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553c735e61c208a/Documents/"/>
    </mc:Choice>
  </mc:AlternateContent>
  <xr:revisionPtr revIDLastSave="0" documentId="8_{519C639C-DEB6-4B21-8515-BED46B7AFF1D}" xr6:coauthVersionLast="47" xr6:coauthVersionMax="47" xr10:uidLastSave="{00000000-0000-0000-0000-000000000000}"/>
  <bookViews>
    <workbookView xWindow="-120" yWindow="-120" windowWidth="29040" windowHeight="15720" tabRatio="853" xr2:uid="{00000000-000D-0000-FFFF-FFFF00000000}"/>
  </bookViews>
  <sheets>
    <sheet name="Census and Blended Rate" sheetId="79" r:id="rId1"/>
    <sheet name="Census" sheetId="82" r:id="rId2"/>
    <sheet name="Raw Data" sheetId="60" r:id="rId3"/>
    <sheet name="Raw_budget" sheetId="81" r:id="rId4"/>
    <sheet name="LU Table" sheetId="59" r:id="rId5"/>
    <sheet name="Category" sheetId="63" r:id="rId6"/>
    <sheet name="Date" sheetId="64" r:id="rId7"/>
  </sheets>
  <definedNames>
    <definedName name="_xlnm._FilterDatabase" localSheetId="4" hidden="1">'LU Table'!$A$1:$B$38</definedName>
    <definedName name="_xlnm._FilterDatabase" localSheetId="2" hidden="1">'Raw Data'!$A$1:$Z$4360</definedName>
    <definedName name="_xlcn.WorksheetConnection_CensusTest.xlsxCategory_final1" hidden="1">Category_final[]</definedName>
    <definedName name="_xlcn.WorksheetConnection_CensusTest.xlsxDated1" hidden="1">Dated[]</definedName>
  </definedNames>
  <calcPr calcId="191029"/>
  <pivotCaches>
    <pivotCache cacheId="7" r:id="rId8"/>
    <pivotCache cacheId="10" r:id="rId9"/>
  </pivotCaches>
  <extLst>
    <ext xmlns:x15="http://schemas.microsoft.com/office/spreadsheetml/2010/11/main" uri="{FCE2AD5D-F65C-4FA6-A056-5C36A1767C68}">
      <x15:dataModel>
        <x15:modelTables>
          <x15:modelTable id="Census_data_a3018df3-3c57-4b94-a98c-2dc0eb330ca3" name="Census_data" connection="Query - Census_data"/>
          <x15:modelTable id="Month Looker_2b296f56-90d5-44af-a522-707fae8e2239" name="Month Looker" connection="Query - Month Looker"/>
          <x15:modelTable id="Category_final 1_3f4447af-102f-4b34-aa3e-dae045f0a592" name="Category_final 1" connection="Query - Category_final"/>
          <x15:modelTable id="Merge1_23133c90-566a-467e-9528-d34a4074f73d" name="Merge1" connection="Query - Merge1"/>
          <x15:modelTable id="Dashboard_75f4861c-55dc-4678-819a-f636214062ee" name="Dashboard" connection="Query - Dashboard"/>
          <x15:modelTable id="CAT_6285322d-75fa-471c-b47f-6cc812225c5f" name="CAT" connection="Query - CAT"/>
          <x15:modelTable id="Budget_4f559a36-4858-433f-a7d4-7d74b5416542" name="Budget" connection="Query - Budget"/>
          <x15:modelTable id="Actuals vs budget_c00f6999-366e-45f6-a469-1eea118981cf" name="Actuals vs budget" connection="Query - Actuals vs budget"/>
          <x15:modelTable id="Dated" name="Dated" connection="WorksheetConnection_Census - Test.xlsx!Dated"/>
          <x15:modelTable id="Category_final" name="Category_final" connection="WorksheetConnection_Census - Test.xlsx!Category_final"/>
        </x15:modelTables>
        <x15:modelRelationships>
          <x15:modelRelationship fromTable="Census_data" fromColumn="Looker" toTable="Category_final" toColumn="Looker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Month Looker" columnName="Month" columnId="Month">
                <x16:calculatedTimeColumn columnName="Month (Month Index)" columnId="Month (Month Index)" contentType="monthsindex" isSelected="1"/>
                <x16:calculatedTimeColumn columnName="Month (Month)" columnId="Month (Month)" contentType="months" isSelected="1"/>
              </x16:modelTimeGrouping>
              <x16:modelTimeGrouping tableName="Dashboard" columnName="Month" columnId="Month">
                <x16:calculatedTimeColumn columnName="Month (Month Index)" columnId="Month (Month Index)" contentType="monthsindex" isSelected="1"/>
                <x16:calculatedTimeColumn columnName="Month (Month)" columnId="Month (Month)" contentType="months" isSelected="1"/>
              </x16:modelTimeGrouping>
              <x16:modelTimeGrouping tableName="Actuals vs budget" columnName="Month" columnId="Month">
                <x16:calculatedTimeColumn columnName="Month (Month Index)" columnId="Month (Month Index)" contentType="monthsindex" isSelected="1"/>
                <x16:calculatedTimeColumn columnName="Month (Month)" columnId="Month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414" i="81" l="1"/>
  <c r="F2414" i="81" s="1"/>
  <c r="AA2" i="60"/>
  <c r="AA3" i="60"/>
  <c r="AA4" i="60"/>
  <c r="AA5" i="60"/>
  <c r="AA6" i="60"/>
  <c r="AA7" i="60"/>
  <c r="AA8" i="60"/>
  <c r="AA9" i="60"/>
  <c r="AA10" i="60"/>
  <c r="AA11" i="60"/>
  <c r="AA12" i="60"/>
  <c r="AA13" i="60"/>
  <c r="AA14" i="60"/>
  <c r="AA15" i="60"/>
  <c r="AA16" i="60"/>
  <c r="AA17" i="60"/>
  <c r="AA18" i="60"/>
  <c r="AA19" i="60"/>
  <c r="AA20" i="60"/>
  <c r="AA21" i="60"/>
  <c r="AA22" i="60"/>
  <c r="AA23" i="60"/>
  <c r="AA24" i="60"/>
  <c r="AA25" i="60"/>
  <c r="AA26" i="60"/>
  <c r="AA27" i="60"/>
  <c r="AA28" i="60"/>
  <c r="AA29" i="60"/>
  <c r="AA30" i="60"/>
  <c r="AA31" i="60"/>
  <c r="AA32" i="60"/>
  <c r="AA33" i="60"/>
  <c r="AA34" i="60"/>
  <c r="AA35" i="60"/>
  <c r="AA36" i="60"/>
  <c r="AA37" i="60"/>
  <c r="AA38" i="60"/>
  <c r="AA39" i="60"/>
  <c r="AA40" i="60"/>
  <c r="AA41" i="60"/>
  <c r="AA42" i="60"/>
  <c r="AA43" i="60"/>
  <c r="AA44" i="60"/>
  <c r="AA45" i="60"/>
  <c r="AA46" i="60"/>
  <c r="AA47" i="60"/>
  <c r="AA48" i="60"/>
  <c r="AA49" i="60"/>
  <c r="AA50" i="60"/>
  <c r="AA51" i="60"/>
  <c r="AA52" i="60"/>
  <c r="AA53" i="60"/>
  <c r="AA54" i="60"/>
  <c r="AA55" i="60"/>
  <c r="AA56" i="60"/>
  <c r="AA57" i="60"/>
  <c r="AA58" i="60"/>
  <c r="AA59" i="60"/>
  <c r="AA60" i="60"/>
  <c r="AA61" i="60"/>
  <c r="AA62" i="60"/>
  <c r="AA63" i="60"/>
  <c r="AA64" i="60"/>
  <c r="AA65" i="60"/>
  <c r="AA66" i="60"/>
  <c r="AA67" i="60"/>
  <c r="AA68" i="60"/>
  <c r="AA69" i="60"/>
  <c r="AA70" i="60"/>
  <c r="AA71" i="60"/>
  <c r="AA72" i="60"/>
  <c r="AA73" i="60"/>
  <c r="AA74" i="60"/>
  <c r="AA75" i="60"/>
  <c r="AA76" i="60"/>
  <c r="AA77" i="60"/>
  <c r="AA78" i="60"/>
  <c r="AA79" i="60"/>
  <c r="AA80" i="60"/>
  <c r="AA81" i="60"/>
  <c r="AA82" i="60"/>
  <c r="AA83" i="60"/>
  <c r="AA84" i="60"/>
  <c r="AA85" i="60"/>
  <c r="AA86" i="60"/>
  <c r="AA87" i="60"/>
  <c r="AA88" i="60"/>
  <c r="AA89" i="60"/>
  <c r="AA90" i="60"/>
  <c r="AA91" i="60"/>
  <c r="AA92" i="60"/>
  <c r="AA93" i="60"/>
  <c r="AA94" i="60"/>
  <c r="AA95" i="60"/>
  <c r="AA96" i="60"/>
  <c r="AA97" i="60"/>
  <c r="AA98" i="60"/>
  <c r="AA99" i="60"/>
  <c r="AA100" i="60"/>
  <c r="AA101" i="60"/>
  <c r="AA102" i="60"/>
  <c r="AA103" i="60"/>
  <c r="AA104" i="60"/>
  <c r="AA105" i="60"/>
  <c r="AA106" i="60"/>
  <c r="AA107" i="60"/>
  <c r="AA108" i="60"/>
  <c r="AA109" i="60"/>
  <c r="AA110" i="60"/>
  <c r="AA111" i="60"/>
  <c r="AA112" i="60"/>
  <c r="AA113" i="60"/>
  <c r="AA114" i="60"/>
  <c r="AA115" i="60"/>
  <c r="AA116" i="60"/>
  <c r="AA117" i="60"/>
  <c r="AA118" i="60"/>
  <c r="AA119" i="60"/>
  <c r="AA120" i="60"/>
  <c r="AA121" i="60"/>
  <c r="AA122" i="60"/>
  <c r="AA123" i="60"/>
  <c r="AA124" i="60"/>
  <c r="AA125" i="60"/>
  <c r="AA126" i="60"/>
  <c r="AA127" i="60"/>
  <c r="AA128" i="60"/>
  <c r="AA129" i="60"/>
  <c r="AA130" i="60"/>
  <c r="AA131" i="60"/>
  <c r="AA132" i="60"/>
  <c r="AA133" i="60"/>
  <c r="AA134" i="60"/>
  <c r="AA135" i="60"/>
  <c r="AA136" i="60"/>
  <c r="AA137" i="60"/>
  <c r="AA138" i="60"/>
  <c r="AA139" i="60"/>
  <c r="AA140" i="60"/>
  <c r="AA141" i="60"/>
  <c r="AA142" i="60"/>
  <c r="AA143" i="60"/>
  <c r="AA144" i="60"/>
  <c r="AA145" i="60"/>
  <c r="AA146" i="60"/>
  <c r="AA147" i="60"/>
  <c r="AA148" i="60"/>
  <c r="AA149" i="60"/>
  <c r="AA150" i="60"/>
  <c r="AA151" i="60"/>
  <c r="AA152" i="60"/>
  <c r="AA153" i="60"/>
  <c r="AA154" i="60"/>
  <c r="AA155" i="60"/>
  <c r="AA156" i="60"/>
  <c r="AA157" i="60"/>
  <c r="AA158" i="60"/>
  <c r="AA159" i="60"/>
  <c r="AA160" i="60"/>
  <c r="AA161" i="60"/>
  <c r="AA162" i="60"/>
  <c r="AA163" i="60"/>
  <c r="AA164" i="60"/>
  <c r="AA165" i="60"/>
  <c r="AA166" i="60"/>
  <c r="AA167" i="60"/>
  <c r="AA168" i="60"/>
  <c r="AA169" i="60"/>
  <c r="AA170" i="60"/>
  <c r="AA171" i="60"/>
  <c r="AA172" i="60"/>
  <c r="AA173" i="60"/>
  <c r="AA174" i="60"/>
  <c r="AA175" i="60"/>
  <c r="AA176" i="60"/>
  <c r="AA177" i="60"/>
  <c r="AA178" i="60"/>
  <c r="AA179" i="60"/>
  <c r="AA180" i="60"/>
  <c r="AA181" i="60"/>
  <c r="AA182" i="60"/>
  <c r="AA183" i="60"/>
  <c r="AA184" i="60"/>
  <c r="AA185" i="60"/>
  <c r="AA186" i="60"/>
  <c r="AA187" i="60"/>
  <c r="AA188" i="60"/>
  <c r="AA189" i="60"/>
  <c r="AA190" i="60"/>
  <c r="AA191" i="60"/>
  <c r="AA192" i="60"/>
  <c r="AA193" i="60"/>
  <c r="AA194" i="60"/>
  <c r="AA195" i="60"/>
  <c r="AA196" i="60"/>
  <c r="AA197" i="60"/>
  <c r="AA198" i="60"/>
  <c r="AA199" i="60"/>
  <c r="AA200" i="60"/>
  <c r="AA201" i="60"/>
  <c r="AA202" i="60"/>
  <c r="AA203" i="60"/>
  <c r="AA204" i="60"/>
  <c r="AA205" i="60"/>
  <c r="AA206" i="60"/>
  <c r="AA207" i="60"/>
  <c r="AA208" i="60"/>
  <c r="AA209" i="60"/>
  <c r="AA210" i="60"/>
  <c r="AA211" i="60"/>
  <c r="AA212" i="60"/>
  <c r="AA213" i="60"/>
  <c r="AA214" i="60"/>
  <c r="AA215" i="60"/>
  <c r="AA216" i="60"/>
  <c r="AA217" i="60"/>
  <c r="AA218" i="60"/>
  <c r="AA219" i="60"/>
  <c r="AA220" i="60"/>
  <c r="AA221" i="60"/>
  <c r="AA222" i="60"/>
  <c r="AA223" i="60"/>
  <c r="AA224" i="60"/>
  <c r="AA225" i="60"/>
  <c r="AA226" i="60"/>
  <c r="AA227" i="60"/>
  <c r="AA228" i="60"/>
  <c r="AA229" i="60"/>
  <c r="AA230" i="60"/>
  <c r="AA231" i="60"/>
  <c r="AA232" i="60"/>
  <c r="AA233" i="60"/>
  <c r="AA234" i="60"/>
  <c r="AA235" i="60"/>
  <c r="AA236" i="60"/>
  <c r="AA237" i="60"/>
  <c r="AA238" i="60"/>
  <c r="AA239" i="60"/>
  <c r="AA240" i="60"/>
  <c r="AA241" i="60"/>
  <c r="AA242" i="60"/>
  <c r="AA243" i="60"/>
  <c r="AA244" i="60"/>
  <c r="AA245" i="60"/>
  <c r="AA246" i="60"/>
  <c r="AA247" i="60"/>
  <c r="AA248" i="60"/>
  <c r="AA249" i="60"/>
  <c r="AA250" i="60"/>
  <c r="AA251" i="60"/>
  <c r="AA252" i="60"/>
  <c r="AA253" i="60"/>
  <c r="AA254" i="60"/>
  <c r="AA255" i="60"/>
  <c r="AA256" i="60"/>
  <c r="AA257" i="60"/>
  <c r="AA258" i="60"/>
  <c r="AA259" i="60"/>
  <c r="AA260" i="60"/>
  <c r="AA261" i="60"/>
  <c r="AA262" i="60"/>
  <c r="AA263" i="60"/>
  <c r="AA264" i="60"/>
  <c r="AA265" i="60"/>
  <c r="AA266" i="60"/>
  <c r="AA267" i="60"/>
  <c r="AA268" i="60"/>
  <c r="AA269" i="60"/>
  <c r="AA270" i="60"/>
  <c r="AA271" i="60"/>
  <c r="AA272" i="60"/>
  <c r="AA273" i="60"/>
  <c r="AA274" i="60"/>
  <c r="AA275" i="60"/>
  <c r="AA276" i="60"/>
  <c r="AA277" i="60"/>
  <c r="AA278" i="60"/>
  <c r="AA279" i="60"/>
  <c r="AA280" i="60"/>
  <c r="AA281" i="60"/>
  <c r="AA282" i="60"/>
  <c r="AA283" i="60"/>
  <c r="AA284" i="60"/>
  <c r="AA285" i="60"/>
  <c r="AA286" i="60"/>
  <c r="AA287" i="60"/>
  <c r="AA288" i="60"/>
  <c r="AA289" i="60"/>
  <c r="AA290" i="60"/>
  <c r="AA291" i="60"/>
  <c r="AA292" i="60"/>
  <c r="AA293" i="60"/>
  <c r="AA294" i="60"/>
  <c r="AA295" i="60"/>
  <c r="AA296" i="60"/>
  <c r="AA297" i="60"/>
  <c r="AA298" i="60"/>
  <c r="AA299" i="60"/>
  <c r="AA300" i="60"/>
  <c r="AA301" i="60"/>
  <c r="AA302" i="60"/>
  <c r="AA303" i="60"/>
  <c r="AA304" i="60"/>
  <c r="AA305" i="60"/>
  <c r="AA306" i="60"/>
  <c r="AA307" i="60"/>
  <c r="AA308" i="60"/>
  <c r="AA309" i="60"/>
  <c r="AA310" i="60"/>
  <c r="AA311" i="60"/>
  <c r="AA312" i="60"/>
  <c r="AA313" i="60"/>
  <c r="AA314" i="60"/>
  <c r="AA315" i="60"/>
  <c r="AA316" i="60"/>
  <c r="AA317" i="60"/>
  <c r="AA318" i="60"/>
  <c r="AA319" i="60"/>
  <c r="AA320" i="60"/>
  <c r="AA321" i="60"/>
  <c r="AA322" i="60"/>
  <c r="AA323" i="60"/>
  <c r="AA324" i="60"/>
  <c r="AA325" i="60"/>
  <c r="AA326" i="60"/>
  <c r="AA327" i="60"/>
  <c r="AA328" i="60"/>
  <c r="AA329" i="60"/>
  <c r="AA330" i="60"/>
  <c r="AA331" i="60"/>
  <c r="AA332" i="60"/>
  <c r="AA333" i="60"/>
  <c r="AA334" i="60"/>
  <c r="AA335" i="60"/>
  <c r="AA336" i="60"/>
  <c r="AA337" i="60"/>
  <c r="AA338" i="60"/>
  <c r="AA339" i="60"/>
  <c r="AA340" i="60"/>
  <c r="AA341" i="60"/>
  <c r="AA342" i="60"/>
  <c r="AA343" i="60"/>
  <c r="AA344" i="60"/>
  <c r="AA345" i="60"/>
  <c r="AA346" i="60"/>
  <c r="AA347" i="60"/>
  <c r="AA348" i="60"/>
  <c r="AA349" i="60"/>
  <c r="AA350" i="60"/>
  <c r="AA351" i="60"/>
  <c r="AA352" i="60"/>
  <c r="AA353" i="60"/>
  <c r="AA354" i="60"/>
  <c r="AA355" i="60"/>
  <c r="AA356" i="60"/>
  <c r="AA357" i="60"/>
  <c r="AA358" i="60"/>
  <c r="AA359" i="60"/>
  <c r="AA360" i="60"/>
  <c r="AA361" i="60"/>
  <c r="AA362" i="60"/>
  <c r="AA363" i="60"/>
  <c r="AA364" i="60"/>
  <c r="AA365" i="60"/>
  <c r="AA366" i="60"/>
  <c r="AA367" i="60"/>
  <c r="AA368" i="60"/>
  <c r="AA369" i="60"/>
  <c r="AA370" i="60"/>
  <c r="AA371" i="60"/>
  <c r="AA372" i="60"/>
  <c r="AA373" i="60"/>
  <c r="AA374" i="60"/>
  <c r="AA375" i="60"/>
  <c r="AA376" i="60"/>
  <c r="AA377" i="60"/>
  <c r="AA378" i="60"/>
  <c r="AA379" i="60"/>
  <c r="AA380" i="60"/>
  <c r="AA381" i="60"/>
  <c r="AA382" i="60"/>
  <c r="AA383" i="60"/>
  <c r="AA384" i="60"/>
  <c r="AA385" i="60"/>
  <c r="AA386" i="60"/>
  <c r="AA387" i="60"/>
  <c r="AA388" i="60"/>
  <c r="AA389" i="60"/>
  <c r="AA390" i="60"/>
  <c r="AA391" i="60"/>
  <c r="AA392" i="60"/>
  <c r="AA393" i="60"/>
  <c r="AA394" i="60"/>
  <c r="AA395" i="60"/>
  <c r="AA396" i="60"/>
  <c r="AA397" i="60"/>
  <c r="AA398" i="60"/>
  <c r="AA399" i="60"/>
  <c r="AA400" i="60"/>
  <c r="AA401" i="60"/>
  <c r="AA402" i="60"/>
  <c r="AA403" i="60"/>
  <c r="AA404" i="60"/>
  <c r="AA405" i="60"/>
  <c r="AA406" i="60"/>
  <c r="AA407" i="60"/>
  <c r="AA408" i="60"/>
  <c r="AA409" i="60"/>
  <c r="AA410" i="60"/>
  <c r="AA411" i="60"/>
  <c r="AA412" i="60"/>
  <c r="AA413" i="60"/>
  <c r="AA414" i="60"/>
  <c r="AA415" i="60"/>
  <c r="AA416" i="60"/>
  <c r="AA417" i="60"/>
  <c r="AA418" i="60"/>
  <c r="AA419" i="60"/>
  <c r="AA420" i="60"/>
  <c r="AA421" i="60"/>
  <c r="AA422" i="60"/>
  <c r="AA423" i="60"/>
  <c r="AA424" i="60"/>
  <c r="AA425" i="60"/>
  <c r="AA426" i="60"/>
  <c r="AA427" i="60"/>
  <c r="AA428" i="60"/>
  <c r="AA429" i="60"/>
  <c r="AA430" i="60"/>
  <c r="AA431" i="60"/>
  <c r="AA432" i="60"/>
  <c r="AA433" i="60"/>
  <c r="AA434" i="60"/>
  <c r="AA435" i="60"/>
  <c r="AA436" i="60"/>
  <c r="AA437" i="60"/>
  <c r="AA438" i="60"/>
  <c r="AA439" i="60"/>
  <c r="AA440" i="60"/>
  <c r="AA441" i="60"/>
  <c r="AA442" i="60"/>
  <c r="AA443" i="60"/>
  <c r="AA444" i="60"/>
  <c r="AA445" i="60"/>
  <c r="AA446" i="60"/>
  <c r="AA447" i="60"/>
  <c r="AA448" i="60"/>
  <c r="AA449" i="60"/>
  <c r="AA450" i="60"/>
  <c r="AA451" i="60"/>
  <c r="AA452" i="60"/>
  <c r="AA453" i="60"/>
  <c r="AA454" i="60"/>
  <c r="AA455" i="60"/>
  <c r="AA456" i="60"/>
  <c r="AA457" i="60"/>
  <c r="AA458" i="60"/>
  <c r="AA459" i="60"/>
  <c r="AA460" i="60"/>
  <c r="AA461" i="60"/>
  <c r="AA462" i="60"/>
  <c r="AA463" i="60"/>
  <c r="AA464" i="60"/>
  <c r="AA465" i="60"/>
  <c r="AA466" i="60"/>
  <c r="AA467" i="60"/>
  <c r="AA468" i="60"/>
  <c r="AA469" i="60"/>
  <c r="AA470" i="60"/>
  <c r="AA471" i="60"/>
  <c r="AA472" i="60"/>
  <c r="AA473" i="60"/>
  <c r="AA474" i="60"/>
  <c r="AA475" i="60"/>
  <c r="AA476" i="60"/>
  <c r="AA477" i="60"/>
  <c r="AA478" i="60"/>
  <c r="AA479" i="60"/>
  <c r="AA480" i="60"/>
  <c r="AA481" i="60"/>
  <c r="AA482" i="60"/>
  <c r="AA483" i="60"/>
  <c r="AA484" i="60"/>
  <c r="AA485" i="60"/>
  <c r="AA486" i="60"/>
  <c r="AA487" i="60"/>
  <c r="AA488" i="60"/>
  <c r="AA489" i="60"/>
  <c r="AA490" i="60"/>
  <c r="AA491" i="60"/>
  <c r="AA492" i="60"/>
  <c r="AA493" i="60"/>
  <c r="AA494" i="60"/>
  <c r="AA495" i="60"/>
  <c r="AA496" i="60"/>
  <c r="AA497" i="60"/>
  <c r="AA498" i="60"/>
  <c r="AA499" i="60"/>
  <c r="AA500" i="60"/>
  <c r="AA501" i="60"/>
  <c r="AA502" i="60"/>
  <c r="AA503" i="60"/>
  <c r="AA504" i="60"/>
  <c r="AA505" i="60"/>
  <c r="AA506" i="60"/>
  <c r="AA507" i="60"/>
  <c r="AA508" i="60"/>
  <c r="AA509" i="60"/>
  <c r="AA510" i="60"/>
  <c r="AA511" i="60"/>
  <c r="AA512" i="60"/>
  <c r="AA513" i="60"/>
  <c r="AA514" i="60"/>
  <c r="AA515" i="60"/>
  <c r="AA516" i="60"/>
  <c r="AA517" i="60"/>
  <c r="AA518" i="60"/>
  <c r="AA519" i="60"/>
  <c r="AA520" i="60"/>
  <c r="AA521" i="60"/>
  <c r="AA522" i="60"/>
  <c r="AA523" i="60"/>
  <c r="AA524" i="60"/>
  <c r="AA525" i="60"/>
  <c r="AA526" i="60"/>
  <c r="AA527" i="60"/>
  <c r="AA528" i="60"/>
  <c r="AA529" i="60"/>
  <c r="AA530" i="60"/>
  <c r="AA531" i="60"/>
  <c r="AA532" i="60"/>
  <c r="AA533" i="60"/>
  <c r="AA534" i="60"/>
  <c r="AA535" i="60"/>
  <c r="AA536" i="60"/>
  <c r="AA537" i="60"/>
  <c r="AA538" i="60"/>
  <c r="AA539" i="60"/>
  <c r="AA540" i="60"/>
  <c r="AA541" i="60"/>
  <c r="AA542" i="60"/>
  <c r="AA543" i="60"/>
  <c r="AA544" i="60"/>
  <c r="AA545" i="60"/>
  <c r="AA546" i="60"/>
  <c r="AA547" i="60"/>
  <c r="AA548" i="60"/>
  <c r="AA549" i="60"/>
  <c r="AA550" i="60"/>
  <c r="AA551" i="60"/>
  <c r="AA552" i="60"/>
  <c r="AA553" i="60"/>
  <c r="AA554" i="60"/>
  <c r="AA555" i="60"/>
  <c r="AA556" i="60"/>
  <c r="AA557" i="60"/>
  <c r="AA558" i="60"/>
  <c r="AA559" i="60"/>
  <c r="AA560" i="60"/>
  <c r="AA561" i="60"/>
  <c r="AA562" i="60"/>
  <c r="AA563" i="60"/>
  <c r="AA564" i="60"/>
  <c r="AA565" i="60"/>
  <c r="AA566" i="60"/>
  <c r="AA567" i="60"/>
  <c r="AA568" i="60"/>
  <c r="AA569" i="60"/>
  <c r="AA570" i="60"/>
  <c r="AA571" i="60"/>
  <c r="AA572" i="60"/>
  <c r="AA573" i="60"/>
  <c r="AA574" i="60"/>
  <c r="AA575" i="60"/>
  <c r="AA576" i="60"/>
  <c r="AA577" i="60"/>
  <c r="AA578" i="60"/>
  <c r="AA579" i="60"/>
  <c r="AA580" i="60"/>
  <c r="AA581" i="60"/>
  <c r="AA582" i="60"/>
  <c r="AA583" i="60"/>
  <c r="AA584" i="60"/>
  <c r="AA585" i="60"/>
  <c r="AA586" i="60"/>
  <c r="AA587" i="60"/>
  <c r="AA588" i="60"/>
  <c r="AA589" i="60"/>
  <c r="AA590" i="60"/>
  <c r="AA591" i="60"/>
  <c r="AA592" i="60"/>
  <c r="AA593" i="60"/>
  <c r="AA594" i="60"/>
  <c r="AA595" i="60"/>
  <c r="AA596" i="60"/>
  <c r="AA597" i="60"/>
  <c r="AA598" i="60"/>
  <c r="AA599" i="60"/>
  <c r="AA600" i="60"/>
  <c r="AA601" i="60"/>
  <c r="AA602" i="60"/>
  <c r="AA603" i="60"/>
  <c r="AA604" i="60"/>
  <c r="AA605" i="60"/>
  <c r="AA606" i="60"/>
  <c r="AA607" i="60"/>
  <c r="AA608" i="60"/>
  <c r="AA609" i="60"/>
  <c r="AA610" i="60"/>
  <c r="AA611" i="60"/>
  <c r="AA612" i="60"/>
  <c r="AA613" i="60"/>
  <c r="AA614" i="60"/>
  <c r="AA615" i="60"/>
  <c r="AA616" i="60"/>
  <c r="AA617" i="60"/>
  <c r="AA618" i="60"/>
  <c r="AA619" i="60"/>
  <c r="AA620" i="60"/>
  <c r="AA621" i="60"/>
  <c r="AA622" i="60"/>
  <c r="AA623" i="60"/>
  <c r="AA624" i="60"/>
  <c r="AA625" i="60"/>
  <c r="AA626" i="60"/>
  <c r="AA627" i="60"/>
  <c r="AA628" i="60"/>
  <c r="AA629" i="60"/>
  <c r="AA630" i="60"/>
  <c r="AA631" i="60"/>
  <c r="AA632" i="60"/>
  <c r="AA633" i="60"/>
  <c r="AA634" i="60"/>
  <c r="AA635" i="60"/>
  <c r="AA636" i="60"/>
  <c r="AA637" i="60"/>
  <c r="AA638" i="60"/>
  <c r="AA639" i="60"/>
  <c r="AA640" i="60"/>
  <c r="AA641" i="60"/>
  <c r="AA642" i="60"/>
  <c r="AA643" i="60"/>
  <c r="AA644" i="60"/>
  <c r="AA645" i="60"/>
  <c r="AA646" i="60"/>
  <c r="AA647" i="60"/>
  <c r="AA648" i="60"/>
  <c r="AA649" i="60"/>
  <c r="AA650" i="60"/>
  <c r="AA651" i="60"/>
  <c r="AA652" i="60"/>
  <c r="AA653" i="60"/>
  <c r="AA654" i="60"/>
  <c r="AA655" i="60"/>
  <c r="AA656" i="60"/>
  <c r="AA657" i="60"/>
  <c r="AA658" i="60"/>
  <c r="AA659" i="60"/>
  <c r="AA660" i="60"/>
  <c r="AA661" i="60"/>
  <c r="AA662" i="60"/>
  <c r="AA663" i="60"/>
  <c r="AA664" i="60"/>
  <c r="AA665" i="60"/>
  <c r="AA666" i="60"/>
  <c r="AA667" i="60"/>
  <c r="AA668" i="60"/>
  <c r="AA669" i="60"/>
  <c r="AA670" i="60"/>
  <c r="AA671" i="60"/>
  <c r="AA672" i="60"/>
  <c r="AA673" i="60"/>
  <c r="AA674" i="60"/>
  <c r="AA675" i="60"/>
  <c r="AA676" i="60"/>
  <c r="AA677" i="60"/>
  <c r="AA678" i="60"/>
  <c r="AA679" i="60"/>
  <c r="AA680" i="60"/>
  <c r="AA681" i="60"/>
  <c r="AA682" i="60"/>
  <c r="AA683" i="60"/>
  <c r="AA684" i="60"/>
  <c r="AA685" i="60"/>
  <c r="AA686" i="60"/>
  <c r="AA687" i="60"/>
  <c r="AA688" i="60"/>
  <c r="AA689" i="60"/>
  <c r="AA690" i="60"/>
  <c r="AA691" i="60"/>
  <c r="AA692" i="60"/>
  <c r="AA693" i="60"/>
  <c r="AA694" i="60"/>
  <c r="AA695" i="60"/>
  <c r="AA696" i="60"/>
  <c r="AA697" i="60"/>
  <c r="AA698" i="60"/>
  <c r="AA699" i="60"/>
  <c r="AA700" i="60"/>
  <c r="AA701" i="60"/>
  <c r="AA702" i="60"/>
  <c r="AA703" i="60"/>
  <c r="AA704" i="60"/>
  <c r="AA705" i="60"/>
  <c r="AA706" i="60"/>
  <c r="AA707" i="60"/>
  <c r="AA708" i="60"/>
  <c r="AA709" i="60"/>
  <c r="AA710" i="60"/>
  <c r="AA711" i="60"/>
  <c r="AA712" i="60"/>
  <c r="AA713" i="60"/>
  <c r="AA714" i="60"/>
  <c r="AA715" i="60"/>
  <c r="AA716" i="60"/>
  <c r="AA717" i="60"/>
  <c r="AA718" i="60"/>
  <c r="AA719" i="60"/>
  <c r="AA720" i="60"/>
  <c r="AA721" i="60"/>
  <c r="AA722" i="60"/>
  <c r="AA723" i="60"/>
  <c r="AA724" i="60"/>
  <c r="AA725" i="60"/>
  <c r="AA726" i="60"/>
  <c r="AA727" i="60"/>
  <c r="AA728" i="60"/>
  <c r="AA729" i="60"/>
  <c r="AA730" i="60"/>
  <c r="AA731" i="60"/>
  <c r="AA732" i="60"/>
  <c r="AA733" i="60"/>
  <c r="AA734" i="60"/>
  <c r="AA735" i="60"/>
  <c r="AA736" i="60"/>
  <c r="AA737" i="60"/>
  <c r="AA738" i="60"/>
  <c r="AA739" i="60"/>
  <c r="AA740" i="60"/>
  <c r="AA741" i="60"/>
  <c r="AA742" i="60"/>
  <c r="AA743" i="60"/>
  <c r="AA744" i="60"/>
  <c r="AA745" i="60"/>
  <c r="AA746" i="60"/>
  <c r="AA747" i="60"/>
  <c r="AA748" i="60"/>
  <c r="AA749" i="60"/>
  <c r="AA750" i="60"/>
  <c r="AA751" i="60"/>
  <c r="AA752" i="60"/>
  <c r="AA753" i="60"/>
  <c r="AA754" i="60"/>
  <c r="AA755" i="60"/>
  <c r="AA756" i="60"/>
  <c r="AA757" i="60"/>
  <c r="AA758" i="60"/>
  <c r="AA759" i="60"/>
  <c r="AA760" i="60"/>
  <c r="AA761" i="60"/>
  <c r="AA762" i="60"/>
  <c r="AA763" i="60"/>
  <c r="AA764" i="60"/>
  <c r="AA765" i="60"/>
  <c r="AA766" i="60"/>
  <c r="AA767" i="60"/>
  <c r="AA768" i="60"/>
  <c r="AA769" i="60"/>
  <c r="AA770" i="60"/>
  <c r="AA771" i="60"/>
  <c r="AA772" i="60"/>
  <c r="AA773" i="60"/>
  <c r="AA774" i="60"/>
  <c r="AA775" i="60"/>
  <c r="AA776" i="60"/>
  <c r="AA777" i="60"/>
  <c r="AA778" i="60"/>
  <c r="AA779" i="60"/>
  <c r="AA780" i="60"/>
  <c r="AA781" i="60"/>
  <c r="AA782" i="60"/>
  <c r="AA783" i="60"/>
  <c r="AA784" i="60"/>
  <c r="AA785" i="60"/>
  <c r="AA786" i="60"/>
  <c r="AA787" i="60"/>
  <c r="AA788" i="60"/>
  <c r="AA789" i="60"/>
  <c r="AA790" i="60"/>
  <c r="AA791" i="60"/>
  <c r="AA792" i="60"/>
  <c r="AA793" i="60"/>
  <c r="AA794" i="60"/>
  <c r="AA795" i="60"/>
  <c r="AA796" i="60"/>
  <c r="AA797" i="60"/>
  <c r="AA798" i="60"/>
  <c r="AA799" i="60"/>
  <c r="AA800" i="60"/>
  <c r="AA801" i="60"/>
  <c r="AA802" i="60"/>
  <c r="AA803" i="60"/>
  <c r="AA804" i="60"/>
  <c r="AA805" i="60"/>
  <c r="AA806" i="60"/>
  <c r="AA807" i="60"/>
  <c r="AA808" i="60"/>
  <c r="AA809" i="60"/>
  <c r="AA810" i="60"/>
  <c r="AA811" i="60"/>
  <c r="AA812" i="60"/>
  <c r="AA813" i="60"/>
  <c r="AA814" i="60"/>
  <c r="AA815" i="60"/>
  <c r="AA816" i="60"/>
  <c r="AA817" i="60"/>
  <c r="AA818" i="60"/>
  <c r="AA819" i="60"/>
  <c r="AA820" i="60"/>
  <c r="AA821" i="60"/>
  <c r="AA822" i="60"/>
  <c r="AA823" i="60"/>
  <c r="AA824" i="60"/>
  <c r="AA825" i="60"/>
  <c r="AA826" i="60"/>
  <c r="AA827" i="60"/>
  <c r="AA828" i="60"/>
  <c r="AA829" i="60"/>
  <c r="AA830" i="60"/>
  <c r="AA831" i="60"/>
  <c r="AA832" i="60"/>
  <c r="AA833" i="60"/>
  <c r="AA834" i="60"/>
  <c r="AA835" i="60"/>
  <c r="AA836" i="60"/>
  <c r="AA837" i="60"/>
  <c r="AA838" i="60"/>
  <c r="AA839" i="60"/>
  <c r="AA840" i="60"/>
  <c r="AA841" i="60"/>
  <c r="AA842" i="60"/>
  <c r="AA843" i="60"/>
  <c r="AA844" i="60"/>
  <c r="AA845" i="60"/>
  <c r="AA846" i="60"/>
  <c r="AA847" i="60"/>
  <c r="AA848" i="60"/>
  <c r="AA849" i="60"/>
  <c r="AA850" i="60"/>
  <c r="AA851" i="60"/>
  <c r="AA852" i="60"/>
  <c r="AA853" i="60"/>
  <c r="AA854" i="60"/>
  <c r="AA855" i="60"/>
  <c r="AA856" i="60"/>
  <c r="AA857" i="60"/>
  <c r="AA858" i="60"/>
  <c r="AA859" i="60"/>
  <c r="AA860" i="60"/>
  <c r="AA861" i="60"/>
  <c r="AA862" i="60"/>
  <c r="AA863" i="60"/>
  <c r="AA864" i="60"/>
  <c r="AA865" i="60"/>
  <c r="AA866" i="60"/>
  <c r="AA867" i="60"/>
  <c r="AA868" i="60"/>
  <c r="AA869" i="60"/>
  <c r="AA870" i="60"/>
  <c r="AA871" i="60"/>
  <c r="AA872" i="60"/>
  <c r="AA873" i="60"/>
  <c r="AA874" i="60"/>
  <c r="AA875" i="60"/>
  <c r="AA876" i="60"/>
  <c r="AA877" i="60"/>
  <c r="AA878" i="60"/>
  <c r="AA879" i="60"/>
  <c r="AA880" i="60"/>
  <c r="AA881" i="60"/>
  <c r="AA882" i="60"/>
  <c r="AA883" i="60"/>
  <c r="AA884" i="60"/>
  <c r="AA885" i="60"/>
  <c r="AA886" i="60"/>
  <c r="AA887" i="60"/>
  <c r="AA888" i="60"/>
  <c r="AA889" i="60"/>
  <c r="AA890" i="60"/>
  <c r="AA891" i="60"/>
  <c r="AA892" i="60"/>
  <c r="AA893" i="60"/>
  <c r="AA894" i="60"/>
  <c r="AA895" i="60"/>
  <c r="AA896" i="60"/>
  <c r="AA897" i="60"/>
  <c r="AA898" i="60"/>
  <c r="AA899" i="60"/>
  <c r="AA900" i="60"/>
  <c r="AA901" i="60"/>
  <c r="AA902" i="60"/>
  <c r="AA903" i="60"/>
  <c r="AA904" i="60"/>
  <c r="AA905" i="60"/>
  <c r="AA906" i="60"/>
  <c r="AA907" i="60"/>
  <c r="AA908" i="60"/>
  <c r="AA909" i="60"/>
  <c r="AA910" i="60"/>
  <c r="AA911" i="60"/>
  <c r="AA912" i="60"/>
  <c r="AA913" i="60"/>
  <c r="AA914" i="60"/>
  <c r="AA915" i="60"/>
  <c r="AA916" i="60"/>
  <c r="AA917" i="60"/>
  <c r="AA918" i="60"/>
  <c r="AA919" i="60"/>
  <c r="AA920" i="60"/>
  <c r="AA921" i="60"/>
  <c r="AA922" i="60"/>
  <c r="AA923" i="60"/>
  <c r="AA924" i="60"/>
  <c r="AA925" i="60"/>
  <c r="AA926" i="60"/>
  <c r="AA927" i="60"/>
  <c r="AA928" i="60"/>
  <c r="AA929" i="60"/>
  <c r="AA930" i="60"/>
  <c r="AA931" i="60"/>
  <c r="AA932" i="60"/>
  <c r="AA933" i="60"/>
  <c r="AA934" i="60"/>
  <c r="AA935" i="60"/>
  <c r="AA936" i="60"/>
  <c r="AA937" i="60"/>
  <c r="AA938" i="60"/>
  <c r="AA939" i="60"/>
  <c r="AA940" i="60"/>
  <c r="AA941" i="60"/>
  <c r="AA942" i="60"/>
  <c r="AA943" i="60"/>
  <c r="AA944" i="60"/>
  <c r="AA945" i="60"/>
  <c r="AA946" i="60"/>
  <c r="AA947" i="60"/>
  <c r="AA948" i="60"/>
  <c r="AA949" i="60"/>
  <c r="AA950" i="60"/>
  <c r="AA951" i="60"/>
  <c r="AA952" i="60"/>
  <c r="AA953" i="60"/>
  <c r="AA954" i="60"/>
  <c r="AA955" i="60"/>
  <c r="AA956" i="60"/>
  <c r="AA957" i="60"/>
  <c r="AA958" i="60"/>
  <c r="AA959" i="60"/>
  <c r="AA960" i="60"/>
  <c r="AA961" i="60"/>
  <c r="AA962" i="60"/>
  <c r="AA963" i="60"/>
  <c r="AA964" i="60"/>
  <c r="AA965" i="60"/>
  <c r="AA966" i="60"/>
  <c r="AA967" i="60"/>
  <c r="AA968" i="60"/>
  <c r="AA969" i="60"/>
  <c r="AA970" i="60"/>
  <c r="AA971" i="60"/>
  <c r="AA972" i="60"/>
  <c r="AA973" i="60"/>
  <c r="AA974" i="60"/>
  <c r="AA975" i="60"/>
  <c r="AA976" i="60"/>
  <c r="AA977" i="60"/>
  <c r="AA978" i="60"/>
  <c r="AA979" i="60"/>
  <c r="AA980" i="60"/>
  <c r="AA981" i="60"/>
  <c r="AA982" i="60"/>
  <c r="AA983" i="60"/>
  <c r="AA984" i="60"/>
  <c r="AA985" i="60"/>
  <c r="AA986" i="60"/>
  <c r="AA987" i="60"/>
  <c r="AA988" i="60"/>
  <c r="AA989" i="60"/>
  <c r="AA990" i="60"/>
  <c r="AA991" i="60"/>
  <c r="AA992" i="60"/>
  <c r="AA993" i="60"/>
  <c r="AA994" i="60"/>
  <c r="AA995" i="60"/>
  <c r="AA996" i="60"/>
  <c r="AA997" i="60"/>
  <c r="AA998" i="60"/>
  <c r="AA999" i="60"/>
  <c r="AA1000" i="60"/>
  <c r="AA1001" i="60"/>
  <c r="AA1002" i="60"/>
  <c r="AA1003" i="60"/>
  <c r="AA1004" i="60"/>
  <c r="AA1005" i="60"/>
  <c r="AA1006" i="60"/>
  <c r="AA1007" i="60"/>
  <c r="AA1008" i="60"/>
  <c r="AA1009" i="60"/>
  <c r="AA1010" i="60"/>
  <c r="AA1011" i="60"/>
  <c r="AA1012" i="60"/>
  <c r="AA1013" i="60"/>
  <c r="AA1014" i="60"/>
  <c r="AA1015" i="60"/>
  <c r="AA1016" i="60"/>
  <c r="AA1017" i="60"/>
  <c r="AA1018" i="60"/>
  <c r="AA1019" i="60"/>
  <c r="AA1020" i="60"/>
  <c r="AA1021" i="60"/>
  <c r="AA1022" i="60"/>
  <c r="AA1023" i="60"/>
  <c r="AA1024" i="60"/>
  <c r="AA1025" i="60"/>
  <c r="AA1026" i="60"/>
  <c r="AA1027" i="60"/>
  <c r="AA1028" i="60"/>
  <c r="AA1029" i="60"/>
  <c r="AA1030" i="60"/>
  <c r="AA1031" i="60"/>
  <c r="AA1032" i="60"/>
  <c r="AA1033" i="60"/>
  <c r="AA1034" i="60"/>
  <c r="AA1035" i="60"/>
  <c r="AA1036" i="60"/>
  <c r="AA1037" i="60"/>
  <c r="AA1038" i="60"/>
  <c r="AA1039" i="60"/>
  <c r="AA1040" i="60"/>
  <c r="AA1041" i="60"/>
  <c r="AA1042" i="60"/>
  <c r="AA1043" i="60"/>
  <c r="AA1044" i="60"/>
  <c r="AA1045" i="60"/>
  <c r="AA1046" i="60"/>
  <c r="AA1047" i="60"/>
  <c r="AA1048" i="60"/>
  <c r="AA1049" i="60"/>
  <c r="AA1050" i="60"/>
  <c r="AA1051" i="60"/>
  <c r="AA1052" i="60"/>
  <c r="AA1053" i="60"/>
  <c r="AA1054" i="60"/>
  <c r="AA1055" i="60"/>
  <c r="AA1056" i="60"/>
  <c r="AA1057" i="60"/>
  <c r="AA1058" i="60"/>
  <c r="AA1059" i="60"/>
  <c r="AA1060" i="60"/>
  <c r="AA1061" i="60"/>
  <c r="AA1062" i="60"/>
  <c r="AA1063" i="60"/>
  <c r="AA1064" i="60"/>
  <c r="AA1065" i="60"/>
  <c r="AA1066" i="60"/>
  <c r="AA1067" i="60"/>
  <c r="AA1068" i="60"/>
  <c r="AA1069" i="60"/>
  <c r="AA1070" i="60"/>
  <c r="AA1071" i="60"/>
  <c r="AA1072" i="60"/>
  <c r="AA1073" i="60"/>
  <c r="AA1074" i="60"/>
  <c r="AA1075" i="60"/>
  <c r="AA1076" i="60"/>
  <c r="AA1077" i="60"/>
  <c r="AA1078" i="60"/>
  <c r="AA1079" i="60"/>
  <c r="AA1080" i="60"/>
  <c r="AA1081" i="60"/>
  <c r="AA1082" i="60"/>
  <c r="AA1083" i="60"/>
  <c r="AA1084" i="60"/>
  <c r="AA1085" i="60"/>
  <c r="AA1086" i="60"/>
  <c r="AA1087" i="60"/>
  <c r="AA1088" i="60"/>
  <c r="AA1089" i="60"/>
  <c r="AA1090" i="60"/>
  <c r="AA1091" i="60"/>
  <c r="AA1092" i="60"/>
  <c r="AA1093" i="60"/>
  <c r="AA1094" i="60"/>
  <c r="AA1095" i="60"/>
  <c r="AA1096" i="60"/>
  <c r="AA1097" i="60"/>
  <c r="AA1098" i="60"/>
  <c r="AA1099" i="60"/>
  <c r="AA1100" i="60"/>
  <c r="AA1101" i="60"/>
  <c r="AA1102" i="60"/>
  <c r="AA1103" i="60"/>
  <c r="AA1104" i="60"/>
  <c r="AA1105" i="60"/>
  <c r="AA1106" i="60"/>
  <c r="AA1107" i="60"/>
  <c r="AA1108" i="60"/>
  <c r="AA1109" i="60"/>
  <c r="AA1110" i="60"/>
  <c r="AA1111" i="60"/>
  <c r="AA1112" i="60"/>
  <c r="AA1113" i="60"/>
  <c r="AA1114" i="60"/>
  <c r="AA1115" i="60"/>
  <c r="AA1116" i="60"/>
  <c r="AA1117" i="60"/>
  <c r="AA1118" i="60"/>
  <c r="AA1119" i="60"/>
  <c r="AA1120" i="60"/>
  <c r="AA1121" i="60"/>
  <c r="AA1122" i="60"/>
  <c r="AA1123" i="60"/>
  <c r="AA1124" i="60"/>
  <c r="AA1125" i="60"/>
  <c r="AA1126" i="60"/>
  <c r="AA1127" i="60"/>
  <c r="AA1128" i="60"/>
  <c r="AA1129" i="60"/>
  <c r="AA1130" i="60"/>
  <c r="AA1131" i="60"/>
  <c r="AA1132" i="60"/>
  <c r="AA1133" i="60"/>
  <c r="AA1134" i="60"/>
  <c r="AA1135" i="60"/>
  <c r="AA1136" i="60"/>
  <c r="AA1137" i="60"/>
  <c r="AA1138" i="60"/>
  <c r="AA1139" i="60"/>
  <c r="AA1140" i="60"/>
  <c r="AA1141" i="60"/>
  <c r="AA1142" i="60"/>
  <c r="AA1143" i="60"/>
  <c r="AA1144" i="60"/>
  <c r="AA1145" i="60"/>
  <c r="AA1146" i="60"/>
  <c r="AA1147" i="60"/>
  <c r="AA1148" i="60"/>
  <c r="AA1149" i="60"/>
  <c r="AA1150" i="60"/>
  <c r="AA1151" i="60"/>
  <c r="AA1152" i="60"/>
  <c r="AA1153" i="60"/>
  <c r="AA1154" i="60"/>
  <c r="AA1155" i="60"/>
  <c r="AA1156" i="60"/>
  <c r="AA1157" i="60"/>
  <c r="AA1158" i="60"/>
  <c r="AA1159" i="60"/>
  <c r="AA1160" i="60"/>
  <c r="AA1161" i="60"/>
  <c r="AA1162" i="60"/>
  <c r="AA1163" i="60"/>
  <c r="AA1164" i="60"/>
  <c r="AA1165" i="60"/>
  <c r="AA1166" i="60"/>
  <c r="AA1167" i="60"/>
  <c r="AA1168" i="60"/>
  <c r="AA1169" i="60"/>
  <c r="AA1170" i="60"/>
  <c r="AA1171" i="60"/>
  <c r="AA1172" i="60"/>
  <c r="AA1173" i="60"/>
  <c r="AA1174" i="60"/>
  <c r="AA1175" i="60"/>
  <c r="AA1176" i="60"/>
  <c r="AA1177" i="60"/>
  <c r="AA1178" i="60"/>
  <c r="AA1179" i="60"/>
  <c r="AA1180" i="60"/>
  <c r="AA1181" i="60"/>
  <c r="AA1182" i="60"/>
  <c r="AA1183" i="60"/>
  <c r="AA1184" i="60"/>
  <c r="AA1185" i="60"/>
  <c r="AA1186" i="60"/>
  <c r="AA1187" i="60"/>
  <c r="AA1188" i="60"/>
  <c r="AA1189" i="60"/>
  <c r="AA1190" i="60"/>
  <c r="AA1191" i="60"/>
  <c r="AA1192" i="60"/>
  <c r="AA1193" i="60"/>
  <c r="AA1194" i="60"/>
  <c r="AA1195" i="60"/>
  <c r="AA1196" i="60"/>
  <c r="AA1197" i="60"/>
  <c r="AA1198" i="60"/>
  <c r="AA1199" i="60"/>
  <c r="AA1200" i="60"/>
  <c r="AA1201" i="60"/>
  <c r="AA1202" i="60"/>
  <c r="AA1203" i="60"/>
  <c r="AA1204" i="60"/>
  <c r="AA1205" i="60"/>
  <c r="AA1206" i="60"/>
  <c r="AA1207" i="60"/>
  <c r="AA1208" i="60"/>
  <c r="AA1209" i="60"/>
  <c r="AA1210" i="60"/>
  <c r="AA1211" i="60"/>
  <c r="AA1212" i="60"/>
  <c r="AA1213" i="60"/>
  <c r="AA1214" i="60"/>
  <c r="AA1215" i="60"/>
  <c r="AA1216" i="60"/>
  <c r="AA1217" i="60"/>
  <c r="AA1218" i="60"/>
  <c r="AA1219" i="60"/>
  <c r="AA1220" i="60"/>
  <c r="AA1221" i="60"/>
  <c r="AA1222" i="60"/>
  <c r="AA1223" i="60"/>
  <c r="AA1224" i="60"/>
  <c r="AA1225" i="60"/>
  <c r="AA1226" i="60"/>
  <c r="AA1227" i="60"/>
  <c r="AA1228" i="60"/>
  <c r="AA1229" i="60"/>
  <c r="AA1230" i="60"/>
  <c r="AA1231" i="60"/>
  <c r="AA1232" i="60"/>
  <c r="AA1233" i="60"/>
  <c r="AA1234" i="60"/>
  <c r="AA1235" i="60"/>
  <c r="AA1236" i="60"/>
  <c r="AA1237" i="60"/>
  <c r="AA1238" i="60"/>
  <c r="AA1239" i="60"/>
  <c r="AA1240" i="60"/>
  <c r="AA1241" i="60"/>
  <c r="AA1242" i="60"/>
  <c r="AA1243" i="60"/>
  <c r="AA1244" i="60"/>
  <c r="AA1245" i="60"/>
  <c r="AA1246" i="60"/>
  <c r="AA1247" i="60"/>
  <c r="AA1248" i="60"/>
  <c r="AA1249" i="60"/>
  <c r="AA1250" i="60"/>
  <c r="AA1251" i="60"/>
  <c r="AA1252" i="60"/>
  <c r="AA1253" i="60"/>
  <c r="AA1254" i="60"/>
  <c r="AA1255" i="60"/>
  <c r="AA1256" i="60"/>
  <c r="AA1257" i="60"/>
  <c r="AA1258" i="60"/>
  <c r="AA1259" i="60"/>
  <c r="AA1260" i="60"/>
  <c r="AA1261" i="60"/>
  <c r="AA1262" i="60"/>
  <c r="AA1263" i="60"/>
  <c r="AA1264" i="60"/>
  <c r="AA1265" i="60"/>
  <c r="AA1266" i="60"/>
  <c r="AA1267" i="60"/>
  <c r="AA1268" i="60"/>
  <c r="AA1269" i="60"/>
  <c r="AA1270" i="60"/>
  <c r="AA1271" i="60"/>
  <c r="AA1272" i="60"/>
  <c r="AA1273" i="60"/>
  <c r="AA1274" i="60"/>
  <c r="AA1275" i="60"/>
  <c r="AA1276" i="60"/>
  <c r="AA1277" i="60"/>
  <c r="AA1278" i="60"/>
  <c r="AA1279" i="60"/>
  <c r="AA1280" i="60"/>
  <c r="AA1281" i="60"/>
  <c r="AA1282" i="60"/>
  <c r="AA1283" i="60"/>
  <c r="AA1284" i="60"/>
  <c r="AA1285" i="60"/>
  <c r="AA1286" i="60"/>
  <c r="AA1287" i="60"/>
  <c r="AA1288" i="60"/>
  <c r="AA1289" i="60"/>
  <c r="AA1290" i="60"/>
  <c r="AA1291" i="60"/>
  <c r="AA1292" i="60"/>
  <c r="AA1293" i="60"/>
  <c r="AA1294" i="60"/>
  <c r="AA1295" i="60"/>
  <c r="AA1296" i="60"/>
  <c r="AA1297" i="60"/>
  <c r="AA1298" i="60"/>
  <c r="AA1299" i="60"/>
  <c r="AA1300" i="60"/>
  <c r="AA1301" i="60"/>
  <c r="AA1302" i="60"/>
  <c r="AA1303" i="60"/>
  <c r="AA1304" i="60"/>
  <c r="AA1305" i="60"/>
  <c r="AA1306" i="60"/>
  <c r="AA1307" i="60"/>
  <c r="AA1308" i="60"/>
  <c r="AA1309" i="60"/>
  <c r="AA1310" i="60"/>
  <c r="AA1311" i="60"/>
  <c r="AA1312" i="60"/>
  <c r="AA1313" i="60"/>
  <c r="AA1314" i="60"/>
  <c r="AA1315" i="60"/>
  <c r="AA1316" i="60"/>
  <c r="AA1317" i="60"/>
  <c r="AA1318" i="60"/>
  <c r="AA1319" i="60"/>
  <c r="AA1320" i="60"/>
  <c r="AA1321" i="60"/>
  <c r="AA1322" i="60"/>
  <c r="AA1323" i="60"/>
  <c r="AA1324" i="60"/>
  <c r="AA1325" i="60"/>
  <c r="AA1326" i="60"/>
  <c r="AA1327" i="60"/>
  <c r="AA1328" i="60"/>
  <c r="AA1329" i="60"/>
  <c r="AA1330" i="60"/>
  <c r="AA1331" i="60"/>
  <c r="AA1332" i="60"/>
  <c r="AA1333" i="60"/>
  <c r="AA1334" i="60"/>
  <c r="AA1335" i="60"/>
  <c r="AA1336" i="60"/>
  <c r="AA1337" i="60"/>
  <c r="AA1338" i="60"/>
  <c r="AA1339" i="60"/>
  <c r="AA1340" i="60"/>
  <c r="AA1341" i="60"/>
  <c r="AA1342" i="60"/>
  <c r="AA1343" i="60"/>
  <c r="AA1344" i="60"/>
  <c r="AA1345" i="60"/>
  <c r="AA1346" i="60"/>
  <c r="AA1347" i="60"/>
  <c r="AA1348" i="60"/>
  <c r="AA1349" i="60"/>
  <c r="AA1350" i="60"/>
  <c r="AA1351" i="60"/>
  <c r="AA1352" i="60"/>
  <c r="AA1353" i="60"/>
  <c r="AA1354" i="60"/>
  <c r="AA1355" i="60"/>
  <c r="AA1356" i="60"/>
  <c r="AA1357" i="60"/>
  <c r="AA1358" i="60"/>
  <c r="AA1359" i="60"/>
  <c r="AA1360" i="60"/>
  <c r="AA1361" i="60"/>
  <c r="AA1362" i="60"/>
  <c r="AA1363" i="60"/>
  <c r="AA1364" i="60"/>
  <c r="AA1365" i="60"/>
  <c r="AA1366" i="60"/>
  <c r="AA1367" i="60"/>
  <c r="AA1368" i="60"/>
  <c r="AA1369" i="60"/>
  <c r="AA1370" i="60"/>
  <c r="AA1371" i="60"/>
  <c r="AA1372" i="60"/>
  <c r="AA1373" i="60"/>
  <c r="AA1374" i="60"/>
  <c r="AA1375" i="60"/>
  <c r="AA1376" i="60"/>
  <c r="AA1377" i="60"/>
  <c r="AA1378" i="60"/>
  <c r="AA1379" i="60"/>
  <c r="AA1380" i="60"/>
  <c r="AA1381" i="60"/>
  <c r="AA1382" i="60"/>
  <c r="AA1383" i="60"/>
  <c r="AA1384" i="60"/>
  <c r="AA1385" i="60"/>
  <c r="AA1386" i="60"/>
  <c r="AA1387" i="60"/>
  <c r="AA1388" i="60"/>
  <c r="AA1389" i="60"/>
  <c r="AA1390" i="60"/>
  <c r="AA1391" i="60"/>
  <c r="AA1392" i="60"/>
  <c r="AA1393" i="60"/>
  <c r="AA1394" i="60"/>
  <c r="AA1395" i="60"/>
  <c r="AA1396" i="60"/>
  <c r="AA1397" i="60"/>
  <c r="AA1398" i="60"/>
  <c r="AA1399" i="60"/>
  <c r="AA1400" i="60"/>
  <c r="AA1401" i="60"/>
  <c r="AA1402" i="60"/>
  <c r="AA1403" i="60"/>
  <c r="AA1404" i="60"/>
  <c r="AA1405" i="60"/>
  <c r="AA1406" i="60"/>
  <c r="AA1407" i="60"/>
  <c r="AA1408" i="60"/>
  <c r="AA1409" i="60"/>
  <c r="AA1410" i="60"/>
  <c r="AA1411" i="60"/>
  <c r="AA1412" i="60"/>
  <c r="AA1413" i="60"/>
  <c r="AA1414" i="60"/>
  <c r="AA1415" i="60"/>
  <c r="AA1416" i="60"/>
  <c r="AA1417" i="60"/>
  <c r="AA1418" i="60"/>
  <c r="AA1419" i="60"/>
  <c r="AA1420" i="60"/>
  <c r="AA1421" i="60"/>
  <c r="AA1422" i="60"/>
  <c r="AA1423" i="60"/>
  <c r="AA1424" i="60"/>
  <c r="AA1425" i="60"/>
  <c r="AA1426" i="60"/>
  <c r="AA1427" i="60"/>
  <c r="AA1428" i="60"/>
  <c r="AA1429" i="60"/>
  <c r="AA1430" i="60"/>
  <c r="AA1431" i="60"/>
  <c r="AA1432" i="60"/>
  <c r="AA1433" i="60"/>
  <c r="AA1434" i="60"/>
  <c r="AA1435" i="60"/>
  <c r="AA1436" i="60"/>
  <c r="AA1437" i="60"/>
  <c r="AA1438" i="60"/>
  <c r="AA1439" i="60"/>
  <c r="AA1440" i="60"/>
  <c r="AA1441" i="60"/>
  <c r="AA1442" i="60"/>
  <c r="AA1443" i="60"/>
  <c r="AA1444" i="60"/>
  <c r="AA1445" i="60"/>
  <c r="AA1446" i="60"/>
  <c r="AA1447" i="60"/>
  <c r="AA1448" i="60"/>
  <c r="AA1449" i="60"/>
  <c r="AA1450" i="60"/>
  <c r="AA1451" i="60"/>
  <c r="AA1452" i="60"/>
  <c r="AA1453" i="60"/>
  <c r="AA1454" i="60"/>
  <c r="AA1455" i="60"/>
  <c r="AA1456" i="60"/>
  <c r="AA1457" i="60"/>
  <c r="AA1458" i="60"/>
  <c r="AA1459" i="60"/>
  <c r="AA1460" i="60"/>
  <c r="AA1461" i="60"/>
  <c r="AA1462" i="60"/>
  <c r="AA1463" i="60"/>
  <c r="AA1464" i="60"/>
  <c r="AA1465" i="60"/>
  <c r="AA1466" i="60"/>
  <c r="AA1467" i="60"/>
  <c r="AA1468" i="60"/>
  <c r="AA1469" i="60"/>
  <c r="AA1470" i="60"/>
  <c r="AA1471" i="60"/>
  <c r="AA1472" i="60"/>
  <c r="AA1473" i="60"/>
  <c r="AA1474" i="60"/>
  <c r="AA1475" i="60"/>
  <c r="AA1476" i="60"/>
  <c r="AA1477" i="60"/>
  <c r="AA1478" i="60"/>
  <c r="AA1479" i="60"/>
  <c r="AA1480" i="60"/>
  <c r="AA1481" i="60"/>
  <c r="AA1482" i="60"/>
  <c r="AA1483" i="60"/>
  <c r="AA1484" i="60"/>
  <c r="AA1485" i="60"/>
  <c r="AA1486" i="60"/>
  <c r="AA1487" i="60"/>
  <c r="AA1488" i="60"/>
  <c r="AA1489" i="60"/>
  <c r="AA1490" i="60"/>
  <c r="AA1491" i="60"/>
  <c r="AA1492" i="60"/>
  <c r="AA1493" i="60"/>
  <c r="AA1494" i="60"/>
  <c r="AA1495" i="60"/>
  <c r="AA1496" i="60"/>
  <c r="AA1497" i="60"/>
  <c r="AA1498" i="60"/>
  <c r="AA1499" i="60"/>
  <c r="AA1500" i="60"/>
  <c r="AA1501" i="60"/>
  <c r="AA1502" i="60"/>
  <c r="AA1503" i="60"/>
  <c r="AA1504" i="60"/>
  <c r="AA1505" i="60"/>
  <c r="AA1506" i="60"/>
  <c r="AA1507" i="60"/>
  <c r="AA1508" i="60"/>
  <c r="AA1509" i="60"/>
  <c r="AA1510" i="60"/>
  <c r="AA1511" i="60"/>
  <c r="AA1512" i="60"/>
  <c r="AA1513" i="60"/>
  <c r="AA1514" i="60"/>
  <c r="AA1515" i="60"/>
  <c r="AA1516" i="60"/>
  <c r="AA1517" i="60"/>
  <c r="AA1518" i="60"/>
  <c r="AA1519" i="60"/>
  <c r="AA1520" i="60"/>
  <c r="AA1521" i="60"/>
  <c r="AA1522" i="60"/>
  <c r="AA1523" i="60"/>
  <c r="AA1524" i="60"/>
  <c r="AA1525" i="60"/>
  <c r="AA1526" i="60"/>
  <c r="AA1527" i="60"/>
  <c r="AA1528" i="60"/>
  <c r="AA1529" i="60"/>
  <c r="AA1530" i="60"/>
  <c r="AA1531" i="60"/>
  <c r="AA1532" i="60"/>
  <c r="AA1533" i="60"/>
  <c r="AA1534" i="60"/>
  <c r="AA1535" i="60"/>
  <c r="AA1536" i="60"/>
  <c r="AA1537" i="60"/>
  <c r="AA1538" i="60"/>
  <c r="AA1539" i="60"/>
  <c r="AA1540" i="60"/>
  <c r="AA1541" i="60"/>
  <c r="AA1542" i="60"/>
  <c r="AA1543" i="60"/>
  <c r="AA1544" i="60"/>
  <c r="AA1545" i="60"/>
  <c r="AA1546" i="60"/>
  <c r="AA1547" i="60"/>
  <c r="AA1548" i="60"/>
  <c r="AA1549" i="60"/>
  <c r="AA1550" i="60"/>
  <c r="AA1551" i="60"/>
  <c r="AA1552" i="60"/>
  <c r="AA1553" i="60"/>
  <c r="AA1554" i="60"/>
  <c r="AA1555" i="60"/>
  <c r="AA1556" i="60"/>
  <c r="AA1557" i="60"/>
  <c r="AA1558" i="60"/>
  <c r="AA1559" i="60"/>
  <c r="AA1560" i="60"/>
  <c r="AA1561" i="60"/>
  <c r="AA1562" i="60"/>
  <c r="AA1563" i="60"/>
  <c r="AA1564" i="60"/>
  <c r="AA1565" i="60"/>
  <c r="AA1566" i="60"/>
  <c r="AA1567" i="60"/>
  <c r="AA1568" i="60"/>
  <c r="AA1569" i="60"/>
  <c r="AA1570" i="60"/>
  <c r="AA1571" i="60"/>
  <c r="AA1572" i="60"/>
  <c r="AA1573" i="60"/>
  <c r="AA1574" i="60"/>
  <c r="AA1575" i="60"/>
  <c r="AA1576" i="60"/>
  <c r="AA1577" i="60"/>
  <c r="AA1578" i="60"/>
  <c r="AA1579" i="60"/>
  <c r="AA1580" i="60"/>
  <c r="AA1581" i="60"/>
  <c r="AA1582" i="60"/>
  <c r="AA1583" i="60"/>
  <c r="AA1584" i="60"/>
  <c r="AA1585" i="60"/>
  <c r="AA1586" i="60"/>
  <c r="AA1587" i="60"/>
  <c r="AA1588" i="60"/>
  <c r="AA1589" i="60"/>
  <c r="AA1590" i="60"/>
  <c r="AA1591" i="60"/>
  <c r="AA1592" i="60"/>
  <c r="AA1593" i="60"/>
  <c r="AA1594" i="60"/>
  <c r="AA1595" i="60"/>
  <c r="AA1596" i="60"/>
  <c r="AA1597" i="60"/>
  <c r="AA1598" i="60"/>
  <c r="AA1599" i="60"/>
  <c r="AA1600" i="60"/>
  <c r="AA1601" i="60"/>
  <c r="AA1602" i="60"/>
  <c r="AA1603" i="60"/>
  <c r="AA1604" i="60"/>
  <c r="AA1605" i="60"/>
  <c r="AA1606" i="60"/>
  <c r="AA1607" i="60"/>
  <c r="AA1608" i="60"/>
  <c r="AA1609" i="60"/>
  <c r="AA1610" i="60"/>
  <c r="AA1611" i="60"/>
  <c r="AA1612" i="60"/>
  <c r="AA1613" i="60"/>
  <c r="AA1614" i="60"/>
  <c r="AA1615" i="60"/>
  <c r="AA1616" i="60"/>
  <c r="AA1617" i="60"/>
  <c r="AA1618" i="60"/>
  <c r="AA1619" i="60"/>
  <c r="AA1620" i="60"/>
  <c r="AA1621" i="60"/>
  <c r="AA1622" i="60"/>
  <c r="AA1623" i="60"/>
  <c r="AA1624" i="60"/>
  <c r="AA1625" i="60"/>
  <c r="AA1626" i="60"/>
  <c r="AA1627" i="60"/>
  <c r="AA1628" i="60"/>
  <c r="AA1629" i="60"/>
  <c r="AA1630" i="60"/>
  <c r="AA1631" i="60"/>
  <c r="AA1632" i="60"/>
  <c r="AA1633" i="60"/>
  <c r="AA1634" i="60"/>
  <c r="AA1635" i="60"/>
  <c r="AA1636" i="60"/>
  <c r="AA1637" i="60"/>
  <c r="AA1638" i="60"/>
  <c r="AA1639" i="60"/>
  <c r="AA1640" i="60"/>
  <c r="AA1641" i="60"/>
  <c r="AA1642" i="60"/>
  <c r="AA1643" i="60"/>
  <c r="AA1644" i="60"/>
  <c r="AA1645" i="60"/>
  <c r="AA1646" i="60"/>
  <c r="AA1647" i="60"/>
  <c r="AA1648" i="60"/>
  <c r="AA1649" i="60"/>
  <c r="AA1650" i="60"/>
  <c r="AA1651" i="60"/>
  <c r="AA1652" i="60"/>
  <c r="AA1653" i="60"/>
  <c r="AA1654" i="60"/>
  <c r="AA1655" i="60"/>
  <c r="AA1656" i="60"/>
  <c r="AA1657" i="60"/>
  <c r="AA1658" i="60"/>
  <c r="AA1659" i="60"/>
  <c r="AA1660" i="60"/>
  <c r="AA1661" i="60"/>
  <c r="AA1662" i="60"/>
  <c r="AA1663" i="60"/>
  <c r="AA1664" i="60"/>
  <c r="AA1665" i="60"/>
  <c r="AA1666" i="60"/>
  <c r="AA1667" i="60"/>
  <c r="AA1668" i="60"/>
  <c r="AA1669" i="60"/>
  <c r="AA1670" i="60"/>
  <c r="AA1671" i="60"/>
  <c r="AA1672" i="60"/>
  <c r="AA1673" i="60"/>
  <c r="AA1674" i="60"/>
  <c r="AA1675" i="60"/>
  <c r="AA1676" i="60"/>
  <c r="AA1677" i="60"/>
  <c r="AA1678" i="60"/>
  <c r="AA1679" i="60"/>
  <c r="AA1680" i="60"/>
  <c r="AA1681" i="60"/>
  <c r="AA1682" i="60"/>
  <c r="AA1683" i="60"/>
  <c r="AA1684" i="60"/>
  <c r="AA1685" i="60"/>
  <c r="AA1686" i="60"/>
  <c r="AA1687" i="60"/>
  <c r="AA1688" i="60"/>
  <c r="AA1689" i="60"/>
  <c r="AA1690" i="60"/>
  <c r="AA1691" i="60"/>
  <c r="AA1692" i="60"/>
  <c r="AA1693" i="60"/>
  <c r="AA1694" i="60"/>
  <c r="AA1695" i="60"/>
  <c r="AA1696" i="60"/>
  <c r="AA1697" i="60"/>
  <c r="AA1698" i="60"/>
  <c r="AA1699" i="60"/>
  <c r="AA1700" i="60"/>
  <c r="AA1701" i="60"/>
  <c r="AA1702" i="60"/>
  <c r="AA1703" i="60"/>
  <c r="AA1704" i="60"/>
  <c r="AA1705" i="60"/>
  <c r="AA1706" i="60"/>
  <c r="AA1707" i="60"/>
  <c r="AA1708" i="60"/>
  <c r="AA1709" i="60"/>
  <c r="AA1710" i="60"/>
  <c r="AA1711" i="60"/>
  <c r="AA1712" i="60"/>
  <c r="AA1713" i="60"/>
  <c r="AA1714" i="60"/>
  <c r="AA1715" i="60"/>
  <c r="AA1716" i="60"/>
  <c r="AA1717" i="60"/>
  <c r="AA1718" i="60"/>
  <c r="AA1719" i="60"/>
  <c r="AA1720" i="60"/>
  <c r="AA1721" i="60"/>
  <c r="AA1722" i="60"/>
  <c r="AA1723" i="60"/>
  <c r="AA1724" i="60"/>
  <c r="AA1725" i="60"/>
  <c r="AA1726" i="60"/>
  <c r="AA1727" i="60"/>
  <c r="AA1728" i="60"/>
  <c r="AA1729" i="60"/>
  <c r="AA1730" i="60"/>
  <c r="AA1731" i="60"/>
  <c r="AA1732" i="60"/>
  <c r="AA1733" i="60"/>
  <c r="AA1734" i="60"/>
  <c r="AA1735" i="60"/>
  <c r="AA1736" i="60"/>
  <c r="AA1737" i="60"/>
  <c r="AA1738" i="60"/>
  <c r="AA1739" i="60"/>
  <c r="AA1740" i="60"/>
  <c r="AA1741" i="60"/>
  <c r="AA1742" i="60"/>
  <c r="AA1743" i="60"/>
  <c r="AA1744" i="60"/>
  <c r="AA1745" i="60"/>
  <c r="AA1746" i="60"/>
  <c r="AA1747" i="60"/>
  <c r="AA1748" i="60"/>
  <c r="AA1749" i="60"/>
  <c r="AA1750" i="60"/>
  <c r="AA1751" i="60"/>
  <c r="AA1752" i="60"/>
  <c r="AA1753" i="60"/>
  <c r="AA1754" i="60"/>
  <c r="AA1755" i="60"/>
  <c r="AA1756" i="60"/>
  <c r="AA1757" i="60"/>
  <c r="AA1758" i="60"/>
  <c r="AA1759" i="60"/>
  <c r="AA1760" i="60"/>
  <c r="AA1761" i="60"/>
  <c r="AA1762" i="60"/>
  <c r="AA1763" i="60"/>
  <c r="AA1764" i="60"/>
  <c r="AA1765" i="60"/>
  <c r="AA1766" i="60"/>
  <c r="AA1767" i="60"/>
  <c r="AA1768" i="60"/>
  <c r="AA1769" i="60"/>
  <c r="AA1770" i="60"/>
  <c r="AA1771" i="60"/>
  <c r="AA1772" i="60"/>
  <c r="AA1773" i="60"/>
  <c r="AA1774" i="60"/>
  <c r="AA1775" i="60"/>
  <c r="AA1776" i="60"/>
  <c r="AA1777" i="60"/>
  <c r="AA1778" i="60"/>
  <c r="AA1779" i="60"/>
  <c r="AA1780" i="60"/>
  <c r="AA1781" i="60"/>
  <c r="AA1782" i="60"/>
  <c r="AA1783" i="60"/>
  <c r="AA1784" i="60"/>
  <c r="AA1785" i="60"/>
  <c r="AA1786" i="60"/>
  <c r="AA1787" i="60"/>
  <c r="AA1788" i="60"/>
  <c r="AA1789" i="60"/>
  <c r="AA1790" i="60"/>
  <c r="AA1791" i="60"/>
  <c r="AA1792" i="60"/>
  <c r="AA1793" i="60"/>
  <c r="AA1794" i="60"/>
  <c r="AA1795" i="60"/>
  <c r="AA1796" i="60"/>
  <c r="AA1797" i="60"/>
  <c r="AA1798" i="60"/>
  <c r="AA1799" i="60"/>
  <c r="AA1800" i="60"/>
  <c r="AA1801" i="60"/>
  <c r="AA1802" i="60"/>
  <c r="AA1803" i="60"/>
  <c r="AA1804" i="60"/>
  <c r="AA1805" i="60"/>
  <c r="AA1806" i="60"/>
  <c r="AA1807" i="60"/>
  <c r="AA1808" i="60"/>
  <c r="AA1809" i="60"/>
  <c r="AA1810" i="60"/>
  <c r="AA1811" i="60"/>
  <c r="AA1812" i="60"/>
  <c r="AA1813" i="60"/>
  <c r="AA1814" i="60"/>
  <c r="AA1815" i="60"/>
  <c r="AA1816" i="60"/>
  <c r="AA1817" i="60"/>
  <c r="AA1818" i="60"/>
  <c r="AA1819" i="60"/>
  <c r="AA1820" i="60"/>
  <c r="AA1821" i="60"/>
  <c r="AA1822" i="60"/>
  <c r="AA1823" i="60"/>
  <c r="AA1824" i="60"/>
  <c r="AA1825" i="60"/>
  <c r="AA1826" i="60"/>
  <c r="AA1827" i="60"/>
  <c r="AA1828" i="60"/>
  <c r="AA1829" i="60"/>
  <c r="AA1830" i="60"/>
  <c r="AA1831" i="60"/>
  <c r="AA1832" i="60"/>
  <c r="AA1833" i="60"/>
  <c r="AA1834" i="60"/>
  <c r="AA1835" i="60"/>
  <c r="AA1836" i="60"/>
  <c r="AA1837" i="60"/>
  <c r="AA1838" i="60"/>
  <c r="AA1839" i="60"/>
  <c r="AA1840" i="60"/>
  <c r="AA1841" i="60"/>
  <c r="AA1842" i="60"/>
  <c r="AA1843" i="60"/>
  <c r="AA1844" i="60"/>
  <c r="AA1845" i="60"/>
  <c r="AA1846" i="60"/>
  <c r="AA1847" i="60"/>
  <c r="AA1848" i="60"/>
  <c r="AA1849" i="60"/>
  <c r="AA1850" i="60"/>
  <c r="AA1851" i="60"/>
  <c r="AA1852" i="60"/>
  <c r="AA1853" i="60"/>
  <c r="AA1854" i="60"/>
  <c r="AA1855" i="60"/>
  <c r="AA1856" i="60"/>
  <c r="AA1857" i="60"/>
  <c r="AA1858" i="60"/>
  <c r="AA1859" i="60"/>
  <c r="AA1860" i="60"/>
  <c r="AA1861" i="60"/>
  <c r="AA1862" i="60"/>
  <c r="AA1863" i="60"/>
  <c r="AA1864" i="60"/>
  <c r="AA1865" i="60"/>
  <c r="AA1866" i="60"/>
  <c r="AA1867" i="60"/>
  <c r="AA1868" i="60"/>
  <c r="AA1869" i="60"/>
  <c r="AA1870" i="60"/>
  <c r="AA1871" i="60"/>
  <c r="AA1872" i="60"/>
  <c r="AA1873" i="60"/>
  <c r="AA1874" i="60"/>
  <c r="AA1875" i="60"/>
  <c r="AA1876" i="60"/>
  <c r="AA1877" i="60"/>
  <c r="AA1878" i="60"/>
  <c r="AA1879" i="60"/>
  <c r="AA1880" i="60"/>
  <c r="AA1881" i="60"/>
  <c r="AA1882" i="60"/>
  <c r="AA1883" i="60"/>
  <c r="AA1884" i="60"/>
  <c r="AA1885" i="60"/>
  <c r="AA1886" i="60"/>
  <c r="AA1887" i="60"/>
  <c r="AA1888" i="60"/>
  <c r="AA1889" i="60"/>
  <c r="AA1890" i="60"/>
  <c r="AA1891" i="60"/>
  <c r="AA1892" i="60"/>
  <c r="AA1893" i="60"/>
  <c r="AA1894" i="60"/>
  <c r="AA1895" i="60"/>
  <c r="AA1896" i="60"/>
  <c r="AA1897" i="60"/>
  <c r="AA1898" i="60"/>
  <c r="AA1899" i="60"/>
  <c r="AA1900" i="60"/>
  <c r="AA1901" i="60"/>
  <c r="AA1902" i="60"/>
  <c r="AA1903" i="60"/>
  <c r="AA1904" i="60"/>
  <c r="AA1905" i="60"/>
  <c r="AA1906" i="60"/>
  <c r="AA1907" i="60"/>
  <c r="AA1908" i="60"/>
  <c r="AA1909" i="60"/>
  <c r="AA1910" i="60"/>
  <c r="AA1911" i="60"/>
  <c r="AA1912" i="60"/>
  <c r="AA1913" i="60"/>
  <c r="AA1914" i="60"/>
  <c r="AA1915" i="60"/>
  <c r="AA1916" i="60"/>
  <c r="AA1917" i="60"/>
  <c r="AA1918" i="60"/>
  <c r="AA1919" i="60"/>
  <c r="AA1920" i="60"/>
  <c r="AA1921" i="60"/>
  <c r="AA1922" i="60"/>
  <c r="AA1923" i="60"/>
  <c r="AA1924" i="60"/>
  <c r="AA1925" i="60"/>
  <c r="AA1926" i="60"/>
  <c r="AA1927" i="60"/>
  <c r="AA1928" i="60"/>
  <c r="AA1929" i="60"/>
  <c r="AA1930" i="60"/>
  <c r="AA1931" i="60"/>
  <c r="AA1932" i="60"/>
  <c r="AA1933" i="60"/>
  <c r="AA1934" i="60"/>
  <c r="AA1935" i="60"/>
  <c r="AA1936" i="60"/>
  <c r="AA1937" i="60"/>
  <c r="AA1938" i="60"/>
  <c r="AA1939" i="60"/>
  <c r="AA1940" i="60"/>
  <c r="AA1941" i="60"/>
  <c r="AA1942" i="60"/>
  <c r="AA1943" i="60"/>
  <c r="AA1944" i="60"/>
  <c r="AA1945" i="60"/>
  <c r="AA1946" i="60"/>
  <c r="AA1947" i="60"/>
  <c r="AA1948" i="60"/>
  <c r="AA1949" i="60"/>
  <c r="AA1950" i="60"/>
  <c r="AA1951" i="60"/>
  <c r="AA1952" i="60"/>
  <c r="AA1953" i="60"/>
  <c r="AA1954" i="60"/>
  <c r="AA1955" i="60"/>
  <c r="AA1956" i="60"/>
  <c r="AA1957" i="60"/>
  <c r="AA1958" i="60"/>
  <c r="AA1959" i="60"/>
  <c r="AA1960" i="60"/>
  <c r="AA1961" i="60"/>
  <c r="AA1962" i="60"/>
  <c r="AA1963" i="60"/>
  <c r="AA1964" i="60"/>
  <c r="AA1965" i="60"/>
  <c r="AA1966" i="60"/>
  <c r="AA1967" i="60"/>
  <c r="AA1968" i="60"/>
  <c r="AA1969" i="60"/>
  <c r="AA1970" i="60"/>
  <c r="AA1971" i="60"/>
  <c r="AA1972" i="60"/>
  <c r="AA1973" i="60"/>
  <c r="AA1974" i="60"/>
  <c r="AA1975" i="60"/>
  <c r="AA1976" i="60"/>
  <c r="AA1977" i="60"/>
  <c r="AA1978" i="60"/>
  <c r="AA1979" i="60"/>
  <c r="AA1980" i="60"/>
  <c r="AA1981" i="60"/>
  <c r="AA1982" i="60"/>
  <c r="AA1983" i="60"/>
  <c r="AA1984" i="60"/>
  <c r="AA1985" i="60"/>
  <c r="AA1986" i="60"/>
  <c r="AA1987" i="60"/>
  <c r="AA1988" i="60"/>
  <c r="AA1989" i="60"/>
  <c r="AA1990" i="60"/>
  <c r="AA1991" i="60"/>
  <c r="AA1992" i="60"/>
  <c r="AA1993" i="60"/>
  <c r="AA1994" i="60"/>
  <c r="AA1995" i="60"/>
  <c r="AA1996" i="60"/>
  <c r="AA1997" i="60"/>
  <c r="AA1998" i="60"/>
  <c r="AA1999" i="60"/>
  <c r="AA2000" i="60"/>
  <c r="AA2001" i="60"/>
  <c r="AA2002" i="60"/>
  <c r="AA2003" i="60"/>
  <c r="AA2004" i="60"/>
  <c r="AA2005" i="60"/>
  <c r="AA2006" i="60"/>
  <c r="AA2007" i="60"/>
  <c r="AA2008" i="60"/>
  <c r="AA2009" i="60"/>
  <c r="AA2010" i="60"/>
  <c r="AA2011" i="60"/>
  <c r="AA2012" i="60"/>
  <c r="AA2013" i="60"/>
  <c r="AA2014" i="60"/>
  <c r="AA2015" i="60"/>
  <c r="AA2016" i="60"/>
  <c r="AA2017" i="60"/>
  <c r="AA2018" i="60"/>
  <c r="AA2019" i="60"/>
  <c r="AA2020" i="60"/>
  <c r="AA2021" i="60"/>
  <c r="AA2022" i="60"/>
  <c r="AA2023" i="60"/>
  <c r="AA2024" i="60"/>
  <c r="AA2025" i="60"/>
  <c r="AA2026" i="60"/>
  <c r="AA2027" i="60"/>
  <c r="AA2028" i="60"/>
  <c r="AA2029" i="60"/>
  <c r="AA2030" i="60"/>
  <c r="AA2031" i="60"/>
  <c r="AA2032" i="60"/>
  <c r="AA2033" i="60"/>
  <c r="AA2034" i="60"/>
  <c r="AA2035" i="60"/>
  <c r="AA2036" i="60"/>
  <c r="AA2037" i="60"/>
  <c r="AA2038" i="60"/>
  <c r="AA2039" i="60"/>
  <c r="AA2040" i="60"/>
  <c r="AA2041" i="60"/>
  <c r="AA2042" i="60"/>
  <c r="AA2043" i="60"/>
  <c r="AA2044" i="60"/>
  <c r="AA2045" i="60"/>
  <c r="AA2046" i="60"/>
  <c r="AA2047" i="60"/>
  <c r="AA2048" i="60"/>
  <c r="AA2049" i="60"/>
  <c r="AA2050" i="60"/>
  <c r="AA2051" i="60"/>
  <c r="AA2052" i="60"/>
  <c r="AA2053" i="60"/>
  <c r="AA2054" i="60"/>
  <c r="AA2055" i="60"/>
  <c r="AA2056" i="60"/>
  <c r="AA2057" i="60"/>
  <c r="AA2058" i="60"/>
  <c r="AA2059" i="60"/>
  <c r="AA2060" i="60"/>
  <c r="AA2061" i="60"/>
  <c r="AA2062" i="60"/>
  <c r="AA2063" i="60"/>
  <c r="AA2064" i="60"/>
  <c r="AA2065" i="60"/>
  <c r="AA2066" i="60"/>
  <c r="AA2067" i="60"/>
  <c r="AA2068" i="60"/>
  <c r="AA2069" i="60"/>
  <c r="AA2070" i="60"/>
  <c r="AA2071" i="60"/>
  <c r="AA2072" i="60"/>
  <c r="AA2073" i="60"/>
  <c r="AA2074" i="60"/>
  <c r="AA2075" i="60"/>
  <c r="AA2076" i="60"/>
  <c r="AA2077" i="60"/>
  <c r="AA2078" i="60"/>
  <c r="AA2079" i="60"/>
  <c r="AA2080" i="60"/>
  <c r="AA2081" i="60"/>
  <c r="AA2082" i="60"/>
  <c r="AA2083" i="60"/>
  <c r="AA2084" i="60"/>
  <c r="AA2085" i="60"/>
  <c r="AA2086" i="60"/>
  <c r="AA2087" i="60"/>
  <c r="AA2088" i="60"/>
  <c r="AA2089" i="60"/>
  <c r="AA2090" i="60"/>
  <c r="AA2091" i="60"/>
  <c r="AA2092" i="60"/>
  <c r="AA2093" i="60"/>
  <c r="AA2094" i="60"/>
  <c r="AA2095" i="60"/>
  <c r="AA2096" i="60"/>
  <c r="AA2097" i="60"/>
  <c r="AA2098" i="60"/>
  <c r="AA2099" i="60"/>
  <c r="AA2100" i="60"/>
  <c r="AA2101" i="60"/>
  <c r="AA2102" i="60"/>
  <c r="AA2103" i="60"/>
  <c r="AA2104" i="60"/>
  <c r="AA2105" i="60"/>
  <c r="AA2106" i="60"/>
  <c r="AA2107" i="60"/>
  <c r="AA2108" i="60"/>
  <c r="AA2109" i="60"/>
  <c r="AA2110" i="60"/>
  <c r="AA2111" i="60"/>
  <c r="AA2112" i="60"/>
  <c r="AA2113" i="60"/>
  <c r="AA2114" i="60"/>
  <c r="AA2115" i="60"/>
  <c r="AA2116" i="60"/>
  <c r="AA2117" i="60"/>
  <c r="AA2118" i="60"/>
  <c r="AA2119" i="60"/>
  <c r="AA2120" i="60"/>
  <c r="AA2121" i="60"/>
  <c r="AA2122" i="60"/>
  <c r="AA2123" i="60"/>
  <c r="AA2124" i="60"/>
  <c r="AA2125" i="60"/>
  <c r="AA2126" i="60"/>
  <c r="AA2127" i="60"/>
  <c r="AA2128" i="60"/>
  <c r="AA2129" i="60"/>
  <c r="AA2130" i="60"/>
  <c r="AA2131" i="60"/>
  <c r="AA2132" i="60"/>
  <c r="AA2133" i="60"/>
  <c r="AA2134" i="60"/>
  <c r="AA2135" i="60"/>
  <c r="AA2136" i="60"/>
  <c r="AA2137" i="60"/>
  <c r="AA2138" i="60"/>
  <c r="AA2139" i="60"/>
  <c r="AA2140" i="60"/>
  <c r="AA2141" i="60"/>
  <c r="AA2142" i="60"/>
  <c r="AA2143" i="60"/>
  <c r="AA2144" i="60"/>
  <c r="AA2145" i="60"/>
  <c r="AA2146" i="60"/>
  <c r="AA2147" i="60"/>
  <c r="AA2148" i="60"/>
  <c r="AA2149" i="60"/>
  <c r="AA2150" i="60"/>
  <c r="AA2151" i="60"/>
  <c r="AA2152" i="60"/>
  <c r="AA2153" i="60"/>
  <c r="AA2154" i="60"/>
  <c r="AA2155" i="60"/>
  <c r="AA2156" i="60"/>
  <c r="AA2157" i="60"/>
  <c r="AA2158" i="60"/>
  <c r="AA2159" i="60"/>
  <c r="AA2160" i="60"/>
  <c r="AA2161" i="60"/>
  <c r="AA2162" i="60"/>
  <c r="AA2163" i="60"/>
  <c r="AA2164" i="60"/>
  <c r="AA2165" i="60"/>
  <c r="AA2166" i="60"/>
  <c r="AA2167" i="60"/>
  <c r="AA2168" i="60"/>
  <c r="AA2169" i="60"/>
  <c r="AA2170" i="60"/>
  <c r="AA2171" i="60"/>
  <c r="AA2172" i="60"/>
  <c r="AA2173" i="60"/>
  <c r="AA2174" i="60"/>
  <c r="AA2175" i="60"/>
  <c r="AA2176" i="60"/>
  <c r="AA2177" i="60"/>
  <c r="AA2178" i="60"/>
  <c r="AA2179" i="60"/>
  <c r="AA2180" i="60"/>
  <c r="AA2181" i="60"/>
  <c r="AA2182" i="60"/>
  <c r="AA2183" i="60"/>
  <c r="AA2184" i="60"/>
  <c r="AA2185" i="60"/>
  <c r="AA2186" i="60"/>
  <c r="AA2187" i="60"/>
  <c r="AA2188" i="60"/>
  <c r="AA2189" i="60"/>
  <c r="AA2190" i="60"/>
  <c r="AA2191" i="60"/>
  <c r="AA2192" i="60"/>
  <c r="AA2193" i="60"/>
  <c r="AA2194" i="60"/>
  <c r="AA2195" i="60"/>
  <c r="AA2196" i="60"/>
  <c r="AA2197" i="60"/>
  <c r="AA2198" i="60"/>
  <c r="AA2199" i="60"/>
  <c r="AA2200" i="60"/>
  <c r="AA2201" i="60"/>
  <c r="AA2202" i="60"/>
  <c r="AA2203" i="60"/>
  <c r="AA2204" i="60"/>
  <c r="AA2205" i="60"/>
  <c r="AA2206" i="60"/>
  <c r="AA2207" i="60"/>
  <c r="AA2208" i="60"/>
  <c r="AA2209" i="60"/>
  <c r="AA2210" i="60"/>
  <c r="AA2211" i="60"/>
  <c r="AA2212" i="60"/>
  <c r="AA2213" i="60"/>
  <c r="AA2214" i="60"/>
  <c r="AA2215" i="60"/>
  <c r="AA2216" i="60"/>
  <c r="AA2217" i="60"/>
  <c r="AA2218" i="60"/>
  <c r="AA2219" i="60"/>
  <c r="AA2220" i="60"/>
  <c r="AA2221" i="60"/>
  <c r="AA2222" i="60"/>
  <c r="AA2223" i="60"/>
  <c r="AA2224" i="60"/>
  <c r="AA2225" i="60"/>
  <c r="AA2226" i="60"/>
  <c r="AA2227" i="60"/>
  <c r="AA2228" i="60"/>
  <c r="AA2229" i="60"/>
  <c r="AA2230" i="60"/>
  <c r="AA2231" i="60"/>
  <c r="AA2232" i="60"/>
  <c r="AA2233" i="60"/>
  <c r="AA2234" i="60"/>
  <c r="AA2235" i="60"/>
  <c r="AA2236" i="60"/>
  <c r="AA2237" i="60"/>
  <c r="AA2238" i="60"/>
  <c r="AA2239" i="60"/>
  <c r="AA2240" i="60"/>
  <c r="AA2241" i="60"/>
  <c r="AA2242" i="60"/>
  <c r="AA2243" i="60"/>
  <c r="AA2244" i="60"/>
  <c r="AA2245" i="60"/>
  <c r="AA2246" i="60"/>
  <c r="AA2247" i="60"/>
  <c r="AA2248" i="60"/>
  <c r="AA2249" i="60"/>
  <c r="AA2250" i="60"/>
  <c r="AA2251" i="60"/>
  <c r="AA2252" i="60"/>
  <c r="AA2253" i="60"/>
  <c r="AA2254" i="60"/>
  <c r="AA2255" i="60"/>
  <c r="AA2256" i="60"/>
  <c r="AA2257" i="60"/>
  <c r="AA2258" i="60"/>
  <c r="AA2259" i="60"/>
  <c r="AA2260" i="60"/>
  <c r="AA2261" i="60"/>
  <c r="AA2262" i="60"/>
  <c r="AA2263" i="60"/>
  <c r="AA2264" i="60"/>
  <c r="AA2265" i="60"/>
  <c r="AA2266" i="60"/>
  <c r="AA2267" i="60"/>
  <c r="AA2268" i="60"/>
  <c r="AA2269" i="60"/>
  <c r="AA2270" i="60"/>
  <c r="AA2271" i="60"/>
  <c r="AA2272" i="60"/>
  <c r="AA2273" i="60"/>
  <c r="AA2274" i="60"/>
  <c r="AA2275" i="60"/>
  <c r="AA2276" i="60"/>
  <c r="AA2277" i="60"/>
  <c r="AA2278" i="60"/>
  <c r="AA2279" i="60"/>
  <c r="AA2280" i="60"/>
  <c r="AA2281" i="60"/>
  <c r="AA2282" i="60"/>
  <c r="AA2283" i="60"/>
  <c r="AA2284" i="60"/>
  <c r="AA2285" i="60"/>
  <c r="AA2286" i="60"/>
  <c r="AA2287" i="60"/>
  <c r="AA2288" i="60"/>
  <c r="AA2289" i="60"/>
  <c r="AA2290" i="60"/>
  <c r="AA2291" i="60"/>
  <c r="AA2292" i="60"/>
  <c r="AA2293" i="60"/>
  <c r="AA2294" i="60"/>
  <c r="AA2295" i="60"/>
  <c r="AA2296" i="60"/>
  <c r="AA2297" i="60"/>
  <c r="AA2298" i="60"/>
  <c r="AA2299" i="60"/>
  <c r="AA2300" i="60"/>
  <c r="AA2301" i="60"/>
  <c r="AA2302" i="60"/>
  <c r="AA2303" i="60"/>
  <c r="AA2304" i="60"/>
  <c r="AA2305" i="60"/>
  <c r="AA2306" i="60"/>
  <c r="AA2307" i="60"/>
  <c r="AA2308" i="60"/>
  <c r="AA2309" i="60"/>
  <c r="AA2310" i="60"/>
  <c r="AA2311" i="60"/>
  <c r="AA2312" i="60"/>
  <c r="AA2313" i="60"/>
  <c r="AA2314" i="60"/>
  <c r="AA2315" i="60"/>
  <c r="AA2316" i="60"/>
  <c r="AA2317" i="60"/>
  <c r="AA2318" i="60"/>
  <c r="AA2319" i="60"/>
  <c r="AA2320" i="60"/>
  <c r="AA2321" i="60"/>
  <c r="AA2322" i="60"/>
  <c r="AA2323" i="60"/>
  <c r="AA2324" i="60"/>
  <c r="AA2325" i="60"/>
  <c r="AA2326" i="60"/>
  <c r="AA2327" i="60"/>
  <c r="AA2328" i="60"/>
  <c r="AA2329" i="60"/>
  <c r="AA2330" i="60"/>
  <c r="AA2331" i="60"/>
  <c r="AA2332" i="60"/>
  <c r="AA2333" i="60"/>
  <c r="AA2334" i="60"/>
  <c r="AA2335" i="60"/>
  <c r="AA2336" i="60"/>
  <c r="AA2337" i="60"/>
  <c r="AA2338" i="60"/>
  <c r="AA2339" i="60"/>
  <c r="AA2340" i="60"/>
  <c r="AA2341" i="60"/>
  <c r="AA2342" i="60"/>
  <c r="AA2343" i="60"/>
  <c r="AA2344" i="60"/>
  <c r="AA2345" i="60"/>
  <c r="AA2346" i="60"/>
  <c r="AA2347" i="60"/>
  <c r="AA2348" i="60"/>
  <c r="AA2349" i="60"/>
  <c r="AA2350" i="60"/>
  <c r="AA2351" i="60"/>
  <c r="AA2352" i="60"/>
  <c r="AA2353" i="60"/>
  <c r="AA2354" i="60"/>
  <c r="AA2355" i="60"/>
  <c r="AA2356" i="60"/>
  <c r="AA2357" i="60"/>
  <c r="AA2358" i="60"/>
  <c r="AA2359" i="60"/>
  <c r="AA2360" i="60"/>
  <c r="AA2361" i="60"/>
  <c r="AA2362" i="60"/>
  <c r="AA2363" i="60"/>
  <c r="AA2364" i="60"/>
  <c r="AA2365" i="60"/>
  <c r="AA2366" i="60"/>
  <c r="AA2367" i="60"/>
  <c r="AA2368" i="60"/>
  <c r="AA2369" i="60"/>
  <c r="AA2370" i="60"/>
  <c r="AA2371" i="60"/>
  <c r="AA2372" i="60"/>
  <c r="AA2373" i="60"/>
  <c r="AA2374" i="60"/>
  <c r="AA2375" i="60"/>
  <c r="AA2376" i="60"/>
  <c r="AA2377" i="60"/>
  <c r="AA2378" i="60"/>
  <c r="AA2379" i="60"/>
  <c r="AA2380" i="60"/>
  <c r="AA2381" i="60"/>
  <c r="AA2382" i="60"/>
  <c r="AA2383" i="60"/>
  <c r="AA2384" i="60"/>
  <c r="AA2385" i="60"/>
  <c r="AA2386" i="60"/>
  <c r="AA2387" i="60"/>
  <c r="AA2388" i="60"/>
  <c r="AA2389" i="60"/>
  <c r="AA2390" i="60"/>
  <c r="AA2391" i="60"/>
  <c r="AA2392" i="60"/>
  <c r="AA2393" i="60"/>
  <c r="AA2394" i="60"/>
  <c r="AA2395" i="60"/>
  <c r="AA2396" i="60"/>
  <c r="AA2397" i="60"/>
  <c r="AA2398" i="60"/>
  <c r="AA2399" i="60"/>
  <c r="AA2400" i="60"/>
  <c r="AA2401" i="60"/>
  <c r="AA2402" i="60"/>
  <c r="AA2403" i="60"/>
  <c r="AA2404" i="60"/>
  <c r="AA2405" i="60"/>
  <c r="AA2406" i="60"/>
  <c r="AA2407" i="60"/>
  <c r="AA2408" i="60"/>
  <c r="AA2409" i="60"/>
  <c r="AA2410" i="60"/>
  <c r="AA2411" i="60"/>
  <c r="AA2412" i="60"/>
  <c r="AA2413" i="60"/>
  <c r="AA2414" i="60"/>
  <c r="AA2415" i="60"/>
  <c r="AA2416" i="60"/>
  <c r="AA2417" i="60"/>
  <c r="AA2418" i="60"/>
  <c r="AA2419" i="60"/>
  <c r="AA2420" i="60"/>
  <c r="AA2421" i="60"/>
  <c r="AA2422" i="60"/>
  <c r="AA2423" i="60"/>
  <c r="AA2424" i="60"/>
  <c r="AA2425" i="60"/>
  <c r="AA2426" i="60"/>
  <c r="AA2427" i="60"/>
  <c r="AA2428" i="60"/>
  <c r="AA2429" i="60"/>
  <c r="AA2430" i="60"/>
  <c r="AA2431" i="60"/>
  <c r="AA2432" i="60"/>
  <c r="AA2433" i="60"/>
  <c r="AA2434" i="60"/>
  <c r="AA2435" i="60"/>
  <c r="AA2436" i="60"/>
  <c r="AA2437" i="60"/>
  <c r="AA2438" i="60"/>
  <c r="AA2439" i="60"/>
  <c r="AA2440" i="60"/>
  <c r="AA2441" i="60"/>
  <c r="AA2442" i="60"/>
  <c r="AA2443" i="60"/>
  <c r="AA2444" i="60"/>
  <c r="AA2445" i="60"/>
  <c r="AA2446" i="60"/>
  <c r="AA2447" i="60"/>
  <c r="AA2448" i="60"/>
  <c r="AA2449" i="60"/>
  <c r="AA2450" i="60"/>
  <c r="AA2451" i="60"/>
  <c r="AA2452" i="60"/>
  <c r="AA2453" i="60"/>
  <c r="AA2454" i="60"/>
  <c r="AA2455" i="60"/>
  <c r="AA2456" i="60"/>
  <c r="AA2457" i="60"/>
  <c r="AA2458" i="60"/>
  <c r="AA2459" i="60"/>
  <c r="AA2460" i="60"/>
  <c r="AA2461" i="60"/>
  <c r="AA2462" i="60"/>
  <c r="AA2463" i="60"/>
  <c r="AA2464" i="60"/>
  <c r="AA2465" i="60"/>
  <c r="AA2466" i="60"/>
  <c r="AA2467" i="60"/>
  <c r="AA2468" i="60"/>
  <c r="AA2469" i="60"/>
  <c r="AA2470" i="60"/>
  <c r="AA2471" i="60"/>
  <c r="AA2472" i="60"/>
  <c r="AA2473" i="60"/>
  <c r="AA2474" i="60"/>
  <c r="AA2475" i="60"/>
  <c r="AA2476" i="60"/>
  <c r="AA2477" i="60"/>
  <c r="AA2478" i="60"/>
  <c r="AA2479" i="60"/>
  <c r="AA2480" i="60"/>
  <c r="AA2481" i="60"/>
  <c r="AA2482" i="60"/>
  <c r="AA2483" i="60"/>
  <c r="AA2484" i="60"/>
  <c r="AA2485" i="60"/>
  <c r="AA2486" i="60"/>
  <c r="AA2487" i="60"/>
  <c r="AA2488" i="60"/>
  <c r="AA2489" i="60"/>
  <c r="AA2490" i="60"/>
  <c r="AA2491" i="60"/>
  <c r="AA2492" i="60"/>
  <c r="AA2493" i="60"/>
  <c r="AA2494" i="60"/>
  <c r="AA2495" i="60"/>
  <c r="AA2496" i="60"/>
  <c r="AA2497" i="60"/>
  <c r="AA2498" i="60"/>
  <c r="AA2499" i="60"/>
  <c r="AA2500" i="60"/>
  <c r="AA2501" i="60"/>
  <c r="AA2502" i="60"/>
  <c r="AA2503" i="60"/>
  <c r="AA2504" i="60"/>
  <c r="AA2505" i="60"/>
  <c r="AA2506" i="60"/>
  <c r="AA2507" i="60"/>
  <c r="AA2508" i="60"/>
  <c r="AA2509" i="60"/>
  <c r="AA2510" i="60"/>
  <c r="AA2511" i="60"/>
  <c r="AA2512" i="60"/>
  <c r="AA2513" i="60"/>
  <c r="AA2514" i="60"/>
  <c r="AA2515" i="60"/>
  <c r="AA2516" i="60"/>
  <c r="AA2517" i="60"/>
  <c r="AA2518" i="60"/>
  <c r="AA2519" i="60"/>
  <c r="AA2520" i="60"/>
  <c r="AA2521" i="60"/>
  <c r="AA2522" i="60"/>
  <c r="AA2523" i="60"/>
  <c r="AA2524" i="60"/>
  <c r="AA2525" i="60"/>
  <c r="AA2526" i="60"/>
  <c r="AA2527" i="60"/>
  <c r="AA2528" i="60"/>
  <c r="AA2529" i="60"/>
  <c r="AA2530" i="60"/>
  <c r="AA2531" i="60"/>
  <c r="AA2532" i="60"/>
  <c r="AA2533" i="60"/>
  <c r="AA2534" i="60"/>
  <c r="AA2535" i="60"/>
  <c r="AA2536" i="60"/>
  <c r="AA2537" i="60"/>
  <c r="AA2538" i="60"/>
  <c r="AA2539" i="60"/>
  <c r="AA2540" i="60"/>
  <c r="AA2541" i="60"/>
  <c r="AA2542" i="60"/>
  <c r="AA2543" i="60"/>
  <c r="AA2544" i="60"/>
  <c r="AA2545" i="60"/>
  <c r="AA2546" i="60"/>
  <c r="AA2547" i="60"/>
  <c r="AA2548" i="60"/>
  <c r="AA2549" i="60"/>
  <c r="AA2550" i="60"/>
  <c r="AA2551" i="60"/>
  <c r="AA2552" i="60"/>
  <c r="AA2553" i="60"/>
  <c r="AA2554" i="60"/>
  <c r="AA2555" i="60"/>
  <c r="AA2556" i="60"/>
  <c r="AA2557" i="60"/>
  <c r="AA2558" i="60"/>
  <c r="AA2559" i="60"/>
  <c r="AA2560" i="60"/>
  <c r="AA2561" i="60"/>
  <c r="AA2562" i="60"/>
  <c r="AA2563" i="60"/>
  <c r="AA2564" i="60"/>
  <c r="AA2565" i="60"/>
  <c r="AA2566" i="60"/>
  <c r="AA2567" i="60"/>
  <c r="AA2568" i="60"/>
  <c r="AA2569" i="60"/>
  <c r="AA2570" i="60"/>
  <c r="AA2571" i="60"/>
  <c r="AA2572" i="60"/>
  <c r="AA2573" i="60"/>
  <c r="AA2574" i="60"/>
  <c r="AA2575" i="60"/>
  <c r="AA2576" i="60"/>
  <c r="AA2577" i="60"/>
  <c r="AA2578" i="60"/>
  <c r="AA2579" i="60"/>
  <c r="AA2580" i="60"/>
  <c r="AA2581" i="60"/>
  <c r="AA2582" i="60"/>
  <c r="AA2583" i="60"/>
  <c r="AA2584" i="60"/>
  <c r="AA2585" i="60"/>
  <c r="AA2586" i="60"/>
  <c r="AA2587" i="60"/>
  <c r="AA2588" i="60"/>
  <c r="AA2589" i="60"/>
  <c r="AA2590" i="60"/>
  <c r="AA2591" i="60"/>
  <c r="AA2592" i="60"/>
  <c r="AA2593" i="60"/>
  <c r="AA2594" i="60"/>
  <c r="AA2595" i="60"/>
  <c r="AA2596" i="60"/>
  <c r="AA2597" i="60"/>
  <c r="AA2598" i="60"/>
  <c r="AA2599" i="60"/>
  <c r="AA2600" i="60"/>
  <c r="AA2601" i="60"/>
  <c r="AA2602" i="60"/>
  <c r="AA2603" i="60"/>
  <c r="AA2604" i="60"/>
  <c r="AA2605" i="60"/>
  <c r="AA2606" i="60"/>
  <c r="AA2607" i="60"/>
  <c r="AA2608" i="60"/>
  <c r="AA2609" i="60"/>
  <c r="AA2610" i="60"/>
  <c r="AA2611" i="60"/>
  <c r="AA2612" i="60"/>
  <c r="AA2613" i="60"/>
  <c r="AA2614" i="60"/>
  <c r="AA2615" i="60"/>
  <c r="AA2616" i="60"/>
  <c r="AA2617" i="60"/>
  <c r="AA2618" i="60"/>
  <c r="AA2619" i="60"/>
  <c r="AA2620" i="60"/>
  <c r="AA2621" i="60"/>
  <c r="AA2622" i="60"/>
  <c r="AA2623" i="60"/>
  <c r="AA2624" i="60"/>
  <c r="AA2625" i="60"/>
  <c r="AA2626" i="60"/>
  <c r="AA2627" i="60"/>
  <c r="AA2628" i="60"/>
  <c r="AA2629" i="60"/>
  <c r="AA2630" i="60"/>
  <c r="AA2631" i="60"/>
  <c r="AA2632" i="60"/>
  <c r="AA2633" i="60"/>
  <c r="AA2634" i="60"/>
  <c r="AA2635" i="60"/>
  <c r="AA2636" i="60"/>
  <c r="AA2637" i="60"/>
  <c r="AA2638" i="60"/>
  <c r="AA2639" i="60"/>
  <c r="AA2640" i="60"/>
  <c r="AA2641" i="60"/>
  <c r="AA2642" i="60"/>
  <c r="AA2643" i="60"/>
  <c r="AA2644" i="60"/>
  <c r="AA2645" i="60"/>
  <c r="AA2646" i="60"/>
  <c r="AA2647" i="60"/>
  <c r="AA2648" i="60"/>
  <c r="AA2649" i="60"/>
  <c r="AA2650" i="60"/>
  <c r="AA2651" i="60"/>
  <c r="AA2652" i="60"/>
  <c r="AA2653" i="60"/>
  <c r="AA2654" i="60"/>
  <c r="AA2655" i="60"/>
  <c r="AA2656" i="60"/>
  <c r="AA2657" i="60"/>
  <c r="AA2658" i="60"/>
  <c r="AA2659" i="60"/>
  <c r="AA2660" i="60"/>
  <c r="AA2661" i="60"/>
  <c r="AA2662" i="60"/>
  <c r="AA2663" i="60"/>
  <c r="AA2664" i="60"/>
  <c r="AA2665" i="60"/>
  <c r="AA2666" i="60"/>
  <c r="AA2667" i="60"/>
  <c r="AA2668" i="60"/>
  <c r="AA2669" i="60"/>
  <c r="AA2670" i="60"/>
  <c r="AA2671" i="60"/>
  <c r="AA2672" i="60"/>
  <c r="AA2673" i="60"/>
  <c r="AA2674" i="60"/>
  <c r="AA2675" i="60"/>
  <c r="AA2676" i="60"/>
  <c r="AA2677" i="60"/>
  <c r="AA2678" i="60"/>
  <c r="AA2679" i="60"/>
  <c r="AA2680" i="60"/>
  <c r="AA2681" i="60"/>
  <c r="AA2682" i="60"/>
  <c r="AA2683" i="60"/>
  <c r="AA2684" i="60"/>
  <c r="AA2685" i="60"/>
  <c r="AA2686" i="60"/>
  <c r="AA2687" i="60"/>
  <c r="AA2688" i="60"/>
  <c r="AA2689" i="60"/>
  <c r="AA2690" i="60"/>
  <c r="AA2691" i="60"/>
  <c r="AA2692" i="60"/>
  <c r="AA2693" i="60"/>
  <c r="AA2694" i="60"/>
  <c r="AA2695" i="60"/>
  <c r="AA2696" i="60"/>
  <c r="AA2697" i="60"/>
  <c r="AA2698" i="60"/>
  <c r="AA2699" i="60"/>
  <c r="AA2700" i="60"/>
  <c r="AA2701" i="60"/>
  <c r="AA2702" i="60"/>
  <c r="AA2703" i="60"/>
  <c r="AA2704" i="60"/>
  <c r="AA2705" i="60"/>
  <c r="AA2706" i="60"/>
  <c r="AA2707" i="60"/>
  <c r="AA2708" i="60"/>
  <c r="AA2709" i="60"/>
  <c r="AA2710" i="60"/>
  <c r="AA2711" i="60"/>
  <c r="AA2712" i="60"/>
  <c r="AA2713" i="60"/>
  <c r="AA2714" i="60"/>
  <c r="AA2715" i="60"/>
  <c r="AA2716" i="60"/>
  <c r="AA2717" i="60"/>
  <c r="AA2718" i="60"/>
  <c r="AA2719" i="60"/>
  <c r="AA2720" i="60"/>
  <c r="AA2721" i="60"/>
  <c r="AA2722" i="60"/>
  <c r="AA2723" i="60"/>
  <c r="AA2724" i="60"/>
  <c r="AA2725" i="60"/>
  <c r="AA2726" i="60"/>
  <c r="AA2727" i="60"/>
  <c r="AA2728" i="60"/>
  <c r="AA2729" i="60"/>
  <c r="AA2730" i="60"/>
  <c r="AA2731" i="60"/>
  <c r="AA2732" i="60"/>
  <c r="AA2733" i="60"/>
  <c r="AA2734" i="60"/>
  <c r="AA2735" i="60"/>
  <c r="AA2736" i="60"/>
  <c r="AA2737" i="60"/>
  <c r="AA2738" i="60"/>
  <c r="AA2739" i="60"/>
  <c r="AA2740" i="60"/>
  <c r="AA2741" i="60"/>
  <c r="AA2742" i="60"/>
  <c r="AA2743" i="60"/>
  <c r="AA2744" i="60"/>
  <c r="AA2745" i="60"/>
  <c r="AA2746" i="60"/>
  <c r="AA2747" i="60"/>
  <c r="AA2748" i="60"/>
  <c r="AA2749" i="60"/>
  <c r="AA2750" i="60"/>
  <c r="AA2751" i="60"/>
  <c r="AA2752" i="60"/>
  <c r="AA2753" i="60"/>
  <c r="AA2754" i="60"/>
  <c r="AA2755" i="60"/>
  <c r="AA2756" i="60"/>
  <c r="AA2757" i="60"/>
  <c r="AA2758" i="60"/>
  <c r="AA2759" i="60"/>
  <c r="AA2760" i="60"/>
  <c r="AA2761" i="60"/>
  <c r="AA2762" i="60"/>
  <c r="AA2763" i="60"/>
  <c r="AA2764" i="60"/>
  <c r="AA2765" i="60"/>
  <c r="AA2766" i="60"/>
  <c r="AA2767" i="60"/>
  <c r="AA2768" i="60"/>
  <c r="AA2769" i="60"/>
  <c r="AA2770" i="60"/>
  <c r="AA2771" i="60"/>
  <c r="AA2772" i="60"/>
  <c r="AA2773" i="60"/>
  <c r="AA2774" i="60"/>
  <c r="AA2775" i="60"/>
  <c r="AA2776" i="60"/>
  <c r="AA2777" i="60"/>
  <c r="AA2778" i="60"/>
  <c r="AA2779" i="60"/>
  <c r="AA2780" i="60"/>
  <c r="AA2781" i="60"/>
  <c r="AA2782" i="60"/>
  <c r="AA2783" i="60"/>
  <c r="AA2784" i="60"/>
  <c r="AA2785" i="60"/>
  <c r="AA2786" i="60"/>
  <c r="AA2787" i="60"/>
  <c r="AA2788" i="60"/>
  <c r="AA2789" i="60"/>
  <c r="AA2790" i="60"/>
  <c r="AA2791" i="60"/>
  <c r="AA2792" i="60"/>
  <c r="AA2793" i="60"/>
  <c r="AA2794" i="60"/>
  <c r="AA2795" i="60"/>
  <c r="AA2796" i="60"/>
  <c r="AA2797" i="60"/>
  <c r="AA2798" i="60"/>
  <c r="AA2799" i="60"/>
  <c r="AA2800" i="60"/>
  <c r="AA2801" i="60"/>
  <c r="AA2802" i="60"/>
  <c r="AA2803" i="60"/>
  <c r="AA2804" i="60"/>
  <c r="AA2805" i="60"/>
  <c r="AA2806" i="60"/>
  <c r="AA2807" i="60"/>
  <c r="AA2808" i="60"/>
  <c r="AA2809" i="60"/>
  <c r="AA2810" i="60"/>
  <c r="AA2811" i="60"/>
  <c r="AA2812" i="60"/>
  <c r="AA2813" i="60"/>
  <c r="AA2814" i="60"/>
  <c r="AA2815" i="60"/>
  <c r="AA2816" i="60"/>
  <c r="AA2817" i="60"/>
  <c r="AA2818" i="60"/>
  <c r="AA2819" i="60"/>
  <c r="AA2820" i="60"/>
  <c r="AA2821" i="60"/>
  <c r="AA2822" i="60"/>
  <c r="AA2823" i="60"/>
  <c r="AA2824" i="60"/>
  <c r="AA2825" i="60"/>
  <c r="AA2826" i="60"/>
  <c r="AA2827" i="60"/>
  <c r="AA2828" i="60"/>
  <c r="AA2829" i="60"/>
  <c r="AA2830" i="60"/>
  <c r="AA2831" i="60"/>
  <c r="AA2832" i="60"/>
  <c r="AA2833" i="60"/>
  <c r="AA2834" i="60"/>
  <c r="AA2835" i="60"/>
  <c r="AA2836" i="60"/>
  <c r="AA2837" i="60"/>
  <c r="AA2838" i="60"/>
  <c r="AA2839" i="60"/>
  <c r="AA2840" i="60"/>
  <c r="AA2841" i="60"/>
  <c r="AA2842" i="60"/>
  <c r="AA2843" i="60"/>
  <c r="AA2844" i="60"/>
  <c r="AA2845" i="60"/>
  <c r="AA2846" i="60"/>
  <c r="AA2847" i="60"/>
  <c r="AA2848" i="60"/>
  <c r="AA2849" i="60"/>
  <c r="AA2850" i="60"/>
  <c r="AA2851" i="60"/>
  <c r="AA2852" i="60"/>
  <c r="AA2853" i="60"/>
  <c r="AA2854" i="60"/>
  <c r="AA2855" i="60"/>
  <c r="AA2856" i="60"/>
  <c r="AA2857" i="60"/>
  <c r="AA2858" i="60"/>
  <c r="AA2859" i="60"/>
  <c r="AA2860" i="60"/>
  <c r="AA2861" i="60"/>
  <c r="AA2862" i="60"/>
  <c r="AA2863" i="60"/>
  <c r="AA2864" i="60"/>
  <c r="AA2865" i="60"/>
  <c r="AA2866" i="60"/>
  <c r="AA2867" i="60"/>
  <c r="AA2868" i="60"/>
  <c r="AA2869" i="60"/>
  <c r="AA2870" i="60"/>
  <c r="AA2871" i="60"/>
  <c r="AA2872" i="60"/>
  <c r="AA2873" i="60"/>
  <c r="AA2874" i="60"/>
  <c r="AA2875" i="60"/>
  <c r="AA2876" i="60"/>
  <c r="AA2877" i="60"/>
  <c r="AA2878" i="60"/>
  <c r="AA2879" i="60"/>
  <c r="AA2880" i="60"/>
  <c r="AA2881" i="60"/>
  <c r="AA2882" i="60"/>
  <c r="AA2883" i="60"/>
  <c r="AA2884" i="60"/>
  <c r="AA2885" i="60"/>
  <c r="AA2886" i="60"/>
  <c r="AA2887" i="60"/>
  <c r="AA2888" i="60"/>
  <c r="AA2889" i="60"/>
  <c r="AA2890" i="60"/>
  <c r="AA2891" i="60"/>
  <c r="AA2892" i="60"/>
  <c r="AA2893" i="60"/>
  <c r="AA2894" i="60"/>
  <c r="AA2895" i="60"/>
  <c r="AA2896" i="60"/>
  <c r="AA2897" i="60"/>
  <c r="AA2898" i="60"/>
  <c r="AA2899" i="60"/>
  <c r="AA2900" i="60"/>
  <c r="AA2901" i="60"/>
  <c r="AA2902" i="60"/>
  <c r="AA2903" i="60"/>
  <c r="AA2904" i="60"/>
  <c r="AA2905" i="60"/>
  <c r="AA2906" i="60"/>
  <c r="AA2907" i="60"/>
  <c r="AA2908" i="60"/>
  <c r="AA2909" i="60"/>
  <c r="AA2910" i="60"/>
  <c r="AA2911" i="60"/>
  <c r="AA2912" i="60"/>
  <c r="AA2913" i="60"/>
  <c r="AA2914" i="60"/>
  <c r="AA2915" i="60"/>
  <c r="AA2916" i="60"/>
  <c r="AA2917" i="60"/>
  <c r="AA2918" i="60"/>
  <c r="AA2919" i="60"/>
  <c r="AA2920" i="60"/>
  <c r="AA2921" i="60"/>
  <c r="AA2922" i="60"/>
  <c r="AA2923" i="60"/>
  <c r="AA2924" i="60"/>
  <c r="AA2925" i="60"/>
  <c r="AA2926" i="60"/>
  <c r="AA2927" i="60"/>
  <c r="AA2928" i="60"/>
  <c r="AA2929" i="60"/>
  <c r="AA2930" i="60"/>
  <c r="AA2931" i="60"/>
  <c r="AA2932" i="60"/>
  <c r="AA2933" i="60"/>
  <c r="AA2934" i="60"/>
  <c r="AA2935" i="60"/>
  <c r="AA2936" i="60"/>
  <c r="AA2937" i="60"/>
  <c r="AA2938" i="60"/>
  <c r="AA2939" i="60"/>
  <c r="AA2940" i="60"/>
  <c r="AA2941" i="60"/>
  <c r="AA2942" i="60"/>
  <c r="AA2943" i="60"/>
  <c r="AA2944" i="60"/>
  <c r="AA2945" i="60"/>
  <c r="AA2946" i="60"/>
  <c r="AA2947" i="60"/>
  <c r="AA2948" i="60"/>
  <c r="AA2949" i="60"/>
  <c r="AA2950" i="60"/>
  <c r="AA2951" i="60"/>
  <c r="AA2952" i="60"/>
  <c r="AA2953" i="60"/>
  <c r="AA2954" i="60"/>
  <c r="AA2955" i="60"/>
  <c r="AA2956" i="60"/>
  <c r="AA2957" i="60"/>
  <c r="AA2958" i="60"/>
  <c r="AA2959" i="60"/>
  <c r="AA2960" i="60"/>
  <c r="AA2961" i="60"/>
  <c r="AA2962" i="60"/>
  <c r="AA2963" i="60"/>
  <c r="AA2964" i="60"/>
  <c r="AA2965" i="60"/>
  <c r="AA2966" i="60"/>
  <c r="AA2967" i="60"/>
  <c r="AA2968" i="60"/>
  <c r="AA2969" i="60"/>
  <c r="AA2970" i="60"/>
  <c r="AA2971" i="60"/>
  <c r="AA2972" i="60"/>
  <c r="AA2973" i="60"/>
  <c r="AA2974" i="60"/>
  <c r="AA2975" i="60"/>
  <c r="AA2976" i="60"/>
  <c r="AA2977" i="60"/>
  <c r="AA2978" i="60"/>
  <c r="AA2979" i="60"/>
  <c r="AA2980" i="60"/>
  <c r="AA2981" i="60"/>
  <c r="AA2982" i="60"/>
  <c r="AA2983" i="60"/>
  <c r="AA2984" i="60"/>
  <c r="AA2985" i="60"/>
  <c r="AA2986" i="60"/>
  <c r="AA2987" i="60"/>
  <c r="AA2988" i="60"/>
  <c r="AA2989" i="60"/>
  <c r="AA2990" i="60"/>
  <c r="AA2991" i="60"/>
  <c r="AA2992" i="60"/>
  <c r="AA2993" i="60"/>
  <c r="AA2994" i="60"/>
  <c r="AA2995" i="60"/>
  <c r="AA2996" i="60"/>
  <c r="AA2997" i="60"/>
  <c r="AA2998" i="60"/>
  <c r="AA2999" i="60"/>
  <c r="AA3000" i="60"/>
  <c r="AA3001" i="60"/>
  <c r="AA3002" i="60"/>
  <c r="AA3003" i="60"/>
  <c r="AA3004" i="60"/>
  <c r="AA3005" i="60"/>
  <c r="AA3006" i="60"/>
  <c r="AA3007" i="60"/>
  <c r="AA3008" i="60"/>
  <c r="AA3009" i="60"/>
  <c r="AA3010" i="60"/>
  <c r="AA3011" i="60"/>
  <c r="AA3012" i="60"/>
  <c r="AA3013" i="60"/>
  <c r="AA3014" i="60"/>
  <c r="AA3015" i="60"/>
  <c r="AA3016" i="60"/>
  <c r="AA3017" i="60"/>
  <c r="AA3018" i="60"/>
  <c r="AA3019" i="60"/>
  <c r="AA3020" i="60"/>
  <c r="AA3021" i="60"/>
  <c r="AA3022" i="60"/>
  <c r="AA3023" i="60"/>
  <c r="AA3024" i="60"/>
  <c r="AA3025" i="60"/>
  <c r="AA3026" i="60"/>
  <c r="AA3027" i="60"/>
  <c r="AA3028" i="60"/>
  <c r="AA3029" i="60"/>
  <c r="AA3030" i="60"/>
  <c r="AA3031" i="60"/>
  <c r="AA3032" i="60"/>
  <c r="AA3033" i="60"/>
  <c r="AA3034" i="60"/>
  <c r="AA3035" i="60"/>
  <c r="AA3036" i="60"/>
  <c r="AA3037" i="60"/>
  <c r="AA3038" i="60"/>
  <c r="AA3039" i="60"/>
  <c r="AA3040" i="60"/>
  <c r="AA3041" i="60"/>
  <c r="AA3042" i="60"/>
  <c r="AA3043" i="60"/>
  <c r="AA3044" i="60"/>
  <c r="AA3045" i="60"/>
  <c r="AA3046" i="60"/>
  <c r="AA3047" i="60"/>
  <c r="AA3048" i="60"/>
  <c r="AA3049" i="60"/>
  <c r="AA3050" i="60"/>
  <c r="AA3051" i="60"/>
  <c r="AA3052" i="60"/>
  <c r="AA3053" i="60"/>
  <c r="AA3054" i="60"/>
  <c r="AA3055" i="60"/>
  <c r="AA3056" i="60"/>
  <c r="AA3057" i="60"/>
  <c r="AA3058" i="60"/>
  <c r="AA3059" i="60"/>
  <c r="AA3060" i="60"/>
  <c r="AA3061" i="60"/>
  <c r="AA3062" i="60"/>
  <c r="AA3063" i="60"/>
  <c r="AA3064" i="60"/>
  <c r="AA3065" i="60"/>
  <c r="AA3066" i="60"/>
  <c r="AA3067" i="60"/>
  <c r="AA3068" i="60"/>
  <c r="AA3069" i="60"/>
  <c r="AA3070" i="60"/>
  <c r="AA3071" i="60"/>
  <c r="AA3072" i="60"/>
  <c r="AA3073" i="60"/>
  <c r="AA3074" i="60"/>
  <c r="AA3075" i="60"/>
  <c r="AA3076" i="60"/>
  <c r="AA3077" i="60"/>
  <c r="AA3078" i="60"/>
  <c r="AA3079" i="60"/>
  <c r="AA3080" i="60"/>
  <c r="AA3081" i="60"/>
  <c r="AA3082" i="60"/>
  <c r="AA3083" i="60"/>
  <c r="AA3084" i="60"/>
  <c r="AA3085" i="60"/>
  <c r="AA3086" i="60"/>
  <c r="AA3087" i="60"/>
  <c r="AA3088" i="60"/>
  <c r="AA3089" i="60"/>
  <c r="AA3090" i="60"/>
  <c r="AA3091" i="60"/>
  <c r="AA3092" i="60"/>
  <c r="AA3093" i="60"/>
  <c r="AA3094" i="60"/>
  <c r="AA3095" i="60"/>
  <c r="AA3096" i="60"/>
  <c r="AA3097" i="60"/>
  <c r="AA3098" i="60"/>
  <c r="AA3099" i="60"/>
  <c r="AA3100" i="60"/>
  <c r="AA3101" i="60"/>
  <c r="AA3102" i="60"/>
  <c r="AA3103" i="60"/>
  <c r="AA3104" i="60"/>
  <c r="AA3105" i="60"/>
  <c r="AA3106" i="60"/>
  <c r="AA3107" i="60"/>
  <c r="AA3108" i="60"/>
  <c r="AA3109" i="60"/>
  <c r="AA3110" i="60"/>
  <c r="AA3111" i="60"/>
  <c r="AA3112" i="60"/>
  <c r="AA3113" i="60"/>
  <c r="AA3114" i="60"/>
  <c r="AA3115" i="60"/>
  <c r="AA3116" i="60"/>
  <c r="AA3117" i="60"/>
  <c r="AA3118" i="60"/>
  <c r="AA3119" i="60"/>
  <c r="AA3120" i="60"/>
  <c r="AA3121" i="60"/>
  <c r="AA3122" i="60"/>
  <c r="AA3123" i="60"/>
  <c r="AA3124" i="60"/>
  <c r="AA3125" i="60"/>
  <c r="AA3126" i="60"/>
  <c r="AA3127" i="60"/>
  <c r="AA3128" i="60"/>
  <c r="AA3129" i="60"/>
  <c r="AA3130" i="60"/>
  <c r="AA3131" i="60"/>
  <c r="AA3132" i="60"/>
  <c r="AA3133" i="60"/>
  <c r="AA3134" i="60"/>
  <c r="AA3135" i="60"/>
  <c r="AA3136" i="60"/>
  <c r="AA3137" i="60"/>
  <c r="AA3138" i="60"/>
  <c r="AA3139" i="60"/>
  <c r="AA3140" i="60"/>
  <c r="AA3141" i="60"/>
  <c r="AA3142" i="60"/>
  <c r="AA3143" i="60"/>
  <c r="AA3144" i="60"/>
  <c r="AA3145" i="60"/>
  <c r="AA3146" i="60"/>
  <c r="AA3147" i="60"/>
  <c r="AA3148" i="60"/>
  <c r="AA3149" i="60"/>
  <c r="AA3150" i="60"/>
  <c r="AA3151" i="60"/>
  <c r="AA3152" i="60"/>
  <c r="AA3153" i="60"/>
  <c r="AA3154" i="60"/>
  <c r="AA3155" i="60"/>
  <c r="AA3156" i="60"/>
  <c r="AA3157" i="60"/>
  <c r="AA3158" i="60"/>
  <c r="AA3159" i="60"/>
  <c r="AA3160" i="60"/>
  <c r="AA3161" i="60"/>
  <c r="AA3162" i="60"/>
  <c r="AA3163" i="60"/>
  <c r="AA3164" i="60"/>
  <c r="AA3165" i="60"/>
  <c r="AA3166" i="60"/>
  <c r="AA3167" i="60"/>
  <c r="AA3168" i="60"/>
  <c r="AA3169" i="60"/>
  <c r="AA3170" i="60"/>
  <c r="AA3171" i="60"/>
  <c r="AA3172" i="60"/>
  <c r="AA3173" i="60"/>
  <c r="AA3174" i="60"/>
  <c r="AA3175" i="60"/>
  <c r="AA3176" i="60"/>
  <c r="AA3177" i="60"/>
  <c r="AA3178" i="60"/>
  <c r="AA3179" i="60"/>
  <c r="AA3180" i="60"/>
  <c r="AA3181" i="60"/>
  <c r="AA3182" i="60"/>
  <c r="AA3183" i="60"/>
  <c r="AA3184" i="60"/>
  <c r="AA3185" i="60"/>
  <c r="AA3186" i="60"/>
  <c r="AA3187" i="60"/>
  <c r="AA3188" i="60"/>
  <c r="AA3189" i="60"/>
  <c r="AA3190" i="60"/>
  <c r="AA3191" i="60"/>
  <c r="AA3192" i="60"/>
  <c r="AA3193" i="60"/>
  <c r="AA3194" i="60"/>
  <c r="AA3195" i="60"/>
  <c r="AA3196" i="60"/>
  <c r="AA3197" i="60"/>
  <c r="AA3198" i="60"/>
  <c r="AA3199" i="60"/>
  <c r="AA3200" i="60"/>
  <c r="AA3201" i="60"/>
  <c r="AA3202" i="60"/>
  <c r="AA3203" i="60"/>
  <c r="AA3204" i="60"/>
  <c r="AA3205" i="60"/>
  <c r="AA3206" i="60"/>
  <c r="AA3207" i="60"/>
  <c r="AA3208" i="60"/>
  <c r="AA3209" i="60"/>
  <c r="AA3210" i="60"/>
  <c r="AA3211" i="60"/>
  <c r="AA3212" i="60"/>
  <c r="AA3213" i="60"/>
  <c r="AA3214" i="60"/>
  <c r="AA3215" i="60"/>
  <c r="AA3216" i="60"/>
  <c r="AA3217" i="60"/>
  <c r="AA3218" i="60"/>
  <c r="AA3219" i="60"/>
  <c r="AA3220" i="60"/>
  <c r="AA3221" i="60"/>
  <c r="AA3222" i="60"/>
  <c r="AA3223" i="60"/>
  <c r="AA3224" i="60"/>
  <c r="AA3225" i="60"/>
  <c r="AA3226" i="60"/>
  <c r="AA3227" i="60"/>
  <c r="AA3228" i="60"/>
  <c r="AA3229" i="60"/>
  <c r="AA3230" i="60"/>
  <c r="AA3231" i="60"/>
  <c r="AA3232" i="60"/>
  <c r="AA3233" i="60"/>
  <c r="AA3234" i="60"/>
  <c r="AA3235" i="60"/>
  <c r="AA3236" i="60"/>
  <c r="AA3237" i="60"/>
  <c r="AA3238" i="60"/>
  <c r="AA3239" i="60"/>
  <c r="AA3240" i="60"/>
  <c r="AA3241" i="60"/>
  <c r="AA3242" i="60"/>
  <c r="AA3243" i="60"/>
  <c r="AA3244" i="60"/>
  <c r="AA3245" i="60"/>
  <c r="AA3246" i="60"/>
  <c r="AA3247" i="60"/>
  <c r="AA3248" i="60"/>
  <c r="AA3249" i="60"/>
  <c r="AA3250" i="60"/>
  <c r="AA3251" i="60"/>
  <c r="AA3252" i="60"/>
  <c r="AA3253" i="60"/>
  <c r="AA3254" i="60"/>
  <c r="AA3255" i="60"/>
  <c r="AA3256" i="60"/>
  <c r="AA3257" i="60"/>
  <c r="AA3258" i="60"/>
  <c r="AA3259" i="60"/>
  <c r="AA3260" i="60"/>
  <c r="AA3261" i="60"/>
  <c r="AA3262" i="60"/>
  <c r="AA3263" i="60"/>
  <c r="AA3264" i="60"/>
  <c r="AA3265" i="60"/>
  <c r="AA3266" i="60"/>
  <c r="AA3267" i="60"/>
  <c r="AA3268" i="60"/>
  <c r="AA3269" i="60"/>
  <c r="AA3270" i="60"/>
  <c r="AA3271" i="60"/>
  <c r="AA3272" i="60"/>
  <c r="AA3273" i="60"/>
  <c r="AA3274" i="60"/>
  <c r="AA3275" i="60"/>
  <c r="AA3276" i="60"/>
  <c r="AA3277" i="60"/>
  <c r="AA3278" i="60"/>
  <c r="AA3279" i="60"/>
  <c r="AA3280" i="60"/>
  <c r="AA3281" i="60"/>
  <c r="AA3282" i="60"/>
  <c r="AA3283" i="60"/>
  <c r="AA3284" i="60"/>
  <c r="AA3285" i="60"/>
  <c r="AA3286" i="60"/>
  <c r="AA3287" i="60"/>
  <c r="AA3288" i="60"/>
  <c r="AA3289" i="60"/>
  <c r="AA3290" i="60"/>
  <c r="AA3291" i="60"/>
  <c r="AA3292" i="60"/>
  <c r="AA3293" i="60"/>
  <c r="AA3294" i="60"/>
  <c r="AA3295" i="60"/>
  <c r="AA3296" i="60"/>
  <c r="AA3297" i="60"/>
  <c r="AA3298" i="60"/>
  <c r="AA3299" i="60"/>
  <c r="AA3300" i="60"/>
  <c r="AA3301" i="60"/>
  <c r="AA3302" i="60"/>
  <c r="AA3303" i="60"/>
  <c r="AA3304" i="60"/>
  <c r="AA3305" i="60"/>
  <c r="AA3306" i="60"/>
  <c r="AA3307" i="60"/>
  <c r="AA3308" i="60"/>
  <c r="AA3309" i="60"/>
  <c r="AA3310" i="60"/>
  <c r="AA3311" i="60"/>
  <c r="AA3312" i="60"/>
  <c r="AA3313" i="60"/>
  <c r="AA3314" i="60"/>
  <c r="AA3315" i="60"/>
  <c r="AA3316" i="60"/>
  <c r="AA3317" i="60"/>
  <c r="AA3318" i="60"/>
  <c r="AA3319" i="60"/>
  <c r="AA3320" i="60"/>
  <c r="AA3321" i="60"/>
  <c r="AA3322" i="60"/>
  <c r="AA3323" i="60"/>
  <c r="AA3324" i="60"/>
  <c r="AA3325" i="60"/>
  <c r="AA3326" i="60"/>
  <c r="AA3327" i="60"/>
  <c r="AA3328" i="60"/>
  <c r="AA3329" i="60"/>
  <c r="AA3330" i="60"/>
  <c r="AA3331" i="60"/>
  <c r="AA3332" i="60"/>
  <c r="AA3333" i="60"/>
  <c r="AA3334" i="60"/>
  <c r="AA3335" i="60"/>
  <c r="AA3336" i="60"/>
  <c r="AA3337" i="60"/>
  <c r="AA3338" i="60"/>
  <c r="AA3339" i="60"/>
  <c r="AA3340" i="60"/>
  <c r="AA3341" i="60"/>
  <c r="AA3342" i="60"/>
  <c r="AA3343" i="60"/>
  <c r="AA3344" i="60"/>
  <c r="AA3345" i="60"/>
  <c r="AA3346" i="60"/>
  <c r="AA3347" i="60"/>
  <c r="AA3348" i="60"/>
  <c r="AA3349" i="60"/>
  <c r="AA3350" i="60"/>
  <c r="AA3351" i="60"/>
  <c r="AA3352" i="60"/>
  <c r="AA3353" i="60"/>
  <c r="AA3354" i="60"/>
  <c r="AA3355" i="60"/>
  <c r="AA3356" i="60"/>
  <c r="AA3357" i="60"/>
  <c r="AA3358" i="60"/>
  <c r="AA3359" i="60"/>
  <c r="AA3360" i="60"/>
  <c r="AA3361" i="60"/>
  <c r="AA3362" i="60"/>
  <c r="AA3363" i="60"/>
  <c r="AA3364" i="60"/>
  <c r="AA3365" i="60"/>
  <c r="AA3366" i="60"/>
  <c r="AA3367" i="60"/>
  <c r="AA3368" i="60"/>
  <c r="AA3369" i="60"/>
  <c r="AA3370" i="60"/>
  <c r="AA3371" i="60"/>
  <c r="AA3372" i="60"/>
  <c r="AA3373" i="60"/>
  <c r="AA3374" i="60"/>
  <c r="AA3375" i="60"/>
  <c r="AA3376" i="60"/>
  <c r="AA3377" i="60"/>
  <c r="AA3378" i="60"/>
  <c r="AA3379" i="60"/>
  <c r="AA3380" i="60"/>
  <c r="AA3381" i="60"/>
  <c r="AA3382" i="60"/>
  <c r="AA3383" i="60"/>
  <c r="AA3384" i="60"/>
  <c r="AA3385" i="60"/>
  <c r="AA3386" i="60"/>
  <c r="AA3387" i="60"/>
  <c r="AA3388" i="60"/>
  <c r="AA3389" i="60"/>
  <c r="AA3390" i="60"/>
  <c r="AA3391" i="60"/>
  <c r="AA3392" i="60"/>
  <c r="AA3393" i="60"/>
  <c r="AA3394" i="60"/>
  <c r="AA3395" i="60"/>
  <c r="AA3396" i="60"/>
  <c r="AA3397" i="60"/>
  <c r="AA3398" i="60"/>
  <c r="AA3399" i="60"/>
  <c r="AA3400" i="60"/>
  <c r="AA3401" i="60"/>
  <c r="AA3402" i="60"/>
  <c r="AA3403" i="60"/>
  <c r="AA3404" i="60"/>
  <c r="AA3405" i="60"/>
  <c r="AA3406" i="60"/>
  <c r="AA3407" i="60"/>
  <c r="AA3408" i="60"/>
  <c r="AA3409" i="60"/>
  <c r="AA3410" i="60"/>
  <c r="AA3411" i="60"/>
  <c r="AA3412" i="60"/>
  <c r="AA3413" i="60"/>
  <c r="AA3414" i="60"/>
  <c r="AA3415" i="60"/>
  <c r="AA3416" i="60"/>
  <c r="AA3417" i="60"/>
  <c r="AA3418" i="60"/>
  <c r="AA3419" i="60"/>
  <c r="AA3420" i="60"/>
  <c r="AA3421" i="60"/>
  <c r="AA3422" i="60"/>
  <c r="AA3423" i="60"/>
  <c r="AA3424" i="60"/>
  <c r="AA3425" i="60"/>
  <c r="AA3426" i="60"/>
  <c r="AA3427" i="60"/>
  <c r="AA3428" i="60"/>
  <c r="AA3429" i="60"/>
  <c r="AA3430" i="60"/>
  <c r="AA3431" i="60"/>
  <c r="AA3432" i="60"/>
  <c r="AA3433" i="60"/>
  <c r="AA3434" i="60"/>
  <c r="AA3435" i="60"/>
  <c r="AA3436" i="60"/>
  <c r="AA3437" i="60"/>
  <c r="AA3438" i="60"/>
  <c r="AA3439" i="60"/>
  <c r="AA3440" i="60"/>
  <c r="AA3441" i="60"/>
  <c r="AA3442" i="60"/>
  <c r="AA3443" i="60"/>
  <c r="AA3444" i="60"/>
  <c r="AA3445" i="60"/>
  <c r="AA3446" i="60"/>
  <c r="AA3447" i="60"/>
  <c r="AA3448" i="60"/>
  <c r="AA3449" i="60"/>
  <c r="AA3450" i="60"/>
  <c r="AA3451" i="60"/>
  <c r="AA3452" i="60"/>
  <c r="AA3453" i="60"/>
  <c r="AA3454" i="60"/>
  <c r="AA3455" i="60"/>
  <c r="AA3456" i="60"/>
  <c r="AA3457" i="60"/>
  <c r="AA3458" i="60"/>
  <c r="AA3459" i="60"/>
  <c r="AA3460" i="60"/>
  <c r="AA3461" i="60"/>
  <c r="AA3462" i="60"/>
  <c r="AA3463" i="60"/>
  <c r="AA3464" i="60"/>
  <c r="AA3465" i="60"/>
  <c r="AA3466" i="60"/>
  <c r="AA3467" i="60"/>
  <c r="AA3468" i="60"/>
  <c r="AA3469" i="60"/>
  <c r="AA3470" i="60"/>
  <c r="AA3471" i="60"/>
  <c r="AA3472" i="60"/>
  <c r="AA3473" i="60"/>
  <c r="AA3474" i="60"/>
  <c r="AA3475" i="60"/>
  <c r="AA3476" i="60"/>
  <c r="AA3477" i="60"/>
  <c r="AA3478" i="60"/>
  <c r="AA3479" i="60"/>
  <c r="AA3480" i="60"/>
  <c r="AA3481" i="60"/>
  <c r="AA3482" i="60"/>
  <c r="AA3483" i="60"/>
  <c r="AA3484" i="60"/>
  <c r="AA3485" i="60"/>
  <c r="AA3486" i="60"/>
  <c r="AA3487" i="60"/>
  <c r="AA3488" i="60"/>
  <c r="AA3489" i="60"/>
  <c r="AA3490" i="60"/>
  <c r="AA3491" i="60"/>
  <c r="AA3492" i="60"/>
  <c r="AA3493" i="60"/>
  <c r="AA3494" i="60"/>
  <c r="AA3495" i="60"/>
  <c r="AA3496" i="60"/>
  <c r="AA3497" i="60"/>
  <c r="AA3498" i="60"/>
  <c r="AA3499" i="60"/>
  <c r="AA3500" i="60"/>
  <c r="AA3501" i="60"/>
  <c r="AA3502" i="60"/>
  <c r="AA3503" i="60"/>
  <c r="AA3504" i="60"/>
  <c r="AA3505" i="60"/>
  <c r="AA3506" i="60"/>
  <c r="AA3507" i="60"/>
  <c r="AA3508" i="60"/>
  <c r="AA3509" i="60"/>
  <c r="AA3510" i="60"/>
  <c r="AA3511" i="60"/>
  <c r="AA3512" i="60"/>
  <c r="AA3513" i="60"/>
  <c r="AA3514" i="60"/>
  <c r="AA3515" i="60"/>
  <c r="AA3516" i="60"/>
  <c r="AA3517" i="60"/>
  <c r="AA3518" i="60"/>
  <c r="AA3519" i="60"/>
  <c r="AA3520" i="60"/>
  <c r="AA3521" i="60"/>
  <c r="AA3522" i="60"/>
  <c r="AA3523" i="60"/>
  <c r="AA3524" i="60"/>
  <c r="AA3525" i="60"/>
  <c r="AA3526" i="60"/>
  <c r="AA3527" i="60"/>
  <c r="AA3528" i="60"/>
  <c r="AA3529" i="60"/>
  <c r="AA3530" i="60"/>
  <c r="AA3531" i="60"/>
  <c r="AA3532" i="60"/>
  <c r="AA3533" i="60"/>
  <c r="AA3534" i="60"/>
  <c r="AA3535" i="60"/>
  <c r="AA3536" i="60"/>
  <c r="AA3537" i="60"/>
  <c r="AA3538" i="60"/>
  <c r="AA3539" i="60"/>
  <c r="AA3540" i="60"/>
  <c r="AA3541" i="60"/>
  <c r="AA3542" i="60"/>
  <c r="AA3543" i="60"/>
  <c r="AA3544" i="60"/>
  <c r="AA3545" i="60"/>
  <c r="AA3546" i="60"/>
  <c r="AA3547" i="60"/>
  <c r="AA3548" i="60"/>
  <c r="AA3549" i="60"/>
  <c r="AA3550" i="60"/>
  <c r="AA3551" i="60"/>
  <c r="AA3552" i="60"/>
  <c r="AA3553" i="60"/>
  <c r="AA3554" i="60"/>
  <c r="AA3555" i="60"/>
  <c r="AA3556" i="60"/>
  <c r="AA3557" i="60"/>
  <c r="AA3558" i="60"/>
  <c r="AA3559" i="60"/>
  <c r="AA3560" i="60"/>
  <c r="AA3561" i="60"/>
  <c r="AA3562" i="60"/>
  <c r="AA3563" i="60"/>
  <c r="AA3564" i="60"/>
  <c r="AA3565" i="60"/>
  <c r="AA3566" i="60"/>
  <c r="AA3567" i="60"/>
  <c r="AA3568" i="60"/>
  <c r="AA3569" i="60"/>
  <c r="AA3570" i="60"/>
  <c r="AA3571" i="60"/>
  <c r="AA3572" i="60"/>
  <c r="AA3573" i="60"/>
  <c r="AA3574" i="60"/>
  <c r="AA3575" i="60"/>
  <c r="AA3576" i="60"/>
  <c r="AA3577" i="60"/>
  <c r="AA3578" i="60"/>
  <c r="AA3579" i="60"/>
  <c r="AA3580" i="60"/>
  <c r="AA3581" i="60"/>
  <c r="AA3582" i="60"/>
  <c r="AA3583" i="60"/>
  <c r="AA3584" i="60"/>
  <c r="AA3585" i="60"/>
  <c r="AA3586" i="60"/>
  <c r="AA3587" i="60"/>
  <c r="AA3588" i="60"/>
  <c r="AA3589" i="60"/>
  <c r="AA3590" i="60"/>
  <c r="AA3591" i="60"/>
  <c r="AA3592" i="60"/>
  <c r="AA3593" i="60"/>
  <c r="AA3594" i="60"/>
  <c r="AA3595" i="60"/>
  <c r="AA3596" i="60"/>
  <c r="AA3597" i="60"/>
  <c r="AA3598" i="60"/>
  <c r="AA3599" i="60"/>
  <c r="AA3600" i="60"/>
  <c r="AA3601" i="60"/>
  <c r="AA3602" i="60"/>
  <c r="AA3603" i="60"/>
  <c r="AA3604" i="60"/>
  <c r="AA3605" i="60"/>
  <c r="AA3606" i="60"/>
  <c r="AA3607" i="60"/>
  <c r="AA3608" i="60"/>
  <c r="AA3609" i="60"/>
  <c r="AA3610" i="60"/>
  <c r="AA3611" i="60"/>
  <c r="AA3612" i="60"/>
  <c r="AA3613" i="60"/>
  <c r="AA3614" i="60"/>
  <c r="AA3615" i="60"/>
  <c r="AA3616" i="60"/>
  <c r="AA3617" i="60"/>
  <c r="AA3618" i="60"/>
  <c r="AA3619" i="60"/>
  <c r="AA3620" i="60"/>
  <c r="AA3621" i="60"/>
  <c r="AA3622" i="60"/>
  <c r="AA3623" i="60"/>
  <c r="AA3624" i="60"/>
  <c r="AA3625" i="60"/>
  <c r="AA3626" i="60"/>
  <c r="AA3627" i="60"/>
  <c r="AA3628" i="60"/>
  <c r="AA3629" i="60"/>
  <c r="AA3630" i="60"/>
  <c r="AA3631" i="60"/>
  <c r="AA3632" i="60"/>
  <c r="AA3633" i="60"/>
  <c r="AA3634" i="60"/>
  <c r="AA3635" i="60"/>
  <c r="AA3636" i="60"/>
  <c r="AA3637" i="60"/>
  <c r="AA3638" i="60"/>
  <c r="AA3639" i="60"/>
  <c r="AA3640" i="60"/>
  <c r="AA3641" i="60"/>
  <c r="AA3642" i="60"/>
  <c r="AA3643" i="60"/>
  <c r="AA3644" i="60"/>
  <c r="AA3645" i="60"/>
  <c r="AA3646" i="60"/>
  <c r="AA3647" i="60"/>
  <c r="AA3648" i="60"/>
  <c r="AA3649" i="60"/>
  <c r="AA3650" i="60"/>
  <c r="AA3651" i="60"/>
  <c r="AA3652" i="60"/>
  <c r="AA3653" i="60"/>
  <c r="AA3654" i="60"/>
  <c r="AA3655" i="60"/>
  <c r="AA3656" i="60"/>
  <c r="AA3657" i="60"/>
  <c r="AA3658" i="60"/>
  <c r="AA3659" i="60"/>
  <c r="AA3660" i="60"/>
  <c r="AA3661" i="60"/>
  <c r="AA3662" i="60"/>
  <c r="AA3663" i="60"/>
  <c r="AA3664" i="60"/>
  <c r="AA3665" i="60"/>
  <c r="AA3666" i="60"/>
  <c r="AA3667" i="60"/>
  <c r="AA3668" i="60"/>
  <c r="AA3669" i="60"/>
  <c r="AA3670" i="60"/>
  <c r="AA3671" i="60"/>
  <c r="AA3672" i="60"/>
  <c r="AA3673" i="60"/>
  <c r="AA3674" i="60"/>
  <c r="AA3675" i="60"/>
  <c r="AA3676" i="60"/>
  <c r="AA3677" i="60"/>
  <c r="AA3678" i="60"/>
  <c r="AA3679" i="60"/>
  <c r="AA3680" i="60"/>
  <c r="AA3681" i="60"/>
  <c r="AA3682" i="60"/>
  <c r="AA3683" i="60"/>
  <c r="AA3684" i="60"/>
  <c r="AA3685" i="60"/>
  <c r="AA3686" i="60"/>
  <c r="AA3687" i="60"/>
  <c r="AA3688" i="60"/>
  <c r="AA3689" i="60"/>
  <c r="AA3690" i="60"/>
  <c r="AA3691" i="60"/>
  <c r="AA3692" i="60"/>
  <c r="AA3693" i="60"/>
  <c r="AA3694" i="60"/>
  <c r="AA3695" i="60"/>
  <c r="AA3696" i="60"/>
  <c r="AA3697" i="60"/>
  <c r="AA3698" i="60"/>
  <c r="AA3699" i="60"/>
  <c r="AA3700" i="60"/>
  <c r="AA3701" i="60"/>
  <c r="AA3702" i="60"/>
  <c r="AA3703" i="60"/>
  <c r="AA3704" i="60"/>
  <c r="AA3705" i="60"/>
  <c r="AA3706" i="60"/>
  <c r="AA3707" i="60"/>
  <c r="AA3708" i="60"/>
  <c r="AA3709" i="60"/>
  <c r="AA3710" i="60"/>
  <c r="AA3711" i="60"/>
  <c r="AA3712" i="60"/>
  <c r="AA3713" i="60"/>
  <c r="AA3714" i="60"/>
  <c r="AA3715" i="60"/>
  <c r="AA3716" i="60"/>
  <c r="AA3717" i="60"/>
  <c r="AA3718" i="60"/>
  <c r="AA3719" i="60"/>
  <c r="AA3720" i="60"/>
  <c r="AA3721" i="60"/>
  <c r="AA3722" i="60"/>
  <c r="AA3723" i="60"/>
  <c r="AA3724" i="60"/>
  <c r="AA3725" i="60"/>
  <c r="AA3726" i="60"/>
  <c r="AA3727" i="60"/>
  <c r="AA3728" i="60"/>
  <c r="AA3729" i="60"/>
  <c r="AA3730" i="60"/>
  <c r="AA3731" i="60"/>
  <c r="AA3732" i="60"/>
  <c r="AA3733" i="60"/>
  <c r="AA3734" i="60"/>
  <c r="AA3735" i="60"/>
  <c r="AA3736" i="60"/>
  <c r="AA3737" i="60"/>
  <c r="AA3738" i="60"/>
  <c r="AA3739" i="60"/>
  <c r="AA3740" i="60"/>
  <c r="AA3741" i="60"/>
  <c r="AA3742" i="60"/>
  <c r="AA3743" i="60"/>
  <c r="AA3744" i="60"/>
  <c r="AA3745" i="60"/>
  <c r="AA3746" i="60"/>
  <c r="AA3747" i="60"/>
  <c r="AA3748" i="60"/>
  <c r="AA3749" i="60"/>
  <c r="AA3750" i="60"/>
  <c r="AA3751" i="60"/>
  <c r="AA3752" i="60"/>
  <c r="AA3753" i="60"/>
  <c r="AA3754" i="60"/>
  <c r="AA3755" i="60"/>
  <c r="AA3756" i="60"/>
  <c r="AA3757" i="60"/>
  <c r="AA3758" i="60"/>
  <c r="AA3759" i="60"/>
  <c r="AA3760" i="60"/>
  <c r="AA3761" i="60"/>
  <c r="AA3762" i="60"/>
  <c r="AA3763" i="60"/>
  <c r="AA3764" i="60"/>
  <c r="AA3765" i="60"/>
  <c r="AA3766" i="60"/>
  <c r="AA3767" i="60"/>
  <c r="AA3768" i="60"/>
  <c r="AA3769" i="60"/>
  <c r="AA3770" i="60"/>
  <c r="AA3771" i="60"/>
  <c r="AA3772" i="60"/>
  <c r="AA3773" i="60"/>
  <c r="AA3774" i="60"/>
  <c r="AA3775" i="60"/>
  <c r="AA3776" i="60"/>
  <c r="AA3777" i="60"/>
  <c r="AA3778" i="60"/>
  <c r="AA3779" i="60"/>
  <c r="AA3780" i="60"/>
  <c r="AA3781" i="60"/>
  <c r="AA3782" i="60"/>
  <c r="AA3783" i="60"/>
  <c r="AA3784" i="60"/>
  <c r="AA3785" i="60"/>
  <c r="AA3786" i="60"/>
  <c r="AA3787" i="60"/>
  <c r="AA3788" i="60"/>
  <c r="AA3789" i="60"/>
  <c r="AA3790" i="60"/>
  <c r="AA3791" i="60"/>
  <c r="AA3792" i="60"/>
  <c r="AA3793" i="60"/>
  <c r="AA3794" i="60"/>
  <c r="AA3795" i="60"/>
  <c r="AA3796" i="60"/>
  <c r="AA3797" i="60"/>
  <c r="AA3798" i="60"/>
  <c r="AA3799" i="60"/>
  <c r="AA3800" i="60"/>
  <c r="AA3801" i="60"/>
  <c r="AA3802" i="60"/>
  <c r="AA3803" i="60"/>
  <c r="AA3804" i="60"/>
  <c r="AA3805" i="60"/>
  <c r="AA3806" i="60"/>
  <c r="AA3807" i="60"/>
  <c r="AA3808" i="60"/>
  <c r="AA3809" i="60"/>
  <c r="AA3810" i="60"/>
  <c r="AA3811" i="60"/>
  <c r="AA3812" i="60"/>
  <c r="AA3813" i="60"/>
  <c r="AA3814" i="60"/>
  <c r="AA3815" i="60"/>
  <c r="AA3816" i="60"/>
  <c r="AA3817" i="60"/>
  <c r="AA3818" i="60"/>
  <c r="AA3819" i="60"/>
  <c r="AA3820" i="60"/>
  <c r="AA3821" i="60"/>
  <c r="AA3822" i="60"/>
  <c r="AA3823" i="60"/>
  <c r="AA3824" i="60"/>
  <c r="AA3825" i="60"/>
  <c r="AA3826" i="60"/>
  <c r="AA3827" i="60"/>
  <c r="AA3828" i="60"/>
  <c r="AA3829" i="60"/>
  <c r="AA3830" i="60"/>
  <c r="AA3831" i="60"/>
  <c r="AA3832" i="60"/>
  <c r="AA3833" i="60"/>
  <c r="AA3834" i="60"/>
  <c r="AA3835" i="60"/>
  <c r="AA3836" i="60"/>
  <c r="AA3837" i="60"/>
  <c r="AA3838" i="60"/>
  <c r="AA3839" i="60"/>
  <c r="AA3840" i="60"/>
  <c r="AA3841" i="60"/>
  <c r="AA3842" i="60"/>
  <c r="AA3843" i="60"/>
  <c r="AA3844" i="60"/>
  <c r="AA3845" i="60"/>
  <c r="AA3846" i="60"/>
  <c r="AA3847" i="60"/>
  <c r="AA3848" i="60"/>
  <c r="AA3849" i="60"/>
  <c r="AA3850" i="60"/>
  <c r="AA3851" i="60"/>
  <c r="AA3852" i="60"/>
  <c r="AA3853" i="60"/>
  <c r="AA3854" i="60"/>
  <c r="AA3855" i="60"/>
  <c r="AA3856" i="60"/>
  <c r="AA3857" i="60"/>
  <c r="AA3858" i="60"/>
  <c r="AA3859" i="60"/>
  <c r="AA3860" i="60"/>
  <c r="AA3861" i="60"/>
  <c r="AA3862" i="60"/>
  <c r="AA3863" i="60"/>
  <c r="AA3864" i="60"/>
  <c r="AA3865" i="60"/>
  <c r="AA3866" i="60"/>
  <c r="AA3867" i="60"/>
  <c r="AA3868" i="60"/>
  <c r="AA3869" i="60"/>
  <c r="AA3870" i="60"/>
  <c r="AA3871" i="60"/>
  <c r="AA3872" i="60"/>
  <c r="AA3873" i="60"/>
  <c r="AA3874" i="60"/>
  <c r="AA3875" i="60"/>
  <c r="AA3876" i="60"/>
  <c r="AA3877" i="60"/>
  <c r="AA3878" i="60"/>
  <c r="AA3879" i="60"/>
  <c r="AA3880" i="60"/>
  <c r="AA3881" i="60"/>
  <c r="AA3882" i="60"/>
  <c r="AA3883" i="60"/>
  <c r="AA3884" i="60"/>
  <c r="AA3885" i="60"/>
  <c r="AA3886" i="60"/>
  <c r="AA3887" i="60"/>
  <c r="AA3888" i="60"/>
  <c r="AA3889" i="60"/>
  <c r="AA3890" i="60"/>
  <c r="AA3891" i="60"/>
  <c r="AA3892" i="60"/>
  <c r="AA3893" i="60"/>
  <c r="AA3894" i="60"/>
  <c r="AA3895" i="60"/>
  <c r="AA3896" i="60"/>
  <c r="AA3897" i="60"/>
  <c r="AA3898" i="60"/>
  <c r="AA3899" i="60"/>
  <c r="AA3900" i="60"/>
  <c r="AA3901" i="60"/>
  <c r="AA3902" i="60"/>
  <c r="AA3903" i="60"/>
  <c r="AA3904" i="60"/>
  <c r="AA3905" i="60"/>
  <c r="AA3906" i="60"/>
  <c r="AA3907" i="60"/>
  <c r="AA3908" i="60"/>
  <c r="AA3909" i="60"/>
  <c r="AA3910" i="60"/>
  <c r="AA3911" i="60"/>
  <c r="AA3912" i="60"/>
  <c r="AA3913" i="60"/>
  <c r="AA3914" i="60"/>
  <c r="AA3915" i="60"/>
  <c r="AA3916" i="60"/>
  <c r="AA3917" i="60"/>
  <c r="AA3918" i="60"/>
  <c r="AA3919" i="60"/>
  <c r="AA3920" i="60"/>
  <c r="AA3921" i="60"/>
  <c r="AA3922" i="60"/>
  <c r="AA3923" i="60"/>
  <c r="AA3924" i="60"/>
  <c r="AA3925" i="60"/>
  <c r="AA3926" i="60"/>
  <c r="AA3927" i="60"/>
  <c r="AA3928" i="60"/>
  <c r="AA3929" i="60"/>
  <c r="AA3930" i="60"/>
  <c r="AA3931" i="60"/>
  <c r="AA3932" i="60"/>
  <c r="AA3933" i="60"/>
  <c r="AA3934" i="60"/>
  <c r="AA3935" i="60"/>
  <c r="AA3936" i="60"/>
  <c r="AA3937" i="60"/>
  <c r="AA3938" i="60"/>
  <c r="AA3939" i="60"/>
  <c r="AA3940" i="60"/>
  <c r="AA3941" i="60"/>
  <c r="AA3942" i="60"/>
  <c r="AA3943" i="60"/>
  <c r="AA3944" i="60"/>
  <c r="AA3945" i="60"/>
  <c r="AA3946" i="60"/>
  <c r="AA3947" i="60"/>
  <c r="AA3948" i="60"/>
  <c r="AA3949" i="60"/>
  <c r="AA3950" i="60"/>
  <c r="AA3951" i="60"/>
  <c r="AA3952" i="60"/>
  <c r="AA3953" i="60"/>
  <c r="AA3954" i="60"/>
  <c r="AA3955" i="60"/>
  <c r="AA3956" i="60"/>
  <c r="AA3957" i="60"/>
  <c r="AA3958" i="60"/>
  <c r="AA3959" i="60"/>
  <c r="AA3960" i="60"/>
  <c r="AA3961" i="60"/>
  <c r="AA3962" i="60"/>
  <c r="AA3963" i="60"/>
  <c r="AA3964" i="60"/>
  <c r="AA3965" i="60"/>
  <c r="AA3966" i="60"/>
  <c r="AA3967" i="60"/>
  <c r="AA3968" i="60"/>
  <c r="AA3969" i="60"/>
  <c r="AA3970" i="60"/>
  <c r="AA3971" i="60"/>
  <c r="AA3972" i="60"/>
  <c r="AA3973" i="60"/>
  <c r="AA3974" i="60"/>
  <c r="AA3975" i="60"/>
  <c r="AA3976" i="60"/>
  <c r="AA3977" i="60"/>
  <c r="AA3978" i="60"/>
  <c r="AA3979" i="60"/>
  <c r="AA3980" i="60"/>
  <c r="AA3981" i="60"/>
  <c r="AA3982" i="60"/>
  <c r="AA3983" i="60"/>
  <c r="AA3984" i="60"/>
  <c r="AA3985" i="60"/>
  <c r="AA3986" i="60"/>
  <c r="AA3987" i="60"/>
  <c r="AA3988" i="60"/>
  <c r="AA3989" i="60"/>
  <c r="AA3990" i="60"/>
  <c r="AA3991" i="60"/>
  <c r="AA3992" i="60"/>
  <c r="AA3993" i="60"/>
  <c r="AA3994" i="60"/>
  <c r="AA3995" i="60"/>
  <c r="AA3996" i="60"/>
  <c r="AA3997" i="60"/>
  <c r="AA3998" i="60"/>
  <c r="AA3999" i="60"/>
  <c r="AA4000" i="60"/>
  <c r="AA4001" i="60"/>
  <c r="AA4002" i="60"/>
  <c r="AA4003" i="60"/>
  <c r="AA4004" i="60"/>
  <c r="AA4005" i="60"/>
  <c r="AA4006" i="60"/>
  <c r="AA4007" i="60"/>
  <c r="AA4008" i="60"/>
  <c r="AA4009" i="60"/>
  <c r="AA4010" i="60"/>
  <c r="AA4011" i="60"/>
  <c r="AA4012" i="60"/>
  <c r="AA4013" i="60"/>
  <c r="AA4014" i="60"/>
  <c r="AA4015" i="60"/>
  <c r="AA4016" i="60"/>
  <c r="AA4017" i="60"/>
  <c r="AA4018" i="60"/>
  <c r="AA4019" i="60"/>
  <c r="AA4020" i="60"/>
  <c r="AA4021" i="60"/>
  <c r="AA4022" i="60"/>
  <c r="AA4023" i="60"/>
  <c r="AA4024" i="60"/>
  <c r="AA4025" i="60"/>
  <c r="AA4026" i="60"/>
  <c r="AA4027" i="60"/>
  <c r="AA4028" i="60"/>
  <c r="AA4029" i="60"/>
  <c r="AA4030" i="60"/>
  <c r="AA4031" i="60"/>
  <c r="AA4032" i="60"/>
  <c r="AA4033" i="60"/>
  <c r="AA4034" i="60"/>
  <c r="AA4035" i="60"/>
  <c r="AA4036" i="60"/>
  <c r="AA4037" i="60"/>
  <c r="AA4038" i="60"/>
  <c r="AA4039" i="60"/>
  <c r="AA4040" i="60"/>
  <c r="AA4041" i="60"/>
  <c r="AA4042" i="60"/>
  <c r="AA4043" i="60"/>
  <c r="AA4044" i="60"/>
  <c r="AA4045" i="60"/>
  <c r="AA4046" i="60"/>
  <c r="AA4047" i="60"/>
  <c r="AA4048" i="60"/>
  <c r="AA4049" i="60"/>
  <c r="AA4050" i="60"/>
  <c r="AA4051" i="60"/>
  <c r="AA4052" i="60"/>
  <c r="AA4053" i="60"/>
  <c r="AA4054" i="60"/>
  <c r="AA4055" i="60"/>
  <c r="AA4056" i="60"/>
  <c r="AA4057" i="60"/>
  <c r="AA4058" i="60"/>
  <c r="AA4059" i="60"/>
  <c r="AA4060" i="60"/>
  <c r="AA4061" i="60"/>
  <c r="AA4062" i="60"/>
  <c r="AA4063" i="60"/>
  <c r="AA4064" i="60"/>
  <c r="AA4065" i="60"/>
  <c r="AA4066" i="60"/>
  <c r="AA4067" i="60"/>
  <c r="AA4068" i="60"/>
  <c r="AA4069" i="60"/>
  <c r="AA4070" i="60"/>
  <c r="AA4071" i="60"/>
  <c r="AA4072" i="60"/>
  <c r="AA4073" i="60"/>
  <c r="AA4074" i="60"/>
  <c r="AA4075" i="60"/>
  <c r="AA4076" i="60"/>
  <c r="AA4077" i="60"/>
  <c r="AA4078" i="60"/>
  <c r="AA4079" i="60"/>
  <c r="AA4080" i="60"/>
  <c r="AA4081" i="60"/>
  <c r="AA4082" i="60"/>
  <c r="AA4083" i="60"/>
  <c r="AA4084" i="60"/>
  <c r="AA4085" i="60"/>
  <c r="AA4086" i="60"/>
  <c r="AA4087" i="60"/>
  <c r="AA4088" i="60"/>
  <c r="AA4089" i="60"/>
  <c r="AA4090" i="60"/>
  <c r="AA4091" i="60"/>
  <c r="AA4092" i="60"/>
  <c r="AA4093" i="60"/>
  <c r="AA4094" i="60"/>
  <c r="AA4095" i="60"/>
  <c r="AA4096" i="60"/>
  <c r="AA4097" i="60"/>
  <c r="AA4098" i="60"/>
  <c r="AA4099" i="60"/>
  <c r="AA4100" i="60"/>
  <c r="AA4101" i="60"/>
  <c r="AA4102" i="60"/>
  <c r="AA4103" i="60"/>
  <c r="AA4104" i="60"/>
  <c r="AA4105" i="60"/>
  <c r="AA4106" i="60"/>
  <c r="AA4107" i="60"/>
  <c r="AA4108" i="60"/>
  <c r="AA4109" i="60"/>
  <c r="AA4110" i="60"/>
  <c r="AA4111" i="60"/>
  <c r="AA4112" i="60"/>
  <c r="AA4113" i="60"/>
  <c r="AA4114" i="60"/>
  <c r="AA4115" i="60"/>
  <c r="AA4116" i="60"/>
  <c r="AA4117" i="60"/>
  <c r="AA4118" i="60"/>
  <c r="AA4119" i="60"/>
  <c r="AA4120" i="60"/>
  <c r="AA4121" i="60"/>
  <c r="AA4122" i="60"/>
  <c r="AA4123" i="60"/>
  <c r="AA4124" i="60"/>
  <c r="AA4125" i="60"/>
  <c r="AA4126" i="60"/>
  <c r="AA4127" i="60"/>
  <c r="AA4128" i="60"/>
  <c r="AA4129" i="60"/>
  <c r="AA4130" i="60"/>
  <c r="AA4131" i="60"/>
  <c r="AA4132" i="60"/>
  <c r="AA4133" i="60"/>
  <c r="AA4134" i="60"/>
  <c r="AA4135" i="60"/>
  <c r="AA4136" i="60"/>
  <c r="AA4137" i="60"/>
  <c r="AA4138" i="60"/>
  <c r="AA4139" i="60"/>
  <c r="AA4140" i="60"/>
  <c r="AA4141" i="60"/>
  <c r="AA4142" i="60"/>
  <c r="AA4143" i="60"/>
  <c r="AA4144" i="60"/>
  <c r="AA4145" i="60"/>
  <c r="AA4146" i="60"/>
  <c r="AA4147" i="60"/>
  <c r="AA4148" i="60"/>
  <c r="AA4149" i="60"/>
  <c r="AA4150" i="60"/>
  <c r="AA4151" i="60"/>
  <c r="AA4152" i="60"/>
  <c r="AA4153" i="60"/>
  <c r="AA4154" i="60"/>
  <c r="AA4155" i="60"/>
  <c r="AA4156" i="60"/>
  <c r="AA4157" i="60"/>
  <c r="AA4158" i="60"/>
  <c r="AA4159" i="60"/>
  <c r="AA4160" i="60"/>
  <c r="AA4161" i="60"/>
  <c r="AA4162" i="60"/>
  <c r="AA4163" i="60"/>
  <c r="AA4164" i="60"/>
  <c r="AA4165" i="60"/>
  <c r="AA4166" i="60"/>
  <c r="AA4167" i="60"/>
  <c r="AA4168" i="60"/>
  <c r="AA4169" i="60"/>
  <c r="AA4170" i="60"/>
  <c r="AA4171" i="60"/>
  <c r="AA4172" i="60"/>
  <c r="AA4173" i="60"/>
  <c r="AA4174" i="60"/>
  <c r="AA4175" i="60"/>
  <c r="AA4176" i="60"/>
  <c r="AA4177" i="60"/>
  <c r="AA4178" i="60"/>
  <c r="AA4179" i="60"/>
  <c r="AA4180" i="60"/>
  <c r="AA4181" i="60"/>
  <c r="AA4182" i="60"/>
  <c r="AA4183" i="60"/>
  <c r="AA4184" i="60"/>
  <c r="AA4185" i="60"/>
  <c r="AA4186" i="60"/>
  <c r="AA4187" i="60"/>
  <c r="AA4188" i="60"/>
  <c r="AA4189" i="60"/>
  <c r="AA4190" i="60"/>
  <c r="AA4191" i="60"/>
  <c r="AA4192" i="60"/>
  <c r="AA4193" i="60"/>
  <c r="AA4194" i="60"/>
  <c r="AA4195" i="60"/>
  <c r="AA4196" i="60"/>
  <c r="AA4197" i="60"/>
  <c r="AA4198" i="60"/>
  <c r="AA4199" i="60"/>
  <c r="AA4200" i="60"/>
  <c r="AA4201" i="60"/>
  <c r="AA4202" i="60"/>
  <c r="AA4203" i="60"/>
  <c r="AA4204" i="60"/>
  <c r="AA4205" i="60"/>
  <c r="AA4206" i="60"/>
  <c r="AA4207" i="60"/>
  <c r="AA4208" i="60"/>
  <c r="AA4209" i="60"/>
  <c r="AA4210" i="60"/>
  <c r="AA4211" i="60"/>
  <c r="AA4212" i="60"/>
  <c r="AA4213" i="60"/>
  <c r="AA4214" i="60"/>
  <c r="AA4215" i="60"/>
  <c r="AA4216" i="60"/>
  <c r="AA4217" i="60"/>
  <c r="AA4218" i="60"/>
  <c r="AA4219" i="60"/>
  <c r="AA4220" i="60"/>
  <c r="AA4221" i="60"/>
  <c r="AA4222" i="60"/>
  <c r="AA4223" i="60"/>
  <c r="AA4224" i="60"/>
  <c r="AA4225" i="60"/>
  <c r="AA4226" i="60"/>
  <c r="AA4227" i="60"/>
  <c r="AA4228" i="60"/>
  <c r="AA4229" i="60"/>
  <c r="AA4230" i="60"/>
  <c r="AA4231" i="60"/>
  <c r="AA4232" i="60"/>
  <c r="AA4233" i="60"/>
  <c r="AA4234" i="60"/>
  <c r="AA4235" i="60"/>
  <c r="AA4236" i="60"/>
  <c r="AA4237" i="60"/>
  <c r="AA4238" i="60"/>
  <c r="AA4239" i="60"/>
  <c r="AA4240" i="60"/>
  <c r="AA4241" i="60"/>
  <c r="AA4242" i="60"/>
  <c r="AA4243" i="60"/>
  <c r="AA4244" i="60"/>
  <c r="AA4245" i="60"/>
  <c r="AA4246" i="60"/>
  <c r="AA4247" i="60"/>
  <c r="AA4248" i="60"/>
  <c r="AA4249" i="60"/>
  <c r="AA4250" i="60"/>
  <c r="AA4251" i="60"/>
  <c r="AA4252" i="60"/>
  <c r="AA4253" i="60"/>
  <c r="AA4254" i="60"/>
  <c r="AA4255" i="60"/>
  <c r="AA4256" i="60"/>
  <c r="AA4257" i="60"/>
  <c r="AA4258" i="60"/>
  <c r="AA4259" i="60"/>
  <c r="AA4260" i="60"/>
  <c r="AA4261" i="60"/>
  <c r="AA4262" i="60"/>
  <c r="AA4263" i="60"/>
  <c r="AA4264" i="60"/>
  <c r="AA4265" i="60"/>
  <c r="AA4266" i="60"/>
  <c r="AA4267" i="60"/>
  <c r="AA4268" i="60"/>
  <c r="AA4269" i="60"/>
  <c r="AA4270" i="60"/>
  <c r="AA4271" i="60"/>
  <c r="AA4272" i="60"/>
  <c r="AA4273" i="60"/>
  <c r="AA4274" i="60"/>
  <c r="AA4275" i="60"/>
  <c r="AA4276" i="60"/>
  <c r="AA4277" i="60"/>
  <c r="AA4278" i="60"/>
  <c r="AA4279" i="60"/>
  <c r="AA4280" i="60"/>
  <c r="AA4281" i="60"/>
  <c r="AA4282" i="60"/>
  <c r="AA4283" i="60"/>
  <c r="AA4284" i="60"/>
  <c r="AA4285" i="60"/>
  <c r="AA4286" i="60"/>
  <c r="AA4287" i="60"/>
  <c r="AA4288" i="60"/>
  <c r="AA4289" i="60"/>
  <c r="AA4290" i="60"/>
  <c r="AA4291" i="60"/>
  <c r="AA4292" i="60"/>
  <c r="AA4293" i="60"/>
  <c r="AA4294" i="60"/>
  <c r="AA4295" i="60"/>
  <c r="AA4296" i="60"/>
  <c r="AA4297" i="60"/>
  <c r="AA4298" i="60"/>
  <c r="AA4299" i="60"/>
  <c r="AA4300" i="60"/>
  <c r="AA4301" i="60"/>
  <c r="AA4302" i="60"/>
  <c r="AA4303" i="60"/>
  <c r="AA4304" i="60"/>
  <c r="AA4305" i="60"/>
  <c r="AA4306" i="60"/>
  <c r="AA4307" i="60"/>
  <c r="AA4308" i="60"/>
  <c r="AA4309" i="60"/>
  <c r="AA4310" i="60"/>
  <c r="AA4311" i="60"/>
  <c r="AA4312" i="60"/>
  <c r="AA4313" i="60"/>
  <c r="AA4314" i="60"/>
  <c r="AA4315" i="60"/>
  <c r="AA4316" i="60"/>
  <c r="AA4317" i="60"/>
  <c r="AA4318" i="60"/>
  <c r="AA4319" i="60"/>
  <c r="AA4320" i="60"/>
  <c r="AA4321" i="60"/>
  <c r="AA4322" i="60"/>
  <c r="AA4323" i="60"/>
  <c r="AA4324" i="60"/>
  <c r="AA4325" i="60"/>
  <c r="AA4326" i="60"/>
  <c r="AA4327" i="60"/>
  <c r="AA4328" i="60"/>
  <c r="AA4329" i="60"/>
  <c r="AA4330" i="60"/>
  <c r="AA4331" i="60"/>
  <c r="AA4332" i="60"/>
  <c r="AA4333" i="60"/>
  <c r="AA4334" i="60"/>
  <c r="AA4335" i="60"/>
  <c r="AA4336" i="60"/>
  <c r="AA4337" i="60"/>
  <c r="AA4338" i="60"/>
  <c r="AA4339" i="60"/>
  <c r="AA4340" i="60"/>
  <c r="AA4341" i="60"/>
  <c r="AA4342" i="60"/>
  <c r="AA4343" i="60"/>
  <c r="AA4344" i="60"/>
  <c r="AA4345" i="60"/>
  <c r="AA4346" i="60"/>
  <c r="AA4347" i="60"/>
  <c r="AA4348" i="60"/>
  <c r="AA4349" i="60"/>
  <c r="AA4350" i="60"/>
  <c r="AA4351" i="60"/>
  <c r="AA4352" i="60"/>
  <c r="AA4353" i="60"/>
  <c r="AA4354" i="60"/>
  <c r="AA4355" i="60"/>
  <c r="AA4356" i="60"/>
  <c r="AA4357" i="60"/>
  <c r="AA4358" i="60"/>
  <c r="AA4359" i="60"/>
  <c r="AA4360" i="60"/>
  <c r="AB2" i="60"/>
  <c r="AB3" i="60"/>
  <c r="AB4" i="60"/>
  <c r="AB5" i="60"/>
  <c r="AB6" i="60"/>
  <c r="AB7" i="60"/>
  <c r="AB8" i="60"/>
  <c r="AB9" i="60"/>
  <c r="AB10" i="60"/>
  <c r="AB11" i="60"/>
  <c r="AB12" i="60"/>
  <c r="AB13" i="60"/>
  <c r="AB14" i="60"/>
  <c r="AB15" i="60"/>
  <c r="AB16" i="60"/>
  <c r="AB17" i="60"/>
  <c r="AB18" i="60"/>
  <c r="AB19" i="60"/>
  <c r="AB20" i="60"/>
  <c r="AB21" i="60"/>
  <c r="AB22" i="60"/>
  <c r="AB23" i="60"/>
  <c r="AB24" i="60"/>
  <c r="AB25" i="60"/>
  <c r="AB26" i="60"/>
  <c r="AB27" i="60"/>
  <c r="AB28" i="60"/>
  <c r="AB29" i="60"/>
  <c r="AB30" i="60"/>
  <c r="AB31" i="60"/>
  <c r="AB32" i="60"/>
  <c r="AB33" i="60"/>
  <c r="AB34" i="60"/>
  <c r="AB35" i="60"/>
  <c r="AB36" i="60"/>
  <c r="AB37" i="60"/>
  <c r="AB38" i="60"/>
  <c r="AB39" i="60"/>
  <c r="AB40" i="60"/>
  <c r="AB41" i="60"/>
  <c r="AB42" i="60"/>
  <c r="AB43" i="60"/>
  <c r="AB44" i="60"/>
  <c r="AB45" i="60"/>
  <c r="AB46" i="60"/>
  <c r="AB47" i="60"/>
  <c r="AB48" i="60"/>
  <c r="AB49" i="60"/>
  <c r="AB50" i="60"/>
  <c r="AB51" i="60"/>
  <c r="AB52" i="60"/>
  <c r="AB53" i="60"/>
  <c r="AB54" i="60"/>
  <c r="AB55" i="60"/>
  <c r="AB56" i="60"/>
  <c r="AB57" i="60"/>
  <c r="AB58" i="60"/>
  <c r="AB59" i="60"/>
  <c r="AB60" i="60"/>
  <c r="AB61" i="60"/>
  <c r="AB62" i="60"/>
  <c r="AB63" i="60"/>
  <c r="AB64" i="60"/>
  <c r="AB65" i="60"/>
  <c r="AB66" i="60"/>
  <c r="AB67" i="60"/>
  <c r="AB68" i="60"/>
  <c r="AB69" i="60"/>
  <c r="AB70" i="60"/>
  <c r="AB71" i="60"/>
  <c r="AB72" i="60"/>
  <c r="AB73" i="60"/>
  <c r="AB74" i="60"/>
  <c r="AB75" i="60"/>
  <c r="AB76" i="60"/>
  <c r="AB77" i="60"/>
  <c r="AB78" i="60"/>
  <c r="AB79" i="60"/>
  <c r="AB80" i="60"/>
  <c r="AB81" i="60"/>
  <c r="AB82" i="60"/>
  <c r="AB83" i="60"/>
  <c r="AB84" i="60"/>
  <c r="AB85" i="60"/>
  <c r="AB86" i="60"/>
  <c r="AB87" i="60"/>
  <c r="AB88" i="60"/>
  <c r="AB89" i="60"/>
  <c r="AB90" i="60"/>
  <c r="AB91" i="60"/>
  <c r="AB92" i="60"/>
  <c r="AB93" i="60"/>
  <c r="AB94" i="60"/>
  <c r="AB95" i="60"/>
  <c r="AB96" i="60"/>
  <c r="AB97" i="60"/>
  <c r="AB98" i="60"/>
  <c r="AB99" i="60"/>
  <c r="AB100" i="60"/>
  <c r="AB101" i="60"/>
  <c r="AB102" i="60"/>
  <c r="AB103" i="60"/>
  <c r="AB104" i="60"/>
  <c r="AB105" i="60"/>
  <c r="AB106" i="60"/>
  <c r="AB107" i="60"/>
  <c r="AB108" i="60"/>
  <c r="AB109" i="60"/>
  <c r="AB110" i="60"/>
  <c r="AB111" i="60"/>
  <c r="AB112" i="60"/>
  <c r="AB113" i="60"/>
  <c r="AB114" i="60"/>
  <c r="AB115" i="60"/>
  <c r="AB116" i="60"/>
  <c r="AB117" i="60"/>
  <c r="AB118" i="60"/>
  <c r="AB119" i="60"/>
  <c r="AB120" i="60"/>
  <c r="AB121" i="60"/>
  <c r="AB122" i="60"/>
  <c r="AB123" i="60"/>
  <c r="AB124" i="60"/>
  <c r="AB125" i="60"/>
  <c r="AB126" i="60"/>
  <c r="AB127" i="60"/>
  <c r="AB128" i="60"/>
  <c r="AB129" i="60"/>
  <c r="AB130" i="60"/>
  <c r="AB131" i="60"/>
  <c r="AB132" i="60"/>
  <c r="AB133" i="60"/>
  <c r="AB134" i="60"/>
  <c r="AB135" i="60"/>
  <c r="AB136" i="60"/>
  <c r="AB137" i="60"/>
  <c r="AB138" i="60"/>
  <c r="AB139" i="60"/>
  <c r="AB140" i="60"/>
  <c r="AB141" i="60"/>
  <c r="AB142" i="60"/>
  <c r="AB143" i="60"/>
  <c r="AB144" i="60"/>
  <c r="AB145" i="60"/>
  <c r="AB146" i="60"/>
  <c r="AB147" i="60"/>
  <c r="AB148" i="60"/>
  <c r="AB149" i="60"/>
  <c r="AB150" i="60"/>
  <c r="AB151" i="60"/>
  <c r="AB152" i="60"/>
  <c r="AB153" i="60"/>
  <c r="AB154" i="60"/>
  <c r="AB155" i="60"/>
  <c r="AB156" i="60"/>
  <c r="AB157" i="60"/>
  <c r="AB158" i="60"/>
  <c r="AB159" i="60"/>
  <c r="AB160" i="60"/>
  <c r="AB161" i="60"/>
  <c r="AB162" i="60"/>
  <c r="AB163" i="60"/>
  <c r="AB164" i="60"/>
  <c r="AB165" i="60"/>
  <c r="AB166" i="60"/>
  <c r="AB167" i="60"/>
  <c r="AB168" i="60"/>
  <c r="AB169" i="60"/>
  <c r="AB170" i="60"/>
  <c r="AB171" i="60"/>
  <c r="AB172" i="60"/>
  <c r="AB173" i="60"/>
  <c r="AB174" i="60"/>
  <c r="AB175" i="60"/>
  <c r="AB176" i="60"/>
  <c r="AB177" i="60"/>
  <c r="AB178" i="60"/>
  <c r="AB179" i="60"/>
  <c r="AB180" i="60"/>
  <c r="AB181" i="60"/>
  <c r="AB182" i="60"/>
  <c r="AB183" i="60"/>
  <c r="AB184" i="60"/>
  <c r="AB185" i="60"/>
  <c r="AB186" i="60"/>
  <c r="AB187" i="60"/>
  <c r="AB188" i="60"/>
  <c r="AB189" i="60"/>
  <c r="AB190" i="60"/>
  <c r="AB191" i="60"/>
  <c r="AB192" i="60"/>
  <c r="AB193" i="60"/>
  <c r="AB194" i="60"/>
  <c r="AB195" i="60"/>
  <c r="AB196" i="60"/>
  <c r="AB197" i="60"/>
  <c r="AB198" i="60"/>
  <c r="AB199" i="60"/>
  <c r="AB200" i="60"/>
  <c r="AB201" i="60"/>
  <c r="AB202" i="60"/>
  <c r="AB203" i="60"/>
  <c r="AB204" i="60"/>
  <c r="AB205" i="60"/>
  <c r="AB206" i="60"/>
  <c r="AB207" i="60"/>
  <c r="AB208" i="60"/>
  <c r="AB209" i="60"/>
  <c r="AB210" i="60"/>
  <c r="AB211" i="60"/>
  <c r="AB212" i="60"/>
  <c r="AB213" i="60"/>
  <c r="AB214" i="60"/>
  <c r="AB215" i="60"/>
  <c r="AB216" i="60"/>
  <c r="AB217" i="60"/>
  <c r="AB218" i="60"/>
  <c r="AB219" i="60"/>
  <c r="AB220" i="60"/>
  <c r="AB221" i="60"/>
  <c r="AB222" i="60"/>
  <c r="AB223" i="60"/>
  <c r="AB224" i="60"/>
  <c r="AB225" i="60"/>
  <c r="AB226" i="60"/>
  <c r="AB227" i="60"/>
  <c r="AB228" i="60"/>
  <c r="AB229" i="60"/>
  <c r="AB230" i="60"/>
  <c r="AB231" i="60"/>
  <c r="AB232" i="60"/>
  <c r="AB233" i="60"/>
  <c r="AB234" i="60"/>
  <c r="AB235" i="60"/>
  <c r="AB236" i="60"/>
  <c r="AB237" i="60"/>
  <c r="AB238" i="60"/>
  <c r="AB239" i="60"/>
  <c r="AB240" i="60"/>
  <c r="AB241" i="60"/>
  <c r="AB242" i="60"/>
  <c r="AB243" i="60"/>
  <c r="AB244" i="60"/>
  <c r="AB245" i="60"/>
  <c r="AB246" i="60"/>
  <c r="AB247" i="60"/>
  <c r="AB248" i="60"/>
  <c r="AB249" i="60"/>
  <c r="AB250" i="60"/>
  <c r="AB251" i="60"/>
  <c r="AB252" i="60"/>
  <c r="AB253" i="60"/>
  <c r="AB254" i="60"/>
  <c r="AB255" i="60"/>
  <c r="AB256" i="60"/>
  <c r="AB257" i="60"/>
  <c r="AB258" i="60"/>
  <c r="AB259" i="60"/>
  <c r="AB260" i="60"/>
  <c r="AB261" i="60"/>
  <c r="AB262" i="60"/>
  <c r="AB263" i="60"/>
  <c r="AB264" i="60"/>
  <c r="AB265" i="60"/>
  <c r="AB266" i="60"/>
  <c r="AB267" i="60"/>
  <c r="AB268" i="60"/>
  <c r="AB269" i="60"/>
  <c r="AB270" i="60"/>
  <c r="AB271" i="60"/>
  <c r="AB272" i="60"/>
  <c r="AB273" i="60"/>
  <c r="AB274" i="60"/>
  <c r="AB275" i="60"/>
  <c r="AB276" i="60"/>
  <c r="AB277" i="60"/>
  <c r="AB278" i="60"/>
  <c r="AB279" i="60"/>
  <c r="AB280" i="60"/>
  <c r="AB281" i="60"/>
  <c r="AB282" i="60"/>
  <c r="AB283" i="60"/>
  <c r="AB284" i="60"/>
  <c r="AB285" i="60"/>
  <c r="AB286" i="60"/>
  <c r="AB287" i="60"/>
  <c r="AB288" i="60"/>
  <c r="AB289" i="60"/>
  <c r="AB290" i="60"/>
  <c r="AB291" i="60"/>
  <c r="AB292" i="60"/>
  <c r="AB293" i="60"/>
  <c r="AB294" i="60"/>
  <c r="AB295" i="60"/>
  <c r="AB296" i="60"/>
  <c r="AB297" i="60"/>
  <c r="AB298" i="60"/>
  <c r="AB299" i="60"/>
  <c r="AB300" i="60"/>
  <c r="AB301" i="60"/>
  <c r="AB302" i="60"/>
  <c r="AB303" i="60"/>
  <c r="AB304" i="60"/>
  <c r="AB305" i="60"/>
  <c r="AB306" i="60"/>
  <c r="AB307" i="60"/>
  <c r="AB308" i="60"/>
  <c r="AB309" i="60"/>
  <c r="AB310" i="60"/>
  <c r="AB311" i="60"/>
  <c r="AB312" i="60"/>
  <c r="AB313" i="60"/>
  <c r="AB314" i="60"/>
  <c r="AB315" i="60"/>
  <c r="AB316" i="60"/>
  <c r="AB317" i="60"/>
  <c r="AB318" i="60"/>
  <c r="AB319" i="60"/>
  <c r="AB320" i="60"/>
  <c r="AB321" i="60"/>
  <c r="AB322" i="60"/>
  <c r="AB323" i="60"/>
  <c r="AB324" i="60"/>
  <c r="AB325" i="60"/>
  <c r="AB326" i="60"/>
  <c r="AB327" i="60"/>
  <c r="AB328" i="60"/>
  <c r="AB329" i="60"/>
  <c r="AB330" i="60"/>
  <c r="AB331" i="60"/>
  <c r="AB332" i="60"/>
  <c r="AB333" i="60"/>
  <c r="AB334" i="60"/>
  <c r="AB335" i="60"/>
  <c r="AB336" i="60"/>
  <c r="AB337" i="60"/>
  <c r="AB338" i="60"/>
  <c r="AB339" i="60"/>
  <c r="AB340" i="60"/>
  <c r="AB341" i="60"/>
  <c r="AB342" i="60"/>
  <c r="AB343" i="60"/>
  <c r="AB344" i="60"/>
  <c r="AB345" i="60"/>
  <c r="AB346" i="60"/>
  <c r="AB347" i="60"/>
  <c r="AB348" i="60"/>
  <c r="AB349" i="60"/>
  <c r="AB350" i="60"/>
  <c r="AB351" i="60"/>
  <c r="AB352" i="60"/>
  <c r="AB353" i="60"/>
  <c r="AB354" i="60"/>
  <c r="AB355" i="60"/>
  <c r="AB356" i="60"/>
  <c r="AB357" i="60"/>
  <c r="AB358" i="60"/>
  <c r="AB359" i="60"/>
  <c r="AB360" i="60"/>
  <c r="AB361" i="60"/>
  <c r="AB362" i="60"/>
  <c r="AB363" i="60"/>
  <c r="AB364" i="60"/>
  <c r="AB365" i="60"/>
  <c r="AB366" i="60"/>
  <c r="AB367" i="60"/>
  <c r="AB368" i="60"/>
  <c r="AB369" i="60"/>
  <c r="AB370" i="60"/>
  <c r="AB371" i="60"/>
  <c r="AB372" i="60"/>
  <c r="AB373" i="60"/>
  <c r="AB374" i="60"/>
  <c r="AB375" i="60"/>
  <c r="AD375" i="60" s="1"/>
  <c r="AB376" i="60"/>
  <c r="AB377" i="60"/>
  <c r="AB378" i="60"/>
  <c r="AD378" i="60" s="1"/>
  <c r="AB379" i="60"/>
  <c r="AB380" i="60"/>
  <c r="AB381" i="60"/>
  <c r="AB382" i="60"/>
  <c r="AB383" i="60"/>
  <c r="AB384" i="60"/>
  <c r="AB385" i="60"/>
  <c r="AB386" i="60"/>
  <c r="AB387" i="60"/>
  <c r="AB388" i="60"/>
  <c r="AB389" i="60"/>
  <c r="AB390" i="60"/>
  <c r="AB391" i="60"/>
  <c r="AB392" i="60"/>
  <c r="AB393" i="60"/>
  <c r="AB394" i="60"/>
  <c r="AB395" i="60"/>
  <c r="AB396" i="60"/>
  <c r="AB397" i="60"/>
  <c r="AB398" i="60"/>
  <c r="AB399" i="60"/>
  <c r="AB400" i="60"/>
  <c r="AB401" i="60"/>
  <c r="AB402" i="60"/>
  <c r="AB403" i="60"/>
  <c r="AB404" i="60"/>
  <c r="AB405" i="60"/>
  <c r="AB406" i="60"/>
  <c r="AB407" i="60"/>
  <c r="AB408" i="60"/>
  <c r="AB409" i="60"/>
  <c r="AB410" i="60"/>
  <c r="AD410" i="60" s="1"/>
  <c r="AB411" i="60"/>
  <c r="AB412" i="60"/>
  <c r="AB413" i="60"/>
  <c r="AB414" i="60"/>
  <c r="AB415" i="60"/>
  <c r="AB416" i="60"/>
  <c r="AB417" i="60"/>
  <c r="AB418" i="60"/>
  <c r="AB419" i="60"/>
  <c r="AB420" i="60"/>
  <c r="AB421" i="60"/>
  <c r="AB422" i="60"/>
  <c r="AB423" i="60"/>
  <c r="AB424" i="60"/>
  <c r="AB425" i="60"/>
  <c r="AB426" i="60"/>
  <c r="AD426" i="60" s="1"/>
  <c r="AB427" i="60"/>
  <c r="AB428" i="60"/>
  <c r="AB429" i="60"/>
  <c r="AB430" i="60"/>
  <c r="AB431" i="60"/>
  <c r="AB432" i="60"/>
  <c r="AB433" i="60"/>
  <c r="AB434" i="60"/>
  <c r="AB435" i="60"/>
  <c r="AB436" i="60"/>
  <c r="AB437" i="60"/>
  <c r="AB438" i="60"/>
  <c r="AB439" i="60"/>
  <c r="AD439" i="60" s="1"/>
  <c r="AB440" i="60"/>
  <c r="AB441" i="60"/>
  <c r="AB442" i="60"/>
  <c r="AB443" i="60"/>
  <c r="AB444" i="60"/>
  <c r="AB445" i="60"/>
  <c r="AB446" i="60"/>
  <c r="AB447" i="60"/>
  <c r="AB448" i="60"/>
  <c r="AB449" i="60"/>
  <c r="AB450" i="60"/>
  <c r="AB451" i="60"/>
  <c r="AB452" i="60"/>
  <c r="AB453" i="60"/>
  <c r="AB454" i="60"/>
  <c r="AB455" i="60"/>
  <c r="AB456" i="60"/>
  <c r="AB457" i="60"/>
  <c r="AB458" i="60"/>
  <c r="AB459" i="60"/>
  <c r="AB460" i="60"/>
  <c r="AB461" i="60"/>
  <c r="AB462" i="60"/>
  <c r="AB463" i="60"/>
  <c r="AB464" i="60"/>
  <c r="AB465" i="60"/>
  <c r="AB466" i="60"/>
  <c r="AD466" i="60" s="1"/>
  <c r="AB467" i="60"/>
  <c r="AB468" i="60"/>
  <c r="AB469" i="60"/>
  <c r="AB470" i="60"/>
  <c r="AB471" i="60"/>
  <c r="AB472" i="60"/>
  <c r="AB473" i="60"/>
  <c r="AB474" i="60"/>
  <c r="AB475" i="60"/>
  <c r="AB476" i="60"/>
  <c r="AB477" i="60"/>
  <c r="AB478" i="60"/>
  <c r="AB479" i="60"/>
  <c r="AB480" i="60"/>
  <c r="AB481" i="60"/>
  <c r="AB482" i="60"/>
  <c r="AB483" i="60"/>
  <c r="AB484" i="60"/>
  <c r="AB485" i="60"/>
  <c r="AB486" i="60"/>
  <c r="AB487" i="60"/>
  <c r="AB488" i="60"/>
  <c r="AB489" i="60"/>
  <c r="AB490" i="60"/>
  <c r="AD490" i="60" s="1"/>
  <c r="AB491" i="60"/>
  <c r="AB492" i="60"/>
  <c r="AB493" i="60"/>
  <c r="AB494" i="60"/>
  <c r="AB495" i="60"/>
  <c r="AB496" i="60"/>
  <c r="AB497" i="60"/>
  <c r="AB498" i="60"/>
  <c r="AD498" i="60" s="1"/>
  <c r="AB499" i="60"/>
  <c r="AB500" i="60"/>
  <c r="AB501" i="60"/>
  <c r="AB502" i="60"/>
  <c r="AB503" i="60"/>
  <c r="AD503" i="60" s="1"/>
  <c r="AB504" i="60"/>
  <c r="AB505" i="60"/>
  <c r="AB506" i="60"/>
  <c r="AD506" i="60" s="1"/>
  <c r="AB507" i="60"/>
  <c r="AB508" i="60"/>
  <c r="AB509" i="60"/>
  <c r="AB510" i="60"/>
  <c r="AB511" i="60"/>
  <c r="AB512" i="60"/>
  <c r="AB513" i="60"/>
  <c r="AB514" i="60"/>
  <c r="AB515" i="60"/>
  <c r="AB516" i="60"/>
  <c r="AB517" i="60"/>
  <c r="AB518" i="60"/>
  <c r="AB519" i="60"/>
  <c r="AB520" i="60"/>
  <c r="AB521" i="60"/>
  <c r="AB522" i="60"/>
  <c r="AB523" i="60"/>
  <c r="AB524" i="60"/>
  <c r="AB525" i="60"/>
  <c r="AB526" i="60"/>
  <c r="AB527" i="60"/>
  <c r="AB528" i="60"/>
  <c r="AB529" i="60"/>
  <c r="AB530" i="60"/>
  <c r="AB531" i="60"/>
  <c r="AB532" i="60"/>
  <c r="AB533" i="60"/>
  <c r="AB534" i="60"/>
  <c r="AB535" i="60"/>
  <c r="AB536" i="60"/>
  <c r="AB537" i="60"/>
  <c r="AB538" i="60"/>
  <c r="AB539" i="60"/>
  <c r="AB540" i="60"/>
  <c r="AB541" i="60"/>
  <c r="AB542" i="60"/>
  <c r="AB543" i="60"/>
  <c r="AB544" i="60"/>
  <c r="AB545" i="60"/>
  <c r="AB546" i="60"/>
  <c r="AD546" i="60" s="1"/>
  <c r="AB547" i="60"/>
  <c r="AB548" i="60"/>
  <c r="AB549" i="60"/>
  <c r="AB550" i="60"/>
  <c r="AB551" i="60"/>
  <c r="AB552" i="60"/>
  <c r="AB553" i="60"/>
  <c r="AB554" i="60"/>
  <c r="AB555" i="60"/>
  <c r="AB556" i="60"/>
  <c r="AB557" i="60"/>
  <c r="AB558" i="60"/>
  <c r="AB559" i="60"/>
  <c r="AD559" i="60" s="1"/>
  <c r="AB560" i="60"/>
  <c r="AB561" i="60"/>
  <c r="AB562" i="60"/>
  <c r="AB563" i="60"/>
  <c r="AB564" i="60"/>
  <c r="AB565" i="60"/>
  <c r="AB566" i="60"/>
  <c r="AB567" i="60"/>
  <c r="AB568" i="60"/>
  <c r="AB569" i="60"/>
  <c r="AB570" i="60"/>
  <c r="AB571" i="60"/>
  <c r="AB572" i="60"/>
  <c r="AB573" i="60"/>
  <c r="AB574" i="60"/>
  <c r="AB575" i="60"/>
  <c r="AB576" i="60"/>
  <c r="AB577" i="60"/>
  <c r="AB578" i="60"/>
  <c r="AD578" i="60" s="1"/>
  <c r="AB579" i="60"/>
  <c r="AB580" i="60"/>
  <c r="AB581" i="60"/>
  <c r="AB582" i="60"/>
  <c r="AB583" i="60"/>
  <c r="AB584" i="60"/>
  <c r="AB585" i="60"/>
  <c r="AB586" i="60"/>
  <c r="AD586" i="60" s="1"/>
  <c r="AB587" i="60"/>
  <c r="AB588" i="60"/>
  <c r="AB589" i="60"/>
  <c r="AB590" i="60"/>
  <c r="AB591" i="60"/>
  <c r="AB592" i="60"/>
  <c r="AB593" i="60"/>
  <c r="AB594" i="60"/>
  <c r="AB595" i="60"/>
  <c r="AB596" i="60"/>
  <c r="AB597" i="60"/>
  <c r="AB598" i="60"/>
  <c r="AB599" i="60"/>
  <c r="AB600" i="60"/>
  <c r="AB601" i="60"/>
  <c r="AB602" i="60"/>
  <c r="AB603" i="60"/>
  <c r="AB604" i="60"/>
  <c r="AB605" i="60"/>
  <c r="AB606" i="60"/>
  <c r="AB607" i="60"/>
  <c r="AB608" i="60"/>
  <c r="AB609" i="60"/>
  <c r="AB610" i="60"/>
  <c r="AB611" i="60"/>
  <c r="AB612" i="60"/>
  <c r="AB613" i="60"/>
  <c r="AB614" i="60"/>
  <c r="AB615" i="60"/>
  <c r="AD615" i="60" s="1"/>
  <c r="AB616" i="60"/>
  <c r="AB617" i="60"/>
  <c r="AB618" i="60"/>
  <c r="AB619" i="60"/>
  <c r="AB620" i="60"/>
  <c r="AB621" i="60"/>
  <c r="AB622" i="60"/>
  <c r="AB623" i="60"/>
  <c r="AB624" i="60"/>
  <c r="AB625" i="60"/>
  <c r="AB626" i="60"/>
  <c r="AD626" i="60" s="1"/>
  <c r="AB627" i="60"/>
  <c r="AB628" i="60"/>
  <c r="AB629" i="60"/>
  <c r="AB630" i="60"/>
  <c r="AB631" i="60"/>
  <c r="AB632" i="60"/>
  <c r="AB633" i="60"/>
  <c r="AB634" i="60"/>
  <c r="AB635" i="60"/>
  <c r="AB636" i="60"/>
  <c r="AB637" i="60"/>
  <c r="AB638" i="60"/>
  <c r="AB639" i="60"/>
  <c r="AB640" i="60"/>
  <c r="AB641" i="60"/>
  <c r="AB642" i="60"/>
  <c r="AB643" i="60"/>
  <c r="AB644" i="60"/>
  <c r="AB645" i="60"/>
  <c r="AB646" i="60"/>
  <c r="AB647" i="60"/>
  <c r="AB648" i="60"/>
  <c r="AB649" i="60"/>
  <c r="AB650" i="60"/>
  <c r="AB651" i="60"/>
  <c r="AB652" i="60"/>
  <c r="AB653" i="60"/>
  <c r="AB654" i="60"/>
  <c r="AB655" i="60"/>
  <c r="AB656" i="60"/>
  <c r="AB657" i="60"/>
  <c r="AB658" i="60"/>
  <c r="AD658" i="60" s="1"/>
  <c r="AB659" i="60"/>
  <c r="AB660" i="60"/>
  <c r="AB661" i="60"/>
  <c r="AB662" i="60"/>
  <c r="AB663" i="60"/>
  <c r="AB664" i="60"/>
  <c r="AB665" i="60"/>
  <c r="AB666" i="60"/>
  <c r="AD666" i="60" s="1"/>
  <c r="AB667" i="60"/>
  <c r="AB668" i="60"/>
  <c r="AB669" i="60"/>
  <c r="AB670" i="60"/>
  <c r="AB671" i="60"/>
  <c r="AB672" i="60"/>
  <c r="AB673" i="60"/>
  <c r="AB674" i="60"/>
  <c r="AD674" i="60" s="1"/>
  <c r="AB675" i="60"/>
  <c r="AB676" i="60"/>
  <c r="AB677" i="60"/>
  <c r="AB678" i="60"/>
  <c r="AB679" i="60"/>
  <c r="AD679" i="60" s="1"/>
  <c r="AB680" i="60"/>
  <c r="AB681" i="60"/>
  <c r="AB682" i="60"/>
  <c r="AB683" i="60"/>
  <c r="AB684" i="60"/>
  <c r="AB685" i="60"/>
  <c r="AB686" i="60"/>
  <c r="AB687" i="60"/>
  <c r="AB688" i="60"/>
  <c r="AB689" i="60"/>
  <c r="AB690" i="60"/>
  <c r="AB691" i="60"/>
  <c r="AB692" i="60"/>
  <c r="AB693" i="60"/>
  <c r="AB694" i="60"/>
  <c r="AB695" i="60"/>
  <c r="AB696" i="60"/>
  <c r="AB697" i="60"/>
  <c r="AB698" i="60"/>
  <c r="AD698" i="60" s="1"/>
  <c r="AB699" i="60"/>
  <c r="AB700" i="60"/>
  <c r="AB701" i="60"/>
  <c r="AB702" i="60"/>
  <c r="AB703" i="60"/>
  <c r="AB704" i="60"/>
  <c r="AB705" i="60"/>
  <c r="AB706" i="60"/>
  <c r="AB707" i="60"/>
  <c r="AB708" i="60"/>
  <c r="AB709" i="60"/>
  <c r="AB710" i="60"/>
  <c r="AB711" i="60"/>
  <c r="AB712" i="60"/>
  <c r="AB713" i="60"/>
  <c r="AB714" i="60"/>
  <c r="AD714" i="60" s="1"/>
  <c r="AB715" i="60"/>
  <c r="AB716" i="60"/>
  <c r="AB717" i="60"/>
  <c r="AB718" i="60"/>
  <c r="AB719" i="60"/>
  <c r="AB720" i="60"/>
  <c r="AB721" i="60"/>
  <c r="AB722" i="60"/>
  <c r="AB723" i="60"/>
  <c r="AB724" i="60"/>
  <c r="AB725" i="60"/>
  <c r="AB726" i="60"/>
  <c r="AB727" i="60"/>
  <c r="AB728" i="60"/>
  <c r="AB729" i="60"/>
  <c r="AB730" i="60"/>
  <c r="AB731" i="60"/>
  <c r="AB732" i="60"/>
  <c r="AB733" i="60"/>
  <c r="AB734" i="60"/>
  <c r="AB735" i="60"/>
  <c r="AB736" i="60"/>
  <c r="AB737" i="60"/>
  <c r="AB738" i="60"/>
  <c r="AD738" i="60" s="1"/>
  <c r="AB739" i="60"/>
  <c r="AB740" i="60"/>
  <c r="AB741" i="60"/>
  <c r="AB742" i="60"/>
  <c r="AB743" i="60"/>
  <c r="AB744" i="60"/>
  <c r="AB745" i="60"/>
  <c r="AB746" i="60"/>
  <c r="AD746" i="60" s="1"/>
  <c r="AB747" i="60"/>
  <c r="AB748" i="60"/>
  <c r="AB749" i="60"/>
  <c r="AB750" i="60"/>
  <c r="AB751" i="60"/>
  <c r="AB752" i="60"/>
  <c r="AB753" i="60"/>
  <c r="AB754" i="60"/>
  <c r="AB755" i="60"/>
  <c r="AB756" i="60"/>
  <c r="AB757" i="60"/>
  <c r="AB758" i="60"/>
  <c r="AB759" i="60"/>
  <c r="AB760" i="60"/>
  <c r="AB761" i="60"/>
  <c r="AB762" i="60"/>
  <c r="AB763" i="60"/>
  <c r="AB764" i="60"/>
  <c r="AB765" i="60"/>
  <c r="AB766" i="60"/>
  <c r="AB767" i="60"/>
  <c r="AB768" i="60"/>
  <c r="AB769" i="60"/>
  <c r="AB770" i="60"/>
  <c r="AB771" i="60"/>
  <c r="AB772" i="60"/>
  <c r="AB773" i="60"/>
  <c r="AB774" i="60"/>
  <c r="AB775" i="60"/>
  <c r="AB776" i="60"/>
  <c r="AB777" i="60"/>
  <c r="AB778" i="60"/>
  <c r="AB779" i="60"/>
  <c r="AB780" i="60"/>
  <c r="AB781" i="60"/>
  <c r="AB782" i="60"/>
  <c r="AB783" i="60"/>
  <c r="AB784" i="60"/>
  <c r="AB785" i="60"/>
  <c r="AB786" i="60"/>
  <c r="AB787" i="60"/>
  <c r="AB788" i="60"/>
  <c r="AB789" i="60"/>
  <c r="AB790" i="60"/>
  <c r="AB791" i="60"/>
  <c r="AD791" i="60" s="1"/>
  <c r="AB792" i="60"/>
  <c r="AB793" i="60"/>
  <c r="AB794" i="60"/>
  <c r="AD794" i="60" s="1"/>
  <c r="AB795" i="60"/>
  <c r="AB796" i="60"/>
  <c r="AB797" i="60"/>
  <c r="AB798" i="60"/>
  <c r="AB799" i="60"/>
  <c r="AB800" i="60"/>
  <c r="AB801" i="60"/>
  <c r="AB802" i="60"/>
  <c r="AB803" i="60"/>
  <c r="AB804" i="60"/>
  <c r="AB805" i="60"/>
  <c r="AB806" i="60"/>
  <c r="AB807" i="60"/>
  <c r="AB808" i="60"/>
  <c r="AB809" i="60"/>
  <c r="AB810" i="60"/>
  <c r="AB811" i="60"/>
  <c r="AB812" i="60"/>
  <c r="AB813" i="60"/>
  <c r="AB814" i="60"/>
  <c r="AB815" i="60"/>
  <c r="AB816" i="60"/>
  <c r="AB817" i="60"/>
  <c r="AB818" i="60"/>
  <c r="AD818" i="60" s="1"/>
  <c r="AB819" i="60"/>
  <c r="AB820" i="60"/>
  <c r="AB821" i="60"/>
  <c r="AB822" i="60"/>
  <c r="AB823" i="60"/>
  <c r="AB824" i="60"/>
  <c r="AB825" i="60"/>
  <c r="AB826" i="60"/>
  <c r="AB827" i="60"/>
  <c r="AB828" i="60"/>
  <c r="AB829" i="60"/>
  <c r="AB830" i="60"/>
  <c r="AB831" i="60"/>
  <c r="AB832" i="60"/>
  <c r="AB833" i="60"/>
  <c r="AB834" i="60"/>
  <c r="AD834" i="60" s="1"/>
  <c r="AB835" i="60"/>
  <c r="AB836" i="60"/>
  <c r="AB837" i="60"/>
  <c r="AB838" i="60"/>
  <c r="AB839" i="60"/>
  <c r="AB840" i="60"/>
  <c r="AB841" i="60"/>
  <c r="AB842" i="60"/>
  <c r="AB843" i="60"/>
  <c r="AB844" i="60"/>
  <c r="AB845" i="60"/>
  <c r="AB846" i="60"/>
  <c r="AB847" i="60"/>
  <c r="AD847" i="60" s="1"/>
  <c r="AB848" i="60"/>
  <c r="AB849" i="60"/>
  <c r="AB850" i="60"/>
  <c r="AB851" i="60"/>
  <c r="AB852" i="60"/>
  <c r="AB853" i="60"/>
  <c r="AB854" i="60"/>
  <c r="AB855" i="60"/>
  <c r="AB856" i="60"/>
  <c r="AB857" i="60"/>
  <c r="AB858" i="60"/>
  <c r="AD858" i="60" s="1"/>
  <c r="AB859" i="60"/>
  <c r="AB860" i="60"/>
  <c r="AB861" i="60"/>
  <c r="AB862" i="60"/>
  <c r="AB863" i="60"/>
  <c r="AB864" i="60"/>
  <c r="AB865" i="60"/>
  <c r="AB866" i="60"/>
  <c r="AB867" i="60"/>
  <c r="AB868" i="60"/>
  <c r="AB869" i="60"/>
  <c r="AB870" i="60"/>
  <c r="AB871" i="60"/>
  <c r="AD871" i="60" s="1"/>
  <c r="AB872" i="60"/>
  <c r="AB873" i="60"/>
  <c r="AB874" i="60"/>
  <c r="AD874" i="60" s="1"/>
  <c r="AB875" i="60"/>
  <c r="AB876" i="60"/>
  <c r="AB877" i="60"/>
  <c r="AB878" i="60"/>
  <c r="AB879" i="60"/>
  <c r="AB880" i="60"/>
  <c r="AB881" i="60"/>
  <c r="AB882" i="60"/>
  <c r="AB883" i="60"/>
  <c r="AB884" i="60"/>
  <c r="AB885" i="60"/>
  <c r="AB886" i="60"/>
  <c r="AB887" i="60"/>
  <c r="AB888" i="60"/>
  <c r="AB889" i="60"/>
  <c r="AB890" i="60"/>
  <c r="AB891" i="60"/>
  <c r="AB892" i="60"/>
  <c r="AB893" i="60"/>
  <c r="AB894" i="60"/>
  <c r="AB895" i="60"/>
  <c r="AB896" i="60"/>
  <c r="AB897" i="60"/>
  <c r="AB898" i="60"/>
  <c r="AB899" i="60"/>
  <c r="AB900" i="60"/>
  <c r="AB901" i="60"/>
  <c r="AB902" i="60"/>
  <c r="AB903" i="60"/>
  <c r="AB904" i="60"/>
  <c r="AB905" i="60"/>
  <c r="AB906" i="60"/>
  <c r="AD906" i="60" s="1"/>
  <c r="AB907" i="60"/>
  <c r="AB908" i="60"/>
  <c r="AB909" i="60"/>
  <c r="AB910" i="60"/>
  <c r="AB911" i="60"/>
  <c r="AB912" i="60"/>
  <c r="AB913" i="60"/>
  <c r="AB914" i="60"/>
  <c r="AD914" i="60" s="1"/>
  <c r="AB915" i="60"/>
  <c r="AB916" i="60"/>
  <c r="AB917" i="60"/>
  <c r="AB918" i="60"/>
  <c r="AB919" i="60"/>
  <c r="AB920" i="60"/>
  <c r="AB921" i="60"/>
  <c r="AB922" i="60"/>
  <c r="AB923" i="60"/>
  <c r="AB924" i="60"/>
  <c r="AB925" i="60"/>
  <c r="AB926" i="60"/>
  <c r="AB927" i="60"/>
  <c r="AB928" i="60"/>
  <c r="AB929" i="60"/>
  <c r="AB930" i="60"/>
  <c r="AB931" i="60"/>
  <c r="AB932" i="60"/>
  <c r="AB933" i="60"/>
  <c r="AB934" i="60"/>
  <c r="AB935" i="60"/>
  <c r="AB936" i="60"/>
  <c r="AB937" i="60"/>
  <c r="AB938" i="60"/>
  <c r="AB939" i="60"/>
  <c r="AB940" i="60"/>
  <c r="AB941" i="60"/>
  <c r="AB942" i="60"/>
  <c r="AB943" i="60"/>
  <c r="AB944" i="60"/>
  <c r="AB945" i="60"/>
  <c r="AB946" i="60"/>
  <c r="AB947" i="60"/>
  <c r="AB948" i="60"/>
  <c r="AB949" i="60"/>
  <c r="AB950" i="60"/>
  <c r="AB951" i="60"/>
  <c r="AB952" i="60"/>
  <c r="AB953" i="60"/>
  <c r="AB954" i="60"/>
  <c r="AD954" i="60" s="1"/>
  <c r="AB955" i="60"/>
  <c r="AB956" i="60"/>
  <c r="AB957" i="60"/>
  <c r="AB958" i="60"/>
  <c r="AB959" i="60"/>
  <c r="AD959" i="60" s="1"/>
  <c r="AB960" i="60"/>
  <c r="AB961" i="60"/>
  <c r="AB962" i="60"/>
  <c r="AD962" i="60" s="1"/>
  <c r="AB963" i="60"/>
  <c r="AB964" i="60"/>
  <c r="AB965" i="60"/>
  <c r="AB966" i="60"/>
  <c r="AB967" i="60"/>
  <c r="AB968" i="60"/>
  <c r="AB969" i="60"/>
  <c r="AB970" i="60"/>
  <c r="AB971" i="60"/>
  <c r="AB972" i="60"/>
  <c r="AB973" i="60"/>
  <c r="AB974" i="60"/>
  <c r="AB975" i="60"/>
  <c r="AB976" i="60"/>
  <c r="AB977" i="60"/>
  <c r="AB978" i="60"/>
  <c r="AB979" i="60"/>
  <c r="AB980" i="60"/>
  <c r="AB981" i="60"/>
  <c r="AB982" i="60"/>
  <c r="AB983" i="60"/>
  <c r="AB984" i="60"/>
  <c r="AB985" i="60"/>
  <c r="AB986" i="60"/>
  <c r="AB987" i="60"/>
  <c r="AB988" i="60"/>
  <c r="AB989" i="60"/>
  <c r="AB990" i="60"/>
  <c r="AB991" i="60"/>
  <c r="AB992" i="60"/>
  <c r="AB993" i="60"/>
  <c r="AB994" i="60"/>
  <c r="AD994" i="60" s="1"/>
  <c r="AB995" i="60"/>
  <c r="AB996" i="60"/>
  <c r="AB997" i="60"/>
  <c r="AB998" i="60"/>
  <c r="AB999" i="60"/>
  <c r="AB1000" i="60"/>
  <c r="AB1001" i="60"/>
  <c r="AB1002" i="60"/>
  <c r="AB1003" i="60"/>
  <c r="AB1004" i="60"/>
  <c r="AB1005" i="60"/>
  <c r="AB1006" i="60"/>
  <c r="AB1007" i="60"/>
  <c r="AB1008" i="60"/>
  <c r="AB1009" i="60"/>
  <c r="AB1010" i="60"/>
  <c r="AB1011" i="60"/>
  <c r="AB1012" i="60"/>
  <c r="AB1013" i="60"/>
  <c r="AB1014" i="60"/>
  <c r="AB1015" i="60"/>
  <c r="AB1016" i="60"/>
  <c r="AB1017" i="60"/>
  <c r="AB1018" i="60"/>
  <c r="AB1019" i="60"/>
  <c r="AB1020" i="60"/>
  <c r="AB1021" i="60"/>
  <c r="AB1022" i="60"/>
  <c r="AB1023" i="60"/>
  <c r="AB1024" i="60"/>
  <c r="AB1025" i="60"/>
  <c r="AB1026" i="60"/>
  <c r="AD1026" i="60" s="1"/>
  <c r="AB1027" i="60"/>
  <c r="AB1028" i="60"/>
  <c r="AB1029" i="60"/>
  <c r="AB1030" i="60"/>
  <c r="AB1031" i="60"/>
  <c r="AB1032" i="60"/>
  <c r="AB1033" i="60"/>
  <c r="AB1034" i="60"/>
  <c r="AB1035" i="60"/>
  <c r="AB1036" i="60"/>
  <c r="AB1037" i="60"/>
  <c r="AB1038" i="60"/>
  <c r="AB1039" i="60"/>
  <c r="AD1039" i="60" s="1"/>
  <c r="AB1040" i="60"/>
  <c r="AB1041" i="60"/>
  <c r="AB1042" i="60"/>
  <c r="AD1042" i="60" s="1"/>
  <c r="AB1043" i="60"/>
  <c r="AB1044" i="60"/>
  <c r="AB1045" i="60"/>
  <c r="AB1046" i="60"/>
  <c r="AB1047" i="60"/>
  <c r="AB1048" i="60"/>
  <c r="AB1049" i="60"/>
  <c r="AB1050" i="60"/>
  <c r="AB1051" i="60"/>
  <c r="AB1052" i="60"/>
  <c r="AB1053" i="60"/>
  <c r="AB1054" i="60"/>
  <c r="AB1055" i="60"/>
  <c r="AB1056" i="60"/>
  <c r="AB1057" i="60"/>
  <c r="AB1058" i="60"/>
  <c r="AB1059" i="60"/>
  <c r="AB1060" i="60"/>
  <c r="AB1061" i="60"/>
  <c r="AB1062" i="60"/>
  <c r="AB1063" i="60"/>
  <c r="AD1063" i="60" s="1"/>
  <c r="AB1064" i="60"/>
  <c r="AB1065" i="60"/>
  <c r="AB1066" i="60"/>
  <c r="AD1066" i="60" s="1"/>
  <c r="AB1067" i="60"/>
  <c r="AB1068" i="60"/>
  <c r="AB1069" i="60"/>
  <c r="AB1070" i="60"/>
  <c r="AB1071" i="60"/>
  <c r="AB1072" i="60"/>
  <c r="AB1073" i="60"/>
  <c r="AB1074" i="60"/>
  <c r="AD1074" i="60" s="1"/>
  <c r="AB1075" i="60"/>
  <c r="AB1076" i="60"/>
  <c r="AB1077" i="60"/>
  <c r="AB1078" i="60"/>
  <c r="AB1079" i="60"/>
  <c r="AB1080" i="60"/>
  <c r="AB1081" i="60"/>
  <c r="AB1082" i="60"/>
  <c r="AD1082" i="60" s="1"/>
  <c r="AB1083" i="60"/>
  <c r="AB1084" i="60"/>
  <c r="AB1085" i="60"/>
  <c r="AB1086" i="60"/>
  <c r="AB1087" i="60"/>
  <c r="AB1088" i="60"/>
  <c r="AB1089" i="60"/>
  <c r="AB1090" i="60"/>
  <c r="AB1091" i="60"/>
  <c r="AB1092" i="60"/>
  <c r="AB1093" i="60"/>
  <c r="AB1094" i="60"/>
  <c r="AB1095" i="60"/>
  <c r="AB1096" i="60"/>
  <c r="AB1097" i="60"/>
  <c r="AB1098" i="60"/>
  <c r="AB1099" i="60"/>
  <c r="AB1100" i="60"/>
  <c r="AB1101" i="60"/>
  <c r="AB1102" i="60"/>
  <c r="AB1103" i="60"/>
  <c r="AB1104" i="60"/>
  <c r="AB1105" i="60"/>
  <c r="AB1106" i="60"/>
  <c r="AD1106" i="60" s="1"/>
  <c r="AB1107" i="60"/>
  <c r="AB1108" i="60"/>
  <c r="AB1109" i="60"/>
  <c r="AB1110" i="60"/>
  <c r="AB1111" i="60"/>
  <c r="AD1111" i="60" s="1"/>
  <c r="AB1112" i="60"/>
  <c r="AB1113" i="60"/>
  <c r="AB1114" i="60"/>
  <c r="AD1114" i="60" s="1"/>
  <c r="AB1115" i="60"/>
  <c r="AB1116" i="60"/>
  <c r="AB1117" i="60"/>
  <c r="AB1118" i="60"/>
  <c r="AB1119" i="60"/>
  <c r="AD1119" i="60" s="1"/>
  <c r="AB1120" i="60"/>
  <c r="AB1121" i="60"/>
  <c r="AB1122" i="60"/>
  <c r="AD1122" i="60" s="1"/>
  <c r="AB1123" i="60"/>
  <c r="AB1124" i="60"/>
  <c r="AB1125" i="60"/>
  <c r="AB1126" i="60"/>
  <c r="AB1127" i="60"/>
  <c r="AB1128" i="60"/>
  <c r="AB1129" i="60"/>
  <c r="AB1130" i="60"/>
  <c r="AB1131" i="60"/>
  <c r="AB1132" i="60"/>
  <c r="AB1133" i="60"/>
  <c r="AB1134" i="60"/>
  <c r="AB1135" i="60"/>
  <c r="AB1136" i="60"/>
  <c r="AB1137" i="60"/>
  <c r="AB1138" i="60"/>
  <c r="AB1139" i="60"/>
  <c r="AB1140" i="60"/>
  <c r="AB1141" i="60"/>
  <c r="AB1142" i="60"/>
  <c r="AB1143" i="60"/>
  <c r="AB1144" i="60"/>
  <c r="AB1145" i="60"/>
  <c r="AB1146" i="60"/>
  <c r="AB1147" i="60"/>
  <c r="AB1148" i="60"/>
  <c r="AB1149" i="60"/>
  <c r="AB1150" i="60"/>
  <c r="AB1151" i="60"/>
  <c r="AD1151" i="60" s="1"/>
  <c r="AB1152" i="60"/>
  <c r="AB1153" i="60"/>
  <c r="AB1154" i="60"/>
  <c r="AD1154" i="60" s="1"/>
  <c r="AB1155" i="60"/>
  <c r="AB1156" i="60"/>
  <c r="AB1157" i="60"/>
  <c r="AB1158" i="60"/>
  <c r="AB1159" i="60"/>
  <c r="AB1160" i="60"/>
  <c r="AB1161" i="60"/>
  <c r="AB1162" i="60"/>
  <c r="AB1163" i="60"/>
  <c r="AB1164" i="60"/>
  <c r="AB1165" i="60"/>
  <c r="AB1166" i="60"/>
  <c r="AB1167" i="60"/>
  <c r="AB1168" i="60"/>
  <c r="AB1169" i="60"/>
  <c r="AB1170" i="60"/>
  <c r="AD1170" i="60" s="1"/>
  <c r="AB1171" i="60"/>
  <c r="AB1172" i="60"/>
  <c r="AB1173" i="60"/>
  <c r="AB1174" i="60"/>
  <c r="AB1175" i="60"/>
  <c r="AD1175" i="60" s="1"/>
  <c r="AB1176" i="60"/>
  <c r="AB1177" i="60"/>
  <c r="AB1178" i="60"/>
  <c r="AB1179" i="60"/>
  <c r="AB1180" i="60"/>
  <c r="AB1181" i="60"/>
  <c r="AB1182" i="60"/>
  <c r="AB1183" i="60"/>
  <c r="AB1184" i="60"/>
  <c r="AB1185" i="60"/>
  <c r="AB1186" i="60"/>
  <c r="AB1187" i="60"/>
  <c r="AB1188" i="60"/>
  <c r="AB1189" i="60"/>
  <c r="AB1190" i="60"/>
  <c r="AB1191" i="60"/>
  <c r="AB1192" i="60"/>
  <c r="AB1193" i="60"/>
  <c r="AB1194" i="60"/>
  <c r="AB1195" i="60"/>
  <c r="AB1196" i="60"/>
  <c r="AB1197" i="60"/>
  <c r="AB1198" i="60"/>
  <c r="AB1199" i="60"/>
  <c r="AB1200" i="60"/>
  <c r="AB1201" i="60"/>
  <c r="AB1202" i="60"/>
  <c r="AB1203" i="60"/>
  <c r="AB1204" i="60"/>
  <c r="AB1205" i="60"/>
  <c r="AB1206" i="60"/>
  <c r="AB1207" i="60"/>
  <c r="AD1207" i="60" s="1"/>
  <c r="AB1208" i="60"/>
  <c r="AB1209" i="60"/>
  <c r="AB1210" i="60"/>
  <c r="AD1210" i="60" s="1"/>
  <c r="AB1211" i="60"/>
  <c r="AB1212" i="60"/>
  <c r="AB1213" i="60"/>
  <c r="AB1214" i="60"/>
  <c r="AB1215" i="60"/>
  <c r="AD1215" i="60" s="1"/>
  <c r="AB1216" i="60"/>
  <c r="AB1217" i="60"/>
  <c r="AB1218" i="60"/>
  <c r="AD1218" i="60" s="1"/>
  <c r="AB1219" i="60"/>
  <c r="AB1220" i="60"/>
  <c r="AB1221" i="60"/>
  <c r="AB1222" i="60"/>
  <c r="AB1223" i="60"/>
  <c r="AB1224" i="60"/>
  <c r="AB1225" i="60"/>
  <c r="AB1226" i="60"/>
  <c r="AB1227" i="60"/>
  <c r="AB1228" i="60"/>
  <c r="AB1229" i="60"/>
  <c r="AB1230" i="60"/>
  <c r="AB1231" i="60"/>
  <c r="AB1232" i="60"/>
  <c r="AB1233" i="60"/>
  <c r="AB1234" i="60"/>
  <c r="AB1235" i="60"/>
  <c r="AB1236" i="60"/>
  <c r="AB1237" i="60"/>
  <c r="AB1238" i="60"/>
  <c r="AB1239" i="60"/>
  <c r="AD1239" i="60" s="1"/>
  <c r="AB1240" i="60"/>
  <c r="AB1241" i="60"/>
  <c r="AB1242" i="60"/>
  <c r="AD1242" i="60" s="1"/>
  <c r="AB1243" i="60"/>
  <c r="AB1244" i="60"/>
  <c r="AB1245" i="60"/>
  <c r="AB1246" i="60"/>
  <c r="AB1247" i="60"/>
  <c r="AD1247" i="60" s="1"/>
  <c r="AB1248" i="60"/>
  <c r="AB1249" i="60"/>
  <c r="AB1250" i="60"/>
  <c r="AB1251" i="60"/>
  <c r="AB1252" i="60"/>
  <c r="AB1253" i="60"/>
  <c r="AB1254" i="60"/>
  <c r="AB1255" i="60"/>
  <c r="AB1256" i="60"/>
  <c r="AB1257" i="60"/>
  <c r="AB1258" i="60"/>
  <c r="AB1259" i="60"/>
  <c r="AB1260" i="60"/>
  <c r="AB1261" i="60"/>
  <c r="AB1262" i="60"/>
  <c r="AB1263" i="60"/>
  <c r="AB1264" i="60"/>
  <c r="AB1265" i="60"/>
  <c r="AB1266" i="60"/>
  <c r="AB1267" i="60"/>
  <c r="AB1268" i="60"/>
  <c r="AB1269" i="60"/>
  <c r="AB1270" i="60"/>
  <c r="AB1271" i="60"/>
  <c r="AD1271" i="60" s="1"/>
  <c r="AB1272" i="60"/>
  <c r="AB1273" i="60"/>
  <c r="AB1274" i="60"/>
  <c r="AB1275" i="60"/>
  <c r="AB1276" i="60"/>
  <c r="AB1277" i="60"/>
  <c r="AB1278" i="60"/>
  <c r="AB1279" i="60"/>
  <c r="AB1280" i="60"/>
  <c r="AB1281" i="60"/>
  <c r="AB1282" i="60"/>
  <c r="AB1283" i="60"/>
  <c r="AB1284" i="60"/>
  <c r="AB1285" i="60"/>
  <c r="AB1286" i="60"/>
  <c r="AB1287" i="60"/>
  <c r="AB1288" i="60"/>
  <c r="AB1289" i="60"/>
  <c r="AB1290" i="60"/>
  <c r="AB1291" i="60"/>
  <c r="AB1292" i="60"/>
  <c r="AB1293" i="60"/>
  <c r="AB1294" i="60"/>
  <c r="AB1295" i="60"/>
  <c r="AD1295" i="60" s="1"/>
  <c r="AB1296" i="60"/>
  <c r="AB1297" i="60"/>
  <c r="AB1298" i="60"/>
  <c r="AB1299" i="60"/>
  <c r="AB1300" i="60"/>
  <c r="AB1301" i="60"/>
  <c r="AB1302" i="60"/>
  <c r="AB1303" i="60"/>
  <c r="AD1303" i="60" s="1"/>
  <c r="AB1304" i="60"/>
  <c r="AB1305" i="60"/>
  <c r="AB1306" i="60"/>
  <c r="AD1306" i="60" s="1"/>
  <c r="AB1307" i="60"/>
  <c r="AB1308" i="60"/>
  <c r="AB1309" i="60"/>
  <c r="AB1310" i="60"/>
  <c r="AB1311" i="60"/>
  <c r="AD1311" i="60" s="1"/>
  <c r="AB1312" i="60"/>
  <c r="AB1313" i="60"/>
  <c r="AB1314" i="60"/>
  <c r="AB1315" i="60"/>
  <c r="AB1316" i="60"/>
  <c r="AB1317" i="60"/>
  <c r="AB1318" i="60"/>
  <c r="AB1319" i="60"/>
  <c r="AB1320" i="60"/>
  <c r="AB1321" i="60"/>
  <c r="AB1322" i="60"/>
  <c r="AB1323" i="60"/>
  <c r="AB1324" i="60"/>
  <c r="AB1325" i="60"/>
  <c r="AB1326" i="60"/>
  <c r="AB1327" i="60"/>
  <c r="AB1328" i="60"/>
  <c r="AB1329" i="60"/>
  <c r="AB1330" i="60"/>
  <c r="AB1331" i="60"/>
  <c r="AB1332" i="60"/>
  <c r="AB1333" i="60"/>
  <c r="AB1334" i="60"/>
  <c r="AB1335" i="60"/>
  <c r="AD1335" i="60" s="1"/>
  <c r="AB1336" i="60"/>
  <c r="AB1337" i="60"/>
  <c r="AB1338" i="60"/>
  <c r="AD1338" i="60" s="1"/>
  <c r="AB1339" i="60"/>
  <c r="AB1340" i="60"/>
  <c r="AB1341" i="60"/>
  <c r="AB1342" i="60"/>
  <c r="AB1343" i="60"/>
  <c r="AB1344" i="60"/>
  <c r="AB1345" i="60"/>
  <c r="AB1346" i="60"/>
  <c r="AB1347" i="60"/>
  <c r="AB1348" i="60"/>
  <c r="AB1349" i="60"/>
  <c r="AB1350" i="60"/>
  <c r="AB1351" i="60"/>
  <c r="AB1352" i="60"/>
  <c r="AB1353" i="60"/>
  <c r="AB1354" i="60"/>
  <c r="AB1355" i="60"/>
  <c r="AB1356" i="60"/>
  <c r="AB1357" i="60"/>
  <c r="AB1358" i="60"/>
  <c r="AB1359" i="60"/>
  <c r="AD1359" i="60" s="1"/>
  <c r="AB1360" i="60"/>
  <c r="AB1361" i="60"/>
  <c r="AB1362" i="60"/>
  <c r="AB1363" i="60"/>
  <c r="AB1364" i="60"/>
  <c r="AB1365" i="60"/>
  <c r="AB1366" i="60"/>
  <c r="AB1367" i="60"/>
  <c r="AD1367" i="60" s="1"/>
  <c r="AB1368" i="60"/>
  <c r="AB1369" i="60"/>
  <c r="AB1370" i="60"/>
  <c r="AB1371" i="60"/>
  <c r="AB1372" i="60"/>
  <c r="AB1373" i="60"/>
  <c r="AB1374" i="60"/>
  <c r="AB1375" i="60"/>
  <c r="AB1376" i="60"/>
  <c r="AB1377" i="60"/>
  <c r="AB1378" i="60"/>
  <c r="AB1379" i="60"/>
  <c r="AB1380" i="60"/>
  <c r="AB1381" i="60"/>
  <c r="AB1382" i="60"/>
  <c r="AB1383" i="60"/>
  <c r="AB1384" i="60"/>
  <c r="AB1385" i="60"/>
  <c r="AB1386" i="60"/>
  <c r="AD1386" i="60" s="1"/>
  <c r="AB1387" i="60"/>
  <c r="AB1388" i="60"/>
  <c r="AB1389" i="60"/>
  <c r="AB1390" i="60"/>
  <c r="AB1391" i="60"/>
  <c r="AD1391" i="60" s="1"/>
  <c r="AB1392" i="60"/>
  <c r="AB1393" i="60"/>
  <c r="AB1394" i="60"/>
  <c r="AB1395" i="60"/>
  <c r="AB1396" i="60"/>
  <c r="AB1397" i="60"/>
  <c r="AB1398" i="60"/>
  <c r="AB1399" i="60"/>
  <c r="AD1399" i="60" s="1"/>
  <c r="AB1400" i="60"/>
  <c r="AB1401" i="60"/>
  <c r="AB1402" i="60"/>
  <c r="AD1402" i="60" s="1"/>
  <c r="AB1403" i="60"/>
  <c r="AB1404" i="60"/>
  <c r="AB1405" i="60"/>
  <c r="AB1406" i="60"/>
  <c r="AB1407" i="60"/>
  <c r="AB1408" i="60"/>
  <c r="AB1409" i="60"/>
  <c r="AB1410" i="60"/>
  <c r="AB1411" i="60"/>
  <c r="AB1412" i="60"/>
  <c r="AB1413" i="60"/>
  <c r="AB1414" i="60"/>
  <c r="AB1415" i="60"/>
  <c r="AB1416" i="60"/>
  <c r="AB1417" i="60"/>
  <c r="AB1418" i="60"/>
  <c r="AB1419" i="60"/>
  <c r="AB1420" i="60"/>
  <c r="AB1421" i="60"/>
  <c r="AB1422" i="60"/>
  <c r="AB1423" i="60"/>
  <c r="AB1424" i="60"/>
  <c r="AB1425" i="60"/>
  <c r="AB1426" i="60"/>
  <c r="AB1427" i="60"/>
  <c r="AB1428" i="60"/>
  <c r="AB1429" i="60"/>
  <c r="AB1430" i="60"/>
  <c r="AB1431" i="60"/>
  <c r="AD1431" i="60" s="1"/>
  <c r="AB1432" i="60"/>
  <c r="AB1433" i="60"/>
  <c r="AB1434" i="60"/>
  <c r="AB1435" i="60"/>
  <c r="AB1436" i="60"/>
  <c r="AB1437" i="60"/>
  <c r="AB1438" i="60"/>
  <c r="AB1439" i="60"/>
  <c r="AB1440" i="60"/>
  <c r="AB1441" i="60"/>
  <c r="AB1442" i="60"/>
  <c r="AB1443" i="60"/>
  <c r="AB1444" i="60"/>
  <c r="AB1445" i="60"/>
  <c r="AB1446" i="60"/>
  <c r="AB1447" i="60"/>
  <c r="AB1448" i="60"/>
  <c r="AB1449" i="60"/>
  <c r="AB1450" i="60"/>
  <c r="AD1450" i="60" s="1"/>
  <c r="AB1451" i="60"/>
  <c r="AB1452" i="60"/>
  <c r="AB1453" i="60"/>
  <c r="AB1454" i="60"/>
  <c r="AB1455" i="60"/>
  <c r="AD1455" i="60" s="1"/>
  <c r="AB1456" i="60"/>
  <c r="AB1457" i="60"/>
  <c r="AB1458" i="60"/>
  <c r="AB1459" i="60"/>
  <c r="AB1460" i="60"/>
  <c r="AB1461" i="60"/>
  <c r="AB1462" i="60"/>
  <c r="AB1463" i="60"/>
  <c r="AB1464" i="60"/>
  <c r="AB1465" i="60"/>
  <c r="AB1466" i="60"/>
  <c r="AB1467" i="60"/>
  <c r="AB1468" i="60"/>
  <c r="AB1469" i="60"/>
  <c r="AB1470" i="60"/>
  <c r="AB1471" i="60"/>
  <c r="AB1472" i="60"/>
  <c r="AB1473" i="60"/>
  <c r="AB1474" i="60"/>
  <c r="AB1475" i="60"/>
  <c r="AB1476" i="60"/>
  <c r="AB1477" i="60"/>
  <c r="AB1478" i="60"/>
  <c r="AB1479" i="60"/>
  <c r="AB1480" i="60"/>
  <c r="AB1481" i="60"/>
  <c r="AB1482" i="60"/>
  <c r="AD1482" i="60" s="1"/>
  <c r="AB1483" i="60"/>
  <c r="AB1484" i="60"/>
  <c r="AB1485" i="60"/>
  <c r="AB1486" i="60"/>
  <c r="AB1487" i="60"/>
  <c r="AD1487" i="60" s="1"/>
  <c r="AB1488" i="60"/>
  <c r="AB1489" i="60"/>
  <c r="AB1490" i="60"/>
  <c r="AB1491" i="60"/>
  <c r="AB1492" i="60"/>
  <c r="AB1493" i="60"/>
  <c r="AB1494" i="60"/>
  <c r="AB1495" i="60"/>
  <c r="AD1495" i="60" s="1"/>
  <c r="AB1496" i="60"/>
  <c r="AB1497" i="60"/>
  <c r="AB1498" i="60"/>
  <c r="AD1498" i="60" s="1"/>
  <c r="AB1499" i="60"/>
  <c r="AB1500" i="60"/>
  <c r="AB1501" i="60"/>
  <c r="AB1502" i="60"/>
  <c r="AB1503" i="60"/>
  <c r="AD1503" i="60" s="1"/>
  <c r="AB1504" i="60"/>
  <c r="AB1505" i="60"/>
  <c r="AB1506" i="60"/>
  <c r="AB1507" i="60"/>
  <c r="AB1508" i="60"/>
  <c r="AB1509" i="60"/>
  <c r="AB1510" i="60"/>
  <c r="AB1511" i="60"/>
  <c r="AD1511" i="60" s="1"/>
  <c r="AB1512" i="60"/>
  <c r="AB1513" i="60"/>
  <c r="AB1514" i="60"/>
  <c r="AB1515" i="60"/>
  <c r="AB1516" i="60"/>
  <c r="AB1517" i="60"/>
  <c r="AB1518" i="60"/>
  <c r="AB1519" i="60"/>
  <c r="AB1520" i="60"/>
  <c r="AB1521" i="60"/>
  <c r="AB1522" i="60"/>
  <c r="AB1523" i="60"/>
  <c r="AB1524" i="60"/>
  <c r="AB1525" i="60"/>
  <c r="AB1526" i="60"/>
  <c r="AB1527" i="60"/>
  <c r="AD1527" i="60" s="1"/>
  <c r="AB1528" i="60"/>
  <c r="AB1529" i="60"/>
  <c r="AB1530" i="60"/>
  <c r="AD1530" i="60" s="1"/>
  <c r="AB1531" i="60"/>
  <c r="AB1532" i="60"/>
  <c r="AB1533" i="60"/>
  <c r="AB1534" i="60"/>
  <c r="AB1535" i="60"/>
  <c r="AB1536" i="60"/>
  <c r="AB1537" i="60"/>
  <c r="AB1538" i="60"/>
  <c r="AB1539" i="60"/>
  <c r="AB1540" i="60"/>
  <c r="AB1541" i="60"/>
  <c r="AB1542" i="60"/>
  <c r="AB1543" i="60"/>
  <c r="AB1544" i="60"/>
  <c r="AB1545" i="60"/>
  <c r="AB1546" i="60"/>
  <c r="AB1547" i="60"/>
  <c r="AB1548" i="60"/>
  <c r="AB1549" i="60"/>
  <c r="AB1550" i="60"/>
  <c r="AB1551" i="60"/>
  <c r="AB1552" i="60"/>
  <c r="AB1553" i="60"/>
  <c r="AB1554" i="60"/>
  <c r="AB1555" i="60"/>
  <c r="AB1556" i="60"/>
  <c r="AB1557" i="60"/>
  <c r="AB1558" i="60"/>
  <c r="AB1559" i="60"/>
  <c r="AD1559" i="60" s="1"/>
  <c r="AB1560" i="60"/>
  <c r="AB1561" i="60"/>
  <c r="AB1562" i="60"/>
  <c r="AB1563" i="60"/>
  <c r="AB1564" i="60"/>
  <c r="AB1565" i="60"/>
  <c r="AB1566" i="60"/>
  <c r="AB1567" i="60"/>
  <c r="AD1567" i="60" s="1"/>
  <c r="AB1568" i="60"/>
  <c r="AB1569" i="60"/>
  <c r="AB1570" i="60"/>
  <c r="AB1571" i="60"/>
  <c r="AB1572" i="60"/>
  <c r="AB1573" i="60"/>
  <c r="AB1574" i="60"/>
  <c r="AB1575" i="60"/>
  <c r="AB1576" i="60"/>
  <c r="AB1577" i="60"/>
  <c r="AB1578" i="60"/>
  <c r="AB1579" i="60"/>
  <c r="AB1580" i="60"/>
  <c r="AB1581" i="60"/>
  <c r="AB1582" i="60"/>
  <c r="AB1583" i="60"/>
  <c r="AD1583" i="60" s="1"/>
  <c r="AB1584" i="60"/>
  <c r="AB1585" i="60"/>
  <c r="AB1586" i="60"/>
  <c r="AD1586" i="60" s="1"/>
  <c r="AB1587" i="60"/>
  <c r="AB1588" i="60"/>
  <c r="AB1589" i="60"/>
  <c r="AB1590" i="60"/>
  <c r="AB1591" i="60"/>
  <c r="AB1592" i="60"/>
  <c r="AB1593" i="60"/>
  <c r="AB1594" i="60"/>
  <c r="AB1595" i="60"/>
  <c r="AB1596" i="60"/>
  <c r="AB1597" i="60"/>
  <c r="AB1598" i="60"/>
  <c r="AB1599" i="60"/>
  <c r="AD1599" i="60" s="1"/>
  <c r="AB1600" i="60"/>
  <c r="AB1601" i="60"/>
  <c r="AB1602" i="60"/>
  <c r="AB1603" i="60"/>
  <c r="AB1604" i="60"/>
  <c r="AB1605" i="60"/>
  <c r="AB1606" i="60"/>
  <c r="AB1607" i="60"/>
  <c r="AD1607" i="60" s="1"/>
  <c r="AB1608" i="60"/>
  <c r="AB1609" i="60"/>
  <c r="AB1610" i="60"/>
  <c r="AB1611" i="60"/>
  <c r="AB1612" i="60"/>
  <c r="AB1613" i="60"/>
  <c r="AB1614" i="60"/>
  <c r="AB1615" i="60"/>
  <c r="AB1616" i="60"/>
  <c r="AB1617" i="60"/>
  <c r="AB1618" i="60"/>
  <c r="AB1619" i="60"/>
  <c r="AB1620" i="60"/>
  <c r="AB1621" i="60"/>
  <c r="AB1622" i="60"/>
  <c r="AB1623" i="60"/>
  <c r="AD1623" i="60" s="1"/>
  <c r="AB1624" i="60"/>
  <c r="AB1625" i="60"/>
  <c r="AB1626" i="60"/>
  <c r="AB1627" i="60"/>
  <c r="AB1628" i="60"/>
  <c r="AB1629" i="60"/>
  <c r="AB1630" i="60"/>
  <c r="AB1631" i="60"/>
  <c r="AB1632" i="60"/>
  <c r="AB1633" i="60"/>
  <c r="AB1634" i="60"/>
  <c r="AB1635" i="60"/>
  <c r="AB1636" i="60"/>
  <c r="AB1637" i="60"/>
  <c r="AB1638" i="60"/>
  <c r="AB1639" i="60"/>
  <c r="AD1639" i="60" s="1"/>
  <c r="AB1640" i="60"/>
  <c r="AB1641" i="60"/>
  <c r="AB1642" i="60"/>
  <c r="AD1642" i="60" s="1"/>
  <c r="AB1643" i="60"/>
  <c r="AB1644" i="60"/>
  <c r="AB1645" i="60"/>
  <c r="AB1646" i="60"/>
  <c r="AB1647" i="60"/>
  <c r="AD1647" i="60" s="1"/>
  <c r="AB1648" i="60"/>
  <c r="AB1649" i="60"/>
  <c r="AB1650" i="60"/>
  <c r="AB1651" i="60"/>
  <c r="AB1652" i="60"/>
  <c r="AB1653" i="60"/>
  <c r="AB1654" i="60"/>
  <c r="AB1655" i="60"/>
  <c r="AB1656" i="60"/>
  <c r="AB1657" i="60"/>
  <c r="AB1658" i="60"/>
  <c r="AB1659" i="60"/>
  <c r="AB1660" i="60"/>
  <c r="AB1661" i="60"/>
  <c r="AB1662" i="60"/>
  <c r="AB1663" i="60"/>
  <c r="AD1663" i="60" s="1"/>
  <c r="AB1664" i="60"/>
  <c r="AB1665" i="60"/>
  <c r="AB1666" i="60"/>
  <c r="AB1667" i="60"/>
  <c r="AB1668" i="60"/>
  <c r="AB1669" i="60"/>
  <c r="AB1670" i="60"/>
  <c r="AB1671" i="60"/>
  <c r="AB1672" i="60"/>
  <c r="AB1673" i="60"/>
  <c r="AB1674" i="60"/>
  <c r="AB1675" i="60"/>
  <c r="AB1676" i="60"/>
  <c r="AB1677" i="60"/>
  <c r="AB1678" i="60"/>
  <c r="AB1679" i="60"/>
  <c r="AD1679" i="60" s="1"/>
  <c r="AB1680" i="60"/>
  <c r="AB1681" i="60"/>
  <c r="AB1682" i="60"/>
  <c r="AB1683" i="60"/>
  <c r="AB1684" i="60"/>
  <c r="AB1685" i="60"/>
  <c r="AB1686" i="60"/>
  <c r="AB1687" i="60"/>
  <c r="AD1687" i="60" s="1"/>
  <c r="AB1688" i="60"/>
  <c r="AB1689" i="60"/>
  <c r="AB1690" i="60"/>
  <c r="AB1691" i="60"/>
  <c r="AB1692" i="60"/>
  <c r="AB1693" i="60"/>
  <c r="AB1694" i="60"/>
  <c r="AB1695" i="60"/>
  <c r="AB1696" i="60"/>
  <c r="AB1697" i="60"/>
  <c r="AB1698" i="60"/>
  <c r="AD1698" i="60" s="1"/>
  <c r="AB1699" i="60"/>
  <c r="AB1700" i="60"/>
  <c r="AB1701" i="60"/>
  <c r="AB1702" i="60"/>
  <c r="AB1703" i="60"/>
  <c r="AD1703" i="60" s="1"/>
  <c r="AB1704" i="60"/>
  <c r="AB1705" i="60"/>
  <c r="AB1706" i="60"/>
  <c r="AB1707" i="60"/>
  <c r="AB1708" i="60"/>
  <c r="AB1709" i="60"/>
  <c r="AB1710" i="60"/>
  <c r="AB1711" i="60"/>
  <c r="AD1711" i="60" s="1"/>
  <c r="AB1712" i="60"/>
  <c r="AB1713" i="60"/>
  <c r="AB1714" i="60"/>
  <c r="AB1715" i="60"/>
  <c r="AB1716" i="60"/>
  <c r="AB1717" i="60"/>
  <c r="AB1718" i="60"/>
  <c r="AB1719" i="60"/>
  <c r="AD1719" i="60" s="1"/>
  <c r="AB1720" i="60"/>
  <c r="AB1721" i="60"/>
  <c r="AB1722" i="60"/>
  <c r="AB1723" i="60"/>
  <c r="AB1724" i="60"/>
  <c r="AB1725" i="60"/>
  <c r="AB1726" i="60"/>
  <c r="AB1727" i="60"/>
  <c r="AD1727" i="60" s="1"/>
  <c r="AB1728" i="60"/>
  <c r="AB1729" i="60"/>
  <c r="AB1730" i="60"/>
  <c r="AB1731" i="60"/>
  <c r="AB1732" i="60"/>
  <c r="AB1733" i="60"/>
  <c r="AB1734" i="60"/>
  <c r="AB1735" i="60"/>
  <c r="AD1735" i="60" s="1"/>
  <c r="AB1736" i="60"/>
  <c r="AB1737" i="60"/>
  <c r="AB1738" i="60"/>
  <c r="AB1739" i="60"/>
  <c r="AB1740" i="60"/>
  <c r="AB1741" i="60"/>
  <c r="AB1742" i="60"/>
  <c r="AB1743" i="60"/>
  <c r="AB1744" i="60"/>
  <c r="AB1745" i="60"/>
  <c r="AB1746" i="60"/>
  <c r="AB1747" i="60"/>
  <c r="AB1748" i="60"/>
  <c r="AB1749" i="60"/>
  <c r="AB1750" i="60"/>
  <c r="AB1751" i="60"/>
  <c r="AD1751" i="60" s="1"/>
  <c r="AB1752" i="60"/>
  <c r="AB1753" i="60"/>
  <c r="AB1754" i="60"/>
  <c r="AD1754" i="60" s="1"/>
  <c r="AB1755" i="60"/>
  <c r="AB1756" i="60"/>
  <c r="AB1757" i="60"/>
  <c r="AB1758" i="60"/>
  <c r="AB1759" i="60"/>
  <c r="AB1760" i="60"/>
  <c r="AB1761" i="60"/>
  <c r="AB1762" i="60"/>
  <c r="AB1763" i="60"/>
  <c r="AB1764" i="60"/>
  <c r="AB1765" i="60"/>
  <c r="AB1766" i="60"/>
  <c r="AB1767" i="60"/>
  <c r="AB1768" i="60"/>
  <c r="AB1769" i="60"/>
  <c r="AB1770" i="60"/>
  <c r="AB1771" i="60"/>
  <c r="AB1772" i="60"/>
  <c r="AB1773" i="60"/>
  <c r="AB1774" i="60"/>
  <c r="AB1775" i="60"/>
  <c r="AB1776" i="60"/>
  <c r="AB1777" i="60"/>
  <c r="AB1778" i="60"/>
  <c r="AB1779" i="60"/>
  <c r="AB1780" i="60"/>
  <c r="AB1781" i="60"/>
  <c r="AB1782" i="60"/>
  <c r="AB1783" i="60"/>
  <c r="AD1783" i="60" s="1"/>
  <c r="AB1784" i="60"/>
  <c r="AB1785" i="60"/>
  <c r="AB1786" i="60"/>
  <c r="AB1787" i="60"/>
  <c r="AB1788" i="60"/>
  <c r="AB1789" i="60"/>
  <c r="AB1790" i="60"/>
  <c r="AB1791" i="60"/>
  <c r="AD1791" i="60" s="1"/>
  <c r="AB1792" i="60"/>
  <c r="AB1793" i="60"/>
  <c r="AB1794" i="60"/>
  <c r="AB1795" i="60"/>
  <c r="AB1796" i="60"/>
  <c r="AB1797" i="60"/>
  <c r="AB1798" i="60"/>
  <c r="AB1799" i="60"/>
  <c r="AD1799" i="60" s="1"/>
  <c r="AB1800" i="60"/>
  <c r="AB1801" i="60"/>
  <c r="AB1802" i="60"/>
  <c r="AB1803" i="60"/>
  <c r="AB1804" i="60"/>
  <c r="AB1805" i="60"/>
  <c r="AB1806" i="60"/>
  <c r="AB1807" i="60"/>
  <c r="AB1808" i="60"/>
  <c r="AB1809" i="60"/>
  <c r="AB1810" i="60"/>
  <c r="AB1811" i="60"/>
  <c r="AB1812" i="60"/>
  <c r="AB1813" i="60"/>
  <c r="AB1814" i="60"/>
  <c r="AB1815" i="60"/>
  <c r="AB1816" i="60"/>
  <c r="AB1817" i="60"/>
  <c r="AB1818" i="60"/>
  <c r="AB1819" i="60"/>
  <c r="AB1820" i="60"/>
  <c r="AB1821" i="60"/>
  <c r="AB1822" i="60"/>
  <c r="AB1823" i="60"/>
  <c r="AD1823" i="60" s="1"/>
  <c r="AB1824" i="60"/>
  <c r="AB1825" i="60"/>
  <c r="AB1826" i="60"/>
  <c r="AB1827" i="60"/>
  <c r="AB1828" i="60"/>
  <c r="AB1829" i="60"/>
  <c r="AB1830" i="60"/>
  <c r="AB1831" i="60"/>
  <c r="AD1831" i="60" s="1"/>
  <c r="AB1832" i="60"/>
  <c r="AB1833" i="60"/>
  <c r="AB1834" i="60"/>
  <c r="AB1835" i="60"/>
  <c r="AB1836" i="60"/>
  <c r="AB1837" i="60"/>
  <c r="AB1838" i="60"/>
  <c r="AB1839" i="60"/>
  <c r="AB1840" i="60"/>
  <c r="AB1841" i="60"/>
  <c r="AB1842" i="60"/>
  <c r="AB1843" i="60"/>
  <c r="AB1844" i="60"/>
  <c r="AB1845" i="60"/>
  <c r="AB1846" i="60"/>
  <c r="AB1847" i="60"/>
  <c r="AB1848" i="60"/>
  <c r="AB1849" i="60"/>
  <c r="AB1850" i="60"/>
  <c r="AB1851" i="60"/>
  <c r="AB1852" i="60"/>
  <c r="AB1853" i="60"/>
  <c r="AB1854" i="60"/>
  <c r="AB1855" i="60"/>
  <c r="AD1855" i="60" s="1"/>
  <c r="AB1856" i="60"/>
  <c r="AB1857" i="60"/>
  <c r="AB1858" i="60"/>
  <c r="AB1859" i="60"/>
  <c r="AB1860" i="60"/>
  <c r="AB1861" i="60"/>
  <c r="AB1862" i="60"/>
  <c r="AB1863" i="60"/>
  <c r="AB1864" i="60"/>
  <c r="AB1865" i="60"/>
  <c r="AB1866" i="60"/>
  <c r="AB1867" i="60"/>
  <c r="AB1868" i="60"/>
  <c r="AB1869" i="60"/>
  <c r="AB1870" i="60"/>
  <c r="AB1871" i="60"/>
  <c r="AD1871" i="60" s="1"/>
  <c r="AB1872" i="60"/>
  <c r="AB1873" i="60"/>
  <c r="AB1874" i="60"/>
  <c r="AB1875" i="60"/>
  <c r="AB1876" i="60"/>
  <c r="AB1877" i="60"/>
  <c r="AB1878" i="60"/>
  <c r="AB1879" i="60"/>
  <c r="AD1879" i="60" s="1"/>
  <c r="AB1880" i="60"/>
  <c r="AB1881" i="60"/>
  <c r="AB1882" i="60"/>
  <c r="AB1883" i="60"/>
  <c r="AB1884" i="60"/>
  <c r="AB1885" i="60"/>
  <c r="AB1886" i="60"/>
  <c r="AB1887" i="60"/>
  <c r="AD1887" i="60" s="1"/>
  <c r="AB1888" i="60"/>
  <c r="AB1889" i="60"/>
  <c r="AB1890" i="60"/>
  <c r="AB1891" i="60"/>
  <c r="AB1892" i="60"/>
  <c r="AB1893" i="60"/>
  <c r="AB1894" i="60"/>
  <c r="AB1895" i="60"/>
  <c r="AD1895" i="60" s="1"/>
  <c r="AB1896" i="60"/>
  <c r="AB1897" i="60"/>
  <c r="AB1898" i="60"/>
  <c r="AB1899" i="60"/>
  <c r="AB1900" i="60"/>
  <c r="AB1901" i="60"/>
  <c r="AB1902" i="60"/>
  <c r="AB1903" i="60"/>
  <c r="AB1904" i="60"/>
  <c r="AB1905" i="60"/>
  <c r="AB1906" i="60"/>
  <c r="AB1907" i="60"/>
  <c r="AB1908" i="60"/>
  <c r="AB1909" i="60"/>
  <c r="AB1910" i="60"/>
  <c r="AB1911" i="60"/>
  <c r="AD1911" i="60" s="1"/>
  <c r="AB1912" i="60"/>
  <c r="AB1913" i="60"/>
  <c r="AB1914" i="60"/>
  <c r="AB1915" i="60"/>
  <c r="AB1916" i="60"/>
  <c r="AB1917" i="60"/>
  <c r="AB1918" i="60"/>
  <c r="AB1919" i="60"/>
  <c r="AD1919" i="60" s="1"/>
  <c r="AB1920" i="60"/>
  <c r="AB1921" i="60"/>
  <c r="AB1922" i="60"/>
  <c r="AB1923" i="60"/>
  <c r="AB1924" i="60"/>
  <c r="AB1925" i="60"/>
  <c r="AB1926" i="60"/>
  <c r="AB1927" i="60"/>
  <c r="AB1928" i="60"/>
  <c r="AB1929" i="60"/>
  <c r="AB1930" i="60"/>
  <c r="AB1931" i="60"/>
  <c r="AB1932" i="60"/>
  <c r="AB1933" i="60"/>
  <c r="AB1934" i="60"/>
  <c r="AB1935" i="60"/>
  <c r="AB1936" i="60"/>
  <c r="AB1937" i="60"/>
  <c r="AB1938" i="60"/>
  <c r="AB1939" i="60"/>
  <c r="AB1940" i="60"/>
  <c r="AB1941" i="60"/>
  <c r="AB1942" i="60"/>
  <c r="AB1943" i="60"/>
  <c r="AD1943" i="60" s="1"/>
  <c r="AB1944" i="60"/>
  <c r="AB1945" i="60"/>
  <c r="AB1946" i="60"/>
  <c r="AB1947" i="60"/>
  <c r="AB1948" i="60"/>
  <c r="AB1949" i="60"/>
  <c r="AB1950" i="60"/>
  <c r="AB1951" i="60"/>
  <c r="AD1951" i="60" s="1"/>
  <c r="AB1952" i="60"/>
  <c r="AB1953" i="60"/>
  <c r="AB1954" i="60"/>
  <c r="AB1955" i="60"/>
  <c r="AB1956" i="60"/>
  <c r="AB1957" i="60"/>
  <c r="AB1958" i="60"/>
  <c r="AB1959" i="60"/>
  <c r="AD1959" i="60" s="1"/>
  <c r="AB1960" i="60"/>
  <c r="AB1961" i="60"/>
  <c r="AB1962" i="60"/>
  <c r="AB1963" i="60"/>
  <c r="AB1964" i="60"/>
  <c r="AB1965" i="60"/>
  <c r="AB1966" i="60"/>
  <c r="AB1967" i="60"/>
  <c r="AD1967" i="60" s="1"/>
  <c r="AB1968" i="60"/>
  <c r="AB1969" i="60"/>
  <c r="AB1970" i="60"/>
  <c r="AB1971" i="60"/>
  <c r="AB1972" i="60"/>
  <c r="AB1973" i="60"/>
  <c r="AB1974" i="60"/>
  <c r="AB1975" i="60"/>
  <c r="AD1975" i="60" s="1"/>
  <c r="AB1976" i="60"/>
  <c r="AB1977" i="60"/>
  <c r="AB1978" i="60"/>
  <c r="AB1979" i="60"/>
  <c r="AB1980" i="60"/>
  <c r="AB1981" i="60"/>
  <c r="AB1982" i="60"/>
  <c r="AB1983" i="60"/>
  <c r="AD1983" i="60" s="1"/>
  <c r="AB1984" i="60"/>
  <c r="AB1985" i="60"/>
  <c r="AB1986" i="60"/>
  <c r="AB1987" i="60"/>
  <c r="AB1988" i="60"/>
  <c r="AB1989" i="60"/>
  <c r="AB1990" i="60"/>
  <c r="AB1991" i="60"/>
  <c r="AD1991" i="60" s="1"/>
  <c r="AB1992" i="60"/>
  <c r="AB1993" i="60"/>
  <c r="AB1994" i="60"/>
  <c r="AB1995" i="60"/>
  <c r="AB1996" i="60"/>
  <c r="AB1997" i="60"/>
  <c r="AB1998" i="60"/>
  <c r="AB1999" i="60"/>
  <c r="AB2000" i="60"/>
  <c r="AB2001" i="60"/>
  <c r="AB2002" i="60"/>
  <c r="AB2003" i="60"/>
  <c r="AB2004" i="60"/>
  <c r="AB2005" i="60"/>
  <c r="AB2006" i="60"/>
  <c r="AB2007" i="60"/>
  <c r="AD2007" i="60" s="1"/>
  <c r="AB2008" i="60"/>
  <c r="AB2009" i="60"/>
  <c r="AB2010" i="60"/>
  <c r="AB2011" i="60"/>
  <c r="AB2012" i="60"/>
  <c r="AB2013" i="60"/>
  <c r="AB2014" i="60"/>
  <c r="AB2015" i="60"/>
  <c r="AD2015" i="60" s="1"/>
  <c r="AB2016" i="60"/>
  <c r="AB2017" i="60"/>
  <c r="AB2018" i="60"/>
  <c r="AB2019" i="60"/>
  <c r="AB2020" i="60"/>
  <c r="AB2021" i="60"/>
  <c r="AB2022" i="60"/>
  <c r="AB2023" i="60"/>
  <c r="AD2023" i="60" s="1"/>
  <c r="AB2024" i="60"/>
  <c r="AB2025" i="60"/>
  <c r="AB2026" i="60"/>
  <c r="AB2027" i="60"/>
  <c r="AB2028" i="60"/>
  <c r="AB2029" i="60"/>
  <c r="AB2030" i="60"/>
  <c r="AB2031" i="60"/>
  <c r="AD2031" i="60" s="1"/>
  <c r="AB2032" i="60"/>
  <c r="AB2033" i="60"/>
  <c r="AB2034" i="60"/>
  <c r="AB2035" i="60"/>
  <c r="AB2036" i="60"/>
  <c r="AB2037" i="60"/>
  <c r="AB2038" i="60"/>
  <c r="AB2039" i="60"/>
  <c r="AD2039" i="60" s="1"/>
  <c r="AB2040" i="60"/>
  <c r="AB2041" i="60"/>
  <c r="AB2042" i="60"/>
  <c r="AB2043" i="60"/>
  <c r="AB2044" i="60"/>
  <c r="AB2045" i="60"/>
  <c r="AB2046" i="60"/>
  <c r="AB2047" i="60"/>
  <c r="AD2047" i="60" s="1"/>
  <c r="AB2048" i="60"/>
  <c r="AB2049" i="60"/>
  <c r="AB2050" i="60"/>
  <c r="AB2051" i="60"/>
  <c r="AB2052" i="60"/>
  <c r="AB2053" i="60"/>
  <c r="AB2054" i="60"/>
  <c r="AB2055" i="60"/>
  <c r="AB2056" i="60"/>
  <c r="AB2057" i="60"/>
  <c r="AB2058" i="60"/>
  <c r="AB2059" i="60"/>
  <c r="AB2060" i="60"/>
  <c r="AB2061" i="60"/>
  <c r="AB2062" i="60"/>
  <c r="AB2063" i="60"/>
  <c r="AD2063" i="60" s="1"/>
  <c r="AB2064" i="60"/>
  <c r="AB2065" i="60"/>
  <c r="AB2066" i="60"/>
  <c r="AB2067" i="60"/>
  <c r="AB2068" i="60"/>
  <c r="AB2069" i="60"/>
  <c r="AB2070" i="60"/>
  <c r="AB2071" i="60"/>
  <c r="AD2071" i="60" s="1"/>
  <c r="AB2072" i="60"/>
  <c r="AB2073" i="60"/>
  <c r="AB2074" i="60"/>
  <c r="AB2075" i="60"/>
  <c r="AB2076" i="60"/>
  <c r="AB2077" i="60"/>
  <c r="AB2078" i="60"/>
  <c r="AB2079" i="60"/>
  <c r="AB2080" i="60"/>
  <c r="AB2081" i="60"/>
  <c r="AB2082" i="60"/>
  <c r="AB2083" i="60"/>
  <c r="AB2084" i="60"/>
  <c r="AB2085" i="60"/>
  <c r="AB2086" i="60"/>
  <c r="AB2087" i="60"/>
  <c r="AD2087" i="60" s="1"/>
  <c r="AB2088" i="60"/>
  <c r="AB2089" i="60"/>
  <c r="AB2090" i="60"/>
  <c r="AB2091" i="60"/>
  <c r="AB2092" i="60"/>
  <c r="AB2093" i="60"/>
  <c r="AB2094" i="60"/>
  <c r="AB2095" i="60"/>
  <c r="AD2095" i="60" s="1"/>
  <c r="AB2096" i="60"/>
  <c r="AB2097" i="60"/>
  <c r="AB2098" i="60"/>
  <c r="AB2099" i="60"/>
  <c r="AB2100" i="60"/>
  <c r="AB2101" i="60"/>
  <c r="AB2102" i="60"/>
  <c r="AB2103" i="60"/>
  <c r="AD2103" i="60" s="1"/>
  <c r="AB2104" i="60"/>
  <c r="AB2105" i="60"/>
  <c r="AB2106" i="60"/>
  <c r="AB2107" i="60"/>
  <c r="AB2108" i="60"/>
  <c r="AB2109" i="60"/>
  <c r="AB2110" i="60"/>
  <c r="AB2111" i="60"/>
  <c r="AD2111" i="60" s="1"/>
  <c r="AB2112" i="60"/>
  <c r="AB2113" i="60"/>
  <c r="AB2114" i="60"/>
  <c r="AB2115" i="60"/>
  <c r="AB2116" i="60"/>
  <c r="AB2117" i="60"/>
  <c r="AB2118" i="60"/>
  <c r="AB2119" i="60"/>
  <c r="AD2119" i="60" s="1"/>
  <c r="AB2120" i="60"/>
  <c r="AB2121" i="60"/>
  <c r="AB2122" i="60"/>
  <c r="AB2123" i="60"/>
  <c r="AB2124" i="60"/>
  <c r="AB2125" i="60"/>
  <c r="AB2126" i="60"/>
  <c r="AB2127" i="60"/>
  <c r="AD2127" i="60" s="1"/>
  <c r="AB2128" i="60"/>
  <c r="AB2129" i="60"/>
  <c r="AB2130" i="60"/>
  <c r="AB2131" i="60"/>
  <c r="AB2132" i="60"/>
  <c r="AB2133" i="60"/>
  <c r="AB2134" i="60"/>
  <c r="AB2135" i="60"/>
  <c r="AD2135" i="60" s="1"/>
  <c r="AB2136" i="60"/>
  <c r="AB2137" i="60"/>
  <c r="AB2138" i="60"/>
  <c r="AB2139" i="60"/>
  <c r="AB2140" i="60"/>
  <c r="AB2141" i="60"/>
  <c r="AB2142" i="60"/>
  <c r="AB2143" i="60"/>
  <c r="AD2143" i="60" s="1"/>
  <c r="AB2144" i="60"/>
  <c r="AB2145" i="60"/>
  <c r="AB2146" i="60"/>
  <c r="AB2147" i="60"/>
  <c r="AB2148" i="60"/>
  <c r="AB2149" i="60"/>
  <c r="AB2150" i="60"/>
  <c r="AB2151" i="60"/>
  <c r="AD2151" i="60" s="1"/>
  <c r="AB2152" i="60"/>
  <c r="AB2153" i="60"/>
  <c r="AB2154" i="60"/>
  <c r="AB2155" i="60"/>
  <c r="AB2156" i="60"/>
  <c r="AB2157" i="60"/>
  <c r="AB2158" i="60"/>
  <c r="AB2159" i="60"/>
  <c r="AD2159" i="60" s="1"/>
  <c r="AB2160" i="60"/>
  <c r="AB2161" i="60"/>
  <c r="AB2162" i="60"/>
  <c r="AB2163" i="60"/>
  <c r="AB2164" i="60"/>
  <c r="AB2165" i="60"/>
  <c r="AB2166" i="60"/>
  <c r="AB2167" i="60"/>
  <c r="AD2167" i="60" s="1"/>
  <c r="AB2168" i="60"/>
  <c r="AB2169" i="60"/>
  <c r="AB2170" i="60"/>
  <c r="AB2171" i="60"/>
  <c r="AB2172" i="60"/>
  <c r="AB2173" i="60"/>
  <c r="AB2174" i="60"/>
  <c r="AB2175" i="60"/>
  <c r="AD2175" i="60" s="1"/>
  <c r="AB2176" i="60"/>
  <c r="AB2177" i="60"/>
  <c r="AB2178" i="60"/>
  <c r="AB2179" i="60"/>
  <c r="AB2180" i="60"/>
  <c r="AB2181" i="60"/>
  <c r="AB2182" i="60"/>
  <c r="AB2183" i="60"/>
  <c r="AD2183" i="60" s="1"/>
  <c r="AB2184" i="60"/>
  <c r="AB2185" i="60"/>
  <c r="AB2186" i="60"/>
  <c r="AB2187" i="60"/>
  <c r="AB2188" i="60"/>
  <c r="AB2189" i="60"/>
  <c r="AB2190" i="60"/>
  <c r="AB2191" i="60"/>
  <c r="AD2191" i="60" s="1"/>
  <c r="AB2192" i="60"/>
  <c r="AB2193" i="60"/>
  <c r="AB2194" i="60"/>
  <c r="AB2195" i="60"/>
  <c r="AB2196" i="60"/>
  <c r="AB2197" i="60"/>
  <c r="AB2198" i="60"/>
  <c r="AB2199" i="60"/>
  <c r="AD2199" i="60" s="1"/>
  <c r="AB2200" i="60"/>
  <c r="AB2201" i="60"/>
  <c r="AB2202" i="60"/>
  <c r="AB2203" i="60"/>
  <c r="AB2204" i="60"/>
  <c r="AB2205" i="60"/>
  <c r="AB2206" i="60"/>
  <c r="AB2207" i="60"/>
  <c r="AD2207" i="60" s="1"/>
  <c r="AB2208" i="60"/>
  <c r="AB2209" i="60"/>
  <c r="AB2210" i="60"/>
  <c r="AB2211" i="60"/>
  <c r="AB2212" i="60"/>
  <c r="AB2213" i="60"/>
  <c r="AB2214" i="60"/>
  <c r="AB2215" i="60"/>
  <c r="AD2215" i="60" s="1"/>
  <c r="AB2216" i="60"/>
  <c r="AB2217" i="60"/>
  <c r="AB2218" i="60"/>
  <c r="AB2219" i="60"/>
  <c r="AB2220" i="60"/>
  <c r="AB2221" i="60"/>
  <c r="AB2222" i="60"/>
  <c r="AB2223" i="60"/>
  <c r="AD2223" i="60" s="1"/>
  <c r="AB2224" i="60"/>
  <c r="AB2225" i="60"/>
  <c r="AB2226" i="60"/>
  <c r="AB2227" i="60"/>
  <c r="AB2228" i="60"/>
  <c r="AB2229" i="60"/>
  <c r="AB2230" i="60"/>
  <c r="AB2231" i="60"/>
  <c r="AB2232" i="60"/>
  <c r="AB2233" i="60"/>
  <c r="AB2234" i="60"/>
  <c r="AB2235" i="60"/>
  <c r="AB2236" i="60"/>
  <c r="AB2237" i="60"/>
  <c r="AB2238" i="60"/>
  <c r="AB2239" i="60"/>
  <c r="AD2239" i="60" s="1"/>
  <c r="AB2240" i="60"/>
  <c r="AB2241" i="60"/>
  <c r="AB2242" i="60"/>
  <c r="AB2243" i="60"/>
  <c r="AB2244" i="60"/>
  <c r="AB2245" i="60"/>
  <c r="AB2246" i="60"/>
  <c r="AB2247" i="60"/>
  <c r="AD2247" i="60" s="1"/>
  <c r="AB2248" i="60"/>
  <c r="AB2249" i="60"/>
  <c r="AB2250" i="60"/>
  <c r="AB2251" i="60"/>
  <c r="AB2252" i="60"/>
  <c r="AB2253" i="60"/>
  <c r="AB2254" i="60"/>
  <c r="AB2255" i="60"/>
  <c r="AD2255" i="60" s="1"/>
  <c r="AB2256" i="60"/>
  <c r="AB2257" i="60"/>
  <c r="AB2258" i="60"/>
  <c r="AB2259" i="60"/>
  <c r="AB2260" i="60"/>
  <c r="AB2261" i="60"/>
  <c r="AB2262" i="60"/>
  <c r="AB2263" i="60"/>
  <c r="AD2263" i="60" s="1"/>
  <c r="AB2264" i="60"/>
  <c r="AB2265" i="60"/>
  <c r="AB2266" i="60"/>
  <c r="AB2267" i="60"/>
  <c r="AB2268" i="60"/>
  <c r="AB2269" i="60"/>
  <c r="AB2270" i="60"/>
  <c r="AB2271" i="60"/>
  <c r="AD2271" i="60" s="1"/>
  <c r="AB2272" i="60"/>
  <c r="AB2273" i="60"/>
  <c r="AB2274" i="60"/>
  <c r="AB2275" i="60"/>
  <c r="AB2276" i="60"/>
  <c r="AB2277" i="60"/>
  <c r="AB2278" i="60"/>
  <c r="AB2279" i="60"/>
  <c r="AD2279" i="60" s="1"/>
  <c r="AB2280" i="60"/>
  <c r="AB2281" i="60"/>
  <c r="AB2282" i="60"/>
  <c r="AB2283" i="60"/>
  <c r="AB2284" i="60"/>
  <c r="AB2285" i="60"/>
  <c r="AB2286" i="60"/>
  <c r="AB2287" i="60"/>
  <c r="AD2287" i="60" s="1"/>
  <c r="AB2288" i="60"/>
  <c r="AB2289" i="60"/>
  <c r="AB2290" i="60"/>
  <c r="AB2291" i="60"/>
  <c r="AB2292" i="60"/>
  <c r="AB2293" i="60"/>
  <c r="AB2294" i="60"/>
  <c r="AB2295" i="60"/>
  <c r="AD2295" i="60" s="1"/>
  <c r="AB2296" i="60"/>
  <c r="AB2297" i="60"/>
  <c r="AB2298" i="60"/>
  <c r="AB2299" i="60"/>
  <c r="AB2300" i="60"/>
  <c r="AB2301" i="60"/>
  <c r="AB2302" i="60"/>
  <c r="AB2303" i="60"/>
  <c r="AB2304" i="60"/>
  <c r="AB2305" i="60"/>
  <c r="AB2306" i="60"/>
  <c r="AB2307" i="60"/>
  <c r="AB2308" i="60"/>
  <c r="AB2309" i="60"/>
  <c r="AB2310" i="60"/>
  <c r="AB2311" i="60"/>
  <c r="AD2311" i="60" s="1"/>
  <c r="AB2312" i="60"/>
  <c r="AB2313" i="60"/>
  <c r="AB2314" i="60"/>
  <c r="AB2315" i="60"/>
  <c r="AB2316" i="60"/>
  <c r="AB2317" i="60"/>
  <c r="AB2318" i="60"/>
  <c r="AB2319" i="60"/>
  <c r="AB2320" i="60"/>
  <c r="AB2321" i="60"/>
  <c r="AB2322" i="60"/>
  <c r="AB2323" i="60"/>
  <c r="AB2324" i="60"/>
  <c r="AB2325" i="60"/>
  <c r="AB2326" i="60"/>
  <c r="AB2327" i="60"/>
  <c r="AD2327" i="60" s="1"/>
  <c r="AB2328" i="60"/>
  <c r="AB2329" i="60"/>
  <c r="AB2330" i="60"/>
  <c r="AB2331" i="60"/>
  <c r="AB2332" i="60"/>
  <c r="AB2333" i="60"/>
  <c r="AB2334" i="60"/>
  <c r="AB2335" i="60"/>
  <c r="AD2335" i="60" s="1"/>
  <c r="AB2336" i="60"/>
  <c r="AB2337" i="60"/>
  <c r="AB2338" i="60"/>
  <c r="AB2339" i="60"/>
  <c r="AB2340" i="60"/>
  <c r="AB2341" i="60"/>
  <c r="AB2342" i="60"/>
  <c r="AB2343" i="60"/>
  <c r="AD2343" i="60" s="1"/>
  <c r="AB2344" i="60"/>
  <c r="AB2345" i="60"/>
  <c r="AB2346" i="60"/>
  <c r="AB2347" i="60"/>
  <c r="AB2348" i="60"/>
  <c r="AB2349" i="60"/>
  <c r="AB2350" i="60"/>
  <c r="AB2351" i="60"/>
  <c r="AD2351" i="60" s="1"/>
  <c r="AB2352" i="60"/>
  <c r="AB2353" i="60"/>
  <c r="AB2354" i="60"/>
  <c r="AB2355" i="60"/>
  <c r="AB2356" i="60"/>
  <c r="AB2357" i="60"/>
  <c r="AB2358" i="60"/>
  <c r="AB2359" i="60"/>
  <c r="AD2359" i="60" s="1"/>
  <c r="AB2360" i="60"/>
  <c r="AB2361" i="60"/>
  <c r="AB2362" i="60"/>
  <c r="AB2363" i="60"/>
  <c r="AB2364" i="60"/>
  <c r="AB2365" i="60"/>
  <c r="AB2366" i="60"/>
  <c r="AB2367" i="60"/>
  <c r="AD2367" i="60" s="1"/>
  <c r="AB2368" i="60"/>
  <c r="AB2369" i="60"/>
  <c r="AB2370" i="60"/>
  <c r="AB2371" i="60"/>
  <c r="AB2372" i="60"/>
  <c r="AB2373" i="60"/>
  <c r="AB2374" i="60"/>
  <c r="AB2375" i="60"/>
  <c r="AD2375" i="60" s="1"/>
  <c r="AB2376" i="60"/>
  <c r="AB2377" i="60"/>
  <c r="AB2378" i="60"/>
  <c r="AB2379" i="60"/>
  <c r="AB2380" i="60"/>
  <c r="AB2381" i="60"/>
  <c r="AB2382" i="60"/>
  <c r="AB2383" i="60"/>
  <c r="AD2383" i="60" s="1"/>
  <c r="AB2384" i="60"/>
  <c r="AB2385" i="60"/>
  <c r="AB2386" i="60"/>
  <c r="AB2387" i="60"/>
  <c r="AB2388" i="60"/>
  <c r="AB2389" i="60"/>
  <c r="AB2390" i="60"/>
  <c r="AB2391" i="60"/>
  <c r="AD2391" i="60" s="1"/>
  <c r="AB2392" i="60"/>
  <c r="AB2393" i="60"/>
  <c r="AB2394" i="60"/>
  <c r="AB2395" i="60"/>
  <c r="AB2396" i="60"/>
  <c r="AB2397" i="60"/>
  <c r="AB2398" i="60"/>
  <c r="AB2399" i="60"/>
  <c r="AD2399" i="60" s="1"/>
  <c r="AB2400" i="60"/>
  <c r="AB2401" i="60"/>
  <c r="AB2402" i="60"/>
  <c r="AB2403" i="60"/>
  <c r="AB2404" i="60"/>
  <c r="AB2405" i="60"/>
  <c r="AB2406" i="60"/>
  <c r="AB2407" i="60"/>
  <c r="AD2407" i="60" s="1"/>
  <c r="AB2408" i="60"/>
  <c r="AB2409" i="60"/>
  <c r="AB2410" i="60"/>
  <c r="AB2411" i="60"/>
  <c r="AB2412" i="60"/>
  <c r="AB2413" i="60"/>
  <c r="AB2414" i="60"/>
  <c r="AB2415" i="60"/>
  <c r="AD2415" i="60" s="1"/>
  <c r="AB2416" i="60"/>
  <c r="AB2417" i="60"/>
  <c r="AB2418" i="60"/>
  <c r="AB2419" i="60"/>
  <c r="AB2420" i="60"/>
  <c r="AB2421" i="60"/>
  <c r="AB2422" i="60"/>
  <c r="AB2423" i="60"/>
  <c r="AD2423" i="60" s="1"/>
  <c r="AB2424" i="60"/>
  <c r="AB2425" i="60"/>
  <c r="AB2426" i="60"/>
  <c r="AB2427" i="60"/>
  <c r="AB2428" i="60"/>
  <c r="AB2429" i="60"/>
  <c r="AB2430" i="60"/>
  <c r="AB2431" i="60"/>
  <c r="AD2431" i="60" s="1"/>
  <c r="AB2432" i="60"/>
  <c r="AB2433" i="60"/>
  <c r="AB2434" i="60"/>
  <c r="AB2435" i="60"/>
  <c r="AB2436" i="60"/>
  <c r="AB2437" i="60"/>
  <c r="AB2438" i="60"/>
  <c r="AB2439" i="60"/>
  <c r="AD2439" i="60" s="1"/>
  <c r="AB2440" i="60"/>
  <c r="AB2441" i="60"/>
  <c r="AB2442" i="60"/>
  <c r="AB2443" i="60"/>
  <c r="AB2444" i="60"/>
  <c r="AB2445" i="60"/>
  <c r="AB2446" i="60"/>
  <c r="AB2447" i="60"/>
  <c r="AD2447" i="60" s="1"/>
  <c r="AB2448" i="60"/>
  <c r="AB2449" i="60"/>
  <c r="AB2450" i="60"/>
  <c r="AB2451" i="60"/>
  <c r="AB2452" i="60"/>
  <c r="AB2453" i="60"/>
  <c r="AB2454" i="60"/>
  <c r="AB2455" i="60"/>
  <c r="AB2456" i="60"/>
  <c r="AB2457" i="60"/>
  <c r="AB2458" i="60"/>
  <c r="AB2459" i="60"/>
  <c r="AB2460" i="60"/>
  <c r="AB2461" i="60"/>
  <c r="AB2462" i="60"/>
  <c r="AB2463" i="60"/>
  <c r="AD2463" i="60" s="1"/>
  <c r="AB2464" i="60"/>
  <c r="AB2465" i="60"/>
  <c r="AB2466" i="60"/>
  <c r="AB2467" i="60"/>
  <c r="AB2468" i="60"/>
  <c r="AB2469" i="60"/>
  <c r="AB2470" i="60"/>
  <c r="AB2471" i="60"/>
  <c r="AD2471" i="60" s="1"/>
  <c r="AB2472" i="60"/>
  <c r="AB2473" i="60"/>
  <c r="AB2474" i="60"/>
  <c r="AB2475" i="60"/>
  <c r="AB2476" i="60"/>
  <c r="AB2477" i="60"/>
  <c r="AB2478" i="60"/>
  <c r="AB2479" i="60"/>
  <c r="AD2479" i="60" s="1"/>
  <c r="AB2480" i="60"/>
  <c r="AB2481" i="60"/>
  <c r="AB2482" i="60"/>
  <c r="AB2483" i="60"/>
  <c r="AB2484" i="60"/>
  <c r="AB2485" i="60"/>
  <c r="AB2486" i="60"/>
  <c r="AB2487" i="60"/>
  <c r="AD2487" i="60" s="1"/>
  <c r="AB2488" i="60"/>
  <c r="AB2489" i="60"/>
  <c r="AB2490" i="60"/>
  <c r="AB2491" i="60"/>
  <c r="AB2492" i="60"/>
  <c r="AB2493" i="60"/>
  <c r="AB2494" i="60"/>
  <c r="AB2495" i="60"/>
  <c r="AD2495" i="60" s="1"/>
  <c r="AB2496" i="60"/>
  <c r="AB2497" i="60"/>
  <c r="AB2498" i="60"/>
  <c r="AB2499" i="60"/>
  <c r="AB2500" i="60"/>
  <c r="AB2501" i="60"/>
  <c r="AB2502" i="60"/>
  <c r="AB2503" i="60"/>
  <c r="AD2503" i="60" s="1"/>
  <c r="AB2504" i="60"/>
  <c r="AB2505" i="60"/>
  <c r="AB2506" i="60"/>
  <c r="AB2507" i="60"/>
  <c r="AB2508" i="60"/>
  <c r="AB2509" i="60"/>
  <c r="AB2510" i="60"/>
  <c r="AB2511" i="60"/>
  <c r="AD2511" i="60" s="1"/>
  <c r="AB2512" i="60"/>
  <c r="AB2513" i="60"/>
  <c r="AB2514" i="60"/>
  <c r="AB2515" i="60"/>
  <c r="AB2516" i="60"/>
  <c r="AB2517" i="60"/>
  <c r="AB2518" i="60"/>
  <c r="AB2519" i="60"/>
  <c r="AD2519" i="60" s="1"/>
  <c r="AB2520" i="60"/>
  <c r="AB2521" i="60"/>
  <c r="AB2522" i="60"/>
  <c r="AB2523" i="60"/>
  <c r="AB2524" i="60"/>
  <c r="AB2525" i="60"/>
  <c r="AB2526" i="60"/>
  <c r="AB2527" i="60"/>
  <c r="AD2527" i="60" s="1"/>
  <c r="AB2528" i="60"/>
  <c r="AB2529" i="60"/>
  <c r="AB2530" i="60"/>
  <c r="AB2531" i="60"/>
  <c r="AB2532" i="60"/>
  <c r="AB2533" i="60"/>
  <c r="AB2534" i="60"/>
  <c r="AB2535" i="60"/>
  <c r="AD2535" i="60" s="1"/>
  <c r="AB2536" i="60"/>
  <c r="AB2537" i="60"/>
  <c r="AB2538" i="60"/>
  <c r="AB2539" i="60"/>
  <c r="AB2540" i="60"/>
  <c r="AB2541" i="60"/>
  <c r="AB2542" i="60"/>
  <c r="AB2543" i="60"/>
  <c r="AB2544" i="60"/>
  <c r="AB2545" i="60"/>
  <c r="AB2546" i="60"/>
  <c r="AB2547" i="60"/>
  <c r="AB2548" i="60"/>
  <c r="AB2549" i="60"/>
  <c r="AB2550" i="60"/>
  <c r="AB2551" i="60"/>
  <c r="AD2551" i="60" s="1"/>
  <c r="AB2552" i="60"/>
  <c r="AB2553" i="60"/>
  <c r="AB2554" i="60"/>
  <c r="AB2555" i="60"/>
  <c r="AB2556" i="60"/>
  <c r="AB2557" i="60"/>
  <c r="AB2558" i="60"/>
  <c r="AB2559" i="60"/>
  <c r="AD2559" i="60" s="1"/>
  <c r="AB2560" i="60"/>
  <c r="AB2561" i="60"/>
  <c r="AB2562" i="60"/>
  <c r="AB2563" i="60"/>
  <c r="AB2564" i="60"/>
  <c r="AB2565" i="60"/>
  <c r="AB2566" i="60"/>
  <c r="AB2567" i="60"/>
  <c r="AD2567" i="60" s="1"/>
  <c r="AB2568" i="60"/>
  <c r="AB2569" i="60"/>
  <c r="AB2570" i="60"/>
  <c r="AB2571" i="60"/>
  <c r="AB2572" i="60"/>
  <c r="AB2573" i="60"/>
  <c r="AB2574" i="60"/>
  <c r="AB2575" i="60"/>
  <c r="AB2576" i="60"/>
  <c r="AB2577" i="60"/>
  <c r="AB2578" i="60"/>
  <c r="AB2579" i="60"/>
  <c r="AB2580" i="60"/>
  <c r="AB2581" i="60"/>
  <c r="AB2582" i="60"/>
  <c r="AB2583" i="60"/>
  <c r="AD2583" i="60" s="1"/>
  <c r="AB2584" i="60"/>
  <c r="AB2585" i="60"/>
  <c r="AB2586" i="60"/>
  <c r="AB2587" i="60"/>
  <c r="AB2588" i="60"/>
  <c r="AB2589" i="60"/>
  <c r="AB2590" i="60"/>
  <c r="AB2591" i="60"/>
  <c r="AD2591" i="60" s="1"/>
  <c r="AB2592" i="60"/>
  <c r="AB2593" i="60"/>
  <c r="AB2594" i="60"/>
  <c r="AB2595" i="60"/>
  <c r="AB2596" i="60"/>
  <c r="AB2597" i="60"/>
  <c r="AB2598" i="60"/>
  <c r="AB2599" i="60"/>
  <c r="AD2599" i="60" s="1"/>
  <c r="AB2600" i="60"/>
  <c r="AB2601" i="60"/>
  <c r="AB2602" i="60"/>
  <c r="AB2603" i="60"/>
  <c r="AB2604" i="60"/>
  <c r="AB2605" i="60"/>
  <c r="AB2606" i="60"/>
  <c r="AB2607" i="60"/>
  <c r="AD2607" i="60" s="1"/>
  <c r="AB2608" i="60"/>
  <c r="AB2609" i="60"/>
  <c r="AB2610" i="60"/>
  <c r="AB2611" i="60"/>
  <c r="AB2612" i="60"/>
  <c r="AB2613" i="60"/>
  <c r="AB2614" i="60"/>
  <c r="AB2615" i="60"/>
  <c r="AD2615" i="60" s="1"/>
  <c r="AB2616" i="60"/>
  <c r="AB2617" i="60"/>
  <c r="AB2618" i="60"/>
  <c r="AB2619" i="60"/>
  <c r="AB2620" i="60"/>
  <c r="AB2621" i="60"/>
  <c r="AB2622" i="60"/>
  <c r="AB2623" i="60"/>
  <c r="AD2623" i="60" s="1"/>
  <c r="AB2624" i="60"/>
  <c r="AB2625" i="60"/>
  <c r="AB2626" i="60"/>
  <c r="AB2627" i="60"/>
  <c r="AB2628" i="60"/>
  <c r="AB2629" i="60"/>
  <c r="AB2630" i="60"/>
  <c r="AB2631" i="60"/>
  <c r="AD2631" i="60" s="1"/>
  <c r="AB2632" i="60"/>
  <c r="AB2633" i="60"/>
  <c r="AB2634" i="60"/>
  <c r="AB2635" i="60"/>
  <c r="AB2636" i="60"/>
  <c r="AB2637" i="60"/>
  <c r="AB2638" i="60"/>
  <c r="AB2639" i="60"/>
  <c r="AD2639" i="60" s="1"/>
  <c r="AB2640" i="60"/>
  <c r="AB2641" i="60"/>
  <c r="AB2642" i="60"/>
  <c r="AB2643" i="60"/>
  <c r="AB2644" i="60"/>
  <c r="AB2645" i="60"/>
  <c r="AB2646" i="60"/>
  <c r="AB2647" i="60"/>
  <c r="AD2647" i="60" s="1"/>
  <c r="AB2648" i="60"/>
  <c r="AB2649" i="60"/>
  <c r="AB2650" i="60"/>
  <c r="AB2651" i="60"/>
  <c r="AB2652" i="60"/>
  <c r="AB2653" i="60"/>
  <c r="AB2654" i="60"/>
  <c r="AB2655" i="60"/>
  <c r="AB2656" i="60"/>
  <c r="AB2657" i="60"/>
  <c r="AB2658" i="60"/>
  <c r="AB2659" i="60"/>
  <c r="AB2660" i="60"/>
  <c r="AB2661" i="60"/>
  <c r="AB2662" i="60"/>
  <c r="AB2663" i="60"/>
  <c r="AD2663" i="60" s="1"/>
  <c r="AB2664" i="60"/>
  <c r="AB2665" i="60"/>
  <c r="AB2666" i="60"/>
  <c r="AB2667" i="60"/>
  <c r="AB2668" i="60"/>
  <c r="AB2669" i="60"/>
  <c r="AB2670" i="60"/>
  <c r="AB2671" i="60"/>
  <c r="AD2671" i="60" s="1"/>
  <c r="AB2672" i="60"/>
  <c r="AB2673" i="60"/>
  <c r="AB2674" i="60"/>
  <c r="AB2675" i="60"/>
  <c r="AB2676" i="60"/>
  <c r="AB2677" i="60"/>
  <c r="AB2678" i="60"/>
  <c r="AB2679" i="60"/>
  <c r="AD2679" i="60" s="1"/>
  <c r="AB2680" i="60"/>
  <c r="AB2681" i="60"/>
  <c r="AB2682" i="60"/>
  <c r="AB2683" i="60"/>
  <c r="AB2684" i="60"/>
  <c r="AB2685" i="60"/>
  <c r="AB2686" i="60"/>
  <c r="AB2687" i="60"/>
  <c r="AD2687" i="60" s="1"/>
  <c r="AB2688" i="60"/>
  <c r="AB2689" i="60"/>
  <c r="AB2690" i="60"/>
  <c r="AB2691" i="60"/>
  <c r="AB2692" i="60"/>
  <c r="AB2693" i="60"/>
  <c r="AB2694" i="60"/>
  <c r="AB2695" i="60"/>
  <c r="AD2695" i="60" s="1"/>
  <c r="AB2696" i="60"/>
  <c r="AB2697" i="60"/>
  <c r="AB2698" i="60"/>
  <c r="AB2699" i="60"/>
  <c r="AB2700" i="60"/>
  <c r="AB2701" i="60"/>
  <c r="AB2702" i="60"/>
  <c r="AB2703" i="60"/>
  <c r="AD2703" i="60" s="1"/>
  <c r="AB2704" i="60"/>
  <c r="AB2705" i="60"/>
  <c r="AB2706" i="60"/>
  <c r="AB2707" i="60"/>
  <c r="AB2708" i="60"/>
  <c r="AB2709" i="60"/>
  <c r="AB2710" i="60"/>
  <c r="AB2711" i="60"/>
  <c r="AD2711" i="60" s="1"/>
  <c r="AB2712" i="60"/>
  <c r="AB2713" i="60"/>
  <c r="AB2714" i="60"/>
  <c r="AB2715" i="60"/>
  <c r="AB2716" i="60"/>
  <c r="AB2717" i="60"/>
  <c r="AB2718" i="60"/>
  <c r="AB2719" i="60"/>
  <c r="AD2719" i="60" s="1"/>
  <c r="AB2720" i="60"/>
  <c r="AB2721" i="60"/>
  <c r="AB2722" i="60"/>
  <c r="AB2723" i="60"/>
  <c r="AB2724" i="60"/>
  <c r="AB2725" i="60"/>
  <c r="AB2726" i="60"/>
  <c r="AB2727" i="60"/>
  <c r="AD2727" i="60" s="1"/>
  <c r="AB2728" i="60"/>
  <c r="AB2729" i="60"/>
  <c r="AB2730" i="60"/>
  <c r="AB2731" i="60"/>
  <c r="AB2732" i="60"/>
  <c r="AB2733" i="60"/>
  <c r="AB2734" i="60"/>
  <c r="AB2735" i="60"/>
  <c r="AD2735" i="60" s="1"/>
  <c r="AB2736" i="60"/>
  <c r="AB2737" i="60"/>
  <c r="AB2738" i="60"/>
  <c r="AB2739" i="60"/>
  <c r="AB2740" i="60"/>
  <c r="AB2741" i="60"/>
  <c r="AB2742" i="60"/>
  <c r="AB2743" i="60"/>
  <c r="AB2744" i="60"/>
  <c r="AB2745" i="60"/>
  <c r="AB2746" i="60"/>
  <c r="AB2747" i="60"/>
  <c r="AB2748" i="60"/>
  <c r="AB2749" i="60"/>
  <c r="AB2750" i="60"/>
  <c r="AB2751" i="60"/>
  <c r="AD2751" i="60" s="1"/>
  <c r="AB2752" i="60"/>
  <c r="AB2753" i="60"/>
  <c r="AB2754" i="60"/>
  <c r="AB2755" i="60"/>
  <c r="AB2756" i="60"/>
  <c r="AB2757" i="60"/>
  <c r="AB2758" i="60"/>
  <c r="AB2759" i="60"/>
  <c r="AD2759" i="60" s="1"/>
  <c r="AB2760" i="60"/>
  <c r="AB2761" i="60"/>
  <c r="AB2762" i="60"/>
  <c r="AB2763" i="60"/>
  <c r="AB2764" i="60"/>
  <c r="AB2765" i="60"/>
  <c r="AB2766" i="60"/>
  <c r="AB2767" i="60"/>
  <c r="AD2767" i="60" s="1"/>
  <c r="AB2768" i="60"/>
  <c r="AB2769" i="60"/>
  <c r="AB2770" i="60"/>
  <c r="AB2771" i="60"/>
  <c r="AB2772" i="60"/>
  <c r="AB2773" i="60"/>
  <c r="AB2774" i="60"/>
  <c r="AB2775" i="60"/>
  <c r="AD2775" i="60" s="1"/>
  <c r="AB2776" i="60"/>
  <c r="AB2777" i="60"/>
  <c r="AB2778" i="60"/>
  <c r="AB2779" i="60"/>
  <c r="AB2780" i="60"/>
  <c r="AB2781" i="60"/>
  <c r="AB2782" i="60"/>
  <c r="AB2783" i="60"/>
  <c r="AD2783" i="60" s="1"/>
  <c r="AB2784" i="60"/>
  <c r="AB2785" i="60"/>
  <c r="AB2786" i="60"/>
  <c r="AB2787" i="60"/>
  <c r="AB2788" i="60"/>
  <c r="AB2789" i="60"/>
  <c r="AB2790" i="60"/>
  <c r="AB2791" i="60"/>
  <c r="AD2791" i="60" s="1"/>
  <c r="AB2792" i="60"/>
  <c r="AB2793" i="60"/>
  <c r="AB2794" i="60"/>
  <c r="AB2795" i="60"/>
  <c r="AB2796" i="60"/>
  <c r="AB2797" i="60"/>
  <c r="AB2798" i="60"/>
  <c r="AB2799" i="60"/>
  <c r="AD2799" i="60" s="1"/>
  <c r="AB2800" i="60"/>
  <c r="AB2801" i="60"/>
  <c r="AB2802" i="60"/>
  <c r="AB2803" i="60"/>
  <c r="AB2804" i="60"/>
  <c r="AB2805" i="60"/>
  <c r="AB2806" i="60"/>
  <c r="AB2807" i="60"/>
  <c r="AD2807" i="60" s="1"/>
  <c r="AB2808" i="60"/>
  <c r="AB2809" i="60"/>
  <c r="AB2810" i="60"/>
  <c r="AB2811" i="60"/>
  <c r="AB2812" i="60"/>
  <c r="AB2813" i="60"/>
  <c r="AB2814" i="60"/>
  <c r="AB2815" i="60"/>
  <c r="AD2815" i="60" s="1"/>
  <c r="AB2816" i="60"/>
  <c r="AB2817" i="60"/>
  <c r="AB2818" i="60"/>
  <c r="AB2819" i="60"/>
  <c r="AB2820" i="60"/>
  <c r="AB2821" i="60"/>
  <c r="AB2822" i="60"/>
  <c r="AB2823" i="60"/>
  <c r="AD2823" i="60" s="1"/>
  <c r="AB2824" i="60"/>
  <c r="AB2825" i="60"/>
  <c r="AB2826" i="60"/>
  <c r="AB2827" i="60"/>
  <c r="AB2828" i="60"/>
  <c r="AB2829" i="60"/>
  <c r="AB2830" i="60"/>
  <c r="AB2831" i="60"/>
  <c r="AD2831" i="60" s="1"/>
  <c r="AB2832" i="60"/>
  <c r="AB2833" i="60"/>
  <c r="AB2834" i="60"/>
  <c r="AB2835" i="60"/>
  <c r="AB2836" i="60"/>
  <c r="AB2837" i="60"/>
  <c r="AB2838" i="60"/>
  <c r="AB2839" i="60"/>
  <c r="AD2839" i="60" s="1"/>
  <c r="AB2840" i="60"/>
  <c r="AB2841" i="60"/>
  <c r="AB2842" i="60"/>
  <c r="AB2843" i="60"/>
  <c r="AB2844" i="60"/>
  <c r="AB2845" i="60"/>
  <c r="AB2846" i="60"/>
  <c r="AB2847" i="60"/>
  <c r="AD2847" i="60" s="1"/>
  <c r="AB2848" i="60"/>
  <c r="AB2849" i="60"/>
  <c r="AB2850" i="60"/>
  <c r="AB2851" i="60"/>
  <c r="AB2852" i="60"/>
  <c r="AB2853" i="60"/>
  <c r="AB2854" i="60"/>
  <c r="AB2855" i="60"/>
  <c r="AD2855" i="60" s="1"/>
  <c r="AB2856" i="60"/>
  <c r="AB2857" i="60"/>
  <c r="AB2858" i="60"/>
  <c r="AB2859" i="60"/>
  <c r="AB2860" i="60"/>
  <c r="AB2861" i="60"/>
  <c r="AB2862" i="60"/>
  <c r="AB2863" i="60"/>
  <c r="AD2863" i="60" s="1"/>
  <c r="AB2864" i="60"/>
  <c r="AB2865" i="60"/>
  <c r="AB2866" i="60"/>
  <c r="AB2867" i="60"/>
  <c r="AB2868" i="60"/>
  <c r="AB2869" i="60"/>
  <c r="AB2870" i="60"/>
  <c r="AB2871" i="60"/>
  <c r="AD2871" i="60" s="1"/>
  <c r="AB2872" i="60"/>
  <c r="AB2873" i="60"/>
  <c r="AB2874" i="60"/>
  <c r="AB2875" i="60"/>
  <c r="AB2876" i="60"/>
  <c r="AB2877" i="60"/>
  <c r="AB2878" i="60"/>
  <c r="AB2879" i="60"/>
  <c r="AD2879" i="60" s="1"/>
  <c r="AB2880" i="60"/>
  <c r="AB2881" i="60"/>
  <c r="AB2882" i="60"/>
  <c r="AB2883" i="60"/>
  <c r="AB2884" i="60"/>
  <c r="AB2885" i="60"/>
  <c r="AB2886" i="60"/>
  <c r="AB2887" i="60"/>
  <c r="AD2887" i="60" s="1"/>
  <c r="AB2888" i="60"/>
  <c r="AB2889" i="60"/>
  <c r="AB2890" i="60"/>
  <c r="AB2891" i="60"/>
  <c r="AB2892" i="60"/>
  <c r="AB2893" i="60"/>
  <c r="AB2894" i="60"/>
  <c r="AB2895" i="60"/>
  <c r="AD2895" i="60" s="1"/>
  <c r="AB2896" i="60"/>
  <c r="AB2897" i="60"/>
  <c r="AB2898" i="60"/>
  <c r="AB2899" i="60"/>
  <c r="AB2900" i="60"/>
  <c r="AB2901" i="60"/>
  <c r="AB2902" i="60"/>
  <c r="AB2903" i="60"/>
  <c r="AB2904" i="60"/>
  <c r="AB2905" i="60"/>
  <c r="AB2906" i="60"/>
  <c r="AB2907" i="60"/>
  <c r="AB2908" i="60"/>
  <c r="AB2909" i="60"/>
  <c r="AB2910" i="60"/>
  <c r="AB2911" i="60"/>
  <c r="AD2911" i="60" s="1"/>
  <c r="AB2912" i="60"/>
  <c r="AB2913" i="60"/>
  <c r="AB2914" i="60"/>
  <c r="AB2915" i="60"/>
  <c r="AB2916" i="60"/>
  <c r="AB2917" i="60"/>
  <c r="AB2918" i="60"/>
  <c r="AB2919" i="60"/>
  <c r="AD2919" i="60" s="1"/>
  <c r="AB2920" i="60"/>
  <c r="AB2921" i="60"/>
  <c r="AB2922" i="60"/>
  <c r="AB2923" i="60"/>
  <c r="AB2924" i="60"/>
  <c r="AB2925" i="60"/>
  <c r="AB2926" i="60"/>
  <c r="AB2927" i="60"/>
  <c r="AD2927" i="60" s="1"/>
  <c r="AB2928" i="60"/>
  <c r="AB2929" i="60"/>
  <c r="AB2930" i="60"/>
  <c r="AB2931" i="60"/>
  <c r="AB2932" i="60"/>
  <c r="AB2933" i="60"/>
  <c r="AB2934" i="60"/>
  <c r="AB2935" i="60"/>
  <c r="AD2935" i="60" s="1"/>
  <c r="AB2936" i="60"/>
  <c r="AB2937" i="60"/>
  <c r="AB2938" i="60"/>
  <c r="AB2939" i="60"/>
  <c r="AB2940" i="60"/>
  <c r="AB2941" i="60"/>
  <c r="AB2942" i="60"/>
  <c r="AB2943" i="60"/>
  <c r="AD2943" i="60" s="1"/>
  <c r="AB2944" i="60"/>
  <c r="AB2945" i="60"/>
  <c r="AB2946" i="60"/>
  <c r="AB2947" i="60"/>
  <c r="AB2948" i="60"/>
  <c r="AB2949" i="60"/>
  <c r="AB2950" i="60"/>
  <c r="AB2951" i="60"/>
  <c r="AD2951" i="60" s="1"/>
  <c r="AB2952" i="60"/>
  <c r="AB2953" i="60"/>
  <c r="AB2954" i="60"/>
  <c r="AB2955" i="60"/>
  <c r="AB2956" i="60"/>
  <c r="AB2957" i="60"/>
  <c r="AB2958" i="60"/>
  <c r="AB2959" i="60"/>
  <c r="AD2959" i="60" s="1"/>
  <c r="AB2960" i="60"/>
  <c r="AB2961" i="60"/>
  <c r="AB2962" i="60"/>
  <c r="AB2963" i="60"/>
  <c r="AB2964" i="60"/>
  <c r="AB2965" i="60"/>
  <c r="AB2966" i="60"/>
  <c r="AB2967" i="60"/>
  <c r="AD2967" i="60" s="1"/>
  <c r="AB2968" i="60"/>
  <c r="AB2969" i="60"/>
  <c r="AB2970" i="60"/>
  <c r="AB2971" i="60"/>
  <c r="AB2972" i="60"/>
  <c r="AB2973" i="60"/>
  <c r="AB2974" i="60"/>
  <c r="AB2975" i="60"/>
  <c r="AD2975" i="60" s="1"/>
  <c r="AB2976" i="60"/>
  <c r="AB2977" i="60"/>
  <c r="AB2978" i="60"/>
  <c r="AB2979" i="60"/>
  <c r="AB2980" i="60"/>
  <c r="AB2981" i="60"/>
  <c r="AB2982" i="60"/>
  <c r="AB2983" i="60"/>
  <c r="AD2983" i="60" s="1"/>
  <c r="AB2984" i="60"/>
  <c r="AB2985" i="60"/>
  <c r="AB2986" i="60"/>
  <c r="AB2987" i="60"/>
  <c r="AB2988" i="60"/>
  <c r="AB2989" i="60"/>
  <c r="AB2990" i="60"/>
  <c r="AB2991" i="60"/>
  <c r="AB2992" i="60"/>
  <c r="AB2993" i="60"/>
  <c r="AB2994" i="60"/>
  <c r="AB2995" i="60"/>
  <c r="AB2996" i="60"/>
  <c r="AB2997" i="60"/>
  <c r="AB2998" i="60"/>
  <c r="AB2999" i="60"/>
  <c r="AD2999" i="60" s="1"/>
  <c r="AB3000" i="60"/>
  <c r="AB3001" i="60"/>
  <c r="AB3002" i="60"/>
  <c r="AB3003" i="60"/>
  <c r="AB3004" i="60"/>
  <c r="AB3005" i="60"/>
  <c r="AB3006" i="60"/>
  <c r="AB3007" i="60"/>
  <c r="AD3007" i="60" s="1"/>
  <c r="AB3008" i="60"/>
  <c r="AB3009" i="60"/>
  <c r="AB3010" i="60"/>
  <c r="AB3011" i="60"/>
  <c r="AB3012" i="60"/>
  <c r="AB3013" i="60"/>
  <c r="AB3014" i="60"/>
  <c r="AB3015" i="60"/>
  <c r="AD3015" i="60" s="1"/>
  <c r="AB3016" i="60"/>
  <c r="AB3017" i="60"/>
  <c r="AB3018" i="60"/>
  <c r="AB3019" i="60"/>
  <c r="AB3020" i="60"/>
  <c r="AB3021" i="60"/>
  <c r="AB3022" i="60"/>
  <c r="AB3023" i="60"/>
  <c r="AD3023" i="60" s="1"/>
  <c r="AB3024" i="60"/>
  <c r="AB3025" i="60"/>
  <c r="AB3026" i="60"/>
  <c r="AB3027" i="60"/>
  <c r="AB3028" i="60"/>
  <c r="AB3029" i="60"/>
  <c r="AB3030" i="60"/>
  <c r="AB3031" i="60"/>
  <c r="AD3031" i="60" s="1"/>
  <c r="AB3032" i="60"/>
  <c r="AB3033" i="60"/>
  <c r="AB3034" i="60"/>
  <c r="AB3035" i="60"/>
  <c r="AB3036" i="60"/>
  <c r="AB3037" i="60"/>
  <c r="AB3038" i="60"/>
  <c r="AB3039" i="60"/>
  <c r="AD3039" i="60" s="1"/>
  <c r="AB3040" i="60"/>
  <c r="AB3041" i="60"/>
  <c r="AB3042" i="60"/>
  <c r="AB3043" i="60"/>
  <c r="AB3044" i="60"/>
  <c r="AB3045" i="60"/>
  <c r="AB3046" i="60"/>
  <c r="AB3047" i="60"/>
  <c r="AB3048" i="60"/>
  <c r="AB3049" i="60"/>
  <c r="AB3050" i="60"/>
  <c r="AB3051" i="60"/>
  <c r="AB3052" i="60"/>
  <c r="AB3053" i="60"/>
  <c r="AB3054" i="60"/>
  <c r="AB3055" i="60"/>
  <c r="AD3055" i="60" s="1"/>
  <c r="AB3056" i="60"/>
  <c r="AB3057" i="60"/>
  <c r="AB3058" i="60"/>
  <c r="AB3059" i="60"/>
  <c r="AB3060" i="60"/>
  <c r="AB3061" i="60"/>
  <c r="AB3062" i="60"/>
  <c r="AB3063" i="60"/>
  <c r="AD3063" i="60" s="1"/>
  <c r="AB3064" i="60"/>
  <c r="AB3065" i="60"/>
  <c r="AB3066" i="60"/>
  <c r="AB3067" i="60"/>
  <c r="AB3068" i="60"/>
  <c r="AB3069" i="60"/>
  <c r="AB3070" i="60"/>
  <c r="AB3071" i="60"/>
  <c r="AD3071" i="60" s="1"/>
  <c r="AB3072" i="60"/>
  <c r="AB3073" i="60"/>
  <c r="AB3074" i="60"/>
  <c r="AB3075" i="60"/>
  <c r="AB3076" i="60"/>
  <c r="AB3077" i="60"/>
  <c r="AB3078" i="60"/>
  <c r="AB3079" i="60"/>
  <c r="AD3079" i="60" s="1"/>
  <c r="AB3080" i="60"/>
  <c r="AB3081" i="60"/>
  <c r="AB3082" i="60"/>
  <c r="AB3083" i="60"/>
  <c r="AB3084" i="60"/>
  <c r="AB3085" i="60"/>
  <c r="AB3086" i="60"/>
  <c r="AB3087" i="60"/>
  <c r="AD3087" i="60" s="1"/>
  <c r="AB3088" i="60"/>
  <c r="AB3089" i="60"/>
  <c r="AB3090" i="60"/>
  <c r="AB3091" i="60"/>
  <c r="AB3092" i="60"/>
  <c r="AB3093" i="60"/>
  <c r="AB3094" i="60"/>
  <c r="AB3095" i="60"/>
  <c r="AD3095" i="60" s="1"/>
  <c r="AB3096" i="60"/>
  <c r="AB3097" i="60"/>
  <c r="AB3098" i="60"/>
  <c r="AB3099" i="60"/>
  <c r="AB3100" i="60"/>
  <c r="AB3101" i="60"/>
  <c r="AB3102" i="60"/>
  <c r="AB3103" i="60"/>
  <c r="AD3103" i="60" s="1"/>
  <c r="AB3104" i="60"/>
  <c r="AB3105" i="60"/>
  <c r="AB3106" i="60"/>
  <c r="AB3107" i="60"/>
  <c r="AB3108" i="60"/>
  <c r="AB3109" i="60"/>
  <c r="AB3110" i="60"/>
  <c r="AB3111" i="60"/>
  <c r="AD3111" i="60" s="1"/>
  <c r="AB3112" i="60"/>
  <c r="AB3113" i="60"/>
  <c r="AB3114" i="60"/>
  <c r="AB3115" i="60"/>
  <c r="AB3116" i="60"/>
  <c r="AB3117" i="60"/>
  <c r="AB3118" i="60"/>
  <c r="AB3119" i="60"/>
  <c r="AD3119" i="60" s="1"/>
  <c r="AB3120" i="60"/>
  <c r="AB3121" i="60"/>
  <c r="AB3122" i="60"/>
  <c r="AB3123" i="60"/>
  <c r="AB3124" i="60"/>
  <c r="AB3125" i="60"/>
  <c r="AB3126" i="60"/>
  <c r="AB3127" i="60"/>
  <c r="AD3127" i="60" s="1"/>
  <c r="AB3128" i="60"/>
  <c r="AB3129" i="60"/>
  <c r="AB3130" i="60"/>
  <c r="AB3131" i="60"/>
  <c r="AB3132" i="60"/>
  <c r="AB3133" i="60"/>
  <c r="AB3134" i="60"/>
  <c r="AB3135" i="60"/>
  <c r="AB3136" i="60"/>
  <c r="AB3137" i="60"/>
  <c r="AB3138" i="60"/>
  <c r="AB3139" i="60"/>
  <c r="AB3140" i="60"/>
  <c r="AB3141" i="60"/>
  <c r="AB3142" i="60"/>
  <c r="AB3143" i="60"/>
  <c r="AD3143" i="60" s="1"/>
  <c r="AB3144" i="60"/>
  <c r="AB3145" i="60"/>
  <c r="AB3146" i="60"/>
  <c r="AB3147" i="60"/>
  <c r="AB3148" i="60"/>
  <c r="AB3149" i="60"/>
  <c r="AB3150" i="60"/>
  <c r="AB3151" i="60"/>
  <c r="AD3151" i="60" s="1"/>
  <c r="AB3152" i="60"/>
  <c r="AB3153" i="60"/>
  <c r="AB3154" i="60"/>
  <c r="AB3155" i="60"/>
  <c r="AB3156" i="60"/>
  <c r="AB3157" i="60"/>
  <c r="AB3158" i="60"/>
  <c r="AB3159" i="60"/>
  <c r="AD3159" i="60" s="1"/>
  <c r="AB3160" i="60"/>
  <c r="AB3161" i="60"/>
  <c r="AB3162" i="60"/>
  <c r="AB3163" i="60"/>
  <c r="AB3164" i="60"/>
  <c r="AB3165" i="60"/>
  <c r="AB3166" i="60"/>
  <c r="AB3167" i="60"/>
  <c r="AD3167" i="60" s="1"/>
  <c r="AB3168" i="60"/>
  <c r="AB3169" i="60"/>
  <c r="AB3170" i="60"/>
  <c r="AB3171" i="60"/>
  <c r="AB3172" i="60"/>
  <c r="AB3173" i="60"/>
  <c r="AB3174" i="60"/>
  <c r="AB3175" i="60"/>
  <c r="AD3175" i="60" s="1"/>
  <c r="AB3176" i="60"/>
  <c r="AB3177" i="60"/>
  <c r="AB3178" i="60"/>
  <c r="AB3179" i="60"/>
  <c r="AB3180" i="60"/>
  <c r="AB3181" i="60"/>
  <c r="AB3182" i="60"/>
  <c r="AB3183" i="60"/>
  <c r="AD3183" i="60" s="1"/>
  <c r="AB3184" i="60"/>
  <c r="AB3185" i="60"/>
  <c r="AB3186" i="60"/>
  <c r="AB3187" i="60"/>
  <c r="AB3188" i="60"/>
  <c r="AB3189" i="60"/>
  <c r="AB3190" i="60"/>
  <c r="AB3191" i="60"/>
  <c r="AD3191" i="60" s="1"/>
  <c r="AB3192" i="60"/>
  <c r="AB3193" i="60"/>
  <c r="AB3194" i="60"/>
  <c r="AB3195" i="60"/>
  <c r="AB3196" i="60"/>
  <c r="AB3197" i="60"/>
  <c r="AB3198" i="60"/>
  <c r="AB3199" i="60"/>
  <c r="AD3199" i="60" s="1"/>
  <c r="AB3200" i="60"/>
  <c r="AB3201" i="60"/>
  <c r="AB3202" i="60"/>
  <c r="AB3203" i="60"/>
  <c r="AB3204" i="60"/>
  <c r="AB3205" i="60"/>
  <c r="AB3206" i="60"/>
  <c r="AB3207" i="60"/>
  <c r="AD3207" i="60" s="1"/>
  <c r="AB3208" i="60"/>
  <c r="AB3209" i="60"/>
  <c r="AB3210" i="60"/>
  <c r="AB3211" i="60"/>
  <c r="AB3212" i="60"/>
  <c r="AB3213" i="60"/>
  <c r="AB3214" i="60"/>
  <c r="AB3215" i="60"/>
  <c r="AD3215" i="60" s="1"/>
  <c r="AB3216" i="60"/>
  <c r="AB3217" i="60"/>
  <c r="AB3218" i="60"/>
  <c r="AB3219" i="60"/>
  <c r="AB3220" i="60"/>
  <c r="AB3221" i="60"/>
  <c r="AB3222" i="60"/>
  <c r="AB3223" i="60"/>
  <c r="AB3224" i="60"/>
  <c r="AB3225" i="60"/>
  <c r="AB3226" i="60"/>
  <c r="AB3227" i="60"/>
  <c r="AB3228" i="60"/>
  <c r="AB3229" i="60"/>
  <c r="AB3230" i="60"/>
  <c r="AB3231" i="60"/>
  <c r="AD3231" i="60" s="1"/>
  <c r="AB3232" i="60"/>
  <c r="AB3233" i="60"/>
  <c r="AB3234" i="60"/>
  <c r="AB3235" i="60"/>
  <c r="AB3236" i="60"/>
  <c r="AB3237" i="60"/>
  <c r="AB3238" i="60"/>
  <c r="AB3239" i="60"/>
  <c r="AD3239" i="60" s="1"/>
  <c r="AB3240" i="60"/>
  <c r="AB3241" i="60"/>
  <c r="AB3242" i="60"/>
  <c r="AB3243" i="60"/>
  <c r="AB3244" i="60"/>
  <c r="AB3245" i="60"/>
  <c r="AB3246" i="60"/>
  <c r="AB3247" i="60"/>
  <c r="AD3247" i="60" s="1"/>
  <c r="AB3248" i="60"/>
  <c r="AB3249" i="60"/>
  <c r="AB3250" i="60"/>
  <c r="AB3251" i="60"/>
  <c r="AB3252" i="60"/>
  <c r="AB3253" i="60"/>
  <c r="AB3254" i="60"/>
  <c r="AB3255" i="60"/>
  <c r="AD3255" i="60" s="1"/>
  <c r="AB3256" i="60"/>
  <c r="AB3257" i="60"/>
  <c r="AB3258" i="60"/>
  <c r="AB3259" i="60"/>
  <c r="AB3260" i="60"/>
  <c r="AB3261" i="60"/>
  <c r="AB3262" i="60"/>
  <c r="AB3263" i="60"/>
  <c r="AD3263" i="60" s="1"/>
  <c r="AB3264" i="60"/>
  <c r="AB3265" i="60"/>
  <c r="AB3266" i="60"/>
  <c r="AB3267" i="60"/>
  <c r="AB3268" i="60"/>
  <c r="AB3269" i="60"/>
  <c r="AB3270" i="60"/>
  <c r="AB3271" i="60"/>
  <c r="AD3271" i="60" s="1"/>
  <c r="AB3272" i="60"/>
  <c r="AB3273" i="60"/>
  <c r="AB3274" i="60"/>
  <c r="AB3275" i="60"/>
  <c r="AB3276" i="60"/>
  <c r="AB3277" i="60"/>
  <c r="AB3278" i="60"/>
  <c r="AB3279" i="60"/>
  <c r="AD3279" i="60" s="1"/>
  <c r="AB3280" i="60"/>
  <c r="AB3281" i="60"/>
  <c r="AB3282" i="60"/>
  <c r="AB3283" i="60"/>
  <c r="AB3284" i="60"/>
  <c r="AB3285" i="60"/>
  <c r="AB3286" i="60"/>
  <c r="AB3287" i="60"/>
  <c r="AD3287" i="60" s="1"/>
  <c r="AB3288" i="60"/>
  <c r="AB3289" i="60"/>
  <c r="AB3290" i="60"/>
  <c r="AB3291" i="60"/>
  <c r="AB3292" i="60"/>
  <c r="AB3293" i="60"/>
  <c r="AB3294" i="60"/>
  <c r="AB3295" i="60"/>
  <c r="AD3295" i="60" s="1"/>
  <c r="AB3296" i="60"/>
  <c r="AB3297" i="60"/>
  <c r="AB3298" i="60"/>
  <c r="AB3299" i="60"/>
  <c r="AB3300" i="60"/>
  <c r="AB3301" i="60"/>
  <c r="AB3302" i="60"/>
  <c r="AB3303" i="60"/>
  <c r="AB3304" i="60"/>
  <c r="AB3305" i="60"/>
  <c r="AB3306" i="60"/>
  <c r="AB3307" i="60"/>
  <c r="AB3308" i="60"/>
  <c r="AB3309" i="60"/>
  <c r="AB3310" i="60"/>
  <c r="AB3311" i="60"/>
  <c r="AD3311" i="60" s="1"/>
  <c r="AB3312" i="60"/>
  <c r="AB3313" i="60"/>
  <c r="AB3314" i="60"/>
  <c r="AB3315" i="60"/>
  <c r="AB3316" i="60"/>
  <c r="AB3317" i="60"/>
  <c r="AB3318" i="60"/>
  <c r="AB3319" i="60"/>
  <c r="AD3319" i="60" s="1"/>
  <c r="AB3320" i="60"/>
  <c r="AB3321" i="60"/>
  <c r="AB3322" i="60"/>
  <c r="AB3323" i="60"/>
  <c r="AB3324" i="60"/>
  <c r="AB3325" i="60"/>
  <c r="AB3326" i="60"/>
  <c r="AB3327" i="60"/>
  <c r="AD3327" i="60" s="1"/>
  <c r="AB3328" i="60"/>
  <c r="AB3329" i="60"/>
  <c r="AB3330" i="60"/>
  <c r="AB3331" i="60"/>
  <c r="AB3332" i="60"/>
  <c r="AB3333" i="60"/>
  <c r="AB3334" i="60"/>
  <c r="AB3335" i="60"/>
  <c r="AB3336" i="60"/>
  <c r="AB3337" i="60"/>
  <c r="AB3338" i="60"/>
  <c r="AB3339" i="60"/>
  <c r="AB3340" i="60"/>
  <c r="AB3341" i="60"/>
  <c r="AB3342" i="60"/>
  <c r="AB3343" i="60"/>
  <c r="AD3343" i="60" s="1"/>
  <c r="AB3344" i="60"/>
  <c r="AB3345" i="60"/>
  <c r="AB3346" i="60"/>
  <c r="AB3347" i="60"/>
  <c r="AB3348" i="60"/>
  <c r="AB3349" i="60"/>
  <c r="AB3350" i="60"/>
  <c r="AB3351" i="60"/>
  <c r="AD3351" i="60" s="1"/>
  <c r="AB3352" i="60"/>
  <c r="AB3353" i="60"/>
  <c r="AB3354" i="60"/>
  <c r="AB3355" i="60"/>
  <c r="AB3356" i="60"/>
  <c r="AB3357" i="60"/>
  <c r="AB3358" i="60"/>
  <c r="AB3359" i="60"/>
  <c r="AD3359" i="60" s="1"/>
  <c r="AB3360" i="60"/>
  <c r="AB3361" i="60"/>
  <c r="AB3362" i="60"/>
  <c r="AB3363" i="60"/>
  <c r="AB3364" i="60"/>
  <c r="AB3365" i="60"/>
  <c r="AB3366" i="60"/>
  <c r="AB3367" i="60"/>
  <c r="AD3367" i="60" s="1"/>
  <c r="AB3368" i="60"/>
  <c r="AB3369" i="60"/>
  <c r="AB3370" i="60"/>
  <c r="AB3371" i="60"/>
  <c r="AB3372" i="60"/>
  <c r="AB3373" i="60"/>
  <c r="AB3374" i="60"/>
  <c r="AB3375" i="60"/>
  <c r="AD3375" i="60" s="1"/>
  <c r="AB3376" i="60"/>
  <c r="AB3377" i="60"/>
  <c r="AB3378" i="60"/>
  <c r="AB3379" i="60"/>
  <c r="AB3380" i="60"/>
  <c r="AB3381" i="60"/>
  <c r="AB3382" i="60"/>
  <c r="AB3383" i="60"/>
  <c r="AD3383" i="60" s="1"/>
  <c r="AB3384" i="60"/>
  <c r="AB3385" i="60"/>
  <c r="AB3386" i="60"/>
  <c r="AB3387" i="60"/>
  <c r="AB3388" i="60"/>
  <c r="AB3389" i="60"/>
  <c r="AB3390" i="60"/>
  <c r="AB3391" i="60"/>
  <c r="AD3391" i="60" s="1"/>
  <c r="AB3392" i="60"/>
  <c r="AB3393" i="60"/>
  <c r="AB3394" i="60"/>
  <c r="AB3395" i="60"/>
  <c r="AB3396" i="60"/>
  <c r="AB3397" i="60"/>
  <c r="AB3398" i="60"/>
  <c r="AB3399" i="60"/>
  <c r="AD3399" i="60" s="1"/>
  <c r="AB3400" i="60"/>
  <c r="AB3401" i="60"/>
  <c r="AB3402" i="60"/>
  <c r="AB3403" i="60"/>
  <c r="AB3404" i="60"/>
  <c r="AB3405" i="60"/>
  <c r="AB3406" i="60"/>
  <c r="AB3407" i="60"/>
  <c r="AD3407" i="60" s="1"/>
  <c r="AB3408" i="60"/>
  <c r="AB3409" i="60"/>
  <c r="AB3410" i="60"/>
  <c r="AB3411" i="60"/>
  <c r="AB3412" i="60"/>
  <c r="AB3413" i="60"/>
  <c r="AB3414" i="60"/>
  <c r="AB3415" i="60"/>
  <c r="AD3415" i="60" s="1"/>
  <c r="AB3416" i="60"/>
  <c r="AB3417" i="60"/>
  <c r="AB3418" i="60"/>
  <c r="AB3419" i="60"/>
  <c r="AB3420" i="60"/>
  <c r="AB3421" i="60"/>
  <c r="AB3422" i="60"/>
  <c r="AB3423" i="60"/>
  <c r="AB3424" i="60"/>
  <c r="AB3425" i="60"/>
  <c r="AB3426" i="60"/>
  <c r="AB3427" i="60"/>
  <c r="AB3428" i="60"/>
  <c r="AB3429" i="60"/>
  <c r="AB3430" i="60"/>
  <c r="AB3431" i="60"/>
  <c r="AD3431" i="60" s="1"/>
  <c r="AB3432" i="60"/>
  <c r="AB3433" i="60"/>
  <c r="AB3434" i="60"/>
  <c r="AB3435" i="60"/>
  <c r="AB3436" i="60"/>
  <c r="AB3437" i="60"/>
  <c r="AB3438" i="60"/>
  <c r="AB3439" i="60"/>
  <c r="AD3439" i="60" s="1"/>
  <c r="AB3440" i="60"/>
  <c r="AB3441" i="60"/>
  <c r="AB3442" i="60"/>
  <c r="AB3443" i="60"/>
  <c r="AB3444" i="60"/>
  <c r="AB3445" i="60"/>
  <c r="AB3446" i="60"/>
  <c r="AB3447" i="60"/>
  <c r="AD3447" i="60" s="1"/>
  <c r="AB3448" i="60"/>
  <c r="AB3449" i="60"/>
  <c r="AB3450" i="60"/>
  <c r="AB3451" i="60"/>
  <c r="AB3452" i="60"/>
  <c r="AB3453" i="60"/>
  <c r="AB3454" i="60"/>
  <c r="AB3455" i="60"/>
  <c r="AD3455" i="60" s="1"/>
  <c r="AB3456" i="60"/>
  <c r="AB3457" i="60"/>
  <c r="AB3458" i="60"/>
  <c r="AB3459" i="60"/>
  <c r="AB3460" i="60"/>
  <c r="AB3461" i="60"/>
  <c r="AB3462" i="60"/>
  <c r="AB3463" i="60"/>
  <c r="AD3463" i="60" s="1"/>
  <c r="AB3464" i="60"/>
  <c r="AB3465" i="60"/>
  <c r="AB3466" i="60"/>
  <c r="AB3467" i="60"/>
  <c r="AB3468" i="60"/>
  <c r="AB3469" i="60"/>
  <c r="AB3470" i="60"/>
  <c r="AB3471" i="60"/>
  <c r="AD3471" i="60" s="1"/>
  <c r="AB3472" i="60"/>
  <c r="AB3473" i="60"/>
  <c r="AB3474" i="60"/>
  <c r="AB3475" i="60"/>
  <c r="AB3476" i="60"/>
  <c r="AB3477" i="60"/>
  <c r="AB3478" i="60"/>
  <c r="AB3479" i="60"/>
  <c r="AD3479" i="60" s="1"/>
  <c r="AB3480" i="60"/>
  <c r="AB3481" i="60"/>
  <c r="AB3482" i="60"/>
  <c r="AB3483" i="60"/>
  <c r="AB3484" i="60"/>
  <c r="AB3485" i="60"/>
  <c r="AB3486" i="60"/>
  <c r="AB3487" i="60"/>
  <c r="AD3487" i="60" s="1"/>
  <c r="AB3488" i="60"/>
  <c r="AB3489" i="60"/>
  <c r="AB3490" i="60"/>
  <c r="AB3491" i="60"/>
  <c r="AB3492" i="60"/>
  <c r="AB3493" i="60"/>
  <c r="AB3494" i="60"/>
  <c r="AB3495" i="60"/>
  <c r="AD3495" i="60" s="1"/>
  <c r="AB3496" i="60"/>
  <c r="AB3497" i="60"/>
  <c r="AB3498" i="60"/>
  <c r="AB3499" i="60"/>
  <c r="AB3500" i="60"/>
  <c r="AB3501" i="60"/>
  <c r="AB3502" i="60"/>
  <c r="AB3503" i="60"/>
  <c r="AD3503" i="60" s="1"/>
  <c r="AB3504" i="60"/>
  <c r="AB3505" i="60"/>
  <c r="AB3506" i="60"/>
  <c r="AB3507" i="60"/>
  <c r="AB3508" i="60"/>
  <c r="AB3509" i="60"/>
  <c r="AB3510" i="60"/>
  <c r="AB3511" i="60"/>
  <c r="AD3511" i="60" s="1"/>
  <c r="AB3512" i="60"/>
  <c r="AB3513" i="60"/>
  <c r="AB3514" i="60"/>
  <c r="AB3515" i="60"/>
  <c r="AB3516" i="60"/>
  <c r="AB3517" i="60"/>
  <c r="AB3518" i="60"/>
  <c r="AB3519" i="60"/>
  <c r="AD3519" i="60" s="1"/>
  <c r="AB3520" i="60"/>
  <c r="AB3521" i="60"/>
  <c r="AB3522" i="60"/>
  <c r="AB3523" i="60"/>
  <c r="AB3524" i="60"/>
  <c r="AB3525" i="60"/>
  <c r="AB3526" i="60"/>
  <c r="AB3527" i="60"/>
  <c r="AD3527" i="60" s="1"/>
  <c r="AB3528" i="60"/>
  <c r="AB3529" i="60"/>
  <c r="AB3530" i="60"/>
  <c r="AB3531" i="60"/>
  <c r="AB3532" i="60"/>
  <c r="AB3533" i="60"/>
  <c r="AB3534" i="60"/>
  <c r="AB3535" i="60"/>
  <c r="AD3535" i="60" s="1"/>
  <c r="AB3536" i="60"/>
  <c r="AB3537" i="60"/>
  <c r="AB3538" i="60"/>
  <c r="AB3539" i="60"/>
  <c r="AB3540" i="60"/>
  <c r="AB3541" i="60"/>
  <c r="AB3542" i="60"/>
  <c r="AB3543" i="60"/>
  <c r="AD3543" i="60" s="1"/>
  <c r="AB3544" i="60"/>
  <c r="AB3545" i="60"/>
  <c r="AB3546" i="60"/>
  <c r="AB3547" i="60"/>
  <c r="AB3548" i="60"/>
  <c r="AB3549" i="60"/>
  <c r="AB3550" i="60"/>
  <c r="AB3551" i="60"/>
  <c r="AD3551" i="60" s="1"/>
  <c r="AB3552" i="60"/>
  <c r="AB3553" i="60"/>
  <c r="AB3554" i="60"/>
  <c r="AB3555" i="60"/>
  <c r="AB3556" i="60"/>
  <c r="AB3557" i="60"/>
  <c r="AB3558" i="60"/>
  <c r="AB3559" i="60"/>
  <c r="AD3559" i="60" s="1"/>
  <c r="AB3560" i="60"/>
  <c r="AB3561" i="60"/>
  <c r="AB3562" i="60"/>
  <c r="AB3563" i="60"/>
  <c r="AB3564" i="60"/>
  <c r="AB3565" i="60"/>
  <c r="AB3566" i="60"/>
  <c r="AB3567" i="60"/>
  <c r="AD3567" i="60" s="1"/>
  <c r="AB3568" i="60"/>
  <c r="AB3569" i="60"/>
  <c r="AB3570" i="60"/>
  <c r="AB3571" i="60"/>
  <c r="AB3572" i="60"/>
  <c r="AB3573" i="60"/>
  <c r="AB3574" i="60"/>
  <c r="AB3575" i="60"/>
  <c r="AD3575" i="60" s="1"/>
  <c r="AB3576" i="60"/>
  <c r="AB3577" i="60"/>
  <c r="AB3578" i="60"/>
  <c r="AB3579" i="60"/>
  <c r="AB3580" i="60"/>
  <c r="AB3581" i="60"/>
  <c r="AB3582" i="60"/>
  <c r="AB3583" i="60"/>
  <c r="AB3584" i="60"/>
  <c r="AB3585" i="60"/>
  <c r="AB3586" i="60"/>
  <c r="AB3587" i="60"/>
  <c r="AB3588" i="60"/>
  <c r="AB3589" i="60"/>
  <c r="AB3590" i="60"/>
  <c r="AB3591" i="60"/>
  <c r="AD3591" i="60" s="1"/>
  <c r="AB3592" i="60"/>
  <c r="AB3593" i="60"/>
  <c r="AB3594" i="60"/>
  <c r="AB3595" i="60"/>
  <c r="AB3596" i="60"/>
  <c r="AB3597" i="60"/>
  <c r="AB3598" i="60"/>
  <c r="AB3599" i="60"/>
  <c r="AD3599" i="60" s="1"/>
  <c r="AB3600" i="60"/>
  <c r="AB3601" i="60"/>
  <c r="AB3602" i="60"/>
  <c r="AB3603" i="60"/>
  <c r="AB3604" i="60"/>
  <c r="AB3605" i="60"/>
  <c r="AB3606" i="60"/>
  <c r="AB3607" i="60"/>
  <c r="AD3607" i="60" s="1"/>
  <c r="AB3608" i="60"/>
  <c r="AB3609" i="60"/>
  <c r="AB3610" i="60"/>
  <c r="AB3611" i="60"/>
  <c r="AB3612" i="60"/>
  <c r="AB3613" i="60"/>
  <c r="AB3614" i="60"/>
  <c r="AB3615" i="60"/>
  <c r="AD3615" i="60" s="1"/>
  <c r="AB3616" i="60"/>
  <c r="AB3617" i="60"/>
  <c r="AB3618" i="60"/>
  <c r="AB3619" i="60"/>
  <c r="AB3620" i="60"/>
  <c r="AB3621" i="60"/>
  <c r="AB3622" i="60"/>
  <c r="AB3623" i="60"/>
  <c r="AD3623" i="60" s="1"/>
  <c r="AB3624" i="60"/>
  <c r="AB3625" i="60"/>
  <c r="AB3626" i="60"/>
  <c r="AB3627" i="60"/>
  <c r="AB3628" i="60"/>
  <c r="AB3629" i="60"/>
  <c r="AB3630" i="60"/>
  <c r="AB3631" i="60"/>
  <c r="AD3631" i="60" s="1"/>
  <c r="AB3632" i="60"/>
  <c r="AB3633" i="60"/>
  <c r="AB3634" i="60"/>
  <c r="AB3635" i="60"/>
  <c r="AB3636" i="60"/>
  <c r="AB3637" i="60"/>
  <c r="AB3638" i="60"/>
  <c r="AB3639" i="60"/>
  <c r="AD3639" i="60" s="1"/>
  <c r="AB3640" i="60"/>
  <c r="AB3641" i="60"/>
  <c r="AB3642" i="60"/>
  <c r="AB3643" i="60"/>
  <c r="AB3644" i="60"/>
  <c r="AB3645" i="60"/>
  <c r="AB3646" i="60"/>
  <c r="AB3647" i="60"/>
  <c r="AD3647" i="60" s="1"/>
  <c r="AB3648" i="60"/>
  <c r="AB3649" i="60"/>
  <c r="AB3650" i="60"/>
  <c r="AB3651" i="60"/>
  <c r="AB3652" i="60"/>
  <c r="AB3653" i="60"/>
  <c r="AB3654" i="60"/>
  <c r="AB3655" i="60"/>
  <c r="AD3655" i="60" s="1"/>
  <c r="AB3656" i="60"/>
  <c r="AB3657" i="60"/>
  <c r="AB3658" i="60"/>
  <c r="AB3659" i="60"/>
  <c r="AB3660" i="60"/>
  <c r="AB3661" i="60"/>
  <c r="AB3662" i="60"/>
  <c r="AB3663" i="60"/>
  <c r="AD3663" i="60" s="1"/>
  <c r="AB3664" i="60"/>
  <c r="AB3665" i="60"/>
  <c r="AB3666" i="60"/>
  <c r="AB3667" i="60"/>
  <c r="AB3668" i="60"/>
  <c r="AB3669" i="60"/>
  <c r="AB3670" i="60"/>
  <c r="AB3671" i="60"/>
  <c r="AB3672" i="60"/>
  <c r="AB3673" i="60"/>
  <c r="AB3674" i="60"/>
  <c r="AB3675" i="60"/>
  <c r="AB3676" i="60"/>
  <c r="AB3677" i="60"/>
  <c r="AB3678" i="60"/>
  <c r="AB3679" i="60"/>
  <c r="AD3679" i="60" s="1"/>
  <c r="AB3680" i="60"/>
  <c r="AB3681" i="60"/>
  <c r="AB3682" i="60"/>
  <c r="AB3683" i="60"/>
  <c r="AB3684" i="60"/>
  <c r="AB3685" i="60"/>
  <c r="AB3686" i="60"/>
  <c r="AB3687" i="60"/>
  <c r="AD3687" i="60" s="1"/>
  <c r="AB3688" i="60"/>
  <c r="AB3689" i="60"/>
  <c r="AB3690" i="60"/>
  <c r="AB3691" i="60"/>
  <c r="AB3692" i="60"/>
  <c r="AB3693" i="60"/>
  <c r="AB3694" i="60"/>
  <c r="AB3695" i="60"/>
  <c r="AD3695" i="60" s="1"/>
  <c r="AB3696" i="60"/>
  <c r="AB3697" i="60"/>
  <c r="AB3698" i="60"/>
  <c r="AB3699" i="60"/>
  <c r="AB3700" i="60"/>
  <c r="AB3701" i="60"/>
  <c r="AB3702" i="60"/>
  <c r="AB3703" i="60"/>
  <c r="AD3703" i="60" s="1"/>
  <c r="AB3704" i="60"/>
  <c r="AB3705" i="60"/>
  <c r="AB3706" i="60"/>
  <c r="AB3707" i="60"/>
  <c r="AB3708" i="60"/>
  <c r="AB3709" i="60"/>
  <c r="AB3710" i="60"/>
  <c r="AB3711" i="60"/>
  <c r="AD3711" i="60" s="1"/>
  <c r="AB3712" i="60"/>
  <c r="AB3713" i="60"/>
  <c r="AB3714" i="60"/>
  <c r="AB3715" i="60"/>
  <c r="AB3716" i="60"/>
  <c r="AB3717" i="60"/>
  <c r="AB3718" i="60"/>
  <c r="AB3719" i="60"/>
  <c r="AD3719" i="60" s="1"/>
  <c r="AB3720" i="60"/>
  <c r="AB3721" i="60"/>
  <c r="AB3722" i="60"/>
  <c r="AB3723" i="60"/>
  <c r="AB3724" i="60"/>
  <c r="AB3725" i="60"/>
  <c r="AB3726" i="60"/>
  <c r="AB3727" i="60"/>
  <c r="AD3727" i="60" s="1"/>
  <c r="AB3728" i="60"/>
  <c r="AB3729" i="60"/>
  <c r="AB3730" i="60"/>
  <c r="AB3731" i="60"/>
  <c r="AB3732" i="60"/>
  <c r="AB3733" i="60"/>
  <c r="AB3734" i="60"/>
  <c r="AB3735" i="60"/>
  <c r="AD3735" i="60" s="1"/>
  <c r="AB3736" i="60"/>
  <c r="AB3737" i="60"/>
  <c r="AB3738" i="60"/>
  <c r="AB3739" i="60"/>
  <c r="AB3740" i="60"/>
  <c r="AB3741" i="60"/>
  <c r="AB3742" i="60"/>
  <c r="AB3743" i="60"/>
  <c r="AD3743" i="60" s="1"/>
  <c r="AB3744" i="60"/>
  <c r="AB3745" i="60"/>
  <c r="AB3746" i="60"/>
  <c r="AB3747" i="60"/>
  <c r="AB3748" i="60"/>
  <c r="AB3749" i="60"/>
  <c r="AB3750" i="60"/>
  <c r="AB3751" i="60"/>
  <c r="AB3752" i="60"/>
  <c r="AB3753" i="60"/>
  <c r="AB3754" i="60"/>
  <c r="AB3755" i="60"/>
  <c r="AB3756" i="60"/>
  <c r="AB3757" i="60"/>
  <c r="AB3758" i="60"/>
  <c r="AB3759" i="60"/>
  <c r="AD3759" i="60" s="1"/>
  <c r="AB3760" i="60"/>
  <c r="AB3761" i="60"/>
  <c r="AB3762" i="60"/>
  <c r="AB3763" i="60"/>
  <c r="AB3764" i="60"/>
  <c r="AB3765" i="60"/>
  <c r="AB3766" i="60"/>
  <c r="AB3767" i="60"/>
  <c r="AD3767" i="60" s="1"/>
  <c r="AB3768" i="60"/>
  <c r="AB3769" i="60"/>
  <c r="AB3770" i="60"/>
  <c r="AB3771" i="60"/>
  <c r="AB3772" i="60"/>
  <c r="AB3773" i="60"/>
  <c r="AB3774" i="60"/>
  <c r="AB3775" i="60"/>
  <c r="AD3775" i="60" s="1"/>
  <c r="AB3776" i="60"/>
  <c r="AB3777" i="60"/>
  <c r="AB3778" i="60"/>
  <c r="AB3779" i="60"/>
  <c r="AB3780" i="60"/>
  <c r="AB3781" i="60"/>
  <c r="AB3782" i="60"/>
  <c r="AB3783" i="60"/>
  <c r="AD3783" i="60" s="1"/>
  <c r="AB3784" i="60"/>
  <c r="AB3785" i="60"/>
  <c r="AB3786" i="60"/>
  <c r="AB3787" i="60"/>
  <c r="AB3788" i="60"/>
  <c r="AB3789" i="60"/>
  <c r="AB3790" i="60"/>
  <c r="AB3791" i="60"/>
  <c r="AD3791" i="60" s="1"/>
  <c r="AB3792" i="60"/>
  <c r="AB3793" i="60"/>
  <c r="AB3794" i="60"/>
  <c r="AB3795" i="60"/>
  <c r="AB3796" i="60"/>
  <c r="AB3797" i="60"/>
  <c r="AB3798" i="60"/>
  <c r="AB3799" i="60"/>
  <c r="AD3799" i="60" s="1"/>
  <c r="AB3800" i="60"/>
  <c r="AB3801" i="60"/>
  <c r="AB3802" i="60"/>
  <c r="AB3803" i="60"/>
  <c r="AB3804" i="60"/>
  <c r="AB3805" i="60"/>
  <c r="AB3806" i="60"/>
  <c r="AB3807" i="60"/>
  <c r="AD3807" i="60" s="1"/>
  <c r="AB3808" i="60"/>
  <c r="AB3809" i="60"/>
  <c r="AB3810" i="60"/>
  <c r="AB3811" i="60"/>
  <c r="AB3812" i="60"/>
  <c r="AB3813" i="60"/>
  <c r="AB3814" i="60"/>
  <c r="AB3815" i="60"/>
  <c r="AD3815" i="60" s="1"/>
  <c r="AB3816" i="60"/>
  <c r="AB3817" i="60"/>
  <c r="AB3818" i="60"/>
  <c r="AB3819" i="60"/>
  <c r="AB3820" i="60"/>
  <c r="AB3821" i="60"/>
  <c r="AB3822" i="60"/>
  <c r="AB3823" i="60"/>
  <c r="AB3824" i="60"/>
  <c r="AB3825" i="60"/>
  <c r="AB3826" i="60"/>
  <c r="AB3827" i="60"/>
  <c r="AB3828" i="60"/>
  <c r="AB3829" i="60"/>
  <c r="AB3830" i="60"/>
  <c r="AB3831" i="60"/>
  <c r="AD3831" i="60" s="1"/>
  <c r="AB3832" i="60"/>
  <c r="AB3833" i="60"/>
  <c r="AB3834" i="60"/>
  <c r="AB3835" i="60"/>
  <c r="AB3836" i="60"/>
  <c r="AB3837" i="60"/>
  <c r="AB3838" i="60"/>
  <c r="AB3839" i="60"/>
  <c r="AD3839" i="60" s="1"/>
  <c r="AB3840" i="60"/>
  <c r="AB3841" i="60"/>
  <c r="AB3842" i="60"/>
  <c r="AB3843" i="60"/>
  <c r="AB3844" i="60"/>
  <c r="AB3845" i="60"/>
  <c r="AB3846" i="60"/>
  <c r="AB3847" i="60"/>
  <c r="AD3847" i="60" s="1"/>
  <c r="AB3848" i="60"/>
  <c r="AB3849" i="60"/>
  <c r="AB3850" i="60"/>
  <c r="AB3851" i="60"/>
  <c r="AB3852" i="60"/>
  <c r="AB3853" i="60"/>
  <c r="AB3854" i="60"/>
  <c r="AB3855" i="60"/>
  <c r="AD3855" i="60" s="1"/>
  <c r="AB3856" i="60"/>
  <c r="AB3857" i="60"/>
  <c r="AB3858" i="60"/>
  <c r="AB3859" i="60"/>
  <c r="AB3860" i="60"/>
  <c r="AB3861" i="60"/>
  <c r="AB3862" i="60"/>
  <c r="AB3863" i="60"/>
  <c r="AD3863" i="60" s="1"/>
  <c r="AB3864" i="60"/>
  <c r="AB3865" i="60"/>
  <c r="AB3866" i="60"/>
  <c r="AB3867" i="60"/>
  <c r="AB3868" i="60"/>
  <c r="AB3869" i="60"/>
  <c r="AB3870" i="60"/>
  <c r="AB3871" i="60"/>
  <c r="AD3871" i="60" s="1"/>
  <c r="AB3872" i="60"/>
  <c r="AB3873" i="60"/>
  <c r="AB3874" i="60"/>
  <c r="AB3875" i="60"/>
  <c r="AB3876" i="60"/>
  <c r="AB3877" i="60"/>
  <c r="AB3878" i="60"/>
  <c r="AB3879" i="60"/>
  <c r="AD3879" i="60" s="1"/>
  <c r="AB3880" i="60"/>
  <c r="AB3881" i="60"/>
  <c r="AB3882" i="60"/>
  <c r="AB3883" i="60"/>
  <c r="AB3884" i="60"/>
  <c r="AB3885" i="60"/>
  <c r="AB3886" i="60"/>
  <c r="AB3887" i="60"/>
  <c r="AD3887" i="60" s="1"/>
  <c r="AB3888" i="60"/>
  <c r="AB3889" i="60"/>
  <c r="AB3890" i="60"/>
  <c r="AB3891" i="60"/>
  <c r="AB3892" i="60"/>
  <c r="AB3893" i="60"/>
  <c r="AB3894" i="60"/>
  <c r="AB3895" i="60"/>
  <c r="AB3896" i="60"/>
  <c r="AB3897" i="60"/>
  <c r="AB3898" i="60"/>
  <c r="AB3899" i="60"/>
  <c r="AB3900" i="60"/>
  <c r="AB3901" i="60"/>
  <c r="AB3902" i="60"/>
  <c r="AB3903" i="60"/>
  <c r="AD3903" i="60" s="1"/>
  <c r="AB3904" i="60"/>
  <c r="AB3905" i="60"/>
  <c r="AB3906" i="60"/>
  <c r="AB3907" i="60"/>
  <c r="AB3908" i="60"/>
  <c r="AB3909" i="60"/>
  <c r="AB3910" i="60"/>
  <c r="AB3911" i="60"/>
  <c r="AD3911" i="60" s="1"/>
  <c r="AB3912" i="60"/>
  <c r="AB3913" i="60"/>
  <c r="AB3914" i="60"/>
  <c r="AB3915" i="60"/>
  <c r="AB3916" i="60"/>
  <c r="AB3917" i="60"/>
  <c r="AB3918" i="60"/>
  <c r="AB3919" i="60"/>
  <c r="AD3919" i="60" s="1"/>
  <c r="AB3920" i="60"/>
  <c r="AB3921" i="60"/>
  <c r="AB3922" i="60"/>
  <c r="AB3923" i="60"/>
  <c r="AB3924" i="60"/>
  <c r="AB3925" i="60"/>
  <c r="AB3926" i="60"/>
  <c r="AB3927" i="60"/>
  <c r="AD3927" i="60" s="1"/>
  <c r="AB3928" i="60"/>
  <c r="AB3929" i="60"/>
  <c r="AB3930" i="60"/>
  <c r="AB3931" i="60"/>
  <c r="AB3932" i="60"/>
  <c r="AB3933" i="60"/>
  <c r="AB3934" i="60"/>
  <c r="AB3935" i="60"/>
  <c r="AD3935" i="60" s="1"/>
  <c r="AB3936" i="60"/>
  <c r="AB3937" i="60"/>
  <c r="AB3938" i="60"/>
  <c r="AB3939" i="60"/>
  <c r="AB3940" i="60"/>
  <c r="AB3941" i="60"/>
  <c r="AB3942" i="60"/>
  <c r="AB3943" i="60"/>
  <c r="AD3943" i="60" s="1"/>
  <c r="AB3944" i="60"/>
  <c r="AB3945" i="60"/>
  <c r="AB3946" i="60"/>
  <c r="AB3947" i="60"/>
  <c r="AB3948" i="60"/>
  <c r="AB3949" i="60"/>
  <c r="AB3950" i="60"/>
  <c r="AB3951" i="60"/>
  <c r="AD3951" i="60" s="1"/>
  <c r="AB3952" i="60"/>
  <c r="AB3953" i="60"/>
  <c r="AB3954" i="60"/>
  <c r="AB3955" i="60"/>
  <c r="AB3956" i="60"/>
  <c r="AB3957" i="60"/>
  <c r="AB3958" i="60"/>
  <c r="AB3959" i="60"/>
  <c r="AD3959" i="60" s="1"/>
  <c r="AB3960" i="60"/>
  <c r="AB3961" i="60"/>
  <c r="AB3962" i="60"/>
  <c r="AB3963" i="60"/>
  <c r="AB3964" i="60"/>
  <c r="AB3965" i="60"/>
  <c r="AB3966" i="60"/>
  <c r="AB3967" i="60"/>
  <c r="AD3967" i="60" s="1"/>
  <c r="AB3968" i="60"/>
  <c r="AB3969" i="60"/>
  <c r="AB3970" i="60"/>
  <c r="AB3971" i="60"/>
  <c r="AB3972" i="60"/>
  <c r="AB3973" i="60"/>
  <c r="AB3974" i="60"/>
  <c r="AB3975" i="60"/>
  <c r="AD3975" i="60" s="1"/>
  <c r="AB3976" i="60"/>
  <c r="AB3977" i="60"/>
  <c r="AB3978" i="60"/>
  <c r="AB3979" i="60"/>
  <c r="AB3980" i="60"/>
  <c r="AB3981" i="60"/>
  <c r="AB3982" i="60"/>
  <c r="AB3983" i="60"/>
  <c r="AD3983" i="60" s="1"/>
  <c r="AB3984" i="60"/>
  <c r="AB3985" i="60"/>
  <c r="AB3986" i="60"/>
  <c r="AB3987" i="60"/>
  <c r="AB3988" i="60"/>
  <c r="AB3989" i="60"/>
  <c r="AB3990" i="60"/>
  <c r="AB3991" i="60"/>
  <c r="AB3992" i="60"/>
  <c r="AB3993" i="60"/>
  <c r="AB3994" i="60"/>
  <c r="AB3995" i="60"/>
  <c r="AB3996" i="60"/>
  <c r="AB3997" i="60"/>
  <c r="AB3998" i="60"/>
  <c r="AB3999" i="60"/>
  <c r="AD3999" i="60" s="1"/>
  <c r="AB4000" i="60"/>
  <c r="AB4001" i="60"/>
  <c r="AB4002" i="60"/>
  <c r="AB4003" i="60"/>
  <c r="AB4004" i="60"/>
  <c r="AB4005" i="60"/>
  <c r="AB4006" i="60"/>
  <c r="AB4007" i="60"/>
  <c r="AD4007" i="60" s="1"/>
  <c r="AB4008" i="60"/>
  <c r="AB4009" i="60"/>
  <c r="AB4010" i="60"/>
  <c r="AB4011" i="60"/>
  <c r="AB4012" i="60"/>
  <c r="AB4013" i="60"/>
  <c r="AB4014" i="60"/>
  <c r="AB4015" i="60"/>
  <c r="AD4015" i="60" s="1"/>
  <c r="AB4016" i="60"/>
  <c r="AB4017" i="60"/>
  <c r="AB4018" i="60"/>
  <c r="AB4019" i="60"/>
  <c r="AB4020" i="60"/>
  <c r="AB4021" i="60"/>
  <c r="AB4022" i="60"/>
  <c r="AB4023" i="60"/>
  <c r="AD4023" i="60" s="1"/>
  <c r="AB4024" i="60"/>
  <c r="AB4025" i="60"/>
  <c r="AB4026" i="60"/>
  <c r="AB4027" i="60"/>
  <c r="AB4028" i="60"/>
  <c r="AB4029" i="60"/>
  <c r="AB4030" i="60"/>
  <c r="AB4031" i="60"/>
  <c r="AD4031" i="60" s="1"/>
  <c r="AB4032" i="60"/>
  <c r="AB4033" i="60"/>
  <c r="AB4034" i="60"/>
  <c r="AB4035" i="60"/>
  <c r="AB4036" i="60"/>
  <c r="AB4037" i="60"/>
  <c r="AB4038" i="60"/>
  <c r="AB4039" i="60"/>
  <c r="AD4039" i="60" s="1"/>
  <c r="AB4040" i="60"/>
  <c r="AB4041" i="60"/>
  <c r="AB4042" i="60"/>
  <c r="AB4043" i="60"/>
  <c r="AB4044" i="60"/>
  <c r="AB4045" i="60"/>
  <c r="AB4046" i="60"/>
  <c r="AB4047" i="60"/>
  <c r="AD4047" i="60" s="1"/>
  <c r="AB4048" i="60"/>
  <c r="AB4049" i="60"/>
  <c r="AB4050" i="60"/>
  <c r="AB4051" i="60"/>
  <c r="AB4052" i="60"/>
  <c r="AB4053" i="60"/>
  <c r="AB4054" i="60"/>
  <c r="AB4055" i="60"/>
  <c r="AD4055" i="60" s="1"/>
  <c r="AB4056" i="60"/>
  <c r="AB4057" i="60"/>
  <c r="AB4058" i="60"/>
  <c r="AB4059" i="60"/>
  <c r="AB4060" i="60"/>
  <c r="AB4061" i="60"/>
  <c r="AB4062" i="60"/>
  <c r="AB4063" i="60"/>
  <c r="AD4063" i="60" s="1"/>
  <c r="AB4064" i="60"/>
  <c r="AB4065" i="60"/>
  <c r="AB4066" i="60"/>
  <c r="AB4067" i="60"/>
  <c r="AB4068" i="60"/>
  <c r="AB4069" i="60"/>
  <c r="AB4070" i="60"/>
  <c r="AB4071" i="60"/>
  <c r="AD4071" i="60" s="1"/>
  <c r="AB4072" i="60"/>
  <c r="AB4073" i="60"/>
  <c r="AB4074" i="60"/>
  <c r="AB4075" i="60"/>
  <c r="AB4076" i="60"/>
  <c r="AB4077" i="60"/>
  <c r="AB4078" i="60"/>
  <c r="AB4079" i="60"/>
  <c r="AD4079" i="60" s="1"/>
  <c r="AB4080" i="60"/>
  <c r="AB4081" i="60"/>
  <c r="AB4082" i="60"/>
  <c r="AB4083" i="60"/>
  <c r="AB4084" i="60"/>
  <c r="AB4085" i="60"/>
  <c r="AB4086" i="60"/>
  <c r="AB4087" i="60"/>
  <c r="AD4087" i="60" s="1"/>
  <c r="AB4088" i="60"/>
  <c r="AB4089" i="60"/>
  <c r="AB4090" i="60"/>
  <c r="AB4091" i="60"/>
  <c r="AB4092" i="60"/>
  <c r="AB4093" i="60"/>
  <c r="AB4094" i="60"/>
  <c r="AB4095" i="60"/>
  <c r="AD4095" i="60" s="1"/>
  <c r="AB4096" i="60"/>
  <c r="AB4097" i="60"/>
  <c r="AB4098" i="60"/>
  <c r="AB4099" i="60"/>
  <c r="AB4100" i="60"/>
  <c r="AB4101" i="60"/>
  <c r="AB4102" i="60"/>
  <c r="AB4103" i="60"/>
  <c r="AD4103" i="60" s="1"/>
  <c r="AB4104" i="60"/>
  <c r="AB4105" i="60"/>
  <c r="AB4106" i="60"/>
  <c r="AB4107" i="60"/>
  <c r="AB4108" i="60"/>
  <c r="AB4109" i="60"/>
  <c r="AB4110" i="60"/>
  <c r="AB4111" i="60"/>
  <c r="AD4111" i="60" s="1"/>
  <c r="AB4112" i="60"/>
  <c r="AB4113" i="60"/>
  <c r="AB4114" i="60"/>
  <c r="AB4115" i="60"/>
  <c r="AB4116" i="60"/>
  <c r="AB4117" i="60"/>
  <c r="AB4118" i="60"/>
  <c r="AB4119" i="60"/>
  <c r="AD4119" i="60" s="1"/>
  <c r="AB4120" i="60"/>
  <c r="AB4121" i="60"/>
  <c r="AB4122" i="60"/>
  <c r="AB4123" i="60"/>
  <c r="AB4124" i="60"/>
  <c r="AB4125" i="60"/>
  <c r="AB4126" i="60"/>
  <c r="AB4127" i="60"/>
  <c r="AD4127" i="60" s="1"/>
  <c r="AB4128" i="60"/>
  <c r="AB4129" i="60"/>
  <c r="AB4130" i="60"/>
  <c r="AB4131" i="60"/>
  <c r="AB4132" i="60"/>
  <c r="AB4133" i="60"/>
  <c r="AB4134" i="60"/>
  <c r="AB4135" i="60"/>
  <c r="AD4135" i="60" s="1"/>
  <c r="AB4136" i="60"/>
  <c r="AB4137" i="60"/>
  <c r="AB4138" i="60"/>
  <c r="AB4139" i="60"/>
  <c r="AB4140" i="60"/>
  <c r="AB4141" i="60"/>
  <c r="AB4142" i="60"/>
  <c r="AB4143" i="60"/>
  <c r="AD4143" i="60" s="1"/>
  <c r="AB4144" i="60"/>
  <c r="AB4145" i="60"/>
  <c r="AB4146" i="60"/>
  <c r="AB4147" i="60"/>
  <c r="AB4148" i="60"/>
  <c r="AB4149" i="60"/>
  <c r="AB4150" i="60"/>
  <c r="AB4151" i="60"/>
  <c r="AD4151" i="60" s="1"/>
  <c r="AB4152" i="60"/>
  <c r="AB4153" i="60"/>
  <c r="AB4154" i="60"/>
  <c r="AB4155" i="60"/>
  <c r="AB4156" i="60"/>
  <c r="AB4157" i="60"/>
  <c r="AB4158" i="60"/>
  <c r="AB4159" i="60"/>
  <c r="AD4159" i="60" s="1"/>
  <c r="AB4160" i="60"/>
  <c r="AB4161" i="60"/>
  <c r="AB4162" i="60"/>
  <c r="AB4163" i="60"/>
  <c r="AB4164" i="60"/>
  <c r="AB4165" i="60"/>
  <c r="AB4166" i="60"/>
  <c r="AB4167" i="60"/>
  <c r="AD4167" i="60" s="1"/>
  <c r="AB4168" i="60"/>
  <c r="AB4169" i="60"/>
  <c r="AB4170" i="60"/>
  <c r="AB4171" i="60"/>
  <c r="AB4172" i="60"/>
  <c r="AB4173" i="60"/>
  <c r="AB4174" i="60"/>
  <c r="AB4175" i="60"/>
  <c r="AD4175" i="60" s="1"/>
  <c r="AB4176" i="60"/>
  <c r="AB4177" i="60"/>
  <c r="AB4178" i="60"/>
  <c r="AB4179" i="60"/>
  <c r="AB4180" i="60"/>
  <c r="AB4181" i="60"/>
  <c r="AB4182" i="60"/>
  <c r="AB4183" i="60"/>
  <c r="AD4183" i="60" s="1"/>
  <c r="AB4184" i="60"/>
  <c r="AB4185" i="60"/>
  <c r="AB4186" i="60"/>
  <c r="AB4187" i="60"/>
  <c r="AB4188" i="60"/>
  <c r="AB4189" i="60"/>
  <c r="AB4190" i="60"/>
  <c r="AB4191" i="60"/>
  <c r="AD4191" i="60" s="1"/>
  <c r="AB4192" i="60"/>
  <c r="AB4193" i="60"/>
  <c r="AB4194" i="60"/>
  <c r="AB4195" i="60"/>
  <c r="AB4196" i="60"/>
  <c r="AB4197" i="60"/>
  <c r="AB4198" i="60"/>
  <c r="AB4199" i="60"/>
  <c r="AD4199" i="60" s="1"/>
  <c r="AB4200" i="60"/>
  <c r="AB4201" i="60"/>
  <c r="AB4202" i="60"/>
  <c r="AB4203" i="60"/>
  <c r="AB4204" i="60"/>
  <c r="AB4205" i="60"/>
  <c r="AB4206" i="60"/>
  <c r="AB4207" i="60"/>
  <c r="AB4208" i="60"/>
  <c r="AB4209" i="60"/>
  <c r="AB4210" i="60"/>
  <c r="AB4211" i="60"/>
  <c r="AB4212" i="60"/>
  <c r="AB4213" i="60"/>
  <c r="AB4214" i="60"/>
  <c r="AB4215" i="60"/>
  <c r="AD4215" i="60" s="1"/>
  <c r="AB4216" i="60"/>
  <c r="AB4217" i="60"/>
  <c r="AB4218" i="60"/>
  <c r="AB4219" i="60"/>
  <c r="AB4220" i="60"/>
  <c r="AB4221" i="60"/>
  <c r="AB4222" i="60"/>
  <c r="AB4223" i="60"/>
  <c r="AD4223" i="60" s="1"/>
  <c r="AB4224" i="60"/>
  <c r="AB4225" i="60"/>
  <c r="AB4226" i="60"/>
  <c r="AB4227" i="60"/>
  <c r="AB4228" i="60"/>
  <c r="AB4229" i="60"/>
  <c r="AB4230" i="60"/>
  <c r="AB4231" i="60"/>
  <c r="AD4231" i="60" s="1"/>
  <c r="AB4232" i="60"/>
  <c r="AB4233" i="60"/>
  <c r="AB4234" i="60"/>
  <c r="AB4235" i="60"/>
  <c r="AB4236" i="60"/>
  <c r="AB4237" i="60"/>
  <c r="AB4238" i="60"/>
  <c r="AB4239" i="60"/>
  <c r="AD4239" i="60" s="1"/>
  <c r="AB4240" i="60"/>
  <c r="AB4241" i="60"/>
  <c r="AB4242" i="60"/>
  <c r="AB4243" i="60"/>
  <c r="AB4244" i="60"/>
  <c r="AB4245" i="60"/>
  <c r="AB4246" i="60"/>
  <c r="AB4247" i="60"/>
  <c r="AD4247" i="60" s="1"/>
  <c r="AB4248" i="60"/>
  <c r="AB4249" i="60"/>
  <c r="AB4250" i="60"/>
  <c r="AB4251" i="60"/>
  <c r="AB4252" i="60"/>
  <c r="AB4253" i="60"/>
  <c r="AB4254" i="60"/>
  <c r="AB4255" i="60"/>
  <c r="AD4255" i="60" s="1"/>
  <c r="AB4256" i="60"/>
  <c r="AB4257" i="60"/>
  <c r="AB4258" i="60"/>
  <c r="AB4259" i="60"/>
  <c r="AB4260" i="60"/>
  <c r="AB4261" i="60"/>
  <c r="AB4262" i="60"/>
  <c r="AB4263" i="60"/>
  <c r="AD4263" i="60" s="1"/>
  <c r="AB4264" i="60"/>
  <c r="AB4265" i="60"/>
  <c r="AB4266" i="60"/>
  <c r="AB4267" i="60"/>
  <c r="AB4268" i="60"/>
  <c r="AB4269" i="60"/>
  <c r="AB4270" i="60"/>
  <c r="AB4271" i="60"/>
  <c r="AD4271" i="60" s="1"/>
  <c r="AB4272" i="60"/>
  <c r="AB4273" i="60"/>
  <c r="AB4274" i="60"/>
  <c r="AB4275" i="60"/>
  <c r="AB4276" i="60"/>
  <c r="AB4277" i="60"/>
  <c r="AB4278" i="60"/>
  <c r="AB4279" i="60"/>
  <c r="AD4279" i="60" s="1"/>
  <c r="AB4280" i="60"/>
  <c r="AB4281" i="60"/>
  <c r="AB4282" i="60"/>
  <c r="AB4283" i="60"/>
  <c r="AB4284" i="60"/>
  <c r="AB4285" i="60"/>
  <c r="AB4286" i="60"/>
  <c r="AB4287" i="60"/>
  <c r="AD4287" i="60" s="1"/>
  <c r="AB4288" i="60"/>
  <c r="AB4289" i="60"/>
  <c r="AB4290" i="60"/>
  <c r="AB4291" i="60"/>
  <c r="AB4292" i="60"/>
  <c r="AB4293" i="60"/>
  <c r="AB4294" i="60"/>
  <c r="AB4295" i="60"/>
  <c r="AD4295" i="60" s="1"/>
  <c r="AB4296" i="60"/>
  <c r="AB4297" i="60"/>
  <c r="AB4298" i="60"/>
  <c r="AB4299" i="60"/>
  <c r="AB4300" i="60"/>
  <c r="AB4301" i="60"/>
  <c r="AB4302" i="60"/>
  <c r="AB4303" i="60"/>
  <c r="AD4303" i="60" s="1"/>
  <c r="AB4304" i="60"/>
  <c r="AB4305" i="60"/>
  <c r="AB4306" i="60"/>
  <c r="AB4307" i="60"/>
  <c r="AB4308" i="60"/>
  <c r="AB4309" i="60"/>
  <c r="AB4310" i="60"/>
  <c r="AB4311" i="60"/>
  <c r="AD4311" i="60" s="1"/>
  <c r="AB4312" i="60"/>
  <c r="AB4313" i="60"/>
  <c r="AB4314" i="60"/>
  <c r="AB4315" i="60"/>
  <c r="AB4316" i="60"/>
  <c r="AB4317" i="60"/>
  <c r="AB4318" i="60"/>
  <c r="AB4319" i="60"/>
  <c r="AD4319" i="60" s="1"/>
  <c r="AB4320" i="60"/>
  <c r="AB4321" i="60"/>
  <c r="AB4322" i="60"/>
  <c r="AB4323" i="60"/>
  <c r="AB4324" i="60"/>
  <c r="AB4325" i="60"/>
  <c r="AB4326" i="60"/>
  <c r="AB4327" i="60"/>
  <c r="AD4327" i="60" s="1"/>
  <c r="AB4328" i="60"/>
  <c r="AB4329" i="60"/>
  <c r="AB4330" i="60"/>
  <c r="AB4331" i="60"/>
  <c r="AB4332" i="60"/>
  <c r="AB4333" i="60"/>
  <c r="AB4334" i="60"/>
  <c r="AB4335" i="60"/>
  <c r="AD4335" i="60" s="1"/>
  <c r="AB4336" i="60"/>
  <c r="AB4337" i="60"/>
  <c r="AB4338" i="60"/>
  <c r="AB4339" i="60"/>
  <c r="AB4340" i="60"/>
  <c r="AB4341" i="60"/>
  <c r="AB4342" i="60"/>
  <c r="AB4343" i="60"/>
  <c r="AD4343" i="60" s="1"/>
  <c r="AB4344" i="60"/>
  <c r="AB4345" i="60"/>
  <c r="AB4346" i="60"/>
  <c r="AB4347" i="60"/>
  <c r="AB4348" i="60"/>
  <c r="AB4349" i="60"/>
  <c r="AB4350" i="60"/>
  <c r="AB4351" i="60"/>
  <c r="AD4351" i="60" s="1"/>
  <c r="AB4352" i="60"/>
  <c r="AB4353" i="60"/>
  <c r="AB4354" i="60"/>
  <c r="AB4355" i="60"/>
  <c r="AB4356" i="60"/>
  <c r="AB4357" i="60"/>
  <c r="AB4358" i="60"/>
  <c r="AB4359" i="60"/>
  <c r="AD4359" i="60" s="1"/>
  <c r="AB4360" i="60"/>
  <c r="AD351" i="60"/>
  <c r="AD359" i="60"/>
  <c r="AD372" i="60"/>
  <c r="AD391" i="60"/>
  <c r="AD399" i="60"/>
  <c r="AD404" i="60"/>
  <c r="AD407" i="60"/>
  <c r="AD420" i="60"/>
  <c r="AD423" i="60"/>
  <c r="AD431" i="60"/>
  <c r="AD447" i="60"/>
  <c r="AD452" i="60"/>
  <c r="AD455" i="60"/>
  <c r="AD463" i="60"/>
  <c r="AD479" i="60"/>
  <c r="AD484" i="60"/>
  <c r="AD487" i="60"/>
  <c r="AD511" i="60"/>
  <c r="AD524" i="60"/>
  <c r="AD527" i="60"/>
  <c r="AD532" i="60"/>
  <c r="AD535" i="60"/>
  <c r="AD548" i="60"/>
  <c r="AD551" i="60"/>
  <c r="AD567" i="60"/>
  <c r="AD575" i="60"/>
  <c r="AD580" i="60"/>
  <c r="AD583" i="60"/>
  <c r="AD591" i="60"/>
  <c r="AD607" i="60"/>
  <c r="AD612" i="60"/>
  <c r="AD631" i="60"/>
  <c r="AD639" i="60"/>
  <c r="AD652" i="60"/>
  <c r="AD655" i="60"/>
  <c r="AD660" i="60"/>
  <c r="AD663" i="60"/>
  <c r="AD676" i="60"/>
  <c r="AD687" i="60"/>
  <c r="AD695" i="60"/>
  <c r="AD703" i="60"/>
  <c r="AD708" i="60"/>
  <c r="AD711" i="60"/>
  <c r="AD719" i="60"/>
  <c r="AD735" i="60"/>
  <c r="AD740" i="60"/>
  <c r="AD743" i="60"/>
  <c r="AD748" i="60"/>
  <c r="AD759" i="60"/>
  <c r="AD767" i="60"/>
  <c r="AD780" i="60"/>
  <c r="AD783" i="60"/>
  <c r="AD788" i="60"/>
  <c r="AD804" i="60"/>
  <c r="AD807" i="60"/>
  <c r="AD815" i="60"/>
  <c r="AD823" i="60"/>
  <c r="AD831" i="60"/>
  <c r="AD836" i="60"/>
  <c r="AD839" i="60"/>
  <c r="AD852" i="60"/>
  <c r="AD863" i="60"/>
  <c r="AD868" i="60"/>
  <c r="AD876" i="60"/>
  <c r="AD887" i="60"/>
  <c r="AD895" i="60"/>
  <c r="AD908" i="60"/>
  <c r="AD911" i="60"/>
  <c r="AD916" i="60"/>
  <c r="AD919" i="60"/>
  <c r="AD932" i="60"/>
  <c r="AD935" i="60"/>
  <c r="AD943" i="60"/>
  <c r="AD951" i="60"/>
  <c r="AD964" i="60"/>
  <c r="AD967" i="60"/>
  <c r="AD975" i="60"/>
  <c r="AD980" i="60"/>
  <c r="AD991" i="60"/>
  <c r="AD996" i="60"/>
  <c r="AD999" i="60"/>
  <c r="AD1004" i="60"/>
  <c r="AD1015" i="60"/>
  <c r="AD1023" i="60"/>
  <c r="AD1036" i="60"/>
  <c r="AD1044" i="60"/>
  <c r="AD1047" i="60"/>
  <c r="AD1060" i="60"/>
  <c r="AD1071" i="60"/>
  <c r="AD1079" i="60"/>
  <c r="AD1087" i="60"/>
  <c r="AD1092" i="60"/>
  <c r="AD1095" i="60"/>
  <c r="AD1103" i="60"/>
  <c r="AD1108" i="60"/>
  <c r="AD1127" i="60"/>
  <c r="AD1132" i="60"/>
  <c r="AD1135" i="60"/>
  <c r="AD1159" i="60"/>
  <c r="AD1167" i="60"/>
  <c r="AD1172" i="60"/>
  <c r="AD1183" i="60"/>
  <c r="AD1196" i="60"/>
  <c r="AD1199" i="60"/>
  <c r="AD1223" i="60"/>
  <c r="AD1228" i="60"/>
  <c r="AD1231" i="60"/>
  <c r="AD1260" i="60"/>
  <c r="AD1263" i="60"/>
  <c r="AD1279" i="60"/>
  <c r="AD1292" i="60"/>
  <c r="AD1319" i="60"/>
  <c r="AD1324" i="60"/>
  <c r="AD1343" i="60"/>
  <c r="AD1356" i="60"/>
  <c r="AD1364" i="60"/>
  <c r="AD1383" i="60"/>
  <c r="AD1388" i="60"/>
  <c r="AD1407" i="60"/>
  <c r="AD1415" i="60"/>
  <c r="AD1420" i="60"/>
  <c r="AD1428" i="60"/>
  <c r="AD1447" i="60"/>
  <c r="AD1452" i="60"/>
  <c r="AD1463" i="60"/>
  <c r="AD1479" i="60"/>
  <c r="AD1516" i="60"/>
  <c r="AD1535" i="60"/>
  <c r="AD1551" i="60"/>
  <c r="AD1556" i="60"/>
  <c r="AD1591" i="60"/>
  <c r="AD1615" i="60"/>
  <c r="AD1620" i="60"/>
  <c r="AD1671" i="60"/>
  <c r="AD1684" i="60"/>
  <c r="AD1695" i="60"/>
  <c r="AD1743" i="60"/>
  <c r="AD1759" i="60"/>
  <c r="AD1775" i="60"/>
  <c r="AD1812" i="60"/>
  <c r="AD1815" i="60"/>
  <c r="AD1839" i="60"/>
  <c r="AD1847" i="60"/>
  <c r="AD1903" i="60"/>
  <c r="AD1927" i="60"/>
  <c r="AD1935" i="60"/>
  <c r="AD2004" i="60"/>
  <c r="AD2068" i="60"/>
  <c r="AD2079" i="60"/>
  <c r="AD2132" i="60"/>
  <c r="AD2196" i="60"/>
  <c r="AD2231" i="60"/>
  <c r="AD2303" i="60"/>
  <c r="AD2455" i="60"/>
  <c r="AD2543" i="60"/>
  <c r="AD2655" i="60"/>
  <c r="AD2743" i="60"/>
  <c r="AD2903" i="60"/>
  <c r="AD2991" i="60"/>
  <c r="AD3135" i="60"/>
  <c r="AD3223" i="60"/>
  <c r="AD3335" i="60"/>
  <c r="AD3423" i="60"/>
  <c r="AD3583" i="60"/>
  <c r="AD3671" i="60"/>
  <c r="AD3823" i="60"/>
  <c r="AD3895" i="60"/>
  <c r="AD3991" i="60"/>
  <c r="AD4207" i="60"/>
  <c r="AD364" i="60"/>
  <c r="AD367" i="60"/>
  <c r="AD383" i="60"/>
  <c r="AD415" i="60"/>
  <c r="AD428" i="60"/>
  <c r="AD460" i="60"/>
  <c r="AD468" i="60"/>
  <c r="AD471" i="60"/>
  <c r="AD492" i="60"/>
  <c r="AD495" i="60"/>
  <c r="AD519" i="60"/>
  <c r="AD543" i="60"/>
  <c r="AD556" i="60"/>
  <c r="AD588" i="60"/>
  <c r="AD596" i="60"/>
  <c r="AD599" i="60"/>
  <c r="AD620" i="60"/>
  <c r="AD623" i="60"/>
  <c r="AD647" i="60"/>
  <c r="AD671" i="60"/>
  <c r="AD684" i="60"/>
  <c r="AD716" i="60"/>
  <c r="AD724" i="60"/>
  <c r="AD727" i="60"/>
  <c r="AD751" i="60"/>
  <c r="AD775" i="60"/>
  <c r="AD799" i="60"/>
  <c r="AD812" i="60"/>
  <c r="AD844" i="60"/>
  <c r="AD855" i="60"/>
  <c r="AD879" i="60"/>
  <c r="AD903" i="60"/>
  <c r="AD927" i="60"/>
  <c r="AD940" i="60"/>
  <c r="AD972" i="60"/>
  <c r="AD983" i="60"/>
  <c r="AD1007" i="60"/>
  <c r="AD1031" i="60"/>
  <c r="AD1055" i="60"/>
  <c r="AD1068" i="60"/>
  <c r="AD1100" i="60"/>
  <c r="AD1143" i="60"/>
  <c r="AD1164" i="60"/>
  <c r="AD1191" i="60"/>
  <c r="AD1236" i="60"/>
  <c r="AD1255" i="60"/>
  <c r="AD1287" i="60"/>
  <c r="AD1300" i="60"/>
  <c r="AD1327" i="60"/>
  <c r="AD1351" i="60"/>
  <c r="AD1375" i="60"/>
  <c r="AD1423" i="60"/>
  <c r="AD1439" i="60"/>
  <c r="AD1471" i="60"/>
  <c r="AD1492" i="60"/>
  <c r="AD1519" i="60"/>
  <c r="AD1543" i="60"/>
  <c r="AD1575" i="60"/>
  <c r="AD1631" i="60"/>
  <c r="AD1655" i="60"/>
  <c r="AD1748" i="60"/>
  <c r="AD1767" i="60"/>
  <c r="AD1807" i="60"/>
  <c r="AD1863" i="60"/>
  <c r="AD1876" i="60"/>
  <c r="AD1940" i="60"/>
  <c r="AD1999" i="60"/>
  <c r="AD2055" i="60"/>
  <c r="AD2260" i="60"/>
  <c r="AD2319" i="60"/>
  <c r="AD2575" i="60"/>
  <c r="AD3047" i="60"/>
  <c r="AD3303" i="60"/>
  <c r="AD3751" i="60"/>
  <c r="AC351" i="60"/>
  <c r="AC352" i="60"/>
  <c r="Z352" i="60" s="1"/>
  <c r="AC353" i="60"/>
  <c r="AC354" i="60"/>
  <c r="AC355" i="60"/>
  <c r="Z355" i="60" s="1"/>
  <c r="AC356" i="60"/>
  <c r="AC357" i="60"/>
  <c r="Z357" i="60" s="1"/>
  <c r="AC358" i="60"/>
  <c r="AC359" i="60"/>
  <c r="AC360" i="60"/>
  <c r="Z360" i="60" s="1"/>
  <c r="AC361" i="60"/>
  <c r="AC362" i="60"/>
  <c r="AC363" i="60"/>
  <c r="Z363" i="60" s="1"/>
  <c r="AC364" i="60"/>
  <c r="AC365" i="60"/>
  <c r="Z365" i="60" s="1"/>
  <c r="AC366" i="60"/>
  <c r="AC367" i="60"/>
  <c r="AC368" i="60"/>
  <c r="Z368" i="60" s="1"/>
  <c r="AC369" i="60"/>
  <c r="AC370" i="60"/>
  <c r="AC371" i="60"/>
  <c r="Z371" i="60" s="1"/>
  <c r="AC372" i="60"/>
  <c r="AC373" i="60"/>
  <c r="Z373" i="60" s="1"/>
  <c r="AC374" i="60"/>
  <c r="AC375" i="60"/>
  <c r="AC376" i="60"/>
  <c r="Z376" i="60" s="1"/>
  <c r="AC377" i="60"/>
  <c r="AC378" i="60"/>
  <c r="AC379" i="60"/>
  <c r="Z379" i="60" s="1"/>
  <c r="AC380" i="60"/>
  <c r="AC381" i="60"/>
  <c r="Z381" i="60" s="1"/>
  <c r="AC382" i="60"/>
  <c r="AC383" i="60"/>
  <c r="AC384" i="60"/>
  <c r="Z384" i="60" s="1"/>
  <c r="AC385" i="60"/>
  <c r="AC386" i="60"/>
  <c r="AC387" i="60"/>
  <c r="Z387" i="60" s="1"/>
  <c r="AC388" i="60"/>
  <c r="AC389" i="60"/>
  <c r="Z389" i="60" s="1"/>
  <c r="AC390" i="60"/>
  <c r="AC391" i="60"/>
  <c r="AC392" i="60"/>
  <c r="Z392" i="60" s="1"/>
  <c r="AC393" i="60"/>
  <c r="AC394" i="60"/>
  <c r="AC395" i="60"/>
  <c r="Z395" i="60" s="1"/>
  <c r="AC396" i="60"/>
  <c r="AC397" i="60"/>
  <c r="Z397" i="60" s="1"/>
  <c r="AC398" i="60"/>
  <c r="AC399" i="60"/>
  <c r="AC400" i="60"/>
  <c r="Z400" i="60" s="1"/>
  <c r="AC401" i="60"/>
  <c r="AC402" i="60"/>
  <c r="AC403" i="60"/>
  <c r="Z403" i="60" s="1"/>
  <c r="AC404" i="60"/>
  <c r="AC405" i="60"/>
  <c r="Z405" i="60" s="1"/>
  <c r="AC406" i="60"/>
  <c r="AC407" i="60"/>
  <c r="AC408" i="60"/>
  <c r="Z408" i="60" s="1"/>
  <c r="AC409" i="60"/>
  <c r="AC410" i="60"/>
  <c r="AC411" i="60"/>
  <c r="Z411" i="60" s="1"/>
  <c r="AC412" i="60"/>
  <c r="AC413" i="60"/>
  <c r="Z413" i="60" s="1"/>
  <c r="AC414" i="60"/>
  <c r="AC415" i="60"/>
  <c r="AC416" i="60"/>
  <c r="Z416" i="60" s="1"/>
  <c r="AC417" i="60"/>
  <c r="AC418" i="60"/>
  <c r="AC419" i="60"/>
  <c r="Z419" i="60" s="1"/>
  <c r="AC420" i="60"/>
  <c r="AC421" i="60"/>
  <c r="Z421" i="60" s="1"/>
  <c r="AC422" i="60"/>
  <c r="AC423" i="60"/>
  <c r="AC424" i="60"/>
  <c r="Z424" i="60" s="1"/>
  <c r="AC425" i="60"/>
  <c r="AC426" i="60"/>
  <c r="AC427" i="60"/>
  <c r="Z427" i="60" s="1"/>
  <c r="AC428" i="60"/>
  <c r="AC429" i="60"/>
  <c r="Z429" i="60" s="1"/>
  <c r="AC430" i="60"/>
  <c r="AC431" i="60"/>
  <c r="AC432" i="60"/>
  <c r="Z432" i="60" s="1"/>
  <c r="AC433" i="60"/>
  <c r="AC434" i="60"/>
  <c r="AC435" i="60"/>
  <c r="Z435" i="60" s="1"/>
  <c r="AC436" i="60"/>
  <c r="AC437" i="60"/>
  <c r="Z437" i="60" s="1"/>
  <c r="AC438" i="60"/>
  <c r="AC439" i="60"/>
  <c r="AC440" i="60"/>
  <c r="Z440" i="60" s="1"/>
  <c r="AC441" i="60"/>
  <c r="AC442" i="60"/>
  <c r="AC443" i="60"/>
  <c r="Z443" i="60" s="1"/>
  <c r="AC444" i="60"/>
  <c r="AC445" i="60"/>
  <c r="Z445" i="60" s="1"/>
  <c r="AC446" i="60"/>
  <c r="AC447" i="60"/>
  <c r="AC448" i="60"/>
  <c r="Z448" i="60" s="1"/>
  <c r="AC449" i="60"/>
  <c r="AC450" i="60"/>
  <c r="AC451" i="60"/>
  <c r="Z451" i="60" s="1"/>
  <c r="AC452" i="60"/>
  <c r="AC453" i="60"/>
  <c r="Z453" i="60" s="1"/>
  <c r="AC454" i="60"/>
  <c r="AC455" i="60"/>
  <c r="AC456" i="60"/>
  <c r="Z456" i="60" s="1"/>
  <c r="AC457" i="60"/>
  <c r="AC458" i="60"/>
  <c r="AC459" i="60"/>
  <c r="Z459" i="60" s="1"/>
  <c r="AC460" i="60"/>
  <c r="AC461" i="60"/>
  <c r="Z461" i="60" s="1"/>
  <c r="AC462" i="60"/>
  <c r="AC463" i="60"/>
  <c r="AC464" i="60"/>
  <c r="Z464" i="60" s="1"/>
  <c r="AC465" i="60"/>
  <c r="AC466" i="60"/>
  <c r="AC467" i="60"/>
  <c r="Z467" i="60" s="1"/>
  <c r="AC468" i="60"/>
  <c r="AC469" i="60"/>
  <c r="Z469" i="60" s="1"/>
  <c r="AC470" i="60"/>
  <c r="AC471" i="60"/>
  <c r="AC472" i="60"/>
  <c r="Z472" i="60" s="1"/>
  <c r="AC473" i="60"/>
  <c r="AC474" i="60"/>
  <c r="AC475" i="60"/>
  <c r="Z475" i="60" s="1"/>
  <c r="AC476" i="60"/>
  <c r="AC477" i="60"/>
  <c r="Z477" i="60" s="1"/>
  <c r="AC478" i="60"/>
  <c r="AC479" i="60"/>
  <c r="AC480" i="60"/>
  <c r="Z480" i="60" s="1"/>
  <c r="AC481" i="60"/>
  <c r="AC482" i="60"/>
  <c r="AC483" i="60"/>
  <c r="Z483" i="60" s="1"/>
  <c r="AC484" i="60"/>
  <c r="AC485" i="60"/>
  <c r="Z485" i="60" s="1"/>
  <c r="AC486" i="60"/>
  <c r="AC487" i="60"/>
  <c r="AC488" i="60"/>
  <c r="Z488" i="60" s="1"/>
  <c r="AC489" i="60"/>
  <c r="AC490" i="60"/>
  <c r="AC491" i="60"/>
  <c r="Z491" i="60" s="1"/>
  <c r="AC492" i="60"/>
  <c r="AC493" i="60"/>
  <c r="Z493" i="60" s="1"/>
  <c r="AC494" i="60"/>
  <c r="AC495" i="60"/>
  <c r="AC496" i="60"/>
  <c r="Z496" i="60" s="1"/>
  <c r="AC497" i="60"/>
  <c r="AC498" i="60"/>
  <c r="AC499" i="60"/>
  <c r="Z499" i="60" s="1"/>
  <c r="AC500" i="60"/>
  <c r="AC501" i="60"/>
  <c r="Z501" i="60" s="1"/>
  <c r="AC502" i="60"/>
  <c r="AC503" i="60"/>
  <c r="AC504" i="60"/>
  <c r="Z504" i="60" s="1"/>
  <c r="AC505" i="60"/>
  <c r="AC506" i="60"/>
  <c r="AC507" i="60"/>
  <c r="Z507" i="60" s="1"/>
  <c r="AC508" i="60"/>
  <c r="AC509" i="60"/>
  <c r="Z509" i="60" s="1"/>
  <c r="AC510" i="60"/>
  <c r="AC511" i="60"/>
  <c r="AC512" i="60"/>
  <c r="Z512" i="60" s="1"/>
  <c r="AC513" i="60"/>
  <c r="AC514" i="60"/>
  <c r="AC515" i="60"/>
  <c r="Z515" i="60" s="1"/>
  <c r="AC516" i="60"/>
  <c r="AC517" i="60"/>
  <c r="Z517" i="60" s="1"/>
  <c r="AC518" i="60"/>
  <c r="AC519" i="60"/>
  <c r="AC520" i="60"/>
  <c r="Z520" i="60" s="1"/>
  <c r="AC521" i="60"/>
  <c r="AC522" i="60"/>
  <c r="AC523" i="60"/>
  <c r="Z523" i="60" s="1"/>
  <c r="AC524" i="60"/>
  <c r="AC525" i="60"/>
  <c r="Z525" i="60" s="1"/>
  <c r="AC526" i="60"/>
  <c r="AC527" i="60"/>
  <c r="AC528" i="60"/>
  <c r="Z528" i="60" s="1"/>
  <c r="AC529" i="60"/>
  <c r="AC530" i="60"/>
  <c r="AC531" i="60"/>
  <c r="Z531" i="60" s="1"/>
  <c r="AC532" i="60"/>
  <c r="AC533" i="60"/>
  <c r="Z533" i="60" s="1"/>
  <c r="AC534" i="60"/>
  <c r="AC535" i="60"/>
  <c r="AC536" i="60"/>
  <c r="Z536" i="60" s="1"/>
  <c r="AC537" i="60"/>
  <c r="AC538" i="60"/>
  <c r="AC539" i="60"/>
  <c r="Z539" i="60" s="1"/>
  <c r="AC540" i="60"/>
  <c r="AC541" i="60"/>
  <c r="Z541" i="60" s="1"/>
  <c r="AC542" i="60"/>
  <c r="AC543" i="60"/>
  <c r="AC544" i="60"/>
  <c r="Z544" i="60" s="1"/>
  <c r="AC545" i="60"/>
  <c r="AC546" i="60"/>
  <c r="AC547" i="60"/>
  <c r="Z547" i="60" s="1"/>
  <c r="AC548" i="60"/>
  <c r="AC549" i="60"/>
  <c r="Z549" i="60" s="1"/>
  <c r="AC550" i="60"/>
  <c r="AC551" i="60"/>
  <c r="AC552" i="60"/>
  <c r="Z552" i="60" s="1"/>
  <c r="AC553" i="60"/>
  <c r="AC554" i="60"/>
  <c r="AC555" i="60"/>
  <c r="Z555" i="60" s="1"/>
  <c r="AC556" i="60"/>
  <c r="AC557" i="60"/>
  <c r="Z557" i="60" s="1"/>
  <c r="AC558" i="60"/>
  <c r="AC559" i="60"/>
  <c r="AC560" i="60"/>
  <c r="Z560" i="60" s="1"/>
  <c r="AC561" i="60"/>
  <c r="AC562" i="60"/>
  <c r="AC563" i="60"/>
  <c r="Z563" i="60" s="1"/>
  <c r="AC564" i="60"/>
  <c r="AC565" i="60"/>
  <c r="Z565" i="60" s="1"/>
  <c r="AC566" i="60"/>
  <c r="AC567" i="60"/>
  <c r="AC568" i="60"/>
  <c r="Z568" i="60" s="1"/>
  <c r="AC569" i="60"/>
  <c r="AC570" i="60"/>
  <c r="AC571" i="60"/>
  <c r="Z571" i="60" s="1"/>
  <c r="AC572" i="60"/>
  <c r="AC573" i="60"/>
  <c r="Z573" i="60" s="1"/>
  <c r="AC574" i="60"/>
  <c r="AC575" i="60"/>
  <c r="AC576" i="60"/>
  <c r="Z576" i="60" s="1"/>
  <c r="AC577" i="60"/>
  <c r="AC578" i="60"/>
  <c r="AC579" i="60"/>
  <c r="Z579" i="60" s="1"/>
  <c r="AC580" i="60"/>
  <c r="AC581" i="60"/>
  <c r="Z581" i="60" s="1"/>
  <c r="AC582" i="60"/>
  <c r="AC583" i="60"/>
  <c r="AC584" i="60"/>
  <c r="Z584" i="60" s="1"/>
  <c r="AC585" i="60"/>
  <c r="AC586" i="60"/>
  <c r="AC587" i="60"/>
  <c r="Z587" i="60" s="1"/>
  <c r="AC588" i="60"/>
  <c r="AC589" i="60"/>
  <c r="Z589" i="60" s="1"/>
  <c r="AC590" i="60"/>
  <c r="AC591" i="60"/>
  <c r="AC592" i="60"/>
  <c r="Z592" i="60" s="1"/>
  <c r="AC593" i="60"/>
  <c r="AC594" i="60"/>
  <c r="AC595" i="60"/>
  <c r="Z595" i="60" s="1"/>
  <c r="AC596" i="60"/>
  <c r="AC597" i="60"/>
  <c r="Z597" i="60" s="1"/>
  <c r="AC598" i="60"/>
  <c r="AC599" i="60"/>
  <c r="AC600" i="60"/>
  <c r="Z600" i="60" s="1"/>
  <c r="AC601" i="60"/>
  <c r="AC602" i="60"/>
  <c r="AC603" i="60"/>
  <c r="Z603" i="60" s="1"/>
  <c r="AC604" i="60"/>
  <c r="AC605" i="60"/>
  <c r="Z605" i="60" s="1"/>
  <c r="AC606" i="60"/>
  <c r="AC607" i="60"/>
  <c r="AC608" i="60"/>
  <c r="Z608" i="60" s="1"/>
  <c r="AC609" i="60"/>
  <c r="AC610" i="60"/>
  <c r="AC611" i="60"/>
  <c r="Z611" i="60" s="1"/>
  <c r="AC612" i="60"/>
  <c r="AC613" i="60"/>
  <c r="Z613" i="60" s="1"/>
  <c r="AC614" i="60"/>
  <c r="AC615" i="60"/>
  <c r="AC616" i="60"/>
  <c r="Z616" i="60" s="1"/>
  <c r="AC617" i="60"/>
  <c r="AC618" i="60"/>
  <c r="AC619" i="60"/>
  <c r="Z619" i="60" s="1"/>
  <c r="AC620" i="60"/>
  <c r="AC621" i="60"/>
  <c r="Z621" i="60" s="1"/>
  <c r="AC622" i="60"/>
  <c r="AC623" i="60"/>
  <c r="AC624" i="60"/>
  <c r="Z624" i="60" s="1"/>
  <c r="AC625" i="60"/>
  <c r="AC626" i="60"/>
  <c r="AC627" i="60"/>
  <c r="Z627" i="60" s="1"/>
  <c r="AC628" i="60"/>
  <c r="AC629" i="60"/>
  <c r="Z629" i="60" s="1"/>
  <c r="AC630" i="60"/>
  <c r="AC631" i="60"/>
  <c r="AC632" i="60"/>
  <c r="Z632" i="60" s="1"/>
  <c r="AC633" i="60"/>
  <c r="AC634" i="60"/>
  <c r="AC635" i="60"/>
  <c r="Z635" i="60" s="1"/>
  <c r="AC636" i="60"/>
  <c r="AC637" i="60"/>
  <c r="Z637" i="60" s="1"/>
  <c r="AC638" i="60"/>
  <c r="AC639" i="60"/>
  <c r="AC640" i="60"/>
  <c r="Z640" i="60" s="1"/>
  <c r="AC641" i="60"/>
  <c r="AC642" i="60"/>
  <c r="AC643" i="60"/>
  <c r="Z643" i="60" s="1"/>
  <c r="AC644" i="60"/>
  <c r="AC645" i="60"/>
  <c r="Z645" i="60" s="1"/>
  <c r="AC646" i="60"/>
  <c r="AC647" i="60"/>
  <c r="AC648" i="60"/>
  <c r="Z648" i="60" s="1"/>
  <c r="AC649" i="60"/>
  <c r="AC650" i="60"/>
  <c r="Z650" i="60" s="1"/>
  <c r="AC651" i="60"/>
  <c r="Z651" i="60" s="1"/>
  <c r="AC652" i="60"/>
  <c r="AC653" i="60"/>
  <c r="Z653" i="60" s="1"/>
  <c r="AC654" i="60"/>
  <c r="AC655" i="60"/>
  <c r="AC656" i="60"/>
  <c r="Z656" i="60" s="1"/>
  <c r="AC657" i="60"/>
  <c r="AC658" i="60"/>
  <c r="Z658" i="60" s="1"/>
  <c r="AC659" i="60"/>
  <c r="Z659" i="60" s="1"/>
  <c r="AC660" i="60"/>
  <c r="AC661" i="60"/>
  <c r="Z661" i="60" s="1"/>
  <c r="AC662" i="60"/>
  <c r="AC663" i="60"/>
  <c r="AC664" i="60"/>
  <c r="Z664" i="60" s="1"/>
  <c r="AC665" i="60"/>
  <c r="AC666" i="60"/>
  <c r="Z666" i="60" s="1"/>
  <c r="AC667" i="60"/>
  <c r="Z667" i="60" s="1"/>
  <c r="AC668" i="60"/>
  <c r="AC669" i="60"/>
  <c r="Z669" i="60" s="1"/>
  <c r="AC670" i="60"/>
  <c r="AC671" i="60"/>
  <c r="AC672" i="60"/>
  <c r="Z672" i="60" s="1"/>
  <c r="AC673" i="60"/>
  <c r="AC674" i="60"/>
  <c r="Z674" i="60" s="1"/>
  <c r="AC675" i="60"/>
  <c r="Z675" i="60" s="1"/>
  <c r="AC676" i="60"/>
  <c r="AC677" i="60"/>
  <c r="Z677" i="60" s="1"/>
  <c r="AC678" i="60"/>
  <c r="AC679" i="60"/>
  <c r="AC680" i="60"/>
  <c r="Z680" i="60" s="1"/>
  <c r="AC681" i="60"/>
  <c r="AC682" i="60"/>
  <c r="Z682" i="60" s="1"/>
  <c r="AC683" i="60"/>
  <c r="Z683" i="60" s="1"/>
  <c r="AC684" i="60"/>
  <c r="AC685" i="60"/>
  <c r="Z685" i="60" s="1"/>
  <c r="AC686" i="60"/>
  <c r="AC687" i="60"/>
  <c r="AC688" i="60"/>
  <c r="Z688" i="60" s="1"/>
  <c r="AC689" i="60"/>
  <c r="AC690" i="60"/>
  <c r="Z690" i="60" s="1"/>
  <c r="AC691" i="60"/>
  <c r="Z691" i="60" s="1"/>
  <c r="AC692" i="60"/>
  <c r="AC693" i="60"/>
  <c r="Z693" i="60" s="1"/>
  <c r="AC694" i="60"/>
  <c r="AC695" i="60"/>
  <c r="AC696" i="60"/>
  <c r="Z696" i="60" s="1"/>
  <c r="AC697" i="60"/>
  <c r="AC698" i="60"/>
  <c r="Z698" i="60" s="1"/>
  <c r="AC699" i="60"/>
  <c r="Z699" i="60" s="1"/>
  <c r="AC700" i="60"/>
  <c r="AC701" i="60"/>
  <c r="Z701" i="60" s="1"/>
  <c r="AC702" i="60"/>
  <c r="AC703" i="60"/>
  <c r="AC704" i="60"/>
  <c r="Z704" i="60" s="1"/>
  <c r="AC705" i="60"/>
  <c r="AC706" i="60"/>
  <c r="Z706" i="60" s="1"/>
  <c r="AC707" i="60"/>
  <c r="Z707" i="60" s="1"/>
  <c r="AC708" i="60"/>
  <c r="AC709" i="60"/>
  <c r="Z709" i="60" s="1"/>
  <c r="AC710" i="60"/>
  <c r="AC711" i="60"/>
  <c r="AC712" i="60"/>
  <c r="Z712" i="60" s="1"/>
  <c r="AC713" i="60"/>
  <c r="AC714" i="60"/>
  <c r="Z714" i="60" s="1"/>
  <c r="AC715" i="60"/>
  <c r="Z715" i="60" s="1"/>
  <c r="AC716" i="60"/>
  <c r="AC717" i="60"/>
  <c r="Z717" i="60" s="1"/>
  <c r="AC718" i="60"/>
  <c r="AC719" i="60"/>
  <c r="AC720" i="60"/>
  <c r="Z720" i="60" s="1"/>
  <c r="AC721" i="60"/>
  <c r="AC722" i="60"/>
  <c r="Z722" i="60" s="1"/>
  <c r="AC723" i="60"/>
  <c r="Z723" i="60" s="1"/>
  <c r="AC724" i="60"/>
  <c r="AC725" i="60"/>
  <c r="Z725" i="60" s="1"/>
  <c r="AC726" i="60"/>
  <c r="AC727" i="60"/>
  <c r="AC728" i="60"/>
  <c r="Z728" i="60" s="1"/>
  <c r="AC729" i="60"/>
  <c r="AC730" i="60"/>
  <c r="Z730" i="60" s="1"/>
  <c r="AC731" i="60"/>
  <c r="Z731" i="60" s="1"/>
  <c r="AC732" i="60"/>
  <c r="AC733" i="60"/>
  <c r="Z733" i="60" s="1"/>
  <c r="AC734" i="60"/>
  <c r="AC735" i="60"/>
  <c r="AC736" i="60"/>
  <c r="Z736" i="60" s="1"/>
  <c r="AC737" i="60"/>
  <c r="AC738" i="60"/>
  <c r="Z738" i="60" s="1"/>
  <c r="AC739" i="60"/>
  <c r="Z739" i="60" s="1"/>
  <c r="AC740" i="60"/>
  <c r="AC741" i="60"/>
  <c r="Z741" i="60" s="1"/>
  <c r="AC742" i="60"/>
  <c r="AC743" i="60"/>
  <c r="AC744" i="60"/>
  <c r="Z744" i="60" s="1"/>
  <c r="AC745" i="60"/>
  <c r="AC746" i="60"/>
  <c r="Z746" i="60" s="1"/>
  <c r="AC747" i="60"/>
  <c r="Z747" i="60" s="1"/>
  <c r="AC748" i="60"/>
  <c r="AC749" i="60"/>
  <c r="Z749" i="60" s="1"/>
  <c r="AC750" i="60"/>
  <c r="AC751" i="60"/>
  <c r="AC752" i="60"/>
  <c r="Z752" i="60" s="1"/>
  <c r="AC753" i="60"/>
  <c r="AC754" i="60"/>
  <c r="Z754" i="60" s="1"/>
  <c r="AC755" i="60"/>
  <c r="Z755" i="60" s="1"/>
  <c r="AC756" i="60"/>
  <c r="AC757" i="60"/>
  <c r="Z757" i="60" s="1"/>
  <c r="AC758" i="60"/>
  <c r="AC759" i="60"/>
  <c r="AC760" i="60"/>
  <c r="Z760" i="60" s="1"/>
  <c r="AC761" i="60"/>
  <c r="AC762" i="60"/>
  <c r="Z762" i="60" s="1"/>
  <c r="AC763" i="60"/>
  <c r="Z763" i="60" s="1"/>
  <c r="AC764" i="60"/>
  <c r="AC765" i="60"/>
  <c r="Z765" i="60" s="1"/>
  <c r="AC766" i="60"/>
  <c r="AC767" i="60"/>
  <c r="AC768" i="60"/>
  <c r="Z768" i="60" s="1"/>
  <c r="AC769" i="60"/>
  <c r="AC770" i="60"/>
  <c r="Z770" i="60" s="1"/>
  <c r="AC771" i="60"/>
  <c r="Z771" i="60" s="1"/>
  <c r="AC772" i="60"/>
  <c r="AC773" i="60"/>
  <c r="Z773" i="60" s="1"/>
  <c r="AC774" i="60"/>
  <c r="AC775" i="60"/>
  <c r="AC776" i="60"/>
  <c r="Z776" i="60" s="1"/>
  <c r="AC777" i="60"/>
  <c r="AC778" i="60"/>
  <c r="Z778" i="60" s="1"/>
  <c r="AC779" i="60"/>
  <c r="Z779" i="60" s="1"/>
  <c r="AC780" i="60"/>
  <c r="AC781" i="60"/>
  <c r="Z781" i="60" s="1"/>
  <c r="AC782" i="60"/>
  <c r="AC783" i="60"/>
  <c r="AC784" i="60"/>
  <c r="Z784" i="60" s="1"/>
  <c r="AC785" i="60"/>
  <c r="AC786" i="60"/>
  <c r="Z786" i="60" s="1"/>
  <c r="AC787" i="60"/>
  <c r="Z787" i="60" s="1"/>
  <c r="AC788" i="60"/>
  <c r="AC789" i="60"/>
  <c r="Z789" i="60" s="1"/>
  <c r="AC790" i="60"/>
  <c r="AC791" i="60"/>
  <c r="AC792" i="60"/>
  <c r="Z792" i="60" s="1"/>
  <c r="AC793" i="60"/>
  <c r="AC794" i="60"/>
  <c r="Z794" i="60" s="1"/>
  <c r="AC795" i="60"/>
  <c r="Z795" i="60" s="1"/>
  <c r="AC796" i="60"/>
  <c r="AC797" i="60"/>
  <c r="Z797" i="60" s="1"/>
  <c r="AC798" i="60"/>
  <c r="AC799" i="60"/>
  <c r="AC800" i="60"/>
  <c r="Z800" i="60" s="1"/>
  <c r="AC801" i="60"/>
  <c r="AC802" i="60"/>
  <c r="Z802" i="60" s="1"/>
  <c r="AC803" i="60"/>
  <c r="Z803" i="60" s="1"/>
  <c r="AC804" i="60"/>
  <c r="AC805" i="60"/>
  <c r="Z805" i="60" s="1"/>
  <c r="AC806" i="60"/>
  <c r="AC807" i="60"/>
  <c r="AC808" i="60"/>
  <c r="Z808" i="60" s="1"/>
  <c r="AC809" i="60"/>
  <c r="AC810" i="60"/>
  <c r="Z810" i="60" s="1"/>
  <c r="AC811" i="60"/>
  <c r="Z811" i="60" s="1"/>
  <c r="AC812" i="60"/>
  <c r="AC813" i="60"/>
  <c r="Z813" i="60" s="1"/>
  <c r="AC814" i="60"/>
  <c r="AC815" i="60"/>
  <c r="AC816" i="60"/>
  <c r="Z816" i="60" s="1"/>
  <c r="AC817" i="60"/>
  <c r="AC818" i="60"/>
  <c r="Z818" i="60" s="1"/>
  <c r="AC819" i="60"/>
  <c r="Z819" i="60" s="1"/>
  <c r="AC820" i="60"/>
  <c r="AC821" i="60"/>
  <c r="Z821" i="60" s="1"/>
  <c r="AC822" i="60"/>
  <c r="AC823" i="60"/>
  <c r="AC824" i="60"/>
  <c r="Z824" i="60" s="1"/>
  <c r="AC825" i="60"/>
  <c r="AC826" i="60"/>
  <c r="Z826" i="60" s="1"/>
  <c r="AC827" i="60"/>
  <c r="Z827" i="60" s="1"/>
  <c r="AC828" i="60"/>
  <c r="AC829" i="60"/>
  <c r="Z829" i="60" s="1"/>
  <c r="AC830" i="60"/>
  <c r="AC831" i="60"/>
  <c r="AC832" i="60"/>
  <c r="Z832" i="60" s="1"/>
  <c r="AC833" i="60"/>
  <c r="AC834" i="60"/>
  <c r="Z834" i="60" s="1"/>
  <c r="AC835" i="60"/>
  <c r="Z835" i="60" s="1"/>
  <c r="AC836" i="60"/>
  <c r="AC837" i="60"/>
  <c r="Z837" i="60" s="1"/>
  <c r="AC838" i="60"/>
  <c r="AC839" i="60"/>
  <c r="AC840" i="60"/>
  <c r="Z840" i="60" s="1"/>
  <c r="AC841" i="60"/>
  <c r="AC842" i="60"/>
  <c r="Z842" i="60" s="1"/>
  <c r="AC843" i="60"/>
  <c r="Z843" i="60" s="1"/>
  <c r="AC844" i="60"/>
  <c r="AC845" i="60"/>
  <c r="Z845" i="60" s="1"/>
  <c r="AC846" i="60"/>
  <c r="AC847" i="60"/>
  <c r="AC848" i="60"/>
  <c r="Z848" i="60" s="1"/>
  <c r="AC849" i="60"/>
  <c r="AC850" i="60"/>
  <c r="Z850" i="60" s="1"/>
  <c r="AC851" i="60"/>
  <c r="Z851" i="60" s="1"/>
  <c r="AC852" i="60"/>
  <c r="AC853" i="60"/>
  <c r="Z853" i="60" s="1"/>
  <c r="AC854" i="60"/>
  <c r="AC855" i="60"/>
  <c r="AC856" i="60"/>
  <c r="Z856" i="60" s="1"/>
  <c r="AC857" i="60"/>
  <c r="AC858" i="60"/>
  <c r="Z858" i="60" s="1"/>
  <c r="AC859" i="60"/>
  <c r="Z859" i="60" s="1"/>
  <c r="AC860" i="60"/>
  <c r="AC861" i="60"/>
  <c r="Z861" i="60" s="1"/>
  <c r="AC862" i="60"/>
  <c r="AC863" i="60"/>
  <c r="AC864" i="60"/>
  <c r="Z864" i="60" s="1"/>
  <c r="AC865" i="60"/>
  <c r="AC866" i="60"/>
  <c r="Z866" i="60" s="1"/>
  <c r="AC867" i="60"/>
  <c r="Z867" i="60" s="1"/>
  <c r="AC868" i="60"/>
  <c r="AC869" i="60"/>
  <c r="Z869" i="60" s="1"/>
  <c r="AC870" i="60"/>
  <c r="AC871" i="60"/>
  <c r="AC872" i="60"/>
  <c r="Z872" i="60" s="1"/>
  <c r="AC873" i="60"/>
  <c r="AC874" i="60"/>
  <c r="Z874" i="60" s="1"/>
  <c r="AC875" i="60"/>
  <c r="Z875" i="60" s="1"/>
  <c r="AC876" i="60"/>
  <c r="AC877" i="60"/>
  <c r="Z877" i="60" s="1"/>
  <c r="AC878" i="60"/>
  <c r="AC879" i="60"/>
  <c r="AC880" i="60"/>
  <c r="Z880" i="60" s="1"/>
  <c r="AC881" i="60"/>
  <c r="AC882" i="60"/>
  <c r="Z882" i="60" s="1"/>
  <c r="AC883" i="60"/>
  <c r="Z883" i="60" s="1"/>
  <c r="AC884" i="60"/>
  <c r="AC885" i="60"/>
  <c r="Z885" i="60" s="1"/>
  <c r="AC886" i="60"/>
  <c r="AC887" i="60"/>
  <c r="AC888" i="60"/>
  <c r="Z888" i="60" s="1"/>
  <c r="AC889" i="60"/>
  <c r="AC890" i="60"/>
  <c r="Z890" i="60" s="1"/>
  <c r="AC891" i="60"/>
  <c r="Z891" i="60" s="1"/>
  <c r="AC892" i="60"/>
  <c r="AC893" i="60"/>
  <c r="Z893" i="60" s="1"/>
  <c r="AC894" i="60"/>
  <c r="AC895" i="60"/>
  <c r="AC896" i="60"/>
  <c r="Z896" i="60" s="1"/>
  <c r="AC897" i="60"/>
  <c r="AC898" i="60"/>
  <c r="Z898" i="60" s="1"/>
  <c r="AC899" i="60"/>
  <c r="Z899" i="60" s="1"/>
  <c r="AC900" i="60"/>
  <c r="AC901" i="60"/>
  <c r="Z901" i="60" s="1"/>
  <c r="AC902" i="60"/>
  <c r="AC903" i="60"/>
  <c r="AC904" i="60"/>
  <c r="Z904" i="60" s="1"/>
  <c r="AC905" i="60"/>
  <c r="AC906" i="60"/>
  <c r="Z906" i="60" s="1"/>
  <c r="AC907" i="60"/>
  <c r="Z907" i="60" s="1"/>
  <c r="AC908" i="60"/>
  <c r="AC909" i="60"/>
  <c r="Z909" i="60" s="1"/>
  <c r="AC910" i="60"/>
  <c r="AC911" i="60"/>
  <c r="AC912" i="60"/>
  <c r="Z912" i="60" s="1"/>
  <c r="AC913" i="60"/>
  <c r="AC914" i="60"/>
  <c r="Z914" i="60" s="1"/>
  <c r="AC915" i="60"/>
  <c r="Z915" i="60" s="1"/>
  <c r="AC916" i="60"/>
  <c r="AC917" i="60"/>
  <c r="Z917" i="60" s="1"/>
  <c r="AC918" i="60"/>
  <c r="AC919" i="60"/>
  <c r="AC920" i="60"/>
  <c r="Z920" i="60" s="1"/>
  <c r="AC921" i="60"/>
  <c r="AC922" i="60"/>
  <c r="Z922" i="60" s="1"/>
  <c r="AC923" i="60"/>
  <c r="Z923" i="60" s="1"/>
  <c r="AC924" i="60"/>
  <c r="AC925" i="60"/>
  <c r="Z925" i="60" s="1"/>
  <c r="AC926" i="60"/>
  <c r="AC927" i="60"/>
  <c r="AC928" i="60"/>
  <c r="Z928" i="60" s="1"/>
  <c r="AC929" i="60"/>
  <c r="AC930" i="60"/>
  <c r="Z930" i="60" s="1"/>
  <c r="AC931" i="60"/>
  <c r="Z931" i="60" s="1"/>
  <c r="AC932" i="60"/>
  <c r="AC933" i="60"/>
  <c r="Z933" i="60" s="1"/>
  <c r="AC934" i="60"/>
  <c r="AC935" i="60"/>
  <c r="AC936" i="60"/>
  <c r="Z936" i="60" s="1"/>
  <c r="AC937" i="60"/>
  <c r="AC938" i="60"/>
  <c r="Z938" i="60" s="1"/>
  <c r="AC939" i="60"/>
  <c r="Z939" i="60" s="1"/>
  <c r="AC940" i="60"/>
  <c r="AC941" i="60"/>
  <c r="Z941" i="60" s="1"/>
  <c r="AC942" i="60"/>
  <c r="AC943" i="60"/>
  <c r="AC944" i="60"/>
  <c r="Z944" i="60" s="1"/>
  <c r="AC945" i="60"/>
  <c r="AC946" i="60"/>
  <c r="Z946" i="60" s="1"/>
  <c r="AC947" i="60"/>
  <c r="Z947" i="60" s="1"/>
  <c r="AC948" i="60"/>
  <c r="AC949" i="60"/>
  <c r="Z949" i="60" s="1"/>
  <c r="AC950" i="60"/>
  <c r="AC951" i="60"/>
  <c r="AC952" i="60"/>
  <c r="Z952" i="60" s="1"/>
  <c r="AC953" i="60"/>
  <c r="AC954" i="60"/>
  <c r="Z954" i="60" s="1"/>
  <c r="AC955" i="60"/>
  <c r="Z955" i="60" s="1"/>
  <c r="AC956" i="60"/>
  <c r="AC957" i="60"/>
  <c r="Z957" i="60" s="1"/>
  <c r="AC958" i="60"/>
  <c r="AC959" i="60"/>
  <c r="AC960" i="60"/>
  <c r="Z960" i="60" s="1"/>
  <c r="AC961" i="60"/>
  <c r="AC962" i="60"/>
  <c r="Z962" i="60" s="1"/>
  <c r="AC963" i="60"/>
  <c r="Z963" i="60" s="1"/>
  <c r="AC964" i="60"/>
  <c r="AC965" i="60"/>
  <c r="Z965" i="60" s="1"/>
  <c r="AC966" i="60"/>
  <c r="AC967" i="60"/>
  <c r="AC968" i="60"/>
  <c r="Z968" i="60" s="1"/>
  <c r="AC969" i="60"/>
  <c r="AC970" i="60"/>
  <c r="Z970" i="60" s="1"/>
  <c r="AC971" i="60"/>
  <c r="Z971" i="60" s="1"/>
  <c r="AC972" i="60"/>
  <c r="AC973" i="60"/>
  <c r="Z973" i="60" s="1"/>
  <c r="AC974" i="60"/>
  <c r="AC975" i="60"/>
  <c r="AC976" i="60"/>
  <c r="Z976" i="60" s="1"/>
  <c r="AC977" i="60"/>
  <c r="AC978" i="60"/>
  <c r="Z978" i="60" s="1"/>
  <c r="AC979" i="60"/>
  <c r="Z979" i="60" s="1"/>
  <c r="AC980" i="60"/>
  <c r="AC981" i="60"/>
  <c r="Z981" i="60" s="1"/>
  <c r="AC982" i="60"/>
  <c r="AC983" i="60"/>
  <c r="AC984" i="60"/>
  <c r="Z984" i="60" s="1"/>
  <c r="AC985" i="60"/>
  <c r="AC986" i="60"/>
  <c r="Z986" i="60" s="1"/>
  <c r="AC987" i="60"/>
  <c r="Z987" i="60" s="1"/>
  <c r="AC988" i="60"/>
  <c r="AC989" i="60"/>
  <c r="Z989" i="60" s="1"/>
  <c r="AC990" i="60"/>
  <c r="AC991" i="60"/>
  <c r="AC992" i="60"/>
  <c r="Z992" i="60" s="1"/>
  <c r="AC993" i="60"/>
  <c r="AC994" i="60"/>
  <c r="Z994" i="60" s="1"/>
  <c r="AC995" i="60"/>
  <c r="Z995" i="60" s="1"/>
  <c r="AC996" i="60"/>
  <c r="AC997" i="60"/>
  <c r="Z997" i="60" s="1"/>
  <c r="AC998" i="60"/>
  <c r="AC999" i="60"/>
  <c r="AC1000" i="60"/>
  <c r="Z1000" i="60" s="1"/>
  <c r="AC1001" i="60"/>
  <c r="AC1002" i="60"/>
  <c r="Z1002" i="60" s="1"/>
  <c r="AC1003" i="60"/>
  <c r="Z1003" i="60" s="1"/>
  <c r="AC1004" i="60"/>
  <c r="AC1005" i="60"/>
  <c r="Z1005" i="60" s="1"/>
  <c r="AC1006" i="60"/>
  <c r="AC1007" i="60"/>
  <c r="AC1008" i="60"/>
  <c r="Z1008" i="60" s="1"/>
  <c r="AC1009" i="60"/>
  <c r="AC1010" i="60"/>
  <c r="Z1010" i="60" s="1"/>
  <c r="AC1011" i="60"/>
  <c r="Z1011" i="60" s="1"/>
  <c r="AC1012" i="60"/>
  <c r="AC1013" i="60"/>
  <c r="Z1013" i="60" s="1"/>
  <c r="AC1014" i="60"/>
  <c r="AC1015" i="60"/>
  <c r="AC1016" i="60"/>
  <c r="Z1016" i="60" s="1"/>
  <c r="AC1017" i="60"/>
  <c r="AC1018" i="60"/>
  <c r="Z1018" i="60" s="1"/>
  <c r="AC1019" i="60"/>
  <c r="Z1019" i="60" s="1"/>
  <c r="AC1020" i="60"/>
  <c r="AC1021" i="60"/>
  <c r="Z1021" i="60" s="1"/>
  <c r="AC1022" i="60"/>
  <c r="AC1023" i="60"/>
  <c r="AC1024" i="60"/>
  <c r="Z1024" i="60" s="1"/>
  <c r="AC1025" i="60"/>
  <c r="AC1026" i="60"/>
  <c r="Z1026" i="60" s="1"/>
  <c r="AC1027" i="60"/>
  <c r="Z1027" i="60" s="1"/>
  <c r="AC1028" i="60"/>
  <c r="AC1029" i="60"/>
  <c r="Z1029" i="60" s="1"/>
  <c r="AC1030" i="60"/>
  <c r="AC1031" i="60"/>
  <c r="AC1032" i="60"/>
  <c r="Z1032" i="60" s="1"/>
  <c r="AC1033" i="60"/>
  <c r="AC1034" i="60"/>
  <c r="Z1034" i="60" s="1"/>
  <c r="AC1035" i="60"/>
  <c r="Z1035" i="60" s="1"/>
  <c r="AC1036" i="60"/>
  <c r="AC1037" i="60"/>
  <c r="Z1037" i="60" s="1"/>
  <c r="AC1038" i="60"/>
  <c r="AC1039" i="60"/>
  <c r="AC1040" i="60"/>
  <c r="Z1040" i="60" s="1"/>
  <c r="AC1041" i="60"/>
  <c r="AC1042" i="60"/>
  <c r="Z1042" i="60" s="1"/>
  <c r="AC1043" i="60"/>
  <c r="Z1043" i="60" s="1"/>
  <c r="AC1044" i="60"/>
  <c r="AC1045" i="60"/>
  <c r="Z1045" i="60" s="1"/>
  <c r="AC1046" i="60"/>
  <c r="AC1047" i="60"/>
  <c r="AC1048" i="60"/>
  <c r="Z1048" i="60" s="1"/>
  <c r="AC1049" i="60"/>
  <c r="AC1050" i="60"/>
  <c r="Z1050" i="60" s="1"/>
  <c r="AC1051" i="60"/>
  <c r="Z1051" i="60" s="1"/>
  <c r="AC1052" i="60"/>
  <c r="AC1053" i="60"/>
  <c r="Z1053" i="60" s="1"/>
  <c r="AC1054" i="60"/>
  <c r="AC1055" i="60"/>
  <c r="AC1056" i="60"/>
  <c r="Z1056" i="60" s="1"/>
  <c r="AC1057" i="60"/>
  <c r="AC1058" i="60"/>
  <c r="Z1058" i="60" s="1"/>
  <c r="AC1059" i="60"/>
  <c r="Z1059" i="60" s="1"/>
  <c r="AC1060" i="60"/>
  <c r="AC1061" i="60"/>
  <c r="Z1061" i="60" s="1"/>
  <c r="AC1062" i="60"/>
  <c r="AC1063" i="60"/>
  <c r="AC1064" i="60"/>
  <c r="Z1064" i="60" s="1"/>
  <c r="AC1065" i="60"/>
  <c r="AC1066" i="60"/>
  <c r="Z1066" i="60" s="1"/>
  <c r="AC1067" i="60"/>
  <c r="Z1067" i="60" s="1"/>
  <c r="AC1068" i="60"/>
  <c r="AC1069" i="60"/>
  <c r="Z1069" i="60" s="1"/>
  <c r="AC1070" i="60"/>
  <c r="AC1071" i="60"/>
  <c r="AC1072" i="60"/>
  <c r="Z1072" i="60" s="1"/>
  <c r="AC1073" i="60"/>
  <c r="AC1074" i="60"/>
  <c r="Z1074" i="60" s="1"/>
  <c r="AC1075" i="60"/>
  <c r="Z1075" i="60" s="1"/>
  <c r="AC1076" i="60"/>
  <c r="AC1077" i="60"/>
  <c r="Z1077" i="60" s="1"/>
  <c r="AC1078" i="60"/>
  <c r="AC1079" i="60"/>
  <c r="AC1080" i="60"/>
  <c r="Z1080" i="60" s="1"/>
  <c r="AC1081" i="60"/>
  <c r="AC1082" i="60"/>
  <c r="Z1082" i="60" s="1"/>
  <c r="AC1083" i="60"/>
  <c r="Z1083" i="60" s="1"/>
  <c r="AC1084" i="60"/>
  <c r="AC1085" i="60"/>
  <c r="Z1085" i="60" s="1"/>
  <c r="AC1086" i="60"/>
  <c r="AC1087" i="60"/>
  <c r="AC1088" i="60"/>
  <c r="Z1088" i="60" s="1"/>
  <c r="AC1089" i="60"/>
  <c r="AC1090" i="60"/>
  <c r="Z1090" i="60" s="1"/>
  <c r="AC1091" i="60"/>
  <c r="Z1091" i="60" s="1"/>
  <c r="AC1092" i="60"/>
  <c r="AC1093" i="60"/>
  <c r="Z1093" i="60" s="1"/>
  <c r="AC1094" i="60"/>
  <c r="AC1095" i="60"/>
  <c r="AC1096" i="60"/>
  <c r="Z1096" i="60" s="1"/>
  <c r="AC1097" i="60"/>
  <c r="AC1098" i="60"/>
  <c r="Z1098" i="60" s="1"/>
  <c r="AC1099" i="60"/>
  <c r="Z1099" i="60" s="1"/>
  <c r="AC1100" i="60"/>
  <c r="AC1101" i="60"/>
  <c r="Z1101" i="60" s="1"/>
  <c r="AC1102" i="60"/>
  <c r="AC1103" i="60"/>
  <c r="AC1104" i="60"/>
  <c r="Z1104" i="60" s="1"/>
  <c r="AC1105" i="60"/>
  <c r="AC1106" i="60"/>
  <c r="Z1106" i="60" s="1"/>
  <c r="AC1107" i="60"/>
  <c r="Z1107" i="60" s="1"/>
  <c r="AC1108" i="60"/>
  <c r="AC1109" i="60"/>
  <c r="Z1109" i="60" s="1"/>
  <c r="AC1110" i="60"/>
  <c r="AC1111" i="60"/>
  <c r="AC1112" i="60"/>
  <c r="Z1112" i="60" s="1"/>
  <c r="AC1113" i="60"/>
  <c r="AC1114" i="60"/>
  <c r="Z1114" i="60" s="1"/>
  <c r="AC1115" i="60"/>
  <c r="Z1115" i="60" s="1"/>
  <c r="AC1116" i="60"/>
  <c r="AC1117" i="60"/>
  <c r="Z1117" i="60" s="1"/>
  <c r="AC1118" i="60"/>
  <c r="AC1119" i="60"/>
  <c r="AC1120" i="60"/>
  <c r="Z1120" i="60" s="1"/>
  <c r="AC1121" i="60"/>
  <c r="AC1122" i="60"/>
  <c r="Z1122" i="60" s="1"/>
  <c r="AC1123" i="60"/>
  <c r="Z1123" i="60" s="1"/>
  <c r="AC1124" i="60"/>
  <c r="AC1125" i="60"/>
  <c r="Z1125" i="60" s="1"/>
  <c r="AC1126" i="60"/>
  <c r="AC1127" i="60"/>
  <c r="AC1128" i="60"/>
  <c r="Z1128" i="60" s="1"/>
  <c r="AC1129" i="60"/>
  <c r="AC1130" i="60"/>
  <c r="Z1130" i="60" s="1"/>
  <c r="AC1131" i="60"/>
  <c r="Z1131" i="60" s="1"/>
  <c r="AC1132" i="60"/>
  <c r="AC1133" i="60"/>
  <c r="Z1133" i="60" s="1"/>
  <c r="AC1134" i="60"/>
  <c r="AC1135" i="60"/>
  <c r="AC1136" i="60"/>
  <c r="Z1136" i="60" s="1"/>
  <c r="AC1137" i="60"/>
  <c r="AC1138" i="60"/>
  <c r="Z1138" i="60" s="1"/>
  <c r="AC1139" i="60"/>
  <c r="Z1139" i="60" s="1"/>
  <c r="AC1140" i="60"/>
  <c r="AC1141" i="60"/>
  <c r="Z1141" i="60" s="1"/>
  <c r="AC1142" i="60"/>
  <c r="AC1143" i="60"/>
  <c r="AC1144" i="60"/>
  <c r="Z1144" i="60" s="1"/>
  <c r="AC1145" i="60"/>
  <c r="AC1146" i="60"/>
  <c r="Z1146" i="60" s="1"/>
  <c r="AC1147" i="60"/>
  <c r="Z1147" i="60" s="1"/>
  <c r="AC1148" i="60"/>
  <c r="AC1149" i="60"/>
  <c r="Z1149" i="60" s="1"/>
  <c r="AC1150" i="60"/>
  <c r="AC1151" i="60"/>
  <c r="AC1152" i="60"/>
  <c r="Z1152" i="60" s="1"/>
  <c r="AC1153" i="60"/>
  <c r="AC1154" i="60"/>
  <c r="Z1154" i="60" s="1"/>
  <c r="AC1155" i="60"/>
  <c r="Z1155" i="60" s="1"/>
  <c r="AC1156" i="60"/>
  <c r="AC1157" i="60"/>
  <c r="Z1157" i="60" s="1"/>
  <c r="AC1158" i="60"/>
  <c r="AC1159" i="60"/>
  <c r="AC1160" i="60"/>
  <c r="Z1160" i="60" s="1"/>
  <c r="AC1161" i="60"/>
  <c r="AC1162" i="60"/>
  <c r="Z1162" i="60" s="1"/>
  <c r="AC1163" i="60"/>
  <c r="Z1163" i="60" s="1"/>
  <c r="AC1164" i="60"/>
  <c r="AC1165" i="60"/>
  <c r="Z1165" i="60" s="1"/>
  <c r="AC1166" i="60"/>
  <c r="AC1167" i="60"/>
  <c r="AC1168" i="60"/>
  <c r="Z1168" i="60" s="1"/>
  <c r="AC1169" i="60"/>
  <c r="AC1170" i="60"/>
  <c r="Z1170" i="60" s="1"/>
  <c r="AC1171" i="60"/>
  <c r="Z1171" i="60" s="1"/>
  <c r="AC1172" i="60"/>
  <c r="AC1173" i="60"/>
  <c r="Z1173" i="60" s="1"/>
  <c r="AC1174" i="60"/>
  <c r="AC1175" i="60"/>
  <c r="AC1176" i="60"/>
  <c r="Z1176" i="60" s="1"/>
  <c r="AC1177" i="60"/>
  <c r="AC1178" i="60"/>
  <c r="Z1178" i="60" s="1"/>
  <c r="AC1179" i="60"/>
  <c r="Z1179" i="60" s="1"/>
  <c r="AC1180" i="60"/>
  <c r="AC1181" i="60"/>
  <c r="Z1181" i="60" s="1"/>
  <c r="AC1182" i="60"/>
  <c r="AC1183" i="60"/>
  <c r="AC1184" i="60"/>
  <c r="Z1184" i="60" s="1"/>
  <c r="AC1185" i="60"/>
  <c r="AC1186" i="60"/>
  <c r="Z1186" i="60" s="1"/>
  <c r="AC1187" i="60"/>
  <c r="Z1187" i="60" s="1"/>
  <c r="AC1188" i="60"/>
  <c r="AC1189" i="60"/>
  <c r="Z1189" i="60" s="1"/>
  <c r="AC1190" i="60"/>
  <c r="AC1191" i="60"/>
  <c r="AC1192" i="60"/>
  <c r="Z1192" i="60" s="1"/>
  <c r="AC1193" i="60"/>
  <c r="AC1194" i="60"/>
  <c r="Z1194" i="60" s="1"/>
  <c r="AC1195" i="60"/>
  <c r="Z1195" i="60" s="1"/>
  <c r="AC1196" i="60"/>
  <c r="AC1197" i="60"/>
  <c r="Z1197" i="60" s="1"/>
  <c r="AC1198" i="60"/>
  <c r="AC1199" i="60"/>
  <c r="AC1200" i="60"/>
  <c r="Z1200" i="60" s="1"/>
  <c r="AC1201" i="60"/>
  <c r="AC1202" i="60"/>
  <c r="Z1202" i="60" s="1"/>
  <c r="AC1203" i="60"/>
  <c r="Z1203" i="60" s="1"/>
  <c r="AC1204" i="60"/>
  <c r="AC1205" i="60"/>
  <c r="Z1205" i="60" s="1"/>
  <c r="AC1206" i="60"/>
  <c r="AC1207" i="60"/>
  <c r="AC1208" i="60"/>
  <c r="Z1208" i="60" s="1"/>
  <c r="AC1209" i="60"/>
  <c r="AC1210" i="60"/>
  <c r="Z1210" i="60" s="1"/>
  <c r="AC1211" i="60"/>
  <c r="Z1211" i="60" s="1"/>
  <c r="AC1212" i="60"/>
  <c r="AC1213" i="60"/>
  <c r="Z1213" i="60" s="1"/>
  <c r="AC1214" i="60"/>
  <c r="AC1215" i="60"/>
  <c r="AC1216" i="60"/>
  <c r="Z1216" i="60" s="1"/>
  <c r="AC1217" i="60"/>
  <c r="AC1218" i="60"/>
  <c r="Z1218" i="60" s="1"/>
  <c r="AC1219" i="60"/>
  <c r="Z1219" i="60" s="1"/>
  <c r="AC1220" i="60"/>
  <c r="AC1221" i="60"/>
  <c r="Z1221" i="60" s="1"/>
  <c r="AC1222" i="60"/>
  <c r="AC1223" i="60"/>
  <c r="AC1224" i="60"/>
  <c r="Z1224" i="60" s="1"/>
  <c r="AC1225" i="60"/>
  <c r="AC1226" i="60"/>
  <c r="Z1226" i="60" s="1"/>
  <c r="AC1227" i="60"/>
  <c r="Z1227" i="60" s="1"/>
  <c r="AC1228" i="60"/>
  <c r="AC1229" i="60"/>
  <c r="Z1229" i="60" s="1"/>
  <c r="AC1230" i="60"/>
  <c r="AC1231" i="60"/>
  <c r="AC1232" i="60"/>
  <c r="Z1232" i="60" s="1"/>
  <c r="AC1233" i="60"/>
  <c r="AC1234" i="60"/>
  <c r="Z1234" i="60" s="1"/>
  <c r="AC1235" i="60"/>
  <c r="Z1235" i="60" s="1"/>
  <c r="AC1236" i="60"/>
  <c r="AC1237" i="60"/>
  <c r="Z1237" i="60" s="1"/>
  <c r="AC1238" i="60"/>
  <c r="AC1239" i="60"/>
  <c r="AC1240" i="60"/>
  <c r="Z1240" i="60" s="1"/>
  <c r="AC1241" i="60"/>
  <c r="AC1242" i="60"/>
  <c r="Z1242" i="60" s="1"/>
  <c r="AC1243" i="60"/>
  <c r="Z1243" i="60" s="1"/>
  <c r="AC1244" i="60"/>
  <c r="AC1245" i="60"/>
  <c r="Z1245" i="60" s="1"/>
  <c r="AC1246" i="60"/>
  <c r="AC1247" i="60"/>
  <c r="AC1248" i="60"/>
  <c r="Z1248" i="60" s="1"/>
  <c r="AC1249" i="60"/>
  <c r="AC1250" i="60"/>
  <c r="Z1250" i="60" s="1"/>
  <c r="AC1251" i="60"/>
  <c r="Z1251" i="60" s="1"/>
  <c r="AC1252" i="60"/>
  <c r="AC1253" i="60"/>
  <c r="Z1253" i="60" s="1"/>
  <c r="AC1254" i="60"/>
  <c r="AC1255" i="60"/>
  <c r="AC1256" i="60"/>
  <c r="Z1256" i="60" s="1"/>
  <c r="AC1257" i="60"/>
  <c r="AC1258" i="60"/>
  <c r="Z1258" i="60" s="1"/>
  <c r="AC1259" i="60"/>
  <c r="Z1259" i="60" s="1"/>
  <c r="AC1260" i="60"/>
  <c r="AC1261" i="60"/>
  <c r="Z1261" i="60" s="1"/>
  <c r="AC1262" i="60"/>
  <c r="AC1263" i="60"/>
  <c r="AC1264" i="60"/>
  <c r="Z1264" i="60" s="1"/>
  <c r="AC1265" i="60"/>
  <c r="AC1266" i="60"/>
  <c r="Z1266" i="60" s="1"/>
  <c r="AC1267" i="60"/>
  <c r="Z1267" i="60" s="1"/>
  <c r="AC1268" i="60"/>
  <c r="AC1269" i="60"/>
  <c r="Z1269" i="60" s="1"/>
  <c r="AC1270" i="60"/>
  <c r="AC1271" i="60"/>
  <c r="AC1272" i="60"/>
  <c r="Z1272" i="60" s="1"/>
  <c r="AC1273" i="60"/>
  <c r="AC1274" i="60"/>
  <c r="Z1274" i="60" s="1"/>
  <c r="AC1275" i="60"/>
  <c r="Z1275" i="60" s="1"/>
  <c r="AC1276" i="60"/>
  <c r="AC1277" i="60"/>
  <c r="Z1277" i="60" s="1"/>
  <c r="AC1278" i="60"/>
  <c r="AC1279" i="60"/>
  <c r="AC1280" i="60"/>
  <c r="Z1280" i="60" s="1"/>
  <c r="AC1281" i="60"/>
  <c r="AC1282" i="60"/>
  <c r="Z1282" i="60" s="1"/>
  <c r="AC1283" i="60"/>
  <c r="Z1283" i="60" s="1"/>
  <c r="AC1284" i="60"/>
  <c r="AC1285" i="60"/>
  <c r="Z1285" i="60" s="1"/>
  <c r="AC1286" i="60"/>
  <c r="AC1287" i="60"/>
  <c r="AC1288" i="60"/>
  <c r="Z1288" i="60" s="1"/>
  <c r="AC1289" i="60"/>
  <c r="AC1290" i="60"/>
  <c r="Z1290" i="60" s="1"/>
  <c r="AC1291" i="60"/>
  <c r="Z1291" i="60" s="1"/>
  <c r="AC1292" i="60"/>
  <c r="AC1293" i="60"/>
  <c r="Z1293" i="60" s="1"/>
  <c r="AC1294" i="60"/>
  <c r="AC1295" i="60"/>
  <c r="AC1296" i="60"/>
  <c r="Z1296" i="60" s="1"/>
  <c r="AC1297" i="60"/>
  <c r="AC1298" i="60"/>
  <c r="Z1298" i="60" s="1"/>
  <c r="AC1299" i="60"/>
  <c r="Z1299" i="60" s="1"/>
  <c r="AC1300" i="60"/>
  <c r="AC1301" i="60"/>
  <c r="Z1301" i="60" s="1"/>
  <c r="AC1302" i="60"/>
  <c r="AC1303" i="60"/>
  <c r="AC1304" i="60"/>
  <c r="Z1304" i="60" s="1"/>
  <c r="AC1305" i="60"/>
  <c r="AC1306" i="60"/>
  <c r="Z1306" i="60" s="1"/>
  <c r="AC1307" i="60"/>
  <c r="Z1307" i="60" s="1"/>
  <c r="AC1308" i="60"/>
  <c r="AC1309" i="60"/>
  <c r="Z1309" i="60" s="1"/>
  <c r="AC1310" i="60"/>
  <c r="AC1311" i="60"/>
  <c r="AC1312" i="60"/>
  <c r="Z1312" i="60" s="1"/>
  <c r="AC1313" i="60"/>
  <c r="AC1314" i="60"/>
  <c r="Z1314" i="60" s="1"/>
  <c r="AC1315" i="60"/>
  <c r="Z1315" i="60" s="1"/>
  <c r="AC1316" i="60"/>
  <c r="AC1317" i="60"/>
  <c r="Z1317" i="60" s="1"/>
  <c r="AC1318" i="60"/>
  <c r="AC1319" i="60"/>
  <c r="AC1320" i="60"/>
  <c r="Z1320" i="60" s="1"/>
  <c r="AC1321" i="60"/>
  <c r="AC1322" i="60"/>
  <c r="Z1322" i="60" s="1"/>
  <c r="AC1323" i="60"/>
  <c r="Z1323" i="60" s="1"/>
  <c r="AC1324" i="60"/>
  <c r="AC1325" i="60"/>
  <c r="Z1325" i="60" s="1"/>
  <c r="AC1326" i="60"/>
  <c r="AC1327" i="60"/>
  <c r="AC1328" i="60"/>
  <c r="Z1328" i="60" s="1"/>
  <c r="AC1329" i="60"/>
  <c r="AC1330" i="60"/>
  <c r="Z1330" i="60" s="1"/>
  <c r="AC1331" i="60"/>
  <c r="Z1331" i="60" s="1"/>
  <c r="AC1332" i="60"/>
  <c r="AC1333" i="60"/>
  <c r="Z1333" i="60" s="1"/>
  <c r="AC1334" i="60"/>
  <c r="AC1335" i="60"/>
  <c r="AC1336" i="60"/>
  <c r="Z1336" i="60" s="1"/>
  <c r="AC1337" i="60"/>
  <c r="AC1338" i="60"/>
  <c r="Z1338" i="60" s="1"/>
  <c r="AC1339" i="60"/>
  <c r="Z1339" i="60" s="1"/>
  <c r="AC1340" i="60"/>
  <c r="AC1341" i="60"/>
  <c r="Z1341" i="60" s="1"/>
  <c r="AC1342" i="60"/>
  <c r="AC1343" i="60"/>
  <c r="AC1344" i="60"/>
  <c r="Z1344" i="60" s="1"/>
  <c r="AC1345" i="60"/>
  <c r="AC1346" i="60"/>
  <c r="Z1346" i="60" s="1"/>
  <c r="AC1347" i="60"/>
  <c r="Z1347" i="60" s="1"/>
  <c r="AC1348" i="60"/>
  <c r="AC1349" i="60"/>
  <c r="Z1349" i="60" s="1"/>
  <c r="AC1350" i="60"/>
  <c r="AC1351" i="60"/>
  <c r="AC1352" i="60"/>
  <c r="Z1352" i="60" s="1"/>
  <c r="AC1353" i="60"/>
  <c r="AC1354" i="60"/>
  <c r="Z1354" i="60" s="1"/>
  <c r="AC1355" i="60"/>
  <c r="Z1355" i="60" s="1"/>
  <c r="AC1356" i="60"/>
  <c r="AC1357" i="60"/>
  <c r="Z1357" i="60" s="1"/>
  <c r="AC1358" i="60"/>
  <c r="AC1359" i="60"/>
  <c r="AC1360" i="60"/>
  <c r="Z1360" i="60" s="1"/>
  <c r="AC1361" i="60"/>
  <c r="AC1362" i="60"/>
  <c r="Z1362" i="60" s="1"/>
  <c r="AC1363" i="60"/>
  <c r="Z1363" i="60" s="1"/>
  <c r="AC1364" i="60"/>
  <c r="AC1365" i="60"/>
  <c r="Z1365" i="60" s="1"/>
  <c r="AC1366" i="60"/>
  <c r="AC1367" i="60"/>
  <c r="AC1368" i="60"/>
  <c r="Z1368" i="60" s="1"/>
  <c r="AC1369" i="60"/>
  <c r="AC1370" i="60"/>
  <c r="Z1370" i="60" s="1"/>
  <c r="AC1371" i="60"/>
  <c r="Z1371" i="60" s="1"/>
  <c r="AC1372" i="60"/>
  <c r="AC1373" i="60"/>
  <c r="Z1373" i="60" s="1"/>
  <c r="AC1374" i="60"/>
  <c r="AC1375" i="60"/>
  <c r="AC1376" i="60"/>
  <c r="Z1376" i="60" s="1"/>
  <c r="AC1377" i="60"/>
  <c r="AC1378" i="60"/>
  <c r="Z1378" i="60" s="1"/>
  <c r="AC1379" i="60"/>
  <c r="Z1379" i="60" s="1"/>
  <c r="AC1380" i="60"/>
  <c r="AC1381" i="60"/>
  <c r="Z1381" i="60" s="1"/>
  <c r="AC1382" i="60"/>
  <c r="AC1383" i="60"/>
  <c r="AC1384" i="60"/>
  <c r="Z1384" i="60" s="1"/>
  <c r="AC1385" i="60"/>
  <c r="AC1386" i="60"/>
  <c r="Z1386" i="60" s="1"/>
  <c r="AC1387" i="60"/>
  <c r="Z1387" i="60" s="1"/>
  <c r="AC1388" i="60"/>
  <c r="AC1389" i="60"/>
  <c r="Z1389" i="60" s="1"/>
  <c r="AC1390" i="60"/>
  <c r="AC1391" i="60"/>
  <c r="AC1392" i="60"/>
  <c r="Z1392" i="60" s="1"/>
  <c r="AC1393" i="60"/>
  <c r="AC1394" i="60"/>
  <c r="Z1394" i="60" s="1"/>
  <c r="AC1395" i="60"/>
  <c r="Z1395" i="60" s="1"/>
  <c r="AC1396" i="60"/>
  <c r="AC1397" i="60"/>
  <c r="Z1397" i="60" s="1"/>
  <c r="AC1398" i="60"/>
  <c r="AC1399" i="60"/>
  <c r="AC1400" i="60"/>
  <c r="Z1400" i="60" s="1"/>
  <c r="AC1401" i="60"/>
  <c r="AC1402" i="60"/>
  <c r="Z1402" i="60" s="1"/>
  <c r="AC1403" i="60"/>
  <c r="Z1403" i="60" s="1"/>
  <c r="AC1404" i="60"/>
  <c r="AC1405" i="60"/>
  <c r="Z1405" i="60" s="1"/>
  <c r="AC1406" i="60"/>
  <c r="AC1407" i="60"/>
  <c r="AC1408" i="60"/>
  <c r="Z1408" i="60" s="1"/>
  <c r="AC1409" i="60"/>
  <c r="AC1410" i="60"/>
  <c r="Z1410" i="60" s="1"/>
  <c r="AC1411" i="60"/>
  <c r="Z1411" i="60" s="1"/>
  <c r="AC1412" i="60"/>
  <c r="AC1413" i="60"/>
  <c r="Z1413" i="60" s="1"/>
  <c r="AC1414" i="60"/>
  <c r="AC1415" i="60"/>
  <c r="AC1416" i="60"/>
  <c r="Z1416" i="60" s="1"/>
  <c r="AC1417" i="60"/>
  <c r="AC1418" i="60"/>
  <c r="Z1418" i="60" s="1"/>
  <c r="AC1419" i="60"/>
  <c r="Z1419" i="60" s="1"/>
  <c r="AC1420" i="60"/>
  <c r="AC1421" i="60"/>
  <c r="Z1421" i="60" s="1"/>
  <c r="AC1422" i="60"/>
  <c r="AC1423" i="60"/>
  <c r="AC1424" i="60"/>
  <c r="Z1424" i="60" s="1"/>
  <c r="AC1425" i="60"/>
  <c r="AC1426" i="60"/>
  <c r="Z1426" i="60" s="1"/>
  <c r="AC1427" i="60"/>
  <c r="Z1427" i="60" s="1"/>
  <c r="AC1428" i="60"/>
  <c r="AC1429" i="60"/>
  <c r="Z1429" i="60" s="1"/>
  <c r="AC1430" i="60"/>
  <c r="AC1431" i="60"/>
  <c r="AC1432" i="60"/>
  <c r="Z1432" i="60" s="1"/>
  <c r="AC1433" i="60"/>
  <c r="AC1434" i="60"/>
  <c r="Z1434" i="60" s="1"/>
  <c r="AC1435" i="60"/>
  <c r="Z1435" i="60" s="1"/>
  <c r="AC1436" i="60"/>
  <c r="AC1437" i="60"/>
  <c r="Z1437" i="60" s="1"/>
  <c r="AC1438" i="60"/>
  <c r="AC1439" i="60"/>
  <c r="AC1440" i="60"/>
  <c r="Z1440" i="60" s="1"/>
  <c r="AC1441" i="60"/>
  <c r="AC1442" i="60"/>
  <c r="Z1442" i="60" s="1"/>
  <c r="AC1443" i="60"/>
  <c r="Z1443" i="60" s="1"/>
  <c r="AC1444" i="60"/>
  <c r="AC1445" i="60"/>
  <c r="Z1445" i="60" s="1"/>
  <c r="AC1446" i="60"/>
  <c r="AC1447" i="60"/>
  <c r="AC1448" i="60"/>
  <c r="Z1448" i="60" s="1"/>
  <c r="AC1449" i="60"/>
  <c r="AC1450" i="60"/>
  <c r="Z1450" i="60" s="1"/>
  <c r="AC1451" i="60"/>
  <c r="Z1451" i="60" s="1"/>
  <c r="AC1452" i="60"/>
  <c r="AC1453" i="60"/>
  <c r="Z1453" i="60" s="1"/>
  <c r="AC1454" i="60"/>
  <c r="AC1455" i="60"/>
  <c r="AC1456" i="60"/>
  <c r="Z1456" i="60" s="1"/>
  <c r="AC1457" i="60"/>
  <c r="AC1458" i="60"/>
  <c r="Z1458" i="60" s="1"/>
  <c r="AC1459" i="60"/>
  <c r="Z1459" i="60" s="1"/>
  <c r="AC1460" i="60"/>
  <c r="AC1461" i="60"/>
  <c r="Z1461" i="60" s="1"/>
  <c r="AC1462" i="60"/>
  <c r="AC1463" i="60"/>
  <c r="AC1464" i="60"/>
  <c r="Z1464" i="60" s="1"/>
  <c r="AC1465" i="60"/>
  <c r="AC1466" i="60"/>
  <c r="Z1466" i="60" s="1"/>
  <c r="AC1467" i="60"/>
  <c r="Z1467" i="60" s="1"/>
  <c r="AC1468" i="60"/>
  <c r="AC1469" i="60"/>
  <c r="Z1469" i="60" s="1"/>
  <c r="AC1470" i="60"/>
  <c r="AC1471" i="60"/>
  <c r="AC1472" i="60"/>
  <c r="Z1472" i="60" s="1"/>
  <c r="AC1473" i="60"/>
  <c r="AC1474" i="60"/>
  <c r="Z1474" i="60" s="1"/>
  <c r="AC1475" i="60"/>
  <c r="Z1475" i="60" s="1"/>
  <c r="AC1476" i="60"/>
  <c r="AC1477" i="60"/>
  <c r="Z1477" i="60" s="1"/>
  <c r="AC1478" i="60"/>
  <c r="AC1479" i="60"/>
  <c r="AC1480" i="60"/>
  <c r="Z1480" i="60" s="1"/>
  <c r="AC1481" i="60"/>
  <c r="AC1482" i="60"/>
  <c r="Z1482" i="60" s="1"/>
  <c r="AC1483" i="60"/>
  <c r="Z1483" i="60" s="1"/>
  <c r="AC1484" i="60"/>
  <c r="AC1485" i="60"/>
  <c r="Z1485" i="60" s="1"/>
  <c r="AC1486" i="60"/>
  <c r="AC1487" i="60"/>
  <c r="AC1488" i="60"/>
  <c r="Z1488" i="60" s="1"/>
  <c r="AC1489" i="60"/>
  <c r="AC1490" i="60"/>
  <c r="Z1490" i="60" s="1"/>
  <c r="AC1491" i="60"/>
  <c r="Z1491" i="60" s="1"/>
  <c r="AC1492" i="60"/>
  <c r="AC1493" i="60"/>
  <c r="Z1493" i="60" s="1"/>
  <c r="AC1494" i="60"/>
  <c r="AC1495" i="60"/>
  <c r="AC1496" i="60"/>
  <c r="Z1496" i="60" s="1"/>
  <c r="AC1497" i="60"/>
  <c r="AC1498" i="60"/>
  <c r="Z1498" i="60" s="1"/>
  <c r="AC1499" i="60"/>
  <c r="Z1499" i="60" s="1"/>
  <c r="AC1500" i="60"/>
  <c r="AC1501" i="60"/>
  <c r="Z1501" i="60" s="1"/>
  <c r="AC1502" i="60"/>
  <c r="AC1503" i="60"/>
  <c r="AC1504" i="60"/>
  <c r="Z1504" i="60" s="1"/>
  <c r="AC1505" i="60"/>
  <c r="AC1506" i="60"/>
  <c r="Z1506" i="60" s="1"/>
  <c r="AC1507" i="60"/>
  <c r="Z1507" i="60" s="1"/>
  <c r="AC1508" i="60"/>
  <c r="AC1509" i="60"/>
  <c r="Z1509" i="60" s="1"/>
  <c r="AC1510" i="60"/>
  <c r="AC1511" i="60"/>
  <c r="AC1512" i="60"/>
  <c r="Z1512" i="60" s="1"/>
  <c r="AC1513" i="60"/>
  <c r="AC1514" i="60"/>
  <c r="Z1514" i="60" s="1"/>
  <c r="AC1515" i="60"/>
  <c r="Z1515" i="60" s="1"/>
  <c r="AC1516" i="60"/>
  <c r="AC1517" i="60"/>
  <c r="Z1517" i="60" s="1"/>
  <c r="AC1518" i="60"/>
  <c r="AC1519" i="60"/>
  <c r="AC1520" i="60"/>
  <c r="Z1520" i="60" s="1"/>
  <c r="AC1521" i="60"/>
  <c r="AC1522" i="60"/>
  <c r="Z1522" i="60" s="1"/>
  <c r="AC1523" i="60"/>
  <c r="Z1523" i="60" s="1"/>
  <c r="AC1524" i="60"/>
  <c r="AC1525" i="60"/>
  <c r="Z1525" i="60" s="1"/>
  <c r="AC1526" i="60"/>
  <c r="AC1527" i="60"/>
  <c r="AC1528" i="60"/>
  <c r="Z1528" i="60" s="1"/>
  <c r="AC1529" i="60"/>
  <c r="AC1530" i="60"/>
  <c r="Z1530" i="60" s="1"/>
  <c r="AC1531" i="60"/>
  <c r="Z1531" i="60" s="1"/>
  <c r="AC1532" i="60"/>
  <c r="AC1533" i="60"/>
  <c r="Z1533" i="60" s="1"/>
  <c r="AC1534" i="60"/>
  <c r="AC1535" i="60"/>
  <c r="AC1536" i="60"/>
  <c r="Z1536" i="60" s="1"/>
  <c r="AC1537" i="60"/>
  <c r="AC1538" i="60"/>
  <c r="Z1538" i="60" s="1"/>
  <c r="AC1539" i="60"/>
  <c r="Z1539" i="60" s="1"/>
  <c r="AC1540" i="60"/>
  <c r="AC1541" i="60"/>
  <c r="Z1541" i="60" s="1"/>
  <c r="AC1542" i="60"/>
  <c r="AC1543" i="60"/>
  <c r="AC1544" i="60"/>
  <c r="Z1544" i="60" s="1"/>
  <c r="AC1545" i="60"/>
  <c r="AC1546" i="60"/>
  <c r="Z1546" i="60" s="1"/>
  <c r="AC1547" i="60"/>
  <c r="Z1547" i="60" s="1"/>
  <c r="AC1548" i="60"/>
  <c r="AC1549" i="60"/>
  <c r="Z1549" i="60" s="1"/>
  <c r="AC1550" i="60"/>
  <c r="AC1551" i="60"/>
  <c r="AC1552" i="60"/>
  <c r="Z1552" i="60" s="1"/>
  <c r="AC1553" i="60"/>
  <c r="AC1554" i="60"/>
  <c r="Z1554" i="60" s="1"/>
  <c r="AC1555" i="60"/>
  <c r="Z1555" i="60" s="1"/>
  <c r="AC1556" i="60"/>
  <c r="AC1557" i="60"/>
  <c r="Z1557" i="60" s="1"/>
  <c r="AC1558" i="60"/>
  <c r="AC1559" i="60"/>
  <c r="AC1560" i="60"/>
  <c r="Z1560" i="60" s="1"/>
  <c r="AC1561" i="60"/>
  <c r="AC1562" i="60"/>
  <c r="Z1562" i="60" s="1"/>
  <c r="AC1563" i="60"/>
  <c r="Z1563" i="60" s="1"/>
  <c r="AC1564" i="60"/>
  <c r="AC1565" i="60"/>
  <c r="Z1565" i="60" s="1"/>
  <c r="AC1566" i="60"/>
  <c r="AC1567" i="60"/>
  <c r="AC1568" i="60"/>
  <c r="Z1568" i="60" s="1"/>
  <c r="AC1569" i="60"/>
  <c r="AC1570" i="60"/>
  <c r="Z1570" i="60" s="1"/>
  <c r="AC1571" i="60"/>
  <c r="Z1571" i="60" s="1"/>
  <c r="AC1572" i="60"/>
  <c r="AC1573" i="60"/>
  <c r="Z1573" i="60" s="1"/>
  <c r="AC1574" i="60"/>
  <c r="AC1575" i="60"/>
  <c r="AC1576" i="60"/>
  <c r="Z1576" i="60" s="1"/>
  <c r="AC1577" i="60"/>
  <c r="AC1578" i="60"/>
  <c r="Z1578" i="60" s="1"/>
  <c r="AC1579" i="60"/>
  <c r="Z1579" i="60" s="1"/>
  <c r="AC1580" i="60"/>
  <c r="AC1581" i="60"/>
  <c r="Z1581" i="60" s="1"/>
  <c r="AC1582" i="60"/>
  <c r="AC1583" i="60"/>
  <c r="AC1584" i="60"/>
  <c r="Z1584" i="60" s="1"/>
  <c r="AC1585" i="60"/>
  <c r="AC1586" i="60"/>
  <c r="Z1586" i="60" s="1"/>
  <c r="AC1587" i="60"/>
  <c r="Z1587" i="60" s="1"/>
  <c r="AC1588" i="60"/>
  <c r="AC1589" i="60"/>
  <c r="Z1589" i="60" s="1"/>
  <c r="AC1590" i="60"/>
  <c r="AC1591" i="60"/>
  <c r="AC1592" i="60"/>
  <c r="Z1592" i="60" s="1"/>
  <c r="AC1593" i="60"/>
  <c r="AC1594" i="60"/>
  <c r="Z1594" i="60" s="1"/>
  <c r="AC1595" i="60"/>
  <c r="Z1595" i="60" s="1"/>
  <c r="AC1596" i="60"/>
  <c r="AC1597" i="60"/>
  <c r="Z1597" i="60" s="1"/>
  <c r="AC1598" i="60"/>
  <c r="AC1599" i="60"/>
  <c r="AC1600" i="60"/>
  <c r="Z1600" i="60" s="1"/>
  <c r="AC1601" i="60"/>
  <c r="AC1602" i="60"/>
  <c r="Z1602" i="60" s="1"/>
  <c r="AC1603" i="60"/>
  <c r="Z1603" i="60" s="1"/>
  <c r="AC1604" i="60"/>
  <c r="AC1605" i="60"/>
  <c r="Z1605" i="60" s="1"/>
  <c r="AC1606" i="60"/>
  <c r="AC1607" i="60"/>
  <c r="AC1608" i="60"/>
  <c r="Z1608" i="60" s="1"/>
  <c r="AC1609" i="60"/>
  <c r="AC1610" i="60"/>
  <c r="Z1610" i="60" s="1"/>
  <c r="AC1611" i="60"/>
  <c r="Z1611" i="60" s="1"/>
  <c r="AC1612" i="60"/>
  <c r="AC1613" i="60"/>
  <c r="Z1613" i="60" s="1"/>
  <c r="AC1614" i="60"/>
  <c r="AC1615" i="60"/>
  <c r="AC1616" i="60"/>
  <c r="Z1616" i="60" s="1"/>
  <c r="AC1617" i="60"/>
  <c r="AC1618" i="60"/>
  <c r="Z1618" i="60" s="1"/>
  <c r="AC1619" i="60"/>
  <c r="Z1619" i="60" s="1"/>
  <c r="AC1620" i="60"/>
  <c r="AC1621" i="60"/>
  <c r="Z1621" i="60" s="1"/>
  <c r="AC1622" i="60"/>
  <c r="AC1623" i="60"/>
  <c r="AC1624" i="60"/>
  <c r="Z1624" i="60" s="1"/>
  <c r="AC1625" i="60"/>
  <c r="AC1626" i="60"/>
  <c r="Z1626" i="60" s="1"/>
  <c r="AC1627" i="60"/>
  <c r="Z1627" i="60" s="1"/>
  <c r="AC1628" i="60"/>
  <c r="AC1629" i="60"/>
  <c r="Z1629" i="60" s="1"/>
  <c r="AC1630" i="60"/>
  <c r="AC1631" i="60"/>
  <c r="AC1632" i="60"/>
  <c r="Z1632" i="60" s="1"/>
  <c r="AC1633" i="60"/>
  <c r="AC1634" i="60"/>
  <c r="Z1634" i="60" s="1"/>
  <c r="AC1635" i="60"/>
  <c r="Z1635" i="60" s="1"/>
  <c r="AC1636" i="60"/>
  <c r="AC1637" i="60"/>
  <c r="Z1637" i="60" s="1"/>
  <c r="AC1638" i="60"/>
  <c r="AC1639" i="60"/>
  <c r="AC1640" i="60"/>
  <c r="Z1640" i="60" s="1"/>
  <c r="AC1641" i="60"/>
  <c r="AC1642" i="60"/>
  <c r="Z1642" i="60" s="1"/>
  <c r="AC1643" i="60"/>
  <c r="Z1643" i="60" s="1"/>
  <c r="AC1644" i="60"/>
  <c r="AC1645" i="60"/>
  <c r="Z1645" i="60" s="1"/>
  <c r="AC1646" i="60"/>
  <c r="AC1647" i="60"/>
  <c r="AC1648" i="60"/>
  <c r="Z1648" i="60" s="1"/>
  <c r="AC1649" i="60"/>
  <c r="AC1650" i="60"/>
  <c r="Z1650" i="60" s="1"/>
  <c r="AC1651" i="60"/>
  <c r="Z1651" i="60" s="1"/>
  <c r="AC1652" i="60"/>
  <c r="AC1653" i="60"/>
  <c r="Z1653" i="60" s="1"/>
  <c r="AC1654" i="60"/>
  <c r="AC1655" i="60"/>
  <c r="AC1656" i="60"/>
  <c r="Z1656" i="60" s="1"/>
  <c r="AC1657" i="60"/>
  <c r="AC1658" i="60"/>
  <c r="Z1658" i="60" s="1"/>
  <c r="AC1659" i="60"/>
  <c r="Z1659" i="60" s="1"/>
  <c r="AC1660" i="60"/>
  <c r="AC1661" i="60"/>
  <c r="Z1661" i="60" s="1"/>
  <c r="AC1662" i="60"/>
  <c r="AC1663" i="60"/>
  <c r="AC1664" i="60"/>
  <c r="Z1664" i="60" s="1"/>
  <c r="AC1665" i="60"/>
  <c r="AC1666" i="60"/>
  <c r="Z1666" i="60" s="1"/>
  <c r="AC1667" i="60"/>
  <c r="Z1667" i="60" s="1"/>
  <c r="AC1668" i="60"/>
  <c r="AC1669" i="60"/>
  <c r="Z1669" i="60" s="1"/>
  <c r="AC1670" i="60"/>
  <c r="AC1671" i="60"/>
  <c r="AC1672" i="60"/>
  <c r="Z1672" i="60" s="1"/>
  <c r="AC1673" i="60"/>
  <c r="AC1674" i="60"/>
  <c r="Z1674" i="60" s="1"/>
  <c r="AC1675" i="60"/>
  <c r="Z1675" i="60" s="1"/>
  <c r="AC1676" i="60"/>
  <c r="AC1677" i="60"/>
  <c r="Z1677" i="60" s="1"/>
  <c r="AC1678" i="60"/>
  <c r="AC1679" i="60"/>
  <c r="AC1680" i="60"/>
  <c r="Z1680" i="60" s="1"/>
  <c r="AC1681" i="60"/>
  <c r="AC1682" i="60"/>
  <c r="Z1682" i="60" s="1"/>
  <c r="AC1683" i="60"/>
  <c r="Z1683" i="60" s="1"/>
  <c r="AC1684" i="60"/>
  <c r="AC1685" i="60"/>
  <c r="Z1685" i="60" s="1"/>
  <c r="AC1686" i="60"/>
  <c r="AC1687" i="60"/>
  <c r="AC1688" i="60"/>
  <c r="Z1688" i="60" s="1"/>
  <c r="AC1689" i="60"/>
  <c r="AC1690" i="60"/>
  <c r="Z1690" i="60" s="1"/>
  <c r="AC1691" i="60"/>
  <c r="Z1691" i="60" s="1"/>
  <c r="AC1692" i="60"/>
  <c r="AC1693" i="60"/>
  <c r="Z1693" i="60" s="1"/>
  <c r="AC1694" i="60"/>
  <c r="AC1695" i="60"/>
  <c r="AC1696" i="60"/>
  <c r="Z1696" i="60" s="1"/>
  <c r="AC1697" i="60"/>
  <c r="AC1698" i="60"/>
  <c r="Z1698" i="60" s="1"/>
  <c r="AC1699" i="60"/>
  <c r="Z1699" i="60" s="1"/>
  <c r="AC1700" i="60"/>
  <c r="AC1701" i="60"/>
  <c r="Z1701" i="60" s="1"/>
  <c r="AC1702" i="60"/>
  <c r="AC1703" i="60"/>
  <c r="AC1704" i="60"/>
  <c r="Z1704" i="60" s="1"/>
  <c r="AC1705" i="60"/>
  <c r="AC1706" i="60"/>
  <c r="Z1706" i="60" s="1"/>
  <c r="AC1707" i="60"/>
  <c r="Z1707" i="60" s="1"/>
  <c r="AC1708" i="60"/>
  <c r="AC1709" i="60"/>
  <c r="Z1709" i="60" s="1"/>
  <c r="AC1710" i="60"/>
  <c r="AC1711" i="60"/>
  <c r="AC1712" i="60"/>
  <c r="Z1712" i="60" s="1"/>
  <c r="AC1713" i="60"/>
  <c r="AC1714" i="60"/>
  <c r="Z1714" i="60" s="1"/>
  <c r="AC1715" i="60"/>
  <c r="Z1715" i="60" s="1"/>
  <c r="AC1716" i="60"/>
  <c r="AC1717" i="60"/>
  <c r="Z1717" i="60" s="1"/>
  <c r="AC1718" i="60"/>
  <c r="AC1719" i="60"/>
  <c r="AC1720" i="60"/>
  <c r="Z1720" i="60" s="1"/>
  <c r="AC1721" i="60"/>
  <c r="AC1722" i="60"/>
  <c r="Z1722" i="60" s="1"/>
  <c r="AC1723" i="60"/>
  <c r="Z1723" i="60" s="1"/>
  <c r="AC1724" i="60"/>
  <c r="AC1725" i="60"/>
  <c r="Z1725" i="60" s="1"/>
  <c r="AC1726" i="60"/>
  <c r="AC1727" i="60"/>
  <c r="AC1728" i="60"/>
  <c r="Z1728" i="60" s="1"/>
  <c r="AC1729" i="60"/>
  <c r="AC1730" i="60"/>
  <c r="Z1730" i="60" s="1"/>
  <c r="AC1731" i="60"/>
  <c r="Z1731" i="60" s="1"/>
  <c r="AC1732" i="60"/>
  <c r="AC1733" i="60"/>
  <c r="Z1733" i="60" s="1"/>
  <c r="AC1734" i="60"/>
  <c r="AC1735" i="60"/>
  <c r="AC1736" i="60"/>
  <c r="Z1736" i="60" s="1"/>
  <c r="AC1737" i="60"/>
  <c r="AC1738" i="60"/>
  <c r="Z1738" i="60" s="1"/>
  <c r="AC1739" i="60"/>
  <c r="Z1739" i="60" s="1"/>
  <c r="AC1740" i="60"/>
  <c r="AC1741" i="60"/>
  <c r="Z1741" i="60" s="1"/>
  <c r="AC1742" i="60"/>
  <c r="AC1743" i="60"/>
  <c r="AC1744" i="60"/>
  <c r="Z1744" i="60" s="1"/>
  <c r="AC1745" i="60"/>
  <c r="AC1746" i="60"/>
  <c r="Z1746" i="60" s="1"/>
  <c r="AC1747" i="60"/>
  <c r="Z1747" i="60" s="1"/>
  <c r="AC1748" i="60"/>
  <c r="AC1749" i="60"/>
  <c r="Z1749" i="60" s="1"/>
  <c r="AC1750" i="60"/>
  <c r="AC1751" i="60"/>
  <c r="AC1752" i="60"/>
  <c r="Z1752" i="60" s="1"/>
  <c r="AC1753" i="60"/>
  <c r="AC1754" i="60"/>
  <c r="Z1754" i="60" s="1"/>
  <c r="AC1755" i="60"/>
  <c r="Z1755" i="60" s="1"/>
  <c r="AC1756" i="60"/>
  <c r="AC1757" i="60"/>
  <c r="Z1757" i="60" s="1"/>
  <c r="AC1758" i="60"/>
  <c r="AC1759" i="60"/>
  <c r="AC1760" i="60"/>
  <c r="Z1760" i="60" s="1"/>
  <c r="AC1761" i="60"/>
  <c r="AC1762" i="60"/>
  <c r="Z1762" i="60" s="1"/>
  <c r="AC1763" i="60"/>
  <c r="Z1763" i="60" s="1"/>
  <c r="AC1764" i="60"/>
  <c r="AC1765" i="60"/>
  <c r="Z1765" i="60" s="1"/>
  <c r="AC1766" i="60"/>
  <c r="AC1767" i="60"/>
  <c r="AC1768" i="60"/>
  <c r="Z1768" i="60" s="1"/>
  <c r="AC1769" i="60"/>
  <c r="AC1770" i="60"/>
  <c r="Z1770" i="60" s="1"/>
  <c r="AC1771" i="60"/>
  <c r="Z1771" i="60" s="1"/>
  <c r="AC1772" i="60"/>
  <c r="AC1773" i="60"/>
  <c r="Z1773" i="60" s="1"/>
  <c r="AC1774" i="60"/>
  <c r="AC1775" i="60"/>
  <c r="AC1776" i="60"/>
  <c r="Z1776" i="60" s="1"/>
  <c r="AC1777" i="60"/>
  <c r="AC1778" i="60"/>
  <c r="Z1778" i="60" s="1"/>
  <c r="AC1779" i="60"/>
  <c r="Z1779" i="60" s="1"/>
  <c r="AC1780" i="60"/>
  <c r="AC1781" i="60"/>
  <c r="Z1781" i="60" s="1"/>
  <c r="AC1782" i="60"/>
  <c r="AC1783" i="60"/>
  <c r="AC1784" i="60"/>
  <c r="Z1784" i="60" s="1"/>
  <c r="AC1785" i="60"/>
  <c r="AC1786" i="60"/>
  <c r="Z1786" i="60" s="1"/>
  <c r="AC1787" i="60"/>
  <c r="Z1787" i="60" s="1"/>
  <c r="AC1788" i="60"/>
  <c r="AC1789" i="60"/>
  <c r="Z1789" i="60" s="1"/>
  <c r="AC1790" i="60"/>
  <c r="AC1791" i="60"/>
  <c r="AC1792" i="60"/>
  <c r="Z1792" i="60" s="1"/>
  <c r="AC1793" i="60"/>
  <c r="AC1794" i="60"/>
  <c r="Z1794" i="60" s="1"/>
  <c r="AC1795" i="60"/>
  <c r="Z1795" i="60" s="1"/>
  <c r="AC1796" i="60"/>
  <c r="AC1797" i="60"/>
  <c r="Z1797" i="60" s="1"/>
  <c r="AC1798" i="60"/>
  <c r="AC1799" i="60"/>
  <c r="AC1800" i="60"/>
  <c r="Z1800" i="60" s="1"/>
  <c r="AC1801" i="60"/>
  <c r="AC1802" i="60"/>
  <c r="Z1802" i="60" s="1"/>
  <c r="AC1803" i="60"/>
  <c r="Z1803" i="60" s="1"/>
  <c r="AC1804" i="60"/>
  <c r="AC1805" i="60"/>
  <c r="Z1805" i="60" s="1"/>
  <c r="AC1806" i="60"/>
  <c r="AC1807" i="60"/>
  <c r="AC1808" i="60"/>
  <c r="Z1808" i="60" s="1"/>
  <c r="AC1809" i="60"/>
  <c r="AC1810" i="60"/>
  <c r="Z1810" i="60" s="1"/>
  <c r="AC1811" i="60"/>
  <c r="Z1811" i="60" s="1"/>
  <c r="AC1812" i="60"/>
  <c r="AC1813" i="60"/>
  <c r="Z1813" i="60" s="1"/>
  <c r="AC1814" i="60"/>
  <c r="AC1815" i="60"/>
  <c r="AC1816" i="60"/>
  <c r="Z1816" i="60" s="1"/>
  <c r="AC1817" i="60"/>
  <c r="AC1818" i="60"/>
  <c r="Z1818" i="60" s="1"/>
  <c r="AC1819" i="60"/>
  <c r="Z1819" i="60" s="1"/>
  <c r="AC1820" i="60"/>
  <c r="AC1821" i="60"/>
  <c r="Z1821" i="60" s="1"/>
  <c r="AC1822" i="60"/>
  <c r="AC1823" i="60"/>
  <c r="AC1824" i="60"/>
  <c r="Z1824" i="60" s="1"/>
  <c r="AC1825" i="60"/>
  <c r="AC1826" i="60"/>
  <c r="Z1826" i="60" s="1"/>
  <c r="AC1827" i="60"/>
  <c r="Z1827" i="60" s="1"/>
  <c r="AC1828" i="60"/>
  <c r="AC1829" i="60"/>
  <c r="Z1829" i="60" s="1"/>
  <c r="AC1830" i="60"/>
  <c r="AC1831" i="60"/>
  <c r="AC1832" i="60"/>
  <c r="Z1832" i="60" s="1"/>
  <c r="AC1833" i="60"/>
  <c r="AC1834" i="60"/>
  <c r="Z1834" i="60" s="1"/>
  <c r="AC1835" i="60"/>
  <c r="Z1835" i="60" s="1"/>
  <c r="AC1836" i="60"/>
  <c r="AC1837" i="60"/>
  <c r="Z1837" i="60" s="1"/>
  <c r="AC1838" i="60"/>
  <c r="AC1839" i="60"/>
  <c r="AC1840" i="60"/>
  <c r="Z1840" i="60" s="1"/>
  <c r="AC1841" i="60"/>
  <c r="AC1842" i="60"/>
  <c r="Z1842" i="60" s="1"/>
  <c r="AC1843" i="60"/>
  <c r="Z1843" i="60" s="1"/>
  <c r="AC1844" i="60"/>
  <c r="AC1845" i="60"/>
  <c r="Z1845" i="60" s="1"/>
  <c r="AC1846" i="60"/>
  <c r="AC1847" i="60"/>
  <c r="AC1848" i="60"/>
  <c r="Z1848" i="60" s="1"/>
  <c r="AC1849" i="60"/>
  <c r="AC1850" i="60"/>
  <c r="Z1850" i="60" s="1"/>
  <c r="AC1851" i="60"/>
  <c r="Z1851" i="60" s="1"/>
  <c r="AC1852" i="60"/>
  <c r="AC1853" i="60"/>
  <c r="Z1853" i="60" s="1"/>
  <c r="AC1854" i="60"/>
  <c r="AC1855" i="60"/>
  <c r="AC1856" i="60"/>
  <c r="Z1856" i="60" s="1"/>
  <c r="AC1857" i="60"/>
  <c r="AC1858" i="60"/>
  <c r="Z1858" i="60" s="1"/>
  <c r="AC1859" i="60"/>
  <c r="Z1859" i="60" s="1"/>
  <c r="AC1860" i="60"/>
  <c r="AC1861" i="60"/>
  <c r="Z1861" i="60" s="1"/>
  <c r="AC1862" i="60"/>
  <c r="AC1863" i="60"/>
  <c r="AC1864" i="60"/>
  <c r="Z1864" i="60" s="1"/>
  <c r="AC1865" i="60"/>
  <c r="AC1866" i="60"/>
  <c r="Z1866" i="60" s="1"/>
  <c r="AC1867" i="60"/>
  <c r="Z1867" i="60" s="1"/>
  <c r="AC1868" i="60"/>
  <c r="AC1869" i="60"/>
  <c r="Z1869" i="60" s="1"/>
  <c r="AC1870" i="60"/>
  <c r="AC1871" i="60"/>
  <c r="AC1872" i="60"/>
  <c r="Z1872" i="60" s="1"/>
  <c r="AC1873" i="60"/>
  <c r="AC1874" i="60"/>
  <c r="Z1874" i="60" s="1"/>
  <c r="AC1875" i="60"/>
  <c r="Z1875" i="60" s="1"/>
  <c r="AC1876" i="60"/>
  <c r="AC1877" i="60"/>
  <c r="Z1877" i="60" s="1"/>
  <c r="AC1878" i="60"/>
  <c r="AC1879" i="60"/>
  <c r="AC1880" i="60"/>
  <c r="Z1880" i="60" s="1"/>
  <c r="AC1881" i="60"/>
  <c r="AC1882" i="60"/>
  <c r="Z1882" i="60" s="1"/>
  <c r="AC1883" i="60"/>
  <c r="Z1883" i="60" s="1"/>
  <c r="AC1884" i="60"/>
  <c r="AC1885" i="60"/>
  <c r="Z1885" i="60" s="1"/>
  <c r="AC1886" i="60"/>
  <c r="AC1887" i="60"/>
  <c r="AC1888" i="60"/>
  <c r="Z1888" i="60" s="1"/>
  <c r="AC1889" i="60"/>
  <c r="AC1890" i="60"/>
  <c r="Z1890" i="60" s="1"/>
  <c r="AC1891" i="60"/>
  <c r="Z1891" i="60" s="1"/>
  <c r="AC1892" i="60"/>
  <c r="AC1893" i="60"/>
  <c r="Z1893" i="60" s="1"/>
  <c r="AC1894" i="60"/>
  <c r="AC1895" i="60"/>
  <c r="AC1896" i="60"/>
  <c r="Z1896" i="60" s="1"/>
  <c r="AC1897" i="60"/>
  <c r="AC1898" i="60"/>
  <c r="Z1898" i="60" s="1"/>
  <c r="AC1899" i="60"/>
  <c r="Z1899" i="60" s="1"/>
  <c r="AC1900" i="60"/>
  <c r="AC1901" i="60"/>
  <c r="Z1901" i="60" s="1"/>
  <c r="AC1902" i="60"/>
  <c r="AC1903" i="60"/>
  <c r="AC1904" i="60"/>
  <c r="Z1904" i="60" s="1"/>
  <c r="AC1905" i="60"/>
  <c r="AC1906" i="60"/>
  <c r="Z1906" i="60" s="1"/>
  <c r="AC1907" i="60"/>
  <c r="Z1907" i="60" s="1"/>
  <c r="AC1908" i="60"/>
  <c r="AC1909" i="60"/>
  <c r="Z1909" i="60" s="1"/>
  <c r="AC1910" i="60"/>
  <c r="AC1911" i="60"/>
  <c r="AC1912" i="60"/>
  <c r="Z1912" i="60" s="1"/>
  <c r="AC1913" i="60"/>
  <c r="AC1914" i="60"/>
  <c r="Z1914" i="60" s="1"/>
  <c r="AC1915" i="60"/>
  <c r="Z1915" i="60" s="1"/>
  <c r="AC1916" i="60"/>
  <c r="AC1917" i="60"/>
  <c r="Z1917" i="60" s="1"/>
  <c r="AC1918" i="60"/>
  <c r="AC1919" i="60"/>
  <c r="AC1920" i="60"/>
  <c r="Z1920" i="60" s="1"/>
  <c r="AC1921" i="60"/>
  <c r="AC1922" i="60"/>
  <c r="Z1922" i="60" s="1"/>
  <c r="AC1923" i="60"/>
  <c r="Z1923" i="60" s="1"/>
  <c r="AC1924" i="60"/>
  <c r="AC1925" i="60"/>
  <c r="Z1925" i="60" s="1"/>
  <c r="AC1926" i="60"/>
  <c r="AC1927" i="60"/>
  <c r="AC1928" i="60"/>
  <c r="Z1928" i="60" s="1"/>
  <c r="AC1929" i="60"/>
  <c r="AC1930" i="60"/>
  <c r="Z1930" i="60" s="1"/>
  <c r="AC1931" i="60"/>
  <c r="Z1931" i="60" s="1"/>
  <c r="AC1932" i="60"/>
  <c r="AC1933" i="60"/>
  <c r="Z1933" i="60" s="1"/>
  <c r="AC1934" i="60"/>
  <c r="AC1935" i="60"/>
  <c r="AC1936" i="60"/>
  <c r="Z1936" i="60" s="1"/>
  <c r="AC1937" i="60"/>
  <c r="AC1938" i="60"/>
  <c r="Z1938" i="60" s="1"/>
  <c r="AC1939" i="60"/>
  <c r="Z1939" i="60" s="1"/>
  <c r="AC1940" i="60"/>
  <c r="AC1941" i="60"/>
  <c r="Z1941" i="60" s="1"/>
  <c r="AC1942" i="60"/>
  <c r="AC1943" i="60"/>
  <c r="AC1944" i="60"/>
  <c r="Z1944" i="60" s="1"/>
  <c r="AC1945" i="60"/>
  <c r="AC1946" i="60"/>
  <c r="Z1946" i="60" s="1"/>
  <c r="AC1947" i="60"/>
  <c r="Z1947" i="60" s="1"/>
  <c r="AC1948" i="60"/>
  <c r="AC1949" i="60"/>
  <c r="Z1949" i="60" s="1"/>
  <c r="AC1950" i="60"/>
  <c r="AC1951" i="60"/>
  <c r="AC1952" i="60"/>
  <c r="Z1952" i="60" s="1"/>
  <c r="AC1953" i="60"/>
  <c r="AC1954" i="60"/>
  <c r="Z1954" i="60" s="1"/>
  <c r="AC1955" i="60"/>
  <c r="Z1955" i="60" s="1"/>
  <c r="AC1956" i="60"/>
  <c r="AC1957" i="60"/>
  <c r="Z1957" i="60" s="1"/>
  <c r="AC1958" i="60"/>
  <c r="AC1959" i="60"/>
  <c r="AC1960" i="60"/>
  <c r="Z1960" i="60" s="1"/>
  <c r="AC1961" i="60"/>
  <c r="AC1962" i="60"/>
  <c r="Z1962" i="60" s="1"/>
  <c r="AC1963" i="60"/>
  <c r="Z1963" i="60" s="1"/>
  <c r="AC1964" i="60"/>
  <c r="AC1965" i="60"/>
  <c r="Z1965" i="60" s="1"/>
  <c r="AC1966" i="60"/>
  <c r="AC1967" i="60"/>
  <c r="AC1968" i="60"/>
  <c r="Z1968" i="60" s="1"/>
  <c r="AC1969" i="60"/>
  <c r="AC1970" i="60"/>
  <c r="Z1970" i="60" s="1"/>
  <c r="AC1971" i="60"/>
  <c r="Z1971" i="60" s="1"/>
  <c r="AC1972" i="60"/>
  <c r="AC1973" i="60"/>
  <c r="Z1973" i="60" s="1"/>
  <c r="AC1974" i="60"/>
  <c r="AC1975" i="60"/>
  <c r="AC1976" i="60"/>
  <c r="Z1976" i="60" s="1"/>
  <c r="AC1977" i="60"/>
  <c r="AC1978" i="60"/>
  <c r="Z1978" i="60" s="1"/>
  <c r="AC1979" i="60"/>
  <c r="Z1979" i="60" s="1"/>
  <c r="AC1980" i="60"/>
  <c r="AC1981" i="60"/>
  <c r="Z1981" i="60" s="1"/>
  <c r="AC1982" i="60"/>
  <c r="AC1983" i="60"/>
  <c r="AC1984" i="60"/>
  <c r="Z1984" i="60" s="1"/>
  <c r="AC1985" i="60"/>
  <c r="AC1986" i="60"/>
  <c r="Z1986" i="60" s="1"/>
  <c r="AC1987" i="60"/>
  <c r="Z1987" i="60" s="1"/>
  <c r="AC1988" i="60"/>
  <c r="AC1989" i="60"/>
  <c r="Z1989" i="60" s="1"/>
  <c r="AC1990" i="60"/>
  <c r="AC1991" i="60"/>
  <c r="AC1992" i="60"/>
  <c r="Z1992" i="60" s="1"/>
  <c r="AC1993" i="60"/>
  <c r="AC1994" i="60"/>
  <c r="Z1994" i="60" s="1"/>
  <c r="AC1995" i="60"/>
  <c r="Z1995" i="60" s="1"/>
  <c r="AC1996" i="60"/>
  <c r="AC1997" i="60"/>
  <c r="Z1997" i="60" s="1"/>
  <c r="AC1998" i="60"/>
  <c r="AC1999" i="60"/>
  <c r="AC2000" i="60"/>
  <c r="Z2000" i="60" s="1"/>
  <c r="AC2001" i="60"/>
  <c r="AC2002" i="60"/>
  <c r="Z2002" i="60" s="1"/>
  <c r="AC2003" i="60"/>
  <c r="Z2003" i="60" s="1"/>
  <c r="AC2004" i="60"/>
  <c r="AC2005" i="60"/>
  <c r="Z2005" i="60" s="1"/>
  <c r="AC2006" i="60"/>
  <c r="AC2007" i="60"/>
  <c r="AC2008" i="60"/>
  <c r="Z2008" i="60" s="1"/>
  <c r="AC2009" i="60"/>
  <c r="AC2010" i="60"/>
  <c r="Z2010" i="60" s="1"/>
  <c r="AC2011" i="60"/>
  <c r="Z2011" i="60" s="1"/>
  <c r="AC2012" i="60"/>
  <c r="AC2013" i="60"/>
  <c r="Z2013" i="60" s="1"/>
  <c r="AC2014" i="60"/>
  <c r="AC2015" i="60"/>
  <c r="AC2016" i="60"/>
  <c r="Z2016" i="60" s="1"/>
  <c r="AC2017" i="60"/>
  <c r="AC2018" i="60"/>
  <c r="Z2018" i="60" s="1"/>
  <c r="AC2019" i="60"/>
  <c r="Z2019" i="60" s="1"/>
  <c r="AC2020" i="60"/>
  <c r="AC2021" i="60"/>
  <c r="Z2021" i="60" s="1"/>
  <c r="AC2022" i="60"/>
  <c r="AC2023" i="60"/>
  <c r="AC2024" i="60"/>
  <c r="Z2024" i="60" s="1"/>
  <c r="AC2025" i="60"/>
  <c r="AC2026" i="60"/>
  <c r="Z2026" i="60" s="1"/>
  <c r="AC2027" i="60"/>
  <c r="Z2027" i="60" s="1"/>
  <c r="AC2028" i="60"/>
  <c r="AC2029" i="60"/>
  <c r="Z2029" i="60" s="1"/>
  <c r="AC2030" i="60"/>
  <c r="AC2031" i="60"/>
  <c r="AC2032" i="60"/>
  <c r="Z2032" i="60" s="1"/>
  <c r="AC2033" i="60"/>
  <c r="AC2034" i="60"/>
  <c r="Z2034" i="60" s="1"/>
  <c r="AC2035" i="60"/>
  <c r="Z2035" i="60" s="1"/>
  <c r="AC2036" i="60"/>
  <c r="AC2037" i="60"/>
  <c r="Z2037" i="60" s="1"/>
  <c r="AC2038" i="60"/>
  <c r="AC2039" i="60"/>
  <c r="AC2040" i="60"/>
  <c r="Z2040" i="60" s="1"/>
  <c r="AC2041" i="60"/>
  <c r="AC2042" i="60"/>
  <c r="Z2042" i="60" s="1"/>
  <c r="AC2043" i="60"/>
  <c r="Z2043" i="60" s="1"/>
  <c r="AC2044" i="60"/>
  <c r="AC2045" i="60"/>
  <c r="Z2045" i="60" s="1"/>
  <c r="AC2046" i="60"/>
  <c r="AC2047" i="60"/>
  <c r="AC2048" i="60"/>
  <c r="Z2048" i="60" s="1"/>
  <c r="AC2049" i="60"/>
  <c r="AC2050" i="60"/>
  <c r="Z2050" i="60" s="1"/>
  <c r="AC2051" i="60"/>
  <c r="Z2051" i="60" s="1"/>
  <c r="AC2052" i="60"/>
  <c r="AC2053" i="60"/>
  <c r="Z2053" i="60" s="1"/>
  <c r="AC2054" i="60"/>
  <c r="AC2055" i="60"/>
  <c r="AC2056" i="60"/>
  <c r="Z2056" i="60" s="1"/>
  <c r="AC2057" i="60"/>
  <c r="AC2058" i="60"/>
  <c r="Z2058" i="60" s="1"/>
  <c r="AC2059" i="60"/>
  <c r="Z2059" i="60" s="1"/>
  <c r="AC2060" i="60"/>
  <c r="AC2061" i="60"/>
  <c r="Z2061" i="60" s="1"/>
  <c r="AC2062" i="60"/>
  <c r="AC2063" i="60"/>
  <c r="AC2064" i="60"/>
  <c r="Z2064" i="60" s="1"/>
  <c r="AC2065" i="60"/>
  <c r="AC2066" i="60"/>
  <c r="Z2066" i="60" s="1"/>
  <c r="AC2067" i="60"/>
  <c r="Z2067" i="60" s="1"/>
  <c r="AC2068" i="60"/>
  <c r="AC2069" i="60"/>
  <c r="Z2069" i="60" s="1"/>
  <c r="AC2070" i="60"/>
  <c r="AC2071" i="60"/>
  <c r="AC2072" i="60"/>
  <c r="Z2072" i="60" s="1"/>
  <c r="AC2073" i="60"/>
  <c r="AC2074" i="60"/>
  <c r="Z2074" i="60" s="1"/>
  <c r="AC2075" i="60"/>
  <c r="Z2075" i="60" s="1"/>
  <c r="AC2076" i="60"/>
  <c r="AC2077" i="60"/>
  <c r="Z2077" i="60" s="1"/>
  <c r="AC2078" i="60"/>
  <c r="AC2079" i="60"/>
  <c r="AC2080" i="60"/>
  <c r="Z2080" i="60" s="1"/>
  <c r="AC2081" i="60"/>
  <c r="AC2082" i="60"/>
  <c r="Z2082" i="60" s="1"/>
  <c r="AC2083" i="60"/>
  <c r="Z2083" i="60" s="1"/>
  <c r="AC2084" i="60"/>
  <c r="AC2085" i="60"/>
  <c r="Z2085" i="60" s="1"/>
  <c r="AC2086" i="60"/>
  <c r="AC2087" i="60"/>
  <c r="AC2088" i="60"/>
  <c r="Z2088" i="60" s="1"/>
  <c r="AC2089" i="60"/>
  <c r="AC2090" i="60"/>
  <c r="Z2090" i="60" s="1"/>
  <c r="AC2091" i="60"/>
  <c r="Z2091" i="60" s="1"/>
  <c r="AC2092" i="60"/>
  <c r="AC2093" i="60"/>
  <c r="Z2093" i="60" s="1"/>
  <c r="AC2094" i="60"/>
  <c r="AC2095" i="60"/>
  <c r="AC2096" i="60"/>
  <c r="Z2096" i="60" s="1"/>
  <c r="AC2097" i="60"/>
  <c r="AC2098" i="60"/>
  <c r="Z2098" i="60" s="1"/>
  <c r="AC2099" i="60"/>
  <c r="Z2099" i="60" s="1"/>
  <c r="AC2100" i="60"/>
  <c r="AC2101" i="60"/>
  <c r="Z2101" i="60" s="1"/>
  <c r="AC2102" i="60"/>
  <c r="AC2103" i="60"/>
  <c r="AC2104" i="60"/>
  <c r="Z2104" i="60" s="1"/>
  <c r="AC2105" i="60"/>
  <c r="AC2106" i="60"/>
  <c r="Z2106" i="60" s="1"/>
  <c r="AC2107" i="60"/>
  <c r="Z2107" i="60" s="1"/>
  <c r="AC2108" i="60"/>
  <c r="AC2109" i="60"/>
  <c r="Z2109" i="60" s="1"/>
  <c r="AC2110" i="60"/>
  <c r="AC2111" i="60"/>
  <c r="AC2112" i="60"/>
  <c r="Z2112" i="60" s="1"/>
  <c r="AC2113" i="60"/>
  <c r="AC2114" i="60"/>
  <c r="Z2114" i="60" s="1"/>
  <c r="AC2115" i="60"/>
  <c r="Z2115" i="60" s="1"/>
  <c r="AC2116" i="60"/>
  <c r="AC2117" i="60"/>
  <c r="Z2117" i="60" s="1"/>
  <c r="AC2118" i="60"/>
  <c r="AC2119" i="60"/>
  <c r="AC2120" i="60"/>
  <c r="Z2120" i="60" s="1"/>
  <c r="AC2121" i="60"/>
  <c r="AC2122" i="60"/>
  <c r="Z2122" i="60" s="1"/>
  <c r="AC2123" i="60"/>
  <c r="Z2123" i="60" s="1"/>
  <c r="AC2124" i="60"/>
  <c r="AC2125" i="60"/>
  <c r="Z2125" i="60" s="1"/>
  <c r="AC2126" i="60"/>
  <c r="AC2127" i="60"/>
  <c r="AC2128" i="60"/>
  <c r="Z2128" i="60" s="1"/>
  <c r="AC2129" i="60"/>
  <c r="AC2130" i="60"/>
  <c r="Z2130" i="60" s="1"/>
  <c r="AC2131" i="60"/>
  <c r="Z2131" i="60" s="1"/>
  <c r="AC2132" i="60"/>
  <c r="AC2133" i="60"/>
  <c r="Z2133" i="60" s="1"/>
  <c r="AC2134" i="60"/>
  <c r="AC2135" i="60"/>
  <c r="AC2136" i="60"/>
  <c r="Z2136" i="60" s="1"/>
  <c r="AC2137" i="60"/>
  <c r="AC2138" i="60"/>
  <c r="Z2138" i="60" s="1"/>
  <c r="AC2139" i="60"/>
  <c r="Z2139" i="60" s="1"/>
  <c r="AC2140" i="60"/>
  <c r="AC2141" i="60"/>
  <c r="Z2141" i="60" s="1"/>
  <c r="AC2142" i="60"/>
  <c r="AC2143" i="60"/>
  <c r="AC2144" i="60"/>
  <c r="Z2144" i="60" s="1"/>
  <c r="AC2145" i="60"/>
  <c r="AC2146" i="60"/>
  <c r="Z2146" i="60" s="1"/>
  <c r="AC2147" i="60"/>
  <c r="Z2147" i="60" s="1"/>
  <c r="AC2148" i="60"/>
  <c r="AC2149" i="60"/>
  <c r="Z2149" i="60" s="1"/>
  <c r="AC2150" i="60"/>
  <c r="AC2151" i="60"/>
  <c r="AC2152" i="60"/>
  <c r="Z2152" i="60" s="1"/>
  <c r="AC2153" i="60"/>
  <c r="AC2154" i="60"/>
  <c r="Z2154" i="60" s="1"/>
  <c r="AC2155" i="60"/>
  <c r="Z2155" i="60" s="1"/>
  <c r="AC2156" i="60"/>
  <c r="AC2157" i="60"/>
  <c r="Z2157" i="60" s="1"/>
  <c r="AC2158" i="60"/>
  <c r="AC2159" i="60"/>
  <c r="AC2160" i="60"/>
  <c r="Z2160" i="60" s="1"/>
  <c r="AC2161" i="60"/>
  <c r="AC2162" i="60"/>
  <c r="Z2162" i="60" s="1"/>
  <c r="AC2163" i="60"/>
  <c r="Z2163" i="60" s="1"/>
  <c r="AC2164" i="60"/>
  <c r="AC2165" i="60"/>
  <c r="Z2165" i="60" s="1"/>
  <c r="AC2166" i="60"/>
  <c r="AC2167" i="60"/>
  <c r="AC2168" i="60"/>
  <c r="Z2168" i="60" s="1"/>
  <c r="AC2169" i="60"/>
  <c r="AC2170" i="60"/>
  <c r="Z2170" i="60" s="1"/>
  <c r="AC2171" i="60"/>
  <c r="Z2171" i="60" s="1"/>
  <c r="AC2172" i="60"/>
  <c r="AC2173" i="60"/>
  <c r="Z2173" i="60" s="1"/>
  <c r="AC2174" i="60"/>
  <c r="AC2175" i="60"/>
  <c r="AC2176" i="60"/>
  <c r="Z2176" i="60" s="1"/>
  <c r="AC2177" i="60"/>
  <c r="AC2178" i="60"/>
  <c r="Z2178" i="60" s="1"/>
  <c r="AC2179" i="60"/>
  <c r="Z2179" i="60" s="1"/>
  <c r="AC2180" i="60"/>
  <c r="AC2181" i="60"/>
  <c r="Z2181" i="60" s="1"/>
  <c r="AC2182" i="60"/>
  <c r="AC2183" i="60"/>
  <c r="AC2184" i="60"/>
  <c r="Z2184" i="60" s="1"/>
  <c r="AC2185" i="60"/>
  <c r="AC2186" i="60"/>
  <c r="Z2186" i="60" s="1"/>
  <c r="AC2187" i="60"/>
  <c r="Z2187" i="60" s="1"/>
  <c r="AC2188" i="60"/>
  <c r="AC2189" i="60"/>
  <c r="Z2189" i="60" s="1"/>
  <c r="AC2190" i="60"/>
  <c r="AC2191" i="60"/>
  <c r="AC2192" i="60"/>
  <c r="Z2192" i="60" s="1"/>
  <c r="AC2193" i="60"/>
  <c r="AC2194" i="60"/>
  <c r="Z2194" i="60" s="1"/>
  <c r="AC2195" i="60"/>
  <c r="Z2195" i="60" s="1"/>
  <c r="AC2196" i="60"/>
  <c r="AC2197" i="60"/>
  <c r="Z2197" i="60" s="1"/>
  <c r="AC2198" i="60"/>
  <c r="AC2199" i="60"/>
  <c r="AC2200" i="60"/>
  <c r="Z2200" i="60" s="1"/>
  <c r="AC2201" i="60"/>
  <c r="AC2202" i="60"/>
  <c r="Z2202" i="60" s="1"/>
  <c r="AC2203" i="60"/>
  <c r="Z2203" i="60" s="1"/>
  <c r="AC2204" i="60"/>
  <c r="AC2205" i="60"/>
  <c r="Z2205" i="60" s="1"/>
  <c r="AC2206" i="60"/>
  <c r="AC2207" i="60"/>
  <c r="AC2208" i="60"/>
  <c r="Z2208" i="60" s="1"/>
  <c r="AC2209" i="60"/>
  <c r="AC2210" i="60"/>
  <c r="Z2210" i="60" s="1"/>
  <c r="AC2211" i="60"/>
  <c r="Z2211" i="60" s="1"/>
  <c r="AC2212" i="60"/>
  <c r="AC2213" i="60"/>
  <c r="Z2213" i="60" s="1"/>
  <c r="AC2214" i="60"/>
  <c r="AC2215" i="60"/>
  <c r="AC2216" i="60"/>
  <c r="Z2216" i="60" s="1"/>
  <c r="AC2217" i="60"/>
  <c r="AC2218" i="60"/>
  <c r="Z2218" i="60" s="1"/>
  <c r="AC2219" i="60"/>
  <c r="Z2219" i="60" s="1"/>
  <c r="AC2220" i="60"/>
  <c r="AC2221" i="60"/>
  <c r="Z2221" i="60" s="1"/>
  <c r="AC2222" i="60"/>
  <c r="AC2223" i="60"/>
  <c r="AC2224" i="60"/>
  <c r="Z2224" i="60" s="1"/>
  <c r="AC2225" i="60"/>
  <c r="AC2226" i="60"/>
  <c r="Z2226" i="60" s="1"/>
  <c r="AC2227" i="60"/>
  <c r="Z2227" i="60" s="1"/>
  <c r="AC2228" i="60"/>
  <c r="AC2229" i="60"/>
  <c r="Z2229" i="60" s="1"/>
  <c r="AC2230" i="60"/>
  <c r="AC2231" i="60"/>
  <c r="AC2232" i="60"/>
  <c r="Z2232" i="60" s="1"/>
  <c r="AC2233" i="60"/>
  <c r="AC2234" i="60"/>
  <c r="Z2234" i="60" s="1"/>
  <c r="AC2235" i="60"/>
  <c r="Z2235" i="60" s="1"/>
  <c r="AC2236" i="60"/>
  <c r="AC2237" i="60"/>
  <c r="Z2237" i="60" s="1"/>
  <c r="AC2238" i="60"/>
  <c r="AC2239" i="60"/>
  <c r="AC2240" i="60"/>
  <c r="Z2240" i="60" s="1"/>
  <c r="AC2241" i="60"/>
  <c r="AC2242" i="60"/>
  <c r="Z2242" i="60" s="1"/>
  <c r="AC2243" i="60"/>
  <c r="Z2243" i="60" s="1"/>
  <c r="AC2244" i="60"/>
  <c r="AC2245" i="60"/>
  <c r="Z2245" i="60" s="1"/>
  <c r="AC2246" i="60"/>
  <c r="AC2247" i="60"/>
  <c r="AC2248" i="60"/>
  <c r="Z2248" i="60" s="1"/>
  <c r="AC2249" i="60"/>
  <c r="AC2250" i="60"/>
  <c r="Z2250" i="60" s="1"/>
  <c r="AC2251" i="60"/>
  <c r="Z2251" i="60" s="1"/>
  <c r="AC2252" i="60"/>
  <c r="AC2253" i="60"/>
  <c r="Z2253" i="60" s="1"/>
  <c r="AC2254" i="60"/>
  <c r="AC2255" i="60"/>
  <c r="AC2256" i="60"/>
  <c r="Z2256" i="60" s="1"/>
  <c r="AC2257" i="60"/>
  <c r="AC2258" i="60"/>
  <c r="Z2258" i="60" s="1"/>
  <c r="AC2259" i="60"/>
  <c r="Z2259" i="60" s="1"/>
  <c r="AC2260" i="60"/>
  <c r="AC2261" i="60"/>
  <c r="Z2261" i="60" s="1"/>
  <c r="AC2262" i="60"/>
  <c r="AC2263" i="60"/>
  <c r="AC2264" i="60"/>
  <c r="Z2264" i="60" s="1"/>
  <c r="AC2265" i="60"/>
  <c r="AC2266" i="60"/>
  <c r="Z2266" i="60" s="1"/>
  <c r="AC2267" i="60"/>
  <c r="Z2267" i="60" s="1"/>
  <c r="AC2268" i="60"/>
  <c r="AC2269" i="60"/>
  <c r="Z2269" i="60" s="1"/>
  <c r="AC2270" i="60"/>
  <c r="AC2271" i="60"/>
  <c r="AC2272" i="60"/>
  <c r="Z2272" i="60" s="1"/>
  <c r="AC2273" i="60"/>
  <c r="AC2274" i="60"/>
  <c r="Z2274" i="60" s="1"/>
  <c r="AC2275" i="60"/>
  <c r="Z2275" i="60" s="1"/>
  <c r="AC2276" i="60"/>
  <c r="AC2277" i="60"/>
  <c r="Z2277" i="60" s="1"/>
  <c r="AC2278" i="60"/>
  <c r="AC2279" i="60"/>
  <c r="AC2280" i="60"/>
  <c r="Z2280" i="60" s="1"/>
  <c r="AC2281" i="60"/>
  <c r="AC2282" i="60"/>
  <c r="Z2282" i="60" s="1"/>
  <c r="AC2283" i="60"/>
  <c r="Z2283" i="60" s="1"/>
  <c r="AC2284" i="60"/>
  <c r="AC2285" i="60"/>
  <c r="Z2285" i="60" s="1"/>
  <c r="AC2286" i="60"/>
  <c r="AC2287" i="60"/>
  <c r="AC2288" i="60"/>
  <c r="Z2288" i="60" s="1"/>
  <c r="AC2289" i="60"/>
  <c r="AC2290" i="60"/>
  <c r="Z2290" i="60" s="1"/>
  <c r="AC2291" i="60"/>
  <c r="Z2291" i="60" s="1"/>
  <c r="AC2292" i="60"/>
  <c r="AC2293" i="60"/>
  <c r="Z2293" i="60" s="1"/>
  <c r="AC2294" i="60"/>
  <c r="AC2295" i="60"/>
  <c r="AC2296" i="60"/>
  <c r="Z2296" i="60" s="1"/>
  <c r="AC2297" i="60"/>
  <c r="AC2298" i="60"/>
  <c r="Z2298" i="60" s="1"/>
  <c r="AC2299" i="60"/>
  <c r="Z2299" i="60" s="1"/>
  <c r="AC2300" i="60"/>
  <c r="AC2301" i="60"/>
  <c r="Z2301" i="60" s="1"/>
  <c r="AC2302" i="60"/>
  <c r="AC2303" i="60"/>
  <c r="AC2304" i="60"/>
  <c r="Z2304" i="60" s="1"/>
  <c r="AC2305" i="60"/>
  <c r="AC2306" i="60"/>
  <c r="Z2306" i="60" s="1"/>
  <c r="AC2307" i="60"/>
  <c r="Z2307" i="60" s="1"/>
  <c r="AC2308" i="60"/>
  <c r="AC2309" i="60"/>
  <c r="Z2309" i="60" s="1"/>
  <c r="AC2310" i="60"/>
  <c r="AC2311" i="60"/>
  <c r="AC2312" i="60"/>
  <c r="Z2312" i="60" s="1"/>
  <c r="AC2313" i="60"/>
  <c r="AC2314" i="60"/>
  <c r="Z2314" i="60" s="1"/>
  <c r="AC2315" i="60"/>
  <c r="Z2315" i="60" s="1"/>
  <c r="AC2316" i="60"/>
  <c r="AC2317" i="60"/>
  <c r="Z2317" i="60" s="1"/>
  <c r="AC2318" i="60"/>
  <c r="AC2319" i="60"/>
  <c r="AC2320" i="60"/>
  <c r="Z2320" i="60" s="1"/>
  <c r="AC2321" i="60"/>
  <c r="AC2322" i="60"/>
  <c r="Z2322" i="60" s="1"/>
  <c r="AC2323" i="60"/>
  <c r="Z2323" i="60" s="1"/>
  <c r="AC2324" i="60"/>
  <c r="AC2325" i="60"/>
  <c r="Z2325" i="60" s="1"/>
  <c r="AC2326" i="60"/>
  <c r="AC2327" i="60"/>
  <c r="AC2328" i="60"/>
  <c r="Z2328" i="60" s="1"/>
  <c r="AC2329" i="60"/>
  <c r="AC2330" i="60"/>
  <c r="Z2330" i="60" s="1"/>
  <c r="AC2331" i="60"/>
  <c r="Z2331" i="60" s="1"/>
  <c r="AC2332" i="60"/>
  <c r="AC2333" i="60"/>
  <c r="Z2333" i="60" s="1"/>
  <c r="AC2334" i="60"/>
  <c r="AC2335" i="60"/>
  <c r="AC2336" i="60"/>
  <c r="Z2336" i="60" s="1"/>
  <c r="AC2337" i="60"/>
  <c r="AC2338" i="60"/>
  <c r="Z2338" i="60" s="1"/>
  <c r="AC2339" i="60"/>
  <c r="Z2339" i="60" s="1"/>
  <c r="AC2340" i="60"/>
  <c r="AC2341" i="60"/>
  <c r="Z2341" i="60" s="1"/>
  <c r="AC2342" i="60"/>
  <c r="AC2343" i="60"/>
  <c r="AC2344" i="60"/>
  <c r="Z2344" i="60" s="1"/>
  <c r="AC2345" i="60"/>
  <c r="AC2346" i="60"/>
  <c r="Z2346" i="60" s="1"/>
  <c r="AC2347" i="60"/>
  <c r="Z2347" i="60" s="1"/>
  <c r="AC2348" i="60"/>
  <c r="AC2349" i="60"/>
  <c r="Z2349" i="60" s="1"/>
  <c r="AC2350" i="60"/>
  <c r="AC2351" i="60"/>
  <c r="AC2352" i="60"/>
  <c r="Z2352" i="60" s="1"/>
  <c r="AC2353" i="60"/>
  <c r="AC2354" i="60"/>
  <c r="Z2354" i="60" s="1"/>
  <c r="AC2355" i="60"/>
  <c r="Z2355" i="60" s="1"/>
  <c r="AC2356" i="60"/>
  <c r="AC2357" i="60"/>
  <c r="Z2357" i="60" s="1"/>
  <c r="AC2358" i="60"/>
  <c r="AC2359" i="60"/>
  <c r="AC2360" i="60"/>
  <c r="Z2360" i="60" s="1"/>
  <c r="AC2361" i="60"/>
  <c r="AC2362" i="60"/>
  <c r="Z2362" i="60" s="1"/>
  <c r="AC2363" i="60"/>
  <c r="Z2363" i="60" s="1"/>
  <c r="AC2364" i="60"/>
  <c r="AC2365" i="60"/>
  <c r="Z2365" i="60" s="1"/>
  <c r="AC2366" i="60"/>
  <c r="AC2367" i="60"/>
  <c r="AC2368" i="60"/>
  <c r="Z2368" i="60" s="1"/>
  <c r="AC2369" i="60"/>
  <c r="AC2370" i="60"/>
  <c r="Z2370" i="60" s="1"/>
  <c r="AC2371" i="60"/>
  <c r="Z2371" i="60" s="1"/>
  <c r="AC2372" i="60"/>
  <c r="AC2373" i="60"/>
  <c r="Z2373" i="60" s="1"/>
  <c r="AC2374" i="60"/>
  <c r="AC2375" i="60"/>
  <c r="AC2376" i="60"/>
  <c r="Z2376" i="60" s="1"/>
  <c r="AC2377" i="60"/>
  <c r="AC2378" i="60"/>
  <c r="Z2378" i="60" s="1"/>
  <c r="AC2379" i="60"/>
  <c r="Z2379" i="60" s="1"/>
  <c r="AC2380" i="60"/>
  <c r="AC2381" i="60"/>
  <c r="Z2381" i="60" s="1"/>
  <c r="AC2382" i="60"/>
  <c r="AC2383" i="60"/>
  <c r="AC2384" i="60"/>
  <c r="Z2384" i="60" s="1"/>
  <c r="AC2385" i="60"/>
  <c r="AC2386" i="60"/>
  <c r="Z2386" i="60" s="1"/>
  <c r="AC2387" i="60"/>
  <c r="Z2387" i="60" s="1"/>
  <c r="AC2388" i="60"/>
  <c r="AC2389" i="60"/>
  <c r="Z2389" i="60" s="1"/>
  <c r="AC2390" i="60"/>
  <c r="AC2391" i="60"/>
  <c r="AC2392" i="60"/>
  <c r="Z2392" i="60" s="1"/>
  <c r="AC2393" i="60"/>
  <c r="AC2394" i="60"/>
  <c r="Z2394" i="60" s="1"/>
  <c r="AC2395" i="60"/>
  <c r="Z2395" i="60" s="1"/>
  <c r="AC2396" i="60"/>
  <c r="AC2397" i="60"/>
  <c r="Z2397" i="60" s="1"/>
  <c r="AC2398" i="60"/>
  <c r="AC2399" i="60"/>
  <c r="AC2400" i="60"/>
  <c r="Z2400" i="60" s="1"/>
  <c r="AC2401" i="60"/>
  <c r="AC2402" i="60"/>
  <c r="Z2402" i="60" s="1"/>
  <c r="AC2403" i="60"/>
  <c r="Z2403" i="60" s="1"/>
  <c r="AC2404" i="60"/>
  <c r="AC2405" i="60"/>
  <c r="Z2405" i="60" s="1"/>
  <c r="AC2406" i="60"/>
  <c r="AC2407" i="60"/>
  <c r="AC2408" i="60"/>
  <c r="Z2408" i="60" s="1"/>
  <c r="AC2409" i="60"/>
  <c r="AC2410" i="60"/>
  <c r="Z2410" i="60" s="1"/>
  <c r="AC2411" i="60"/>
  <c r="Z2411" i="60" s="1"/>
  <c r="AC2412" i="60"/>
  <c r="AC2413" i="60"/>
  <c r="Z2413" i="60" s="1"/>
  <c r="AC2414" i="60"/>
  <c r="AC2415" i="60"/>
  <c r="AC2416" i="60"/>
  <c r="Z2416" i="60" s="1"/>
  <c r="AC2417" i="60"/>
  <c r="AC2418" i="60"/>
  <c r="Z2418" i="60" s="1"/>
  <c r="AC2419" i="60"/>
  <c r="Z2419" i="60" s="1"/>
  <c r="AC2420" i="60"/>
  <c r="AC2421" i="60"/>
  <c r="Z2421" i="60" s="1"/>
  <c r="AC2422" i="60"/>
  <c r="AC2423" i="60"/>
  <c r="AC2424" i="60"/>
  <c r="Z2424" i="60" s="1"/>
  <c r="AC2425" i="60"/>
  <c r="AC2426" i="60"/>
  <c r="Z2426" i="60" s="1"/>
  <c r="AC2427" i="60"/>
  <c r="Z2427" i="60" s="1"/>
  <c r="AC2428" i="60"/>
  <c r="AC2429" i="60"/>
  <c r="Z2429" i="60" s="1"/>
  <c r="AC2430" i="60"/>
  <c r="AC2431" i="60"/>
  <c r="AC2432" i="60"/>
  <c r="Z2432" i="60" s="1"/>
  <c r="AC2433" i="60"/>
  <c r="AC2434" i="60"/>
  <c r="Z2434" i="60" s="1"/>
  <c r="AC2435" i="60"/>
  <c r="Z2435" i="60" s="1"/>
  <c r="AC2436" i="60"/>
  <c r="AC2437" i="60"/>
  <c r="Z2437" i="60" s="1"/>
  <c r="AC2438" i="60"/>
  <c r="AC2439" i="60"/>
  <c r="AC2440" i="60"/>
  <c r="Z2440" i="60" s="1"/>
  <c r="AC2441" i="60"/>
  <c r="AC2442" i="60"/>
  <c r="Z2442" i="60" s="1"/>
  <c r="AC2443" i="60"/>
  <c r="Z2443" i="60" s="1"/>
  <c r="AC2444" i="60"/>
  <c r="AC2445" i="60"/>
  <c r="Z2445" i="60" s="1"/>
  <c r="AC2446" i="60"/>
  <c r="AC2447" i="60"/>
  <c r="AC2448" i="60"/>
  <c r="Z2448" i="60" s="1"/>
  <c r="AC2449" i="60"/>
  <c r="AC2450" i="60"/>
  <c r="Z2450" i="60" s="1"/>
  <c r="AC2451" i="60"/>
  <c r="Z2451" i="60" s="1"/>
  <c r="AC2452" i="60"/>
  <c r="AC2453" i="60"/>
  <c r="Z2453" i="60" s="1"/>
  <c r="AC2454" i="60"/>
  <c r="AC2455" i="60"/>
  <c r="AC2456" i="60"/>
  <c r="Z2456" i="60" s="1"/>
  <c r="AC2457" i="60"/>
  <c r="AC2458" i="60"/>
  <c r="Z2458" i="60" s="1"/>
  <c r="AC2459" i="60"/>
  <c r="Z2459" i="60" s="1"/>
  <c r="AC2460" i="60"/>
  <c r="AC2461" i="60"/>
  <c r="Z2461" i="60" s="1"/>
  <c r="AC2462" i="60"/>
  <c r="AC2463" i="60"/>
  <c r="AC2464" i="60"/>
  <c r="Z2464" i="60" s="1"/>
  <c r="AC2465" i="60"/>
  <c r="AC2466" i="60"/>
  <c r="Z2466" i="60" s="1"/>
  <c r="AC2467" i="60"/>
  <c r="Z2467" i="60" s="1"/>
  <c r="AC2468" i="60"/>
  <c r="AC2469" i="60"/>
  <c r="Z2469" i="60" s="1"/>
  <c r="AC2470" i="60"/>
  <c r="AC2471" i="60"/>
  <c r="AC2472" i="60"/>
  <c r="Z2472" i="60" s="1"/>
  <c r="AC2473" i="60"/>
  <c r="AC2474" i="60"/>
  <c r="Z2474" i="60" s="1"/>
  <c r="AC2475" i="60"/>
  <c r="Z2475" i="60" s="1"/>
  <c r="AC2476" i="60"/>
  <c r="AC2477" i="60"/>
  <c r="Z2477" i="60" s="1"/>
  <c r="AC2478" i="60"/>
  <c r="AC2479" i="60"/>
  <c r="AC2480" i="60"/>
  <c r="Z2480" i="60" s="1"/>
  <c r="AC2481" i="60"/>
  <c r="AC2482" i="60"/>
  <c r="Z2482" i="60" s="1"/>
  <c r="AC2483" i="60"/>
  <c r="Z2483" i="60" s="1"/>
  <c r="AC2484" i="60"/>
  <c r="AC2485" i="60"/>
  <c r="Z2485" i="60" s="1"/>
  <c r="AC2486" i="60"/>
  <c r="AC2487" i="60"/>
  <c r="AC2488" i="60"/>
  <c r="Z2488" i="60" s="1"/>
  <c r="AC2489" i="60"/>
  <c r="AC2490" i="60"/>
  <c r="Z2490" i="60" s="1"/>
  <c r="AC2491" i="60"/>
  <c r="Z2491" i="60" s="1"/>
  <c r="AC2492" i="60"/>
  <c r="AC2493" i="60"/>
  <c r="Z2493" i="60" s="1"/>
  <c r="AC2494" i="60"/>
  <c r="AC2495" i="60"/>
  <c r="AC2496" i="60"/>
  <c r="Z2496" i="60" s="1"/>
  <c r="AC2497" i="60"/>
  <c r="AC2498" i="60"/>
  <c r="Z2498" i="60" s="1"/>
  <c r="AC2499" i="60"/>
  <c r="Z2499" i="60" s="1"/>
  <c r="AC2500" i="60"/>
  <c r="AC2501" i="60"/>
  <c r="Z2501" i="60" s="1"/>
  <c r="AC2502" i="60"/>
  <c r="AC2503" i="60"/>
  <c r="AC2504" i="60"/>
  <c r="Z2504" i="60" s="1"/>
  <c r="AC2505" i="60"/>
  <c r="AC2506" i="60"/>
  <c r="Z2506" i="60" s="1"/>
  <c r="AC2507" i="60"/>
  <c r="Z2507" i="60" s="1"/>
  <c r="AC2508" i="60"/>
  <c r="AC2509" i="60"/>
  <c r="Z2509" i="60" s="1"/>
  <c r="AC2510" i="60"/>
  <c r="AC2511" i="60"/>
  <c r="AC2512" i="60"/>
  <c r="Z2512" i="60" s="1"/>
  <c r="AC2513" i="60"/>
  <c r="AC2514" i="60"/>
  <c r="Z2514" i="60" s="1"/>
  <c r="AC2515" i="60"/>
  <c r="Z2515" i="60" s="1"/>
  <c r="AC2516" i="60"/>
  <c r="AC2517" i="60"/>
  <c r="Z2517" i="60" s="1"/>
  <c r="AC2518" i="60"/>
  <c r="AC2519" i="60"/>
  <c r="AC2520" i="60"/>
  <c r="Z2520" i="60" s="1"/>
  <c r="AC2521" i="60"/>
  <c r="AC2522" i="60"/>
  <c r="Z2522" i="60" s="1"/>
  <c r="AC2523" i="60"/>
  <c r="Z2523" i="60" s="1"/>
  <c r="AC2524" i="60"/>
  <c r="AC2525" i="60"/>
  <c r="Z2525" i="60" s="1"/>
  <c r="AC2526" i="60"/>
  <c r="AC2527" i="60"/>
  <c r="AC2528" i="60"/>
  <c r="Z2528" i="60" s="1"/>
  <c r="AC2529" i="60"/>
  <c r="AC2530" i="60"/>
  <c r="Z2530" i="60" s="1"/>
  <c r="AC2531" i="60"/>
  <c r="Z2531" i="60" s="1"/>
  <c r="AC2532" i="60"/>
  <c r="AC2533" i="60"/>
  <c r="Z2533" i="60" s="1"/>
  <c r="AC2534" i="60"/>
  <c r="AC2535" i="60"/>
  <c r="AC2536" i="60"/>
  <c r="Z2536" i="60" s="1"/>
  <c r="AC2537" i="60"/>
  <c r="AC2538" i="60"/>
  <c r="Z2538" i="60" s="1"/>
  <c r="AC2539" i="60"/>
  <c r="Z2539" i="60" s="1"/>
  <c r="AC2540" i="60"/>
  <c r="AC2541" i="60"/>
  <c r="Z2541" i="60" s="1"/>
  <c r="AC2542" i="60"/>
  <c r="AC2543" i="60"/>
  <c r="AC2544" i="60"/>
  <c r="Z2544" i="60" s="1"/>
  <c r="AC2545" i="60"/>
  <c r="AC2546" i="60"/>
  <c r="Z2546" i="60" s="1"/>
  <c r="AC2547" i="60"/>
  <c r="Z2547" i="60" s="1"/>
  <c r="AC2548" i="60"/>
  <c r="AC2549" i="60"/>
  <c r="Z2549" i="60" s="1"/>
  <c r="AC2550" i="60"/>
  <c r="AC2551" i="60"/>
  <c r="AC2552" i="60"/>
  <c r="Z2552" i="60" s="1"/>
  <c r="AC2553" i="60"/>
  <c r="AC2554" i="60"/>
  <c r="Z2554" i="60" s="1"/>
  <c r="AC2555" i="60"/>
  <c r="Z2555" i="60" s="1"/>
  <c r="AC2556" i="60"/>
  <c r="AC2557" i="60"/>
  <c r="Z2557" i="60" s="1"/>
  <c r="AC2558" i="60"/>
  <c r="AC2559" i="60"/>
  <c r="AC2560" i="60"/>
  <c r="Z2560" i="60" s="1"/>
  <c r="AC2561" i="60"/>
  <c r="AC2562" i="60"/>
  <c r="Z2562" i="60" s="1"/>
  <c r="AC2563" i="60"/>
  <c r="Z2563" i="60" s="1"/>
  <c r="AC2564" i="60"/>
  <c r="AC2565" i="60"/>
  <c r="Z2565" i="60" s="1"/>
  <c r="AC2566" i="60"/>
  <c r="AC2567" i="60"/>
  <c r="AC2568" i="60"/>
  <c r="Z2568" i="60" s="1"/>
  <c r="AC2569" i="60"/>
  <c r="AC2570" i="60"/>
  <c r="Z2570" i="60" s="1"/>
  <c r="AC2571" i="60"/>
  <c r="Z2571" i="60" s="1"/>
  <c r="AC2572" i="60"/>
  <c r="AC2573" i="60"/>
  <c r="Z2573" i="60" s="1"/>
  <c r="AC2574" i="60"/>
  <c r="AC2575" i="60"/>
  <c r="AC2576" i="60"/>
  <c r="Z2576" i="60" s="1"/>
  <c r="AC2577" i="60"/>
  <c r="AC2578" i="60"/>
  <c r="Z2578" i="60" s="1"/>
  <c r="AC2579" i="60"/>
  <c r="Z2579" i="60" s="1"/>
  <c r="AC2580" i="60"/>
  <c r="AC2581" i="60"/>
  <c r="Z2581" i="60" s="1"/>
  <c r="AC2582" i="60"/>
  <c r="AC2583" i="60"/>
  <c r="AC2584" i="60"/>
  <c r="Z2584" i="60" s="1"/>
  <c r="AC2585" i="60"/>
  <c r="AC2586" i="60"/>
  <c r="Z2586" i="60" s="1"/>
  <c r="AC2587" i="60"/>
  <c r="Z2587" i="60" s="1"/>
  <c r="AC2588" i="60"/>
  <c r="AC2589" i="60"/>
  <c r="Z2589" i="60" s="1"/>
  <c r="AC2590" i="60"/>
  <c r="AC2591" i="60"/>
  <c r="AC2592" i="60"/>
  <c r="Z2592" i="60" s="1"/>
  <c r="AC2593" i="60"/>
  <c r="AC2594" i="60"/>
  <c r="Z2594" i="60" s="1"/>
  <c r="AC2595" i="60"/>
  <c r="Z2595" i="60" s="1"/>
  <c r="AC2596" i="60"/>
  <c r="AC2597" i="60"/>
  <c r="Z2597" i="60" s="1"/>
  <c r="AC2598" i="60"/>
  <c r="AC2599" i="60"/>
  <c r="AC2600" i="60"/>
  <c r="Z2600" i="60" s="1"/>
  <c r="AC2601" i="60"/>
  <c r="AC2602" i="60"/>
  <c r="Z2602" i="60" s="1"/>
  <c r="AC2603" i="60"/>
  <c r="Z2603" i="60" s="1"/>
  <c r="AC2604" i="60"/>
  <c r="AC2605" i="60"/>
  <c r="Z2605" i="60" s="1"/>
  <c r="AC2606" i="60"/>
  <c r="AC2607" i="60"/>
  <c r="AC2608" i="60"/>
  <c r="Z2608" i="60" s="1"/>
  <c r="AC2609" i="60"/>
  <c r="AC2610" i="60"/>
  <c r="Z2610" i="60" s="1"/>
  <c r="AC2611" i="60"/>
  <c r="Z2611" i="60" s="1"/>
  <c r="AC2612" i="60"/>
  <c r="AC2613" i="60"/>
  <c r="Z2613" i="60" s="1"/>
  <c r="AC2614" i="60"/>
  <c r="AC2615" i="60"/>
  <c r="AC2616" i="60"/>
  <c r="Z2616" i="60" s="1"/>
  <c r="AC2617" i="60"/>
  <c r="AC2618" i="60"/>
  <c r="Z2618" i="60" s="1"/>
  <c r="AC2619" i="60"/>
  <c r="Z2619" i="60" s="1"/>
  <c r="AC2620" i="60"/>
  <c r="AC2621" i="60"/>
  <c r="Z2621" i="60" s="1"/>
  <c r="AC2622" i="60"/>
  <c r="AC2623" i="60"/>
  <c r="AC2624" i="60"/>
  <c r="Z2624" i="60" s="1"/>
  <c r="AC2625" i="60"/>
  <c r="AC2626" i="60"/>
  <c r="Z2626" i="60" s="1"/>
  <c r="AC2627" i="60"/>
  <c r="Z2627" i="60" s="1"/>
  <c r="AC2628" i="60"/>
  <c r="AC2629" i="60"/>
  <c r="Z2629" i="60" s="1"/>
  <c r="AC2630" i="60"/>
  <c r="AC2631" i="60"/>
  <c r="AC2632" i="60"/>
  <c r="Z2632" i="60" s="1"/>
  <c r="AC2633" i="60"/>
  <c r="AC2634" i="60"/>
  <c r="Z2634" i="60" s="1"/>
  <c r="AC2635" i="60"/>
  <c r="Z2635" i="60" s="1"/>
  <c r="AC2636" i="60"/>
  <c r="AC2637" i="60"/>
  <c r="Z2637" i="60" s="1"/>
  <c r="AC2638" i="60"/>
  <c r="AC2639" i="60"/>
  <c r="AC2640" i="60"/>
  <c r="Z2640" i="60" s="1"/>
  <c r="AC2641" i="60"/>
  <c r="AC2642" i="60"/>
  <c r="Z2642" i="60" s="1"/>
  <c r="AC2643" i="60"/>
  <c r="Z2643" i="60" s="1"/>
  <c r="AC2644" i="60"/>
  <c r="AC2645" i="60"/>
  <c r="Z2645" i="60" s="1"/>
  <c r="AC2646" i="60"/>
  <c r="AC2647" i="60"/>
  <c r="AC2648" i="60"/>
  <c r="Z2648" i="60" s="1"/>
  <c r="AC2649" i="60"/>
  <c r="AC2650" i="60"/>
  <c r="Z2650" i="60" s="1"/>
  <c r="AC2651" i="60"/>
  <c r="Z2651" i="60" s="1"/>
  <c r="AC2652" i="60"/>
  <c r="AC2653" i="60"/>
  <c r="Z2653" i="60" s="1"/>
  <c r="AC2654" i="60"/>
  <c r="AC2655" i="60"/>
  <c r="AC2656" i="60"/>
  <c r="Z2656" i="60" s="1"/>
  <c r="AC2657" i="60"/>
  <c r="AC2658" i="60"/>
  <c r="Z2658" i="60" s="1"/>
  <c r="AC2659" i="60"/>
  <c r="AC2660" i="60"/>
  <c r="AC2661" i="60"/>
  <c r="Z2661" i="60" s="1"/>
  <c r="AC2662" i="60"/>
  <c r="AC2663" i="60"/>
  <c r="AC2664" i="60"/>
  <c r="Z2664" i="60" s="1"/>
  <c r="AC2665" i="60"/>
  <c r="AC2666" i="60"/>
  <c r="Z2666" i="60" s="1"/>
  <c r="AC2667" i="60"/>
  <c r="AC2668" i="60"/>
  <c r="AC2669" i="60"/>
  <c r="Z2669" i="60" s="1"/>
  <c r="AC2670" i="60"/>
  <c r="AC2671" i="60"/>
  <c r="AC2672" i="60"/>
  <c r="Z2672" i="60" s="1"/>
  <c r="AC2673" i="60"/>
  <c r="AC2674" i="60"/>
  <c r="Z2674" i="60" s="1"/>
  <c r="AC2675" i="60"/>
  <c r="AC2676" i="60"/>
  <c r="AC2677" i="60"/>
  <c r="Z2677" i="60" s="1"/>
  <c r="AC2678" i="60"/>
  <c r="AC2679" i="60"/>
  <c r="AC2680" i="60"/>
  <c r="Z2680" i="60" s="1"/>
  <c r="AC2681" i="60"/>
  <c r="AC2682" i="60"/>
  <c r="Z2682" i="60" s="1"/>
  <c r="AC2683" i="60"/>
  <c r="AC2684" i="60"/>
  <c r="AC2685" i="60"/>
  <c r="Z2685" i="60" s="1"/>
  <c r="AC2686" i="60"/>
  <c r="AC2687" i="60"/>
  <c r="AC2688" i="60"/>
  <c r="Z2688" i="60" s="1"/>
  <c r="AC2689" i="60"/>
  <c r="AC2690" i="60"/>
  <c r="Z2690" i="60" s="1"/>
  <c r="AC2691" i="60"/>
  <c r="AC2692" i="60"/>
  <c r="AC2693" i="60"/>
  <c r="Z2693" i="60" s="1"/>
  <c r="AC2694" i="60"/>
  <c r="AC2695" i="60"/>
  <c r="AC2696" i="60"/>
  <c r="Z2696" i="60" s="1"/>
  <c r="AC2697" i="60"/>
  <c r="AC2698" i="60"/>
  <c r="Z2698" i="60" s="1"/>
  <c r="AC2699" i="60"/>
  <c r="AC2700" i="60"/>
  <c r="AC2701" i="60"/>
  <c r="Z2701" i="60" s="1"/>
  <c r="AC2702" i="60"/>
  <c r="AC2703" i="60"/>
  <c r="AC2704" i="60"/>
  <c r="Z2704" i="60" s="1"/>
  <c r="AC2705" i="60"/>
  <c r="AC2706" i="60"/>
  <c r="Z2706" i="60" s="1"/>
  <c r="AC2707" i="60"/>
  <c r="AC2708" i="60"/>
  <c r="AC2709" i="60"/>
  <c r="Z2709" i="60" s="1"/>
  <c r="AC2710" i="60"/>
  <c r="AC2711" i="60"/>
  <c r="AC2712" i="60"/>
  <c r="Z2712" i="60" s="1"/>
  <c r="AC2713" i="60"/>
  <c r="AC2714" i="60"/>
  <c r="Z2714" i="60" s="1"/>
  <c r="AC2715" i="60"/>
  <c r="AC2716" i="60"/>
  <c r="AC2717" i="60"/>
  <c r="Z2717" i="60" s="1"/>
  <c r="AC2718" i="60"/>
  <c r="AC2719" i="60"/>
  <c r="AC2720" i="60"/>
  <c r="Z2720" i="60" s="1"/>
  <c r="AC2721" i="60"/>
  <c r="AC2722" i="60"/>
  <c r="Z2722" i="60" s="1"/>
  <c r="AC2723" i="60"/>
  <c r="AC2724" i="60"/>
  <c r="AC2725" i="60"/>
  <c r="Z2725" i="60" s="1"/>
  <c r="AC2726" i="60"/>
  <c r="AC2727" i="60"/>
  <c r="AC2728" i="60"/>
  <c r="Z2728" i="60" s="1"/>
  <c r="AC2729" i="60"/>
  <c r="AC2730" i="60"/>
  <c r="Z2730" i="60" s="1"/>
  <c r="AC2731" i="60"/>
  <c r="AC2732" i="60"/>
  <c r="AC2733" i="60"/>
  <c r="Z2733" i="60" s="1"/>
  <c r="AC2734" i="60"/>
  <c r="AC2735" i="60"/>
  <c r="AC2736" i="60"/>
  <c r="Z2736" i="60" s="1"/>
  <c r="AC2737" i="60"/>
  <c r="AC2738" i="60"/>
  <c r="Z2738" i="60" s="1"/>
  <c r="AC2739" i="60"/>
  <c r="AC2740" i="60"/>
  <c r="AC2741" i="60"/>
  <c r="Z2741" i="60" s="1"/>
  <c r="AC2742" i="60"/>
  <c r="AC2743" i="60"/>
  <c r="AC2744" i="60"/>
  <c r="Z2744" i="60" s="1"/>
  <c r="AC2745" i="60"/>
  <c r="AC2746" i="60"/>
  <c r="Z2746" i="60" s="1"/>
  <c r="AC2747" i="60"/>
  <c r="AC2748" i="60"/>
  <c r="AC2749" i="60"/>
  <c r="Z2749" i="60" s="1"/>
  <c r="AC2750" i="60"/>
  <c r="AC2751" i="60"/>
  <c r="AC2752" i="60"/>
  <c r="Z2752" i="60" s="1"/>
  <c r="AC2753" i="60"/>
  <c r="AC2754" i="60"/>
  <c r="Z2754" i="60" s="1"/>
  <c r="AC2755" i="60"/>
  <c r="AC2756" i="60"/>
  <c r="AC2757" i="60"/>
  <c r="Z2757" i="60" s="1"/>
  <c r="AC2758" i="60"/>
  <c r="AC2759" i="60"/>
  <c r="AC2760" i="60"/>
  <c r="Z2760" i="60" s="1"/>
  <c r="AC2761" i="60"/>
  <c r="AC2762" i="60"/>
  <c r="Z2762" i="60" s="1"/>
  <c r="AC2763" i="60"/>
  <c r="AC2764" i="60"/>
  <c r="AC2765" i="60"/>
  <c r="Z2765" i="60" s="1"/>
  <c r="AC2766" i="60"/>
  <c r="AC2767" i="60"/>
  <c r="AC2768" i="60"/>
  <c r="Z2768" i="60" s="1"/>
  <c r="AC2769" i="60"/>
  <c r="AC2770" i="60"/>
  <c r="Z2770" i="60" s="1"/>
  <c r="AC2771" i="60"/>
  <c r="AC2772" i="60"/>
  <c r="AC2773" i="60"/>
  <c r="Z2773" i="60" s="1"/>
  <c r="AC2774" i="60"/>
  <c r="AC2775" i="60"/>
  <c r="AC2776" i="60"/>
  <c r="Z2776" i="60" s="1"/>
  <c r="AC2777" i="60"/>
  <c r="AC2778" i="60"/>
  <c r="Z2778" i="60" s="1"/>
  <c r="AC2779" i="60"/>
  <c r="AC2780" i="60"/>
  <c r="AC2781" i="60"/>
  <c r="Z2781" i="60" s="1"/>
  <c r="AC2782" i="60"/>
  <c r="AC2783" i="60"/>
  <c r="AC2784" i="60"/>
  <c r="Z2784" i="60" s="1"/>
  <c r="AC2785" i="60"/>
  <c r="AC2786" i="60"/>
  <c r="Z2786" i="60" s="1"/>
  <c r="AC2787" i="60"/>
  <c r="AC2788" i="60"/>
  <c r="AC2789" i="60"/>
  <c r="Z2789" i="60" s="1"/>
  <c r="AC2790" i="60"/>
  <c r="AC2791" i="60"/>
  <c r="AC2792" i="60"/>
  <c r="Z2792" i="60" s="1"/>
  <c r="AC2793" i="60"/>
  <c r="AC2794" i="60"/>
  <c r="Z2794" i="60" s="1"/>
  <c r="AC2795" i="60"/>
  <c r="AC2796" i="60"/>
  <c r="AC2797" i="60"/>
  <c r="Z2797" i="60" s="1"/>
  <c r="AC2798" i="60"/>
  <c r="AC2799" i="60"/>
  <c r="AC2800" i="60"/>
  <c r="Z2800" i="60" s="1"/>
  <c r="AC2801" i="60"/>
  <c r="AC2802" i="60"/>
  <c r="Z2802" i="60" s="1"/>
  <c r="AC2803" i="60"/>
  <c r="AC2804" i="60"/>
  <c r="AC2805" i="60"/>
  <c r="Z2805" i="60" s="1"/>
  <c r="AC2806" i="60"/>
  <c r="AC2807" i="60"/>
  <c r="AC2808" i="60"/>
  <c r="Z2808" i="60" s="1"/>
  <c r="AC2809" i="60"/>
  <c r="AC2810" i="60"/>
  <c r="Z2810" i="60" s="1"/>
  <c r="AC2811" i="60"/>
  <c r="AC2812" i="60"/>
  <c r="AC2813" i="60"/>
  <c r="Z2813" i="60" s="1"/>
  <c r="AC2814" i="60"/>
  <c r="AC2815" i="60"/>
  <c r="AC2816" i="60"/>
  <c r="Z2816" i="60" s="1"/>
  <c r="AC2817" i="60"/>
  <c r="AC2818" i="60"/>
  <c r="Z2818" i="60" s="1"/>
  <c r="AC2819" i="60"/>
  <c r="AC2820" i="60"/>
  <c r="AC2821" i="60"/>
  <c r="Z2821" i="60" s="1"/>
  <c r="AC2822" i="60"/>
  <c r="AC2823" i="60"/>
  <c r="AC2824" i="60"/>
  <c r="Z2824" i="60" s="1"/>
  <c r="AC2825" i="60"/>
  <c r="AC2826" i="60"/>
  <c r="Z2826" i="60" s="1"/>
  <c r="AC2827" i="60"/>
  <c r="AC2828" i="60"/>
  <c r="AC2829" i="60"/>
  <c r="Z2829" i="60" s="1"/>
  <c r="AC2830" i="60"/>
  <c r="AC2831" i="60"/>
  <c r="AC2832" i="60"/>
  <c r="Z2832" i="60" s="1"/>
  <c r="AC2833" i="60"/>
  <c r="AC2834" i="60"/>
  <c r="Z2834" i="60" s="1"/>
  <c r="AC2835" i="60"/>
  <c r="AC2836" i="60"/>
  <c r="AC2837" i="60"/>
  <c r="Z2837" i="60" s="1"/>
  <c r="AC2838" i="60"/>
  <c r="AC2839" i="60"/>
  <c r="AC2840" i="60"/>
  <c r="Z2840" i="60" s="1"/>
  <c r="AC2841" i="60"/>
  <c r="AC2842" i="60"/>
  <c r="Z2842" i="60" s="1"/>
  <c r="AC2843" i="60"/>
  <c r="AC2844" i="60"/>
  <c r="AC2845" i="60"/>
  <c r="Z2845" i="60" s="1"/>
  <c r="AC2846" i="60"/>
  <c r="AC2847" i="60"/>
  <c r="AC2848" i="60"/>
  <c r="Z2848" i="60" s="1"/>
  <c r="AC2849" i="60"/>
  <c r="AC2850" i="60"/>
  <c r="Z2850" i="60" s="1"/>
  <c r="AC2851" i="60"/>
  <c r="AC2852" i="60"/>
  <c r="AC2853" i="60"/>
  <c r="Z2853" i="60" s="1"/>
  <c r="AC2854" i="60"/>
  <c r="AC2855" i="60"/>
  <c r="AC2856" i="60"/>
  <c r="Z2856" i="60" s="1"/>
  <c r="AC2857" i="60"/>
  <c r="AC2858" i="60"/>
  <c r="Z2858" i="60" s="1"/>
  <c r="AC2859" i="60"/>
  <c r="AC2860" i="60"/>
  <c r="AC2861" i="60"/>
  <c r="Z2861" i="60" s="1"/>
  <c r="AC2862" i="60"/>
  <c r="AC2863" i="60"/>
  <c r="AC2864" i="60"/>
  <c r="Z2864" i="60" s="1"/>
  <c r="AC2865" i="60"/>
  <c r="AC2866" i="60"/>
  <c r="Z2866" i="60" s="1"/>
  <c r="AC2867" i="60"/>
  <c r="AC2868" i="60"/>
  <c r="AC2869" i="60"/>
  <c r="Z2869" i="60" s="1"/>
  <c r="AC2870" i="60"/>
  <c r="AC2871" i="60"/>
  <c r="AC2872" i="60"/>
  <c r="Z2872" i="60" s="1"/>
  <c r="AC2873" i="60"/>
  <c r="AC2874" i="60"/>
  <c r="Z2874" i="60" s="1"/>
  <c r="AC2875" i="60"/>
  <c r="AC2876" i="60"/>
  <c r="AC2877" i="60"/>
  <c r="Z2877" i="60" s="1"/>
  <c r="AC2878" i="60"/>
  <c r="AC2879" i="60"/>
  <c r="AC2880" i="60"/>
  <c r="Z2880" i="60" s="1"/>
  <c r="AC2881" i="60"/>
  <c r="AC2882" i="60"/>
  <c r="Z2882" i="60" s="1"/>
  <c r="AC2883" i="60"/>
  <c r="AC2884" i="60"/>
  <c r="AC2885" i="60"/>
  <c r="Z2885" i="60" s="1"/>
  <c r="AC2886" i="60"/>
  <c r="AC2887" i="60"/>
  <c r="AC2888" i="60"/>
  <c r="Z2888" i="60" s="1"/>
  <c r="AC2889" i="60"/>
  <c r="AC2890" i="60"/>
  <c r="Z2890" i="60" s="1"/>
  <c r="AC2891" i="60"/>
  <c r="AC2892" i="60"/>
  <c r="AC2893" i="60"/>
  <c r="Z2893" i="60" s="1"/>
  <c r="AC2894" i="60"/>
  <c r="AC2895" i="60"/>
  <c r="AC2896" i="60"/>
  <c r="Z2896" i="60" s="1"/>
  <c r="AC2897" i="60"/>
  <c r="AC2898" i="60"/>
  <c r="Z2898" i="60" s="1"/>
  <c r="AC2899" i="60"/>
  <c r="AC2900" i="60"/>
  <c r="AC2901" i="60"/>
  <c r="Z2901" i="60" s="1"/>
  <c r="AC2902" i="60"/>
  <c r="AC2903" i="60"/>
  <c r="AC2904" i="60"/>
  <c r="Z2904" i="60" s="1"/>
  <c r="AC2905" i="60"/>
  <c r="AC2906" i="60"/>
  <c r="Z2906" i="60" s="1"/>
  <c r="AC2907" i="60"/>
  <c r="AC2908" i="60"/>
  <c r="AC2909" i="60"/>
  <c r="Z2909" i="60" s="1"/>
  <c r="AC2910" i="60"/>
  <c r="AC2911" i="60"/>
  <c r="AC2912" i="60"/>
  <c r="Z2912" i="60" s="1"/>
  <c r="AC2913" i="60"/>
  <c r="AC2914" i="60"/>
  <c r="Z2914" i="60" s="1"/>
  <c r="AC2915" i="60"/>
  <c r="AC2916" i="60"/>
  <c r="AC2917" i="60"/>
  <c r="Z2917" i="60" s="1"/>
  <c r="AC2918" i="60"/>
  <c r="AC2919" i="60"/>
  <c r="AC2920" i="60"/>
  <c r="Z2920" i="60" s="1"/>
  <c r="AC2921" i="60"/>
  <c r="AC2922" i="60"/>
  <c r="Z2922" i="60" s="1"/>
  <c r="AC2923" i="60"/>
  <c r="AC2924" i="60"/>
  <c r="AC2925" i="60"/>
  <c r="Z2925" i="60" s="1"/>
  <c r="AC2926" i="60"/>
  <c r="AC2927" i="60"/>
  <c r="AC2928" i="60"/>
  <c r="Z2928" i="60" s="1"/>
  <c r="AC2929" i="60"/>
  <c r="AC2930" i="60"/>
  <c r="Z2930" i="60" s="1"/>
  <c r="AC2931" i="60"/>
  <c r="AC2932" i="60"/>
  <c r="AC2933" i="60"/>
  <c r="Z2933" i="60" s="1"/>
  <c r="AC2934" i="60"/>
  <c r="AC2935" i="60"/>
  <c r="AC2936" i="60"/>
  <c r="Z2936" i="60" s="1"/>
  <c r="AC2937" i="60"/>
  <c r="AC2938" i="60"/>
  <c r="Z2938" i="60" s="1"/>
  <c r="AC2939" i="60"/>
  <c r="AC2940" i="60"/>
  <c r="AC2941" i="60"/>
  <c r="Z2941" i="60" s="1"/>
  <c r="AC2942" i="60"/>
  <c r="AC2943" i="60"/>
  <c r="AC2944" i="60"/>
  <c r="Z2944" i="60" s="1"/>
  <c r="AC2945" i="60"/>
  <c r="AC2946" i="60"/>
  <c r="Z2946" i="60" s="1"/>
  <c r="AC2947" i="60"/>
  <c r="AC2948" i="60"/>
  <c r="AC2949" i="60"/>
  <c r="Z2949" i="60" s="1"/>
  <c r="AC2950" i="60"/>
  <c r="AC2951" i="60"/>
  <c r="AC2952" i="60"/>
  <c r="Z2952" i="60" s="1"/>
  <c r="AC2953" i="60"/>
  <c r="AC2954" i="60"/>
  <c r="Z2954" i="60" s="1"/>
  <c r="AC2955" i="60"/>
  <c r="AC2956" i="60"/>
  <c r="AC2957" i="60"/>
  <c r="Z2957" i="60" s="1"/>
  <c r="AC2958" i="60"/>
  <c r="AC2959" i="60"/>
  <c r="AC2960" i="60"/>
  <c r="Z2960" i="60" s="1"/>
  <c r="AC2961" i="60"/>
  <c r="AC2962" i="60"/>
  <c r="Z2962" i="60" s="1"/>
  <c r="AC2963" i="60"/>
  <c r="AC2964" i="60"/>
  <c r="AC2965" i="60"/>
  <c r="Z2965" i="60" s="1"/>
  <c r="AC2966" i="60"/>
  <c r="AC2967" i="60"/>
  <c r="AC2968" i="60"/>
  <c r="Z2968" i="60" s="1"/>
  <c r="AC2969" i="60"/>
  <c r="AC2970" i="60"/>
  <c r="Z2970" i="60" s="1"/>
  <c r="AC2971" i="60"/>
  <c r="AC2972" i="60"/>
  <c r="AC2973" i="60"/>
  <c r="Z2973" i="60" s="1"/>
  <c r="AC2974" i="60"/>
  <c r="AC2975" i="60"/>
  <c r="AC2976" i="60"/>
  <c r="Z2976" i="60" s="1"/>
  <c r="AC2977" i="60"/>
  <c r="AC2978" i="60"/>
  <c r="Z2978" i="60" s="1"/>
  <c r="AC2979" i="60"/>
  <c r="AC2980" i="60"/>
  <c r="AC2981" i="60"/>
  <c r="Z2981" i="60" s="1"/>
  <c r="AC2982" i="60"/>
  <c r="AC2983" i="60"/>
  <c r="AC2984" i="60"/>
  <c r="Z2984" i="60" s="1"/>
  <c r="AC2985" i="60"/>
  <c r="AC2986" i="60"/>
  <c r="Z2986" i="60" s="1"/>
  <c r="AC2987" i="60"/>
  <c r="AC2988" i="60"/>
  <c r="AC2989" i="60"/>
  <c r="Z2989" i="60" s="1"/>
  <c r="AC2990" i="60"/>
  <c r="AC2991" i="60"/>
  <c r="AC2992" i="60"/>
  <c r="Z2992" i="60" s="1"/>
  <c r="AC2993" i="60"/>
  <c r="AC2994" i="60"/>
  <c r="Z2994" i="60" s="1"/>
  <c r="AC2995" i="60"/>
  <c r="AC2996" i="60"/>
  <c r="AC2997" i="60"/>
  <c r="Z2997" i="60" s="1"/>
  <c r="AC2998" i="60"/>
  <c r="AC2999" i="60"/>
  <c r="AC3000" i="60"/>
  <c r="Z3000" i="60" s="1"/>
  <c r="AC3001" i="60"/>
  <c r="AC3002" i="60"/>
  <c r="Z3002" i="60" s="1"/>
  <c r="AC3003" i="60"/>
  <c r="AC3004" i="60"/>
  <c r="AC3005" i="60"/>
  <c r="Z3005" i="60" s="1"/>
  <c r="AC3006" i="60"/>
  <c r="AC3007" i="60"/>
  <c r="AC3008" i="60"/>
  <c r="Z3008" i="60" s="1"/>
  <c r="AC3009" i="60"/>
  <c r="AC3010" i="60"/>
  <c r="Z3010" i="60" s="1"/>
  <c r="AC3011" i="60"/>
  <c r="AC3012" i="60"/>
  <c r="AC3013" i="60"/>
  <c r="Z3013" i="60" s="1"/>
  <c r="AC3014" i="60"/>
  <c r="AC3015" i="60"/>
  <c r="AC3016" i="60"/>
  <c r="Z3016" i="60" s="1"/>
  <c r="AC3017" i="60"/>
  <c r="AC3018" i="60"/>
  <c r="Z3018" i="60" s="1"/>
  <c r="AC3019" i="60"/>
  <c r="AC3020" i="60"/>
  <c r="AC3021" i="60"/>
  <c r="Z3021" i="60" s="1"/>
  <c r="AC3022" i="60"/>
  <c r="AC3023" i="60"/>
  <c r="AC3024" i="60"/>
  <c r="Z3024" i="60" s="1"/>
  <c r="AC3025" i="60"/>
  <c r="AC3026" i="60"/>
  <c r="Z3026" i="60" s="1"/>
  <c r="AC3027" i="60"/>
  <c r="AC3028" i="60"/>
  <c r="AC3029" i="60"/>
  <c r="Z3029" i="60" s="1"/>
  <c r="AC3030" i="60"/>
  <c r="AC3031" i="60"/>
  <c r="AC3032" i="60"/>
  <c r="Z3032" i="60" s="1"/>
  <c r="AC3033" i="60"/>
  <c r="AC3034" i="60"/>
  <c r="Z3034" i="60" s="1"/>
  <c r="AC3035" i="60"/>
  <c r="AC3036" i="60"/>
  <c r="AC3037" i="60"/>
  <c r="Z3037" i="60" s="1"/>
  <c r="AC3038" i="60"/>
  <c r="AC3039" i="60"/>
  <c r="AC3040" i="60"/>
  <c r="Z3040" i="60" s="1"/>
  <c r="AC3041" i="60"/>
  <c r="AC3042" i="60"/>
  <c r="Z3042" i="60" s="1"/>
  <c r="AC3043" i="60"/>
  <c r="AC3044" i="60"/>
  <c r="AC3045" i="60"/>
  <c r="Z3045" i="60" s="1"/>
  <c r="AC3046" i="60"/>
  <c r="AC3047" i="60"/>
  <c r="AC3048" i="60"/>
  <c r="Z3048" i="60" s="1"/>
  <c r="AC3049" i="60"/>
  <c r="AC3050" i="60"/>
  <c r="Z3050" i="60" s="1"/>
  <c r="AC3051" i="60"/>
  <c r="AC3052" i="60"/>
  <c r="AC3053" i="60"/>
  <c r="Z3053" i="60" s="1"/>
  <c r="AC3054" i="60"/>
  <c r="AC3055" i="60"/>
  <c r="AC3056" i="60"/>
  <c r="Z3056" i="60" s="1"/>
  <c r="AC3057" i="60"/>
  <c r="AC3058" i="60"/>
  <c r="Z3058" i="60" s="1"/>
  <c r="AC3059" i="60"/>
  <c r="AC3060" i="60"/>
  <c r="AC3061" i="60"/>
  <c r="Z3061" i="60" s="1"/>
  <c r="AC3062" i="60"/>
  <c r="AC3063" i="60"/>
  <c r="AC3064" i="60"/>
  <c r="Z3064" i="60" s="1"/>
  <c r="AC3065" i="60"/>
  <c r="AC3066" i="60"/>
  <c r="Z3066" i="60" s="1"/>
  <c r="AC3067" i="60"/>
  <c r="AC3068" i="60"/>
  <c r="AC3069" i="60"/>
  <c r="Z3069" i="60" s="1"/>
  <c r="AC3070" i="60"/>
  <c r="AC3071" i="60"/>
  <c r="AC3072" i="60"/>
  <c r="Z3072" i="60" s="1"/>
  <c r="AC3073" i="60"/>
  <c r="AC3074" i="60"/>
  <c r="Z3074" i="60" s="1"/>
  <c r="AC3075" i="60"/>
  <c r="AC3076" i="60"/>
  <c r="AC3077" i="60"/>
  <c r="Z3077" i="60" s="1"/>
  <c r="AC3078" i="60"/>
  <c r="AC3079" i="60"/>
  <c r="AC3080" i="60"/>
  <c r="Z3080" i="60" s="1"/>
  <c r="AC3081" i="60"/>
  <c r="AC3082" i="60"/>
  <c r="Z3082" i="60" s="1"/>
  <c r="AC3083" i="60"/>
  <c r="AC3084" i="60"/>
  <c r="AC3085" i="60"/>
  <c r="Z3085" i="60" s="1"/>
  <c r="AC3086" i="60"/>
  <c r="AC3087" i="60"/>
  <c r="AC3088" i="60"/>
  <c r="Z3088" i="60" s="1"/>
  <c r="AC3089" i="60"/>
  <c r="AC3090" i="60"/>
  <c r="Z3090" i="60" s="1"/>
  <c r="AC3091" i="60"/>
  <c r="AC3092" i="60"/>
  <c r="AC3093" i="60"/>
  <c r="Z3093" i="60" s="1"/>
  <c r="AC3094" i="60"/>
  <c r="AC3095" i="60"/>
  <c r="AC3096" i="60"/>
  <c r="Z3096" i="60" s="1"/>
  <c r="AC3097" i="60"/>
  <c r="AC3098" i="60"/>
  <c r="Z3098" i="60" s="1"/>
  <c r="AC3099" i="60"/>
  <c r="AC3100" i="60"/>
  <c r="AC3101" i="60"/>
  <c r="Z3101" i="60" s="1"/>
  <c r="AC3102" i="60"/>
  <c r="AC3103" i="60"/>
  <c r="AC3104" i="60"/>
  <c r="Z3104" i="60" s="1"/>
  <c r="AC3105" i="60"/>
  <c r="AC3106" i="60"/>
  <c r="Z3106" i="60" s="1"/>
  <c r="AC3107" i="60"/>
  <c r="AC3108" i="60"/>
  <c r="AC3109" i="60"/>
  <c r="Z3109" i="60" s="1"/>
  <c r="AC3110" i="60"/>
  <c r="AC3111" i="60"/>
  <c r="AC3112" i="60"/>
  <c r="Z3112" i="60" s="1"/>
  <c r="AC3113" i="60"/>
  <c r="AC3114" i="60"/>
  <c r="Z3114" i="60" s="1"/>
  <c r="AC3115" i="60"/>
  <c r="AC3116" i="60"/>
  <c r="AC3117" i="60"/>
  <c r="Z3117" i="60" s="1"/>
  <c r="AC3118" i="60"/>
  <c r="AC3119" i="60"/>
  <c r="AC3120" i="60"/>
  <c r="Z3120" i="60" s="1"/>
  <c r="AC3121" i="60"/>
  <c r="AC3122" i="60"/>
  <c r="Z3122" i="60" s="1"/>
  <c r="AC3123" i="60"/>
  <c r="AC3124" i="60"/>
  <c r="AC3125" i="60"/>
  <c r="Z3125" i="60" s="1"/>
  <c r="AC3126" i="60"/>
  <c r="AC3127" i="60"/>
  <c r="AC3128" i="60"/>
  <c r="Z3128" i="60" s="1"/>
  <c r="AC3129" i="60"/>
  <c r="AC3130" i="60"/>
  <c r="Z3130" i="60" s="1"/>
  <c r="AC3131" i="60"/>
  <c r="AC3132" i="60"/>
  <c r="AC3133" i="60"/>
  <c r="Z3133" i="60" s="1"/>
  <c r="AC3134" i="60"/>
  <c r="AC3135" i="60"/>
  <c r="AC3136" i="60"/>
  <c r="Z3136" i="60" s="1"/>
  <c r="AC3137" i="60"/>
  <c r="AC3138" i="60"/>
  <c r="Z3138" i="60" s="1"/>
  <c r="AC3139" i="60"/>
  <c r="AC3140" i="60"/>
  <c r="AC3141" i="60"/>
  <c r="Z3141" i="60" s="1"/>
  <c r="AC3142" i="60"/>
  <c r="AC3143" i="60"/>
  <c r="AC3144" i="60"/>
  <c r="Z3144" i="60" s="1"/>
  <c r="AC3145" i="60"/>
  <c r="AC3146" i="60"/>
  <c r="Z3146" i="60" s="1"/>
  <c r="AC3147" i="60"/>
  <c r="AC3148" i="60"/>
  <c r="AC3149" i="60"/>
  <c r="Z3149" i="60" s="1"/>
  <c r="AC3150" i="60"/>
  <c r="AC3151" i="60"/>
  <c r="AC3152" i="60"/>
  <c r="Z3152" i="60" s="1"/>
  <c r="AC3153" i="60"/>
  <c r="AC3154" i="60"/>
  <c r="Z3154" i="60" s="1"/>
  <c r="AC3155" i="60"/>
  <c r="AC3156" i="60"/>
  <c r="AC3157" i="60"/>
  <c r="Z3157" i="60" s="1"/>
  <c r="AC3158" i="60"/>
  <c r="AC3159" i="60"/>
  <c r="AC3160" i="60"/>
  <c r="Z3160" i="60" s="1"/>
  <c r="AC3161" i="60"/>
  <c r="AC3162" i="60"/>
  <c r="Z3162" i="60" s="1"/>
  <c r="AC3163" i="60"/>
  <c r="AC3164" i="60"/>
  <c r="AC3165" i="60"/>
  <c r="Z3165" i="60" s="1"/>
  <c r="AC3166" i="60"/>
  <c r="AC3167" i="60"/>
  <c r="AC3168" i="60"/>
  <c r="Z3168" i="60" s="1"/>
  <c r="AC3169" i="60"/>
  <c r="AC3170" i="60"/>
  <c r="Z3170" i="60" s="1"/>
  <c r="AC3171" i="60"/>
  <c r="AC3172" i="60"/>
  <c r="AC3173" i="60"/>
  <c r="Z3173" i="60" s="1"/>
  <c r="AC3174" i="60"/>
  <c r="AC3175" i="60"/>
  <c r="AC3176" i="60"/>
  <c r="Z3176" i="60" s="1"/>
  <c r="AC3177" i="60"/>
  <c r="AC3178" i="60"/>
  <c r="Z3178" i="60" s="1"/>
  <c r="AC3179" i="60"/>
  <c r="AC3180" i="60"/>
  <c r="AC3181" i="60"/>
  <c r="Z3181" i="60" s="1"/>
  <c r="AC3182" i="60"/>
  <c r="AC3183" i="60"/>
  <c r="AC3184" i="60"/>
  <c r="Z3184" i="60" s="1"/>
  <c r="AC3185" i="60"/>
  <c r="AC3186" i="60"/>
  <c r="Z3186" i="60" s="1"/>
  <c r="AC3187" i="60"/>
  <c r="AC3188" i="60"/>
  <c r="AC3189" i="60"/>
  <c r="Z3189" i="60" s="1"/>
  <c r="AC3190" i="60"/>
  <c r="AC3191" i="60"/>
  <c r="AC3192" i="60"/>
  <c r="Z3192" i="60" s="1"/>
  <c r="AC3193" i="60"/>
  <c r="AC3194" i="60"/>
  <c r="Z3194" i="60" s="1"/>
  <c r="AC3195" i="60"/>
  <c r="AC3196" i="60"/>
  <c r="AC3197" i="60"/>
  <c r="Z3197" i="60" s="1"/>
  <c r="AC3198" i="60"/>
  <c r="AC3199" i="60"/>
  <c r="AC3200" i="60"/>
  <c r="Z3200" i="60" s="1"/>
  <c r="AC3201" i="60"/>
  <c r="AC3202" i="60"/>
  <c r="Z3202" i="60" s="1"/>
  <c r="AC3203" i="60"/>
  <c r="AC3204" i="60"/>
  <c r="AC3205" i="60"/>
  <c r="Z3205" i="60" s="1"/>
  <c r="AC3206" i="60"/>
  <c r="AC3207" i="60"/>
  <c r="AC3208" i="60"/>
  <c r="Z3208" i="60" s="1"/>
  <c r="AC3209" i="60"/>
  <c r="AC3210" i="60"/>
  <c r="Z3210" i="60" s="1"/>
  <c r="AC3211" i="60"/>
  <c r="AC3212" i="60"/>
  <c r="AC3213" i="60"/>
  <c r="Z3213" i="60" s="1"/>
  <c r="AC3214" i="60"/>
  <c r="AC3215" i="60"/>
  <c r="AC3216" i="60"/>
  <c r="Z3216" i="60" s="1"/>
  <c r="AC3217" i="60"/>
  <c r="AC3218" i="60"/>
  <c r="Z3218" i="60" s="1"/>
  <c r="AC3219" i="60"/>
  <c r="AC3220" i="60"/>
  <c r="AC3221" i="60"/>
  <c r="Z3221" i="60" s="1"/>
  <c r="AC3222" i="60"/>
  <c r="AC3223" i="60"/>
  <c r="AC3224" i="60"/>
  <c r="Z3224" i="60" s="1"/>
  <c r="AC3225" i="60"/>
  <c r="AC3226" i="60"/>
  <c r="Z3226" i="60" s="1"/>
  <c r="AC3227" i="60"/>
  <c r="AC3228" i="60"/>
  <c r="AC3229" i="60"/>
  <c r="Z3229" i="60" s="1"/>
  <c r="AC3230" i="60"/>
  <c r="AC3231" i="60"/>
  <c r="AC3232" i="60"/>
  <c r="Z3232" i="60" s="1"/>
  <c r="AC3233" i="60"/>
  <c r="AC3234" i="60"/>
  <c r="Z3234" i="60" s="1"/>
  <c r="AC3235" i="60"/>
  <c r="AC3236" i="60"/>
  <c r="AC3237" i="60"/>
  <c r="Z3237" i="60" s="1"/>
  <c r="AC3238" i="60"/>
  <c r="AC3239" i="60"/>
  <c r="AC3240" i="60"/>
  <c r="Z3240" i="60" s="1"/>
  <c r="AC3241" i="60"/>
  <c r="AC3242" i="60"/>
  <c r="Z3242" i="60" s="1"/>
  <c r="AC3243" i="60"/>
  <c r="AC3244" i="60"/>
  <c r="AC3245" i="60"/>
  <c r="Z3245" i="60" s="1"/>
  <c r="AC3246" i="60"/>
  <c r="AC3247" i="60"/>
  <c r="AC3248" i="60"/>
  <c r="Z3248" i="60" s="1"/>
  <c r="AC3249" i="60"/>
  <c r="AC3250" i="60"/>
  <c r="Z3250" i="60" s="1"/>
  <c r="AC3251" i="60"/>
  <c r="AC3252" i="60"/>
  <c r="AC3253" i="60"/>
  <c r="Z3253" i="60" s="1"/>
  <c r="AC3254" i="60"/>
  <c r="AC3255" i="60"/>
  <c r="AC3256" i="60"/>
  <c r="Z3256" i="60" s="1"/>
  <c r="AC3257" i="60"/>
  <c r="AC3258" i="60"/>
  <c r="Z3258" i="60" s="1"/>
  <c r="AC3259" i="60"/>
  <c r="AC3260" i="60"/>
  <c r="AC3261" i="60"/>
  <c r="Z3261" i="60" s="1"/>
  <c r="AC3262" i="60"/>
  <c r="AC3263" i="60"/>
  <c r="AC3264" i="60"/>
  <c r="Z3264" i="60" s="1"/>
  <c r="AC3265" i="60"/>
  <c r="AC3266" i="60"/>
  <c r="Z3266" i="60" s="1"/>
  <c r="AC3267" i="60"/>
  <c r="AC3268" i="60"/>
  <c r="AC3269" i="60"/>
  <c r="Z3269" i="60" s="1"/>
  <c r="AC3270" i="60"/>
  <c r="AC3271" i="60"/>
  <c r="AC3272" i="60"/>
  <c r="Z3272" i="60" s="1"/>
  <c r="AC3273" i="60"/>
  <c r="AC3274" i="60"/>
  <c r="Z3274" i="60" s="1"/>
  <c r="AC3275" i="60"/>
  <c r="AC3276" i="60"/>
  <c r="AC3277" i="60"/>
  <c r="Z3277" i="60" s="1"/>
  <c r="AC3278" i="60"/>
  <c r="AC3279" i="60"/>
  <c r="AC3280" i="60"/>
  <c r="Z3280" i="60" s="1"/>
  <c r="AC3281" i="60"/>
  <c r="AC3282" i="60"/>
  <c r="Z3282" i="60" s="1"/>
  <c r="AC3283" i="60"/>
  <c r="AC3284" i="60"/>
  <c r="AC3285" i="60"/>
  <c r="Z3285" i="60" s="1"/>
  <c r="AC3286" i="60"/>
  <c r="AC3287" i="60"/>
  <c r="AC3288" i="60"/>
  <c r="Z3288" i="60" s="1"/>
  <c r="AC3289" i="60"/>
  <c r="AC3290" i="60"/>
  <c r="Z3290" i="60" s="1"/>
  <c r="AC3291" i="60"/>
  <c r="AC3292" i="60"/>
  <c r="AC3293" i="60"/>
  <c r="Z3293" i="60" s="1"/>
  <c r="AC3294" i="60"/>
  <c r="AC3295" i="60"/>
  <c r="AC3296" i="60"/>
  <c r="Z3296" i="60" s="1"/>
  <c r="AC3297" i="60"/>
  <c r="AC3298" i="60"/>
  <c r="Z3298" i="60" s="1"/>
  <c r="AC3299" i="60"/>
  <c r="AC3300" i="60"/>
  <c r="AC3301" i="60"/>
  <c r="Z3301" i="60" s="1"/>
  <c r="AC3302" i="60"/>
  <c r="AC3303" i="60"/>
  <c r="AC3304" i="60"/>
  <c r="Z3304" i="60" s="1"/>
  <c r="AC3305" i="60"/>
  <c r="AC3306" i="60"/>
  <c r="Z3306" i="60" s="1"/>
  <c r="AC3307" i="60"/>
  <c r="AC3308" i="60"/>
  <c r="AC3309" i="60"/>
  <c r="Z3309" i="60" s="1"/>
  <c r="AC3310" i="60"/>
  <c r="AC3311" i="60"/>
  <c r="AC3312" i="60"/>
  <c r="Z3312" i="60" s="1"/>
  <c r="AC3313" i="60"/>
  <c r="AC3314" i="60"/>
  <c r="Z3314" i="60" s="1"/>
  <c r="AC3315" i="60"/>
  <c r="AC3316" i="60"/>
  <c r="AC3317" i="60"/>
  <c r="Z3317" i="60" s="1"/>
  <c r="AC3318" i="60"/>
  <c r="AC3319" i="60"/>
  <c r="AC3320" i="60"/>
  <c r="Z3320" i="60" s="1"/>
  <c r="AC3321" i="60"/>
  <c r="AC3322" i="60"/>
  <c r="Z3322" i="60" s="1"/>
  <c r="AC3323" i="60"/>
  <c r="AC3324" i="60"/>
  <c r="AC3325" i="60"/>
  <c r="Z3325" i="60" s="1"/>
  <c r="AC3326" i="60"/>
  <c r="AC3327" i="60"/>
  <c r="AC3328" i="60"/>
  <c r="Z3328" i="60" s="1"/>
  <c r="AC3329" i="60"/>
  <c r="AC3330" i="60"/>
  <c r="Z3330" i="60" s="1"/>
  <c r="AC3331" i="60"/>
  <c r="AC3332" i="60"/>
  <c r="AC3333" i="60"/>
  <c r="Z3333" i="60" s="1"/>
  <c r="AC3334" i="60"/>
  <c r="AC3335" i="60"/>
  <c r="AC3336" i="60"/>
  <c r="Z3336" i="60" s="1"/>
  <c r="AC3337" i="60"/>
  <c r="AC3338" i="60"/>
  <c r="Z3338" i="60" s="1"/>
  <c r="AC3339" i="60"/>
  <c r="AC3340" i="60"/>
  <c r="AC3341" i="60"/>
  <c r="Z3341" i="60" s="1"/>
  <c r="AC3342" i="60"/>
  <c r="AC3343" i="60"/>
  <c r="AC3344" i="60"/>
  <c r="Z3344" i="60" s="1"/>
  <c r="AC3345" i="60"/>
  <c r="AC3346" i="60"/>
  <c r="Z3346" i="60" s="1"/>
  <c r="AC3347" i="60"/>
  <c r="AC3348" i="60"/>
  <c r="AC3349" i="60"/>
  <c r="Z3349" i="60" s="1"/>
  <c r="AC3350" i="60"/>
  <c r="AC3351" i="60"/>
  <c r="AC3352" i="60"/>
  <c r="Z3352" i="60" s="1"/>
  <c r="AC3353" i="60"/>
  <c r="AC3354" i="60"/>
  <c r="Z3354" i="60" s="1"/>
  <c r="AC3355" i="60"/>
  <c r="AC3356" i="60"/>
  <c r="AC3357" i="60"/>
  <c r="Z3357" i="60" s="1"/>
  <c r="AC3358" i="60"/>
  <c r="AC3359" i="60"/>
  <c r="AC3360" i="60"/>
  <c r="Z3360" i="60" s="1"/>
  <c r="AC3361" i="60"/>
  <c r="AC3362" i="60"/>
  <c r="Z3362" i="60" s="1"/>
  <c r="AC3363" i="60"/>
  <c r="AC3364" i="60"/>
  <c r="AC3365" i="60"/>
  <c r="Z3365" i="60" s="1"/>
  <c r="AC3366" i="60"/>
  <c r="AC3367" i="60"/>
  <c r="AC3368" i="60"/>
  <c r="Z3368" i="60" s="1"/>
  <c r="AC3369" i="60"/>
  <c r="AC3370" i="60"/>
  <c r="Z3370" i="60" s="1"/>
  <c r="AC3371" i="60"/>
  <c r="AC3372" i="60"/>
  <c r="AC3373" i="60"/>
  <c r="Z3373" i="60" s="1"/>
  <c r="AC3374" i="60"/>
  <c r="AC3375" i="60"/>
  <c r="AC3376" i="60"/>
  <c r="Z3376" i="60" s="1"/>
  <c r="AC3377" i="60"/>
  <c r="AC3378" i="60"/>
  <c r="Z3378" i="60" s="1"/>
  <c r="AC3379" i="60"/>
  <c r="AC3380" i="60"/>
  <c r="AC3381" i="60"/>
  <c r="Z3381" i="60" s="1"/>
  <c r="AC3382" i="60"/>
  <c r="AC3383" i="60"/>
  <c r="AC3384" i="60"/>
  <c r="Z3384" i="60" s="1"/>
  <c r="AC3385" i="60"/>
  <c r="AC3386" i="60"/>
  <c r="Z3386" i="60" s="1"/>
  <c r="AC3387" i="60"/>
  <c r="AC3388" i="60"/>
  <c r="AC3389" i="60"/>
  <c r="Z3389" i="60" s="1"/>
  <c r="AC3390" i="60"/>
  <c r="AC3391" i="60"/>
  <c r="AC3392" i="60"/>
  <c r="Z3392" i="60" s="1"/>
  <c r="AC3393" i="60"/>
  <c r="AC3394" i="60"/>
  <c r="Z3394" i="60" s="1"/>
  <c r="AC3395" i="60"/>
  <c r="AC3396" i="60"/>
  <c r="AC3397" i="60"/>
  <c r="Z3397" i="60" s="1"/>
  <c r="AC3398" i="60"/>
  <c r="AC3399" i="60"/>
  <c r="AC3400" i="60"/>
  <c r="Z3400" i="60" s="1"/>
  <c r="AC3401" i="60"/>
  <c r="AC3402" i="60"/>
  <c r="Z3402" i="60" s="1"/>
  <c r="AC3403" i="60"/>
  <c r="AC3404" i="60"/>
  <c r="AC3405" i="60"/>
  <c r="Z3405" i="60" s="1"/>
  <c r="AC3406" i="60"/>
  <c r="AC3407" i="60"/>
  <c r="AC3408" i="60"/>
  <c r="Z3408" i="60" s="1"/>
  <c r="AC3409" i="60"/>
  <c r="AC3410" i="60"/>
  <c r="Z3410" i="60" s="1"/>
  <c r="AC3411" i="60"/>
  <c r="AC3412" i="60"/>
  <c r="AC3413" i="60"/>
  <c r="Z3413" i="60" s="1"/>
  <c r="AC3414" i="60"/>
  <c r="AC3415" i="60"/>
  <c r="AC3416" i="60"/>
  <c r="Z3416" i="60" s="1"/>
  <c r="AC3417" i="60"/>
  <c r="AC3418" i="60"/>
  <c r="Z3418" i="60" s="1"/>
  <c r="AC3419" i="60"/>
  <c r="AC3420" i="60"/>
  <c r="AC3421" i="60"/>
  <c r="Z3421" i="60" s="1"/>
  <c r="AC3422" i="60"/>
  <c r="AC3423" i="60"/>
  <c r="AC3424" i="60"/>
  <c r="Z3424" i="60" s="1"/>
  <c r="AC3425" i="60"/>
  <c r="AC3426" i="60"/>
  <c r="Z3426" i="60" s="1"/>
  <c r="AC3427" i="60"/>
  <c r="AC3428" i="60"/>
  <c r="AC3429" i="60"/>
  <c r="Z3429" i="60" s="1"/>
  <c r="AC3430" i="60"/>
  <c r="AC3431" i="60"/>
  <c r="AC3432" i="60"/>
  <c r="Z3432" i="60" s="1"/>
  <c r="AC3433" i="60"/>
  <c r="AC3434" i="60"/>
  <c r="Z3434" i="60" s="1"/>
  <c r="AC3435" i="60"/>
  <c r="AC3436" i="60"/>
  <c r="AC3437" i="60"/>
  <c r="Z3437" i="60" s="1"/>
  <c r="AC3438" i="60"/>
  <c r="AC3439" i="60"/>
  <c r="AC3440" i="60"/>
  <c r="Z3440" i="60" s="1"/>
  <c r="AC3441" i="60"/>
  <c r="AC3442" i="60"/>
  <c r="Z3442" i="60" s="1"/>
  <c r="AC3443" i="60"/>
  <c r="AC3444" i="60"/>
  <c r="AC3445" i="60"/>
  <c r="Z3445" i="60" s="1"/>
  <c r="AC3446" i="60"/>
  <c r="AC3447" i="60"/>
  <c r="AC3448" i="60"/>
  <c r="Z3448" i="60" s="1"/>
  <c r="AC3449" i="60"/>
  <c r="AC3450" i="60"/>
  <c r="Z3450" i="60" s="1"/>
  <c r="AC3451" i="60"/>
  <c r="AC3452" i="60"/>
  <c r="AC3453" i="60"/>
  <c r="Z3453" i="60" s="1"/>
  <c r="AC3454" i="60"/>
  <c r="AC3455" i="60"/>
  <c r="AC3456" i="60"/>
  <c r="Z3456" i="60" s="1"/>
  <c r="AC3457" i="60"/>
  <c r="AC3458" i="60"/>
  <c r="Z3458" i="60" s="1"/>
  <c r="AC3459" i="60"/>
  <c r="AC3460" i="60"/>
  <c r="AC3461" i="60"/>
  <c r="Z3461" i="60" s="1"/>
  <c r="AC3462" i="60"/>
  <c r="AC3463" i="60"/>
  <c r="AC3464" i="60"/>
  <c r="Z3464" i="60" s="1"/>
  <c r="AC3465" i="60"/>
  <c r="AC3466" i="60"/>
  <c r="Z3466" i="60" s="1"/>
  <c r="AC3467" i="60"/>
  <c r="AC3468" i="60"/>
  <c r="AC3469" i="60"/>
  <c r="Z3469" i="60" s="1"/>
  <c r="AC3470" i="60"/>
  <c r="AC3471" i="60"/>
  <c r="AC3472" i="60"/>
  <c r="Z3472" i="60" s="1"/>
  <c r="AC3473" i="60"/>
  <c r="AC3474" i="60"/>
  <c r="Z3474" i="60" s="1"/>
  <c r="AC3475" i="60"/>
  <c r="AC3476" i="60"/>
  <c r="AC3477" i="60"/>
  <c r="Z3477" i="60" s="1"/>
  <c r="AC3478" i="60"/>
  <c r="AC3479" i="60"/>
  <c r="AC3480" i="60"/>
  <c r="Z3480" i="60" s="1"/>
  <c r="AC3481" i="60"/>
  <c r="AC3482" i="60"/>
  <c r="Z3482" i="60" s="1"/>
  <c r="AC3483" i="60"/>
  <c r="AC3484" i="60"/>
  <c r="AC3485" i="60"/>
  <c r="Z3485" i="60" s="1"/>
  <c r="AC3486" i="60"/>
  <c r="AC3487" i="60"/>
  <c r="AC3488" i="60"/>
  <c r="Z3488" i="60" s="1"/>
  <c r="AC3489" i="60"/>
  <c r="AC3490" i="60"/>
  <c r="Z3490" i="60" s="1"/>
  <c r="AC3491" i="60"/>
  <c r="AC3492" i="60"/>
  <c r="AC3493" i="60"/>
  <c r="Z3493" i="60" s="1"/>
  <c r="AC3494" i="60"/>
  <c r="AC3495" i="60"/>
  <c r="AC3496" i="60"/>
  <c r="Z3496" i="60" s="1"/>
  <c r="AC3497" i="60"/>
  <c r="AC3498" i="60"/>
  <c r="Z3498" i="60" s="1"/>
  <c r="AC3499" i="60"/>
  <c r="AC3500" i="60"/>
  <c r="AC3501" i="60"/>
  <c r="Z3501" i="60" s="1"/>
  <c r="AC3502" i="60"/>
  <c r="AC3503" i="60"/>
  <c r="AC3504" i="60"/>
  <c r="Z3504" i="60" s="1"/>
  <c r="AC3505" i="60"/>
  <c r="AC3506" i="60"/>
  <c r="Z3506" i="60" s="1"/>
  <c r="AC3507" i="60"/>
  <c r="AC3508" i="60"/>
  <c r="AC3509" i="60"/>
  <c r="Z3509" i="60" s="1"/>
  <c r="AC3510" i="60"/>
  <c r="AC3511" i="60"/>
  <c r="AC3512" i="60"/>
  <c r="Z3512" i="60" s="1"/>
  <c r="AC3513" i="60"/>
  <c r="AC3514" i="60"/>
  <c r="Z3514" i="60" s="1"/>
  <c r="AC3515" i="60"/>
  <c r="AC3516" i="60"/>
  <c r="AC3517" i="60"/>
  <c r="Z3517" i="60" s="1"/>
  <c r="AC3518" i="60"/>
  <c r="AC3519" i="60"/>
  <c r="AC3520" i="60"/>
  <c r="Z3520" i="60" s="1"/>
  <c r="AC3521" i="60"/>
  <c r="AC3522" i="60"/>
  <c r="Z3522" i="60" s="1"/>
  <c r="AC3523" i="60"/>
  <c r="AC3524" i="60"/>
  <c r="AC3525" i="60"/>
  <c r="Z3525" i="60" s="1"/>
  <c r="AC3526" i="60"/>
  <c r="AC3527" i="60"/>
  <c r="AC3528" i="60"/>
  <c r="Z3528" i="60" s="1"/>
  <c r="AC3529" i="60"/>
  <c r="AC3530" i="60"/>
  <c r="Z3530" i="60" s="1"/>
  <c r="AC3531" i="60"/>
  <c r="AC3532" i="60"/>
  <c r="AC3533" i="60"/>
  <c r="Z3533" i="60" s="1"/>
  <c r="AC3534" i="60"/>
  <c r="AC3535" i="60"/>
  <c r="AC3536" i="60"/>
  <c r="Z3536" i="60" s="1"/>
  <c r="AC3537" i="60"/>
  <c r="AC3538" i="60"/>
  <c r="Z3538" i="60" s="1"/>
  <c r="AC3539" i="60"/>
  <c r="AC3540" i="60"/>
  <c r="AC3541" i="60"/>
  <c r="Z3541" i="60" s="1"/>
  <c r="AC3542" i="60"/>
  <c r="AC3543" i="60"/>
  <c r="AC3544" i="60"/>
  <c r="Z3544" i="60" s="1"/>
  <c r="AC3545" i="60"/>
  <c r="AC3546" i="60"/>
  <c r="Z3546" i="60" s="1"/>
  <c r="AC3547" i="60"/>
  <c r="AC3548" i="60"/>
  <c r="AC3549" i="60"/>
  <c r="Z3549" i="60" s="1"/>
  <c r="AC3550" i="60"/>
  <c r="AC3551" i="60"/>
  <c r="AC3552" i="60"/>
  <c r="Z3552" i="60" s="1"/>
  <c r="AC3553" i="60"/>
  <c r="AC3554" i="60"/>
  <c r="Z3554" i="60" s="1"/>
  <c r="AC3555" i="60"/>
  <c r="AC3556" i="60"/>
  <c r="AC3557" i="60"/>
  <c r="Z3557" i="60" s="1"/>
  <c r="AC3558" i="60"/>
  <c r="AC3559" i="60"/>
  <c r="AC3560" i="60"/>
  <c r="Z3560" i="60" s="1"/>
  <c r="AC3561" i="60"/>
  <c r="AC3562" i="60"/>
  <c r="Z3562" i="60" s="1"/>
  <c r="AC3563" i="60"/>
  <c r="AC3564" i="60"/>
  <c r="AC3565" i="60"/>
  <c r="Z3565" i="60" s="1"/>
  <c r="AC3566" i="60"/>
  <c r="AC3567" i="60"/>
  <c r="AC3568" i="60"/>
  <c r="Z3568" i="60" s="1"/>
  <c r="AC3569" i="60"/>
  <c r="AC3570" i="60"/>
  <c r="Z3570" i="60" s="1"/>
  <c r="AC3571" i="60"/>
  <c r="AC3572" i="60"/>
  <c r="AC3573" i="60"/>
  <c r="Z3573" i="60" s="1"/>
  <c r="AC3574" i="60"/>
  <c r="AC3575" i="60"/>
  <c r="AC3576" i="60"/>
  <c r="Z3576" i="60" s="1"/>
  <c r="AC3577" i="60"/>
  <c r="AC3578" i="60"/>
  <c r="Z3578" i="60" s="1"/>
  <c r="AC3579" i="60"/>
  <c r="AC3580" i="60"/>
  <c r="AC3581" i="60"/>
  <c r="Z3581" i="60" s="1"/>
  <c r="AC3582" i="60"/>
  <c r="AC3583" i="60"/>
  <c r="AC3584" i="60"/>
  <c r="Z3584" i="60" s="1"/>
  <c r="AC3585" i="60"/>
  <c r="AC3586" i="60"/>
  <c r="Z3586" i="60" s="1"/>
  <c r="AC3587" i="60"/>
  <c r="AC3588" i="60"/>
  <c r="AC3589" i="60"/>
  <c r="Z3589" i="60" s="1"/>
  <c r="AC3590" i="60"/>
  <c r="AC3591" i="60"/>
  <c r="AC3592" i="60"/>
  <c r="Z3592" i="60" s="1"/>
  <c r="AC3593" i="60"/>
  <c r="AC3594" i="60"/>
  <c r="Z3594" i="60" s="1"/>
  <c r="AC3595" i="60"/>
  <c r="AC3596" i="60"/>
  <c r="AC3597" i="60"/>
  <c r="Z3597" i="60" s="1"/>
  <c r="AC3598" i="60"/>
  <c r="AC3599" i="60"/>
  <c r="AC3600" i="60"/>
  <c r="Z3600" i="60" s="1"/>
  <c r="AC3601" i="60"/>
  <c r="AC3602" i="60"/>
  <c r="Z3602" i="60" s="1"/>
  <c r="AC3603" i="60"/>
  <c r="AC3604" i="60"/>
  <c r="AC3605" i="60"/>
  <c r="Z3605" i="60" s="1"/>
  <c r="AC3606" i="60"/>
  <c r="AC3607" i="60"/>
  <c r="AC3608" i="60"/>
  <c r="Z3608" i="60" s="1"/>
  <c r="AC3609" i="60"/>
  <c r="AC3610" i="60"/>
  <c r="Z3610" i="60" s="1"/>
  <c r="AC3611" i="60"/>
  <c r="AC3612" i="60"/>
  <c r="AC3613" i="60"/>
  <c r="Z3613" i="60" s="1"/>
  <c r="AC3614" i="60"/>
  <c r="AC3615" i="60"/>
  <c r="AC3616" i="60"/>
  <c r="Z3616" i="60" s="1"/>
  <c r="AC3617" i="60"/>
  <c r="AC3618" i="60"/>
  <c r="Z3618" i="60" s="1"/>
  <c r="AC3619" i="60"/>
  <c r="AC3620" i="60"/>
  <c r="AC3621" i="60"/>
  <c r="Z3621" i="60" s="1"/>
  <c r="AC3622" i="60"/>
  <c r="AC3623" i="60"/>
  <c r="AC3624" i="60"/>
  <c r="Z3624" i="60" s="1"/>
  <c r="AC3625" i="60"/>
  <c r="AC3626" i="60"/>
  <c r="Z3626" i="60" s="1"/>
  <c r="AC3627" i="60"/>
  <c r="AC3628" i="60"/>
  <c r="AC3629" i="60"/>
  <c r="Z3629" i="60" s="1"/>
  <c r="AC3630" i="60"/>
  <c r="AC3631" i="60"/>
  <c r="AC3632" i="60"/>
  <c r="Z3632" i="60" s="1"/>
  <c r="AC3633" i="60"/>
  <c r="AC3634" i="60"/>
  <c r="Z3634" i="60" s="1"/>
  <c r="AC3635" i="60"/>
  <c r="AC3636" i="60"/>
  <c r="AC3637" i="60"/>
  <c r="Z3637" i="60" s="1"/>
  <c r="AC3638" i="60"/>
  <c r="AC3639" i="60"/>
  <c r="AC3640" i="60"/>
  <c r="Z3640" i="60" s="1"/>
  <c r="AC3641" i="60"/>
  <c r="AC3642" i="60"/>
  <c r="Z3642" i="60" s="1"/>
  <c r="AC3643" i="60"/>
  <c r="AC3644" i="60"/>
  <c r="AC3645" i="60"/>
  <c r="Z3645" i="60" s="1"/>
  <c r="AC3646" i="60"/>
  <c r="AC3647" i="60"/>
  <c r="AC3648" i="60"/>
  <c r="Z3648" i="60" s="1"/>
  <c r="AC3649" i="60"/>
  <c r="AC3650" i="60"/>
  <c r="Z3650" i="60" s="1"/>
  <c r="AC3651" i="60"/>
  <c r="AC3652" i="60"/>
  <c r="AC3653" i="60"/>
  <c r="Z3653" i="60" s="1"/>
  <c r="AC3654" i="60"/>
  <c r="AC3655" i="60"/>
  <c r="AC3656" i="60"/>
  <c r="Z3656" i="60" s="1"/>
  <c r="AC3657" i="60"/>
  <c r="AC3658" i="60"/>
  <c r="Z3658" i="60" s="1"/>
  <c r="AC3659" i="60"/>
  <c r="AC3660" i="60"/>
  <c r="AC3661" i="60"/>
  <c r="Z3661" i="60" s="1"/>
  <c r="AC3662" i="60"/>
  <c r="AC3663" i="60"/>
  <c r="AC3664" i="60"/>
  <c r="Z3664" i="60" s="1"/>
  <c r="AC3665" i="60"/>
  <c r="AC3666" i="60"/>
  <c r="Z3666" i="60" s="1"/>
  <c r="AC3667" i="60"/>
  <c r="AC3668" i="60"/>
  <c r="AC3669" i="60"/>
  <c r="Z3669" i="60" s="1"/>
  <c r="AC3670" i="60"/>
  <c r="AC3671" i="60"/>
  <c r="AC3672" i="60"/>
  <c r="Z3672" i="60" s="1"/>
  <c r="AC3673" i="60"/>
  <c r="AC3674" i="60"/>
  <c r="Z3674" i="60" s="1"/>
  <c r="AC3675" i="60"/>
  <c r="AC3676" i="60"/>
  <c r="AC3677" i="60"/>
  <c r="Z3677" i="60" s="1"/>
  <c r="AC3678" i="60"/>
  <c r="AC3679" i="60"/>
  <c r="AC3680" i="60"/>
  <c r="Z3680" i="60" s="1"/>
  <c r="AC3681" i="60"/>
  <c r="AC3682" i="60"/>
  <c r="Z3682" i="60" s="1"/>
  <c r="AC3683" i="60"/>
  <c r="AC3684" i="60"/>
  <c r="AC3685" i="60"/>
  <c r="Z3685" i="60" s="1"/>
  <c r="AC3686" i="60"/>
  <c r="AC3687" i="60"/>
  <c r="AC3688" i="60"/>
  <c r="Z3688" i="60" s="1"/>
  <c r="AC3689" i="60"/>
  <c r="AC3690" i="60"/>
  <c r="Z3690" i="60" s="1"/>
  <c r="AC3691" i="60"/>
  <c r="AC3692" i="60"/>
  <c r="AC3693" i="60"/>
  <c r="Z3693" i="60" s="1"/>
  <c r="AC3694" i="60"/>
  <c r="AC3695" i="60"/>
  <c r="AC3696" i="60"/>
  <c r="Z3696" i="60" s="1"/>
  <c r="AC3697" i="60"/>
  <c r="AC3698" i="60"/>
  <c r="Z3698" i="60" s="1"/>
  <c r="AC3699" i="60"/>
  <c r="AC3700" i="60"/>
  <c r="AC3701" i="60"/>
  <c r="Z3701" i="60" s="1"/>
  <c r="AC3702" i="60"/>
  <c r="AC3703" i="60"/>
  <c r="AC3704" i="60"/>
  <c r="Z3704" i="60" s="1"/>
  <c r="AC3705" i="60"/>
  <c r="AC3706" i="60"/>
  <c r="Z3706" i="60" s="1"/>
  <c r="AC3707" i="60"/>
  <c r="AC3708" i="60"/>
  <c r="AC3709" i="60"/>
  <c r="Z3709" i="60" s="1"/>
  <c r="AC3710" i="60"/>
  <c r="AC3711" i="60"/>
  <c r="AC3712" i="60"/>
  <c r="Z3712" i="60" s="1"/>
  <c r="AC3713" i="60"/>
  <c r="AC3714" i="60"/>
  <c r="Z3714" i="60" s="1"/>
  <c r="AC3715" i="60"/>
  <c r="AC3716" i="60"/>
  <c r="AC3717" i="60"/>
  <c r="Z3717" i="60" s="1"/>
  <c r="AC3718" i="60"/>
  <c r="AC3719" i="60"/>
  <c r="AC3720" i="60"/>
  <c r="Z3720" i="60" s="1"/>
  <c r="AC3721" i="60"/>
  <c r="AC3722" i="60"/>
  <c r="Z3722" i="60" s="1"/>
  <c r="AC3723" i="60"/>
  <c r="AC3724" i="60"/>
  <c r="AC3725" i="60"/>
  <c r="Z3725" i="60" s="1"/>
  <c r="AC3726" i="60"/>
  <c r="AC3727" i="60"/>
  <c r="AC3728" i="60"/>
  <c r="Z3728" i="60" s="1"/>
  <c r="AC3729" i="60"/>
  <c r="AC3730" i="60"/>
  <c r="Z3730" i="60" s="1"/>
  <c r="AC3731" i="60"/>
  <c r="AC3732" i="60"/>
  <c r="AC3733" i="60"/>
  <c r="Z3733" i="60" s="1"/>
  <c r="AC3734" i="60"/>
  <c r="AC3735" i="60"/>
  <c r="AC3736" i="60"/>
  <c r="Z3736" i="60" s="1"/>
  <c r="AC3737" i="60"/>
  <c r="AC3738" i="60"/>
  <c r="Z3738" i="60" s="1"/>
  <c r="AC3739" i="60"/>
  <c r="AC3740" i="60"/>
  <c r="AC3741" i="60"/>
  <c r="Z3741" i="60" s="1"/>
  <c r="AC3742" i="60"/>
  <c r="AC3743" i="60"/>
  <c r="AC3744" i="60"/>
  <c r="Z3744" i="60" s="1"/>
  <c r="AC3745" i="60"/>
  <c r="AC3746" i="60"/>
  <c r="Z3746" i="60" s="1"/>
  <c r="AC3747" i="60"/>
  <c r="AC3748" i="60"/>
  <c r="AC3749" i="60"/>
  <c r="Z3749" i="60" s="1"/>
  <c r="AC3750" i="60"/>
  <c r="AC3751" i="60"/>
  <c r="AC3752" i="60"/>
  <c r="Z3752" i="60" s="1"/>
  <c r="AC3753" i="60"/>
  <c r="AC3754" i="60"/>
  <c r="Z3754" i="60" s="1"/>
  <c r="AC3755" i="60"/>
  <c r="AC3756" i="60"/>
  <c r="AC3757" i="60"/>
  <c r="Z3757" i="60" s="1"/>
  <c r="AC3758" i="60"/>
  <c r="AC3759" i="60"/>
  <c r="AC3760" i="60"/>
  <c r="Z3760" i="60" s="1"/>
  <c r="AC3761" i="60"/>
  <c r="AC3762" i="60"/>
  <c r="Z3762" i="60" s="1"/>
  <c r="AC3763" i="60"/>
  <c r="AC3764" i="60"/>
  <c r="AC3765" i="60"/>
  <c r="Z3765" i="60" s="1"/>
  <c r="AC3766" i="60"/>
  <c r="AC3767" i="60"/>
  <c r="AC3768" i="60"/>
  <c r="Z3768" i="60" s="1"/>
  <c r="AC3769" i="60"/>
  <c r="AC3770" i="60"/>
  <c r="Z3770" i="60" s="1"/>
  <c r="AC3771" i="60"/>
  <c r="AC3772" i="60"/>
  <c r="AC3773" i="60"/>
  <c r="Z3773" i="60" s="1"/>
  <c r="AC3774" i="60"/>
  <c r="AC3775" i="60"/>
  <c r="AC3776" i="60"/>
  <c r="Z3776" i="60" s="1"/>
  <c r="AC3777" i="60"/>
  <c r="AC3778" i="60"/>
  <c r="Z3778" i="60" s="1"/>
  <c r="AC3779" i="60"/>
  <c r="AC3780" i="60"/>
  <c r="AC3781" i="60"/>
  <c r="Z3781" i="60" s="1"/>
  <c r="AC3782" i="60"/>
  <c r="AC3783" i="60"/>
  <c r="AC3784" i="60"/>
  <c r="Z3784" i="60" s="1"/>
  <c r="AC3785" i="60"/>
  <c r="AC3786" i="60"/>
  <c r="Z3786" i="60" s="1"/>
  <c r="AC3787" i="60"/>
  <c r="AC3788" i="60"/>
  <c r="AC3789" i="60"/>
  <c r="Z3789" i="60" s="1"/>
  <c r="AC3790" i="60"/>
  <c r="AC3791" i="60"/>
  <c r="AC3792" i="60"/>
  <c r="Z3792" i="60" s="1"/>
  <c r="AC3793" i="60"/>
  <c r="AC3794" i="60"/>
  <c r="Z3794" i="60" s="1"/>
  <c r="AC3795" i="60"/>
  <c r="AC3796" i="60"/>
  <c r="AC3797" i="60"/>
  <c r="Z3797" i="60" s="1"/>
  <c r="AC3798" i="60"/>
  <c r="AC3799" i="60"/>
  <c r="AC3800" i="60"/>
  <c r="Z3800" i="60" s="1"/>
  <c r="AC3801" i="60"/>
  <c r="AC3802" i="60"/>
  <c r="Z3802" i="60" s="1"/>
  <c r="AC3803" i="60"/>
  <c r="AC3804" i="60"/>
  <c r="AC3805" i="60"/>
  <c r="Z3805" i="60" s="1"/>
  <c r="AC3806" i="60"/>
  <c r="AC3807" i="60"/>
  <c r="AC3808" i="60"/>
  <c r="Z3808" i="60" s="1"/>
  <c r="AC3809" i="60"/>
  <c r="AC3810" i="60"/>
  <c r="Z3810" i="60" s="1"/>
  <c r="AC3811" i="60"/>
  <c r="AC3812" i="60"/>
  <c r="AC3813" i="60"/>
  <c r="Z3813" i="60" s="1"/>
  <c r="AC3814" i="60"/>
  <c r="AC3815" i="60"/>
  <c r="AC3816" i="60"/>
  <c r="Z3816" i="60" s="1"/>
  <c r="AC3817" i="60"/>
  <c r="AC3818" i="60"/>
  <c r="Z3818" i="60" s="1"/>
  <c r="AC3819" i="60"/>
  <c r="AC3820" i="60"/>
  <c r="AC3821" i="60"/>
  <c r="Z3821" i="60" s="1"/>
  <c r="AC3822" i="60"/>
  <c r="AC3823" i="60"/>
  <c r="AC3824" i="60"/>
  <c r="Z3824" i="60" s="1"/>
  <c r="AC3825" i="60"/>
  <c r="AC3826" i="60"/>
  <c r="Z3826" i="60" s="1"/>
  <c r="AC3827" i="60"/>
  <c r="AC3828" i="60"/>
  <c r="AC3829" i="60"/>
  <c r="Z3829" i="60" s="1"/>
  <c r="AC3830" i="60"/>
  <c r="AC3831" i="60"/>
  <c r="AC3832" i="60"/>
  <c r="Z3832" i="60" s="1"/>
  <c r="AC3833" i="60"/>
  <c r="AC3834" i="60"/>
  <c r="Z3834" i="60" s="1"/>
  <c r="AC3835" i="60"/>
  <c r="AC3836" i="60"/>
  <c r="AC3837" i="60"/>
  <c r="Z3837" i="60" s="1"/>
  <c r="AC3838" i="60"/>
  <c r="AC3839" i="60"/>
  <c r="AC3840" i="60"/>
  <c r="Z3840" i="60" s="1"/>
  <c r="AC3841" i="60"/>
  <c r="AC3842" i="60"/>
  <c r="Z3842" i="60" s="1"/>
  <c r="AC3843" i="60"/>
  <c r="AC3844" i="60"/>
  <c r="AC3845" i="60"/>
  <c r="Z3845" i="60" s="1"/>
  <c r="AC3846" i="60"/>
  <c r="AC3847" i="60"/>
  <c r="AC3848" i="60"/>
  <c r="Z3848" i="60" s="1"/>
  <c r="AC3849" i="60"/>
  <c r="AC3850" i="60"/>
  <c r="Z3850" i="60" s="1"/>
  <c r="AC3851" i="60"/>
  <c r="AC3852" i="60"/>
  <c r="AC3853" i="60"/>
  <c r="Z3853" i="60" s="1"/>
  <c r="AC3854" i="60"/>
  <c r="AC3855" i="60"/>
  <c r="AC3856" i="60"/>
  <c r="Z3856" i="60" s="1"/>
  <c r="AC3857" i="60"/>
  <c r="AC3858" i="60"/>
  <c r="Z3858" i="60" s="1"/>
  <c r="AC3859" i="60"/>
  <c r="AC3860" i="60"/>
  <c r="AC3861" i="60"/>
  <c r="Z3861" i="60" s="1"/>
  <c r="AC3862" i="60"/>
  <c r="AC3863" i="60"/>
  <c r="AC3864" i="60"/>
  <c r="Z3864" i="60" s="1"/>
  <c r="AC3865" i="60"/>
  <c r="AC3866" i="60"/>
  <c r="Z3866" i="60" s="1"/>
  <c r="AC3867" i="60"/>
  <c r="AC3868" i="60"/>
  <c r="AC3869" i="60"/>
  <c r="Z3869" i="60" s="1"/>
  <c r="AC3870" i="60"/>
  <c r="AC3871" i="60"/>
  <c r="AC3872" i="60"/>
  <c r="Z3872" i="60" s="1"/>
  <c r="AC3873" i="60"/>
  <c r="AC3874" i="60"/>
  <c r="Z3874" i="60" s="1"/>
  <c r="AC3875" i="60"/>
  <c r="AC3876" i="60"/>
  <c r="AC3877" i="60"/>
  <c r="Z3877" i="60" s="1"/>
  <c r="AC3878" i="60"/>
  <c r="AC3879" i="60"/>
  <c r="AC3880" i="60"/>
  <c r="Z3880" i="60" s="1"/>
  <c r="AC3881" i="60"/>
  <c r="AC3882" i="60"/>
  <c r="Z3882" i="60" s="1"/>
  <c r="AC3883" i="60"/>
  <c r="AC3884" i="60"/>
  <c r="AC3885" i="60"/>
  <c r="Z3885" i="60" s="1"/>
  <c r="AC3886" i="60"/>
  <c r="AC3887" i="60"/>
  <c r="AC3888" i="60"/>
  <c r="Z3888" i="60" s="1"/>
  <c r="AC3889" i="60"/>
  <c r="AC3890" i="60"/>
  <c r="Z3890" i="60" s="1"/>
  <c r="AC3891" i="60"/>
  <c r="AC3892" i="60"/>
  <c r="AC3893" i="60"/>
  <c r="Z3893" i="60" s="1"/>
  <c r="AC3894" i="60"/>
  <c r="AC3895" i="60"/>
  <c r="AC3896" i="60"/>
  <c r="Z3896" i="60" s="1"/>
  <c r="AC3897" i="60"/>
  <c r="AC3898" i="60"/>
  <c r="Z3898" i="60" s="1"/>
  <c r="AC3899" i="60"/>
  <c r="AC3900" i="60"/>
  <c r="AC3901" i="60"/>
  <c r="Z3901" i="60" s="1"/>
  <c r="AC3902" i="60"/>
  <c r="AC3903" i="60"/>
  <c r="AC3904" i="60"/>
  <c r="Z3904" i="60" s="1"/>
  <c r="AC3905" i="60"/>
  <c r="AC3906" i="60"/>
  <c r="Z3906" i="60" s="1"/>
  <c r="AC3907" i="60"/>
  <c r="AC3908" i="60"/>
  <c r="AC3909" i="60"/>
  <c r="Z3909" i="60" s="1"/>
  <c r="AC3910" i="60"/>
  <c r="AC3911" i="60"/>
  <c r="AC3912" i="60"/>
  <c r="Z3912" i="60" s="1"/>
  <c r="AC3913" i="60"/>
  <c r="AC3914" i="60"/>
  <c r="Z3914" i="60" s="1"/>
  <c r="AC3915" i="60"/>
  <c r="AC3916" i="60"/>
  <c r="AC3917" i="60"/>
  <c r="Z3917" i="60" s="1"/>
  <c r="AC3918" i="60"/>
  <c r="AC3919" i="60"/>
  <c r="AC3920" i="60"/>
  <c r="Z3920" i="60" s="1"/>
  <c r="AC3921" i="60"/>
  <c r="AC3922" i="60"/>
  <c r="Z3922" i="60" s="1"/>
  <c r="AC3923" i="60"/>
  <c r="AC3924" i="60"/>
  <c r="AC3925" i="60"/>
  <c r="Z3925" i="60" s="1"/>
  <c r="AC3926" i="60"/>
  <c r="AC3927" i="60"/>
  <c r="AC3928" i="60"/>
  <c r="Z3928" i="60" s="1"/>
  <c r="AC3929" i="60"/>
  <c r="AC3930" i="60"/>
  <c r="Z3930" i="60" s="1"/>
  <c r="AC3931" i="60"/>
  <c r="AC3932" i="60"/>
  <c r="AC3933" i="60"/>
  <c r="Z3933" i="60" s="1"/>
  <c r="AC3934" i="60"/>
  <c r="AC3935" i="60"/>
  <c r="AC3936" i="60"/>
  <c r="Z3936" i="60" s="1"/>
  <c r="AC3937" i="60"/>
  <c r="AC3938" i="60"/>
  <c r="Z3938" i="60" s="1"/>
  <c r="AC3939" i="60"/>
  <c r="AC3940" i="60"/>
  <c r="AC3941" i="60"/>
  <c r="Z3941" i="60" s="1"/>
  <c r="AC3942" i="60"/>
  <c r="AC3943" i="60"/>
  <c r="AC3944" i="60"/>
  <c r="Z3944" i="60" s="1"/>
  <c r="AC3945" i="60"/>
  <c r="AC3946" i="60"/>
  <c r="Z3946" i="60" s="1"/>
  <c r="AC3947" i="60"/>
  <c r="AC3948" i="60"/>
  <c r="AC3949" i="60"/>
  <c r="Z3949" i="60" s="1"/>
  <c r="AC3950" i="60"/>
  <c r="AC3951" i="60"/>
  <c r="AC3952" i="60"/>
  <c r="Z3952" i="60" s="1"/>
  <c r="AC3953" i="60"/>
  <c r="AC3954" i="60"/>
  <c r="Z3954" i="60" s="1"/>
  <c r="AC3955" i="60"/>
  <c r="AC3956" i="60"/>
  <c r="AC3957" i="60"/>
  <c r="Z3957" i="60" s="1"/>
  <c r="AC3958" i="60"/>
  <c r="AC3959" i="60"/>
  <c r="AC3960" i="60"/>
  <c r="Z3960" i="60" s="1"/>
  <c r="AC3961" i="60"/>
  <c r="AC3962" i="60"/>
  <c r="Z3962" i="60" s="1"/>
  <c r="AC3963" i="60"/>
  <c r="AC3964" i="60"/>
  <c r="AC3965" i="60"/>
  <c r="Z3965" i="60" s="1"/>
  <c r="AC3966" i="60"/>
  <c r="AC3967" i="60"/>
  <c r="AC3968" i="60"/>
  <c r="Z3968" i="60" s="1"/>
  <c r="AC3969" i="60"/>
  <c r="AC3970" i="60"/>
  <c r="Z3970" i="60" s="1"/>
  <c r="AC3971" i="60"/>
  <c r="AC3972" i="60"/>
  <c r="AC3973" i="60"/>
  <c r="Z3973" i="60" s="1"/>
  <c r="AC3974" i="60"/>
  <c r="AC3975" i="60"/>
  <c r="AC3976" i="60"/>
  <c r="Z3976" i="60" s="1"/>
  <c r="AC3977" i="60"/>
  <c r="AC3978" i="60"/>
  <c r="Z3978" i="60" s="1"/>
  <c r="AC3979" i="60"/>
  <c r="AC3980" i="60"/>
  <c r="AC3981" i="60"/>
  <c r="Z3981" i="60" s="1"/>
  <c r="AC3982" i="60"/>
  <c r="AC3983" i="60"/>
  <c r="AC3984" i="60"/>
  <c r="Z3984" i="60" s="1"/>
  <c r="AC3985" i="60"/>
  <c r="AC3986" i="60"/>
  <c r="Z3986" i="60" s="1"/>
  <c r="AC3987" i="60"/>
  <c r="AC3988" i="60"/>
  <c r="AC3989" i="60"/>
  <c r="Z3989" i="60" s="1"/>
  <c r="AC3990" i="60"/>
  <c r="AC3991" i="60"/>
  <c r="AC3992" i="60"/>
  <c r="Z3992" i="60" s="1"/>
  <c r="AC3993" i="60"/>
  <c r="AC3994" i="60"/>
  <c r="Z3994" i="60" s="1"/>
  <c r="AC3995" i="60"/>
  <c r="AC3996" i="60"/>
  <c r="AC3997" i="60"/>
  <c r="Z3997" i="60" s="1"/>
  <c r="AC3998" i="60"/>
  <c r="AC3999" i="60"/>
  <c r="AC4000" i="60"/>
  <c r="Z4000" i="60" s="1"/>
  <c r="AC4001" i="60"/>
  <c r="AC4002" i="60"/>
  <c r="Z4002" i="60" s="1"/>
  <c r="AC4003" i="60"/>
  <c r="AC4004" i="60"/>
  <c r="AC4005" i="60"/>
  <c r="Z4005" i="60" s="1"/>
  <c r="AC4006" i="60"/>
  <c r="AC4007" i="60"/>
  <c r="AC4008" i="60"/>
  <c r="Z4008" i="60" s="1"/>
  <c r="AC4009" i="60"/>
  <c r="AC4010" i="60"/>
  <c r="Z4010" i="60" s="1"/>
  <c r="AC4011" i="60"/>
  <c r="AC4012" i="60"/>
  <c r="AC4013" i="60"/>
  <c r="Z4013" i="60" s="1"/>
  <c r="AC4014" i="60"/>
  <c r="AC4015" i="60"/>
  <c r="AC4016" i="60"/>
  <c r="Z4016" i="60" s="1"/>
  <c r="AC4017" i="60"/>
  <c r="AC4018" i="60"/>
  <c r="Z4018" i="60" s="1"/>
  <c r="AC4019" i="60"/>
  <c r="AC4020" i="60"/>
  <c r="AC4021" i="60"/>
  <c r="Z4021" i="60" s="1"/>
  <c r="AC4022" i="60"/>
  <c r="AC4023" i="60"/>
  <c r="AC4024" i="60"/>
  <c r="Z4024" i="60" s="1"/>
  <c r="AC4025" i="60"/>
  <c r="AC4026" i="60"/>
  <c r="Z4026" i="60" s="1"/>
  <c r="AC4027" i="60"/>
  <c r="AC4028" i="60"/>
  <c r="AC4029" i="60"/>
  <c r="Z4029" i="60" s="1"/>
  <c r="AC4030" i="60"/>
  <c r="AC4031" i="60"/>
  <c r="AC4032" i="60"/>
  <c r="Z4032" i="60" s="1"/>
  <c r="AC4033" i="60"/>
  <c r="AC4034" i="60"/>
  <c r="Z4034" i="60" s="1"/>
  <c r="AC4035" i="60"/>
  <c r="AC4036" i="60"/>
  <c r="AC4037" i="60"/>
  <c r="Z4037" i="60" s="1"/>
  <c r="AC4038" i="60"/>
  <c r="AC4039" i="60"/>
  <c r="AC4040" i="60"/>
  <c r="Z4040" i="60" s="1"/>
  <c r="AC4041" i="60"/>
  <c r="AC4042" i="60"/>
  <c r="Z4042" i="60" s="1"/>
  <c r="AC4043" i="60"/>
  <c r="AC4044" i="60"/>
  <c r="AC4045" i="60"/>
  <c r="Z4045" i="60" s="1"/>
  <c r="AC4046" i="60"/>
  <c r="AC4047" i="60"/>
  <c r="AC4048" i="60"/>
  <c r="Z4048" i="60" s="1"/>
  <c r="AC4049" i="60"/>
  <c r="AC4050" i="60"/>
  <c r="Z4050" i="60" s="1"/>
  <c r="AC4051" i="60"/>
  <c r="AC4052" i="60"/>
  <c r="AC4053" i="60"/>
  <c r="Z4053" i="60" s="1"/>
  <c r="AC4054" i="60"/>
  <c r="AC4055" i="60"/>
  <c r="AC4056" i="60"/>
  <c r="Z4056" i="60" s="1"/>
  <c r="AC4057" i="60"/>
  <c r="AC4058" i="60"/>
  <c r="Z4058" i="60" s="1"/>
  <c r="AC4059" i="60"/>
  <c r="AC4060" i="60"/>
  <c r="AC4061" i="60"/>
  <c r="Z4061" i="60" s="1"/>
  <c r="AC4062" i="60"/>
  <c r="AC4063" i="60"/>
  <c r="AC4064" i="60"/>
  <c r="Z4064" i="60" s="1"/>
  <c r="AC4065" i="60"/>
  <c r="AC4066" i="60"/>
  <c r="Z4066" i="60" s="1"/>
  <c r="AC4067" i="60"/>
  <c r="AC4068" i="60"/>
  <c r="AC4069" i="60"/>
  <c r="Z4069" i="60" s="1"/>
  <c r="AC4070" i="60"/>
  <c r="AC4071" i="60"/>
  <c r="AC4072" i="60"/>
  <c r="Z4072" i="60" s="1"/>
  <c r="AC4073" i="60"/>
  <c r="AC4074" i="60"/>
  <c r="Z4074" i="60" s="1"/>
  <c r="AC4075" i="60"/>
  <c r="AC4076" i="60"/>
  <c r="AC4077" i="60"/>
  <c r="Z4077" i="60" s="1"/>
  <c r="AC4078" i="60"/>
  <c r="AC4079" i="60"/>
  <c r="AC4080" i="60"/>
  <c r="Z4080" i="60" s="1"/>
  <c r="AC4081" i="60"/>
  <c r="AC4082" i="60"/>
  <c r="Z4082" i="60" s="1"/>
  <c r="AC4083" i="60"/>
  <c r="AC4084" i="60"/>
  <c r="AC4085" i="60"/>
  <c r="Z4085" i="60" s="1"/>
  <c r="AC4086" i="60"/>
  <c r="AC4087" i="60"/>
  <c r="AC4088" i="60"/>
  <c r="Z4088" i="60" s="1"/>
  <c r="AC4089" i="60"/>
  <c r="AC4090" i="60"/>
  <c r="Z4090" i="60" s="1"/>
  <c r="AC4091" i="60"/>
  <c r="AC4092" i="60"/>
  <c r="AC4093" i="60"/>
  <c r="Z4093" i="60" s="1"/>
  <c r="AC4094" i="60"/>
  <c r="AC4095" i="60"/>
  <c r="AC4096" i="60"/>
  <c r="Z4096" i="60" s="1"/>
  <c r="AC4097" i="60"/>
  <c r="AC4098" i="60"/>
  <c r="Z4098" i="60" s="1"/>
  <c r="AC4099" i="60"/>
  <c r="AC4100" i="60"/>
  <c r="AC4101" i="60"/>
  <c r="Z4101" i="60" s="1"/>
  <c r="AC4102" i="60"/>
  <c r="AC4103" i="60"/>
  <c r="AC4104" i="60"/>
  <c r="Z4104" i="60" s="1"/>
  <c r="AC4105" i="60"/>
  <c r="AC4106" i="60"/>
  <c r="Z4106" i="60" s="1"/>
  <c r="AC4107" i="60"/>
  <c r="AC4108" i="60"/>
  <c r="AC4109" i="60"/>
  <c r="Z4109" i="60" s="1"/>
  <c r="AC4110" i="60"/>
  <c r="AC4111" i="60"/>
  <c r="AC4112" i="60"/>
  <c r="Z4112" i="60" s="1"/>
  <c r="AC4113" i="60"/>
  <c r="AC4114" i="60"/>
  <c r="Z4114" i="60" s="1"/>
  <c r="AC4115" i="60"/>
  <c r="AC4116" i="60"/>
  <c r="AC4117" i="60"/>
  <c r="Z4117" i="60" s="1"/>
  <c r="AC4118" i="60"/>
  <c r="AC4119" i="60"/>
  <c r="AC4120" i="60"/>
  <c r="Z4120" i="60" s="1"/>
  <c r="AC4121" i="60"/>
  <c r="AC4122" i="60"/>
  <c r="Z4122" i="60" s="1"/>
  <c r="AC4123" i="60"/>
  <c r="AC4124" i="60"/>
  <c r="AC4125" i="60"/>
  <c r="Z4125" i="60" s="1"/>
  <c r="AC4126" i="60"/>
  <c r="AC4127" i="60"/>
  <c r="AC4128" i="60"/>
  <c r="Z4128" i="60" s="1"/>
  <c r="AC4129" i="60"/>
  <c r="AC4130" i="60"/>
  <c r="Z4130" i="60" s="1"/>
  <c r="AC4131" i="60"/>
  <c r="AC4132" i="60"/>
  <c r="AC4133" i="60"/>
  <c r="Z4133" i="60" s="1"/>
  <c r="AC4134" i="60"/>
  <c r="AC4135" i="60"/>
  <c r="AC4136" i="60"/>
  <c r="Z4136" i="60" s="1"/>
  <c r="AC4137" i="60"/>
  <c r="AC4138" i="60"/>
  <c r="Z4138" i="60" s="1"/>
  <c r="AC4139" i="60"/>
  <c r="AC4140" i="60"/>
  <c r="AC4141" i="60"/>
  <c r="Z4141" i="60" s="1"/>
  <c r="AC4142" i="60"/>
  <c r="AC4143" i="60"/>
  <c r="AC4144" i="60"/>
  <c r="Z4144" i="60" s="1"/>
  <c r="AC4145" i="60"/>
  <c r="AC4146" i="60"/>
  <c r="Z4146" i="60" s="1"/>
  <c r="AC4147" i="60"/>
  <c r="AC4148" i="60"/>
  <c r="AC4149" i="60"/>
  <c r="Z4149" i="60" s="1"/>
  <c r="AC4150" i="60"/>
  <c r="AC4151" i="60"/>
  <c r="AC4152" i="60"/>
  <c r="Z4152" i="60" s="1"/>
  <c r="AC4153" i="60"/>
  <c r="AC4154" i="60"/>
  <c r="Z4154" i="60" s="1"/>
  <c r="AC4155" i="60"/>
  <c r="AC4156" i="60"/>
  <c r="AC4157" i="60"/>
  <c r="Z4157" i="60" s="1"/>
  <c r="AC4158" i="60"/>
  <c r="AC4159" i="60"/>
  <c r="AC4160" i="60"/>
  <c r="Z4160" i="60" s="1"/>
  <c r="AC4161" i="60"/>
  <c r="AC4162" i="60"/>
  <c r="Z4162" i="60" s="1"/>
  <c r="AC4163" i="60"/>
  <c r="AC4164" i="60"/>
  <c r="AC4165" i="60"/>
  <c r="Z4165" i="60" s="1"/>
  <c r="AC4166" i="60"/>
  <c r="AC4167" i="60"/>
  <c r="AC4168" i="60"/>
  <c r="Z4168" i="60" s="1"/>
  <c r="AC4169" i="60"/>
  <c r="AC4170" i="60"/>
  <c r="Z4170" i="60" s="1"/>
  <c r="AC4171" i="60"/>
  <c r="AC4172" i="60"/>
  <c r="AC4173" i="60"/>
  <c r="Z4173" i="60" s="1"/>
  <c r="AC4174" i="60"/>
  <c r="AC4175" i="60"/>
  <c r="AC4176" i="60"/>
  <c r="Z4176" i="60" s="1"/>
  <c r="AC4177" i="60"/>
  <c r="AC4178" i="60"/>
  <c r="Z4178" i="60" s="1"/>
  <c r="AC4179" i="60"/>
  <c r="AC4180" i="60"/>
  <c r="AC4181" i="60"/>
  <c r="Z4181" i="60" s="1"/>
  <c r="AC4182" i="60"/>
  <c r="AC4183" i="60"/>
  <c r="AC4184" i="60"/>
  <c r="Z4184" i="60" s="1"/>
  <c r="AC4185" i="60"/>
  <c r="AC4186" i="60"/>
  <c r="Z4186" i="60" s="1"/>
  <c r="AC4187" i="60"/>
  <c r="AC4188" i="60"/>
  <c r="AC4189" i="60"/>
  <c r="Z4189" i="60" s="1"/>
  <c r="AC4190" i="60"/>
  <c r="AC4191" i="60"/>
  <c r="AC4192" i="60"/>
  <c r="Z4192" i="60" s="1"/>
  <c r="AC4193" i="60"/>
  <c r="AC4194" i="60"/>
  <c r="Z4194" i="60" s="1"/>
  <c r="AC4195" i="60"/>
  <c r="AC4196" i="60"/>
  <c r="AC4197" i="60"/>
  <c r="Z4197" i="60" s="1"/>
  <c r="AC4198" i="60"/>
  <c r="AC4199" i="60"/>
  <c r="AC4200" i="60"/>
  <c r="Z4200" i="60" s="1"/>
  <c r="AC4201" i="60"/>
  <c r="AC4202" i="60"/>
  <c r="Z4202" i="60" s="1"/>
  <c r="AC4203" i="60"/>
  <c r="AC4204" i="60"/>
  <c r="AC4205" i="60"/>
  <c r="Z4205" i="60" s="1"/>
  <c r="AC4206" i="60"/>
  <c r="AC4207" i="60"/>
  <c r="AC4208" i="60"/>
  <c r="Z4208" i="60" s="1"/>
  <c r="AC4209" i="60"/>
  <c r="AC4210" i="60"/>
  <c r="Z4210" i="60" s="1"/>
  <c r="AC4211" i="60"/>
  <c r="AC4212" i="60"/>
  <c r="AC4213" i="60"/>
  <c r="Z4213" i="60" s="1"/>
  <c r="AC4214" i="60"/>
  <c r="AC4215" i="60"/>
  <c r="AC4216" i="60"/>
  <c r="Z4216" i="60" s="1"/>
  <c r="AC4217" i="60"/>
  <c r="AC4218" i="60"/>
  <c r="Z4218" i="60" s="1"/>
  <c r="AC4219" i="60"/>
  <c r="AC4220" i="60"/>
  <c r="AC4221" i="60"/>
  <c r="Z4221" i="60" s="1"/>
  <c r="AC4222" i="60"/>
  <c r="AC4223" i="60"/>
  <c r="AC4224" i="60"/>
  <c r="Z4224" i="60" s="1"/>
  <c r="AC4225" i="60"/>
  <c r="AC4226" i="60"/>
  <c r="Z4226" i="60" s="1"/>
  <c r="AC4227" i="60"/>
  <c r="AC4228" i="60"/>
  <c r="AC4229" i="60"/>
  <c r="Z4229" i="60" s="1"/>
  <c r="AC4230" i="60"/>
  <c r="AC4231" i="60"/>
  <c r="AC4232" i="60"/>
  <c r="Z4232" i="60" s="1"/>
  <c r="AC4233" i="60"/>
  <c r="AC4234" i="60"/>
  <c r="Z4234" i="60" s="1"/>
  <c r="AC4235" i="60"/>
  <c r="AC4236" i="60"/>
  <c r="AC4237" i="60"/>
  <c r="Z4237" i="60" s="1"/>
  <c r="AC4238" i="60"/>
  <c r="AC4239" i="60"/>
  <c r="AC4240" i="60"/>
  <c r="Z4240" i="60" s="1"/>
  <c r="AC4241" i="60"/>
  <c r="AC4242" i="60"/>
  <c r="Z4242" i="60" s="1"/>
  <c r="AC4243" i="60"/>
  <c r="AC4244" i="60"/>
  <c r="AC4245" i="60"/>
  <c r="Z4245" i="60" s="1"/>
  <c r="AC4246" i="60"/>
  <c r="AC4247" i="60"/>
  <c r="AC4248" i="60"/>
  <c r="Z4248" i="60" s="1"/>
  <c r="AC4249" i="60"/>
  <c r="AC4250" i="60"/>
  <c r="Z4250" i="60" s="1"/>
  <c r="AC4251" i="60"/>
  <c r="AC4252" i="60"/>
  <c r="AC4253" i="60"/>
  <c r="Z4253" i="60" s="1"/>
  <c r="AC4254" i="60"/>
  <c r="AC4255" i="60"/>
  <c r="AC4256" i="60"/>
  <c r="Z4256" i="60" s="1"/>
  <c r="AC4257" i="60"/>
  <c r="AC4258" i="60"/>
  <c r="Z4258" i="60" s="1"/>
  <c r="AC4259" i="60"/>
  <c r="AC4260" i="60"/>
  <c r="AC4261" i="60"/>
  <c r="Z4261" i="60" s="1"/>
  <c r="AC4262" i="60"/>
  <c r="AC4263" i="60"/>
  <c r="AC4264" i="60"/>
  <c r="Z4264" i="60" s="1"/>
  <c r="AC4265" i="60"/>
  <c r="AC4266" i="60"/>
  <c r="Z4266" i="60" s="1"/>
  <c r="AC4267" i="60"/>
  <c r="AC4268" i="60"/>
  <c r="AC4269" i="60"/>
  <c r="Z4269" i="60" s="1"/>
  <c r="AC4270" i="60"/>
  <c r="AC4271" i="60"/>
  <c r="AC4272" i="60"/>
  <c r="Z4272" i="60" s="1"/>
  <c r="AC4273" i="60"/>
  <c r="AC4274" i="60"/>
  <c r="Z4274" i="60" s="1"/>
  <c r="AC4275" i="60"/>
  <c r="AC4276" i="60"/>
  <c r="AC4277" i="60"/>
  <c r="Z4277" i="60" s="1"/>
  <c r="AC4278" i="60"/>
  <c r="AC4279" i="60"/>
  <c r="AC4280" i="60"/>
  <c r="Z4280" i="60" s="1"/>
  <c r="AC4281" i="60"/>
  <c r="AC4282" i="60"/>
  <c r="Z4282" i="60" s="1"/>
  <c r="AC4283" i="60"/>
  <c r="AC4284" i="60"/>
  <c r="AC4285" i="60"/>
  <c r="Z4285" i="60" s="1"/>
  <c r="AC4286" i="60"/>
  <c r="AC4287" i="60"/>
  <c r="AC4288" i="60"/>
  <c r="Z4288" i="60" s="1"/>
  <c r="AC4289" i="60"/>
  <c r="AC4290" i="60"/>
  <c r="Z4290" i="60" s="1"/>
  <c r="AC4291" i="60"/>
  <c r="AC4292" i="60"/>
  <c r="AC4293" i="60"/>
  <c r="Z4293" i="60" s="1"/>
  <c r="AC4294" i="60"/>
  <c r="AC4295" i="60"/>
  <c r="AC4296" i="60"/>
  <c r="Z4296" i="60" s="1"/>
  <c r="AC4297" i="60"/>
  <c r="AC4298" i="60"/>
  <c r="Z4298" i="60" s="1"/>
  <c r="AC4299" i="60"/>
  <c r="AC4300" i="60"/>
  <c r="AC4301" i="60"/>
  <c r="Z4301" i="60" s="1"/>
  <c r="AC4302" i="60"/>
  <c r="AC4303" i="60"/>
  <c r="AC4304" i="60"/>
  <c r="Z4304" i="60" s="1"/>
  <c r="AC4305" i="60"/>
  <c r="AC4306" i="60"/>
  <c r="Z4306" i="60" s="1"/>
  <c r="AC4307" i="60"/>
  <c r="AC4308" i="60"/>
  <c r="AC4309" i="60"/>
  <c r="Z4309" i="60" s="1"/>
  <c r="AC4310" i="60"/>
  <c r="AC4311" i="60"/>
  <c r="AC4312" i="60"/>
  <c r="Z4312" i="60" s="1"/>
  <c r="AC4313" i="60"/>
  <c r="AC4314" i="60"/>
  <c r="Z4314" i="60" s="1"/>
  <c r="AC4315" i="60"/>
  <c r="AC4316" i="60"/>
  <c r="AC4317" i="60"/>
  <c r="Z4317" i="60" s="1"/>
  <c r="AC4318" i="60"/>
  <c r="AC4319" i="60"/>
  <c r="AC4320" i="60"/>
  <c r="Z4320" i="60" s="1"/>
  <c r="AC4321" i="60"/>
  <c r="AC4322" i="60"/>
  <c r="Z4322" i="60" s="1"/>
  <c r="AC4323" i="60"/>
  <c r="AC4324" i="60"/>
  <c r="AC4325" i="60"/>
  <c r="Z4325" i="60" s="1"/>
  <c r="AC4326" i="60"/>
  <c r="AC4327" i="60"/>
  <c r="AC4328" i="60"/>
  <c r="Z4328" i="60" s="1"/>
  <c r="AC4329" i="60"/>
  <c r="AC4330" i="60"/>
  <c r="Z4330" i="60" s="1"/>
  <c r="AC4331" i="60"/>
  <c r="AC4332" i="60"/>
  <c r="AC4333" i="60"/>
  <c r="Z4333" i="60" s="1"/>
  <c r="AC4334" i="60"/>
  <c r="AC4335" i="60"/>
  <c r="AC4336" i="60"/>
  <c r="Z4336" i="60" s="1"/>
  <c r="AC4337" i="60"/>
  <c r="AC4338" i="60"/>
  <c r="Z4338" i="60" s="1"/>
  <c r="AC4339" i="60"/>
  <c r="AC4340" i="60"/>
  <c r="AC4341" i="60"/>
  <c r="Z4341" i="60" s="1"/>
  <c r="AC4342" i="60"/>
  <c r="AC4343" i="60"/>
  <c r="AC4344" i="60"/>
  <c r="Z4344" i="60" s="1"/>
  <c r="AC4345" i="60"/>
  <c r="AC4346" i="60"/>
  <c r="Z4346" i="60" s="1"/>
  <c r="AC4347" i="60"/>
  <c r="AC4348" i="60"/>
  <c r="AC4349" i="60"/>
  <c r="Z4349" i="60" s="1"/>
  <c r="AC4350" i="60"/>
  <c r="AC4351" i="60"/>
  <c r="AC4352" i="60"/>
  <c r="Z4352" i="60" s="1"/>
  <c r="AC4353" i="60"/>
  <c r="AC4354" i="60"/>
  <c r="Z4354" i="60" s="1"/>
  <c r="AC4355" i="60"/>
  <c r="AC4356" i="60"/>
  <c r="AC4357" i="60"/>
  <c r="Z4357" i="60" s="1"/>
  <c r="AC4358" i="60"/>
  <c r="AC4359" i="60"/>
  <c r="AC4360" i="60"/>
  <c r="Z4360" i="60" s="1"/>
  <c r="AD352" i="60"/>
  <c r="AD353" i="60"/>
  <c r="AD354" i="60"/>
  <c r="AD355" i="60"/>
  <c r="AD356" i="60"/>
  <c r="AD357" i="60"/>
  <c r="AD358" i="60"/>
  <c r="AD360" i="60"/>
  <c r="AD361" i="60"/>
  <c r="AD362" i="60"/>
  <c r="AD363" i="60"/>
  <c r="AD365" i="60"/>
  <c r="AD366" i="60"/>
  <c r="AD368" i="60"/>
  <c r="AD369" i="60"/>
  <c r="AD370" i="60"/>
  <c r="AD371" i="60"/>
  <c r="AD373" i="60"/>
  <c r="AD374" i="60"/>
  <c r="AD376" i="60"/>
  <c r="AD377" i="60"/>
  <c r="AD379" i="60"/>
  <c r="AD380" i="60"/>
  <c r="AD381" i="60"/>
  <c r="AD382" i="60"/>
  <c r="AD384" i="60"/>
  <c r="AD385" i="60"/>
  <c r="AD386" i="60"/>
  <c r="AD387" i="60"/>
  <c r="AD388" i="60"/>
  <c r="AD389" i="60"/>
  <c r="AD390" i="60"/>
  <c r="AD392" i="60"/>
  <c r="AD393" i="60"/>
  <c r="AD394" i="60"/>
  <c r="AD395" i="60"/>
  <c r="AD396" i="60"/>
  <c r="AD397" i="60"/>
  <c r="AD398" i="60"/>
  <c r="AD400" i="60"/>
  <c r="AD401" i="60"/>
  <c r="AD402" i="60"/>
  <c r="AD403" i="60"/>
  <c r="AD405" i="60"/>
  <c r="AD406" i="60"/>
  <c r="AD408" i="60"/>
  <c r="AD409" i="60"/>
  <c r="AD411" i="60"/>
  <c r="AD412" i="60"/>
  <c r="AD413" i="60"/>
  <c r="AD414" i="60"/>
  <c r="AD416" i="60"/>
  <c r="AD417" i="60"/>
  <c r="AD418" i="60"/>
  <c r="AD419" i="60"/>
  <c r="AD421" i="60"/>
  <c r="AD422" i="60"/>
  <c r="AD424" i="60"/>
  <c r="AD425" i="60"/>
  <c r="AD427" i="60"/>
  <c r="AD429" i="60"/>
  <c r="AD430" i="60"/>
  <c r="AD432" i="60"/>
  <c r="AD433" i="60"/>
  <c r="AD434" i="60"/>
  <c r="AD435" i="60"/>
  <c r="AD436" i="60"/>
  <c r="AD437" i="60"/>
  <c r="AD438" i="60"/>
  <c r="AD440" i="60"/>
  <c r="AD441" i="60"/>
  <c r="AD442" i="60"/>
  <c r="AD443" i="60"/>
  <c r="AD444" i="60"/>
  <c r="AD445" i="60"/>
  <c r="AD446" i="60"/>
  <c r="AD448" i="60"/>
  <c r="AD449" i="60"/>
  <c r="AD450" i="60"/>
  <c r="AD451" i="60"/>
  <c r="AD453" i="60"/>
  <c r="AD454" i="60"/>
  <c r="AD456" i="60"/>
  <c r="AD457" i="60"/>
  <c r="AD458" i="60"/>
  <c r="AD459" i="60"/>
  <c r="AD461" i="60"/>
  <c r="AD462" i="60"/>
  <c r="AD464" i="60"/>
  <c r="AD465" i="60"/>
  <c r="AD467" i="60"/>
  <c r="AD469" i="60"/>
  <c r="AD470" i="60"/>
  <c r="AD472" i="60"/>
  <c r="AD473" i="60"/>
  <c r="AD474" i="60"/>
  <c r="AD475" i="60"/>
  <c r="AD476" i="60"/>
  <c r="AD477" i="60"/>
  <c r="AD478" i="60"/>
  <c r="AD480" i="60"/>
  <c r="AD481" i="60"/>
  <c r="AD482" i="60"/>
  <c r="AD483" i="60"/>
  <c r="AD485" i="60"/>
  <c r="AD486" i="60"/>
  <c r="AD488" i="60"/>
  <c r="AD489" i="60"/>
  <c r="AD491" i="60"/>
  <c r="AD493" i="60"/>
  <c r="AD494" i="60"/>
  <c r="AD496" i="60"/>
  <c r="AD497" i="60"/>
  <c r="AD499" i="60"/>
  <c r="AD500" i="60"/>
  <c r="AD501" i="60"/>
  <c r="AD502" i="60"/>
  <c r="AD504" i="60"/>
  <c r="AD505" i="60"/>
  <c r="AD507" i="60"/>
  <c r="AD508" i="60"/>
  <c r="AD509" i="60"/>
  <c r="AD510" i="60"/>
  <c r="AD512" i="60"/>
  <c r="AD513" i="60"/>
  <c r="AD514" i="60"/>
  <c r="AD515" i="60"/>
  <c r="AD516" i="60"/>
  <c r="AD517" i="60"/>
  <c r="AD518" i="60"/>
  <c r="AD520" i="60"/>
  <c r="AD521" i="60"/>
  <c r="AD522" i="60"/>
  <c r="AD523" i="60"/>
  <c r="AD525" i="60"/>
  <c r="AD526" i="60"/>
  <c r="AD528" i="60"/>
  <c r="AD529" i="60"/>
  <c r="AD530" i="60"/>
  <c r="AD531" i="60"/>
  <c r="AD533" i="60"/>
  <c r="AD534" i="60"/>
  <c r="AD536" i="60"/>
  <c r="AD537" i="60"/>
  <c r="AD538" i="60"/>
  <c r="AD539" i="60"/>
  <c r="AD540" i="60"/>
  <c r="AD541" i="60"/>
  <c r="AD542" i="60"/>
  <c r="AD544" i="60"/>
  <c r="AD545" i="60"/>
  <c r="AD547" i="60"/>
  <c r="AD549" i="60"/>
  <c r="AD550" i="60"/>
  <c r="AD552" i="60"/>
  <c r="AD553" i="60"/>
  <c r="AD554" i="60"/>
  <c r="AD555" i="60"/>
  <c r="AD557" i="60"/>
  <c r="AD558" i="60"/>
  <c r="AD560" i="60"/>
  <c r="AD561" i="60"/>
  <c r="AD562" i="60"/>
  <c r="AD563" i="60"/>
  <c r="AD564" i="60"/>
  <c r="AD565" i="60"/>
  <c r="AD566" i="60"/>
  <c r="AD568" i="60"/>
  <c r="AD569" i="60"/>
  <c r="AD570" i="60"/>
  <c r="AD571" i="60"/>
  <c r="AD572" i="60"/>
  <c r="AD573" i="60"/>
  <c r="AD574" i="60"/>
  <c r="AD576" i="60"/>
  <c r="AD577" i="60"/>
  <c r="AD579" i="60"/>
  <c r="AD581" i="60"/>
  <c r="AD582" i="60"/>
  <c r="AD584" i="60"/>
  <c r="AD585" i="60"/>
  <c r="AD587" i="60"/>
  <c r="AD589" i="60"/>
  <c r="AD590" i="60"/>
  <c r="AD592" i="60"/>
  <c r="AD593" i="60"/>
  <c r="AD594" i="60"/>
  <c r="AD595" i="60"/>
  <c r="AD597" i="60"/>
  <c r="AD598" i="60"/>
  <c r="AD600" i="60"/>
  <c r="AD601" i="60"/>
  <c r="AD602" i="60"/>
  <c r="AD603" i="60"/>
  <c r="AD604" i="60"/>
  <c r="AD605" i="60"/>
  <c r="AD606" i="60"/>
  <c r="AD608" i="60"/>
  <c r="AD609" i="60"/>
  <c r="AD610" i="60"/>
  <c r="AD611" i="60"/>
  <c r="AD613" i="60"/>
  <c r="AD614" i="60"/>
  <c r="AD616" i="60"/>
  <c r="AD617" i="60"/>
  <c r="AD618" i="60"/>
  <c r="AD619" i="60"/>
  <c r="AD621" i="60"/>
  <c r="AD622" i="60"/>
  <c r="AD624" i="60"/>
  <c r="AD625" i="60"/>
  <c r="AD627" i="60"/>
  <c r="AD628" i="60"/>
  <c r="AD629" i="60"/>
  <c r="AD630" i="60"/>
  <c r="AD632" i="60"/>
  <c r="AD633" i="60"/>
  <c r="AD634" i="60"/>
  <c r="AD635" i="60"/>
  <c r="AD636" i="60"/>
  <c r="AD637" i="60"/>
  <c r="AD638" i="60"/>
  <c r="AD640" i="60"/>
  <c r="AD641" i="60"/>
  <c r="AD642" i="60"/>
  <c r="AD643" i="60"/>
  <c r="AD644" i="60"/>
  <c r="AD645" i="60"/>
  <c r="AD646" i="60"/>
  <c r="AD648" i="60"/>
  <c r="AD649" i="60"/>
  <c r="AD650" i="60"/>
  <c r="AD651" i="60"/>
  <c r="AD653" i="60"/>
  <c r="AD654" i="60"/>
  <c r="AD656" i="60"/>
  <c r="AD657" i="60"/>
  <c r="AD659" i="60"/>
  <c r="AD661" i="60"/>
  <c r="AD662" i="60"/>
  <c r="AD664" i="60"/>
  <c r="AD665" i="60"/>
  <c r="AD667" i="60"/>
  <c r="AD668" i="60"/>
  <c r="AD669" i="60"/>
  <c r="AD670" i="60"/>
  <c r="AD672" i="60"/>
  <c r="AD673" i="60"/>
  <c r="AD675" i="60"/>
  <c r="AD677" i="60"/>
  <c r="AD678" i="60"/>
  <c r="AD680" i="60"/>
  <c r="AD681" i="60"/>
  <c r="AD682" i="60"/>
  <c r="AD683" i="60"/>
  <c r="AD685" i="60"/>
  <c r="AD686" i="60"/>
  <c r="AD688" i="60"/>
  <c r="AD689" i="60"/>
  <c r="AD690" i="60"/>
  <c r="AD691" i="60"/>
  <c r="AD692" i="60"/>
  <c r="AD693" i="60"/>
  <c r="AD694" i="60"/>
  <c r="AD696" i="60"/>
  <c r="AD697" i="60"/>
  <c r="AD699" i="60"/>
  <c r="AD700" i="60"/>
  <c r="AD701" i="60"/>
  <c r="AD702" i="60"/>
  <c r="AD704" i="60"/>
  <c r="AD705" i="60"/>
  <c r="AD706" i="60"/>
  <c r="AD707" i="60"/>
  <c r="AD709" i="60"/>
  <c r="AD710" i="60"/>
  <c r="AD712" i="60"/>
  <c r="AD713" i="60"/>
  <c r="AD715" i="60"/>
  <c r="AD717" i="60"/>
  <c r="AD718" i="60"/>
  <c r="AD720" i="60"/>
  <c r="AD721" i="60"/>
  <c r="AD722" i="60"/>
  <c r="AD723" i="60"/>
  <c r="AD725" i="60"/>
  <c r="AD726" i="60"/>
  <c r="AD728" i="60"/>
  <c r="AD729" i="60"/>
  <c r="AD730" i="60"/>
  <c r="AD731" i="60"/>
  <c r="AD732" i="60"/>
  <c r="AD733" i="60"/>
  <c r="AD734" i="60"/>
  <c r="AD736" i="60"/>
  <c r="AD737" i="60"/>
  <c r="AD739" i="60"/>
  <c r="AD741" i="60"/>
  <c r="AD742" i="60"/>
  <c r="AD744" i="60"/>
  <c r="AD745" i="60"/>
  <c r="AD747" i="60"/>
  <c r="AD749" i="60"/>
  <c r="AD750" i="60"/>
  <c r="AD752" i="60"/>
  <c r="AD753" i="60"/>
  <c r="AD754" i="60"/>
  <c r="AD755" i="60"/>
  <c r="AD756" i="60"/>
  <c r="AD757" i="60"/>
  <c r="AD758" i="60"/>
  <c r="AD760" i="60"/>
  <c r="AD761" i="60"/>
  <c r="AD762" i="60"/>
  <c r="AD763" i="60"/>
  <c r="AD764" i="60"/>
  <c r="AD765" i="60"/>
  <c r="AD766" i="60"/>
  <c r="AD768" i="60"/>
  <c r="AD769" i="60"/>
  <c r="AD770" i="60"/>
  <c r="AD771" i="60"/>
  <c r="AD772" i="60"/>
  <c r="AD773" i="60"/>
  <c r="AD774" i="60"/>
  <c r="AD776" i="60"/>
  <c r="AD777" i="60"/>
  <c r="AD778" i="60"/>
  <c r="AD779" i="60"/>
  <c r="AD781" i="60"/>
  <c r="AD782" i="60"/>
  <c r="AD784" i="60"/>
  <c r="AD785" i="60"/>
  <c r="AD786" i="60"/>
  <c r="AD787" i="60"/>
  <c r="AD789" i="60"/>
  <c r="AD790" i="60"/>
  <c r="AD792" i="60"/>
  <c r="AD793" i="60"/>
  <c r="AD795" i="60"/>
  <c r="AD796" i="60"/>
  <c r="AD797" i="60"/>
  <c r="AD798" i="60"/>
  <c r="AD800" i="60"/>
  <c r="AD801" i="60"/>
  <c r="AD802" i="60"/>
  <c r="AD803" i="60"/>
  <c r="AD805" i="60"/>
  <c r="AD806" i="60"/>
  <c r="AD808" i="60"/>
  <c r="AD809" i="60"/>
  <c r="AD810" i="60"/>
  <c r="AD811" i="60"/>
  <c r="AD813" i="60"/>
  <c r="AD814" i="60"/>
  <c r="AD816" i="60"/>
  <c r="AD817" i="60"/>
  <c r="AD819" i="60"/>
  <c r="AD820" i="60"/>
  <c r="AD821" i="60"/>
  <c r="AD822" i="60"/>
  <c r="AD824" i="60"/>
  <c r="AD825" i="60"/>
  <c r="AD826" i="60"/>
  <c r="AD827" i="60"/>
  <c r="AD828" i="60"/>
  <c r="AD829" i="60"/>
  <c r="AD830" i="60"/>
  <c r="AD832" i="60"/>
  <c r="AD833" i="60"/>
  <c r="AD835" i="60"/>
  <c r="AD837" i="60"/>
  <c r="AD838" i="60"/>
  <c r="AD840" i="60"/>
  <c r="AD841" i="60"/>
  <c r="AD842" i="60"/>
  <c r="AD843" i="60"/>
  <c r="AD845" i="60"/>
  <c r="AD846" i="60"/>
  <c r="AD848" i="60"/>
  <c r="AD849" i="60"/>
  <c r="AD850" i="60"/>
  <c r="AD851" i="60"/>
  <c r="AD853" i="60"/>
  <c r="AD854" i="60"/>
  <c r="AD856" i="60"/>
  <c r="AD857" i="60"/>
  <c r="AD859" i="60"/>
  <c r="AD860" i="60"/>
  <c r="AD861" i="60"/>
  <c r="AD862" i="60"/>
  <c r="AD864" i="60"/>
  <c r="AD865" i="60"/>
  <c r="AD866" i="60"/>
  <c r="AD867" i="60"/>
  <c r="AD869" i="60"/>
  <c r="AD870" i="60"/>
  <c r="AD872" i="60"/>
  <c r="AD873" i="60"/>
  <c r="AD875" i="60"/>
  <c r="AD877" i="60"/>
  <c r="AD878" i="60"/>
  <c r="AD880" i="60"/>
  <c r="AD881" i="60"/>
  <c r="AD882" i="60"/>
  <c r="AD883" i="60"/>
  <c r="AD884" i="60"/>
  <c r="AD885" i="60"/>
  <c r="AD886" i="60"/>
  <c r="AD888" i="60"/>
  <c r="AD889" i="60"/>
  <c r="AD890" i="60"/>
  <c r="AD891" i="60"/>
  <c r="AD892" i="60"/>
  <c r="AD893" i="60"/>
  <c r="AD894" i="60"/>
  <c r="AD896" i="60"/>
  <c r="AD897" i="60"/>
  <c r="AD898" i="60"/>
  <c r="AD899" i="60"/>
  <c r="AD900" i="60"/>
  <c r="AD901" i="60"/>
  <c r="AD902" i="60"/>
  <c r="AD904" i="60"/>
  <c r="AD905" i="60"/>
  <c r="AD907" i="60"/>
  <c r="AD909" i="60"/>
  <c r="AD910" i="60"/>
  <c r="AD912" i="60"/>
  <c r="AD913" i="60"/>
  <c r="AD915" i="60"/>
  <c r="AD917" i="60"/>
  <c r="AD918" i="60"/>
  <c r="AD920" i="60"/>
  <c r="AD921" i="60"/>
  <c r="AD922" i="60"/>
  <c r="AD923" i="60"/>
  <c r="AD924" i="60"/>
  <c r="AD925" i="60"/>
  <c r="AD926" i="60"/>
  <c r="AD928" i="60"/>
  <c r="AD929" i="60"/>
  <c r="AD930" i="60"/>
  <c r="AD931" i="60"/>
  <c r="AD933" i="60"/>
  <c r="AD934" i="60"/>
  <c r="AD936" i="60"/>
  <c r="AD937" i="60"/>
  <c r="AD938" i="60"/>
  <c r="AD939" i="60"/>
  <c r="AD941" i="60"/>
  <c r="AD942" i="60"/>
  <c r="AD944" i="60"/>
  <c r="AD945" i="60"/>
  <c r="AD946" i="60"/>
  <c r="AD947" i="60"/>
  <c r="AD948" i="60"/>
  <c r="AD949" i="60"/>
  <c r="AD950" i="60"/>
  <c r="AD952" i="60"/>
  <c r="AD953" i="60"/>
  <c r="AD955" i="60"/>
  <c r="AD956" i="60"/>
  <c r="AD957" i="60"/>
  <c r="AD958" i="60"/>
  <c r="AD960" i="60"/>
  <c r="AD961" i="60"/>
  <c r="AD963" i="60"/>
  <c r="AD965" i="60"/>
  <c r="AD966" i="60"/>
  <c r="AD968" i="60"/>
  <c r="AD969" i="60"/>
  <c r="AD970" i="60"/>
  <c r="AD971" i="60"/>
  <c r="AD973" i="60"/>
  <c r="AD974" i="60"/>
  <c r="AD976" i="60"/>
  <c r="AD977" i="60"/>
  <c r="AD978" i="60"/>
  <c r="AD979" i="60"/>
  <c r="AD981" i="60"/>
  <c r="AD982" i="60"/>
  <c r="AD984" i="60"/>
  <c r="AD985" i="60"/>
  <c r="AD986" i="60"/>
  <c r="AD987" i="60"/>
  <c r="AD988" i="60"/>
  <c r="AD989" i="60"/>
  <c r="AD990" i="60"/>
  <c r="AD992" i="60"/>
  <c r="AD993" i="60"/>
  <c r="AD995" i="60"/>
  <c r="AD997" i="60"/>
  <c r="AD998" i="60"/>
  <c r="AD1000" i="60"/>
  <c r="AD1001" i="60"/>
  <c r="AD1002" i="60"/>
  <c r="AD1003" i="60"/>
  <c r="AD1005" i="60"/>
  <c r="AD1006" i="60"/>
  <c r="AD1008" i="60"/>
  <c r="AD1009" i="60"/>
  <c r="AD1010" i="60"/>
  <c r="AD1011" i="60"/>
  <c r="AD1012" i="60"/>
  <c r="AD1013" i="60"/>
  <c r="AD1014" i="60"/>
  <c r="AD1016" i="60"/>
  <c r="AD1017" i="60"/>
  <c r="AD1018" i="60"/>
  <c r="AD1019" i="60"/>
  <c r="AD1020" i="60"/>
  <c r="AD1021" i="60"/>
  <c r="AD1022" i="60"/>
  <c r="AD1024" i="60"/>
  <c r="AD1025" i="60"/>
  <c r="AD1027" i="60"/>
  <c r="AD1028" i="60"/>
  <c r="AD1029" i="60"/>
  <c r="AD1030" i="60"/>
  <c r="AD1032" i="60"/>
  <c r="AD1033" i="60"/>
  <c r="AD1034" i="60"/>
  <c r="AD1035" i="60"/>
  <c r="AD1037" i="60"/>
  <c r="AD1038" i="60"/>
  <c r="AD1040" i="60"/>
  <c r="AD1041" i="60"/>
  <c r="AD1043" i="60"/>
  <c r="AD1045" i="60"/>
  <c r="AD1046" i="60"/>
  <c r="AD1048" i="60"/>
  <c r="AD1049" i="60"/>
  <c r="AD1050" i="60"/>
  <c r="AD1051" i="60"/>
  <c r="AD1052" i="60"/>
  <c r="AD1053" i="60"/>
  <c r="AD1054" i="60"/>
  <c r="AD1056" i="60"/>
  <c r="AD1057" i="60"/>
  <c r="AD1058" i="60"/>
  <c r="AD1059" i="60"/>
  <c r="AD1061" i="60"/>
  <c r="AD1062" i="60"/>
  <c r="AD1064" i="60"/>
  <c r="AD1065" i="60"/>
  <c r="AD1067" i="60"/>
  <c r="AD1069" i="60"/>
  <c r="AD1070" i="60"/>
  <c r="AD1072" i="60"/>
  <c r="AD1073" i="60"/>
  <c r="AD1075" i="60"/>
  <c r="AD1076" i="60"/>
  <c r="AD1077" i="60"/>
  <c r="AD1078" i="60"/>
  <c r="AD1080" i="60"/>
  <c r="AD1081" i="60"/>
  <c r="AD1083" i="60"/>
  <c r="AD1084" i="60"/>
  <c r="AD1085" i="60"/>
  <c r="AD1086" i="60"/>
  <c r="AD1088" i="60"/>
  <c r="AD1089" i="60"/>
  <c r="AD1090" i="60"/>
  <c r="AD1091" i="60"/>
  <c r="AD1093" i="60"/>
  <c r="AD1094" i="60"/>
  <c r="AD1096" i="60"/>
  <c r="AD1097" i="60"/>
  <c r="AD1098" i="60"/>
  <c r="AD1099" i="60"/>
  <c r="AD1101" i="60"/>
  <c r="AD1102" i="60"/>
  <c r="AD1104" i="60"/>
  <c r="AD1105" i="60"/>
  <c r="AD1107" i="60"/>
  <c r="AD1109" i="60"/>
  <c r="AD1110" i="60"/>
  <c r="AD1112" i="60"/>
  <c r="AD1113" i="60"/>
  <c r="AD1115" i="60"/>
  <c r="AD1116" i="60"/>
  <c r="AD1117" i="60"/>
  <c r="AD1118" i="60"/>
  <c r="AD1120" i="60"/>
  <c r="AD1121" i="60"/>
  <c r="AD1123" i="60"/>
  <c r="AD1124" i="60"/>
  <c r="AD1125" i="60"/>
  <c r="AD1126" i="60"/>
  <c r="AD1128" i="60"/>
  <c r="AD1129" i="60"/>
  <c r="AD1130" i="60"/>
  <c r="AD1131" i="60"/>
  <c r="AD1133" i="60"/>
  <c r="AD1134" i="60"/>
  <c r="AD1136" i="60"/>
  <c r="AD1137" i="60"/>
  <c r="AD1138" i="60"/>
  <c r="AD1139" i="60"/>
  <c r="AD1140" i="60"/>
  <c r="AD1141" i="60"/>
  <c r="AD1142" i="60"/>
  <c r="AD1144" i="60"/>
  <c r="AD1145" i="60"/>
  <c r="AD1146" i="60"/>
  <c r="AD1147" i="60"/>
  <c r="AD1148" i="60"/>
  <c r="AD1149" i="60"/>
  <c r="AD1150" i="60"/>
  <c r="AD1152" i="60"/>
  <c r="AD1153" i="60"/>
  <c r="AD1155" i="60"/>
  <c r="AD1156" i="60"/>
  <c r="AD1157" i="60"/>
  <c r="AD1158" i="60"/>
  <c r="AD1160" i="60"/>
  <c r="AD1161" i="60"/>
  <c r="AD1162" i="60"/>
  <c r="AD1163" i="60"/>
  <c r="AD1165" i="60"/>
  <c r="AD1166" i="60"/>
  <c r="AD1168" i="60"/>
  <c r="AD1169" i="60"/>
  <c r="AD1171" i="60"/>
  <c r="AD1173" i="60"/>
  <c r="AD1174" i="60"/>
  <c r="AD1176" i="60"/>
  <c r="AD1177" i="60"/>
  <c r="AD1178" i="60"/>
  <c r="AD1179" i="60"/>
  <c r="AD1180" i="60"/>
  <c r="AD1181" i="60"/>
  <c r="AD1182" i="60"/>
  <c r="AD1184" i="60"/>
  <c r="AD1185" i="60"/>
  <c r="AD1186" i="60"/>
  <c r="AD1187" i="60"/>
  <c r="AD1188" i="60"/>
  <c r="AD1189" i="60"/>
  <c r="AD1190" i="60"/>
  <c r="AD1192" i="60"/>
  <c r="AD1193" i="60"/>
  <c r="AD1194" i="60"/>
  <c r="AD1195" i="60"/>
  <c r="AD1197" i="60"/>
  <c r="AD1198" i="60"/>
  <c r="AD1200" i="60"/>
  <c r="AD1201" i="60"/>
  <c r="AD1202" i="60"/>
  <c r="AD1203" i="60"/>
  <c r="AD1204" i="60"/>
  <c r="AD1205" i="60"/>
  <c r="AD1206" i="60"/>
  <c r="AD1208" i="60"/>
  <c r="AD1209" i="60"/>
  <c r="AD1211" i="60"/>
  <c r="AD1212" i="60"/>
  <c r="AD1213" i="60"/>
  <c r="AD1214" i="60"/>
  <c r="AD1216" i="60"/>
  <c r="AD1217" i="60"/>
  <c r="AD1219" i="60"/>
  <c r="AD1220" i="60"/>
  <c r="AD1221" i="60"/>
  <c r="AD1222" i="60"/>
  <c r="AD1224" i="60"/>
  <c r="AD1225" i="60"/>
  <c r="AD1226" i="60"/>
  <c r="AD1227" i="60"/>
  <c r="AD1229" i="60"/>
  <c r="AD1230" i="60"/>
  <c r="AD1232" i="60"/>
  <c r="AD1233" i="60"/>
  <c r="AD1234" i="60"/>
  <c r="AD1235" i="60"/>
  <c r="AD1237" i="60"/>
  <c r="AD1238" i="60"/>
  <c r="AD1240" i="60"/>
  <c r="AD1241" i="60"/>
  <c r="AD1243" i="60"/>
  <c r="AD1244" i="60"/>
  <c r="AD1245" i="60"/>
  <c r="AD1246" i="60"/>
  <c r="AD1248" i="60"/>
  <c r="AD1249" i="60"/>
  <c r="AD1250" i="60"/>
  <c r="AD1251" i="60"/>
  <c r="AD1252" i="60"/>
  <c r="AD1253" i="60"/>
  <c r="AD1254" i="60"/>
  <c r="AD1256" i="60"/>
  <c r="AD1257" i="60"/>
  <c r="AD1258" i="60"/>
  <c r="AD1259" i="60"/>
  <c r="AD1261" i="60"/>
  <c r="AD1262" i="60"/>
  <c r="AD1264" i="60"/>
  <c r="AD1265" i="60"/>
  <c r="AD1266" i="60"/>
  <c r="AD1267" i="60"/>
  <c r="AD1268" i="60"/>
  <c r="AD1269" i="60"/>
  <c r="AD1270" i="60"/>
  <c r="AD1272" i="60"/>
  <c r="AD1273" i="60"/>
  <c r="AD1274" i="60"/>
  <c r="AD1275" i="60"/>
  <c r="AD1276" i="60"/>
  <c r="AD1277" i="60"/>
  <c r="AD1278" i="60"/>
  <c r="AD1280" i="60"/>
  <c r="AD1281" i="60"/>
  <c r="AD1282" i="60"/>
  <c r="AD1283" i="60"/>
  <c r="AD1284" i="60"/>
  <c r="AD1285" i="60"/>
  <c r="AD1286" i="60"/>
  <c r="AD1288" i="60"/>
  <c r="AD1289" i="60"/>
  <c r="AD1290" i="60"/>
  <c r="AD1291" i="60"/>
  <c r="AD1293" i="60"/>
  <c r="AD1294" i="60"/>
  <c r="AD1296" i="60"/>
  <c r="AD1297" i="60"/>
  <c r="AD1298" i="60"/>
  <c r="AD1299" i="60"/>
  <c r="AD1301" i="60"/>
  <c r="AD1302" i="60"/>
  <c r="AD1304" i="60"/>
  <c r="AD1305" i="60"/>
  <c r="AD1307" i="60"/>
  <c r="AD1308" i="60"/>
  <c r="AD1309" i="60"/>
  <c r="AD1310" i="60"/>
  <c r="AD1312" i="60"/>
  <c r="AD1313" i="60"/>
  <c r="AD1314" i="60"/>
  <c r="AD1315" i="60"/>
  <c r="AD1316" i="60"/>
  <c r="AD1317" i="60"/>
  <c r="AD1318" i="60"/>
  <c r="AD1320" i="60"/>
  <c r="AD1321" i="60"/>
  <c r="AD1322" i="60"/>
  <c r="AD1323" i="60"/>
  <c r="AD1325" i="60"/>
  <c r="AD1326" i="60"/>
  <c r="AD1328" i="60"/>
  <c r="AD1329" i="60"/>
  <c r="AD1330" i="60"/>
  <c r="AD1331" i="60"/>
  <c r="AD1332" i="60"/>
  <c r="AD1333" i="60"/>
  <c r="AD1334" i="60"/>
  <c r="AD1336" i="60"/>
  <c r="AD1337" i="60"/>
  <c r="AD1339" i="60"/>
  <c r="AD1340" i="60"/>
  <c r="AD1341" i="60"/>
  <c r="AD1342" i="60"/>
  <c r="AD1344" i="60"/>
  <c r="AD1345" i="60"/>
  <c r="AD1346" i="60"/>
  <c r="AD1347" i="60"/>
  <c r="AD1348" i="60"/>
  <c r="AD1349" i="60"/>
  <c r="AD1350" i="60"/>
  <c r="AD1352" i="60"/>
  <c r="AD1353" i="60"/>
  <c r="AD1354" i="60"/>
  <c r="AD1355" i="60"/>
  <c r="AD1357" i="60"/>
  <c r="AD1358" i="60"/>
  <c r="AD1360" i="60"/>
  <c r="AD1361" i="60"/>
  <c r="AD1362" i="60"/>
  <c r="AD1363" i="60"/>
  <c r="AD1365" i="60"/>
  <c r="AD1366" i="60"/>
  <c r="AD1368" i="60"/>
  <c r="AD1369" i="60"/>
  <c r="AD1370" i="60"/>
  <c r="AD1371" i="60"/>
  <c r="AD1372" i="60"/>
  <c r="AD1373" i="60"/>
  <c r="AD1374" i="60"/>
  <c r="AD1376" i="60"/>
  <c r="AD1377" i="60"/>
  <c r="AD1378" i="60"/>
  <c r="AD1379" i="60"/>
  <c r="AD1380" i="60"/>
  <c r="AD1381" i="60"/>
  <c r="AD1382" i="60"/>
  <c r="AD1384" i="60"/>
  <c r="AD1385" i="60"/>
  <c r="AD1387" i="60"/>
  <c r="AD1389" i="60"/>
  <c r="AD1390" i="60"/>
  <c r="AD1392" i="60"/>
  <c r="AD1393" i="60"/>
  <c r="AD1394" i="60"/>
  <c r="AD1395" i="60"/>
  <c r="AD1396" i="60"/>
  <c r="AD1397" i="60"/>
  <c r="AD1398" i="60"/>
  <c r="AD1400" i="60"/>
  <c r="AD1401" i="60"/>
  <c r="AD1403" i="60"/>
  <c r="AD1404" i="60"/>
  <c r="AD1405" i="60"/>
  <c r="AD1406" i="60"/>
  <c r="AD1408" i="60"/>
  <c r="AD1409" i="60"/>
  <c r="AD1410" i="60"/>
  <c r="AD1411" i="60"/>
  <c r="AD1412" i="60"/>
  <c r="AD1413" i="60"/>
  <c r="AD1414" i="60"/>
  <c r="AD1416" i="60"/>
  <c r="AD1417" i="60"/>
  <c r="AD1418" i="60"/>
  <c r="AD1419" i="60"/>
  <c r="AD1421" i="60"/>
  <c r="AD1422" i="60"/>
  <c r="AD1424" i="60"/>
  <c r="AD1425" i="60"/>
  <c r="AD1426" i="60"/>
  <c r="AD1427" i="60"/>
  <c r="AD1429" i="60"/>
  <c r="AD1430" i="60"/>
  <c r="AD1432" i="60"/>
  <c r="AD1433" i="60"/>
  <c r="AD1434" i="60"/>
  <c r="AD1435" i="60"/>
  <c r="AD1436" i="60"/>
  <c r="AD1437" i="60"/>
  <c r="AD1438" i="60"/>
  <c r="AD1440" i="60"/>
  <c r="AD1441" i="60"/>
  <c r="AD1442" i="60"/>
  <c r="AD1443" i="60"/>
  <c r="AD1444" i="60"/>
  <c r="AD1445" i="60"/>
  <c r="AD1446" i="60"/>
  <c r="AD1448" i="60"/>
  <c r="AD1449" i="60"/>
  <c r="AD1451" i="60"/>
  <c r="AD1453" i="60"/>
  <c r="AD1454" i="60"/>
  <c r="AD1456" i="60"/>
  <c r="AD1457" i="60"/>
  <c r="AD1458" i="60"/>
  <c r="AD1459" i="60"/>
  <c r="AD1460" i="60"/>
  <c r="AD1461" i="60"/>
  <c r="AD1462" i="60"/>
  <c r="AD1464" i="60"/>
  <c r="AD1465" i="60"/>
  <c r="AD1466" i="60"/>
  <c r="AD1467" i="60"/>
  <c r="AD1468" i="60"/>
  <c r="AD1469" i="60"/>
  <c r="AD1470" i="60"/>
  <c r="AD1472" i="60"/>
  <c r="AD1473" i="60"/>
  <c r="AD1474" i="60"/>
  <c r="AD1475" i="60"/>
  <c r="AD1476" i="60"/>
  <c r="AD1477" i="60"/>
  <c r="AD1478" i="60"/>
  <c r="AD1480" i="60"/>
  <c r="AD1481" i="60"/>
  <c r="AD1483" i="60"/>
  <c r="AD1484" i="60"/>
  <c r="AD1485" i="60"/>
  <c r="AD1486" i="60"/>
  <c r="AD1488" i="60"/>
  <c r="AD1489" i="60"/>
  <c r="AD1490" i="60"/>
  <c r="AD1491" i="60"/>
  <c r="AD1493" i="60"/>
  <c r="AD1494" i="60"/>
  <c r="AD1496" i="60"/>
  <c r="AD1497" i="60"/>
  <c r="AD1499" i="60"/>
  <c r="AD1500" i="60"/>
  <c r="AD1501" i="60"/>
  <c r="AD1502" i="60"/>
  <c r="AD1504" i="60"/>
  <c r="AD1505" i="60"/>
  <c r="AD1506" i="60"/>
  <c r="AD1507" i="60"/>
  <c r="AD1508" i="60"/>
  <c r="AD1509" i="60"/>
  <c r="AD1510" i="60"/>
  <c r="AD1512" i="60"/>
  <c r="AD1513" i="60"/>
  <c r="AD1514" i="60"/>
  <c r="AD1515" i="60"/>
  <c r="AD1517" i="60"/>
  <c r="AD1518" i="60"/>
  <c r="AD1520" i="60"/>
  <c r="AD1521" i="60"/>
  <c r="AD1522" i="60"/>
  <c r="AD1523" i="60"/>
  <c r="AD1524" i="60"/>
  <c r="AD1525" i="60"/>
  <c r="AD1526" i="60"/>
  <c r="AD1528" i="60"/>
  <c r="AD1529" i="60"/>
  <c r="AD1531" i="60"/>
  <c r="AD1532" i="60"/>
  <c r="AD1533" i="60"/>
  <c r="AD1534" i="60"/>
  <c r="AD1536" i="60"/>
  <c r="AD1537" i="60"/>
  <c r="AD1538" i="60"/>
  <c r="AD1539" i="60"/>
  <c r="AD1540" i="60"/>
  <c r="AD1541" i="60"/>
  <c r="AD1542" i="60"/>
  <c r="AD1544" i="60"/>
  <c r="AD1545" i="60"/>
  <c r="AD1546" i="60"/>
  <c r="AD1547" i="60"/>
  <c r="AD1548" i="60"/>
  <c r="AD1549" i="60"/>
  <c r="AD1550" i="60"/>
  <c r="AD1552" i="60"/>
  <c r="AD1553" i="60"/>
  <c r="AD1554" i="60"/>
  <c r="AD1555" i="60"/>
  <c r="AD1557" i="60"/>
  <c r="AD1558" i="60"/>
  <c r="AD1560" i="60"/>
  <c r="AD1561" i="60"/>
  <c r="AD1562" i="60"/>
  <c r="AD1563" i="60"/>
  <c r="AD1564" i="60"/>
  <c r="AD1565" i="60"/>
  <c r="AD1566" i="60"/>
  <c r="AD1568" i="60"/>
  <c r="AD1569" i="60"/>
  <c r="AD1570" i="60"/>
  <c r="AD1571" i="60"/>
  <c r="AD1572" i="60"/>
  <c r="AD1573" i="60"/>
  <c r="AD1574" i="60"/>
  <c r="AD1576" i="60"/>
  <c r="AD1577" i="60"/>
  <c r="AD1578" i="60"/>
  <c r="AD1579" i="60"/>
  <c r="AD1580" i="60"/>
  <c r="AD1581" i="60"/>
  <c r="AD1582" i="60"/>
  <c r="AD1584" i="60"/>
  <c r="AD1585" i="60"/>
  <c r="AD1587" i="60"/>
  <c r="AD1588" i="60"/>
  <c r="AD1589" i="60"/>
  <c r="AD1590" i="60"/>
  <c r="AD1592" i="60"/>
  <c r="AD1593" i="60"/>
  <c r="AD1594" i="60"/>
  <c r="AD1595" i="60"/>
  <c r="AD1596" i="60"/>
  <c r="AD1597" i="60"/>
  <c r="AD1598" i="60"/>
  <c r="AD1600" i="60"/>
  <c r="AD1601" i="60"/>
  <c r="AD1602" i="60"/>
  <c r="AD1603" i="60"/>
  <c r="AD1604" i="60"/>
  <c r="AD1605" i="60"/>
  <c r="AD1606" i="60"/>
  <c r="AD1608" i="60"/>
  <c r="AD1609" i="60"/>
  <c r="AD1610" i="60"/>
  <c r="AD1611" i="60"/>
  <c r="AD1612" i="60"/>
  <c r="AD1613" i="60"/>
  <c r="AD1614" i="60"/>
  <c r="AD1616" i="60"/>
  <c r="AD1617" i="60"/>
  <c r="AD1618" i="60"/>
  <c r="AD1619" i="60"/>
  <c r="AD1621" i="60"/>
  <c r="AD1622" i="60"/>
  <c r="AD1624" i="60"/>
  <c r="AD1625" i="60"/>
  <c r="AD1626" i="60"/>
  <c r="AD1627" i="60"/>
  <c r="AD1628" i="60"/>
  <c r="AD1629" i="60"/>
  <c r="AD1630" i="60"/>
  <c r="AD1632" i="60"/>
  <c r="AD1633" i="60"/>
  <c r="AD1634" i="60"/>
  <c r="AD1635" i="60"/>
  <c r="AD1636" i="60"/>
  <c r="AD1637" i="60"/>
  <c r="AD1638" i="60"/>
  <c r="AD1640" i="60"/>
  <c r="AD1641" i="60"/>
  <c r="AD1643" i="60"/>
  <c r="AD1644" i="60"/>
  <c r="AD1645" i="60"/>
  <c r="AD1646" i="60"/>
  <c r="AD1648" i="60"/>
  <c r="AD1649" i="60"/>
  <c r="AD1650" i="60"/>
  <c r="AD1651" i="60"/>
  <c r="AD1652" i="60"/>
  <c r="AD1653" i="60"/>
  <c r="AD1654" i="60"/>
  <c r="AD1656" i="60"/>
  <c r="AD1657" i="60"/>
  <c r="AD1658" i="60"/>
  <c r="AD1659" i="60"/>
  <c r="AD1660" i="60"/>
  <c r="AD1661" i="60"/>
  <c r="AD1662" i="60"/>
  <c r="AD1664" i="60"/>
  <c r="AD1665" i="60"/>
  <c r="AD1666" i="60"/>
  <c r="AD1667" i="60"/>
  <c r="AD1668" i="60"/>
  <c r="AD1669" i="60"/>
  <c r="AD1670" i="60"/>
  <c r="AD1672" i="60"/>
  <c r="AD1673" i="60"/>
  <c r="AD1674" i="60"/>
  <c r="AD1675" i="60"/>
  <c r="AD1676" i="60"/>
  <c r="AD1677" i="60"/>
  <c r="AD1678" i="60"/>
  <c r="AD1680" i="60"/>
  <c r="AD1681" i="60"/>
  <c r="AD1682" i="60"/>
  <c r="AD1683" i="60"/>
  <c r="AD1685" i="60"/>
  <c r="AD1686" i="60"/>
  <c r="AD1688" i="60"/>
  <c r="AD1689" i="60"/>
  <c r="AD1690" i="60"/>
  <c r="AD1691" i="60"/>
  <c r="AD1692" i="60"/>
  <c r="AD1693" i="60"/>
  <c r="AD1694" i="60"/>
  <c r="AD1696" i="60"/>
  <c r="AD1697" i="60"/>
  <c r="AD1699" i="60"/>
  <c r="AD1700" i="60"/>
  <c r="AD1701" i="60"/>
  <c r="AD1702" i="60"/>
  <c r="AD1704" i="60"/>
  <c r="AD1705" i="60"/>
  <c r="AD1706" i="60"/>
  <c r="AD1707" i="60"/>
  <c r="AD1708" i="60"/>
  <c r="AD1709" i="60"/>
  <c r="AD1710" i="60"/>
  <c r="AD1712" i="60"/>
  <c r="AD1713" i="60"/>
  <c r="AD1714" i="60"/>
  <c r="AD1715" i="60"/>
  <c r="AD1716" i="60"/>
  <c r="AD1717" i="60"/>
  <c r="AD1718" i="60"/>
  <c r="AD1720" i="60"/>
  <c r="AD1721" i="60"/>
  <c r="AD1722" i="60"/>
  <c r="AD1723" i="60"/>
  <c r="AD1724" i="60"/>
  <c r="AD1725" i="60"/>
  <c r="AD1726" i="60"/>
  <c r="AD1728" i="60"/>
  <c r="AD1729" i="60"/>
  <c r="AD1730" i="60"/>
  <c r="AD1731" i="60"/>
  <c r="AD1732" i="60"/>
  <c r="AD1733" i="60"/>
  <c r="AD1734" i="60"/>
  <c r="AD1736" i="60"/>
  <c r="AD1737" i="60"/>
  <c r="AD1738" i="60"/>
  <c r="AD1739" i="60"/>
  <c r="AD1740" i="60"/>
  <c r="AD1741" i="60"/>
  <c r="AD1742" i="60"/>
  <c r="AD1744" i="60"/>
  <c r="AD1745" i="60"/>
  <c r="AD1746" i="60"/>
  <c r="AD1747" i="60"/>
  <c r="AD1749" i="60"/>
  <c r="AD1750" i="60"/>
  <c r="AD1752" i="60"/>
  <c r="AD1753" i="60"/>
  <c r="AD1755" i="60"/>
  <c r="AD1756" i="60"/>
  <c r="AD1757" i="60"/>
  <c r="AD1758" i="60"/>
  <c r="AD1760" i="60"/>
  <c r="AD1761" i="60"/>
  <c r="AD1762" i="60"/>
  <c r="AD1763" i="60"/>
  <c r="AD1764" i="60"/>
  <c r="AD1765" i="60"/>
  <c r="AD1766" i="60"/>
  <c r="AD1768" i="60"/>
  <c r="AD1769" i="60"/>
  <c r="AD1770" i="60"/>
  <c r="AD1771" i="60"/>
  <c r="AD1772" i="60"/>
  <c r="AD1773" i="60"/>
  <c r="AD1774" i="60"/>
  <c r="AD1776" i="60"/>
  <c r="AD1777" i="60"/>
  <c r="AD1778" i="60"/>
  <c r="AD1779" i="60"/>
  <c r="AD1780" i="60"/>
  <c r="AD1781" i="60"/>
  <c r="AD1782" i="60"/>
  <c r="AD1784" i="60"/>
  <c r="AD1785" i="60"/>
  <c r="AD1786" i="60"/>
  <c r="AD1787" i="60"/>
  <c r="AD1788" i="60"/>
  <c r="AD1789" i="60"/>
  <c r="AD1790" i="60"/>
  <c r="AD1792" i="60"/>
  <c r="AD1793" i="60"/>
  <c r="AD1794" i="60"/>
  <c r="AD1795" i="60"/>
  <c r="AD1796" i="60"/>
  <c r="AD1797" i="60"/>
  <c r="AD1798" i="60"/>
  <c r="AD1800" i="60"/>
  <c r="AD1801" i="60"/>
  <c r="AD1802" i="60"/>
  <c r="AD1803" i="60"/>
  <c r="AD1804" i="60"/>
  <c r="AD1805" i="60"/>
  <c r="AD1806" i="60"/>
  <c r="AD1808" i="60"/>
  <c r="AD1809" i="60"/>
  <c r="AD1810" i="60"/>
  <c r="AD1811" i="60"/>
  <c r="AD1813" i="60"/>
  <c r="AD1814" i="60"/>
  <c r="AD1816" i="60"/>
  <c r="AD1817" i="60"/>
  <c r="AD1818" i="60"/>
  <c r="AD1819" i="60"/>
  <c r="AD1820" i="60"/>
  <c r="AD1821" i="60"/>
  <c r="AD1822" i="60"/>
  <c r="AD1824" i="60"/>
  <c r="AD1825" i="60"/>
  <c r="AD1826" i="60"/>
  <c r="AD1827" i="60"/>
  <c r="AD1828" i="60"/>
  <c r="AD1829" i="60"/>
  <c r="AD1830" i="60"/>
  <c r="AD1832" i="60"/>
  <c r="AD1833" i="60"/>
  <c r="AD1834" i="60"/>
  <c r="AD1835" i="60"/>
  <c r="AD1836" i="60"/>
  <c r="AD1837" i="60"/>
  <c r="AD1838" i="60"/>
  <c r="AD1840" i="60"/>
  <c r="AD1841" i="60"/>
  <c r="AD1842" i="60"/>
  <c r="AD1843" i="60"/>
  <c r="AD1844" i="60"/>
  <c r="AD1845" i="60"/>
  <c r="AD1846" i="60"/>
  <c r="AD1848" i="60"/>
  <c r="AD1849" i="60"/>
  <c r="AD1850" i="60"/>
  <c r="AD1851" i="60"/>
  <c r="AD1852" i="60"/>
  <c r="AD1853" i="60"/>
  <c r="AD1854" i="60"/>
  <c r="AD1856" i="60"/>
  <c r="AD1857" i="60"/>
  <c r="AD1858" i="60"/>
  <c r="AD1859" i="60"/>
  <c r="AD1860" i="60"/>
  <c r="AD1861" i="60"/>
  <c r="AD1862" i="60"/>
  <c r="AD1864" i="60"/>
  <c r="AD1865" i="60"/>
  <c r="AD1866" i="60"/>
  <c r="AD1867" i="60"/>
  <c r="AD1868" i="60"/>
  <c r="AD1869" i="60"/>
  <c r="AD1870" i="60"/>
  <c r="AD1872" i="60"/>
  <c r="AD1873" i="60"/>
  <c r="AD1874" i="60"/>
  <c r="AD1875" i="60"/>
  <c r="AD1877" i="60"/>
  <c r="AD1878" i="60"/>
  <c r="AD1880" i="60"/>
  <c r="AD1881" i="60"/>
  <c r="AD1882" i="60"/>
  <c r="AD1883" i="60"/>
  <c r="AD1884" i="60"/>
  <c r="AD1885" i="60"/>
  <c r="AD1886" i="60"/>
  <c r="AD1888" i="60"/>
  <c r="AD1889" i="60"/>
  <c r="AD1890" i="60"/>
  <c r="AD1891" i="60"/>
  <c r="AD1892" i="60"/>
  <c r="AD1893" i="60"/>
  <c r="AD1894" i="60"/>
  <c r="AD1896" i="60"/>
  <c r="AD1897" i="60"/>
  <c r="AD1898" i="60"/>
  <c r="AD1899" i="60"/>
  <c r="AD1900" i="60"/>
  <c r="AD1901" i="60"/>
  <c r="AD1902" i="60"/>
  <c r="AD1904" i="60"/>
  <c r="AD1905" i="60"/>
  <c r="AD1906" i="60"/>
  <c r="AD1907" i="60"/>
  <c r="AD1908" i="60"/>
  <c r="AD1909" i="60"/>
  <c r="AD1910" i="60"/>
  <c r="AD1912" i="60"/>
  <c r="AD1913" i="60"/>
  <c r="AD1914" i="60"/>
  <c r="AD1915" i="60"/>
  <c r="AD1916" i="60"/>
  <c r="AD1917" i="60"/>
  <c r="AD1918" i="60"/>
  <c r="AD1920" i="60"/>
  <c r="AD1921" i="60"/>
  <c r="AD1922" i="60"/>
  <c r="AD1923" i="60"/>
  <c r="AD1924" i="60"/>
  <c r="AD1925" i="60"/>
  <c r="AD1926" i="60"/>
  <c r="AD1928" i="60"/>
  <c r="AD1929" i="60"/>
  <c r="AD1930" i="60"/>
  <c r="AD1931" i="60"/>
  <c r="AD1932" i="60"/>
  <c r="AD1933" i="60"/>
  <c r="AD1934" i="60"/>
  <c r="AD1936" i="60"/>
  <c r="AD1937" i="60"/>
  <c r="AD1938" i="60"/>
  <c r="AD1939" i="60"/>
  <c r="AD1941" i="60"/>
  <c r="AD1942" i="60"/>
  <c r="AD1944" i="60"/>
  <c r="AD1945" i="60"/>
  <c r="AD1946" i="60"/>
  <c r="AD1947" i="60"/>
  <c r="AD1948" i="60"/>
  <c r="AD1949" i="60"/>
  <c r="AD1950" i="60"/>
  <c r="AD1952" i="60"/>
  <c r="AD1953" i="60"/>
  <c r="AD1954" i="60"/>
  <c r="AD1955" i="60"/>
  <c r="AD1956" i="60"/>
  <c r="AD1957" i="60"/>
  <c r="AD1958" i="60"/>
  <c r="AD1960" i="60"/>
  <c r="AD1961" i="60"/>
  <c r="AD1962" i="60"/>
  <c r="AD1963" i="60"/>
  <c r="AD1964" i="60"/>
  <c r="AD1965" i="60"/>
  <c r="AD1966" i="60"/>
  <c r="AD1968" i="60"/>
  <c r="AD1969" i="60"/>
  <c r="AD1970" i="60"/>
  <c r="AD1971" i="60"/>
  <c r="AD1972" i="60"/>
  <c r="AD1973" i="60"/>
  <c r="AD1974" i="60"/>
  <c r="AD1976" i="60"/>
  <c r="AD1977" i="60"/>
  <c r="AD1978" i="60"/>
  <c r="AD1979" i="60"/>
  <c r="AD1980" i="60"/>
  <c r="AD1981" i="60"/>
  <c r="AD1982" i="60"/>
  <c r="AD1984" i="60"/>
  <c r="AD1985" i="60"/>
  <c r="AD1986" i="60"/>
  <c r="AD1987" i="60"/>
  <c r="AD1988" i="60"/>
  <c r="AD1989" i="60"/>
  <c r="AD1990" i="60"/>
  <c r="AD1992" i="60"/>
  <c r="AD1993" i="60"/>
  <c r="AD1994" i="60"/>
  <c r="AD1995" i="60"/>
  <c r="AD1996" i="60"/>
  <c r="AD1997" i="60"/>
  <c r="AD1998" i="60"/>
  <c r="AD2000" i="60"/>
  <c r="AD2001" i="60"/>
  <c r="AD2002" i="60"/>
  <c r="AD2003" i="60"/>
  <c r="AD2005" i="60"/>
  <c r="AD2006" i="60"/>
  <c r="AD2008" i="60"/>
  <c r="AD2009" i="60"/>
  <c r="AD2010" i="60"/>
  <c r="AD2011" i="60"/>
  <c r="AD2012" i="60"/>
  <c r="AD2013" i="60"/>
  <c r="AD2014" i="60"/>
  <c r="AD2016" i="60"/>
  <c r="AD2017" i="60"/>
  <c r="AD2018" i="60"/>
  <c r="AD2019" i="60"/>
  <c r="AD2020" i="60"/>
  <c r="AD2021" i="60"/>
  <c r="AD2022" i="60"/>
  <c r="AD2024" i="60"/>
  <c r="AD2025" i="60"/>
  <c r="AD2026" i="60"/>
  <c r="AD2027" i="60"/>
  <c r="AD2028" i="60"/>
  <c r="AD2029" i="60"/>
  <c r="AD2030" i="60"/>
  <c r="AD2032" i="60"/>
  <c r="AD2033" i="60"/>
  <c r="AD2034" i="60"/>
  <c r="AD2035" i="60"/>
  <c r="AD2036" i="60"/>
  <c r="AD2037" i="60"/>
  <c r="AD2038" i="60"/>
  <c r="AD2040" i="60"/>
  <c r="AD2041" i="60"/>
  <c r="AD2042" i="60"/>
  <c r="AD2043" i="60"/>
  <c r="AD2044" i="60"/>
  <c r="AD2045" i="60"/>
  <c r="AD2046" i="60"/>
  <c r="AD2048" i="60"/>
  <c r="AD2049" i="60"/>
  <c r="AD2050" i="60"/>
  <c r="AD2051" i="60"/>
  <c r="AD2052" i="60"/>
  <c r="AD2053" i="60"/>
  <c r="AD2054" i="60"/>
  <c r="AD2056" i="60"/>
  <c r="AD2057" i="60"/>
  <c r="AD2058" i="60"/>
  <c r="AD2059" i="60"/>
  <c r="AD2060" i="60"/>
  <c r="AD2061" i="60"/>
  <c r="AD2062" i="60"/>
  <c r="AD2064" i="60"/>
  <c r="AD2065" i="60"/>
  <c r="AD2066" i="60"/>
  <c r="AD2067" i="60"/>
  <c r="AD2069" i="60"/>
  <c r="AD2070" i="60"/>
  <c r="AD2072" i="60"/>
  <c r="AD2073" i="60"/>
  <c r="AD2074" i="60"/>
  <c r="AD2075" i="60"/>
  <c r="AD2076" i="60"/>
  <c r="AD2077" i="60"/>
  <c r="AD2078" i="60"/>
  <c r="AD2080" i="60"/>
  <c r="AD2081" i="60"/>
  <c r="AD2082" i="60"/>
  <c r="AD2083" i="60"/>
  <c r="AD2084" i="60"/>
  <c r="AD2085" i="60"/>
  <c r="AD2086" i="60"/>
  <c r="AD2088" i="60"/>
  <c r="AD2089" i="60"/>
  <c r="AD2090" i="60"/>
  <c r="AD2091" i="60"/>
  <c r="AD2092" i="60"/>
  <c r="AD2093" i="60"/>
  <c r="AD2094" i="60"/>
  <c r="AD2096" i="60"/>
  <c r="AD2097" i="60"/>
  <c r="AD2098" i="60"/>
  <c r="AD2099" i="60"/>
  <c r="AD2100" i="60"/>
  <c r="AD2101" i="60"/>
  <c r="AD2102" i="60"/>
  <c r="AD2104" i="60"/>
  <c r="AD2105" i="60"/>
  <c r="AD2106" i="60"/>
  <c r="AD2107" i="60"/>
  <c r="AD2108" i="60"/>
  <c r="AD2109" i="60"/>
  <c r="AD2110" i="60"/>
  <c r="AD2112" i="60"/>
  <c r="AD2113" i="60"/>
  <c r="AD2114" i="60"/>
  <c r="AD2115" i="60"/>
  <c r="AD2116" i="60"/>
  <c r="AD2117" i="60"/>
  <c r="AD2118" i="60"/>
  <c r="AD2120" i="60"/>
  <c r="AD2121" i="60"/>
  <c r="AD2122" i="60"/>
  <c r="AD2123" i="60"/>
  <c r="AD2124" i="60"/>
  <c r="AD2125" i="60"/>
  <c r="AD2126" i="60"/>
  <c r="AD2128" i="60"/>
  <c r="AD2129" i="60"/>
  <c r="AD2130" i="60"/>
  <c r="AD2131" i="60"/>
  <c r="AD2133" i="60"/>
  <c r="AD2134" i="60"/>
  <c r="AD2136" i="60"/>
  <c r="AD2137" i="60"/>
  <c r="AD2138" i="60"/>
  <c r="AD2139" i="60"/>
  <c r="AD2140" i="60"/>
  <c r="AD2141" i="60"/>
  <c r="AD2142" i="60"/>
  <c r="AD2144" i="60"/>
  <c r="AD2145" i="60"/>
  <c r="AD2146" i="60"/>
  <c r="AD2147" i="60"/>
  <c r="AD2148" i="60"/>
  <c r="AD2149" i="60"/>
  <c r="AD2150" i="60"/>
  <c r="AD2152" i="60"/>
  <c r="AD2153" i="60"/>
  <c r="AD2154" i="60"/>
  <c r="AD2155" i="60"/>
  <c r="AD2156" i="60"/>
  <c r="AD2157" i="60"/>
  <c r="AD2158" i="60"/>
  <c r="AD2160" i="60"/>
  <c r="AD2161" i="60"/>
  <c r="AD2162" i="60"/>
  <c r="AD2163" i="60"/>
  <c r="AD2164" i="60"/>
  <c r="AD2165" i="60"/>
  <c r="AD2166" i="60"/>
  <c r="AD2168" i="60"/>
  <c r="AD2169" i="60"/>
  <c r="AD2170" i="60"/>
  <c r="AD2171" i="60"/>
  <c r="AD2172" i="60"/>
  <c r="AD2173" i="60"/>
  <c r="AD2174" i="60"/>
  <c r="AD2176" i="60"/>
  <c r="AD2177" i="60"/>
  <c r="AD2178" i="60"/>
  <c r="AD2179" i="60"/>
  <c r="AD2180" i="60"/>
  <c r="AD2181" i="60"/>
  <c r="AD2182" i="60"/>
  <c r="AD2184" i="60"/>
  <c r="AD2185" i="60"/>
  <c r="AD2186" i="60"/>
  <c r="AD2187" i="60"/>
  <c r="AD2188" i="60"/>
  <c r="AD2189" i="60"/>
  <c r="AD2190" i="60"/>
  <c r="AD2192" i="60"/>
  <c r="AD2193" i="60"/>
  <c r="AD2194" i="60"/>
  <c r="AD2195" i="60"/>
  <c r="AD2197" i="60"/>
  <c r="AD2198" i="60"/>
  <c r="AD2200" i="60"/>
  <c r="AD2201" i="60"/>
  <c r="AD2202" i="60"/>
  <c r="AD2203" i="60"/>
  <c r="AD2204" i="60"/>
  <c r="AD2205" i="60"/>
  <c r="AD2206" i="60"/>
  <c r="AD2208" i="60"/>
  <c r="AD2209" i="60"/>
  <c r="AD2210" i="60"/>
  <c r="AD2211" i="60"/>
  <c r="AD2212" i="60"/>
  <c r="AD2213" i="60"/>
  <c r="AD2214" i="60"/>
  <c r="AD2216" i="60"/>
  <c r="AD2217" i="60"/>
  <c r="AD2218" i="60"/>
  <c r="AD2219" i="60"/>
  <c r="AD2220" i="60"/>
  <c r="AD2221" i="60"/>
  <c r="AD2222" i="60"/>
  <c r="AD2224" i="60"/>
  <c r="AD2225" i="60"/>
  <c r="AD2226" i="60"/>
  <c r="AD2227" i="60"/>
  <c r="AD2228" i="60"/>
  <c r="AD2229" i="60"/>
  <c r="AD2230" i="60"/>
  <c r="AD2232" i="60"/>
  <c r="AD2233" i="60"/>
  <c r="AD2234" i="60"/>
  <c r="AD2235" i="60"/>
  <c r="AD2236" i="60"/>
  <c r="AD2237" i="60"/>
  <c r="AD2238" i="60"/>
  <c r="AD2240" i="60"/>
  <c r="AD2241" i="60"/>
  <c r="AD2242" i="60"/>
  <c r="AD2243" i="60"/>
  <c r="AD2244" i="60"/>
  <c r="AD2245" i="60"/>
  <c r="AD2246" i="60"/>
  <c r="AD2248" i="60"/>
  <c r="AD2249" i="60"/>
  <c r="AD2250" i="60"/>
  <c r="AD2251" i="60"/>
  <c r="AD2252" i="60"/>
  <c r="AD2253" i="60"/>
  <c r="AD2254" i="60"/>
  <c r="AD2256" i="60"/>
  <c r="AD2257" i="60"/>
  <c r="AD2258" i="60"/>
  <c r="AD2259" i="60"/>
  <c r="AD2261" i="60"/>
  <c r="AD2262" i="60"/>
  <c r="AD2264" i="60"/>
  <c r="AD2265" i="60"/>
  <c r="AD2266" i="60"/>
  <c r="AD2267" i="60"/>
  <c r="AD2268" i="60"/>
  <c r="AD2269" i="60"/>
  <c r="AD2270" i="60"/>
  <c r="AD2272" i="60"/>
  <c r="AD2273" i="60"/>
  <c r="AD2274" i="60"/>
  <c r="AD2275" i="60"/>
  <c r="AD2276" i="60"/>
  <c r="AD2277" i="60"/>
  <c r="AD2278" i="60"/>
  <c r="AD2280" i="60"/>
  <c r="AD2281" i="60"/>
  <c r="AD2282" i="60"/>
  <c r="AD2283" i="60"/>
  <c r="AD2284" i="60"/>
  <c r="AD2285" i="60"/>
  <c r="AD2286" i="60"/>
  <c r="AD2288" i="60"/>
  <c r="AD2289" i="60"/>
  <c r="AD2290" i="60"/>
  <c r="AD2291" i="60"/>
  <c r="AD2292" i="60"/>
  <c r="AD2293" i="60"/>
  <c r="AD2294" i="60"/>
  <c r="AD2296" i="60"/>
  <c r="AD2297" i="60"/>
  <c r="AD2298" i="60"/>
  <c r="AD2299" i="60"/>
  <c r="AD2300" i="60"/>
  <c r="AD2301" i="60"/>
  <c r="AD2302" i="60"/>
  <c r="AD2304" i="60"/>
  <c r="AD2305" i="60"/>
  <c r="AD2306" i="60"/>
  <c r="AD2307" i="60"/>
  <c r="AD2308" i="60"/>
  <c r="AD2309" i="60"/>
  <c r="AD2310" i="60"/>
  <c r="AD2312" i="60"/>
  <c r="AD2313" i="60"/>
  <c r="AD2314" i="60"/>
  <c r="AD2315" i="60"/>
  <c r="AD2316" i="60"/>
  <c r="AD2317" i="60"/>
  <c r="AD2318" i="60"/>
  <c r="AD2320" i="60"/>
  <c r="AD2321" i="60"/>
  <c r="AD2322" i="60"/>
  <c r="AD2323" i="60"/>
  <c r="AD2324" i="60"/>
  <c r="AD2325" i="60"/>
  <c r="AD2326" i="60"/>
  <c r="AD2328" i="60"/>
  <c r="AD2329" i="60"/>
  <c r="AD2330" i="60"/>
  <c r="AD2331" i="60"/>
  <c r="AD2332" i="60"/>
  <c r="AD2333" i="60"/>
  <c r="AD2334" i="60"/>
  <c r="AD2336" i="60"/>
  <c r="AD2337" i="60"/>
  <c r="AD2338" i="60"/>
  <c r="AD2339" i="60"/>
  <c r="AD2340" i="60"/>
  <c r="AD2341" i="60"/>
  <c r="AD2342" i="60"/>
  <c r="AD2344" i="60"/>
  <c r="AD2345" i="60"/>
  <c r="AD2346" i="60"/>
  <c r="AD2347" i="60"/>
  <c r="AD2348" i="60"/>
  <c r="AD2349" i="60"/>
  <c r="AD2350" i="60"/>
  <c r="AD2352" i="60"/>
  <c r="AD2353" i="60"/>
  <c r="AD2354" i="60"/>
  <c r="AD2355" i="60"/>
  <c r="AD2356" i="60"/>
  <c r="AD2357" i="60"/>
  <c r="AD2358" i="60"/>
  <c r="AD2360" i="60"/>
  <c r="AD2361" i="60"/>
  <c r="AD2362" i="60"/>
  <c r="AD2363" i="60"/>
  <c r="AD2364" i="60"/>
  <c r="AD2365" i="60"/>
  <c r="AD2366" i="60"/>
  <c r="AD2368" i="60"/>
  <c r="AD2369" i="60"/>
  <c r="AD2370" i="60"/>
  <c r="AD2371" i="60"/>
  <c r="AD2372" i="60"/>
  <c r="AD2373" i="60"/>
  <c r="AD2374" i="60"/>
  <c r="AD2376" i="60"/>
  <c r="AD2377" i="60"/>
  <c r="AD2378" i="60"/>
  <c r="AD2379" i="60"/>
  <c r="AD2380" i="60"/>
  <c r="AD2381" i="60"/>
  <c r="AD2382" i="60"/>
  <c r="AD2384" i="60"/>
  <c r="AD2385" i="60"/>
  <c r="AD2386" i="60"/>
  <c r="AD2387" i="60"/>
  <c r="AD2388" i="60"/>
  <c r="AD2389" i="60"/>
  <c r="AD2390" i="60"/>
  <c r="AD2392" i="60"/>
  <c r="AD2393" i="60"/>
  <c r="AD2394" i="60"/>
  <c r="AD2395" i="60"/>
  <c r="AD2396" i="60"/>
  <c r="AD2397" i="60"/>
  <c r="AD2398" i="60"/>
  <c r="AD2400" i="60"/>
  <c r="AD2401" i="60"/>
  <c r="AD2402" i="60"/>
  <c r="AD2403" i="60"/>
  <c r="AD2404" i="60"/>
  <c r="AD2405" i="60"/>
  <c r="AD2406" i="60"/>
  <c r="AD2408" i="60"/>
  <c r="AD2409" i="60"/>
  <c r="AD2410" i="60"/>
  <c r="AD2411" i="60"/>
  <c r="AD2412" i="60"/>
  <c r="AD2413" i="60"/>
  <c r="AD2414" i="60"/>
  <c r="AD2416" i="60"/>
  <c r="AD2417" i="60"/>
  <c r="AD2418" i="60"/>
  <c r="AD2419" i="60"/>
  <c r="AD2420" i="60"/>
  <c r="AD2421" i="60"/>
  <c r="AD2422" i="60"/>
  <c r="AD2424" i="60"/>
  <c r="AD2425" i="60"/>
  <c r="AD2426" i="60"/>
  <c r="AD2427" i="60"/>
  <c r="AD2428" i="60"/>
  <c r="AD2429" i="60"/>
  <c r="AD2430" i="60"/>
  <c r="AD2432" i="60"/>
  <c r="AD2433" i="60"/>
  <c r="AD2434" i="60"/>
  <c r="AD2435" i="60"/>
  <c r="AD2436" i="60"/>
  <c r="AD2437" i="60"/>
  <c r="AD2438" i="60"/>
  <c r="AD2440" i="60"/>
  <c r="AD2441" i="60"/>
  <c r="AD2442" i="60"/>
  <c r="AD2443" i="60"/>
  <c r="AD2444" i="60"/>
  <c r="AD2445" i="60"/>
  <c r="AD2446" i="60"/>
  <c r="AD2448" i="60"/>
  <c r="AD2449" i="60"/>
  <c r="AD2450" i="60"/>
  <c r="AD2451" i="60"/>
  <c r="AD2452" i="60"/>
  <c r="AD2453" i="60"/>
  <c r="AD2454" i="60"/>
  <c r="AD2456" i="60"/>
  <c r="AD2457" i="60"/>
  <c r="AD2458" i="60"/>
  <c r="AD2459" i="60"/>
  <c r="AD2460" i="60"/>
  <c r="AD2461" i="60"/>
  <c r="AD2462" i="60"/>
  <c r="AD2464" i="60"/>
  <c r="AD2465" i="60"/>
  <c r="AD2466" i="60"/>
  <c r="AD2467" i="60"/>
  <c r="AD2468" i="60"/>
  <c r="AD2469" i="60"/>
  <c r="AD2470" i="60"/>
  <c r="AD2472" i="60"/>
  <c r="AD2473" i="60"/>
  <c r="AD2474" i="60"/>
  <c r="AD2475" i="60"/>
  <c r="AD2476" i="60"/>
  <c r="AD2477" i="60"/>
  <c r="AD2478" i="60"/>
  <c r="AD2480" i="60"/>
  <c r="AD2481" i="60"/>
  <c r="AD2482" i="60"/>
  <c r="AD2483" i="60"/>
  <c r="AD2484" i="60"/>
  <c r="AD2485" i="60"/>
  <c r="AD2486" i="60"/>
  <c r="AD2488" i="60"/>
  <c r="AD2489" i="60"/>
  <c r="AD2490" i="60"/>
  <c r="AD2491" i="60"/>
  <c r="AD2492" i="60"/>
  <c r="AD2493" i="60"/>
  <c r="AD2494" i="60"/>
  <c r="AD2496" i="60"/>
  <c r="AD2497" i="60"/>
  <c r="AD2498" i="60"/>
  <c r="AD2499" i="60"/>
  <c r="AD2500" i="60"/>
  <c r="AD2501" i="60"/>
  <c r="AD2502" i="60"/>
  <c r="AD2504" i="60"/>
  <c r="AD2505" i="60"/>
  <c r="AD2506" i="60"/>
  <c r="AD2507" i="60"/>
  <c r="AD2508" i="60"/>
  <c r="AD2509" i="60"/>
  <c r="AD2510" i="60"/>
  <c r="AD2512" i="60"/>
  <c r="AD2513" i="60"/>
  <c r="AD2514" i="60"/>
  <c r="AD2515" i="60"/>
  <c r="AD2516" i="60"/>
  <c r="AD2517" i="60"/>
  <c r="AD2518" i="60"/>
  <c r="AD2520" i="60"/>
  <c r="AD2521" i="60"/>
  <c r="AD2522" i="60"/>
  <c r="AD2523" i="60"/>
  <c r="AD2524" i="60"/>
  <c r="AD2525" i="60"/>
  <c r="AD2526" i="60"/>
  <c r="AD2528" i="60"/>
  <c r="AD2529" i="60"/>
  <c r="AD2530" i="60"/>
  <c r="AD2531" i="60"/>
  <c r="AD2532" i="60"/>
  <c r="AD2533" i="60"/>
  <c r="AD2534" i="60"/>
  <c r="AD2536" i="60"/>
  <c r="AD2537" i="60"/>
  <c r="AD2538" i="60"/>
  <c r="AD2539" i="60"/>
  <c r="AD2540" i="60"/>
  <c r="AD2541" i="60"/>
  <c r="AD2542" i="60"/>
  <c r="AD2544" i="60"/>
  <c r="AD2545" i="60"/>
  <c r="AD2546" i="60"/>
  <c r="AD2547" i="60"/>
  <c r="AD2548" i="60"/>
  <c r="AD2549" i="60"/>
  <c r="AD2550" i="60"/>
  <c r="AD2552" i="60"/>
  <c r="AD2553" i="60"/>
  <c r="AD2554" i="60"/>
  <c r="AD2555" i="60"/>
  <c r="AD2556" i="60"/>
  <c r="AD2557" i="60"/>
  <c r="AD2558" i="60"/>
  <c r="AD2560" i="60"/>
  <c r="AD2561" i="60"/>
  <c r="AD2562" i="60"/>
  <c r="AD2563" i="60"/>
  <c r="AD2564" i="60"/>
  <c r="AD2565" i="60"/>
  <c r="AD2566" i="60"/>
  <c r="AD2568" i="60"/>
  <c r="AD2569" i="60"/>
  <c r="AD2570" i="60"/>
  <c r="AD2571" i="60"/>
  <c r="AD2572" i="60"/>
  <c r="AD2573" i="60"/>
  <c r="AD2574" i="60"/>
  <c r="AD2576" i="60"/>
  <c r="AD2577" i="60"/>
  <c r="AD2578" i="60"/>
  <c r="AD2579" i="60"/>
  <c r="AD2580" i="60"/>
  <c r="AD2581" i="60"/>
  <c r="AD2582" i="60"/>
  <c r="AD2584" i="60"/>
  <c r="AD2585" i="60"/>
  <c r="AD2586" i="60"/>
  <c r="AD2587" i="60"/>
  <c r="AD2588" i="60"/>
  <c r="AD2589" i="60"/>
  <c r="AD2590" i="60"/>
  <c r="AD2592" i="60"/>
  <c r="AD2593" i="60"/>
  <c r="AD2594" i="60"/>
  <c r="AD2595" i="60"/>
  <c r="AD2596" i="60"/>
  <c r="AD2597" i="60"/>
  <c r="AD2598" i="60"/>
  <c r="AD2600" i="60"/>
  <c r="AD2601" i="60"/>
  <c r="AD2602" i="60"/>
  <c r="AD2603" i="60"/>
  <c r="AD2604" i="60"/>
  <c r="AD2605" i="60"/>
  <c r="AD2606" i="60"/>
  <c r="AD2608" i="60"/>
  <c r="AD2609" i="60"/>
  <c r="AD2610" i="60"/>
  <c r="AD2611" i="60"/>
  <c r="AD2612" i="60"/>
  <c r="AD2613" i="60"/>
  <c r="AD2614" i="60"/>
  <c r="AD2616" i="60"/>
  <c r="AD2617" i="60"/>
  <c r="AD2618" i="60"/>
  <c r="AD2619" i="60"/>
  <c r="AD2620" i="60"/>
  <c r="AD2621" i="60"/>
  <c r="AD2622" i="60"/>
  <c r="AD2624" i="60"/>
  <c r="AD2625" i="60"/>
  <c r="AD2626" i="60"/>
  <c r="AD2627" i="60"/>
  <c r="AD2628" i="60"/>
  <c r="AD2629" i="60"/>
  <c r="AD2630" i="60"/>
  <c r="AD2632" i="60"/>
  <c r="AD2633" i="60"/>
  <c r="AD2634" i="60"/>
  <c r="AD2635" i="60"/>
  <c r="AD2636" i="60"/>
  <c r="AD2637" i="60"/>
  <c r="AD2638" i="60"/>
  <c r="AD2640" i="60"/>
  <c r="AD2641" i="60"/>
  <c r="AD2642" i="60"/>
  <c r="AD2643" i="60"/>
  <c r="AD2644" i="60"/>
  <c r="AD2645" i="60"/>
  <c r="AD2646" i="60"/>
  <c r="AD2648" i="60"/>
  <c r="AD2649" i="60"/>
  <c r="AD2650" i="60"/>
  <c r="AD2651" i="60"/>
  <c r="AD2652" i="60"/>
  <c r="AD2653" i="60"/>
  <c r="AD2654" i="60"/>
  <c r="AD2656" i="60"/>
  <c r="AD2657" i="60"/>
  <c r="AD2658" i="60"/>
  <c r="AD2659" i="60"/>
  <c r="AD2660" i="60"/>
  <c r="AD2661" i="60"/>
  <c r="AD2662" i="60"/>
  <c r="AD2664" i="60"/>
  <c r="AD2665" i="60"/>
  <c r="AD2666" i="60"/>
  <c r="AD2667" i="60"/>
  <c r="AD2668" i="60"/>
  <c r="AD2669" i="60"/>
  <c r="AD2670" i="60"/>
  <c r="AD2672" i="60"/>
  <c r="AD2673" i="60"/>
  <c r="AD2674" i="60"/>
  <c r="AD2675" i="60"/>
  <c r="AD2676" i="60"/>
  <c r="AD2677" i="60"/>
  <c r="AD2678" i="60"/>
  <c r="AD2680" i="60"/>
  <c r="AD2681" i="60"/>
  <c r="AD2682" i="60"/>
  <c r="AD2683" i="60"/>
  <c r="AD2684" i="60"/>
  <c r="AD2685" i="60"/>
  <c r="AD2686" i="60"/>
  <c r="AD2688" i="60"/>
  <c r="AD2689" i="60"/>
  <c r="AD2690" i="60"/>
  <c r="AD2691" i="60"/>
  <c r="AD2692" i="60"/>
  <c r="AD2693" i="60"/>
  <c r="AD2694" i="60"/>
  <c r="AD2696" i="60"/>
  <c r="AD2697" i="60"/>
  <c r="AD2698" i="60"/>
  <c r="AD2699" i="60"/>
  <c r="AD2700" i="60"/>
  <c r="AD2701" i="60"/>
  <c r="AD2702" i="60"/>
  <c r="AD2704" i="60"/>
  <c r="AD2705" i="60"/>
  <c r="AD2706" i="60"/>
  <c r="AD2707" i="60"/>
  <c r="AD2708" i="60"/>
  <c r="AD2709" i="60"/>
  <c r="AD2710" i="60"/>
  <c r="AD2712" i="60"/>
  <c r="AD2713" i="60"/>
  <c r="AD2714" i="60"/>
  <c r="AD2715" i="60"/>
  <c r="AD2716" i="60"/>
  <c r="AD2717" i="60"/>
  <c r="AD2718" i="60"/>
  <c r="AD2720" i="60"/>
  <c r="AD2721" i="60"/>
  <c r="AD2722" i="60"/>
  <c r="AD2723" i="60"/>
  <c r="AD2724" i="60"/>
  <c r="AD2725" i="60"/>
  <c r="AD2726" i="60"/>
  <c r="AD2728" i="60"/>
  <c r="AD2729" i="60"/>
  <c r="AD2730" i="60"/>
  <c r="AD2731" i="60"/>
  <c r="AD2732" i="60"/>
  <c r="AD2733" i="60"/>
  <c r="AD2734" i="60"/>
  <c r="AD2736" i="60"/>
  <c r="AD2737" i="60"/>
  <c r="AD2738" i="60"/>
  <c r="AD2739" i="60"/>
  <c r="AD2740" i="60"/>
  <c r="AD2741" i="60"/>
  <c r="AD2742" i="60"/>
  <c r="AD2744" i="60"/>
  <c r="AD2745" i="60"/>
  <c r="AD2746" i="60"/>
  <c r="AD2747" i="60"/>
  <c r="AD2748" i="60"/>
  <c r="AD2749" i="60"/>
  <c r="AD2750" i="60"/>
  <c r="AD2752" i="60"/>
  <c r="AD2753" i="60"/>
  <c r="AD2754" i="60"/>
  <c r="AD2755" i="60"/>
  <c r="AD2756" i="60"/>
  <c r="AD2757" i="60"/>
  <c r="AD2758" i="60"/>
  <c r="AD2760" i="60"/>
  <c r="AD2761" i="60"/>
  <c r="AD2762" i="60"/>
  <c r="AD2763" i="60"/>
  <c r="AD2764" i="60"/>
  <c r="AD2765" i="60"/>
  <c r="AD2766" i="60"/>
  <c r="AD2768" i="60"/>
  <c r="AD2769" i="60"/>
  <c r="AD2770" i="60"/>
  <c r="AD2771" i="60"/>
  <c r="AD2772" i="60"/>
  <c r="AD2773" i="60"/>
  <c r="AD2774" i="60"/>
  <c r="AD2776" i="60"/>
  <c r="AD2777" i="60"/>
  <c r="AD2778" i="60"/>
  <c r="AD2779" i="60"/>
  <c r="AD2780" i="60"/>
  <c r="AD2781" i="60"/>
  <c r="AD2782" i="60"/>
  <c r="AD2784" i="60"/>
  <c r="AD2785" i="60"/>
  <c r="AD2786" i="60"/>
  <c r="AD2787" i="60"/>
  <c r="AD2788" i="60"/>
  <c r="AD2789" i="60"/>
  <c r="AD2790" i="60"/>
  <c r="AD2792" i="60"/>
  <c r="AD2793" i="60"/>
  <c r="AD2794" i="60"/>
  <c r="AD2795" i="60"/>
  <c r="AD2796" i="60"/>
  <c r="AD2797" i="60"/>
  <c r="AD2798" i="60"/>
  <c r="AD2800" i="60"/>
  <c r="AD2801" i="60"/>
  <c r="AD2802" i="60"/>
  <c r="AD2803" i="60"/>
  <c r="AD2804" i="60"/>
  <c r="AD2805" i="60"/>
  <c r="AD2806" i="60"/>
  <c r="AD2808" i="60"/>
  <c r="AD2809" i="60"/>
  <c r="AD2810" i="60"/>
  <c r="AD2811" i="60"/>
  <c r="AD2812" i="60"/>
  <c r="AD2813" i="60"/>
  <c r="AD2814" i="60"/>
  <c r="AD2816" i="60"/>
  <c r="AD2817" i="60"/>
  <c r="AD2818" i="60"/>
  <c r="AD2819" i="60"/>
  <c r="AD2820" i="60"/>
  <c r="AD2821" i="60"/>
  <c r="AD2822" i="60"/>
  <c r="AD2824" i="60"/>
  <c r="AD2825" i="60"/>
  <c r="AD2826" i="60"/>
  <c r="AD2827" i="60"/>
  <c r="AD2828" i="60"/>
  <c r="AD2829" i="60"/>
  <c r="AD2830" i="60"/>
  <c r="AD2832" i="60"/>
  <c r="AD2833" i="60"/>
  <c r="AD2834" i="60"/>
  <c r="AD2835" i="60"/>
  <c r="AD2836" i="60"/>
  <c r="AD2837" i="60"/>
  <c r="AD2838" i="60"/>
  <c r="AD2840" i="60"/>
  <c r="AD2841" i="60"/>
  <c r="AD2842" i="60"/>
  <c r="AD2843" i="60"/>
  <c r="AD2844" i="60"/>
  <c r="AD2845" i="60"/>
  <c r="AD2846" i="60"/>
  <c r="AD2848" i="60"/>
  <c r="AD2849" i="60"/>
  <c r="AD2850" i="60"/>
  <c r="AD2851" i="60"/>
  <c r="AD2852" i="60"/>
  <c r="AD2853" i="60"/>
  <c r="AD2854" i="60"/>
  <c r="AD2856" i="60"/>
  <c r="AD2857" i="60"/>
  <c r="AD2858" i="60"/>
  <c r="AD2859" i="60"/>
  <c r="AD2860" i="60"/>
  <c r="AD2861" i="60"/>
  <c r="AD2862" i="60"/>
  <c r="AD2864" i="60"/>
  <c r="AD2865" i="60"/>
  <c r="AD2866" i="60"/>
  <c r="AD2867" i="60"/>
  <c r="AD2868" i="60"/>
  <c r="AD2869" i="60"/>
  <c r="AD2870" i="60"/>
  <c r="AD2872" i="60"/>
  <c r="AD2873" i="60"/>
  <c r="AD2874" i="60"/>
  <c r="AD2875" i="60"/>
  <c r="AD2876" i="60"/>
  <c r="AD2877" i="60"/>
  <c r="AD2878" i="60"/>
  <c r="AD2880" i="60"/>
  <c r="AD2881" i="60"/>
  <c r="AD2882" i="60"/>
  <c r="AD2883" i="60"/>
  <c r="AD2884" i="60"/>
  <c r="AD2885" i="60"/>
  <c r="AD2886" i="60"/>
  <c r="AD2888" i="60"/>
  <c r="AD2889" i="60"/>
  <c r="AD2890" i="60"/>
  <c r="AD2891" i="60"/>
  <c r="AD2892" i="60"/>
  <c r="AD2893" i="60"/>
  <c r="AD2894" i="60"/>
  <c r="AD2896" i="60"/>
  <c r="AD2897" i="60"/>
  <c r="AD2898" i="60"/>
  <c r="AD2899" i="60"/>
  <c r="AD2900" i="60"/>
  <c r="AD2901" i="60"/>
  <c r="AD2902" i="60"/>
  <c r="AD2904" i="60"/>
  <c r="AD2905" i="60"/>
  <c r="AD2906" i="60"/>
  <c r="AD2907" i="60"/>
  <c r="AD2908" i="60"/>
  <c r="AD2909" i="60"/>
  <c r="AD2910" i="60"/>
  <c r="AD2912" i="60"/>
  <c r="AD2913" i="60"/>
  <c r="AD2914" i="60"/>
  <c r="AD2915" i="60"/>
  <c r="AD2916" i="60"/>
  <c r="AD2917" i="60"/>
  <c r="AD2918" i="60"/>
  <c r="AD2920" i="60"/>
  <c r="AD2921" i="60"/>
  <c r="AD2922" i="60"/>
  <c r="AD2923" i="60"/>
  <c r="AD2924" i="60"/>
  <c r="AD2925" i="60"/>
  <c r="AD2926" i="60"/>
  <c r="AD2928" i="60"/>
  <c r="AD2929" i="60"/>
  <c r="AD2930" i="60"/>
  <c r="AD2931" i="60"/>
  <c r="AD2932" i="60"/>
  <c r="AD2933" i="60"/>
  <c r="AD2934" i="60"/>
  <c r="AD2936" i="60"/>
  <c r="AD2937" i="60"/>
  <c r="AD2938" i="60"/>
  <c r="AD2939" i="60"/>
  <c r="AD2940" i="60"/>
  <c r="AD2941" i="60"/>
  <c r="AD2942" i="60"/>
  <c r="AD2944" i="60"/>
  <c r="AD2945" i="60"/>
  <c r="AD2946" i="60"/>
  <c r="AD2947" i="60"/>
  <c r="AD2948" i="60"/>
  <c r="AD2949" i="60"/>
  <c r="AD2950" i="60"/>
  <c r="AD2952" i="60"/>
  <c r="AD2953" i="60"/>
  <c r="AD2954" i="60"/>
  <c r="AD2955" i="60"/>
  <c r="AD2956" i="60"/>
  <c r="AD2957" i="60"/>
  <c r="AD2958" i="60"/>
  <c r="AD2960" i="60"/>
  <c r="AD2961" i="60"/>
  <c r="AD2962" i="60"/>
  <c r="AD2963" i="60"/>
  <c r="AD2964" i="60"/>
  <c r="AD2965" i="60"/>
  <c r="AD2966" i="60"/>
  <c r="AD2968" i="60"/>
  <c r="AD2969" i="60"/>
  <c r="AD2970" i="60"/>
  <c r="AD2971" i="60"/>
  <c r="AD2972" i="60"/>
  <c r="AD2973" i="60"/>
  <c r="AD2974" i="60"/>
  <c r="AD2976" i="60"/>
  <c r="AD2977" i="60"/>
  <c r="AD2978" i="60"/>
  <c r="AD2979" i="60"/>
  <c r="AD2980" i="60"/>
  <c r="AD2981" i="60"/>
  <c r="AD2982" i="60"/>
  <c r="AD2984" i="60"/>
  <c r="AD2985" i="60"/>
  <c r="AD2986" i="60"/>
  <c r="AD2987" i="60"/>
  <c r="AD2988" i="60"/>
  <c r="AD2989" i="60"/>
  <c r="AD2990" i="60"/>
  <c r="AD2992" i="60"/>
  <c r="AD2993" i="60"/>
  <c r="AD2994" i="60"/>
  <c r="AD2995" i="60"/>
  <c r="AD2996" i="60"/>
  <c r="AD2997" i="60"/>
  <c r="AD2998" i="60"/>
  <c r="AD3000" i="60"/>
  <c r="AD3001" i="60"/>
  <c r="AD3002" i="60"/>
  <c r="AD3003" i="60"/>
  <c r="AD3004" i="60"/>
  <c r="AD3005" i="60"/>
  <c r="AD3006" i="60"/>
  <c r="AD3008" i="60"/>
  <c r="AD3009" i="60"/>
  <c r="AD3010" i="60"/>
  <c r="AD3011" i="60"/>
  <c r="AD3012" i="60"/>
  <c r="AD3013" i="60"/>
  <c r="AD3014" i="60"/>
  <c r="AD3016" i="60"/>
  <c r="AD3017" i="60"/>
  <c r="AD3018" i="60"/>
  <c r="AD3019" i="60"/>
  <c r="AD3020" i="60"/>
  <c r="AD3021" i="60"/>
  <c r="AD3022" i="60"/>
  <c r="AD3024" i="60"/>
  <c r="AD3025" i="60"/>
  <c r="AD3026" i="60"/>
  <c r="AD3027" i="60"/>
  <c r="AD3028" i="60"/>
  <c r="AD3029" i="60"/>
  <c r="AD3030" i="60"/>
  <c r="AD3032" i="60"/>
  <c r="AD3033" i="60"/>
  <c r="AD3034" i="60"/>
  <c r="AD3035" i="60"/>
  <c r="AD3036" i="60"/>
  <c r="AD3037" i="60"/>
  <c r="AD3038" i="60"/>
  <c r="AD3040" i="60"/>
  <c r="AD3041" i="60"/>
  <c r="AD3042" i="60"/>
  <c r="AD3043" i="60"/>
  <c r="AD3044" i="60"/>
  <c r="AD3045" i="60"/>
  <c r="AD3046" i="60"/>
  <c r="AD3048" i="60"/>
  <c r="AD3049" i="60"/>
  <c r="AD3050" i="60"/>
  <c r="AD3051" i="60"/>
  <c r="AD3052" i="60"/>
  <c r="AD3053" i="60"/>
  <c r="AD3054" i="60"/>
  <c r="AD3056" i="60"/>
  <c r="AD3057" i="60"/>
  <c r="AD3058" i="60"/>
  <c r="AD3059" i="60"/>
  <c r="AD3060" i="60"/>
  <c r="AD3061" i="60"/>
  <c r="AD3062" i="60"/>
  <c r="AD3064" i="60"/>
  <c r="AD3065" i="60"/>
  <c r="AD3066" i="60"/>
  <c r="AD3067" i="60"/>
  <c r="AD3068" i="60"/>
  <c r="AD3069" i="60"/>
  <c r="AD3070" i="60"/>
  <c r="AD3072" i="60"/>
  <c r="AD3073" i="60"/>
  <c r="AD3074" i="60"/>
  <c r="AD3075" i="60"/>
  <c r="AD3076" i="60"/>
  <c r="AD3077" i="60"/>
  <c r="AD3078" i="60"/>
  <c r="AD3080" i="60"/>
  <c r="AD3081" i="60"/>
  <c r="AD3082" i="60"/>
  <c r="AD3083" i="60"/>
  <c r="AD3084" i="60"/>
  <c r="AD3085" i="60"/>
  <c r="AD3086" i="60"/>
  <c r="AD3088" i="60"/>
  <c r="AD3089" i="60"/>
  <c r="AD3090" i="60"/>
  <c r="AD3091" i="60"/>
  <c r="AD3092" i="60"/>
  <c r="AD3093" i="60"/>
  <c r="AD3094" i="60"/>
  <c r="AD3096" i="60"/>
  <c r="AD3097" i="60"/>
  <c r="AD3098" i="60"/>
  <c r="AD3099" i="60"/>
  <c r="AD3100" i="60"/>
  <c r="AD3101" i="60"/>
  <c r="AD3102" i="60"/>
  <c r="AD3104" i="60"/>
  <c r="AD3105" i="60"/>
  <c r="AD3106" i="60"/>
  <c r="AD3107" i="60"/>
  <c r="AD3108" i="60"/>
  <c r="AD3109" i="60"/>
  <c r="AD3110" i="60"/>
  <c r="AD3112" i="60"/>
  <c r="AD3113" i="60"/>
  <c r="AD3114" i="60"/>
  <c r="AD3115" i="60"/>
  <c r="AD3116" i="60"/>
  <c r="AD3117" i="60"/>
  <c r="AD3118" i="60"/>
  <c r="AD3120" i="60"/>
  <c r="AD3121" i="60"/>
  <c r="AD3122" i="60"/>
  <c r="AD3123" i="60"/>
  <c r="AD3124" i="60"/>
  <c r="AD3125" i="60"/>
  <c r="AD3126" i="60"/>
  <c r="AD3128" i="60"/>
  <c r="AD3129" i="60"/>
  <c r="AD3130" i="60"/>
  <c r="AD3131" i="60"/>
  <c r="AD3132" i="60"/>
  <c r="AD3133" i="60"/>
  <c r="AD3134" i="60"/>
  <c r="AD3136" i="60"/>
  <c r="AD3137" i="60"/>
  <c r="AD3138" i="60"/>
  <c r="AD3139" i="60"/>
  <c r="AD3140" i="60"/>
  <c r="AD3141" i="60"/>
  <c r="AD3142" i="60"/>
  <c r="AD3144" i="60"/>
  <c r="AD3145" i="60"/>
  <c r="AD3146" i="60"/>
  <c r="AD3147" i="60"/>
  <c r="AD3148" i="60"/>
  <c r="AD3149" i="60"/>
  <c r="AD3150" i="60"/>
  <c r="AD3152" i="60"/>
  <c r="AD3153" i="60"/>
  <c r="AD3154" i="60"/>
  <c r="AD3155" i="60"/>
  <c r="AD3156" i="60"/>
  <c r="AD3157" i="60"/>
  <c r="AD3158" i="60"/>
  <c r="AD3160" i="60"/>
  <c r="AD3161" i="60"/>
  <c r="AD3162" i="60"/>
  <c r="AD3163" i="60"/>
  <c r="AD3164" i="60"/>
  <c r="AD3165" i="60"/>
  <c r="AD3166" i="60"/>
  <c r="AD3168" i="60"/>
  <c r="AD3169" i="60"/>
  <c r="AD3170" i="60"/>
  <c r="AD3171" i="60"/>
  <c r="AD3172" i="60"/>
  <c r="AD3173" i="60"/>
  <c r="AD3174" i="60"/>
  <c r="AD3176" i="60"/>
  <c r="AD3177" i="60"/>
  <c r="AD3178" i="60"/>
  <c r="AD3179" i="60"/>
  <c r="AD3180" i="60"/>
  <c r="AD3181" i="60"/>
  <c r="AD3182" i="60"/>
  <c r="AD3184" i="60"/>
  <c r="AD3185" i="60"/>
  <c r="AD3186" i="60"/>
  <c r="AD3187" i="60"/>
  <c r="AD3188" i="60"/>
  <c r="AD3189" i="60"/>
  <c r="AD3190" i="60"/>
  <c r="AD3192" i="60"/>
  <c r="AD3193" i="60"/>
  <c r="AD3194" i="60"/>
  <c r="AD3195" i="60"/>
  <c r="AD3196" i="60"/>
  <c r="AD3197" i="60"/>
  <c r="AD3198" i="60"/>
  <c r="AD3200" i="60"/>
  <c r="AD3201" i="60"/>
  <c r="AD3202" i="60"/>
  <c r="AD3203" i="60"/>
  <c r="AD3204" i="60"/>
  <c r="AD3205" i="60"/>
  <c r="AD3206" i="60"/>
  <c r="AD3208" i="60"/>
  <c r="AD3209" i="60"/>
  <c r="AD3210" i="60"/>
  <c r="AD3211" i="60"/>
  <c r="AD3212" i="60"/>
  <c r="AD3213" i="60"/>
  <c r="AD3214" i="60"/>
  <c r="AD3216" i="60"/>
  <c r="AD3217" i="60"/>
  <c r="AD3218" i="60"/>
  <c r="AD3219" i="60"/>
  <c r="AD3220" i="60"/>
  <c r="AD3221" i="60"/>
  <c r="AD3222" i="60"/>
  <c r="AD3224" i="60"/>
  <c r="AD3225" i="60"/>
  <c r="AD3226" i="60"/>
  <c r="AD3227" i="60"/>
  <c r="AD3228" i="60"/>
  <c r="AD3229" i="60"/>
  <c r="AD3230" i="60"/>
  <c r="AD3232" i="60"/>
  <c r="AD3233" i="60"/>
  <c r="AD3234" i="60"/>
  <c r="AD3235" i="60"/>
  <c r="AD3236" i="60"/>
  <c r="AD3237" i="60"/>
  <c r="AD3238" i="60"/>
  <c r="AD3240" i="60"/>
  <c r="AD3241" i="60"/>
  <c r="AD3242" i="60"/>
  <c r="AD3243" i="60"/>
  <c r="AD3244" i="60"/>
  <c r="AD3245" i="60"/>
  <c r="AD3246" i="60"/>
  <c r="AD3248" i="60"/>
  <c r="AD3249" i="60"/>
  <c r="AD3250" i="60"/>
  <c r="AD3251" i="60"/>
  <c r="AD3252" i="60"/>
  <c r="AD3253" i="60"/>
  <c r="AD3254" i="60"/>
  <c r="AD3256" i="60"/>
  <c r="AD3257" i="60"/>
  <c r="AD3258" i="60"/>
  <c r="AD3259" i="60"/>
  <c r="AD3260" i="60"/>
  <c r="AD3261" i="60"/>
  <c r="AD3262" i="60"/>
  <c r="AD3264" i="60"/>
  <c r="AD3265" i="60"/>
  <c r="AD3266" i="60"/>
  <c r="AD3267" i="60"/>
  <c r="AD3268" i="60"/>
  <c r="AD3269" i="60"/>
  <c r="AD3270" i="60"/>
  <c r="AD3272" i="60"/>
  <c r="AD3273" i="60"/>
  <c r="AD3274" i="60"/>
  <c r="AD3275" i="60"/>
  <c r="AD3276" i="60"/>
  <c r="AD3277" i="60"/>
  <c r="AD3278" i="60"/>
  <c r="AD3280" i="60"/>
  <c r="AD3281" i="60"/>
  <c r="AD3282" i="60"/>
  <c r="AD3283" i="60"/>
  <c r="AD3284" i="60"/>
  <c r="AD3285" i="60"/>
  <c r="AD3286" i="60"/>
  <c r="AD3288" i="60"/>
  <c r="AD3289" i="60"/>
  <c r="AD3290" i="60"/>
  <c r="AD3291" i="60"/>
  <c r="AD3292" i="60"/>
  <c r="AD3293" i="60"/>
  <c r="AD3294" i="60"/>
  <c r="AD3296" i="60"/>
  <c r="AD3297" i="60"/>
  <c r="AD3298" i="60"/>
  <c r="AD3299" i="60"/>
  <c r="AD3300" i="60"/>
  <c r="AD3301" i="60"/>
  <c r="AD3302" i="60"/>
  <c r="AD3304" i="60"/>
  <c r="AD3305" i="60"/>
  <c r="AD3306" i="60"/>
  <c r="AD3307" i="60"/>
  <c r="AD3308" i="60"/>
  <c r="AD3309" i="60"/>
  <c r="AD3310" i="60"/>
  <c r="AD3312" i="60"/>
  <c r="AD3313" i="60"/>
  <c r="AD3314" i="60"/>
  <c r="AD3315" i="60"/>
  <c r="AD3316" i="60"/>
  <c r="AD3317" i="60"/>
  <c r="AD3318" i="60"/>
  <c r="AD3320" i="60"/>
  <c r="AD3321" i="60"/>
  <c r="AD3322" i="60"/>
  <c r="AD3323" i="60"/>
  <c r="AD3324" i="60"/>
  <c r="AD3325" i="60"/>
  <c r="AD3326" i="60"/>
  <c r="AD3328" i="60"/>
  <c r="AD3329" i="60"/>
  <c r="AD3330" i="60"/>
  <c r="AD3331" i="60"/>
  <c r="AD3332" i="60"/>
  <c r="AD3333" i="60"/>
  <c r="AD3334" i="60"/>
  <c r="AD3336" i="60"/>
  <c r="AD3337" i="60"/>
  <c r="AD3338" i="60"/>
  <c r="AD3339" i="60"/>
  <c r="AD3340" i="60"/>
  <c r="AD3341" i="60"/>
  <c r="AD3342" i="60"/>
  <c r="AD3344" i="60"/>
  <c r="AD3345" i="60"/>
  <c r="AD3346" i="60"/>
  <c r="AD3347" i="60"/>
  <c r="AD3348" i="60"/>
  <c r="AD3349" i="60"/>
  <c r="AD3350" i="60"/>
  <c r="AD3352" i="60"/>
  <c r="AD3353" i="60"/>
  <c r="AD3354" i="60"/>
  <c r="AD3355" i="60"/>
  <c r="AD3356" i="60"/>
  <c r="AD3357" i="60"/>
  <c r="AD3358" i="60"/>
  <c r="AD3360" i="60"/>
  <c r="AD3361" i="60"/>
  <c r="AD3362" i="60"/>
  <c r="AD3363" i="60"/>
  <c r="AD3364" i="60"/>
  <c r="AD3365" i="60"/>
  <c r="AD3366" i="60"/>
  <c r="AD3368" i="60"/>
  <c r="AD3369" i="60"/>
  <c r="AD3370" i="60"/>
  <c r="AD3371" i="60"/>
  <c r="AD3372" i="60"/>
  <c r="AD3373" i="60"/>
  <c r="AD3374" i="60"/>
  <c r="AD3376" i="60"/>
  <c r="AD3377" i="60"/>
  <c r="AD3378" i="60"/>
  <c r="AD3379" i="60"/>
  <c r="AD3380" i="60"/>
  <c r="AD3381" i="60"/>
  <c r="AD3382" i="60"/>
  <c r="AD3384" i="60"/>
  <c r="AD3385" i="60"/>
  <c r="AD3386" i="60"/>
  <c r="AD3387" i="60"/>
  <c r="AD3388" i="60"/>
  <c r="AD3389" i="60"/>
  <c r="AD3390" i="60"/>
  <c r="AD3392" i="60"/>
  <c r="AD3393" i="60"/>
  <c r="AD3394" i="60"/>
  <c r="AD3395" i="60"/>
  <c r="AD3396" i="60"/>
  <c r="AD3397" i="60"/>
  <c r="AD3398" i="60"/>
  <c r="AD3400" i="60"/>
  <c r="AD3401" i="60"/>
  <c r="AD3402" i="60"/>
  <c r="AD3403" i="60"/>
  <c r="AD3404" i="60"/>
  <c r="AD3405" i="60"/>
  <c r="AD3406" i="60"/>
  <c r="AD3408" i="60"/>
  <c r="AD3409" i="60"/>
  <c r="AD3410" i="60"/>
  <c r="AD3411" i="60"/>
  <c r="AD3412" i="60"/>
  <c r="AD3413" i="60"/>
  <c r="AD3414" i="60"/>
  <c r="AD3416" i="60"/>
  <c r="AD3417" i="60"/>
  <c r="AD3418" i="60"/>
  <c r="AD3419" i="60"/>
  <c r="AD3420" i="60"/>
  <c r="AD3421" i="60"/>
  <c r="AD3422" i="60"/>
  <c r="AD3424" i="60"/>
  <c r="AD3425" i="60"/>
  <c r="AD3426" i="60"/>
  <c r="AD3427" i="60"/>
  <c r="AD3428" i="60"/>
  <c r="AD3429" i="60"/>
  <c r="AD3430" i="60"/>
  <c r="AD3432" i="60"/>
  <c r="AD3433" i="60"/>
  <c r="AD3434" i="60"/>
  <c r="AD3435" i="60"/>
  <c r="AD3436" i="60"/>
  <c r="AD3437" i="60"/>
  <c r="AD3438" i="60"/>
  <c r="AD3440" i="60"/>
  <c r="AD3441" i="60"/>
  <c r="AD3442" i="60"/>
  <c r="AD3443" i="60"/>
  <c r="AD3444" i="60"/>
  <c r="AD3445" i="60"/>
  <c r="AD3446" i="60"/>
  <c r="AD3448" i="60"/>
  <c r="AD3449" i="60"/>
  <c r="AD3450" i="60"/>
  <c r="AD3451" i="60"/>
  <c r="AD3452" i="60"/>
  <c r="AD3453" i="60"/>
  <c r="AD3454" i="60"/>
  <c r="AD3456" i="60"/>
  <c r="AD3457" i="60"/>
  <c r="AD3458" i="60"/>
  <c r="AD3459" i="60"/>
  <c r="AD3460" i="60"/>
  <c r="AD3461" i="60"/>
  <c r="AD3462" i="60"/>
  <c r="AD3464" i="60"/>
  <c r="AD3465" i="60"/>
  <c r="AD3466" i="60"/>
  <c r="AD3467" i="60"/>
  <c r="AD3468" i="60"/>
  <c r="AD3469" i="60"/>
  <c r="AD3470" i="60"/>
  <c r="AD3472" i="60"/>
  <c r="AD3473" i="60"/>
  <c r="AD3474" i="60"/>
  <c r="AD3475" i="60"/>
  <c r="AD3476" i="60"/>
  <c r="AD3477" i="60"/>
  <c r="AD3478" i="60"/>
  <c r="AD3480" i="60"/>
  <c r="AD3481" i="60"/>
  <c r="AD3482" i="60"/>
  <c r="AD3483" i="60"/>
  <c r="AD3484" i="60"/>
  <c r="AD3485" i="60"/>
  <c r="AD3486" i="60"/>
  <c r="AD3488" i="60"/>
  <c r="AD3489" i="60"/>
  <c r="AD3490" i="60"/>
  <c r="AD3491" i="60"/>
  <c r="AD3492" i="60"/>
  <c r="AD3493" i="60"/>
  <c r="AD3494" i="60"/>
  <c r="AD3496" i="60"/>
  <c r="AD3497" i="60"/>
  <c r="AD3498" i="60"/>
  <c r="AD3499" i="60"/>
  <c r="AD3500" i="60"/>
  <c r="AD3501" i="60"/>
  <c r="AD3502" i="60"/>
  <c r="AD3504" i="60"/>
  <c r="AD3505" i="60"/>
  <c r="AD3506" i="60"/>
  <c r="AD3507" i="60"/>
  <c r="AD3508" i="60"/>
  <c r="AD3509" i="60"/>
  <c r="AD3510" i="60"/>
  <c r="AD3512" i="60"/>
  <c r="AD3513" i="60"/>
  <c r="AD3514" i="60"/>
  <c r="AD3515" i="60"/>
  <c r="AD3516" i="60"/>
  <c r="AD3517" i="60"/>
  <c r="AD3518" i="60"/>
  <c r="AD3520" i="60"/>
  <c r="AD3521" i="60"/>
  <c r="AD3522" i="60"/>
  <c r="AD3523" i="60"/>
  <c r="AD3524" i="60"/>
  <c r="AD3525" i="60"/>
  <c r="AD3526" i="60"/>
  <c r="AD3528" i="60"/>
  <c r="AD3529" i="60"/>
  <c r="AD3530" i="60"/>
  <c r="AD3531" i="60"/>
  <c r="AD3532" i="60"/>
  <c r="AD3533" i="60"/>
  <c r="AD3534" i="60"/>
  <c r="AD3536" i="60"/>
  <c r="AD3537" i="60"/>
  <c r="AD3538" i="60"/>
  <c r="AD3539" i="60"/>
  <c r="AD3540" i="60"/>
  <c r="AD3541" i="60"/>
  <c r="AD3542" i="60"/>
  <c r="AD3544" i="60"/>
  <c r="AD3545" i="60"/>
  <c r="AD3546" i="60"/>
  <c r="AD3547" i="60"/>
  <c r="AD3548" i="60"/>
  <c r="AD3549" i="60"/>
  <c r="AD3550" i="60"/>
  <c r="AD3552" i="60"/>
  <c r="AD3553" i="60"/>
  <c r="AD3554" i="60"/>
  <c r="AD3555" i="60"/>
  <c r="AD3556" i="60"/>
  <c r="AD3557" i="60"/>
  <c r="AD3558" i="60"/>
  <c r="AD3560" i="60"/>
  <c r="AD3561" i="60"/>
  <c r="AD3562" i="60"/>
  <c r="AD3563" i="60"/>
  <c r="AD3564" i="60"/>
  <c r="AD3565" i="60"/>
  <c r="AD3566" i="60"/>
  <c r="AD3568" i="60"/>
  <c r="AD3569" i="60"/>
  <c r="AD3570" i="60"/>
  <c r="AD3571" i="60"/>
  <c r="AD3572" i="60"/>
  <c r="AD3573" i="60"/>
  <c r="AD3574" i="60"/>
  <c r="AD3576" i="60"/>
  <c r="AD3577" i="60"/>
  <c r="AD3578" i="60"/>
  <c r="AD3579" i="60"/>
  <c r="AD3580" i="60"/>
  <c r="AD3581" i="60"/>
  <c r="AD3582" i="60"/>
  <c r="AD3584" i="60"/>
  <c r="AD3585" i="60"/>
  <c r="AD3586" i="60"/>
  <c r="AD3587" i="60"/>
  <c r="AD3588" i="60"/>
  <c r="AD3589" i="60"/>
  <c r="AD3590" i="60"/>
  <c r="AD3592" i="60"/>
  <c r="AD3593" i="60"/>
  <c r="AD3594" i="60"/>
  <c r="AD3595" i="60"/>
  <c r="AD3596" i="60"/>
  <c r="AD3597" i="60"/>
  <c r="AD3598" i="60"/>
  <c r="AD3600" i="60"/>
  <c r="AD3601" i="60"/>
  <c r="AD3602" i="60"/>
  <c r="AD3603" i="60"/>
  <c r="AD3604" i="60"/>
  <c r="AD3605" i="60"/>
  <c r="AD3606" i="60"/>
  <c r="AD3608" i="60"/>
  <c r="AD3609" i="60"/>
  <c r="AD3610" i="60"/>
  <c r="AD3611" i="60"/>
  <c r="AD3612" i="60"/>
  <c r="AD3613" i="60"/>
  <c r="AD3614" i="60"/>
  <c r="AD3616" i="60"/>
  <c r="AD3617" i="60"/>
  <c r="AD3618" i="60"/>
  <c r="AD3619" i="60"/>
  <c r="AD3620" i="60"/>
  <c r="AD3621" i="60"/>
  <c r="AD3622" i="60"/>
  <c r="AD3624" i="60"/>
  <c r="AD3625" i="60"/>
  <c r="AD3626" i="60"/>
  <c r="AD3627" i="60"/>
  <c r="AD3628" i="60"/>
  <c r="AD3629" i="60"/>
  <c r="AD3630" i="60"/>
  <c r="AD3632" i="60"/>
  <c r="AD3633" i="60"/>
  <c r="AD3634" i="60"/>
  <c r="AD3635" i="60"/>
  <c r="AD3636" i="60"/>
  <c r="AD3637" i="60"/>
  <c r="AD3638" i="60"/>
  <c r="AD3640" i="60"/>
  <c r="AD3641" i="60"/>
  <c r="AD3642" i="60"/>
  <c r="AD3643" i="60"/>
  <c r="AD3644" i="60"/>
  <c r="AD3645" i="60"/>
  <c r="AD3646" i="60"/>
  <c r="AD3648" i="60"/>
  <c r="AD3649" i="60"/>
  <c r="AD3650" i="60"/>
  <c r="AD3651" i="60"/>
  <c r="AD3652" i="60"/>
  <c r="AD3653" i="60"/>
  <c r="AD3654" i="60"/>
  <c r="AD3656" i="60"/>
  <c r="AD3657" i="60"/>
  <c r="AD3658" i="60"/>
  <c r="AD3659" i="60"/>
  <c r="AD3660" i="60"/>
  <c r="AD3661" i="60"/>
  <c r="AD3662" i="60"/>
  <c r="AD3664" i="60"/>
  <c r="AD3665" i="60"/>
  <c r="AD3666" i="60"/>
  <c r="AD3667" i="60"/>
  <c r="AD3668" i="60"/>
  <c r="AD3669" i="60"/>
  <c r="AD3670" i="60"/>
  <c r="AD3672" i="60"/>
  <c r="AD3673" i="60"/>
  <c r="AD3674" i="60"/>
  <c r="AD3675" i="60"/>
  <c r="AD3676" i="60"/>
  <c r="AD3677" i="60"/>
  <c r="AD3678" i="60"/>
  <c r="AD3680" i="60"/>
  <c r="AD3681" i="60"/>
  <c r="AD3682" i="60"/>
  <c r="AD3683" i="60"/>
  <c r="AD3684" i="60"/>
  <c r="AD3685" i="60"/>
  <c r="AD3686" i="60"/>
  <c r="AD3688" i="60"/>
  <c r="AD3689" i="60"/>
  <c r="AD3690" i="60"/>
  <c r="AD3691" i="60"/>
  <c r="AD3692" i="60"/>
  <c r="AD3693" i="60"/>
  <c r="AD3694" i="60"/>
  <c r="AD3696" i="60"/>
  <c r="AD3697" i="60"/>
  <c r="AD3698" i="60"/>
  <c r="AD3699" i="60"/>
  <c r="AD3700" i="60"/>
  <c r="AD3701" i="60"/>
  <c r="AD3702" i="60"/>
  <c r="AD3704" i="60"/>
  <c r="AD3705" i="60"/>
  <c r="AD3706" i="60"/>
  <c r="AD3707" i="60"/>
  <c r="AD3708" i="60"/>
  <c r="AD3709" i="60"/>
  <c r="AD3710" i="60"/>
  <c r="AD3712" i="60"/>
  <c r="AD3713" i="60"/>
  <c r="AD3714" i="60"/>
  <c r="AD3715" i="60"/>
  <c r="AD3716" i="60"/>
  <c r="AD3717" i="60"/>
  <c r="AD3718" i="60"/>
  <c r="AD3720" i="60"/>
  <c r="AD3721" i="60"/>
  <c r="AD3722" i="60"/>
  <c r="AD3723" i="60"/>
  <c r="AD3724" i="60"/>
  <c r="AD3725" i="60"/>
  <c r="AD3726" i="60"/>
  <c r="AD3728" i="60"/>
  <c r="AD3729" i="60"/>
  <c r="AD3730" i="60"/>
  <c r="AD3731" i="60"/>
  <c r="AD3732" i="60"/>
  <c r="AD3733" i="60"/>
  <c r="AD3734" i="60"/>
  <c r="AD3736" i="60"/>
  <c r="AD3737" i="60"/>
  <c r="AD3738" i="60"/>
  <c r="AD3739" i="60"/>
  <c r="AD3740" i="60"/>
  <c r="AD3741" i="60"/>
  <c r="AD3742" i="60"/>
  <c r="AD3744" i="60"/>
  <c r="AD3745" i="60"/>
  <c r="AD3746" i="60"/>
  <c r="AD3747" i="60"/>
  <c r="AD3748" i="60"/>
  <c r="AD3749" i="60"/>
  <c r="AD3750" i="60"/>
  <c r="AD3752" i="60"/>
  <c r="AD3753" i="60"/>
  <c r="AD3754" i="60"/>
  <c r="AD3755" i="60"/>
  <c r="AD3756" i="60"/>
  <c r="AD3757" i="60"/>
  <c r="AD3758" i="60"/>
  <c r="AD3760" i="60"/>
  <c r="AD3761" i="60"/>
  <c r="AD3762" i="60"/>
  <c r="AD3763" i="60"/>
  <c r="AD3764" i="60"/>
  <c r="AD3765" i="60"/>
  <c r="AD3766" i="60"/>
  <c r="AD3768" i="60"/>
  <c r="AD3769" i="60"/>
  <c r="AD3770" i="60"/>
  <c r="AD3771" i="60"/>
  <c r="AD3772" i="60"/>
  <c r="AD3773" i="60"/>
  <c r="AD3774" i="60"/>
  <c r="AD3776" i="60"/>
  <c r="AD3777" i="60"/>
  <c r="AD3778" i="60"/>
  <c r="AD3779" i="60"/>
  <c r="AD3780" i="60"/>
  <c r="AD3781" i="60"/>
  <c r="AD3782" i="60"/>
  <c r="AD3784" i="60"/>
  <c r="AD3785" i="60"/>
  <c r="AD3786" i="60"/>
  <c r="AD3787" i="60"/>
  <c r="AD3788" i="60"/>
  <c r="AD3789" i="60"/>
  <c r="AD3790" i="60"/>
  <c r="AD3792" i="60"/>
  <c r="AD3793" i="60"/>
  <c r="AD3794" i="60"/>
  <c r="AD3795" i="60"/>
  <c r="AD3796" i="60"/>
  <c r="AD3797" i="60"/>
  <c r="AD3798" i="60"/>
  <c r="AD3800" i="60"/>
  <c r="AD3801" i="60"/>
  <c r="AD3802" i="60"/>
  <c r="AD3803" i="60"/>
  <c r="AD3804" i="60"/>
  <c r="AD3805" i="60"/>
  <c r="AD3806" i="60"/>
  <c r="AD3808" i="60"/>
  <c r="AD3809" i="60"/>
  <c r="AD3810" i="60"/>
  <c r="AD3811" i="60"/>
  <c r="AD3812" i="60"/>
  <c r="AD3813" i="60"/>
  <c r="AD3814" i="60"/>
  <c r="AD3816" i="60"/>
  <c r="AD3817" i="60"/>
  <c r="AD3818" i="60"/>
  <c r="AD3819" i="60"/>
  <c r="AD3820" i="60"/>
  <c r="AD3821" i="60"/>
  <c r="AD3822" i="60"/>
  <c r="AD3824" i="60"/>
  <c r="AD3825" i="60"/>
  <c r="AD3826" i="60"/>
  <c r="AD3827" i="60"/>
  <c r="AD3828" i="60"/>
  <c r="AD3829" i="60"/>
  <c r="AD3830" i="60"/>
  <c r="AD3832" i="60"/>
  <c r="AD3833" i="60"/>
  <c r="AD3834" i="60"/>
  <c r="AD3835" i="60"/>
  <c r="AD3836" i="60"/>
  <c r="AD3837" i="60"/>
  <c r="AD3838" i="60"/>
  <c r="AD3840" i="60"/>
  <c r="AD3841" i="60"/>
  <c r="AD3842" i="60"/>
  <c r="AD3843" i="60"/>
  <c r="AD3844" i="60"/>
  <c r="AD3845" i="60"/>
  <c r="AD3846" i="60"/>
  <c r="AD3848" i="60"/>
  <c r="AD3849" i="60"/>
  <c r="AD3850" i="60"/>
  <c r="AD3851" i="60"/>
  <c r="AD3852" i="60"/>
  <c r="AD3853" i="60"/>
  <c r="AD3854" i="60"/>
  <c r="AD3856" i="60"/>
  <c r="AD3857" i="60"/>
  <c r="AD3858" i="60"/>
  <c r="AD3859" i="60"/>
  <c r="AD3860" i="60"/>
  <c r="AD3861" i="60"/>
  <c r="AD3862" i="60"/>
  <c r="AD3864" i="60"/>
  <c r="AD3865" i="60"/>
  <c r="AD3866" i="60"/>
  <c r="AD3867" i="60"/>
  <c r="AD3868" i="60"/>
  <c r="AD3869" i="60"/>
  <c r="AD3870" i="60"/>
  <c r="AD3872" i="60"/>
  <c r="AD3873" i="60"/>
  <c r="AD3874" i="60"/>
  <c r="AD3875" i="60"/>
  <c r="AD3876" i="60"/>
  <c r="AD3877" i="60"/>
  <c r="AD3878" i="60"/>
  <c r="AD3880" i="60"/>
  <c r="AD3881" i="60"/>
  <c r="AD3882" i="60"/>
  <c r="AD3883" i="60"/>
  <c r="AD3884" i="60"/>
  <c r="AD3885" i="60"/>
  <c r="AD3886" i="60"/>
  <c r="AD3888" i="60"/>
  <c r="AD3889" i="60"/>
  <c r="AD3890" i="60"/>
  <c r="AD3891" i="60"/>
  <c r="AD3892" i="60"/>
  <c r="AD3893" i="60"/>
  <c r="AD3894" i="60"/>
  <c r="AD3896" i="60"/>
  <c r="AD3897" i="60"/>
  <c r="AD3898" i="60"/>
  <c r="AD3899" i="60"/>
  <c r="AD3900" i="60"/>
  <c r="AD3901" i="60"/>
  <c r="AD3902" i="60"/>
  <c r="AD3904" i="60"/>
  <c r="AD3905" i="60"/>
  <c r="AD3906" i="60"/>
  <c r="AD3907" i="60"/>
  <c r="AD3908" i="60"/>
  <c r="AD3909" i="60"/>
  <c r="AD3910" i="60"/>
  <c r="AD3912" i="60"/>
  <c r="AD3913" i="60"/>
  <c r="AD3914" i="60"/>
  <c r="AD3915" i="60"/>
  <c r="AD3916" i="60"/>
  <c r="AD3917" i="60"/>
  <c r="AD3918" i="60"/>
  <c r="AD3920" i="60"/>
  <c r="AD3921" i="60"/>
  <c r="AD3922" i="60"/>
  <c r="AD3923" i="60"/>
  <c r="AD3924" i="60"/>
  <c r="AD3925" i="60"/>
  <c r="AD3926" i="60"/>
  <c r="AD3928" i="60"/>
  <c r="AD3929" i="60"/>
  <c r="AD3930" i="60"/>
  <c r="AD3931" i="60"/>
  <c r="AD3932" i="60"/>
  <c r="AD3933" i="60"/>
  <c r="AD3934" i="60"/>
  <c r="AD3936" i="60"/>
  <c r="AD3937" i="60"/>
  <c r="AD3938" i="60"/>
  <c r="AD3939" i="60"/>
  <c r="AD3940" i="60"/>
  <c r="AD3941" i="60"/>
  <c r="AD3942" i="60"/>
  <c r="AD3944" i="60"/>
  <c r="AD3945" i="60"/>
  <c r="AD3946" i="60"/>
  <c r="AD3947" i="60"/>
  <c r="AD3948" i="60"/>
  <c r="AD3949" i="60"/>
  <c r="AD3950" i="60"/>
  <c r="AD3952" i="60"/>
  <c r="AD3953" i="60"/>
  <c r="AD3954" i="60"/>
  <c r="AD3955" i="60"/>
  <c r="AD3956" i="60"/>
  <c r="AD3957" i="60"/>
  <c r="AD3958" i="60"/>
  <c r="AD3960" i="60"/>
  <c r="AD3961" i="60"/>
  <c r="AD3962" i="60"/>
  <c r="AD3963" i="60"/>
  <c r="AD3964" i="60"/>
  <c r="AD3965" i="60"/>
  <c r="AD3966" i="60"/>
  <c r="AD3968" i="60"/>
  <c r="AD3969" i="60"/>
  <c r="AD3970" i="60"/>
  <c r="AD3971" i="60"/>
  <c r="AD3972" i="60"/>
  <c r="AD3973" i="60"/>
  <c r="AD3974" i="60"/>
  <c r="AD3976" i="60"/>
  <c r="AD3977" i="60"/>
  <c r="AD3978" i="60"/>
  <c r="AD3979" i="60"/>
  <c r="AD3980" i="60"/>
  <c r="AD3981" i="60"/>
  <c r="AD3982" i="60"/>
  <c r="AD3984" i="60"/>
  <c r="AD3985" i="60"/>
  <c r="AD3986" i="60"/>
  <c r="AD3987" i="60"/>
  <c r="AD3988" i="60"/>
  <c r="AD3989" i="60"/>
  <c r="AD3990" i="60"/>
  <c r="AD3992" i="60"/>
  <c r="AD3993" i="60"/>
  <c r="AD3994" i="60"/>
  <c r="AD3995" i="60"/>
  <c r="AD3996" i="60"/>
  <c r="AD3997" i="60"/>
  <c r="AD3998" i="60"/>
  <c r="AD4000" i="60"/>
  <c r="AD4001" i="60"/>
  <c r="AD4002" i="60"/>
  <c r="AD4003" i="60"/>
  <c r="AD4004" i="60"/>
  <c r="AD4005" i="60"/>
  <c r="AD4006" i="60"/>
  <c r="AD4008" i="60"/>
  <c r="AD4009" i="60"/>
  <c r="AD4010" i="60"/>
  <c r="AD4011" i="60"/>
  <c r="AD4012" i="60"/>
  <c r="AD4013" i="60"/>
  <c r="AD4014" i="60"/>
  <c r="AD4016" i="60"/>
  <c r="AD4017" i="60"/>
  <c r="AD4018" i="60"/>
  <c r="AD4019" i="60"/>
  <c r="AD4020" i="60"/>
  <c r="AD4021" i="60"/>
  <c r="AD4022" i="60"/>
  <c r="AD4024" i="60"/>
  <c r="AD4025" i="60"/>
  <c r="AD4026" i="60"/>
  <c r="AD4027" i="60"/>
  <c r="AD4028" i="60"/>
  <c r="AD4029" i="60"/>
  <c r="AD4030" i="60"/>
  <c r="AD4032" i="60"/>
  <c r="AD4033" i="60"/>
  <c r="AD4034" i="60"/>
  <c r="AD4035" i="60"/>
  <c r="AD4036" i="60"/>
  <c r="AD4037" i="60"/>
  <c r="AD4038" i="60"/>
  <c r="AD4040" i="60"/>
  <c r="AD4041" i="60"/>
  <c r="AD4042" i="60"/>
  <c r="AD4043" i="60"/>
  <c r="AD4044" i="60"/>
  <c r="AD4045" i="60"/>
  <c r="AD4046" i="60"/>
  <c r="AD4048" i="60"/>
  <c r="AD4049" i="60"/>
  <c r="AD4050" i="60"/>
  <c r="AD4051" i="60"/>
  <c r="AD4052" i="60"/>
  <c r="AD4053" i="60"/>
  <c r="AD4054" i="60"/>
  <c r="AD4056" i="60"/>
  <c r="AD4057" i="60"/>
  <c r="AD4058" i="60"/>
  <c r="AD4059" i="60"/>
  <c r="AD4060" i="60"/>
  <c r="AD4061" i="60"/>
  <c r="AD4062" i="60"/>
  <c r="AD4064" i="60"/>
  <c r="AD4065" i="60"/>
  <c r="AD4066" i="60"/>
  <c r="AD4067" i="60"/>
  <c r="AD4068" i="60"/>
  <c r="AD4069" i="60"/>
  <c r="AD4070" i="60"/>
  <c r="AD4072" i="60"/>
  <c r="AD4073" i="60"/>
  <c r="AD4074" i="60"/>
  <c r="AD4075" i="60"/>
  <c r="AD4076" i="60"/>
  <c r="AD4077" i="60"/>
  <c r="AD4078" i="60"/>
  <c r="AD4080" i="60"/>
  <c r="AD4081" i="60"/>
  <c r="AD4082" i="60"/>
  <c r="AD4083" i="60"/>
  <c r="AD4084" i="60"/>
  <c r="AD4085" i="60"/>
  <c r="AD4086" i="60"/>
  <c r="AD4088" i="60"/>
  <c r="AD4089" i="60"/>
  <c r="AD4090" i="60"/>
  <c r="AD4091" i="60"/>
  <c r="AD4092" i="60"/>
  <c r="AD4093" i="60"/>
  <c r="AD4094" i="60"/>
  <c r="AD4096" i="60"/>
  <c r="AD4097" i="60"/>
  <c r="AD4098" i="60"/>
  <c r="AD4099" i="60"/>
  <c r="AD4100" i="60"/>
  <c r="AD4101" i="60"/>
  <c r="AD4102" i="60"/>
  <c r="AD4104" i="60"/>
  <c r="AD4105" i="60"/>
  <c r="AD4106" i="60"/>
  <c r="AD4107" i="60"/>
  <c r="AD4108" i="60"/>
  <c r="AD4109" i="60"/>
  <c r="AD4110" i="60"/>
  <c r="AD4112" i="60"/>
  <c r="AD4113" i="60"/>
  <c r="AD4114" i="60"/>
  <c r="AD4115" i="60"/>
  <c r="AD4116" i="60"/>
  <c r="AD4117" i="60"/>
  <c r="AD4118" i="60"/>
  <c r="AD4120" i="60"/>
  <c r="AD4121" i="60"/>
  <c r="AD4122" i="60"/>
  <c r="AD4123" i="60"/>
  <c r="AD4124" i="60"/>
  <c r="AD4125" i="60"/>
  <c r="AD4126" i="60"/>
  <c r="AD4128" i="60"/>
  <c r="AD4129" i="60"/>
  <c r="AD4130" i="60"/>
  <c r="AD4131" i="60"/>
  <c r="AD4132" i="60"/>
  <c r="AD4133" i="60"/>
  <c r="AD4134" i="60"/>
  <c r="AD4136" i="60"/>
  <c r="AD4137" i="60"/>
  <c r="AD4138" i="60"/>
  <c r="AD4139" i="60"/>
  <c r="AD4140" i="60"/>
  <c r="AD4141" i="60"/>
  <c r="AD4142" i="60"/>
  <c r="AD4144" i="60"/>
  <c r="AD4145" i="60"/>
  <c r="AD4146" i="60"/>
  <c r="AD4147" i="60"/>
  <c r="AD4148" i="60"/>
  <c r="AD4149" i="60"/>
  <c r="AD4150" i="60"/>
  <c r="AD4152" i="60"/>
  <c r="AD4153" i="60"/>
  <c r="AD4154" i="60"/>
  <c r="AD4155" i="60"/>
  <c r="AD4156" i="60"/>
  <c r="AD4157" i="60"/>
  <c r="AD4158" i="60"/>
  <c r="AD4160" i="60"/>
  <c r="AD4161" i="60"/>
  <c r="AD4162" i="60"/>
  <c r="AD4163" i="60"/>
  <c r="AD4164" i="60"/>
  <c r="AD4165" i="60"/>
  <c r="AD4166" i="60"/>
  <c r="AD4168" i="60"/>
  <c r="AD4169" i="60"/>
  <c r="AD4170" i="60"/>
  <c r="AD4171" i="60"/>
  <c r="AD4172" i="60"/>
  <c r="AD4173" i="60"/>
  <c r="AD4174" i="60"/>
  <c r="AD4176" i="60"/>
  <c r="AD4177" i="60"/>
  <c r="AD4178" i="60"/>
  <c r="AD4179" i="60"/>
  <c r="AD4180" i="60"/>
  <c r="AD4181" i="60"/>
  <c r="AD4182" i="60"/>
  <c r="AD4184" i="60"/>
  <c r="AD4185" i="60"/>
  <c r="AD4186" i="60"/>
  <c r="AD4187" i="60"/>
  <c r="AD4188" i="60"/>
  <c r="AD4189" i="60"/>
  <c r="AD4190" i="60"/>
  <c r="AD4192" i="60"/>
  <c r="AD4193" i="60"/>
  <c r="AD4194" i="60"/>
  <c r="AD4195" i="60"/>
  <c r="AD4196" i="60"/>
  <c r="AD4197" i="60"/>
  <c r="AD4198" i="60"/>
  <c r="AD4200" i="60"/>
  <c r="AD4201" i="60"/>
  <c r="AD4202" i="60"/>
  <c r="AD4203" i="60"/>
  <c r="AD4204" i="60"/>
  <c r="AD4205" i="60"/>
  <c r="AD4206" i="60"/>
  <c r="AD4208" i="60"/>
  <c r="AD4209" i="60"/>
  <c r="AD4210" i="60"/>
  <c r="AD4211" i="60"/>
  <c r="AD4212" i="60"/>
  <c r="AD4213" i="60"/>
  <c r="AD4214" i="60"/>
  <c r="AD4216" i="60"/>
  <c r="AD4217" i="60"/>
  <c r="AD4218" i="60"/>
  <c r="AD4219" i="60"/>
  <c r="AD4220" i="60"/>
  <c r="AD4221" i="60"/>
  <c r="AD4222" i="60"/>
  <c r="AD4224" i="60"/>
  <c r="AD4225" i="60"/>
  <c r="AD4226" i="60"/>
  <c r="AD4227" i="60"/>
  <c r="AD4228" i="60"/>
  <c r="AD4229" i="60"/>
  <c r="AD4230" i="60"/>
  <c r="AD4232" i="60"/>
  <c r="AD4233" i="60"/>
  <c r="AD4234" i="60"/>
  <c r="AD4235" i="60"/>
  <c r="AD4236" i="60"/>
  <c r="AD4237" i="60"/>
  <c r="AD4238" i="60"/>
  <c r="AD4240" i="60"/>
  <c r="AD4241" i="60"/>
  <c r="AD4242" i="60"/>
  <c r="AD4243" i="60"/>
  <c r="AD4244" i="60"/>
  <c r="AD4245" i="60"/>
  <c r="AD4246" i="60"/>
  <c r="AD4248" i="60"/>
  <c r="AD4249" i="60"/>
  <c r="AD4250" i="60"/>
  <c r="AD4251" i="60"/>
  <c r="AD4252" i="60"/>
  <c r="AD4253" i="60"/>
  <c r="AD4254" i="60"/>
  <c r="AD4256" i="60"/>
  <c r="AD4257" i="60"/>
  <c r="AD4258" i="60"/>
  <c r="AD4259" i="60"/>
  <c r="AD4260" i="60"/>
  <c r="AD4261" i="60"/>
  <c r="AD4262" i="60"/>
  <c r="AD4264" i="60"/>
  <c r="AD4265" i="60"/>
  <c r="AD4266" i="60"/>
  <c r="AD4267" i="60"/>
  <c r="AD4268" i="60"/>
  <c r="AD4269" i="60"/>
  <c r="AD4270" i="60"/>
  <c r="AD4272" i="60"/>
  <c r="AD4273" i="60"/>
  <c r="AD4274" i="60"/>
  <c r="AD4275" i="60"/>
  <c r="AD4276" i="60"/>
  <c r="AD4277" i="60"/>
  <c r="AD4278" i="60"/>
  <c r="AD4280" i="60"/>
  <c r="AD4281" i="60"/>
  <c r="AD4282" i="60"/>
  <c r="AD4283" i="60"/>
  <c r="AD4284" i="60"/>
  <c r="AD4285" i="60"/>
  <c r="AD4286" i="60"/>
  <c r="AD4288" i="60"/>
  <c r="AD4289" i="60"/>
  <c r="AD4290" i="60"/>
  <c r="AD4291" i="60"/>
  <c r="AD4292" i="60"/>
  <c r="AD4293" i="60"/>
  <c r="AD4294" i="60"/>
  <c r="AD4296" i="60"/>
  <c r="AD4297" i="60"/>
  <c r="AD4298" i="60"/>
  <c r="AD4299" i="60"/>
  <c r="AD4300" i="60"/>
  <c r="AD4301" i="60"/>
  <c r="AD4302" i="60"/>
  <c r="AD4304" i="60"/>
  <c r="AD4305" i="60"/>
  <c r="AD4306" i="60"/>
  <c r="AD4307" i="60"/>
  <c r="AD4308" i="60"/>
  <c r="AD4309" i="60"/>
  <c r="AD4310" i="60"/>
  <c r="AD4312" i="60"/>
  <c r="AD4313" i="60"/>
  <c r="AD4314" i="60"/>
  <c r="AD4315" i="60"/>
  <c r="AD4316" i="60"/>
  <c r="AD4317" i="60"/>
  <c r="AD4318" i="60"/>
  <c r="AD4320" i="60"/>
  <c r="AD4321" i="60"/>
  <c r="AD4322" i="60"/>
  <c r="AD4323" i="60"/>
  <c r="AD4324" i="60"/>
  <c r="AD4325" i="60"/>
  <c r="AD4326" i="60"/>
  <c r="AD4328" i="60"/>
  <c r="AD4329" i="60"/>
  <c r="AD4330" i="60"/>
  <c r="AD4331" i="60"/>
  <c r="AD4332" i="60"/>
  <c r="AD4333" i="60"/>
  <c r="AD4334" i="60"/>
  <c r="AD4336" i="60"/>
  <c r="AD4337" i="60"/>
  <c r="AD4338" i="60"/>
  <c r="AD4339" i="60"/>
  <c r="AD4340" i="60"/>
  <c r="AD4341" i="60"/>
  <c r="AD4342" i="60"/>
  <c r="AD4344" i="60"/>
  <c r="AD4345" i="60"/>
  <c r="AD4346" i="60"/>
  <c r="AD4347" i="60"/>
  <c r="AD4348" i="60"/>
  <c r="AD4349" i="60"/>
  <c r="AD4350" i="60"/>
  <c r="AD4352" i="60"/>
  <c r="AD4353" i="60"/>
  <c r="AD4354" i="60"/>
  <c r="AD4355" i="60"/>
  <c r="AD4356" i="60"/>
  <c r="AD4357" i="60"/>
  <c r="AD4358" i="60"/>
  <c r="AD4360" i="60"/>
  <c r="AE351" i="60"/>
  <c r="AE352" i="60"/>
  <c r="AE353" i="60"/>
  <c r="AE354" i="60"/>
  <c r="AE355" i="60"/>
  <c r="AE356" i="60"/>
  <c r="AE357" i="60"/>
  <c r="AE358" i="60"/>
  <c r="AE359" i="60"/>
  <c r="AE360" i="60"/>
  <c r="AE361" i="60"/>
  <c r="AE362" i="60"/>
  <c r="AE363" i="60"/>
  <c r="AE364" i="60"/>
  <c r="AE365" i="60"/>
  <c r="AE366" i="60"/>
  <c r="AE367" i="60"/>
  <c r="AE368" i="60"/>
  <c r="AE369" i="60"/>
  <c r="AE370" i="60"/>
  <c r="AE371" i="60"/>
  <c r="AE372" i="60"/>
  <c r="AE373" i="60"/>
  <c r="AE374" i="60"/>
  <c r="AE375" i="60"/>
  <c r="AE376" i="60"/>
  <c r="AE377" i="60"/>
  <c r="AE378" i="60"/>
  <c r="AE379" i="60"/>
  <c r="AE380" i="60"/>
  <c r="AE381" i="60"/>
  <c r="AE382" i="60"/>
  <c r="AE383" i="60"/>
  <c r="AE384" i="60"/>
  <c r="AE385" i="60"/>
  <c r="AE386" i="60"/>
  <c r="AE387" i="60"/>
  <c r="AE388" i="60"/>
  <c r="AE389" i="60"/>
  <c r="AE390" i="60"/>
  <c r="AE391" i="60"/>
  <c r="AE392" i="60"/>
  <c r="AE393" i="60"/>
  <c r="AE394" i="60"/>
  <c r="AE395" i="60"/>
  <c r="AE396" i="60"/>
  <c r="AE397" i="60"/>
  <c r="AE398" i="60"/>
  <c r="AE399" i="60"/>
  <c r="AE400" i="60"/>
  <c r="AE401" i="60"/>
  <c r="AE402" i="60"/>
  <c r="AE403" i="60"/>
  <c r="AE404" i="60"/>
  <c r="AE405" i="60"/>
  <c r="AE406" i="60"/>
  <c r="AE407" i="60"/>
  <c r="AE408" i="60"/>
  <c r="AE409" i="60"/>
  <c r="AE410" i="60"/>
  <c r="AE411" i="60"/>
  <c r="AE412" i="60"/>
  <c r="AE413" i="60"/>
  <c r="AE414" i="60"/>
  <c r="AE415" i="60"/>
  <c r="AE416" i="60"/>
  <c r="AE417" i="60"/>
  <c r="AE418" i="60"/>
  <c r="AE419" i="60"/>
  <c r="AE420" i="60"/>
  <c r="AE421" i="60"/>
  <c r="AE422" i="60"/>
  <c r="AE423" i="60"/>
  <c r="AE424" i="60"/>
  <c r="AE425" i="60"/>
  <c r="AE426" i="60"/>
  <c r="AE427" i="60"/>
  <c r="AE428" i="60"/>
  <c r="AE429" i="60"/>
  <c r="AE430" i="60"/>
  <c r="AE431" i="60"/>
  <c r="AE432" i="60"/>
  <c r="AE433" i="60"/>
  <c r="AE434" i="60"/>
  <c r="AE435" i="60"/>
  <c r="AE436" i="60"/>
  <c r="AE437" i="60"/>
  <c r="AE438" i="60"/>
  <c r="AE439" i="60"/>
  <c r="AE440" i="60"/>
  <c r="AE441" i="60"/>
  <c r="AE442" i="60"/>
  <c r="AE443" i="60"/>
  <c r="AE444" i="60"/>
  <c r="AE445" i="60"/>
  <c r="AE446" i="60"/>
  <c r="AE447" i="60"/>
  <c r="AE448" i="60"/>
  <c r="AE449" i="60"/>
  <c r="AE450" i="60"/>
  <c r="AE451" i="60"/>
  <c r="AE452" i="60"/>
  <c r="AE453" i="60"/>
  <c r="AE454" i="60"/>
  <c r="AE455" i="60"/>
  <c r="AE456" i="60"/>
  <c r="AE457" i="60"/>
  <c r="AE458" i="60"/>
  <c r="AE459" i="60"/>
  <c r="AE460" i="60"/>
  <c r="AE461" i="60"/>
  <c r="AE462" i="60"/>
  <c r="AE463" i="60"/>
  <c r="AE464" i="60"/>
  <c r="AE465" i="60"/>
  <c r="AE466" i="60"/>
  <c r="AE467" i="60"/>
  <c r="AE468" i="60"/>
  <c r="AE469" i="60"/>
  <c r="AE470" i="60"/>
  <c r="AE471" i="60"/>
  <c r="AE472" i="60"/>
  <c r="AE473" i="60"/>
  <c r="AE474" i="60"/>
  <c r="AE475" i="60"/>
  <c r="AE476" i="60"/>
  <c r="AE477" i="60"/>
  <c r="AE478" i="60"/>
  <c r="AE479" i="60"/>
  <c r="AE480" i="60"/>
  <c r="AE481" i="60"/>
  <c r="AE482" i="60"/>
  <c r="AE483" i="60"/>
  <c r="AE484" i="60"/>
  <c r="AE485" i="60"/>
  <c r="AE486" i="60"/>
  <c r="AE487" i="60"/>
  <c r="AE488" i="60"/>
  <c r="AE489" i="60"/>
  <c r="AE490" i="60"/>
  <c r="AE491" i="60"/>
  <c r="AE492" i="60"/>
  <c r="AE493" i="60"/>
  <c r="AE494" i="60"/>
  <c r="AE495" i="60"/>
  <c r="AE496" i="60"/>
  <c r="AE497" i="60"/>
  <c r="AE498" i="60"/>
  <c r="AE499" i="60"/>
  <c r="AE500" i="60"/>
  <c r="AE501" i="60"/>
  <c r="AE502" i="60"/>
  <c r="AE503" i="60"/>
  <c r="AE504" i="60"/>
  <c r="AE505" i="60"/>
  <c r="AE506" i="60"/>
  <c r="AE507" i="60"/>
  <c r="AE508" i="60"/>
  <c r="AE509" i="60"/>
  <c r="AE510" i="60"/>
  <c r="AE511" i="60"/>
  <c r="AE512" i="60"/>
  <c r="AE513" i="60"/>
  <c r="AE514" i="60"/>
  <c r="AE515" i="60"/>
  <c r="AE516" i="60"/>
  <c r="AE517" i="60"/>
  <c r="AE518" i="60"/>
  <c r="AE519" i="60"/>
  <c r="AE520" i="60"/>
  <c r="AE521" i="60"/>
  <c r="AE522" i="60"/>
  <c r="AE523" i="60"/>
  <c r="AE524" i="60"/>
  <c r="AE525" i="60"/>
  <c r="AE526" i="60"/>
  <c r="AE527" i="60"/>
  <c r="AE528" i="60"/>
  <c r="AE529" i="60"/>
  <c r="AE530" i="60"/>
  <c r="AE531" i="60"/>
  <c r="AE532" i="60"/>
  <c r="AE533" i="60"/>
  <c r="AE534" i="60"/>
  <c r="AE535" i="60"/>
  <c r="AE536" i="60"/>
  <c r="AE537" i="60"/>
  <c r="AE538" i="60"/>
  <c r="AE539" i="60"/>
  <c r="AE540" i="60"/>
  <c r="AE541" i="60"/>
  <c r="AE542" i="60"/>
  <c r="AE543" i="60"/>
  <c r="AE544" i="60"/>
  <c r="AE545" i="60"/>
  <c r="AE546" i="60"/>
  <c r="AE547" i="60"/>
  <c r="AE548" i="60"/>
  <c r="AE549" i="60"/>
  <c r="AE550" i="60"/>
  <c r="AE551" i="60"/>
  <c r="AE552" i="60"/>
  <c r="AE553" i="60"/>
  <c r="AE554" i="60"/>
  <c r="AE555" i="60"/>
  <c r="AE556" i="60"/>
  <c r="AE557" i="60"/>
  <c r="AE558" i="60"/>
  <c r="AE559" i="60"/>
  <c r="AE560" i="60"/>
  <c r="AE561" i="60"/>
  <c r="AE562" i="60"/>
  <c r="AE563" i="60"/>
  <c r="AE564" i="60"/>
  <c r="AE565" i="60"/>
  <c r="AE566" i="60"/>
  <c r="AE567" i="60"/>
  <c r="AE568" i="60"/>
  <c r="AE569" i="60"/>
  <c r="AE570" i="60"/>
  <c r="AE571" i="60"/>
  <c r="AE572" i="60"/>
  <c r="AE573" i="60"/>
  <c r="AE574" i="60"/>
  <c r="AE575" i="60"/>
  <c r="AE576" i="60"/>
  <c r="AE577" i="60"/>
  <c r="AE578" i="60"/>
  <c r="AE579" i="60"/>
  <c r="AE580" i="60"/>
  <c r="AE581" i="60"/>
  <c r="AE582" i="60"/>
  <c r="AE583" i="60"/>
  <c r="AE584" i="60"/>
  <c r="AE585" i="60"/>
  <c r="AE586" i="60"/>
  <c r="AE587" i="60"/>
  <c r="AE588" i="60"/>
  <c r="AE589" i="60"/>
  <c r="AE590" i="60"/>
  <c r="AE591" i="60"/>
  <c r="AE592" i="60"/>
  <c r="AE593" i="60"/>
  <c r="AE594" i="60"/>
  <c r="AE595" i="60"/>
  <c r="AE596" i="60"/>
  <c r="AE597" i="60"/>
  <c r="AE598" i="60"/>
  <c r="AE599" i="60"/>
  <c r="AE600" i="60"/>
  <c r="AE601" i="60"/>
  <c r="AE602" i="60"/>
  <c r="AE603" i="60"/>
  <c r="AE604" i="60"/>
  <c r="AE605" i="60"/>
  <c r="AE606" i="60"/>
  <c r="AE607" i="60"/>
  <c r="AE608" i="60"/>
  <c r="AE609" i="60"/>
  <c r="AE610" i="60"/>
  <c r="AE611" i="60"/>
  <c r="AE612" i="60"/>
  <c r="AE613" i="60"/>
  <c r="AE614" i="60"/>
  <c r="AE615" i="60"/>
  <c r="AE616" i="60"/>
  <c r="AE617" i="60"/>
  <c r="AE618" i="60"/>
  <c r="AE619" i="60"/>
  <c r="AE620" i="60"/>
  <c r="AE621" i="60"/>
  <c r="AE622" i="60"/>
  <c r="AE623" i="60"/>
  <c r="AE624" i="60"/>
  <c r="AE625" i="60"/>
  <c r="AE626" i="60"/>
  <c r="AE627" i="60"/>
  <c r="AE628" i="60"/>
  <c r="AE629" i="60"/>
  <c r="AE630" i="60"/>
  <c r="AE631" i="60"/>
  <c r="AE632" i="60"/>
  <c r="AE633" i="60"/>
  <c r="AE634" i="60"/>
  <c r="AE635" i="60"/>
  <c r="AE636" i="60"/>
  <c r="AE637" i="60"/>
  <c r="AE638" i="60"/>
  <c r="AE639" i="60"/>
  <c r="AE640" i="60"/>
  <c r="AE641" i="60"/>
  <c r="AE642" i="60"/>
  <c r="AE643" i="60"/>
  <c r="AE644" i="60"/>
  <c r="AE645" i="60"/>
  <c r="AE646" i="60"/>
  <c r="AE647" i="60"/>
  <c r="AE648" i="60"/>
  <c r="AE649" i="60"/>
  <c r="AE650" i="60"/>
  <c r="AE651" i="60"/>
  <c r="AE652" i="60"/>
  <c r="AE653" i="60"/>
  <c r="AE654" i="60"/>
  <c r="AE655" i="60"/>
  <c r="AE656" i="60"/>
  <c r="AE657" i="60"/>
  <c r="AE658" i="60"/>
  <c r="AE659" i="60"/>
  <c r="AE660" i="60"/>
  <c r="AE661" i="60"/>
  <c r="AE662" i="60"/>
  <c r="AE663" i="60"/>
  <c r="AE664" i="60"/>
  <c r="AE665" i="60"/>
  <c r="AE666" i="60"/>
  <c r="AE667" i="60"/>
  <c r="AE668" i="60"/>
  <c r="AE669" i="60"/>
  <c r="AE670" i="60"/>
  <c r="AE671" i="60"/>
  <c r="AE672" i="60"/>
  <c r="AE673" i="60"/>
  <c r="AE674" i="60"/>
  <c r="AE675" i="60"/>
  <c r="AE676" i="60"/>
  <c r="AE677" i="60"/>
  <c r="AE678" i="60"/>
  <c r="AE679" i="60"/>
  <c r="AE680" i="60"/>
  <c r="AE681" i="60"/>
  <c r="AE682" i="60"/>
  <c r="AE683" i="60"/>
  <c r="AE684" i="60"/>
  <c r="AE685" i="60"/>
  <c r="AE686" i="60"/>
  <c r="AE687" i="60"/>
  <c r="AE688" i="60"/>
  <c r="AE689" i="60"/>
  <c r="AE690" i="60"/>
  <c r="AE691" i="60"/>
  <c r="AE692" i="60"/>
  <c r="AE693" i="60"/>
  <c r="AE694" i="60"/>
  <c r="AE695" i="60"/>
  <c r="AE696" i="60"/>
  <c r="AE697" i="60"/>
  <c r="AE698" i="60"/>
  <c r="AE699" i="60"/>
  <c r="AE700" i="60"/>
  <c r="AE701" i="60"/>
  <c r="AE702" i="60"/>
  <c r="AE703" i="60"/>
  <c r="AE704" i="60"/>
  <c r="AE705" i="60"/>
  <c r="AE706" i="60"/>
  <c r="AE707" i="60"/>
  <c r="AE708" i="60"/>
  <c r="AE709" i="60"/>
  <c r="AE710" i="60"/>
  <c r="AE711" i="60"/>
  <c r="AE712" i="60"/>
  <c r="AE713" i="60"/>
  <c r="AE714" i="60"/>
  <c r="AE715" i="60"/>
  <c r="AE716" i="60"/>
  <c r="AE717" i="60"/>
  <c r="AE718" i="60"/>
  <c r="AE719" i="60"/>
  <c r="AE720" i="60"/>
  <c r="AE721" i="60"/>
  <c r="AE722" i="60"/>
  <c r="AE723" i="60"/>
  <c r="AE724" i="60"/>
  <c r="AE725" i="60"/>
  <c r="AE726" i="60"/>
  <c r="AE727" i="60"/>
  <c r="AE728" i="60"/>
  <c r="AE729" i="60"/>
  <c r="AE730" i="60"/>
  <c r="AE731" i="60"/>
  <c r="AE732" i="60"/>
  <c r="AE733" i="60"/>
  <c r="AE734" i="60"/>
  <c r="AE735" i="60"/>
  <c r="AE736" i="60"/>
  <c r="AE737" i="60"/>
  <c r="AE738" i="60"/>
  <c r="AE739" i="60"/>
  <c r="AE740" i="60"/>
  <c r="AE741" i="60"/>
  <c r="AE742" i="60"/>
  <c r="AE743" i="60"/>
  <c r="AE744" i="60"/>
  <c r="AE745" i="60"/>
  <c r="AE746" i="60"/>
  <c r="AE747" i="60"/>
  <c r="AE748" i="60"/>
  <c r="AE749" i="60"/>
  <c r="AE750" i="60"/>
  <c r="AE751" i="60"/>
  <c r="AE752" i="60"/>
  <c r="AE753" i="60"/>
  <c r="AE754" i="60"/>
  <c r="AE755" i="60"/>
  <c r="AE756" i="60"/>
  <c r="AE757" i="60"/>
  <c r="AE758" i="60"/>
  <c r="AE759" i="60"/>
  <c r="AE760" i="60"/>
  <c r="AE761" i="60"/>
  <c r="AE762" i="60"/>
  <c r="AE763" i="60"/>
  <c r="AE764" i="60"/>
  <c r="AE765" i="60"/>
  <c r="AE766" i="60"/>
  <c r="AE767" i="60"/>
  <c r="AE768" i="60"/>
  <c r="AE769" i="60"/>
  <c r="AE770" i="60"/>
  <c r="AE771" i="60"/>
  <c r="AE772" i="60"/>
  <c r="AE773" i="60"/>
  <c r="AE774" i="60"/>
  <c r="AE775" i="60"/>
  <c r="AE776" i="60"/>
  <c r="AE777" i="60"/>
  <c r="AE778" i="60"/>
  <c r="AE779" i="60"/>
  <c r="AE780" i="60"/>
  <c r="AE781" i="60"/>
  <c r="AE782" i="60"/>
  <c r="AE783" i="60"/>
  <c r="AE784" i="60"/>
  <c r="AE785" i="60"/>
  <c r="AE786" i="60"/>
  <c r="AE787" i="60"/>
  <c r="AE788" i="60"/>
  <c r="AE789" i="60"/>
  <c r="AE790" i="60"/>
  <c r="AE791" i="60"/>
  <c r="AE792" i="60"/>
  <c r="AE793" i="60"/>
  <c r="AE794" i="60"/>
  <c r="AE795" i="60"/>
  <c r="AE796" i="60"/>
  <c r="AE797" i="60"/>
  <c r="AE798" i="60"/>
  <c r="AE799" i="60"/>
  <c r="AE800" i="60"/>
  <c r="AE801" i="60"/>
  <c r="AE802" i="60"/>
  <c r="AE803" i="60"/>
  <c r="AE804" i="60"/>
  <c r="AE805" i="60"/>
  <c r="AE806" i="60"/>
  <c r="AE807" i="60"/>
  <c r="AE808" i="60"/>
  <c r="AE809" i="60"/>
  <c r="AE810" i="60"/>
  <c r="AE811" i="60"/>
  <c r="AE812" i="60"/>
  <c r="AE813" i="60"/>
  <c r="AE814" i="60"/>
  <c r="AE815" i="60"/>
  <c r="AE816" i="60"/>
  <c r="AE817" i="60"/>
  <c r="AE818" i="60"/>
  <c r="AE819" i="60"/>
  <c r="AE820" i="60"/>
  <c r="AE821" i="60"/>
  <c r="AE822" i="60"/>
  <c r="AE823" i="60"/>
  <c r="AE824" i="60"/>
  <c r="AE825" i="60"/>
  <c r="AE826" i="60"/>
  <c r="AE827" i="60"/>
  <c r="AE828" i="60"/>
  <c r="AE829" i="60"/>
  <c r="AE830" i="60"/>
  <c r="AE831" i="60"/>
  <c r="AE832" i="60"/>
  <c r="AE833" i="60"/>
  <c r="AE834" i="60"/>
  <c r="AE835" i="60"/>
  <c r="AE836" i="60"/>
  <c r="AE837" i="60"/>
  <c r="AE838" i="60"/>
  <c r="AE839" i="60"/>
  <c r="AE840" i="60"/>
  <c r="AE841" i="60"/>
  <c r="AE842" i="60"/>
  <c r="AE843" i="60"/>
  <c r="AE844" i="60"/>
  <c r="AE845" i="60"/>
  <c r="AE846" i="60"/>
  <c r="AE847" i="60"/>
  <c r="AE848" i="60"/>
  <c r="AE849" i="60"/>
  <c r="AE850" i="60"/>
  <c r="AE851" i="60"/>
  <c r="AE852" i="60"/>
  <c r="AE853" i="60"/>
  <c r="AE854" i="60"/>
  <c r="AE855" i="60"/>
  <c r="AE856" i="60"/>
  <c r="AE857" i="60"/>
  <c r="AE858" i="60"/>
  <c r="AE859" i="60"/>
  <c r="AE860" i="60"/>
  <c r="AE861" i="60"/>
  <c r="AE862" i="60"/>
  <c r="AE863" i="60"/>
  <c r="AE864" i="60"/>
  <c r="AE865" i="60"/>
  <c r="AE866" i="60"/>
  <c r="AE867" i="60"/>
  <c r="AE868" i="60"/>
  <c r="AE869" i="60"/>
  <c r="AE870" i="60"/>
  <c r="AE871" i="60"/>
  <c r="AE872" i="60"/>
  <c r="AE873" i="60"/>
  <c r="AE874" i="60"/>
  <c r="AE875" i="60"/>
  <c r="AE876" i="60"/>
  <c r="AE877" i="60"/>
  <c r="AE878" i="60"/>
  <c r="AE879" i="60"/>
  <c r="AE880" i="60"/>
  <c r="AE881" i="60"/>
  <c r="AE882" i="60"/>
  <c r="AE883" i="60"/>
  <c r="AE884" i="60"/>
  <c r="AE885" i="60"/>
  <c r="AE886" i="60"/>
  <c r="AE887" i="60"/>
  <c r="AE888" i="60"/>
  <c r="AE889" i="60"/>
  <c r="AE890" i="60"/>
  <c r="AE891" i="60"/>
  <c r="AE892" i="60"/>
  <c r="AE893" i="60"/>
  <c r="AE894" i="60"/>
  <c r="AE895" i="60"/>
  <c r="AE896" i="60"/>
  <c r="AE897" i="60"/>
  <c r="AE898" i="60"/>
  <c r="AE899" i="60"/>
  <c r="AE900" i="60"/>
  <c r="AE901" i="60"/>
  <c r="AE902" i="60"/>
  <c r="AE903" i="60"/>
  <c r="AE904" i="60"/>
  <c r="AE905" i="60"/>
  <c r="AE906" i="60"/>
  <c r="AE907" i="60"/>
  <c r="AE908" i="60"/>
  <c r="AE909" i="60"/>
  <c r="AE910" i="60"/>
  <c r="AE911" i="60"/>
  <c r="AE912" i="60"/>
  <c r="AE913" i="60"/>
  <c r="AE914" i="60"/>
  <c r="AE915" i="60"/>
  <c r="AE916" i="60"/>
  <c r="AE917" i="60"/>
  <c r="AE918" i="60"/>
  <c r="AE919" i="60"/>
  <c r="AE920" i="60"/>
  <c r="AE921" i="60"/>
  <c r="AE922" i="60"/>
  <c r="AE923" i="60"/>
  <c r="AE924" i="60"/>
  <c r="AE925" i="60"/>
  <c r="AE926" i="60"/>
  <c r="AE927" i="60"/>
  <c r="AE928" i="60"/>
  <c r="AE929" i="60"/>
  <c r="AE930" i="60"/>
  <c r="AE931" i="60"/>
  <c r="AE932" i="60"/>
  <c r="AE933" i="60"/>
  <c r="AE934" i="60"/>
  <c r="AE935" i="60"/>
  <c r="AE936" i="60"/>
  <c r="AE937" i="60"/>
  <c r="AE938" i="60"/>
  <c r="AE939" i="60"/>
  <c r="AE940" i="60"/>
  <c r="AE941" i="60"/>
  <c r="AE942" i="60"/>
  <c r="AE943" i="60"/>
  <c r="AE944" i="60"/>
  <c r="AE945" i="60"/>
  <c r="AE946" i="60"/>
  <c r="AE947" i="60"/>
  <c r="AE948" i="60"/>
  <c r="AE949" i="60"/>
  <c r="AE950" i="60"/>
  <c r="AE951" i="60"/>
  <c r="AE952" i="60"/>
  <c r="AE953" i="60"/>
  <c r="AE954" i="60"/>
  <c r="AE955" i="60"/>
  <c r="AE956" i="60"/>
  <c r="AE957" i="60"/>
  <c r="AE958" i="60"/>
  <c r="AE959" i="60"/>
  <c r="AE960" i="60"/>
  <c r="AE961" i="60"/>
  <c r="AE962" i="60"/>
  <c r="AE963" i="60"/>
  <c r="AE964" i="60"/>
  <c r="AE965" i="60"/>
  <c r="AE966" i="60"/>
  <c r="AE967" i="60"/>
  <c r="AE968" i="60"/>
  <c r="AE969" i="60"/>
  <c r="AE970" i="60"/>
  <c r="AE971" i="60"/>
  <c r="AE972" i="60"/>
  <c r="AE973" i="60"/>
  <c r="AE974" i="60"/>
  <c r="AE975" i="60"/>
  <c r="AE976" i="60"/>
  <c r="AE977" i="60"/>
  <c r="AE978" i="60"/>
  <c r="AE979" i="60"/>
  <c r="AE980" i="60"/>
  <c r="AE981" i="60"/>
  <c r="AE982" i="60"/>
  <c r="AE983" i="60"/>
  <c r="AE984" i="60"/>
  <c r="AE985" i="60"/>
  <c r="AE986" i="60"/>
  <c r="AE987" i="60"/>
  <c r="AE988" i="60"/>
  <c r="AE989" i="60"/>
  <c r="AE990" i="60"/>
  <c r="AE991" i="60"/>
  <c r="AE992" i="60"/>
  <c r="AE993" i="60"/>
  <c r="AE994" i="60"/>
  <c r="AE995" i="60"/>
  <c r="AE996" i="60"/>
  <c r="AE997" i="60"/>
  <c r="AE998" i="60"/>
  <c r="AE999" i="60"/>
  <c r="AE1000" i="60"/>
  <c r="AE1001" i="60"/>
  <c r="AE1002" i="60"/>
  <c r="AE1003" i="60"/>
  <c r="AE1004" i="60"/>
  <c r="AE1005" i="60"/>
  <c r="AE1006" i="60"/>
  <c r="AE1007" i="60"/>
  <c r="AE1008" i="60"/>
  <c r="AE1009" i="60"/>
  <c r="AE1010" i="60"/>
  <c r="AE1011" i="60"/>
  <c r="AE1012" i="60"/>
  <c r="AE1013" i="60"/>
  <c r="AE1014" i="60"/>
  <c r="AE1015" i="60"/>
  <c r="AE1016" i="60"/>
  <c r="AE1017" i="60"/>
  <c r="AE1018" i="60"/>
  <c r="AE1019" i="60"/>
  <c r="AE1020" i="60"/>
  <c r="AE1021" i="60"/>
  <c r="AE1022" i="60"/>
  <c r="AE1023" i="60"/>
  <c r="AE1024" i="60"/>
  <c r="AE1025" i="60"/>
  <c r="AE1026" i="60"/>
  <c r="AE1027" i="60"/>
  <c r="AE1028" i="60"/>
  <c r="AE1029" i="60"/>
  <c r="AE1030" i="60"/>
  <c r="AE1031" i="60"/>
  <c r="AE1032" i="60"/>
  <c r="AE1033" i="60"/>
  <c r="AE1034" i="60"/>
  <c r="AE1035" i="60"/>
  <c r="AE1036" i="60"/>
  <c r="AE1037" i="60"/>
  <c r="AE1038" i="60"/>
  <c r="AE1039" i="60"/>
  <c r="AE1040" i="60"/>
  <c r="AE1041" i="60"/>
  <c r="AE1042" i="60"/>
  <c r="AE1043" i="60"/>
  <c r="AE1044" i="60"/>
  <c r="AE1045" i="60"/>
  <c r="AE1046" i="60"/>
  <c r="AE1047" i="60"/>
  <c r="AE1048" i="60"/>
  <c r="AE1049" i="60"/>
  <c r="AE1050" i="60"/>
  <c r="AE1051" i="60"/>
  <c r="AE1052" i="60"/>
  <c r="AE1053" i="60"/>
  <c r="AE1054" i="60"/>
  <c r="AE1055" i="60"/>
  <c r="AE1056" i="60"/>
  <c r="AE1057" i="60"/>
  <c r="AE1058" i="60"/>
  <c r="AE1059" i="60"/>
  <c r="AE1060" i="60"/>
  <c r="AE1061" i="60"/>
  <c r="AE1062" i="60"/>
  <c r="AE1063" i="60"/>
  <c r="AE1064" i="60"/>
  <c r="AE1065" i="60"/>
  <c r="AE1066" i="60"/>
  <c r="AE1067" i="60"/>
  <c r="AE1068" i="60"/>
  <c r="AE1069" i="60"/>
  <c r="AE1070" i="60"/>
  <c r="AE1071" i="60"/>
  <c r="AE1072" i="60"/>
  <c r="AE1073" i="60"/>
  <c r="AE1074" i="60"/>
  <c r="AE1075" i="60"/>
  <c r="AE1076" i="60"/>
  <c r="AE1077" i="60"/>
  <c r="AE1078" i="60"/>
  <c r="AE1079" i="60"/>
  <c r="AE1080" i="60"/>
  <c r="AE1081" i="60"/>
  <c r="AE1082" i="60"/>
  <c r="AE1083" i="60"/>
  <c r="AE1084" i="60"/>
  <c r="AE1085" i="60"/>
  <c r="AE1086" i="60"/>
  <c r="AE1087" i="60"/>
  <c r="AE1088" i="60"/>
  <c r="AE1089" i="60"/>
  <c r="AE1090" i="60"/>
  <c r="AE1091" i="60"/>
  <c r="AE1092" i="60"/>
  <c r="AE1093" i="60"/>
  <c r="AE1094" i="60"/>
  <c r="AE1095" i="60"/>
  <c r="AE1096" i="60"/>
  <c r="AE1097" i="60"/>
  <c r="AE1098" i="60"/>
  <c r="AE1099" i="60"/>
  <c r="AE1100" i="60"/>
  <c r="AE1101" i="60"/>
  <c r="AE1102" i="60"/>
  <c r="AE1103" i="60"/>
  <c r="AE1104" i="60"/>
  <c r="AE1105" i="60"/>
  <c r="AE1106" i="60"/>
  <c r="AE1107" i="60"/>
  <c r="AE1108" i="60"/>
  <c r="AE1109" i="60"/>
  <c r="AE1110" i="60"/>
  <c r="AE1111" i="60"/>
  <c r="AE1112" i="60"/>
  <c r="AE1113" i="60"/>
  <c r="AE1114" i="60"/>
  <c r="AE1115" i="60"/>
  <c r="AE1116" i="60"/>
  <c r="AE1117" i="60"/>
  <c r="AE1118" i="60"/>
  <c r="AE1119" i="60"/>
  <c r="AE1120" i="60"/>
  <c r="AE1121" i="60"/>
  <c r="AE1122" i="60"/>
  <c r="AE1123" i="60"/>
  <c r="AE1124" i="60"/>
  <c r="AE1125" i="60"/>
  <c r="AE1126" i="60"/>
  <c r="AE1127" i="60"/>
  <c r="AE1128" i="60"/>
  <c r="AE1129" i="60"/>
  <c r="AE1130" i="60"/>
  <c r="AE1131" i="60"/>
  <c r="AE1132" i="60"/>
  <c r="AE1133" i="60"/>
  <c r="AE1134" i="60"/>
  <c r="AE1135" i="60"/>
  <c r="AE1136" i="60"/>
  <c r="AE1137" i="60"/>
  <c r="AE1138" i="60"/>
  <c r="AE1139" i="60"/>
  <c r="AE1140" i="60"/>
  <c r="AE1141" i="60"/>
  <c r="AE1142" i="60"/>
  <c r="AE1143" i="60"/>
  <c r="AE1144" i="60"/>
  <c r="AE1145" i="60"/>
  <c r="AE1146" i="60"/>
  <c r="AE1147" i="60"/>
  <c r="AE1148" i="60"/>
  <c r="AE1149" i="60"/>
  <c r="AE1150" i="60"/>
  <c r="AE1151" i="60"/>
  <c r="AE1152" i="60"/>
  <c r="AE1153" i="60"/>
  <c r="AE1154" i="60"/>
  <c r="AE1155" i="60"/>
  <c r="AE1156" i="60"/>
  <c r="AE1157" i="60"/>
  <c r="AE1158" i="60"/>
  <c r="AE1159" i="60"/>
  <c r="AE1160" i="60"/>
  <c r="AE1161" i="60"/>
  <c r="AE1162" i="60"/>
  <c r="AE1163" i="60"/>
  <c r="AE1164" i="60"/>
  <c r="AE1165" i="60"/>
  <c r="AE1166" i="60"/>
  <c r="AE1167" i="60"/>
  <c r="AE1168" i="60"/>
  <c r="AE1169" i="60"/>
  <c r="AE1170" i="60"/>
  <c r="AE1171" i="60"/>
  <c r="AE1172" i="60"/>
  <c r="AE1173" i="60"/>
  <c r="AE1174" i="60"/>
  <c r="AE1175" i="60"/>
  <c r="AE1176" i="60"/>
  <c r="AE1177" i="60"/>
  <c r="AE1178" i="60"/>
  <c r="AE1179" i="60"/>
  <c r="AE1180" i="60"/>
  <c r="AE1181" i="60"/>
  <c r="AE1182" i="60"/>
  <c r="AE1183" i="60"/>
  <c r="AE1184" i="60"/>
  <c r="AE1185" i="60"/>
  <c r="AE1186" i="60"/>
  <c r="AE1187" i="60"/>
  <c r="AE1188" i="60"/>
  <c r="AE1189" i="60"/>
  <c r="AE1190" i="60"/>
  <c r="AE1191" i="60"/>
  <c r="AE1192" i="60"/>
  <c r="AE1193" i="60"/>
  <c r="AE1194" i="60"/>
  <c r="AE1195" i="60"/>
  <c r="AE1196" i="60"/>
  <c r="AE1197" i="60"/>
  <c r="AE1198" i="60"/>
  <c r="AE1199" i="60"/>
  <c r="AE1200" i="60"/>
  <c r="AE1201" i="60"/>
  <c r="AE1202" i="60"/>
  <c r="AE1203" i="60"/>
  <c r="AE1204" i="60"/>
  <c r="AE1205" i="60"/>
  <c r="AE1206" i="60"/>
  <c r="AE1207" i="60"/>
  <c r="AE1208" i="60"/>
  <c r="AE1209" i="60"/>
  <c r="AE1210" i="60"/>
  <c r="AE1211" i="60"/>
  <c r="AE1212" i="60"/>
  <c r="AE1213" i="60"/>
  <c r="AE1214" i="60"/>
  <c r="AE1215" i="60"/>
  <c r="AE1216" i="60"/>
  <c r="AE1217" i="60"/>
  <c r="AE1218" i="60"/>
  <c r="AE1219" i="60"/>
  <c r="AE1220" i="60"/>
  <c r="AE1221" i="60"/>
  <c r="AE1222" i="60"/>
  <c r="AE1223" i="60"/>
  <c r="AE1224" i="60"/>
  <c r="AE1225" i="60"/>
  <c r="AE1226" i="60"/>
  <c r="AE1227" i="60"/>
  <c r="AE1228" i="60"/>
  <c r="AE1229" i="60"/>
  <c r="AE1230" i="60"/>
  <c r="AE1231" i="60"/>
  <c r="AE1232" i="60"/>
  <c r="AE1233" i="60"/>
  <c r="AE1234" i="60"/>
  <c r="AE1235" i="60"/>
  <c r="AE1236" i="60"/>
  <c r="AE1237" i="60"/>
  <c r="AE1238" i="60"/>
  <c r="AE1239" i="60"/>
  <c r="AE1240" i="60"/>
  <c r="AE1241" i="60"/>
  <c r="AE1242" i="60"/>
  <c r="AE1243" i="60"/>
  <c r="AE1244" i="60"/>
  <c r="AE1245" i="60"/>
  <c r="AE1246" i="60"/>
  <c r="AE1247" i="60"/>
  <c r="AE1248" i="60"/>
  <c r="AE1249" i="60"/>
  <c r="AE1250" i="60"/>
  <c r="AE1251" i="60"/>
  <c r="AE1252" i="60"/>
  <c r="AE1253" i="60"/>
  <c r="AE1254" i="60"/>
  <c r="AE1255" i="60"/>
  <c r="AE1256" i="60"/>
  <c r="AE1257" i="60"/>
  <c r="AE1258" i="60"/>
  <c r="AE1259" i="60"/>
  <c r="AE1260" i="60"/>
  <c r="AE1261" i="60"/>
  <c r="AE1262" i="60"/>
  <c r="AE1263" i="60"/>
  <c r="AE1264" i="60"/>
  <c r="AE1265" i="60"/>
  <c r="AE1266" i="60"/>
  <c r="AE1267" i="60"/>
  <c r="AE1268" i="60"/>
  <c r="AE1269" i="60"/>
  <c r="AE1270" i="60"/>
  <c r="AE1271" i="60"/>
  <c r="AE1272" i="60"/>
  <c r="AE1273" i="60"/>
  <c r="AE1274" i="60"/>
  <c r="AE1275" i="60"/>
  <c r="AE1276" i="60"/>
  <c r="AE1277" i="60"/>
  <c r="AE1278" i="60"/>
  <c r="AE1279" i="60"/>
  <c r="AE1280" i="60"/>
  <c r="AE1281" i="60"/>
  <c r="AE1282" i="60"/>
  <c r="AE1283" i="60"/>
  <c r="AE1284" i="60"/>
  <c r="AE1285" i="60"/>
  <c r="AE1286" i="60"/>
  <c r="AE1287" i="60"/>
  <c r="AE1288" i="60"/>
  <c r="AE1289" i="60"/>
  <c r="AE1290" i="60"/>
  <c r="AE1291" i="60"/>
  <c r="AE1292" i="60"/>
  <c r="AE1293" i="60"/>
  <c r="AE1294" i="60"/>
  <c r="AE1295" i="60"/>
  <c r="AE1296" i="60"/>
  <c r="AE1297" i="60"/>
  <c r="AE1298" i="60"/>
  <c r="AE1299" i="60"/>
  <c r="AE1300" i="60"/>
  <c r="AE1301" i="60"/>
  <c r="AE1302" i="60"/>
  <c r="AE1303" i="60"/>
  <c r="AE1304" i="60"/>
  <c r="AE1305" i="60"/>
  <c r="AE1306" i="60"/>
  <c r="AE1307" i="60"/>
  <c r="AE1308" i="60"/>
  <c r="AE1309" i="60"/>
  <c r="AE1310" i="60"/>
  <c r="AE1311" i="60"/>
  <c r="AE1312" i="60"/>
  <c r="AE1313" i="60"/>
  <c r="AE1314" i="60"/>
  <c r="AE1315" i="60"/>
  <c r="AE1316" i="60"/>
  <c r="AE1317" i="60"/>
  <c r="AE1318" i="60"/>
  <c r="AE1319" i="60"/>
  <c r="AE1320" i="60"/>
  <c r="AE1321" i="60"/>
  <c r="AE1322" i="60"/>
  <c r="AE1323" i="60"/>
  <c r="AE1324" i="60"/>
  <c r="AE1325" i="60"/>
  <c r="AE1326" i="60"/>
  <c r="AE1327" i="60"/>
  <c r="AE1328" i="60"/>
  <c r="AE1329" i="60"/>
  <c r="AE1330" i="60"/>
  <c r="AE1331" i="60"/>
  <c r="AE1332" i="60"/>
  <c r="AE1333" i="60"/>
  <c r="AE1334" i="60"/>
  <c r="AE1335" i="60"/>
  <c r="AE1336" i="60"/>
  <c r="AE1337" i="60"/>
  <c r="AE1338" i="60"/>
  <c r="AE1339" i="60"/>
  <c r="AE1340" i="60"/>
  <c r="AE1341" i="60"/>
  <c r="AE1342" i="60"/>
  <c r="AE1343" i="60"/>
  <c r="AE1344" i="60"/>
  <c r="AE1345" i="60"/>
  <c r="AE1346" i="60"/>
  <c r="AE1347" i="60"/>
  <c r="AE1348" i="60"/>
  <c r="AE1349" i="60"/>
  <c r="AE1350" i="60"/>
  <c r="AE1351" i="60"/>
  <c r="AE1352" i="60"/>
  <c r="AE1353" i="60"/>
  <c r="AE1354" i="60"/>
  <c r="AE1355" i="60"/>
  <c r="AE1356" i="60"/>
  <c r="AE1357" i="60"/>
  <c r="AE1358" i="60"/>
  <c r="AE1359" i="60"/>
  <c r="AE1360" i="60"/>
  <c r="AE1361" i="60"/>
  <c r="AE1362" i="60"/>
  <c r="AE1363" i="60"/>
  <c r="AE1364" i="60"/>
  <c r="AE1365" i="60"/>
  <c r="AE1366" i="60"/>
  <c r="AE1367" i="60"/>
  <c r="AE1368" i="60"/>
  <c r="AE1369" i="60"/>
  <c r="AE1370" i="60"/>
  <c r="AE1371" i="60"/>
  <c r="AE1372" i="60"/>
  <c r="AE1373" i="60"/>
  <c r="AE1374" i="60"/>
  <c r="AE1375" i="60"/>
  <c r="AE1376" i="60"/>
  <c r="AE1377" i="60"/>
  <c r="AE1378" i="60"/>
  <c r="AE1379" i="60"/>
  <c r="AE1380" i="60"/>
  <c r="AE1381" i="60"/>
  <c r="AE1382" i="60"/>
  <c r="AE1383" i="60"/>
  <c r="AE1384" i="60"/>
  <c r="AE1385" i="60"/>
  <c r="AE1386" i="60"/>
  <c r="AE1387" i="60"/>
  <c r="AE1388" i="60"/>
  <c r="AE1389" i="60"/>
  <c r="AE1390" i="60"/>
  <c r="AE1391" i="60"/>
  <c r="AE1392" i="60"/>
  <c r="AE1393" i="60"/>
  <c r="AE1394" i="60"/>
  <c r="AE1395" i="60"/>
  <c r="AE1396" i="60"/>
  <c r="AE1397" i="60"/>
  <c r="AE1398" i="60"/>
  <c r="AE1399" i="60"/>
  <c r="AE1400" i="60"/>
  <c r="AE1401" i="60"/>
  <c r="AE1402" i="60"/>
  <c r="AE1403" i="60"/>
  <c r="AE1404" i="60"/>
  <c r="AE1405" i="60"/>
  <c r="AE1406" i="60"/>
  <c r="AE1407" i="60"/>
  <c r="AE1408" i="60"/>
  <c r="AE1409" i="60"/>
  <c r="AE1410" i="60"/>
  <c r="AE1411" i="60"/>
  <c r="AE1412" i="60"/>
  <c r="AE1413" i="60"/>
  <c r="AE1414" i="60"/>
  <c r="AE1415" i="60"/>
  <c r="AE1416" i="60"/>
  <c r="AE1417" i="60"/>
  <c r="AE1418" i="60"/>
  <c r="AE1419" i="60"/>
  <c r="AE1420" i="60"/>
  <c r="AE1421" i="60"/>
  <c r="AE1422" i="60"/>
  <c r="AE1423" i="60"/>
  <c r="AE1424" i="60"/>
  <c r="AE1425" i="60"/>
  <c r="AE1426" i="60"/>
  <c r="AE1427" i="60"/>
  <c r="AE1428" i="60"/>
  <c r="AE1429" i="60"/>
  <c r="AE1430" i="60"/>
  <c r="AE1431" i="60"/>
  <c r="AE1432" i="60"/>
  <c r="AE1433" i="60"/>
  <c r="AE1434" i="60"/>
  <c r="AE1435" i="60"/>
  <c r="AE1436" i="60"/>
  <c r="AE1437" i="60"/>
  <c r="AE1438" i="60"/>
  <c r="AE1439" i="60"/>
  <c r="AE1440" i="60"/>
  <c r="AE1441" i="60"/>
  <c r="AE1442" i="60"/>
  <c r="AE1443" i="60"/>
  <c r="AE1444" i="60"/>
  <c r="AE1445" i="60"/>
  <c r="AE1446" i="60"/>
  <c r="AE1447" i="60"/>
  <c r="AE1448" i="60"/>
  <c r="AE1449" i="60"/>
  <c r="AE1450" i="60"/>
  <c r="AE1451" i="60"/>
  <c r="AE1452" i="60"/>
  <c r="AE1453" i="60"/>
  <c r="AE1454" i="60"/>
  <c r="AE1455" i="60"/>
  <c r="AE1456" i="60"/>
  <c r="AE1457" i="60"/>
  <c r="AE1458" i="60"/>
  <c r="AE1459" i="60"/>
  <c r="AE1460" i="60"/>
  <c r="AE1461" i="60"/>
  <c r="AE1462" i="60"/>
  <c r="AE1463" i="60"/>
  <c r="AE1464" i="60"/>
  <c r="AE1465" i="60"/>
  <c r="AE1466" i="60"/>
  <c r="AE1467" i="60"/>
  <c r="AE1468" i="60"/>
  <c r="AE1469" i="60"/>
  <c r="AE1470" i="60"/>
  <c r="AE1471" i="60"/>
  <c r="AE1472" i="60"/>
  <c r="AE1473" i="60"/>
  <c r="AE1474" i="60"/>
  <c r="AE1475" i="60"/>
  <c r="AE1476" i="60"/>
  <c r="AE1477" i="60"/>
  <c r="AE1478" i="60"/>
  <c r="AE1479" i="60"/>
  <c r="AE1480" i="60"/>
  <c r="AE1481" i="60"/>
  <c r="AE1482" i="60"/>
  <c r="AE1483" i="60"/>
  <c r="AE1484" i="60"/>
  <c r="AE1485" i="60"/>
  <c r="AE1486" i="60"/>
  <c r="AE1487" i="60"/>
  <c r="AE1488" i="60"/>
  <c r="AE1489" i="60"/>
  <c r="AE1490" i="60"/>
  <c r="AE1491" i="60"/>
  <c r="AE1492" i="60"/>
  <c r="AE1493" i="60"/>
  <c r="AE1494" i="60"/>
  <c r="AE1495" i="60"/>
  <c r="AE1496" i="60"/>
  <c r="AE1497" i="60"/>
  <c r="AE1498" i="60"/>
  <c r="AE1499" i="60"/>
  <c r="AE1500" i="60"/>
  <c r="AE1501" i="60"/>
  <c r="AE1502" i="60"/>
  <c r="AE1503" i="60"/>
  <c r="AE1504" i="60"/>
  <c r="AE1505" i="60"/>
  <c r="AE1506" i="60"/>
  <c r="AE1507" i="60"/>
  <c r="AE1508" i="60"/>
  <c r="AE1509" i="60"/>
  <c r="AE1510" i="60"/>
  <c r="AE1511" i="60"/>
  <c r="AE1512" i="60"/>
  <c r="AE1513" i="60"/>
  <c r="AE1514" i="60"/>
  <c r="AE1515" i="60"/>
  <c r="AE1516" i="60"/>
  <c r="AE1517" i="60"/>
  <c r="AE1518" i="60"/>
  <c r="AE1519" i="60"/>
  <c r="AE1520" i="60"/>
  <c r="AE1521" i="60"/>
  <c r="AE1522" i="60"/>
  <c r="AE1523" i="60"/>
  <c r="AE1524" i="60"/>
  <c r="AE1525" i="60"/>
  <c r="AE1526" i="60"/>
  <c r="AE1527" i="60"/>
  <c r="AE1528" i="60"/>
  <c r="AE1529" i="60"/>
  <c r="AE1530" i="60"/>
  <c r="AE1531" i="60"/>
  <c r="AE1532" i="60"/>
  <c r="AE1533" i="60"/>
  <c r="AE1534" i="60"/>
  <c r="AE1535" i="60"/>
  <c r="AE1536" i="60"/>
  <c r="AE1537" i="60"/>
  <c r="AE1538" i="60"/>
  <c r="AE1539" i="60"/>
  <c r="AE1540" i="60"/>
  <c r="AE1541" i="60"/>
  <c r="AE1542" i="60"/>
  <c r="AE1543" i="60"/>
  <c r="AE1544" i="60"/>
  <c r="AE1545" i="60"/>
  <c r="AE1546" i="60"/>
  <c r="AE1547" i="60"/>
  <c r="AE1548" i="60"/>
  <c r="AE1549" i="60"/>
  <c r="AE1550" i="60"/>
  <c r="AE1551" i="60"/>
  <c r="AE1552" i="60"/>
  <c r="AE1553" i="60"/>
  <c r="AE1554" i="60"/>
  <c r="AE1555" i="60"/>
  <c r="AE1556" i="60"/>
  <c r="AE1557" i="60"/>
  <c r="AE1558" i="60"/>
  <c r="AE1559" i="60"/>
  <c r="AE1560" i="60"/>
  <c r="AE1561" i="60"/>
  <c r="AE1562" i="60"/>
  <c r="AE1563" i="60"/>
  <c r="AE1564" i="60"/>
  <c r="AE1565" i="60"/>
  <c r="AE1566" i="60"/>
  <c r="AE1567" i="60"/>
  <c r="AE1568" i="60"/>
  <c r="AE1569" i="60"/>
  <c r="AE1570" i="60"/>
  <c r="AE1571" i="60"/>
  <c r="AE1572" i="60"/>
  <c r="AE1573" i="60"/>
  <c r="AE1574" i="60"/>
  <c r="AE1575" i="60"/>
  <c r="AE1576" i="60"/>
  <c r="AE1577" i="60"/>
  <c r="AE1578" i="60"/>
  <c r="AE1579" i="60"/>
  <c r="AE1580" i="60"/>
  <c r="AE1581" i="60"/>
  <c r="AE1582" i="60"/>
  <c r="AE1583" i="60"/>
  <c r="AE1584" i="60"/>
  <c r="AE1585" i="60"/>
  <c r="AE1586" i="60"/>
  <c r="AE1587" i="60"/>
  <c r="AE1588" i="60"/>
  <c r="AE1589" i="60"/>
  <c r="AE1590" i="60"/>
  <c r="AE1591" i="60"/>
  <c r="AE1592" i="60"/>
  <c r="AE1593" i="60"/>
  <c r="AE1594" i="60"/>
  <c r="AE1595" i="60"/>
  <c r="AE1596" i="60"/>
  <c r="AE1597" i="60"/>
  <c r="AE1598" i="60"/>
  <c r="AE1599" i="60"/>
  <c r="AE1600" i="60"/>
  <c r="AE1601" i="60"/>
  <c r="AE1602" i="60"/>
  <c r="AE1603" i="60"/>
  <c r="AE1604" i="60"/>
  <c r="AE1605" i="60"/>
  <c r="AE1606" i="60"/>
  <c r="AE1607" i="60"/>
  <c r="AE1608" i="60"/>
  <c r="AE1609" i="60"/>
  <c r="AE1610" i="60"/>
  <c r="AE1611" i="60"/>
  <c r="AE1612" i="60"/>
  <c r="AE1613" i="60"/>
  <c r="AE1614" i="60"/>
  <c r="AE1615" i="60"/>
  <c r="AE1616" i="60"/>
  <c r="AE1617" i="60"/>
  <c r="AE1618" i="60"/>
  <c r="AE1619" i="60"/>
  <c r="AE1620" i="60"/>
  <c r="AE1621" i="60"/>
  <c r="AE1622" i="60"/>
  <c r="AE1623" i="60"/>
  <c r="AE1624" i="60"/>
  <c r="AE1625" i="60"/>
  <c r="AE1626" i="60"/>
  <c r="AE1627" i="60"/>
  <c r="AE1628" i="60"/>
  <c r="AE1629" i="60"/>
  <c r="AE1630" i="60"/>
  <c r="AE1631" i="60"/>
  <c r="AE1632" i="60"/>
  <c r="AE1633" i="60"/>
  <c r="AE1634" i="60"/>
  <c r="AE1635" i="60"/>
  <c r="AE1636" i="60"/>
  <c r="AE1637" i="60"/>
  <c r="AE1638" i="60"/>
  <c r="AE1639" i="60"/>
  <c r="AE1640" i="60"/>
  <c r="AE1641" i="60"/>
  <c r="AE1642" i="60"/>
  <c r="AE1643" i="60"/>
  <c r="AE1644" i="60"/>
  <c r="AE1645" i="60"/>
  <c r="AE1646" i="60"/>
  <c r="AE1647" i="60"/>
  <c r="AE1648" i="60"/>
  <c r="AE1649" i="60"/>
  <c r="AE1650" i="60"/>
  <c r="AE1651" i="60"/>
  <c r="AE1652" i="60"/>
  <c r="AE1653" i="60"/>
  <c r="AE1654" i="60"/>
  <c r="AE1655" i="60"/>
  <c r="AE1656" i="60"/>
  <c r="AE1657" i="60"/>
  <c r="AE1658" i="60"/>
  <c r="AE1659" i="60"/>
  <c r="AE1660" i="60"/>
  <c r="AE1661" i="60"/>
  <c r="AE1662" i="60"/>
  <c r="AE1663" i="60"/>
  <c r="AE1664" i="60"/>
  <c r="AE1665" i="60"/>
  <c r="AE1666" i="60"/>
  <c r="AE1667" i="60"/>
  <c r="AE1668" i="60"/>
  <c r="AE1669" i="60"/>
  <c r="AE1670" i="60"/>
  <c r="AE1671" i="60"/>
  <c r="AE1672" i="60"/>
  <c r="AE1673" i="60"/>
  <c r="AE1674" i="60"/>
  <c r="AE1675" i="60"/>
  <c r="AE1676" i="60"/>
  <c r="AE1677" i="60"/>
  <c r="AE1678" i="60"/>
  <c r="AE1679" i="60"/>
  <c r="AE1680" i="60"/>
  <c r="AE1681" i="60"/>
  <c r="AE1682" i="60"/>
  <c r="AE1683" i="60"/>
  <c r="AE1684" i="60"/>
  <c r="AE1685" i="60"/>
  <c r="AE1686" i="60"/>
  <c r="AE1687" i="60"/>
  <c r="AE1688" i="60"/>
  <c r="AE1689" i="60"/>
  <c r="AE1690" i="60"/>
  <c r="AE1691" i="60"/>
  <c r="AE1692" i="60"/>
  <c r="AE1693" i="60"/>
  <c r="AE1694" i="60"/>
  <c r="AE1695" i="60"/>
  <c r="AE1696" i="60"/>
  <c r="AE1697" i="60"/>
  <c r="AE1698" i="60"/>
  <c r="AE1699" i="60"/>
  <c r="AE1700" i="60"/>
  <c r="AE1701" i="60"/>
  <c r="AE1702" i="60"/>
  <c r="AE1703" i="60"/>
  <c r="AE1704" i="60"/>
  <c r="AE1705" i="60"/>
  <c r="AE1706" i="60"/>
  <c r="AE1707" i="60"/>
  <c r="AE1708" i="60"/>
  <c r="AE1709" i="60"/>
  <c r="AE1710" i="60"/>
  <c r="AE1711" i="60"/>
  <c r="AE1712" i="60"/>
  <c r="AE1713" i="60"/>
  <c r="AE1714" i="60"/>
  <c r="AE1715" i="60"/>
  <c r="AE1716" i="60"/>
  <c r="AE1717" i="60"/>
  <c r="AE1718" i="60"/>
  <c r="AE1719" i="60"/>
  <c r="AE1720" i="60"/>
  <c r="AE1721" i="60"/>
  <c r="AE1722" i="60"/>
  <c r="AE1723" i="60"/>
  <c r="AE1724" i="60"/>
  <c r="AE1725" i="60"/>
  <c r="AE1726" i="60"/>
  <c r="AE1727" i="60"/>
  <c r="AE1728" i="60"/>
  <c r="AE1729" i="60"/>
  <c r="AE1730" i="60"/>
  <c r="AE1731" i="60"/>
  <c r="AE1732" i="60"/>
  <c r="AE1733" i="60"/>
  <c r="AE1734" i="60"/>
  <c r="AE1735" i="60"/>
  <c r="AE1736" i="60"/>
  <c r="AE1737" i="60"/>
  <c r="AE1738" i="60"/>
  <c r="AE1739" i="60"/>
  <c r="AE1740" i="60"/>
  <c r="AE1741" i="60"/>
  <c r="AE1742" i="60"/>
  <c r="AE1743" i="60"/>
  <c r="AE1744" i="60"/>
  <c r="AE1745" i="60"/>
  <c r="AE1746" i="60"/>
  <c r="AE1747" i="60"/>
  <c r="AE1748" i="60"/>
  <c r="AE1749" i="60"/>
  <c r="AE1750" i="60"/>
  <c r="AE1751" i="60"/>
  <c r="AE1752" i="60"/>
  <c r="AE1753" i="60"/>
  <c r="AE1754" i="60"/>
  <c r="AE1755" i="60"/>
  <c r="AE1756" i="60"/>
  <c r="AE1757" i="60"/>
  <c r="AE1758" i="60"/>
  <c r="AE1759" i="60"/>
  <c r="AE1760" i="60"/>
  <c r="AE1761" i="60"/>
  <c r="AE1762" i="60"/>
  <c r="AE1763" i="60"/>
  <c r="AE1764" i="60"/>
  <c r="AE1765" i="60"/>
  <c r="AE1766" i="60"/>
  <c r="AE1767" i="60"/>
  <c r="AE1768" i="60"/>
  <c r="AE1769" i="60"/>
  <c r="AE1770" i="60"/>
  <c r="AE1771" i="60"/>
  <c r="AE1772" i="60"/>
  <c r="AE1773" i="60"/>
  <c r="AE1774" i="60"/>
  <c r="AE1775" i="60"/>
  <c r="AE1776" i="60"/>
  <c r="AE1777" i="60"/>
  <c r="AE1778" i="60"/>
  <c r="AE1779" i="60"/>
  <c r="AE1780" i="60"/>
  <c r="AE1781" i="60"/>
  <c r="AE1782" i="60"/>
  <c r="AE1783" i="60"/>
  <c r="AE1784" i="60"/>
  <c r="AE1785" i="60"/>
  <c r="AE1786" i="60"/>
  <c r="AE1787" i="60"/>
  <c r="AE1788" i="60"/>
  <c r="AE1789" i="60"/>
  <c r="AE1790" i="60"/>
  <c r="AE1791" i="60"/>
  <c r="AE1792" i="60"/>
  <c r="AE1793" i="60"/>
  <c r="AE1794" i="60"/>
  <c r="AE1795" i="60"/>
  <c r="AE1796" i="60"/>
  <c r="AE1797" i="60"/>
  <c r="AE1798" i="60"/>
  <c r="AE1799" i="60"/>
  <c r="AE1800" i="60"/>
  <c r="AE1801" i="60"/>
  <c r="AE1802" i="60"/>
  <c r="AE1803" i="60"/>
  <c r="AE1804" i="60"/>
  <c r="AE1805" i="60"/>
  <c r="AE1806" i="60"/>
  <c r="AE1807" i="60"/>
  <c r="AE1808" i="60"/>
  <c r="AE1809" i="60"/>
  <c r="AE1810" i="60"/>
  <c r="AE1811" i="60"/>
  <c r="AE1812" i="60"/>
  <c r="AE1813" i="60"/>
  <c r="AE1814" i="60"/>
  <c r="AE1815" i="60"/>
  <c r="AE1816" i="60"/>
  <c r="AE1817" i="60"/>
  <c r="AE1818" i="60"/>
  <c r="AE1819" i="60"/>
  <c r="AE1820" i="60"/>
  <c r="AE1821" i="60"/>
  <c r="AE1822" i="60"/>
  <c r="AE1823" i="60"/>
  <c r="AE1824" i="60"/>
  <c r="AE1825" i="60"/>
  <c r="AE1826" i="60"/>
  <c r="AE1827" i="60"/>
  <c r="AE1828" i="60"/>
  <c r="AE1829" i="60"/>
  <c r="AE1830" i="60"/>
  <c r="AE1831" i="60"/>
  <c r="AE1832" i="60"/>
  <c r="AE1833" i="60"/>
  <c r="AE1834" i="60"/>
  <c r="AE1835" i="60"/>
  <c r="AE1836" i="60"/>
  <c r="AE1837" i="60"/>
  <c r="AE1838" i="60"/>
  <c r="AE1839" i="60"/>
  <c r="AE1840" i="60"/>
  <c r="AE1841" i="60"/>
  <c r="AE1842" i="60"/>
  <c r="AE1843" i="60"/>
  <c r="AE1844" i="60"/>
  <c r="AE1845" i="60"/>
  <c r="AE1846" i="60"/>
  <c r="AE1847" i="60"/>
  <c r="AE1848" i="60"/>
  <c r="AE1849" i="60"/>
  <c r="AE1850" i="60"/>
  <c r="AE1851" i="60"/>
  <c r="AE1852" i="60"/>
  <c r="AE1853" i="60"/>
  <c r="AE1854" i="60"/>
  <c r="AE1855" i="60"/>
  <c r="AE1856" i="60"/>
  <c r="AE1857" i="60"/>
  <c r="AE1858" i="60"/>
  <c r="AE1859" i="60"/>
  <c r="AE1860" i="60"/>
  <c r="AE1861" i="60"/>
  <c r="AE1862" i="60"/>
  <c r="AE1863" i="60"/>
  <c r="AE1864" i="60"/>
  <c r="AE1865" i="60"/>
  <c r="AE1866" i="60"/>
  <c r="AE1867" i="60"/>
  <c r="AE1868" i="60"/>
  <c r="AE1869" i="60"/>
  <c r="AE1870" i="60"/>
  <c r="AE1871" i="60"/>
  <c r="AE1872" i="60"/>
  <c r="AE1873" i="60"/>
  <c r="AE1874" i="60"/>
  <c r="AE1875" i="60"/>
  <c r="AE1876" i="60"/>
  <c r="AE1877" i="60"/>
  <c r="AE1878" i="60"/>
  <c r="AE1879" i="60"/>
  <c r="AE1880" i="60"/>
  <c r="AE1881" i="60"/>
  <c r="AE1882" i="60"/>
  <c r="AE1883" i="60"/>
  <c r="AE1884" i="60"/>
  <c r="AE1885" i="60"/>
  <c r="AE1886" i="60"/>
  <c r="AE1887" i="60"/>
  <c r="AE1888" i="60"/>
  <c r="AE1889" i="60"/>
  <c r="AE1890" i="60"/>
  <c r="AE1891" i="60"/>
  <c r="AE1892" i="60"/>
  <c r="AE1893" i="60"/>
  <c r="AE1894" i="60"/>
  <c r="AE1895" i="60"/>
  <c r="AE1896" i="60"/>
  <c r="AE1897" i="60"/>
  <c r="AE1898" i="60"/>
  <c r="AE1899" i="60"/>
  <c r="AE1900" i="60"/>
  <c r="AE1901" i="60"/>
  <c r="AE1902" i="60"/>
  <c r="AE1903" i="60"/>
  <c r="AE1904" i="60"/>
  <c r="AE1905" i="60"/>
  <c r="AE1906" i="60"/>
  <c r="AE1907" i="60"/>
  <c r="AE1908" i="60"/>
  <c r="AE1909" i="60"/>
  <c r="AE1910" i="60"/>
  <c r="AE1911" i="60"/>
  <c r="AE1912" i="60"/>
  <c r="AE1913" i="60"/>
  <c r="AE1914" i="60"/>
  <c r="AE1915" i="60"/>
  <c r="AE1916" i="60"/>
  <c r="AE1917" i="60"/>
  <c r="AE1918" i="60"/>
  <c r="AE1919" i="60"/>
  <c r="AE1920" i="60"/>
  <c r="AE1921" i="60"/>
  <c r="AE1922" i="60"/>
  <c r="AE1923" i="60"/>
  <c r="AE1924" i="60"/>
  <c r="AE1925" i="60"/>
  <c r="AE1926" i="60"/>
  <c r="AE1927" i="60"/>
  <c r="AE1928" i="60"/>
  <c r="AE1929" i="60"/>
  <c r="AE1930" i="60"/>
  <c r="AE1931" i="60"/>
  <c r="AE1932" i="60"/>
  <c r="AE1933" i="60"/>
  <c r="AE1934" i="60"/>
  <c r="AE1935" i="60"/>
  <c r="AE1936" i="60"/>
  <c r="AE1937" i="60"/>
  <c r="AE1938" i="60"/>
  <c r="AE1939" i="60"/>
  <c r="AE1940" i="60"/>
  <c r="AE1941" i="60"/>
  <c r="AE1942" i="60"/>
  <c r="AE1943" i="60"/>
  <c r="AE1944" i="60"/>
  <c r="AE1945" i="60"/>
  <c r="AE1946" i="60"/>
  <c r="AE1947" i="60"/>
  <c r="AE1948" i="60"/>
  <c r="AE1949" i="60"/>
  <c r="AE1950" i="60"/>
  <c r="AE1951" i="60"/>
  <c r="AE1952" i="60"/>
  <c r="AE1953" i="60"/>
  <c r="AE1954" i="60"/>
  <c r="AE1955" i="60"/>
  <c r="AE1956" i="60"/>
  <c r="AE1957" i="60"/>
  <c r="AE1958" i="60"/>
  <c r="AE1959" i="60"/>
  <c r="AE1960" i="60"/>
  <c r="AE1961" i="60"/>
  <c r="AE1962" i="60"/>
  <c r="AE1963" i="60"/>
  <c r="AE1964" i="60"/>
  <c r="AE1965" i="60"/>
  <c r="AE1966" i="60"/>
  <c r="AE1967" i="60"/>
  <c r="AE1968" i="60"/>
  <c r="AE1969" i="60"/>
  <c r="AE1970" i="60"/>
  <c r="AE1971" i="60"/>
  <c r="AE1972" i="60"/>
  <c r="AE1973" i="60"/>
  <c r="AE1974" i="60"/>
  <c r="AE1975" i="60"/>
  <c r="AE1976" i="60"/>
  <c r="AE1977" i="60"/>
  <c r="AE1978" i="60"/>
  <c r="AE1979" i="60"/>
  <c r="AE1980" i="60"/>
  <c r="AE1981" i="60"/>
  <c r="AE1982" i="60"/>
  <c r="AE1983" i="60"/>
  <c r="AE1984" i="60"/>
  <c r="AE1985" i="60"/>
  <c r="AE1986" i="60"/>
  <c r="AE1987" i="60"/>
  <c r="AE1988" i="60"/>
  <c r="AE1989" i="60"/>
  <c r="AE1990" i="60"/>
  <c r="AE1991" i="60"/>
  <c r="AE1992" i="60"/>
  <c r="AE1993" i="60"/>
  <c r="AE1994" i="60"/>
  <c r="AE1995" i="60"/>
  <c r="AE1996" i="60"/>
  <c r="AE1997" i="60"/>
  <c r="AE1998" i="60"/>
  <c r="AE1999" i="60"/>
  <c r="AE2000" i="60"/>
  <c r="AE2001" i="60"/>
  <c r="AE2002" i="60"/>
  <c r="AE2003" i="60"/>
  <c r="AE2004" i="60"/>
  <c r="AE2005" i="60"/>
  <c r="AE2006" i="60"/>
  <c r="AE2007" i="60"/>
  <c r="AE2008" i="60"/>
  <c r="AE2009" i="60"/>
  <c r="AE2010" i="60"/>
  <c r="AE2011" i="60"/>
  <c r="AE2012" i="60"/>
  <c r="AE2013" i="60"/>
  <c r="AE2014" i="60"/>
  <c r="AE2015" i="60"/>
  <c r="AE2016" i="60"/>
  <c r="AE2017" i="60"/>
  <c r="AE2018" i="60"/>
  <c r="AE2019" i="60"/>
  <c r="AE2020" i="60"/>
  <c r="AE2021" i="60"/>
  <c r="AE2022" i="60"/>
  <c r="AE2023" i="60"/>
  <c r="AE2024" i="60"/>
  <c r="AE2025" i="60"/>
  <c r="AE2026" i="60"/>
  <c r="AE2027" i="60"/>
  <c r="AE2028" i="60"/>
  <c r="AE2029" i="60"/>
  <c r="AE2030" i="60"/>
  <c r="AE2031" i="60"/>
  <c r="AE2032" i="60"/>
  <c r="AE2033" i="60"/>
  <c r="AE2034" i="60"/>
  <c r="AE2035" i="60"/>
  <c r="AE2036" i="60"/>
  <c r="AE2037" i="60"/>
  <c r="AE2038" i="60"/>
  <c r="AE2039" i="60"/>
  <c r="AE2040" i="60"/>
  <c r="AE2041" i="60"/>
  <c r="AE2042" i="60"/>
  <c r="AE2043" i="60"/>
  <c r="AE2044" i="60"/>
  <c r="AE2045" i="60"/>
  <c r="AE2046" i="60"/>
  <c r="AE2047" i="60"/>
  <c r="AE2048" i="60"/>
  <c r="AE2049" i="60"/>
  <c r="AE2050" i="60"/>
  <c r="AE2051" i="60"/>
  <c r="AE2052" i="60"/>
  <c r="AE2053" i="60"/>
  <c r="AE2054" i="60"/>
  <c r="AE2055" i="60"/>
  <c r="AE2056" i="60"/>
  <c r="AE2057" i="60"/>
  <c r="AE2058" i="60"/>
  <c r="AE2059" i="60"/>
  <c r="AE2060" i="60"/>
  <c r="AE2061" i="60"/>
  <c r="AE2062" i="60"/>
  <c r="AE2063" i="60"/>
  <c r="AE2064" i="60"/>
  <c r="AE2065" i="60"/>
  <c r="AE2066" i="60"/>
  <c r="AE2067" i="60"/>
  <c r="AE2068" i="60"/>
  <c r="AE2069" i="60"/>
  <c r="AE2070" i="60"/>
  <c r="AE2071" i="60"/>
  <c r="AE2072" i="60"/>
  <c r="AE2073" i="60"/>
  <c r="AE2074" i="60"/>
  <c r="AE2075" i="60"/>
  <c r="AE2076" i="60"/>
  <c r="AE2077" i="60"/>
  <c r="AE2078" i="60"/>
  <c r="AE2079" i="60"/>
  <c r="AE2080" i="60"/>
  <c r="AE2081" i="60"/>
  <c r="AE2082" i="60"/>
  <c r="AE2083" i="60"/>
  <c r="AE2084" i="60"/>
  <c r="AE2085" i="60"/>
  <c r="AE2086" i="60"/>
  <c r="AE2087" i="60"/>
  <c r="AE2088" i="60"/>
  <c r="AE2089" i="60"/>
  <c r="AE2090" i="60"/>
  <c r="AE2091" i="60"/>
  <c r="AE2092" i="60"/>
  <c r="AE2093" i="60"/>
  <c r="AE2094" i="60"/>
  <c r="AE2095" i="60"/>
  <c r="AE2096" i="60"/>
  <c r="AE2097" i="60"/>
  <c r="AE2098" i="60"/>
  <c r="AE2099" i="60"/>
  <c r="AE2100" i="60"/>
  <c r="AE2101" i="60"/>
  <c r="AE2102" i="60"/>
  <c r="AE2103" i="60"/>
  <c r="AE2104" i="60"/>
  <c r="AE2105" i="60"/>
  <c r="AE2106" i="60"/>
  <c r="AE2107" i="60"/>
  <c r="AE2108" i="60"/>
  <c r="AE2109" i="60"/>
  <c r="AE2110" i="60"/>
  <c r="AE2111" i="60"/>
  <c r="AE2112" i="60"/>
  <c r="AE2113" i="60"/>
  <c r="AE2114" i="60"/>
  <c r="AE2115" i="60"/>
  <c r="AE2116" i="60"/>
  <c r="AE2117" i="60"/>
  <c r="AE2118" i="60"/>
  <c r="AE2119" i="60"/>
  <c r="AE2120" i="60"/>
  <c r="AE2121" i="60"/>
  <c r="AE2122" i="60"/>
  <c r="AE2123" i="60"/>
  <c r="AE2124" i="60"/>
  <c r="AE2125" i="60"/>
  <c r="AE2126" i="60"/>
  <c r="AE2127" i="60"/>
  <c r="AE2128" i="60"/>
  <c r="AE2129" i="60"/>
  <c r="AE2130" i="60"/>
  <c r="AE2131" i="60"/>
  <c r="AE2132" i="60"/>
  <c r="AE2133" i="60"/>
  <c r="AE2134" i="60"/>
  <c r="AE2135" i="60"/>
  <c r="AE2136" i="60"/>
  <c r="AE2137" i="60"/>
  <c r="AE2138" i="60"/>
  <c r="AE2139" i="60"/>
  <c r="AE2140" i="60"/>
  <c r="AE2141" i="60"/>
  <c r="AE2142" i="60"/>
  <c r="AE2143" i="60"/>
  <c r="AE2144" i="60"/>
  <c r="AE2145" i="60"/>
  <c r="AE2146" i="60"/>
  <c r="AE2147" i="60"/>
  <c r="AE2148" i="60"/>
  <c r="AE2149" i="60"/>
  <c r="AE2150" i="60"/>
  <c r="AE2151" i="60"/>
  <c r="AE2152" i="60"/>
  <c r="AE2153" i="60"/>
  <c r="AE2154" i="60"/>
  <c r="AE2155" i="60"/>
  <c r="AE2156" i="60"/>
  <c r="AE2157" i="60"/>
  <c r="AE2158" i="60"/>
  <c r="AE2159" i="60"/>
  <c r="AE2160" i="60"/>
  <c r="AE2161" i="60"/>
  <c r="AE2162" i="60"/>
  <c r="AE2163" i="60"/>
  <c r="AE2164" i="60"/>
  <c r="AE2165" i="60"/>
  <c r="AE2166" i="60"/>
  <c r="AE2167" i="60"/>
  <c r="AE2168" i="60"/>
  <c r="AE2169" i="60"/>
  <c r="AE2170" i="60"/>
  <c r="AE2171" i="60"/>
  <c r="AE2172" i="60"/>
  <c r="AE2173" i="60"/>
  <c r="AE2174" i="60"/>
  <c r="AE2175" i="60"/>
  <c r="AE2176" i="60"/>
  <c r="AE2177" i="60"/>
  <c r="AE2178" i="60"/>
  <c r="AE2179" i="60"/>
  <c r="AE2180" i="60"/>
  <c r="AE2181" i="60"/>
  <c r="AE2182" i="60"/>
  <c r="AE2183" i="60"/>
  <c r="AE2184" i="60"/>
  <c r="AE2185" i="60"/>
  <c r="AE2186" i="60"/>
  <c r="AE2187" i="60"/>
  <c r="AE2188" i="60"/>
  <c r="AE2189" i="60"/>
  <c r="AE2190" i="60"/>
  <c r="AE2191" i="60"/>
  <c r="AE2192" i="60"/>
  <c r="AE2193" i="60"/>
  <c r="AE2194" i="60"/>
  <c r="AE2195" i="60"/>
  <c r="AE2196" i="60"/>
  <c r="AE2197" i="60"/>
  <c r="AE2198" i="60"/>
  <c r="AE2199" i="60"/>
  <c r="AE2200" i="60"/>
  <c r="AE2201" i="60"/>
  <c r="AE2202" i="60"/>
  <c r="AE2203" i="60"/>
  <c r="AE2204" i="60"/>
  <c r="AE2205" i="60"/>
  <c r="AE2206" i="60"/>
  <c r="AE2207" i="60"/>
  <c r="AE2208" i="60"/>
  <c r="AE2209" i="60"/>
  <c r="AE2210" i="60"/>
  <c r="AE2211" i="60"/>
  <c r="AE2212" i="60"/>
  <c r="AE2213" i="60"/>
  <c r="AE2214" i="60"/>
  <c r="AE2215" i="60"/>
  <c r="AE2216" i="60"/>
  <c r="AE2217" i="60"/>
  <c r="AE2218" i="60"/>
  <c r="AE2219" i="60"/>
  <c r="AE2220" i="60"/>
  <c r="AE2221" i="60"/>
  <c r="AE2222" i="60"/>
  <c r="AE2223" i="60"/>
  <c r="AE2224" i="60"/>
  <c r="AE2225" i="60"/>
  <c r="AE2226" i="60"/>
  <c r="AE2227" i="60"/>
  <c r="AE2228" i="60"/>
  <c r="AE2229" i="60"/>
  <c r="AE2230" i="60"/>
  <c r="AE2231" i="60"/>
  <c r="AE2232" i="60"/>
  <c r="AE2233" i="60"/>
  <c r="AE2234" i="60"/>
  <c r="AE2235" i="60"/>
  <c r="AE2236" i="60"/>
  <c r="AE2237" i="60"/>
  <c r="AE2238" i="60"/>
  <c r="AE2239" i="60"/>
  <c r="AE2240" i="60"/>
  <c r="AE2241" i="60"/>
  <c r="AE2242" i="60"/>
  <c r="AE2243" i="60"/>
  <c r="AE2244" i="60"/>
  <c r="AE2245" i="60"/>
  <c r="AE2246" i="60"/>
  <c r="AE2247" i="60"/>
  <c r="AE2248" i="60"/>
  <c r="AE2249" i="60"/>
  <c r="AE2250" i="60"/>
  <c r="AE2251" i="60"/>
  <c r="AE2252" i="60"/>
  <c r="AE2253" i="60"/>
  <c r="AE2254" i="60"/>
  <c r="AE2255" i="60"/>
  <c r="AE2256" i="60"/>
  <c r="AE2257" i="60"/>
  <c r="AE2258" i="60"/>
  <c r="AE2259" i="60"/>
  <c r="AE2260" i="60"/>
  <c r="AE2261" i="60"/>
  <c r="AE2262" i="60"/>
  <c r="AE2263" i="60"/>
  <c r="AE2264" i="60"/>
  <c r="AE2265" i="60"/>
  <c r="AE2266" i="60"/>
  <c r="AE2267" i="60"/>
  <c r="AE2268" i="60"/>
  <c r="AE2269" i="60"/>
  <c r="AE2270" i="60"/>
  <c r="AE2271" i="60"/>
  <c r="AE2272" i="60"/>
  <c r="AE2273" i="60"/>
  <c r="AE2274" i="60"/>
  <c r="AE2275" i="60"/>
  <c r="AE2276" i="60"/>
  <c r="AE2277" i="60"/>
  <c r="AE2278" i="60"/>
  <c r="AE2279" i="60"/>
  <c r="AE2280" i="60"/>
  <c r="AE2281" i="60"/>
  <c r="AE2282" i="60"/>
  <c r="AE2283" i="60"/>
  <c r="AE2284" i="60"/>
  <c r="AE2285" i="60"/>
  <c r="AE2286" i="60"/>
  <c r="AE2287" i="60"/>
  <c r="AE2288" i="60"/>
  <c r="AE2289" i="60"/>
  <c r="AE2290" i="60"/>
  <c r="AE2291" i="60"/>
  <c r="AE2292" i="60"/>
  <c r="AE2293" i="60"/>
  <c r="AE2294" i="60"/>
  <c r="AE2295" i="60"/>
  <c r="AE2296" i="60"/>
  <c r="AE2297" i="60"/>
  <c r="AE2298" i="60"/>
  <c r="AE2299" i="60"/>
  <c r="AE2300" i="60"/>
  <c r="AE2301" i="60"/>
  <c r="AE2302" i="60"/>
  <c r="AE2303" i="60"/>
  <c r="AE2304" i="60"/>
  <c r="AE2305" i="60"/>
  <c r="AE2306" i="60"/>
  <c r="AE2307" i="60"/>
  <c r="AE2308" i="60"/>
  <c r="AE2309" i="60"/>
  <c r="AE2310" i="60"/>
  <c r="AE2311" i="60"/>
  <c r="AE2312" i="60"/>
  <c r="AE2313" i="60"/>
  <c r="AE2314" i="60"/>
  <c r="AE2315" i="60"/>
  <c r="AE2316" i="60"/>
  <c r="AE2317" i="60"/>
  <c r="AE2318" i="60"/>
  <c r="AE2319" i="60"/>
  <c r="AE2320" i="60"/>
  <c r="AE2321" i="60"/>
  <c r="AE2322" i="60"/>
  <c r="AE2323" i="60"/>
  <c r="AE2324" i="60"/>
  <c r="AE2325" i="60"/>
  <c r="AE2326" i="60"/>
  <c r="AE2327" i="60"/>
  <c r="AE2328" i="60"/>
  <c r="AE2329" i="60"/>
  <c r="AE2330" i="60"/>
  <c r="AE2331" i="60"/>
  <c r="AE2332" i="60"/>
  <c r="AE2333" i="60"/>
  <c r="AE2334" i="60"/>
  <c r="AE2335" i="60"/>
  <c r="AE2336" i="60"/>
  <c r="AE2337" i="60"/>
  <c r="AE2338" i="60"/>
  <c r="AE2339" i="60"/>
  <c r="AE2340" i="60"/>
  <c r="AE2341" i="60"/>
  <c r="AE2342" i="60"/>
  <c r="AE2343" i="60"/>
  <c r="AE2344" i="60"/>
  <c r="AE2345" i="60"/>
  <c r="AE2346" i="60"/>
  <c r="AE2347" i="60"/>
  <c r="AE2348" i="60"/>
  <c r="AE2349" i="60"/>
  <c r="AE2350" i="60"/>
  <c r="AE2351" i="60"/>
  <c r="AE2352" i="60"/>
  <c r="AE2353" i="60"/>
  <c r="AE2354" i="60"/>
  <c r="AE2355" i="60"/>
  <c r="AE2356" i="60"/>
  <c r="AE2357" i="60"/>
  <c r="AE2358" i="60"/>
  <c r="AE2359" i="60"/>
  <c r="AE2360" i="60"/>
  <c r="AE2361" i="60"/>
  <c r="AE2362" i="60"/>
  <c r="AE2363" i="60"/>
  <c r="AE2364" i="60"/>
  <c r="AE2365" i="60"/>
  <c r="AE2366" i="60"/>
  <c r="AE2367" i="60"/>
  <c r="AE2368" i="60"/>
  <c r="AE2369" i="60"/>
  <c r="AE2370" i="60"/>
  <c r="AE2371" i="60"/>
  <c r="AE2372" i="60"/>
  <c r="AE2373" i="60"/>
  <c r="AE2374" i="60"/>
  <c r="AE2375" i="60"/>
  <c r="AE2376" i="60"/>
  <c r="AE2377" i="60"/>
  <c r="AE2378" i="60"/>
  <c r="AE2379" i="60"/>
  <c r="AE2380" i="60"/>
  <c r="AE2381" i="60"/>
  <c r="AE2382" i="60"/>
  <c r="AE2383" i="60"/>
  <c r="AE2384" i="60"/>
  <c r="AE2385" i="60"/>
  <c r="AE2386" i="60"/>
  <c r="AE2387" i="60"/>
  <c r="AE2388" i="60"/>
  <c r="AE2389" i="60"/>
  <c r="AE2390" i="60"/>
  <c r="AE2391" i="60"/>
  <c r="AE2392" i="60"/>
  <c r="AE2393" i="60"/>
  <c r="AE2394" i="60"/>
  <c r="AE2395" i="60"/>
  <c r="AE2396" i="60"/>
  <c r="AE2397" i="60"/>
  <c r="AE2398" i="60"/>
  <c r="AE2399" i="60"/>
  <c r="AE2400" i="60"/>
  <c r="AE2401" i="60"/>
  <c r="AE2402" i="60"/>
  <c r="AE2403" i="60"/>
  <c r="AE2404" i="60"/>
  <c r="AE2405" i="60"/>
  <c r="AE2406" i="60"/>
  <c r="AE2407" i="60"/>
  <c r="AE2408" i="60"/>
  <c r="AE2409" i="60"/>
  <c r="AE2410" i="60"/>
  <c r="AE2411" i="60"/>
  <c r="AE2412" i="60"/>
  <c r="AE2413" i="60"/>
  <c r="AE2414" i="60"/>
  <c r="AE2415" i="60"/>
  <c r="AE2416" i="60"/>
  <c r="AE2417" i="60"/>
  <c r="AE2418" i="60"/>
  <c r="AE2419" i="60"/>
  <c r="AE2420" i="60"/>
  <c r="AE2421" i="60"/>
  <c r="AE2422" i="60"/>
  <c r="AE2423" i="60"/>
  <c r="AE2424" i="60"/>
  <c r="AE2425" i="60"/>
  <c r="AE2426" i="60"/>
  <c r="AE2427" i="60"/>
  <c r="AE2428" i="60"/>
  <c r="AE2429" i="60"/>
  <c r="AE2430" i="60"/>
  <c r="AE2431" i="60"/>
  <c r="AE2432" i="60"/>
  <c r="AE2433" i="60"/>
  <c r="AE2434" i="60"/>
  <c r="AE2435" i="60"/>
  <c r="AE2436" i="60"/>
  <c r="AE2437" i="60"/>
  <c r="AE2438" i="60"/>
  <c r="AE2439" i="60"/>
  <c r="AE2440" i="60"/>
  <c r="AE2441" i="60"/>
  <c r="AE2442" i="60"/>
  <c r="AE2443" i="60"/>
  <c r="AE2444" i="60"/>
  <c r="AE2445" i="60"/>
  <c r="AE2446" i="60"/>
  <c r="AE2447" i="60"/>
  <c r="AE2448" i="60"/>
  <c r="AE2449" i="60"/>
  <c r="AE2450" i="60"/>
  <c r="AE2451" i="60"/>
  <c r="AE2452" i="60"/>
  <c r="AE2453" i="60"/>
  <c r="AE2454" i="60"/>
  <c r="AE2455" i="60"/>
  <c r="AE2456" i="60"/>
  <c r="AE2457" i="60"/>
  <c r="AE2458" i="60"/>
  <c r="AE2459" i="60"/>
  <c r="AE2460" i="60"/>
  <c r="AE2461" i="60"/>
  <c r="AE2462" i="60"/>
  <c r="AE2463" i="60"/>
  <c r="AE2464" i="60"/>
  <c r="AE2465" i="60"/>
  <c r="AE2466" i="60"/>
  <c r="AE2467" i="60"/>
  <c r="AE2468" i="60"/>
  <c r="AE2469" i="60"/>
  <c r="AE2470" i="60"/>
  <c r="AE2471" i="60"/>
  <c r="AE2472" i="60"/>
  <c r="AE2473" i="60"/>
  <c r="AE2474" i="60"/>
  <c r="AE2475" i="60"/>
  <c r="AE2476" i="60"/>
  <c r="AE2477" i="60"/>
  <c r="AE2478" i="60"/>
  <c r="AE2479" i="60"/>
  <c r="AE2480" i="60"/>
  <c r="AE2481" i="60"/>
  <c r="AE2482" i="60"/>
  <c r="AE2483" i="60"/>
  <c r="AE2484" i="60"/>
  <c r="AE2485" i="60"/>
  <c r="AE2486" i="60"/>
  <c r="AE2487" i="60"/>
  <c r="AE2488" i="60"/>
  <c r="AE2489" i="60"/>
  <c r="AE2490" i="60"/>
  <c r="AE2491" i="60"/>
  <c r="AE2492" i="60"/>
  <c r="AE2493" i="60"/>
  <c r="AE2494" i="60"/>
  <c r="AE2495" i="60"/>
  <c r="AE2496" i="60"/>
  <c r="AE2497" i="60"/>
  <c r="AE2498" i="60"/>
  <c r="AE2499" i="60"/>
  <c r="AE2500" i="60"/>
  <c r="AE2501" i="60"/>
  <c r="AE2502" i="60"/>
  <c r="AE2503" i="60"/>
  <c r="AE2504" i="60"/>
  <c r="AE2505" i="60"/>
  <c r="AE2506" i="60"/>
  <c r="AE2507" i="60"/>
  <c r="AE2508" i="60"/>
  <c r="AE2509" i="60"/>
  <c r="AE2510" i="60"/>
  <c r="AE2511" i="60"/>
  <c r="AE2512" i="60"/>
  <c r="AE2513" i="60"/>
  <c r="AE2514" i="60"/>
  <c r="AE2515" i="60"/>
  <c r="AE2516" i="60"/>
  <c r="AE2517" i="60"/>
  <c r="AE2518" i="60"/>
  <c r="AE2519" i="60"/>
  <c r="AE2520" i="60"/>
  <c r="AE2521" i="60"/>
  <c r="AE2522" i="60"/>
  <c r="AE2523" i="60"/>
  <c r="AE2524" i="60"/>
  <c r="AE2525" i="60"/>
  <c r="AE2526" i="60"/>
  <c r="AE2527" i="60"/>
  <c r="AE2528" i="60"/>
  <c r="AE2529" i="60"/>
  <c r="AE2530" i="60"/>
  <c r="AE2531" i="60"/>
  <c r="AE2532" i="60"/>
  <c r="AE2533" i="60"/>
  <c r="AE2534" i="60"/>
  <c r="AE2535" i="60"/>
  <c r="AE2536" i="60"/>
  <c r="AE2537" i="60"/>
  <c r="AE2538" i="60"/>
  <c r="AE2539" i="60"/>
  <c r="AE2540" i="60"/>
  <c r="AE2541" i="60"/>
  <c r="AE2542" i="60"/>
  <c r="AE2543" i="60"/>
  <c r="AE2544" i="60"/>
  <c r="AE2545" i="60"/>
  <c r="AE2546" i="60"/>
  <c r="AE2547" i="60"/>
  <c r="AE2548" i="60"/>
  <c r="AE2549" i="60"/>
  <c r="AE2550" i="60"/>
  <c r="AE2551" i="60"/>
  <c r="AE2552" i="60"/>
  <c r="AE2553" i="60"/>
  <c r="AE2554" i="60"/>
  <c r="AE2555" i="60"/>
  <c r="AE2556" i="60"/>
  <c r="AE2557" i="60"/>
  <c r="AE2558" i="60"/>
  <c r="AE2559" i="60"/>
  <c r="AE2560" i="60"/>
  <c r="AE2561" i="60"/>
  <c r="AE2562" i="60"/>
  <c r="AE2563" i="60"/>
  <c r="AE2564" i="60"/>
  <c r="AE2565" i="60"/>
  <c r="AE2566" i="60"/>
  <c r="AE2567" i="60"/>
  <c r="AE2568" i="60"/>
  <c r="AE2569" i="60"/>
  <c r="AE2570" i="60"/>
  <c r="AE2571" i="60"/>
  <c r="AE2572" i="60"/>
  <c r="AE2573" i="60"/>
  <c r="AE2574" i="60"/>
  <c r="AE2575" i="60"/>
  <c r="AE2576" i="60"/>
  <c r="AE2577" i="60"/>
  <c r="AE2578" i="60"/>
  <c r="AE2579" i="60"/>
  <c r="AE2580" i="60"/>
  <c r="AE2581" i="60"/>
  <c r="AE2582" i="60"/>
  <c r="AE2583" i="60"/>
  <c r="AE2584" i="60"/>
  <c r="AE2585" i="60"/>
  <c r="AE2586" i="60"/>
  <c r="AE2587" i="60"/>
  <c r="AE2588" i="60"/>
  <c r="AE2589" i="60"/>
  <c r="AE2590" i="60"/>
  <c r="AE2591" i="60"/>
  <c r="AE2592" i="60"/>
  <c r="AE2593" i="60"/>
  <c r="AE2594" i="60"/>
  <c r="AE2595" i="60"/>
  <c r="AE2596" i="60"/>
  <c r="AE2597" i="60"/>
  <c r="AE2598" i="60"/>
  <c r="AE2599" i="60"/>
  <c r="AE2600" i="60"/>
  <c r="AE2601" i="60"/>
  <c r="AE2602" i="60"/>
  <c r="AE2603" i="60"/>
  <c r="AE2604" i="60"/>
  <c r="AE2605" i="60"/>
  <c r="AE2606" i="60"/>
  <c r="AE2607" i="60"/>
  <c r="AE2608" i="60"/>
  <c r="AE2609" i="60"/>
  <c r="AE2610" i="60"/>
  <c r="AE2611" i="60"/>
  <c r="AE2612" i="60"/>
  <c r="AE2613" i="60"/>
  <c r="AE2614" i="60"/>
  <c r="AE2615" i="60"/>
  <c r="AE2616" i="60"/>
  <c r="AE2617" i="60"/>
  <c r="AE2618" i="60"/>
  <c r="AE2619" i="60"/>
  <c r="AE2620" i="60"/>
  <c r="AE2621" i="60"/>
  <c r="AE2622" i="60"/>
  <c r="AE2623" i="60"/>
  <c r="AE2624" i="60"/>
  <c r="AE2625" i="60"/>
  <c r="AE2626" i="60"/>
  <c r="AE2627" i="60"/>
  <c r="AE2628" i="60"/>
  <c r="AE2629" i="60"/>
  <c r="AE2630" i="60"/>
  <c r="AE2631" i="60"/>
  <c r="AE2632" i="60"/>
  <c r="AE2633" i="60"/>
  <c r="AE2634" i="60"/>
  <c r="AE2635" i="60"/>
  <c r="AE2636" i="60"/>
  <c r="AE2637" i="60"/>
  <c r="AE2638" i="60"/>
  <c r="AE2639" i="60"/>
  <c r="AE2640" i="60"/>
  <c r="AE2641" i="60"/>
  <c r="AE2642" i="60"/>
  <c r="AE2643" i="60"/>
  <c r="AE2644" i="60"/>
  <c r="AE2645" i="60"/>
  <c r="AE2646" i="60"/>
  <c r="AE2647" i="60"/>
  <c r="AE2648" i="60"/>
  <c r="AE2649" i="60"/>
  <c r="AE2650" i="60"/>
  <c r="AE2651" i="60"/>
  <c r="AE2652" i="60"/>
  <c r="AE2653" i="60"/>
  <c r="AE2654" i="60"/>
  <c r="AE2655" i="60"/>
  <c r="AE2656" i="60"/>
  <c r="AE2657" i="60"/>
  <c r="AE2658" i="60"/>
  <c r="AE2659" i="60"/>
  <c r="AE2660" i="60"/>
  <c r="AE2661" i="60"/>
  <c r="AE2662" i="60"/>
  <c r="AE2663" i="60"/>
  <c r="AE2664" i="60"/>
  <c r="AE2665" i="60"/>
  <c r="AE2666" i="60"/>
  <c r="AE2667" i="60"/>
  <c r="AE2668" i="60"/>
  <c r="AE2669" i="60"/>
  <c r="AE2670" i="60"/>
  <c r="AE2671" i="60"/>
  <c r="AE2672" i="60"/>
  <c r="AE2673" i="60"/>
  <c r="AE2674" i="60"/>
  <c r="AE2675" i="60"/>
  <c r="AE2676" i="60"/>
  <c r="AE2677" i="60"/>
  <c r="AE2678" i="60"/>
  <c r="AE2679" i="60"/>
  <c r="AE2680" i="60"/>
  <c r="AE2681" i="60"/>
  <c r="AE2682" i="60"/>
  <c r="AE2683" i="60"/>
  <c r="AE2684" i="60"/>
  <c r="AE2685" i="60"/>
  <c r="AE2686" i="60"/>
  <c r="AE2687" i="60"/>
  <c r="AE2688" i="60"/>
  <c r="AE2689" i="60"/>
  <c r="AE2690" i="60"/>
  <c r="AE2691" i="60"/>
  <c r="AE2692" i="60"/>
  <c r="AE2693" i="60"/>
  <c r="AE2694" i="60"/>
  <c r="AE2695" i="60"/>
  <c r="AE2696" i="60"/>
  <c r="AE2697" i="60"/>
  <c r="AE2698" i="60"/>
  <c r="AE2699" i="60"/>
  <c r="AE2700" i="60"/>
  <c r="AE2701" i="60"/>
  <c r="AE2702" i="60"/>
  <c r="AE2703" i="60"/>
  <c r="AE2704" i="60"/>
  <c r="AE2705" i="60"/>
  <c r="AE2706" i="60"/>
  <c r="AE2707" i="60"/>
  <c r="AE2708" i="60"/>
  <c r="AE2709" i="60"/>
  <c r="AE2710" i="60"/>
  <c r="AE2711" i="60"/>
  <c r="AE2712" i="60"/>
  <c r="AE2713" i="60"/>
  <c r="AE2714" i="60"/>
  <c r="AE2715" i="60"/>
  <c r="AE2716" i="60"/>
  <c r="AE2717" i="60"/>
  <c r="AE2718" i="60"/>
  <c r="AE2719" i="60"/>
  <c r="AE2720" i="60"/>
  <c r="AE2721" i="60"/>
  <c r="AE2722" i="60"/>
  <c r="AE2723" i="60"/>
  <c r="AE2724" i="60"/>
  <c r="AE2725" i="60"/>
  <c r="AE2726" i="60"/>
  <c r="AE2727" i="60"/>
  <c r="AE2728" i="60"/>
  <c r="AE2729" i="60"/>
  <c r="AE2730" i="60"/>
  <c r="AE2731" i="60"/>
  <c r="AE2732" i="60"/>
  <c r="AE2733" i="60"/>
  <c r="AE2734" i="60"/>
  <c r="AE2735" i="60"/>
  <c r="AE2736" i="60"/>
  <c r="AE2737" i="60"/>
  <c r="AE2738" i="60"/>
  <c r="AE2739" i="60"/>
  <c r="AE2740" i="60"/>
  <c r="AE2741" i="60"/>
  <c r="AE2742" i="60"/>
  <c r="AE2743" i="60"/>
  <c r="AE2744" i="60"/>
  <c r="AE2745" i="60"/>
  <c r="AE2746" i="60"/>
  <c r="AE2747" i="60"/>
  <c r="AE2748" i="60"/>
  <c r="AE2749" i="60"/>
  <c r="AE2750" i="60"/>
  <c r="AE2751" i="60"/>
  <c r="AE2752" i="60"/>
  <c r="AE2753" i="60"/>
  <c r="AE2754" i="60"/>
  <c r="AE2755" i="60"/>
  <c r="AE2756" i="60"/>
  <c r="AE2757" i="60"/>
  <c r="AE2758" i="60"/>
  <c r="AE2759" i="60"/>
  <c r="AE2760" i="60"/>
  <c r="AE2761" i="60"/>
  <c r="AE2762" i="60"/>
  <c r="AE2763" i="60"/>
  <c r="AE2764" i="60"/>
  <c r="AE2765" i="60"/>
  <c r="AE2766" i="60"/>
  <c r="AE2767" i="60"/>
  <c r="AE2768" i="60"/>
  <c r="AE2769" i="60"/>
  <c r="AE2770" i="60"/>
  <c r="AE2771" i="60"/>
  <c r="AE2772" i="60"/>
  <c r="AE2773" i="60"/>
  <c r="AE2774" i="60"/>
  <c r="AE2775" i="60"/>
  <c r="AE2776" i="60"/>
  <c r="AE2777" i="60"/>
  <c r="AE2778" i="60"/>
  <c r="AE2779" i="60"/>
  <c r="AE2780" i="60"/>
  <c r="AE2781" i="60"/>
  <c r="AE2782" i="60"/>
  <c r="AE2783" i="60"/>
  <c r="AE2784" i="60"/>
  <c r="AE2785" i="60"/>
  <c r="AE2786" i="60"/>
  <c r="AE2787" i="60"/>
  <c r="AE2788" i="60"/>
  <c r="AE2789" i="60"/>
  <c r="AE2790" i="60"/>
  <c r="AE2791" i="60"/>
  <c r="AE2792" i="60"/>
  <c r="AE2793" i="60"/>
  <c r="AE2794" i="60"/>
  <c r="AE2795" i="60"/>
  <c r="AE2796" i="60"/>
  <c r="AE2797" i="60"/>
  <c r="AE2798" i="60"/>
  <c r="AE2799" i="60"/>
  <c r="AE2800" i="60"/>
  <c r="AE2801" i="60"/>
  <c r="AE2802" i="60"/>
  <c r="AE2803" i="60"/>
  <c r="AE2804" i="60"/>
  <c r="AE2805" i="60"/>
  <c r="AE2806" i="60"/>
  <c r="AE2807" i="60"/>
  <c r="AE2808" i="60"/>
  <c r="AE2809" i="60"/>
  <c r="AE2810" i="60"/>
  <c r="AE2811" i="60"/>
  <c r="AE2812" i="60"/>
  <c r="AE2813" i="60"/>
  <c r="AE2814" i="60"/>
  <c r="AE2815" i="60"/>
  <c r="AE2816" i="60"/>
  <c r="AE2817" i="60"/>
  <c r="AE2818" i="60"/>
  <c r="AE2819" i="60"/>
  <c r="AE2820" i="60"/>
  <c r="AE2821" i="60"/>
  <c r="AE2822" i="60"/>
  <c r="AE2823" i="60"/>
  <c r="AE2824" i="60"/>
  <c r="AE2825" i="60"/>
  <c r="AE2826" i="60"/>
  <c r="AE2827" i="60"/>
  <c r="AE2828" i="60"/>
  <c r="AE2829" i="60"/>
  <c r="AE2830" i="60"/>
  <c r="AE2831" i="60"/>
  <c r="AE2832" i="60"/>
  <c r="AE2833" i="60"/>
  <c r="AE2834" i="60"/>
  <c r="AE2835" i="60"/>
  <c r="AE2836" i="60"/>
  <c r="AE2837" i="60"/>
  <c r="AE2838" i="60"/>
  <c r="AE2839" i="60"/>
  <c r="AE2840" i="60"/>
  <c r="AE2841" i="60"/>
  <c r="AE2842" i="60"/>
  <c r="AE2843" i="60"/>
  <c r="AE2844" i="60"/>
  <c r="AE2845" i="60"/>
  <c r="AE2846" i="60"/>
  <c r="AE2847" i="60"/>
  <c r="AE2848" i="60"/>
  <c r="AE2849" i="60"/>
  <c r="AE2850" i="60"/>
  <c r="AE2851" i="60"/>
  <c r="AE2852" i="60"/>
  <c r="AE2853" i="60"/>
  <c r="AE2854" i="60"/>
  <c r="AE2855" i="60"/>
  <c r="AE2856" i="60"/>
  <c r="AE2857" i="60"/>
  <c r="AE2858" i="60"/>
  <c r="AE2859" i="60"/>
  <c r="AE2860" i="60"/>
  <c r="AE2861" i="60"/>
  <c r="AE2862" i="60"/>
  <c r="AE2863" i="60"/>
  <c r="AE2864" i="60"/>
  <c r="AE2865" i="60"/>
  <c r="AE2866" i="60"/>
  <c r="AE2867" i="60"/>
  <c r="AE2868" i="60"/>
  <c r="AE2869" i="60"/>
  <c r="AE2870" i="60"/>
  <c r="AE2871" i="60"/>
  <c r="AE2872" i="60"/>
  <c r="AE2873" i="60"/>
  <c r="AE2874" i="60"/>
  <c r="AE2875" i="60"/>
  <c r="AE2876" i="60"/>
  <c r="AE2877" i="60"/>
  <c r="AE2878" i="60"/>
  <c r="AE2879" i="60"/>
  <c r="AE2880" i="60"/>
  <c r="AE2881" i="60"/>
  <c r="AE2882" i="60"/>
  <c r="AE2883" i="60"/>
  <c r="AE2884" i="60"/>
  <c r="AE2885" i="60"/>
  <c r="AE2886" i="60"/>
  <c r="AE2887" i="60"/>
  <c r="AE2888" i="60"/>
  <c r="AE2889" i="60"/>
  <c r="AE2890" i="60"/>
  <c r="AE2891" i="60"/>
  <c r="AE2892" i="60"/>
  <c r="AE2893" i="60"/>
  <c r="AE2894" i="60"/>
  <c r="AE2895" i="60"/>
  <c r="AE2896" i="60"/>
  <c r="AE2897" i="60"/>
  <c r="AE2898" i="60"/>
  <c r="AE2899" i="60"/>
  <c r="AE2900" i="60"/>
  <c r="AE2901" i="60"/>
  <c r="AE2902" i="60"/>
  <c r="AE2903" i="60"/>
  <c r="AE2904" i="60"/>
  <c r="AE2905" i="60"/>
  <c r="AE2906" i="60"/>
  <c r="AE2907" i="60"/>
  <c r="AE2908" i="60"/>
  <c r="AE2909" i="60"/>
  <c r="AE2910" i="60"/>
  <c r="AE2911" i="60"/>
  <c r="AE2912" i="60"/>
  <c r="AE2913" i="60"/>
  <c r="AE2914" i="60"/>
  <c r="AE2915" i="60"/>
  <c r="AE2916" i="60"/>
  <c r="AE2917" i="60"/>
  <c r="AE2918" i="60"/>
  <c r="AE2919" i="60"/>
  <c r="AE2920" i="60"/>
  <c r="AE2921" i="60"/>
  <c r="AE2922" i="60"/>
  <c r="AE2923" i="60"/>
  <c r="AE2924" i="60"/>
  <c r="AE2925" i="60"/>
  <c r="AE2926" i="60"/>
  <c r="AE2927" i="60"/>
  <c r="AE2928" i="60"/>
  <c r="AE2929" i="60"/>
  <c r="AE2930" i="60"/>
  <c r="AE2931" i="60"/>
  <c r="AE2932" i="60"/>
  <c r="AE2933" i="60"/>
  <c r="AE2934" i="60"/>
  <c r="AE2935" i="60"/>
  <c r="AE2936" i="60"/>
  <c r="AE2937" i="60"/>
  <c r="AE2938" i="60"/>
  <c r="AE2939" i="60"/>
  <c r="AE2940" i="60"/>
  <c r="AE2941" i="60"/>
  <c r="AE2942" i="60"/>
  <c r="AE2943" i="60"/>
  <c r="AE2944" i="60"/>
  <c r="AE2945" i="60"/>
  <c r="AE2946" i="60"/>
  <c r="AE2947" i="60"/>
  <c r="AE2948" i="60"/>
  <c r="AE2949" i="60"/>
  <c r="AE2950" i="60"/>
  <c r="AE2951" i="60"/>
  <c r="AE2952" i="60"/>
  <c r="AE2953" i="60"/>
  <c r="AE2954" i="60"/>
  <c r="AE2955" i="60"/>
  <c r="AE2956" i="60"/>
  <c r="AE2957" i="60"/>
  <c r="AE2958" i="60"/>
  <c r="AE2959" i="60"/>
  <c r="AE2960" i="60"/>
  <c r="AE2961" i="60"/>
  <c r="AE2962" i="60"/>
  <c r="AE2963" i="60"/>
  <c r="AE2964" i="60"/>
  <c r="AE2965" i="60"/>
  <c r="AE2966" i="60"/>
  <c r="AE2967" i="60"/>
  <c r="AE2968" i="60"/>
  <c r="AE2969" i="60"/>
  <c r="AE2970" i="60"/>
  <c r="AE2971" i="60"/>
  <c r="AE2972" i="60"/>
  <c r="AE2973" i="60"/>
  <c r="AE2974" i="60"/>
  <c r="AE2975" i="60"/>
  <c r="AE2976" i="60"/>
  <c r="AE2977" i="60"/>
  <c r="AE2978" i="60"/>
  <c r="AE2979" i="60"/>
  <c r="AE2980" i="60"/>
  <c r="AE2981" i="60"/>
  <c r="AE2982" i="60"/>
  <c r="AE2983" i="60"/>
  <c r="AE2984" i="60"/>
  <c r="AE2985" i="60"/>
  <c r="AE2986" i="60"/>
  <c r="AE2987" i="60"/>
  <c r="AE2988" i="60"/>
  <c r="AE2989" i="60"/>
  <c r="AE2990" i="60"/>
  <c r="AE2991" i="60"/>
  <c r="AE2992" i="60"/>
  <c r="AE2993" i="60"/>
  <c r="AE2994" i="60"/>
  <c r="AE2995" i="60"/>
  <c r="AE2996" i="60"/>
  <c r="AE2997" i="60"/>
  <c r="AE2998" i="60"/>
  <c r="AE2999" i="60"/>
  <c r="AE3000" i="60"/>
  <c r="AE3001" i="60"/>
  <c r="AE3002" i="60"/>
  <c r="AE3003" i="60"/>
  <c r="AE3004" i="60"/>
  <c r="AE3005" i="60"/>
  <c r="AE3006" i="60"/>
  <c r="AE3007" i="60"/>
  <c r="AE3008" i="60"/>
  <c r="AE3009" i="60"/>
  <c r="AE3010" i="60"/>
  <c r="AE3011" i="60"/>
  <c r="AE3012" i="60"/>
  <c r="AE3013" i="60"/>
  <c r="AE3014" i="60"/>
  <c r="AE3015" i="60"/>
  <c r="AE3016" i="60"/>
  <c r="AE3017" i="60"/>
  <c r="AE3018" i="60"/>
  <c r="AE3019" i="60"/>
  <c r="AE3020" i="60"/>
  <c r="AE3021" i="60"/>
  <c r="AE3022" i="60"/>
  <c r="AE3023" i="60"/>
  <c r="AE3024" i="60"/>
  <c r="AE3025" i="60"/>
  <c r="AE3026" i="60"/>
  <c r="AE3027" i="60"/>
  <c r="AE3028" i="60"/>
  <c r="AE3029" i="60"/>
  <c r="AE3030" i="60"/>
  <c r="AE3031" i="60"/>
  <c r="AE3032" i="60"/>
  <c r="AE3033" i="60"/>
  <c r="AE3034" i="60"/>
  <c r="AE3035" i="60"/>
  <c r="AE3036" i="60"/>
  <c r="AE3037" i="60"/>
  <c r="AE3038" i="60"/>
  <c r="AE3039" i="60"/>
  <c r="AE3040" i="60"/>
  <c r="AE3041" i="60"/>
  <c r="AE3042" i="60"/>
  <c r="AE3043" i="60"/>
  <c r="AE3044" i="60"/>
  <c r="AE3045" i="60"/>
  <c r="AE3046" i="60"/>
  <c r="AE3047" i="60"/>
  <c r="AE3048" i="60"/>
  <c r="AE3049" i="60"/>
  <c r="AE3050" i="60"/>
  <c r="AE3051" i="60"/>
  <c r="AE3052" i="60"/>
  <c r="AE3053" i="60"/>
  <c r="AE3054" i="60"/>
  <c r="AE3055" i="60"/>
  <c r="AE3056" i="60"/>
  <c r="AE3057" i="60"/>
  <c r="AE3058" i="60"/>
  <c r="AE3059" i="60"/>
  <c r="AE3060" i="60"/>
  <c r="AE3061" i="60"/>
  <c r="AE3062" i="60"/>
  <c r="AE3063" i="60"/>
  <c r="AE3064" i="60"/>
  <c r="AE3065" i="60"/>
  <c r="AE3066" i="60"/>
  <c r="AE3067" i="60"/>
  <c r="AE3068" i="60"/>
  <c r="AE3069" i="60"/>
  <c r="AE3070" i="60"/>
  <c r="AE3071" i="60"/>
  <c r="AE3072" i="60"/>
  <c r="AE3073" i="60"/>
  <c r="AE3074" i="60"/>
  <c r="AE3075" i="60"/>
  <c r="AE3076" i="60"/>
  <c r="AE3077" i="60"/>
  <c r="AE3078" i="60"/>
  <c r="AE3079" i="60"/>
  <c r="AE3080" i="60"/>
  <c r="AE3081" i="60"/>
  <c r="AE3082" i="60"/>
  <c r="AE3083" i="60"/>
  <c r="AE3084" i="60"/>
  <c r="AE3085" i="60"/>
  <c r="AE3086" i="60"/>
  <c r="AE3087" i="60"/>
  <c r="AE3088" i="60"/>
  <c r="AE3089" i="60"/>
  <c r="AE3090" i="60"/>
  <c r="AE3091" i="60"/>
  <c r="AE3092" i="60"/>
  <c r="AE3093" i="60"/>
  <c r="AE3094" i="60"/>
  <c r="AE3095" i="60"/>
  <c r="AE3096" i="60"/>
  <c r="AE3097" i="60"/>
  <c r="AE3098" i="60"/>
  <c r="AE3099" i="60"/>
  <c r="AE3100" i="60"/>
  <c r="AE3101" i="60"/>
  <c r="AE3102" i="60"/>
  <c r="AE3103" i="60"/>
  <c r="AE3104" i="60"/>
  <c r="AE3105" i="60"/>
  <c r="AE3106" i="60"/>
  <c r="AE3107" i="60"/>
  <c r="AE3108" i="60"/>
  <c r="AE3109" i="60"/>
  <c r="AE3110" i="60"/>
  <c r="AE3111" i="60"/>
  <c r="AE3112" i="60"/>
  <c r="AE3113" i="60"/>
  <c r="AE3114" i="60"/>
  <c r="AE3115" i="60"/>
  <c r="AE3116" i="60"/>
  <c r="AE3117" i="60"/>
  <c r="AE3118" i="60"/>
  <c r="AE3119" i="60"/>
  <c r="AE3120" i="60"/>
  <c r="AE3121" i="60"/>
  <c r="AE3122" i="60"/>
  <c r="AE3123" i="60"/>
  <c r="AE3124" i="60"/>
  <c r="AE3125" i="60"/>
  <c r="AE3126" i="60"/>
  <c r="AE3127" i="60"/>
  <c r="AE3128" i="60"/>
  <c r="AE3129" i="60"/>
  <c r="AE3130" i="60"/>
  <c r="AE3131" i="60"/>
  <c r="AE3132" i="60"/>
  <c r="AE3133" i="60"/>
  <c r="AE3134" i="60"/>
  <c r="AE3135" i="60"/>
  <c r="AE3136" i="60"/>
  <c r="AE3137" i="60"/>
  <c r="AE3138" i="60"/>
  <c r="AE3139" i="60"/>
  <c r="AE3140" i="60"/>
  <c r="AE3141" i="60"/>
  <c r="AE3142" i="60"/>
  <c r="AE3143" i="60"/>
  <c r="AE3144" i="60"/>
  <c r="AE3145" i="60"/>
  <c r="AE3146" i="60"/>
  <c r="AE3147" i="60"/>
  <c r="AE3148" i="60"/>
  <c r="AE3149" i="60"/>
  <c r="AE3150" i="60"/>
  <c r="AE3151" i="60"/>
  <c r="AE3152" i="60"/>
  <c r="AE3153" i="60"/>
  <c r="AE3154" i="60"/>
  <c r="AE3155" i="60"/>
  <c r="AE3156" i="60"/>
  <c r="AE3157" i="60"/>
  <c r="AE3158" i="60"/>
  <c r="AE3159" i="60"/>
  <c r="AE3160" i="60"/>
  <c r="AE3161" i="60"/>
  <c r="AE3162" i="60"/>
  <c r="AE3163" i="60"/>
  <c r="AE3164" i="60"/>
  <c r="AE3165" i="60"/>
  <c r="AE3166" i="60"/>
  <c r="AE3167" i="60"/>
  <c r="AE3168" i="60"/>
  <c r="AE3169" i="60"/>
  <c r="AE3170" i="60"/>
  <c r="AE3171" i="60"/>
  <c r="AE3172" i="60"/>
  <c r="AE3173" i="60"/>
  <c r="AE3174" i="60"/>
  <c r="AE3175" i="60"/>
  <c r="AE3176" i="60"/>
  <c r="AE3177" i="60"/>
  <c r="AE3178" i="60"/>
  <c r="AE3179" i="60"/>
  <c r="AE3180" i="60"/>
  <c r="AE3181" i="60"/>
  <c r="AE3182" i="60"/>
  <c r="AE3183" i="60"/>
  <c r="AE3184" i="60"/>
  <c r="AE3185" i="60"/>
  <c r="AE3186" i="60"/>
  <c r="AE3187" i="60"/>
  <c r="AE3188" i="60"/>
  <c r="AE3189" i="60"/>
  <c r="AE3190" i="60"/>
  <c r="AE3191" i="60"/>
  <c r="AE3192" i="60"/>
  <c r="AE3193" i="60"/>
  <c r="AE3194" i="60"/>
  <c r="AE3195" i="60"/>
  <c r="AE3196" i="60"/>
  <c r="AE3197" i="60"/>
  <c r="AE3198" i="60"/>
  <c r="AE3199" i="60"/>
  <c r="AE3200" i="60"/>
  <c r="AE3201" i="60"/>
  <c r="AE3202" i="60"/>
  <c r="AE3203" i="60"/>
  <c r="AE3204" i="60"/>
  <c r="AE3205" i="60"/>
  <c r="AE3206" i="60"/>
  <c r="AE3207" i="60"/>
  <c r="AE3208" i="60"/>
  <c r="AE3209" i="60"/>
  <c r="AE3210" i="60"/>
  <c r="AE3211" i="60"/>
  <c r="AE3212" i="60"/>
  <c r="AE3213" i="60"/>
  <c r="AE3214" i="60"/>
  <c r="AE3215" i="60"/>
  <c r="AE3216" i="60"/>
  <c r="AE3217" i="60"/>
  <c r="AE3218" i="60"/>
  <c r="AE3219" i="60"/>
  <c r="AE3220" i="60"/>
  <c r="AE3221" i="60"/>
  <c r="AE3222" i="60"/>
  <c r="AE3223" i="60"/>
  <c r="AE3224" i="60"/>
  <c r="AE3225" i="60"/>
  <c r="AE3226" i="60"/>
  <c r="AE3227" i="60"/>
  <c r="AE3228" i="60"/>
  <c r="AE3229" i="60"/>
  <c r="AE3230" i="60"/>
  <c r="AE3231" i="60"/>
  <c r="AE3232" i="60"/>
  <c r="AE3233" i="60"/>
  <c r="AE3234" i="60"/>
  <c r="AE3235" i="60"/>
  <c r="AE3236" i="60"/>
  <c r="AE3237" i="60"/>
  <c r="AE3238" i="60"/>
  <c r="AE3239" i="60"/>
  <c r="AE3240" i="60"/>
  <c r="AE3241" i="60"/>
  <c r="AE3242" i="60"/>
  <c r="AE3243" i="60"/>
  <c r="AE3244" i="60"/>
  <c r="AE3245" i="60"/>
  <c r="AE3246" i="60"/>
  <c r="AE3247" i="60"/>
  <c r="AE3248" i="60"/>
  <c r="AE3249" i="60"/>
  <c r="AE3250" i="60"/>
  <c r="AE3251" i="60"/>
  <c r="AE3252" i="60"/>
  <c r="AE3253" i="60"/>
  <c r="AE3254" i="60"/>
  <c r="AE3255" i="60"/>
  <c r="AE3256" i="60"/>
  <c r="AE3257" i="60"/>
  <c r="AE3258" i="60"/>
  <c r="AE3259" i="60"/>
  <c r="AE3260" i="60"/>
  <c r="AE3261" i="60"/>
  <c r="AE3262" i="60"/>
  <c r="AE3263" i="60"/>
  <c r="AE3264" i="60"/>
  <c r="AE3265" i="60"/>
  <c r="AE3266" i="60"/>
  <c r="AE3267" i="60"/>
  <c r="AE3268" i="60"/>
  <c r="AE3269" i="60"/>
  <c r="AE3270" i="60"/>
  <c r="AE3271" i="60"/>
  <c r="AE3272" i="60"/>
  <c r="AE3273" i="60"/>
  <c r="AE3274" i="60"/>
  <c r="AE3275" i="60"/>
  <c r="AE3276" i="60"/>
  <c r="AE3277" i="60"/>
  <c r="AE3278" i="60"/>
  <c r="AE3279" i="60"/>
  <c r="AE3280" i="60"/>
  <c r="AE3281" i="60"/>
  <c r="AE3282" i="60"/>
  <c r="AE3283" i="60"/>
  <c r="AE3284" i="60"/>
  <c r="AE3285" i="60"/>
  <c r="AE3286" i="60"/>
  <c r="AE3287" i="60"/>
  <c r="AE3288" i="60"/>
  <c r="AE3289" i="60"/>
  <c r="AE3290" i="60"/>
  <c r="AE3291" i="60"/>
  <c r="AE3292" i="60"/>
  <c r="AE3293" i="60"/>
  <c r="AE3294" i="60"/>
  <c r="AE3295" i="60"/>
  <c r="AE3296" i="60"/>
  <c r="AE3297" i="60"/>
  <c r="AE3298" i="60"/>
  <c r="AE3299" i="60"/>
  <c r="AE3300" i="60"/>
  <c r="AE3301" i="60"/>
  <c r="AE3302" i="60"/>
  <c r="AE3303" i="60"/>
  <c r="AE3304" i="60"/>
  <c r="AE3305" i="60"/>
  <c r="AE3306" i="60"/>
  <c r="AE3307" i="60"/>
  <c r="AE3308" i="60"/>
  <c r="AE3309" i="60"/>
  <c r="AE3310" i="60"/>
  <c r="AE3311" i="60"/>
  <c r="AE3312" i="60"/>
  <c r="AE3313" i="60"/>
  <c r="AE3314" i="60"/>
  <c r="AE3315" i="60"/>
  <c r="AE3316" i="60"/>
  <c r="AE3317" i="60"/>
  <c r="AE3318" i="60"/>
  <c r="AE3319" i="60"/>
  <c r="AE3320" i="60"/>
  <c r="AE3321" i="60"/>
  <c r="AE3322" i="60"/>
  <c r="AE3323" i="60"/>
  <c r="AE3324" i="60"/>
  <c r="AE3325" i="60"/>
  <c r="AE3326" i="60"/>
  <c r="AE3327" i="60"/>
  <c r="AE3328" i="60"/>
  <c r="AE3329" i="60"/>
  <c r="AE3330" i="60"/>
  <c r="AE3331" i="60"/>
  <c r="AE3332" i="60"/>
  <c r="AE3333" i="60"/>
  <c r="AE3334" i="60"/>
  <c r="AE3335" i="60"/>
  <c r="AE3336" i="60"/>
  <c r="AE3337" i="60"/>
  <c r="AE3338" i="60"/>
  <c r="AE3339" i="60"/>
  <c r="AE3340" i="60"/>
  <c r="AE3341" i="60"/>
  <c r="AE3342" i="60"/>
  <c r="AE3343" i="60"/>
  <c r="AE3344" i="60"/>
  <c r="AE3345" i="60"/>
  <c r="AE3346" i="60"/>
  <c r="AE3347" i="60"/>
  <c r="AE3348" i="60"/>
  <c r="AE3349" i="60"/>
  <c r="AE3350" i="60"/>
  <c r="AE3351" i="60"/>
  <c r="AE3352" i="60"/>
  <c r="AE3353" i="60"/>
  <c r="AE3354" i="60"/>
  <c r="AE3355" i="60"/>
  <c r="AE3356" i="60"/>
  <c r="AE3357" i="60"/>
  <c r="AE3358" i="60"/>
  <c r="AE3359" i="60"/>
  <c r="AE3360" i="60"/>
  <c r="AE3361" i="60"/>
  <c r="AE3362" i="60"/>
  <c r="AE3363" i="60"/>
  <c r="AE3364" i="60"/>
  <c r="AE3365" i="60"/>
  <c r="AE3366" i="60"/>
  <c r="AE3367" i="60"/>
  <c r="AE3368" i="60"/>
  <c r="AE3369" i="60"/>
  <c r="AE3370" i="60"/>
  <c r="AE3371" i="60"/>
  <c r="AE3372" i="60"/>
  <c r="AE3373" i="60"/>
  <c r="AE3374" i="60"/>
  <c r="AE3375" i="60"/>
  <c r="AE3376" i="60"/>
  <c r="AE3377" i="60"/>
  <c r="AE3378" i="60"/>
  <c r="AE3379" i="60"/>
  <c r="AE3380" i="60"/>
  <c r="AE3381" i="60"/>
  <c r="AE3382" i="60"/>
  <c r="AE3383" i="60"/>
  <c r="AE3384" i="60"/>
  <c r="AE3385" i="60"/>
  <c r="AE3386" i="60"/>
  <c r="AE3387" i="60"/>
  <c r="AE3388" i="60"/>
  <c r="AE3389" i="60"/>
  <c r="AE3390" i="60"/>
  <c r="AE3391" i="60"/>
  <c r="AE3392" i="60"/>
  <c r="AE3393" i="60"/>
  <c r="AE3394" i="60"/>
  <c r="AE3395" i="60"/>
  <c r="AE3396" i="60"/>
  <c r="AE3397" i="60"/>
  <c r="AE3398" i="60"/>
  <c r="AE3399" i="60"/>
  <c r="AE3400" i="60"/>
  <c r="AE3401" i="60"/>
  <c r="AE3402" i="60"/>
  <c r="AE3403" i="60"/>
  <c r="AE3404" i="60"/>
  <c r="AE3405" i="60"/>
  <c r="AE3406" i="60"/>
  <c r="AE3407" i="60"/>
  <c r="AE3408" i="60"/>
  <c r="AE3409" i="60"/>
  <c r="AE3410" i="60"/>
  <c r="AE3411" i="60"/>
  <c r="AE3412" i="60"/>
  <c r="AE3413" i="60"/>
  <c r="AE3414" i="60"/>
  <c r="AE3415" i="60"/>
  <c r="AE3416" i="60"/>
  <c r="AE3417" i="60"/>
  <c r="AE3418" i="60"/>
  <c r="AE3419" i="60"/>
  <c r="AE3420" i="60"/>
  <c r="AE3421" i="60"/>
  <c r="AE3422" i="60"/>
  <c r="AE3423" i="60"/>
  <c r="AE3424" i="60"/>
  <c r="AE3425" i="60"/>
  <c r="AE3426" i="60"/>
  <c r="AE3427" i="60"/>
  <c r="AE3428" i="60"/>
  <c r="AE3429" i="60"/>
  <c r="AE3430" i="60"/>
  <c r="AE3431" i="60"/>
  <c r="AE3432" i="60"/>
  <c r="AE3433" i="60"/>
  <c r="AE3434" i="60"/>
  <c r="AE3435" i="60"/>
  <c r="AE3436" i="60"/>
  <c r="AE3437" i="60"/>
  <c r="AE3438" i="60"/>
  <c r="AE3439" i="60"/>
  <c r="AE3440" i="60"/>
  <c r="AE3441" i="60"/>
  <c r="AE3442" i="60"/>
  <c r="AE3443" i="60"/>
  <c r="AE3444" i="60"/>
  <c r="AE3445" i="60"/>
  <c r="AE3446" i="60"/>
  <c r="AE3447" i="60"/>
  <c r="AE3448" i="60"/>
  <c r="AE3449" i="60"/>
  <c r="AE3450" i="60"/>
  <c r="AE3451" i="60"/>
  <c r="AE3452" i="60"/>
  <c r="AE3453" i="60"/>
  <c r="AE3454" i="60"/>
  <c r="AE3455" i="60"/>
  <c r="AE3456" i="60"/>
  <c r="AE3457" i="60"/>
  <c r="AE3458" i="60"/>
  <c r="AE3459" i="60"/>
  <c r="AE3460" i="60"/>
  <c r="AE3461" i="60"/>
  <c r="AE3462" i="60"/>
  <c r="AE3463" i="60"/>
  <c r="AE3464" i="60"/>
  <c r="AE3465" i="60"/>
  <c r="AE3466" i="60"/>
  <c r="AE3467" i="60"/>
  <c r="AE3468" i="60"/>
  <c r="AE3469" i="60"/>
  <c r="AE3470" i="60"/>
  <c r="AE3471" i="60"/>
  <c r="AE3472" i="60"/>
  <c r="AE3473" i="60"/>
  <c r="AE3474" i="60"/>
  <c r="AE3475" i="60"/>
  <c r="AE3476" i="60"/>
  <c r="AE3477" i="60"/>
  <c r="AE3478" i="60"/>
  <c r="AE3479" i="60"/>
  <c r="AE3480" i="60"/>
  <c r="AE3481" i="60"/>
  <c r="AE3482" i="60"/>
  <c r="AE3483" i="60"/>
  <c r="AE3484" i="60"/>
  <c r="AE3485" i="60"/>
  <c r="AE3486" i="60"/>
  <c r="AE3487" i="60"/>
  <c r="AE3488" i="60"/>
  <c r="AE3489" i="60"/>
  <c r="AE3490" i="60"/>
  <c r="AE3491" i="60"/>
  <c r="AE3492" i="60"/>
  <c r="AE3493" i="60"/>
  <c r="AE3494" i="60"/>
  <c r="AE3495" i="60"/>
  <c r="AE3496" i="60"/>
  <c r="AE3497" i="60"/>
  <c r="AE3498" i="60"/>
  <c r="AE3499" i="60"/>
  <c r="AE3500" i="60"/>
  <c r="AE3501" i="60"/>
  <c r="AE3502" i="60"/>
  <c r="AE3503" i="60"/>
  <c r="AE3504" i="60"/>
  <c r="AE3505" i="60"/>
  <c r="AE3506" i="60"/>
  <c r="AE3507" i="60"/>
  <c r="AE3508" i="60"/>
  <c r="AE3509" i="60"/>
  <c r="AE3510" i="60"/>
  <c r="AE3511" i="60"/>
  <c r="AE3512" i="60"/>
  <c r="AE3513" i="60"/>
  <c r="AE3514" i="60"/>
  <c r="AE3515" i="60"/>
  <c r="AE3516" i="60"/>
  <c r="AE3517" i="60"/>
  <c r="AE3518" i="60"/>
  <c r="AE3519" i="60"/>
  <c r="AE3520" i="60"/>
  <c r="AE3521" i="60"/>
  <c r="AE3522" i="60"/>
  <c r="AE3523" i="60"/>
  <c r="AE3524" i="60"/>
  <c r="AE3525" i="60"/>
  <c r="AE3526" i="60"/>
  <c r="AE3527" i="60"/>
  <c r="AE3528" i="60"/>
  <c r="AE3529" i="60"/>
  <c r="AE3530" i="60"/>
  <c r="AE3531" i="60"/>
  <c r="AE3532" i="60"/>
  <c r="AE3533" i="60"/>
  <c r="AE3534" i="60"/>
  <c r="AE3535" i="60"/>
  <c r="AE3536" i="60"/>
  <c r="AE3537" i="60"/>
  <c r="AE3538" i="60"/>
  <c r="AE3539" i="60"/>
  <c r="AE3540" i="60"/>
  <c r="AE3541" i="60"/>
  <c r="AE3542" i="60"/>
  <c r="AE3543" i="60"/>
  <c r="AE3544" i="60"/>
  <c r="AE3545" i="60"/>
  <c r="AE3546" i="60"/>
  <c r="AE3547" i="60"/>
  <c r="AE3548" i="60"/>
  <c r="AE3549" i="60"/>
  <c r="AE3550" i="60"/>
  <c r="AE3551" i="60"/>
  <c r="AE3552" i="60"/>
  <c r="AE3553" i="60"/>
  <c r="AE3554" i="60"/>
  <c r="AE3555" i="60"/>
  <c r="AE3556" i="60"/>
  <c r="AE3557" i="60"/>
  <c r="AE3558" i="60"/>
  <c r="AE3559" i="60"/>
  <c r="AE3560" i="60"/>
  <c r="AE3561" i="60"/>
  <c r="AE3562" i="60"/>
  <c r="AE3563" i="60"/>
  <c r="AE3564" i="60"/>
  <c r="AE3565" i="60"/>
  <c r="AE3566" i="60"/>
  <c r="AE3567" i="60"/>
  <c r="AE3568" i="60"/>
  <c r="AE3569" i="60"/>
  <c r="AE3570" i="60"/>
  <c r="AE3571" i="60"/>
  <c r="AE3572" i="60"/>
  <c r="AE3573" i="60"/>
  <c r="AE3574" i="60"/>
  <c r="AE3575" i="60"/>
  <c r="AE3576" i="60"/>
  <c r="AE3577" i="60"/>
  <c r="AE3578" i="60"/>
  <c r="AE3579" i="60"/>
  <c r="AE3580" i="60"/>
  <c r="AE3581" i="60"/>
  <c r="AE3582" i="60"/>
  <c r="AE3583" i="60"/>
  <c r="AE3584" i="60"/>
  <c r="AE3585" i="60"/>
  <c r="AE3586" i="60"/>
  <c r="AE3587" i="60"/>
  <c r="AE3588" i="60"/>
  <c r="AE3589" i="60"/>
  <c r="AE3590" i="60"/>
  <c r="AE3591" i="60"/>
  <c r="AE3592" i="60"/>
  <c r="AE3593" i="60"/>
  <c r="AE3594" i="60"/>
  <c r="AE3595" i="60"/>
  <c r="AE3596" i="60"/>
  <c r="AE3597" i="60"/>
  <c r="AE3598" i="60"/>
  <c r="AE3599" i="60"/>
  <c r="AE3600" i="60"/>
  <c r="AE3601" i="60"/>
  <c r="AE3602" i="60"/>
  <c r="AE3603" i="60"/>
  <c r="AE3604" i="60"/>
  <c r="AE3605" i="60"/>
  <c r="AE3606" i="60"/>
  <c r="AE3607" i="60"/>
  <c r="AE3608" i="60"/>
  <c r="AE3609" i="60"/>
  <c r="AE3610" i="60"/>
  <c r="AE3611" i="60"/>
  <c r="AE3612" i="60"/>
  <c r="AE3613" i="60"/>
  <c r="AE3614" i="60"/>
  <c r="AE3615" i="60"/>
  <c r="AE3616" i="60"/>
  <c r="AE3617" i="60"/>
  <c r="AE3618" i="60"/>
  <c r="AE3619" i="60"/>
  <c r="AE3620" i="60"/>
  <c r="AE3621" i="60"/>
  <c r="AE3622" i="60"/>
  <c r="AE3623" i="60"/>
  <c r="AE3624" i="60"/>
  <c r="AE3625" i="60"/>
  <c r="AE3626" i="60"/>
  <c r="AE3627" i="60"/>
  <c r="AE3628" i="60"/>
  <c r="AE3629" i="60"/>
  <c r="AE3630" i="60"/>
  <c r="AE3631" i="60"/>
  <c r="AE3632" i="60"/>
  <c r="AE3633" i="60"/>
  <c r="AE3634" i="60"/>
  <c r="AE3635" i="60"/>
  <c r="AE3636" i="60"/>
  <c r="AE3637" i="60"/>
  <c r="AE3638" i="60"/>
  <c r="AE3639" i="60"/>
  <c r="AE3640" i="60"/>
  <c r="AE3641" i="60"/>
  <c r="AE3642" i="60"/>
  <c r="AE3643" i="60"/>
  <c r="AE3644" i="60"/>
  <c r="AE3645" i="60"/>
  <c r="AE3646" i="60"/>
  <c r="AE3647" i="60"/>
  <c r="AE3648" i="60"/>
  <c r="AE3649" i="60"/>
  <c r="AE3650" i="60"/>
  <c r="AE3651" i="60"/>
  <c r="AE3652" i="60"/>
  <c r="AE3653" i="60"/>
  <c r="AE3654" i="60"/>
  <c r="AE3655" i="60"/>
  <c r="AE3656" i="60"/>
  <c r="AE3657" i="60"/>
  <c r="AE3658" i="60"/>
  <c r="AE3659" i="60"/>
  <c r="AE3660" i="60"/>
  <c r="AE3661" i="60"/>
  <c r="AE3662" i="60"/>
  <c r="AE3663" i="60"/>
  <c r="AE3664" i="60"/>
  <c r="AE3665" i="60"/>
  <c r="AE3666" i="60"/>
  <c r="AE3667" i="60"/>
  <c r="AE3668" i="60"/>
  <c r="AE3669" i="60"/>
  <c r="AE3670" i="60"/>
  <c r="AE3671" i="60"/>
  <c r="AE3672" i="60"/>
  <c r="AE3673" i="60"/>
  <c r="AE3674" i="60"/>
  <c r="AE3675" i="60"/>
  <c r="AE3676" i="60"/>
  <c r="AE3677" i="60"/>
  <c r="AE3678" i="60"/>
  <c r="AE3679" i="60"/>
  <c r="AE3680" i="60"/>
  <c r="AE3681" i="60"/>
  <c r="AE3682" i="60"/>
  <c r="AE3683" i="60"/>
  <c r="AE3684" i="60"/>
  <c r="AE3685" i="60"/>
  <c r="AE3686" i="60"/>
  <c r="AE3687" i="60"/>
  <c r="AE3688" i="60"/>
  <c r="AE3689" i="60"/>
  <c r="AE3690" i="60"/>
  <c r="AE3691" i="60"/>
  <c r="AE3692" i="60"/>
  <c r="AE3693" i="60"/>
  <c r="AE3694" i="60"/>
  <c r="AE3695" i="60"/>
  <c r="AE3696" i="60"/>
  <c r="AE3697" i="60"/>
  <c r="AE3698" i="60"/>
  <c r="AE3699" i="60"/>
  <c r="AE3700" i="60"/>
  <c r="AE3701" i="60"/>
  <c r="AE3702" i="60"/>
  <c r="AE3703" i="60"/>
  <c r="AE3704" i="60"/>
  <c r="AE3705" i="60"/>
  <c r="AE3706" i="60"/>
  <c r="AE3707" i="60"/>
  <c r="AE3708" i="60"/>
  <c r="AE3709" i="60"/>
  <c r="AE3710" i="60"/>
  <c r="AE3711" i="60"/>
  <c r="AE3712" i="60"/>
  <c r="AE3713" i="60"/>
  <c r="AE3714" i="60"/>
  <c r="AE3715" i="60"/>
  <c r="AE3716" i="60"/>
  <c r="AE3717" i="60"/>
  <c r="AE3718" i="60"/>
  <c r="AE3719" i="60"/>
  <c r="AE3720" i="60"/>
  <c r="AE3721" i="60"/>
  <c r="AE3722" i="60"/>
  <c r="AE3723" i="60"/>
  <c r="AE3724" i="60"/>
  <c r="AE3725" i="60"/>
  <c r="AE3726" i="60"/>
  <c r="AE3727" i="60"/>
  <c r="AE3728" i="60"/>
  <c r="AE3729" i="60"/>
  <c r="AE3730" i="60"/>
  <c r="AE3731" i="60"/>
  <c r="AE3732" i="60"/>
  <c r="AE3733" i="60"/>
  <c r="AE3734" i="60"/>
  <c r="AE3735" i="60"/>
  <c r="AE3736" i="60"/>
  <c r="AE3737" i="60"/>
  <c r="AE3738" i="60"/>
  <c r="AE3739" i="60"/>
  <c r="AE3740" i="60"/>
  <c r="AE3741" i="60"/>
  <c r="AE3742" i="60"/>
  <c r="AE3743" i="60"/>
  <c r="AE3744" i="60"/>
  <c r="AE3745" i="60"/>
  <c r="AE3746" i="60"/>
  <c r="AE3747" i="60"/>
  <c r="AE3748" i="60"/>
  <c r="AE3749" i="60"/>
  <c r="AE3750" i="60"/>
  <c r="AE3751" i="60"/>
  <c r="AE3752" i="60"/>
  <c r="AE3753" i="60"/>
  <c r="AE3754" i="60"/>
  <c r="AE3755" i="60"/>
  <c r="AE3756" i="60"/>
  <c r="AE3757" i="60"/>
  <c r="AE3758" i="60"/>
  <c r="AE3759" i="60"/>
  <c r="AE3760" i="60"/>
  <c r="AE3761" i="60"/>
  <c r="AE3762" i="60"/>
  <c r="AE3763" i="60"/>
  <c r="AE3764" i="60"/>
  <c r="AE3765" i="60"/>
  <c r="AE3766" i="60"/>
  <c r="AE3767" i="60"/>
  <c r="AE3768" i="60"/>
  <c r="AE3769" i="60"/>
  <c r="AE3770" i="60"/>
  <c r="AE3771" i="60"/>
  <c r="AE3772" i="60"/>
  <c r="AE3773" i="60"/>
  <c r="AE3774" i="60"/>
  <c r="AE3775" i="60"/>
  <c r="AE3776" i="60"/>
  <c r="AE3777" i="60"/>
  <c r="AE3778" i="60"/>
  <c r="AE3779" i="60"/>
  <c r="AE3780" i="60"/>
  <c r="AE3781" i="60"/>
  <c r="AE3782" i="60"/>
  <c r="AE3783" i="60"/>
  <c r="AE3784" i="60"/>
  <c r="AE3785" i="60"/>
  <c r="AE3786" i="60"/>
  <c r="AE3787" i="60"/>
  <c r="AE3788" i="60"/>
  <c r="AE3789" i="60"/>
  <c r="AE3790" i="60"/>
  <c r="AE3791" i="60"/>
  <c r="AE3792" i="60"/>
  <c r="AE3793" i="60"/>
  <c r="AE3794" i="60"/>
  <c r="AE3795" i="60"/>
  <c r="AE3796" i="60"/>
  <c r="AE3797" i="60"/>
  <c r="AE3798" i="60"/>
  <c r="AE3799" i="60"/>
  <c r="AE3800" i="60"/>
  <c r="AE3801" i="60"/>
  <c r="AE3802" i="60"/>
  <c r="AE3803" i="60"/>
  <c r="AE3804" i="60"/>
  <c r="AE3805" i="60"/>
  <c r="AE3806" i="60"/>
  <c r="AE3807" i="60"/>
  <c r="AE3808" i="60"/>
  <c r="AE3809" i="60"/>
  <c r="AE3810" i="60"/>
  <c r="AE3811" i="60"/>
  <c r="AE3812" i="60"/>
  <c r="AE3813" i="60"/>
  <c r="AE3814" i="60"/>
  <c r="AE3815" i="60"/>
  <c r="AE3816" i="60"/>
  <c r="AE3817" i="60"/>
  <c r="AE3818" i="60"/>
  <c r="AE3819" i="60"/>
  <c r="AE3820" i="60"/>
  <c r="AE3821" i="60"/>
  <c r="AE3822" i="60"/>
  <c r="AE3823" i="60"/>
  <c r="AE3824" i="60"/>
  <c r="AE3825" i="60"/>
  <c r="AE3826" i="60"/>
  <c r="AE3827" i="60"/>
  <c r="AE3828" i="60"/>
  <c r="AE3829" i="60"/>
  <c r="AE3830" i="60"/>
  <c r="AE3831" i="60"/>
  <c r="AE3832" i="60"/>
  <c r="AE3833" i="60"/>
  <c r="AE3834" i="60"/>
  <c r="AE3835" i="60"/>
  <c r="AE3836" i="60"/>
  <c r="AE3837" i="60"/>
  <c r="AE3838" i="60"/>
  <c r="AE3839" i="60"/>
  <c r="AE3840" i="60"/>
  <c r="AE3841" i="60"/>
  <c r="AE3842" i="60"/>
  <c r="AE3843" i="60"/>
  <c r="AE3844" i="60"/>
  <c r="AE3845" i="60"/>
  <c r="AE3846" i="60"/>
  <c r="AE3847" i="60"/>
  <c r="AE3848" i="60"/>
  <c r="AE3849" i="60"/>
  <c r="AE3850" i="60"/>
  <c r="AE3851" i="60"/>
  <c r="AE3852" i="60"/>
  <c r="AE3853" i="60"/>
  <c r="AE3854" i="60"/>
  <c r="AE3855" i="60"/>
  <c r="AE3856" i="60"/>
  <c r="AE3857" i="60"/>
  <c r="AE3858" i="60"/>
  <c r="AE3859" i="60"/>
  <c r="AE3860" i="60"/>
  <c r="AE3861" i="60"/>
  <c r="AE3862" i="60"/>
  <c r="AE3863" i="60"/>
  <c r="AE3864" i="60"/>
  <c r="AE3865" i="60"/>
  <c r="AE3866" i="60"/>
  <c r="AE3867" i="60"/>
  <c r="AE3868" i="60"/>
  <c r="AE3869" i="60"/>
  <c r="AE3870" i="60"/>
  <c r="AE3871" i="60"/>
  <c r="AE3872" i="60"/>
  <c r="AE3873" i="60"/>
  <c r="AE3874" i="60"/>
  <c r="AE3875" i="60"/>
  <c r="AE3876" i="60"/>
  <c r="AE3877" i="60"/>
  <c r="AE3878" i="60"/>
  <c r="AE3879" i="60"/>
  <c r="AE3880" i="60"/>
  <c r="AE3881" i="60"/>
  <c r="AE3882" i="60"/>
  <c r="AE3883" i="60"/>
  <c r="AE3884" i="60"/>
  <c r="AE3885" i="60"/>
  <c r="AE3886" i="60"/>
  <c r="AE3887" i="60"/>
  <c r="AE3888" i="60"/>
  <c r="AE3889" i="60"/>
  <c r="AE3890" i="60"/>
  <c r="AE3891" i="60"/>
  <c r="AE3892" i="60"/>
  <c r="AE3893" i="60"/>
  <c r="AE3894" i="60"/>
  <c r="AE3895" i="60"/>
  <c r="AE3896" i="60"/>
  <c r="AE3897" i="60"/>
  <c r="AE3898" i="60"/>
  <c r="AE3899" i="60"/>
  <c r="AE3900" i="60"/>
  <c r="AE3901" i="60"/>
  <c r="AE3902" i="60"/>
  <c r="AE3903" i="60"/>
  <c r="AE3904" i="60"/>
  <c r="AE3905" i="60"/>
  <c r="AE3906" i="60"/>
  <c r="AE3907" i="60"/>
  <c r="AE3908" i="60"/>
  <c r="AE3909" i="60"/>
  <c r="AE3910" i="60"/>
  <c r="AE3911" i="60"/>
  <c r="AE3912" i="60"/>
  <c r="AE3913" i="60"/>
  <c r="AE3914" i="60"/>
  <c r="AE3915" i="60"/>
  <c r="AE3916" i="60"/>
  <c r="AE3917" i="60"/>
  <c r="AE3918" i="60"/>
  <c r="AE3919" i="60"/>
  <c r="AE3920" i="60"/>
  <c r="AE3921" i="60"/>
  <c r="AE3922" i="60"/>
  <c r="AE3923" i="60"/>
  <c r="AE3924" i="60"/>
  <c r="AE3925" i="60"/>
  <c r="AE3926" i="60"/>
  <c r="AE3927" i="60"/>
  <c r="AE3928" i="60"/>
  <c r="AE3929" i="60"/>
  <c r="AE3930" i="60"/>
  <c r="AE3931" i="60"/>
  <c r="AE3932" i="60"/>
  <c r="AE3933" i="60"/>
  <c r="AE3934" i="60"/>
  <c r="AE3935" i="60"/>
  <c r="AE3936" i="60"/>
  <c r="AE3937" i="60"/>
  <c r="AE3938" i="60"/>
  <c r="AE3939" i="60"/>
  <c r="AE3940" i="60"/>
  <c r="AE3941" i="60"/>
  <c r="AE3942" i="60"/>
  <c r="AE3943" i="60"/>
  <c r="AE3944" i="60"/>
  <c r="AE3945" i="60"/>
  <c r="AE3946" i="60"/>
  <c r="AE3947" i="60"/>
  <c r="AE3948" i="60"/>
  <c r="AE3949" i="60"/>
  <c r="AE3950" i="60"/>
  <c r="AE3951" i="60"/>
  <c r="AE3952" i="60"/>
  <c r="AE3953" i="60"/>
  <c r="AE3954" i="60"/>
  <c r="AE3955" i="60"/>
  <c r="AE3956" i="60"/>
  <c r="AE3957" i="60"/>
  <c r="AE3958" i="60"/>
  <c r="AE3959" i="60"/>
  <c r="AE3960" i="60"/>
  <c r="AE3961" i="60"/>
  <c r="AE3962" i="60"/>
  <c r="AE3963" i="60"/>
  <c r="AE3964" i="60"/>
  <c r="AE3965" i="60"/>
  <c r="AE3966" i="60"/>
  <c r="AE3967" i="60"/>
  <c r="AE3968" i="60"/>
  <c r="AE3969" i="60"/>
  <c r="AE3970" i="60"/>
  <c r="AE3971" i="60"/>
  <c r="AE3972" i="60"/>
  <c r="AE3973" i="60"/>
  <c r="AE3974" i="60"/>
  <c r="AE3975" i="60"/>
  <c r="AE3976" i="60"/>
  <c r="AE3977" i="60"/>
  <c r="AE3978" i="60"/>
  <c r="AE3979" i="60"/>
  <c r="AE3980" i="60"/>
  <c r="AE3981" i="60"/>
  <c r="AE3982" i="60"/>
  <c r="AE3983" i="60"/>
  <c r="AE3984" i="60"/>
  <c r="AE3985" i="60"/>
  <c r="AE3986" i="60"/>
  <c r="AE3987" i="60"/>
  <c r="AE3988" i="60"/>
  <c r="AE3989" i="60"/>
  <c r="AE3990" i="60"/>
  <c r="AE3991" i="60"/>
  <c r="AE3992" i="60"/>
  <c r="AE3993" i="60"/>
  <c r="AE3994" i="60"/>
  <c r="AE3995" i="60"/>
  <c r="AE3996" i="60"/>
  <c r="AE3997" i="60"/>
  <c r="AE3998" i="60"/>
  <c r="AE3999" i="60"/>
  <c r="AE4000" i="60"/>
  <c r="AE4001" i="60"/>
  <c r="AE4002" i="60"/>
  <c r="AE4003" i="60"/>
  <c r="AE4004" i="60"/>
  <c r="AE4005" i="60"/>
  <c r="AE4006" i="60"/>
  <c r="AE4007" i="60"/>
  <c r="AE4008" i="60"/>
  <c r="AE4009" i="60"/>
  <c r="AE4010" i="60"/>
  <c r="AE4011" i="60"/>
  <c r="AE4012" i="60"/>
  <c r="AE4013" i="60"/>
  <c r="AE4014" i="60"/>
  <c r="AE4015" i="60"/>
  <c r="AE4016" i="60"/>
  <c r="AE4017" i="60"/>
  <c r="AE4018" i="60"/>
  <c r="AE4019" i="60"/>
  <c r="AE4020" i="60"/>
  <c r="AE4021" i="60"/>
  <c r="AE4022" i="60"/>
  <c r="AE4023" i="60"/>
  <c r="AE4024" i="60"/>
  <c r="AE4025" i="60"/>
  <c r="AE4026" i="60"/>
  <c r="AE4027" i="60"/>
  <c r="AE4028" i="60"/>
  <c r="AE4029" i="60"/>
  <c r="AE4030" i="60"/>
  <c r="AE4031" i="60"/>
  <c r="AE4032" i="60"/>
  <c r="AE4033" i="60"/>
  <c r="AE4034" i="60"/>
  <c r="AE4035" i="60"/>
  <c r="AE4036" i="60"/>
  <c r="AE4037" i="60"/>
  <c r="AE4038" i="60"/>
  <c r="AE4039" i="60"/>
  <c r="AE4040" i="60"/>
  <c r="AE4041" i="60"/>
  <c r="AE4042" i="60"/>
  <c r="AE4043" i="60"/>
  <c r="AE4044" i="60"/>
  <c r="AE4045" i="60"/>
  <c r="AE4046" i="60"/>
  <c r="AE4047" i="60"/>
  <c r="AE4048" i="60"/>
  <c r="AE4049" i="60"/>
  <c r="AE4050" i="60"/>
  <c r="AE4051" i="60"/>
  <c r="AE4052" i="60"/>
  <c r="AE4053" i="60"/>
  <c r="AE4054" i="60"/>
  <c r="AE4055" i="60"/>
  <c r="AE4056" i="60"/>
  <c r="AE4057" i="60"/>
  <c r="AE4058" i="60"/>
  <c r="AE4059" i="60"/>
  <c r="AE4060" i="60"/>
  <c r="AE4061" i="60"/>
  <c r="AE4062" i="60"/>
  <c r="AE4063" i="60"/>
  <c r="AE4064" i="60"/>
  <c r="AE4065" i="60"/>
  <c r="AE4066" i="60"/>
  <c r="AE4067" i="60"/>
  <c r="AE4068" i="60"/>
  <c r="AE4069" i="60"/>
  <c r="AE4070" i="60"/>
  <c r="AE4071" i="60"/>
  <c r="AE4072" i="60"/>
  <c r="AE4073" i="60"/>
  <c r="AE4074" i="60"/>
  <c r="AE4075" i="60"/>
  <c r="AE4076" i="60"/>
  <c r="AE4077" i="60"/>
  <c r="AE4078" i="60"/>
  <c r="AE4079" i="60"/>
  <c r="AE4080" i="60"/>
  <c r="AE4081" i="60"/>
  <c r="AE4082" i="60"/>
  <c r="AE4083" i="60"/>
  <c r="AE4084" i="60"/>
  <c r="AE4085" i="60"/>
  <c r="AE4086" i="60"/>
  <c r="AE4087" i="60"/>
  <c r="AE4088" i="60"/>
  <c r="AE4089" i="60"/>
  <c r="AE4090" i="60"/>
  <c r="AE4091" i="60"/>
  <c r="AE4092" i="60"/>
  <c r="AE4093" i="60"/>
  <c r="AE4094" i="60"/>
  <c r="AE4095" i="60"/>
  <c r="AE4096" i="60"/>
  <c r="AE4097" i="60"/>
  <c r="AE4098" i="60"/>
  <c r="AE4099" i="60"/>
  <c r="AE4100" i="60"/>
  <c r="AE4101" i="60"/>
  <c r="AE4102" i="60"/>
  <c r="AE4103" i="60"/>
  <c r="AE4104" i="60"/>
  <c r="AE4105" i="60"/>
  <c r="AE4106" i="60"/>
  <c r="AE4107" i="60"/>
  <c r="AE4108" i="60"/>
  <c r="AE4109" i="60"/>
  <c r="AE4110" i="60"/>
  <c r="AE4111" i="60"/>
  <c r="AE4112" i="60"/>
  <c r="AE4113" i="60"/>
  <c r="AE4114" i="60"/>
  <c r="AE4115" i="60"/>
  <c r="AE4116" i="60"/>
  <c r="AE4117" i="60"/>
  <c r="AE4118" i="60"/>
  <c r="AE4119" i="60"/>
  <c r="AE4120" i="60"/>
  <c r="AE4121" i="60"/>
  <c r="AE4122" i="60"/>
  <c r="AE4123" i="60"/>
  <c r="AE4124" i="60"/>
  <c r="AE4125" i="60"/>
  <c r="AE4126" i="60"/>
  <c r="AE4127" i="60"/>
  <c r="AE4128" i="60"/>
  <c r="AE4129" i="60"/>
  <c r="AE4130" i="60"/>
  <c r="AE4131" i="60"/>
  <c r="AE4132" i="60"/>
  <c r="AE4133" i="60"/>
  <c r="AE4134" i="60"/>
  <c r="AE4135" i="60"/>
  <c r="AE4136" i="60"/>
  <c r="AE4137" i="60"/>
  <c r="AE4138" i="60"/>
  <c r="AE4139" i="60"/>
  <c r="AE4140" i="60"/>
  <c r="AE4141" i="60"/>
  <c r="AE4142" i="60"/>
  <c r="AE4143" i="60"/>
  <c r="AE4144" i="60"/>
  <c r="AE4145" i="60"/>
  <c r="AE4146" i="60"/>
  <c r="AE4147" i="60"/>
  <c r="AE4148" i="60"/>
  <c r="AE4149" i="60"/>
  <c r="AE4150" i="60"/>
  <c r="AE4151" i="60"/>
  <c r="AE4152" i="60"/>
  <c r="AE4153" i="60"/>
  <c r="AE4154" i="60"/>
  <c r="AE4155" i="60"/>
  <c r="AE4156" i="60"/>
  <c r="AE4157" i="60"/>
  <c r="AE4158" i="60"/>
  <c r="AE4159" i="60"/>
  <c r="AE4160" i="60"/>
  <c r="AE4161" i="60"/>
  <c r="AE4162" i="60"/>
  <c r="AE4163" i="60"/>
  <c r="AE4164" i="60"/>
  <c r="AE4165" i="60"/>
  <c r="AE4166" i="60"/>
  <c r="AE4167" i="60"/>
  <c r="AE4168" i="60"/>
  <c r="AE4169" i="60"/>
  <c r="AE4170" i="60"/>
  <c r="AE4171" i="60"/>
  <c r="AE4172" i="60"/>
  <c r="AE4173" i="60"/>
  <c r="AE4174" i="60"/>
  <c r="AE4175" i="60"/>
  <c r="AE4176" i="60"/>
  <c r="AE4177" i="60"/>
  <c r="AE4178" i="60"/>
  <c r="AE4179" i="60"/>
  <c r="AE4180" i="60"/>
  <c r="AE4181" i="60"/>
  <c r="AE4182" i="60"/>
  <c r="AE4183" i="60"/>
  <c r="AE4184" i="60"/>
  <c r="AE4185" i="60"/>
  <c r="AE4186" i="60"/>
  <c r="AE4187" i="60"/>
  <c r="AE4188" i="60"/>
  <c r="AE4189" i="60"/>
  <c r="AE4190" i="60"/>
  <c r="AE4191" i="60"/>
  <c r="AE4192" i="60"/>
  <c r="AE4193" i="60"/>
  <c r="AE4194" i="60"/>
  <c r="AE4195" i="60"/>
  <c r="AE4196" i="60"/>
  <c r="AE4197" i="60"/>
  <c r="AE4198" i="60"/>
  <c r="AE4199" i="60"/>
  <c r="AE4200" i="60"/>
  <c r="AE4201" i="60"/>
  <c r="AE4202" i="60"/>
  <c r="AE4203" i="60"/>
  <c r="AE4204" i="60"/>
  <c r="AE4205" i="60"/>
  <c r="AE4206" i="60"/>
  <c r="AE4207" i="60"/>
  <c r="AE4208" i="60"/>
  <c r="AE4209" i="60"/>
  <c r="AE4210" i="60"/>
  <c r="AE4211" i="60"/>
  <c r="AE4212" i="60"/>
  <c r="AE4213" i="60"/>
  <c r="AE4214" i="60"/>
  <c r="AE4215" i="60"/>
  <c r="AE4216" i="60"/>
  <c r="AE4217" i="60"/>
  <c r="AE4218" i="60"/>
  <c r="AE4219" i="60"/>
  <c r="AE4220" i="60"/>
  <c r="AE4221" i="60"/>
  <c r="AE4222" i="60"/>
  <c r="AE4223" i="60"/>
  <c r="AE4224" i="60"/>
  <c r="AE4225" i="60"/>
  <c r="AE4226" i="60"/>
  <c r="AE4227" i="60"/>
  <c r="AE4228" i="60"/>
  <c r="AE4229" i="60"/>
  <c r="AE4230" i="60"/>
  <c r="AE4231" i="60"/>
  <c r="AE4232" i="60"/>
  <c r="AE4233" i="60"/>
  <c r="AE4234" i="60"/>
  <c r="AE4235" i="60"/>
  <c r="AE4236" i="60"/>
  <c r="AE4237" i="60"/>
  <c r="AE4238" i="60"/>
  <c r="AE4239" i="60"/>
  <c r="AE4240" i="60"/>
  <c r="AE4241" i="60"/>
  <c r="AE4242" i="60"/>
  <c r="AE4243" i="60"/>
  <c r="AE4244" i="60"/>
  <c r="AE4245" i="60"/>
  <c r="AE4246" i="60"/>
  <c r="AE4247" i="60"/>
  <c r="AE4248" i="60"/>
  <c r="AE4249" i="60"/>
  <c r="AE4250" i="60"/>
  <c r="AE4251" i="60"/>
  <c r="AE4252" i="60"/>
  <c r="AE4253" i="60"/>
  <c r="AE4254" i="60"/>
  <c r="AE4255" i="60"/>
  <c r="AE4256" i="60"/>
  <c r="AE4257" i="60"/>
  <c r="AE4258" i="60"/>
  <c r="AE4259" i="60"/>
  <c r="AE4260" i="60"/>
  <c r="AE4261" i="60"/>
  <c r="AE4262" i="60"/>
  <c r="AE4263" i="60"/>
  <c r="AE4264" i="60"/>
  <c r="AE4265" i="60"/>
  <c r="AE4266" i="60"/>
  <c r="AE4267" i="60"/>
  <c r="AE4268" i="60"/>
  <c r="AE4269" i="60"/>
  <c r="AE4270" i="60"/>
  <c r="AE4271" i="60"/>
  <c r="AE4272" i="60"/>
  <c r="AE4273" i="60"/>
  <c r="AE4274" i="60"/>
  <c r="AE4275" i="60"/>
  <c r="AE4276" i="60"/>
  <c r="AE4277" i="60"/>
  <c r="AE4278" i="60"/>
  <c r="AE4279" i="60"/>
  <c r="AE4280" i="60"/>
  <c r="AE4281" i="60"/>
  <c r="AE4282" i="60"/>
  <c r="AE4283" i="60"/>
  <c r="AE4284" i="60"/>
  <c r="AE4285" i="60"/>
  <c r="AE4286" i="60"/>
  <c r="AE4287" i="60"/>
  <c r="AE4288" i="60"/>
  <c r="AE4289" i="60"/>
  <c r="AE4290" i="60"/>
  <c r="AE4291" i="60"/>
  <c r="AE4292" i="60"/>
  <c r="AE4293" i="60"/>
  <c r="AE4294" i="60"/>
  <c r="AE4295" i="60"/>
  <c r="AE4296" i="60"/>
  <c r="AE4297" i="60"/>
  <c r="AE4298" i="60"/>
  <c r="AE4299" i="60"/>
  <c r="AE4300" i="60"/>
  <c r="AE4301" i="60"/>
  <c r="AE4302" i="60"/>
  <c r="AE4303" i="60"/>
  <c r="AE4304" i="60"/>
  <c r="AE4305" i="60"/>
  <c r="AE4306" i="60"/>
  <c r="AE4307" i="60"/>
  <c r="AE4308" i="60"/>
  <c r="AE4309" i="60"/>
  <c r="AE4310" i="60"/>
  <c r="AE4311" i="60"/>
  <c r="AE4312" i="60"/>
  <c r="AE4313" i="60"/>
  <c r="AE4314" i="60"/>
  <c r="AE4315" i="60"/>
  <c r="AE4316" i="60"/>
  <c r="AE4317" i="60"/>
  <c r="AE4318" i="60"/>
  <c r="AE4319" i="60"/>
  <c r="AE4320" i="60"/>
  <c r="AE4321" i="60"/>
  <c r="AE4322" i="60"/>
  <c r="AE4323" i="60"/>
  <c r="AE4324" i="60"/>
  <c r="AE4325" i="60"/>
  <c r="AE4326" i="60"/>
  <c r="AE4327" i="60"/>
  <c r="AE4328" i="60"/>
  <c r="AE4329" i="60"/>
  <c r="AE4330" i="60"/>
  <c r="AE4331" i="60"/>
  <c r="AE4332" i="60"/>
  <c r="AE4333" i="60"/>
  <c r="AE4334" i="60"/>
  <c r="AE4335" i="60"/>
  <c r="AE4336" i="60"/>
  <c r="AE4337" i="60"/>
  <c r="AE4338" i="60"/>
  <c r="AE4339" i="60"/>
  <c r="AE4340" i="60"/>
  <c r="AE4341" i="60"/>
  <c r="AE4342" i="60"/>
  <c r="AE4343" i="60"/>
  <c r="AE4344" i="60"/>
  <c r="AE4345" i="60"/>
  <c r="AE4346" i="60"/>
  <c r="AE4347" i="60"/>
  <c r="AE4348" i="60"/>
  <c r="AE4349" i="60"/>
  <c r="AE4350" i="60"/>
  <c r="AE4351" i="60"/>
  <c r="AE4352" i="60"/>
  <c r="AE4353" i="60"/>
  <c r="AE4354" i="60"/>
  <c r="AE4355" i="60"/>
  <c r="AE4356" i="60"/>
  <c r="AE4357" i="60"/>
  <c r="AE4358" i="60"/>
  <c r="AE4359" i="60"/>
  <c r="AE4360" i="60"/>
  <c r="AC2" i="60"/>
  <c r="Z642" i="60" l="1"/>
  <c r="Z634" i="60"/>
  <c r="Z626" i="60"/>
  <c r="Z618" i="60"/>
  <c r="Z610" i="60"/>
  <c r="Z602" i="60"/>
  <c r="Z594" i="60"/>
  <c r="Z586" i="60"/>
  <c r="Z578" i="60"/>
  <c r="Z570" i="60"/>
  <c r="Z562" i="60"/>
  <c r="Z554" i="60"/>
  <c r="Z546" i="60"/>
  <c r="Z538" i="60"/>
  <c r="Z530" i="60"/>
  <c r="Z522" i="60"/>
  <c r="Z514" i="60"/>
  <c r="Z506" i="60"/>
  <c r="Z498" i="60"/>
  <c r="Z490" i="60"/>
  <c r="Z482" i="60"/>
  <c r="Z474" i="60"/>
  <c r="Z466" i="60"/>
  <c r="Z458" i="60"/>
  <c r="Z450" i="60"/>
  <c r="Z442" i="60"/>
  <c r="Z434" i="60"/>
  <c r="Z426" i="60"/>
  <c r="Z418" i="60"/>
  <c r="Z410" i="60"/>
  <c r="Z402" i="60"/>
  <c r="Z394" i="60"/>
  <c r="Z386" i="60"/>
  <c r="Z378" i="60"/>
  <c r="Z370" i="60"/>
  <c r="Z362" i="60"/>
  <c r="Z354" i="60"/>
  <c r="Z4355" i="60"/>
  <c r="Z4347" i="60"/>
  <c r="Z4339" i="60"/>
  <c r="Z4331" i="60"/>
  <c r="Z4323" i="60"/>
  <c r="Z4315" i="60"/>
  <c r="Z4307" i="60"/>
  <c r="Z4299" i="60"/>
  <c r="Z4291" i="60"/>
  <c r="Z4283" i="60"/>
  <c r="Z4275" i="60"/>
  <c r="Z4267" i="60"/>
  <c r="Z4259" i="60"/>
  <c r="Z4251" i="60"/>
  <c r="Z4243" i="60"/>
  <c r="Z4235" i="60"/>
  <c r="Z4227" i="60"/>
  <c r="Z4219" i="60"/>
  <c r="Z4211" i="60"/>
  <c r="Z4203" i="60"/>
  <c r="Z4195" i="60"/>
  <c r="Z4187" i="60"/>
  <c r="Z4179" i="60"/>
  <c r="Z4171" i="60"/>
  <c r="Z4163" i="60"/>
  <c r="Z4155" i="60"/>
  <c r="Z4147" i="60"/>
  <c r="Z4139" i="60"/>
  <c r="Z4131" i="60"/>
  <c r="Z4123" i="60"/>
  <c r="Z4115" i="60"/>
  <c r="Z4107" i="60"/>
  <c r="Z4099" i="60"/>
  <c r="Z4091" i="60"/>
  <c r="Z4083" i="60"/>
  <c r="Z4075" i="60"/>
  <c r="Z4067" i="60"/>
  <c r="Z4059" i="60"/>
  <c r="Z4051" i="60"/>
  <c r="Z4043" i="60"/>
  <c r="Z4035" i="60"/>
  <c r="Z4027" i="60"/>
  <c r="Z4019" i="60"/>
  <c r="Z4011" i="60"/>
  <c r="Z4003" i="60"/>
  <c r="Z3995" i="60"/>
  <c r="Z3987" i="60"/>
  <c r="Z3979" i="60"/>
  <c r="Z3971" i="60"/>
  <c r="Z3963" i="60"/>
  <c r="Z3955" i="60"/>
  <c r="Z3947" i="60"/>
  <c r="Z3939" i="60"/>
  <c r="Z3931" i="60"/>
  <c r="Z3923" i="60"/>
  <c r="Z3915" i="60"/>
  <c r="Z3907" i="60"/>
  <c r="Z3899" i="60"/>
  <c r="Z3891" i="60"/>
  <c r="Z3883" i="60"/>
  <c r="Z3875" i="60"/>
  <c r="Z3867" i="60"/>
  <c r="Z3859" i="60"/>
  <c r="Z3851" i="60"/>
  <c r="Z3843" i="60"/>
  <c r="Z3835" i="60"/>
  <c r="Z3827" i="60"/>
  <c r="Z3819" i="60"/>
  <c r="Z3811" i="60"/>
  <c r="Z3803" i="60"/>
  <c r="Z3795" i="60"/>
  <c r="Z3787" i="60"/>
  <c r="Z3779" i="60"/>
  <c r="Z3771" i="60"/>
  <c r="Z3763" i="60"/>
  <c r="Z3755" i="60"/>
  <c r="Z3747" i="60"/>
  <c r="Z3739" i="60"/>
  <c r="Z3731" i="60"/>
  <c r="Z3723" i="60"/>
  <c r="Z3715" i="60"/>
  <c r="Z3707" i="60"/>
  <c r="Z3699" i="60"/>
  <c r="Z3691" i="60"/>
  <c r="Z3683" i="60"/>
  <c r="Z3675" i="60"/>
  <c r="Z3667" i="60"/>
  <c r="Z3659" i="60"/>
  <c r="Z3651" i="60"/>
  <c r="Z3643" i="60"/>
  <c r="Z3635" i="60"/>
  <c r="Z3627" i="60"/>
  <c r="Z3619" i="60"/>
  <c r="Z3611" i="60"/>
  <c r="Z3603" i="60"/>
  <c r="Z3595" i="60"/>
  <c r="Z3587" i="60"/>
  <c r="Z3579" i="60"/>
  <c r="Z3571" i="60"/>
  <c r="Z3563" i="60"/>
  <c r="Z3555" i="60"/>
  <c r="Z3547" i="60"/>
  <c r="Z3539" i="60"/>
  <c r="Z3531" i="60"/>
  <c r="Z3523" i="60"/>
  <c r="Z3515" i="60"/>
  <c r="Z3507" i="60"/>
  <c r="Z3499" i="60"/>
  <c r="Z3491" i="60"/>
  <c r="Z3483" i="60"/>
  <c r="Z3475" i="60"/>
  <c r="Z3467" i="60"/>
  <c r="Z3459" i="60"/>
  <c r="Z3451" i="60"/>
  <c r="Z3443" i="60"/>
  <c r="Z3435" i="60"/>
  <c r="Z3427" i="60"/>
  <c r="Z3419" i="60"/>
  <c r="Z3411" i="60"/>
  <c r="Z3403" i="60"/>
  <c r="Z3395" i="60"/>
  <c r="Z3387" i="60"/>
  <c r="Z3379" i="60"/>
  <c r="Z3371" i="60"/>
  <c r="Z3363" i="60"/>
  <c r="Z3355" i="60"/>
  <c r="Z3347" i="60"/>
  <c r="Z3339" i="60"/>
  <c r="Z3331" i="60"/>
  <c r="Z3323" i="60"/>
  <c r="Z3315" i="60"/>
  <c r="Z3307" i="60"/>
  <c r="Z3299" i="60"/>
  <c r="Z3291" i="60"/>
  <c r="Z3283" i="60"/>
  <c r="Z3275" i="60"/>
  <c r="Z3267" i="60"/>
  <c r="Z3259" i="60"/>
  <c r="Z3251" i="60"/>
  <c r="Z3243" i="60"/>
  <c r="Z3235" i="60"/>
  <c r="Z3227" i="60"/>
  <c r="Z3219" i="60"/>
  <c r="Z3211" i="60"/>
  <c r="Z3203" i="60"/>
  <c r="Z3195" i="60"/>
  <c r="Z3187" i="60"/>
  <c r="Z3179" i="60"/>
  <c r="Z3171" i="60"/>
  <c r="Z3163" i="60"/>
  <c r="Z3155" i="60"/>
  <c r="Z3147" i="60"/>
  <c r="Z3139" i="60"/>
  <c r="Z3131" i="60"/>
  <c r="Z3123" i="60"/>
  <c r="Z3115" i="60"/>
  <c r="Z3107" i="60"/>
  <c r="Z3099" i="60"/>
  <c r="Z3091" i="60"/>
  <c r="Z3083" i="60"/>
  <c r="Z3075" i="60"/>
  <c r="Z3067" i="60"/>
  <c r="Z3059" i="60"/>
  <c r="Z3051" i="60"/>
  <c r="Z3043" i="60"/>
  <c r="Z3035" i="60"/>
  <c r="Z3027" i="60"/>
  <c r="Z3019" i="60"/>
  <c r="Z3011" i="60"/>
  <c r="Z3003" i="60"/>
  <c r="Z2995" i="60"/>
  <c r="Z2987" i="60"/>
  <c r="Z2979" i="60"/>
  <c r="Z2971" i="60"/>
  <c r="Z2963" i="60"/>
  <c r="Z2955" i="60"/>
  <c r="Z2947" i="60"/>
  <c r="Z2939" i="60"/>
  <c r="Z2931" i="60"/>
  <c r="Z2923" i="60"/>
  <c r="Z2915" i="60"/>
  <c r="Z2907" i="60"/>
  <c r="Z2899" i="60"/>
  <c r="Z2891" i="60"/>
  <c r="Z2883" i="60"/>
  <c r="Z2875" i="60"/>
  <c r="Z2867" i="60"/>
  <c r="Z2859" i="60"/>
  <c r="Z2851" i="60"/>
  <c r="Z2843" i="60"/>
  <c r="Z2835" i="60"/>
  <c r="Z2827" i="60"/>
  <c r="Z2819" i="60"/>
  <c r="Z2811" i="60"/>
  <c r="Z2803" i="60"/>
  <c r="Z2795" i="60"/>
  <c r="Z2787" i="60"/>
  <c r="Z2779" i="60"/>
  <c r="Z2771" i="60"/>
  <c r="Z2763" i="60"/>
  <c r="Z2755" i="60"/>
  <c r="Z2747" i="60"/>
  <c r="Z2739" i="60"/>
  <c r="Z2731" i="60"/>
  <c r="Z2723" i="60"/>
  <c r="Z2715" i="60"/>
  <c r="Z2707" i="60"/>
  <c r="Z2699" i="60"/>
  <c r="Z2691" i="60"/>
  <c r="Z2683" i="60"/>
  <c r="Z2675" i="60"/>
  <c r="Z2667" i="60"/>
  <c r="Z2659" i="60"/>
  <c r="Z4358" i="60"/>
  <c r="Z4350" i="60"/>
  <c r="Z4342" i="60"/>
  <c r="Z4334" i="60"/>
  <c r="Z4326" i="60"/>
  <c r="Z4318" i="60"/>
  <c r="Z4310" i="60"/>
  <c r="Z4302" i="60"/>
  <c r="Z4294" i="60"/>
  <c r="Z4286" i="60"/>
  <c r="Z4278" i="60"/>
  <c r="Z4270" i="60"/>
  <c r="Z4262" i="60"/>
  <c r="Z4254" i="60"/>
  <c r="Z4246" i="60"/>
  <c r="Z4238" i="60"/>
  <c r="Z4230" i="60"/>
  <c r="Z4222" i="60"/>
  <c r="Z4214" i="60"/>
  <c r="Z4206" i="60"/>
  <c r="Z4198" i="60"/>
  <c r="Z4190" i="60"/>
  <c r="Z4182" i="60"/>
  <c r="Z4174" i="60"/>
  <c r="Z4166" i="60"/>
  <c r="Z4158" i="60"/>
  <c r="Z4150" i="60"/>
  <c r="Z4142" i="60"/>
  <c r="Z4134" i="60"/>
  <c r="Z4126" i="60"/>
  <c r="Z4118" i="60"/>
  <c r="Z4110" i="60"/>
  <c r="Z4102" i="60"/>
  <c r="Z4094" i="60"/>
  <c r="Z4086" i="60"/>
  <c r="Z4078" i="60"/>
  <c r="Z4070" i="60"/>
  <c r="Z4062" i="60"/>
  <c r="Z4054" i="60"/>
  <c r="Z4046" i="60"/>
  <c r="Z4038" i="60"/>
  <c r="Z4030" i="60"/>
  <c r="Z4022" i="60"/>
  <c r="Z4014" i="60"/>
  <c r="Z4006" i="60"/>
  <c r="Z3998" i="60"/>
  <c r="Z3990" i="60"/>
  <c r="Z3982" i="60"/>
  <c r="Z3974" i="60"/>
  <c r="Z3966" i="60"/>
  <c r="Z3958" i="60"/>
  <c r="Z3950" i="60"/>
  <c r="Z3942" i="60"/>
  <c r="Z3934" i="60"/>
  <c r="Z3926" i="60"/>
  <c r="Z3918" i="60"/>
  <c r="Z3910" i="60"/>
  <c r="Z3902" i="60"/>
  <c r="Z3894" i="60"/>
  <c r="Z3886" i="60"/>
  <c r="Z3878" i="60"/>
  <c r="Z3870" i="60"/>
  <c r="Z3862" i="60"/>
  <c r="Z3854" i="60"/>
  <c r="Z3846" i="60"/>
  <c r="Z3838" i="60"/>
  <c r="Z3830" i="60"/>
  <c r="Z3822" i="60"/>
  <c r="Z3814" i="60"/>
  <c r="Z3806" i="60"/>
  <c r="Z3798" i="60"/>
  <c r="Z3790" i="60"/>
  <c r="Z3782" i="60"/>
  <c r="Z3774" i="60"/>
  <c r="Z3766" i="60"/>
  <c r="Z3758" i="60"/>
  <c r="Z3750" i="60"/>
  <c r="Z3742" i="60"/>
  <c r="Z3734" i="60"/>
  <c r="Z3726" i="60"/>
  <c r="Z3718" i="60"/>
  <c r="Z3710" i="60"/>
  <c r="Z3702" i="60"/>
  <c r="Z3694" i="60"/>
  <c r="Z3686" i="60"/>
  <c r="Z3678" i="60"/>
  <c r="Z3670" i="60"/>
  <c r="Z3662" i="60"/>
  <c r="Z3654" i="60"/>
  <c r="Z3646" i="60"/>
  <c r="Z3638" i="60"/>
  <c r="Z3630" i="60"/>
  <c r="Z3622" i="60"/>
  <c r="Z3614" i="60"/>
  <c r="Z3606" i="60"/>
  <c r="Z3598" i="60"/>
  <c r="Z3590" i="60"/>
  <c r="Z3582" i="60"/>
  <c r="Z3574" i="60"/>
  <c r="Z3566" i="60"/>
  <c r="Z3558" i="60"/>
  <c r="Z3550" i="60"/>
  <c r="Z3542" i="60"/>
  <c r="Z3534" i="60"/>
  <c r="Z3526" i="60"/>
  <c r="Z3518" i="60"/>
  <c r="Z3510" i="60"/>
  <c r="Z3502" i="60"/>
  <c r="Z3494" i="60"/>
  <c r="Z3486" i="60"/>
  <c r="Z3478" i="60"/>
  <c r="Z3470" i="60"/>
  <c r="Z3462" i="60"/>
  <c r="Z3454" i="60"/>
  <c r="Z3446" i="60"/>
  <c r="Z3438" i="60"/>
  <c r="Z3430" i="60"/>
  <c r="Z3422" i="60"/>
  <c r="Z3414" i="60"/>
  <c r="Z3406" i="60"/>
  <c r="Z3398" i="60"/>
  <c r="Z3390" i="60"/>
  <c r="Z3382" i="60"/>
  <c r="Z3374" i="60"/>
  <c r="Z3366" i="60"/>
  <c r="Z3358" i="60"/>
  <c r="Z3350" i="60"/>
  <c r="Z3342" i="60"/>
  <c r="Z3334" i="60"/>
  <c r="Z3326" i="60"/>
  <c r="Z3318" i="60"/>
  <c r="Z3310" i="60"/>
  <c r="Z3302" i="60"/>
  <c r="Z3294" i="60"/>
  <c r="Z3286" i="60"/>
  <c r="Z3278" i="60"/>
  <c r="Z3270" i="60"/>
  <c r="Z3262" i="60"/>
  <c r="Z3254" i="60"/>
  <c r="Z3246" i="60"/>
  <c r="Z3238" i="60"/>
  <c r="Z3230" i="60"/>
  <c r="Z3222" i="60"/>
  <c r="Z3214" i="60"/>
  <c r="Z3206" i="60"/>
  <c r="Z3198" i="60"/>
  <c r="Z3190" i="60"/>
  <c r="Z3182" i="60"/>
  <c r="Z3174" i="60"/>
  <c r="Z3166" i="60"/>
  <c r="Z3158" i="60"/>
  <c r="Z3150" i="60"/>
  <c r="Z3142" i="60"/>
  <c r="Z3134" i="60"/>
  <c r="Z3126" i="60"/>
  <c r="Z3118" i="60"/>
  <c r="Z3110" i="60"/>
  <c r="Z3102" i="60"/>
  <c r="Z3094" i="60"/>
  <c r="Z3086" i="60"/>
  <c r="Z3078" i="60"/>
  <c r="Z3070" i="60"/>
  <c r="Z3062" i="60"/>
  <c r="Z3054" i="60"/>
  <c r="Z3046" i="60"/>
  <c r="Z3038" i="60"/>
  <c r="Z3030" i="60"/>
  <c r="Z3022" i="60"/>
  <c r="Z3014" i="60"/>
  <c r="Z3006" i="60"/>
  <c r="Z2998" i="60"/>
  <c r="Z2990" i="60"/>
  <c r="Z2982" i="60"/>
  <c r="Z2974" i="60"/>
  <c r="Z2966" i="60"/>
  <c r="Z2958" i="60"/>
  <c r="Z2950" i="60"/>
  <c r="Z2942" i="60"/>
  <c r="Z2934" i="60"/>
  <c r="Z2926" i="60"/>
  <c r="Z2918" i="60"/>
  <c r="Z2910" i="60"/>
  <c r="Z2902" i="60"/>
  <c r="Z2894" i="60"/>
  <c r="Z2886" i="60"/>
  <c r="Z2878" i="60"/>
  <c r="Z2870" i="60"/>
  <c r="Z2862" i="60"/>
  <c r="Z2854" i="60"/>
  <c r="Z2846" i="60"/>
  <c r="Z2838" i="60"/>
  <c r="Z2830" i="60"/>
  <c r="Z2822" i="60"/>
  <c r="Z2814" i="60"/>
  <c r="Z2806" i="60"/>
  <c r="Z4356" i="60"/>
  <c r="Z4348" i="60"/>
  <c r="Z4340" i="60"/>
  <c r="Z4332" i="60"/>
  <c r="Z4324" i="60"/>
  <c r="Z4316" i="60"/>
  <c r="Z4308" i="60"/>
  <c r="Z4300" i="60"/>
  <c r="Z4292" i="60"/>
  <c r="Z4284" i="60"/>
  <c r="Z4276" i="60"/>
  <c r="Z4268" i="60"/>
  <c r="Z4260" i="60"/>
  <c r="Z4252" i="60"/>
  <c r="Z4244" i="60"/>
  <c r="Z4236" i="60"/>
  <c r="Z4228" i="60"/>
  <c r="Z4220" i="60"/>
  <c r="Z4212" i="60"/>
  <c r="Z4204" i="60"/>
  <c r="Z4196" i="60"/>
  <c r="Z4188" i="60"/>
  <c r="Z4180" i="60"/>
  <c r="Z4172" i="60"/>
  <c r="Z4164" i="60"/>
  <c r="Z4156" i="60"/>
  <c r="Z4148" i="60"/>
  <c r="Z4140" i="60"/>
  <c r="Z4132" i="60"/>
  <c r="Z4124" i="60"/>
  <c r="Z4116" i="60"/>
  <c r="Z4108" i="60"/>
  <c r="Z4100" i="60"/>
  <c r="Z4092" i="60"/>
  <c r="Z4084" i="60"/>
  <c r="Z4076" i="60"/>
  <c r="Z4068" i="60"/>
  <c r="Z4060" i="60"/>
  <c r="Z4052" i="60"/>
  <c r="Z4044" i="60"/>
  <c r="Z4036" i="60"/>
  <c r="Z4028" i="60"/>
  <c r="Z4020" i="60"/>
  <c r="Z4012" i="60"/>
  <c r="Z4004" i="60"/>
  <c r="Z3996" i="60"/>
  <c r="Z3988" i="60"/>
  <c r="Z3980" i="60"/>
  <c r="Z3972" i="60"/>
  <c r="Z3964" i="60"/>
  <c r="Z3956" i="60"/>
  <c r="Z3948" i="60"/>
  <c r="Z3940" i="60"/>
  <c r="Z3932" i="60"/>
  <c r="Z3924" i="60"/>
  <c r="Z3916" i="60"/>
  <c r="Z3908" i="60"/>
  <c r="Z3900" i="60"/>
  <c r="Z3892" i="60"/>
  <c r="Z3884" i="60"/>
  <c r="Z3876" i="60"/>
  <c r="Z3868" i="60"/>
  <c r="Z3860" i="60"/>
  <c r="Z3852" i="60"/>
  <c r="Z3844" i="60"/>
  <c r="Z3836" i="60"/>
  <c r="Z3828" i="60"/>
  <c r="Z3820" i="60"/>
  <c r="Z3812" i="60"/>
  <c r="Z3804" i="60"/>
  <c r="Z3796" i="60"/>
  <c r="Z3788" i="60"/>
  <c r="Z3780" i="60"/>
  <c r="Z3772" i="60"/>
  <c r="Z3764" i="60"/>
  <c r="Z3756" i="60"/>
  <c r="Z3748" i="60"/>
  <c r="Z3740" i="60"/>
  <c r="Z3732" i="60"/>
  <c r="Z3724" i="60"/>
  <c r="Z3716" i="60"/>
  <c r="Z3708" i="60"/>
  <c r="Z3700" i="60"/>
  <c r="Z3692" i="60"/>
  <c r="Z3684" i="60"/>
  <c r="Z3676" i="60"/>
  <c r="Z3668" i="60"/>
  <c r="Z3660" i="60"/>
  <c r="Z3652" i="60"/>
  <c r="Z3644" i="60"/>
  <c r="Z3636" i="60"/>
  <c r="Z3628" i="60"/>
  <c r="Z3620" i="60"/>
  <c r="Z3612" i="60"/>
  <c r="Z3604" i="60"/>
  <c r="Z3596" i="60"/>
  <c r="Z3588" i="60"/>
  <c r="Z3580" i="60"/>
  <c r="Z3572" i="60"/>
  <c r="Z3564" i="60"/>
  <c r="Z3556" i="60"/>
  <c r="Z3548" i="60"/>
  <c r="Z3540" i="60"/>
  <c r="Z3532" i="60"/>
  <c r="Z3524" i="60"/>
  <c r="Z3516" i="60"/>
  <c r="Z3508" i="60"/>
  <c r="Z3500" i="60"/>
  <c r="Z3492" i="60"/>
  <c r="Z3484" i="60"/>
  <c r="Z3476" i="60"/>
  <c r="Z3468" i="60"/>
  <c r="Z3460" i="60"/>
  <c r="Z3452" i="60"/>
  <c r="Z3444" i="60"/>
  <c r="Z3436" i="60"/>
  <c r="Z3428" i="60"/>
  <c r="Z3420" i="60"/>
  <c r="Z3412" i="60"/>
  <c r="Z3404" i="60"/>
  <c r="Z3396" i="60"/>
  <c r="Z3388" i="60"/>
  <c r="Z3380" i="60"/>
  <c r="Z3372" i="60"/>
  <c r="Z3364" i="60"/>
  <c r="Z3356" i="60"/>
  <c r="Z3348" i="60"/>
  <c r="Z3340" i="60"/>
  <c r="Z3332" i="60"/>
  <c r="Z3324" i="60"/>
  <c r="Z3316" i="60"/>
  <c r="Z3308" i="60"/>
  <c r="Z3300" i="60"/>
  <c r="Z3292" i="60"/>
  <c r="Z3284" i="60"/>
  <c r="Z3276" i="60"/>
  <c r="Z3268" i="60"/>
  <c r="Z3260" i="60"/>
  <c r="Z3252" i="60"/>
  <c r="Z3244" i="60"/>
  <c r="Z3236" i="60"/>
  <c r="Z3228" i="60"/>
  <c r="Z2798" i="60"/>
  <c r="Z2790" i="60"/>
  <c r="Z2782" i="60"/>
  <c r="Z2774" i="60"/>
  <c r="Z2766" i="60"/>
  <c r="Z2758" i="60"/>
  <c r="Z2750" i="60"/>
  <c r="Z2742" i="60"/>
  <c r="Z2734" i="60"/>
  <c r="Z2726" i="60"/>
  <c r="Z2718" i="60"/>
  <c r="Z2710" i="60"/>
  <c r="Z2702" i="60"/>
  <c r="Z2694" i="60"/>
  <c r="Z2686" i="60"/>
  <c r="Z2678" i="60"/>
  <c r="Z2670" i="60"/>
  <c r="Z2662" i="60"/>
  <c r="Z2654" i="60"/>
  <c r="Z2646" i="60"/>
  <c r="Z2638" i="60"/>
  <c r="Z2630" i="60"/>
  <c r="Z2622" i="60"/>
  <c r="Z2614" i="60"/>
  <c r="Z2606" i="60"/>
  <c r="Z2598" i="60"/>
  <c r="Z2590" i="60"/>
  <c r="Z2582" i="60"/>
  <c r="Z2574" i="60"/>
  <c r="Z2566" i="60"/>
  <c r="Z2558" i="60"/>
  <c r="Z2550" i="60"/>
  <c r="Z2542" i="60"/>
  <c r="Z2534" i="60"/>
  <c r="Z2526" i="60"/>
  <c r="Z2518" i="60"/>
  <c r="Z2510" i="60"/>
  <c r="Z2502" i="60"/>
  <c r="Z2494" i="60"/>
  <c r="Z2486" i="60"/>
  <c r="Z2478" i="60"/>
  <c r="Z2470" i="60"/>
  <c r="Z2462" i="60"/>
  <c r="Z2454" i="60"/>
  <c r="Z2446" i="60"/>
  <c r="Z2438" i="60"/>
  <c r="Z2430" i="60"/>
  <c r="Z2422" i="60"/>
  <c r="Z2414" i="60"/>
  <c r="Z2406" i="60"/>
  <c r="Z2398" i="60"/>
  <c r="Z2390" i="60"/>
  <c r="Z2382" i="60"/>
  <c r="Z2374" i="60"/>
  <c r="Z2366" i="60"/>
  <c r="Z2358" i="60"/>
  <c r="Z2350" i="60"/>
  <c r="Z2342" i="60"/>
  <c r="Z2334" i="60"/>
  <c r="Z2326" i="60"/>
  <c r="Z2318" i="60"/>
  <c r="Z2310" i="60"/>
  <c r="Z2302" i="60"/>
  <c r="Z2294" i="60"/>
  <c r="Z2286" i="60"/>
  <c r="Z2278" i="60"/>
  <c r="Z2270" i="60"/>
  <c r="Z2262" i="60"/>
  <c r="Z2254" i="60"/>
  <c r="Z2246" i="60"/>
  <c r="Z2238" i="60"/>
  <c r="Z2230" i="60"/>
  <c r="Z2222" i="60"/>
  <c r="Z2214" i="60"/>
  <c r="Z2206" i="60"/>
  <c r="Z2198" i="60"/>
  <c r="Z2190" i="60"/>
  <c r="Z2182" i="60"/>
  <c r="Z2174" i="60"/>
  <c r="Z2166" i="60"/>
  <c r="Z2158" i="60"/>
  <c r="Z2150" i="60"/>
  <c r="Z2142" i="60"/>
  <c r="Z2134" i="60"/>
  <c r="Z2126" i="60"/>
  <c r="Z2118" i="60"/>
  <c r="Z2110" i="60"/>
  <c r="Z2102" i="60"/>
  <c r="Z2094" i="60"/>
  <c r="Z2086" i="60"/>
  <c r="Z2078" i="60"/>
  <c r="Z2070" i="60"/>
  <c r="Z2062" i="60"/>
  <c r="Z2054" i="60"/>
  <c r="Z2046" i="60"/>
  <c r="Z2038" i="60"/>
  <c r="Z2030" i="60"/>
  <c r="Z2022" i="60"/>
  <c r="Z2014" i="60"/>
  <c r="Z2006" i="60"/>
  <c r="Z1998" i="60"/>
  <c r="Z1990" i="60"/>
  <c r="Z1982" i="60"/>
  <c r="Z1974" i="60"/>
  <c r="Z1966" i="60"/>
  <c r="Z1958" i="60"/>
  <c r="Z1950" i="60"/>
  <c r="Z1942" i="60"/>
  <c r="Z1934" i="60"/>
  <c r="Z1926" i="60"/>
  <c r="Z1918" i="60"/>
  <c r="Z1910" i="60"/>
  <c r="Z1902" i="60"/>
  <c r="Z1894" i="60"/>
  <c r="Z1886" i="60"/>
  <c r="Z1878" i="60"/>
  <c r="Z1870" i="60"/>
  <c r="Z1862" i="60"/>
  <c r="Z1854" i="60"/>
  <c r="Z1846" i="60"/>
  <c r="Z1838" i="60"/>
  <c r="Z1830" i="60"/>
  <c r="Z1822" i="60"/>
  <c r="Z1814" i="60"/>
  <c r="Z1806" i="60"/>
  <c r="Z1798" i="60"/>
  <c r="Z1790" i="60"/>
  <c r="Z1782" i="60"/>
  <c r="Z1774" i="60"/>
  <c r="Z1766" i="60"/>
  <c r="Z1758" i="60"/>
  <c r="Z1750" i="60"/>
  <c r="Z1742" i="60"/>
  <c r="Z1734" i="60"/>
  <c r="Z1726" i="60"/>
  <c r="Z1718" i="60"/>
  <c r="Z1710" i="60"/>
  <c r="Z1702" i="60"/>
  <c r="Z1694" i="60"/>
  <c r="Z1686" i="60"/>
  <c r="Z1678" i="60"/>
  <c r="Z1670" i="60"/>
  <c r="Z1662" i="60"/>
  <c r="Z1654" i="60"/>
  <c r="Z1646" i="60"/>
  <c r="Z1638" i="60"/>
  <c r="Z1630" i="60"/>
  <c r="Z1622" i="60"/>
  <c r="Z1614" i="60"/>
  <c r="Z1606" i="60"/>
  <c r="Z1598" i="60"/>
  <c r="Z1590" i="60"/>
  <c r="Z1582" i="60"/>
  <c r="Z1574" i="60"/>
  <c r="Z1566" i="60"/>
  <c r="Z1558" i="60"/>
  <c r="Z1550" i="60"/>
  <c r="Z1542" i="60"/>
  <c r="Z1534" i="60"/>
  <c r="Z1526" i="60"/>
  <c r="Z1518" i="60"/>
  <c r="Z1510" i="60"/>
  <c r="Z1502" i="60"/>
  <c r="Z1494" i="60"/>
  <c r="Z1486" i="60"/>
  <c r="Z1478" i="60"/>
  <c r="Z1470" i="60"/>
  <c r="Z1462" i="60"/>
  <c r="Z1454" i="60"/>
  <c r="Z1446" i="60"/>
  <c r="Z3220" i="60"/>
  <c r="Z3212" i="60"/>
  <c r="Z3204" i="60"/>
  <c r="Z3196" i="60"/>
  <c r="Z3188" i="60"/>
  <c r="Z3180" i="60"/>
  <c r="Z3172" i="60"/>
  <c r="Z3164" i="60"/>
  <c r="Z3156" i="60"/>
  <c r="Z3148" i="60"/>
  <c r="Z3140" i="60"/>
  <c r="Z3132" i="60"/>
  <c r="Z3124" i="60"/>
  <c r="Z3116" i="60"/>
  <c r="Z3108" i="60"/>
  <c r="Z3100" i="60"/>
  <c r="Z3092" i="60"/>
  <c r="Z3084" i="60"/>
  <c r="Z3076" i="60"/>
  <c r="Z3068" i="60"/>
  <c r="Z3060" i="60"/>
  <c r="Z3052" i="60"/>
  <c r="Z3044" i="60"/>
  <c r="Z3036" i="60"/>
  <c r="Z3028" i="60"/>
  <c r="Z3020" i="60"/>
  <c r="Z3012" i="60"/>
  <c r="Z3004" i="60"/>
  <c r="Z2996" i="60"/>
  <c r="Z2988" i="60"/>
  <c r="Z2980" i="60"/>
  <c r="Z2972" i="60"/>
  <c r="Z2964" i="60"/>
  <c r="Z2956" i="60"/>
  <c r="Z2948" i="60"/>
  <c r="Z2940" i="60"/>
  <c r="Z2932" i="60"/>
  <c r="Z2924" i="60"/>
  <c r="Z2916" i="60"/>
  <c r="Z2908" i="60"/>
  <c r="Z2900" i="60"/>
  <c r="Z2892" i="60"/>
  <c r="Z2884" i="60"/>
  <c r="Z2876" i="60"/>
  <c r="Z2868" i="60"/>
  <c r="Z2860" i="60"/>
  <c r="Z2852" i="60"/>
  <c r="Z2844" i="60"/>
  <c r="Z2836" i="60"/>
  <c r="Z2828" i="60"/>
  <c r="Z2820" i="60"/>
  <c r="Z2812" i="60"/>
  <c r="Z2804" i="60"/>
  <c r="Z2796" i="60"/>
  <c r="Z2788" i="60"/>
  <c r="Z2780" i="60"/>
  <c r="Z2772" i="60"/>
  <c r="Z2764" i="60"/>
  <c r="Z2756" i="60"/>
  <c r="Z2748" i="60"/>
  <c r="Z2740" i="60"/>
  <c r="Z2732" i="60"/>
  <c r="Z2724" i="60"/>
  <c r="Z2716" i="60"/>
  <c r="Z2708" i="60"/>
  <c r="Z2700" i="60"/>
  <c r="Z2692" i="60"/>
  <c r="Z2684" i="60"/>
  <c r="Z2676" i="60"/>
  <c r="Z2668" i="60"/>
  <c r="Z2660" i="60"/>
  <c r="Z2652" i="60"/>
  <c r="Z2644" i="60"/>
  <c r="Z2636" i="60"/>
  <c r="Z2628" i="60"/>
  <c r="Z2620" i="60"/>
  <c r="Z2612" i="60"/>
  <c r="Z2604" i="60"/>
  <c r="Z2596" i="60"/>
  <c r="Z2588" i="60"/>
  <c r="Z2580" i="60"/>
  <c r="Z2572" i="60"/>
  <c r="Z2564" i="60"/>
  <c r="Z2556" i="60"/>
  <c r="Z2548" i="60"/>
  <c r="Z2540" i="60"/>
  <c r="Z2532" i="60"/>
  <c r="Z2524" i="60"/>
  <c r="Z2516" i="60"/>
  <c r="Z2508" i="60"/>
  <c r="Z2500" i="60"/>
  <c r="Z2492" i="60"/>
  <c r="Z2484" i="60"/>
  <c r="Z2476" i="60"/>
  <c r="Z2468" i="60"/>
  <c r="Z2460" i="60"/>
  <c r="Z2452" i="60"/>
  <c r="Z2444" i="60"/>
  <c r="Z2436" i="60"/>
  <c r="Z2428" i="60"/>
  <c r="Z2420" i="60"/>
  <c r="Z2412" i="60"/>
  <c r="Z2404" i="60"/>
  <c r="Z2396" i="60"/>
  <c r="Z2388" i="60"/>
  <c r="Z2380" i="60"/>
  <c r="Z2372" i="60"/>
  <c r="Z2364" i="60"/>
  <c r="Z2356" i="60"/>
  <c r="Z2348" i="60"/>
  <c r="Z2340" i="60"/>
  <c r="Z2332" i="60"/>
  <c r="Z2324" i="60"/>
  <c r="Z2316" i="60"/>
  <c r="Z2308" i="60"/>
  <c r="Z2300" i="60"/>
  <c r="Z2292" i="60"/>
  <c r="Z2284" i="60"/>
  <c r="Z2276" i="60"/>
  <c r="Z2268" i="60"/>
  <c r="Z2260" i="60"/>
  <c r="Z2252" i="60"/>
  <c r="Z2244" i="60"/>
  <c r="Z2236" i="60"/>
  <c r="Z2228" i="60"/>
  <c r="Z2220" i="60"/>
  <c r="Z2212" i="60"/>
  <c r="Z2204" i="60"/>
  <c r="Z2196" i="60"/>
  <c r="Z2188" i="60"/>
  <c r="Z2180" i="60"/>
  <c r="Z2172" i="60"/>
  <c r="Z2164" i="60"/>
  <c r="Z2156" i="60"/>
  <c r="Z2148" i="60"/>
  <c r="Z2140" i="60"/>
  <c r="Z2132" i="60"/>
  <c r="Z2124" i="60"/>
  <c r="Z2116" i="60"/>
  <c r="Z2108" i="60"/>
  <c r="Z2100" i="60"/>
  <c r="Z2092" i="60"/>
  <c r="Z2084" i="60"/>
  <c r="Z2076" i="60"/>
  <c r="Z2068" i="60"/>
  <c r="Z2060" i="60"/>
  <c r="Z2052" i="60"/>
  <c r="Z2044" i="60"/>
  <c r="Z2036" i="60"/>
  <c r="Z2028" i="60"/>
  <c r="Z2020" i="60"/>
  <c r="Z2012" i="60"/>
  <c r="Z2004" i="60"/>
  <c r="Z1996" i="60"/>
  <c r="Z1988" i="60"/>
  <c r="Z1980" i="60"/>
  <c r="Z1972" i="60"/>
  <c r="Z1964" i="60"/>
  <c r="Z1956" i="60"/>
  <c r="Z1948" i="60"/>
  <c r="Z1940" i="60"/>
  <c r="Z1932" i="60"/>
  <c r="Z1924" i="60"/>
  <c r="Z1916" i="60"/>
  <c r="Z1438" i="60"/>
  <c r="Z1430" i="60"/>
  <c r="Z1422" i="60"/>
  <c r="Z1414" i="60"/>
  <c r="Z1406" i="60"/>
  <c r="Z1398" i="60"/>
  <c r="Z1390" i="60"/>
  <c r="Z1382" i="60"/>
  <c r="Z1374" i="60"/>
  <c r="Z1366" i="60"/>
  <c r="Z1358" i="60"/>
  <c r="Z1350" i="60"/>
  <c r="Z1342" i="60"/>
  <c r="Z1334" i="60"/>
  <c r="Z1326" i="60"/>
  <c r="Z1318" i="60"/>
  <c r="Z1310" i="60"/>
  <c r="Z1302" i="60"/>
  <c r="Z1294" i="60"/>
  <c r="Z1286" i="60"/>
  <c r="Z1278" i="60"/>
  <c r="Z1270" i="60"/>
  <c r="Z1262" i="60"/>
  <c r="Z1254" i="60"/>
  <c r="Z1246" i="60"/>
  <c r="Z1238" i="60"/>
  <c r="Z1230" i="60"/>
  <c r="Z1222" i="60"/>
  <c r="Z1214" i="60"/>
  <c r="Z1206" i="60"/>
  <c r="Z1198" i="60"/>
  <c r="Z1190" i="60"/>
  <c r="Z1182" i="60"/>
  <c r="Z1174" i="60"/>
  <c r="Z1166" i="60"/>
  <c r="Z1158" i="60"/>
  <c r="Z1150" i="60"/>
  <c r="Z1142" i="60"/>
  <c r="Z1134" i="60"/>
  <c r="Z1126" i="60"/>
  <c r="Z1118" i="60"/>
  <c r="Z1110" i="60"/>
  <c r="Z1102" i="60"/>
  <c r="Z1094" i="60"/>
  <c r="Z1086" i="60"/>
  <c r="Z1078" i="60"/>
  <c r="Z1070" i="60"/>
  <c r="Z1062" i="60"/>
  <c r="Z1054" i="60"/>
  <c r="Z1046" i="60"/>
  <c r="Z1038" i="60"/>
  <c r="Z1030" i="60"/>
  <c r="Z1022" i="60"/>
  <c r="Z1014" i="60"/>
  <c r="Z1006" i="60"/>
  <c r="Z998" i="60"/>
  <c r="Z990" i="60"/>
  <c r="Z982" i="60"/>
  <c r="Z974" i="60"/>
  <c r="Z966" i="60"/>
  <c r="Z958" i="60"/>
  <c r="Z950" i="60"/>
  <c r="Z942" i="60"/>
  <c r="Z934" i="60"/>
  <c r="Z926" i="60"/>
  <c r="Z918" i="60"/>
  <c r="Z910" i="60"/>
  <c r="Z902" i="60"/>
  <c r="Z894" i="60"/>
  <c r="Z886" i="60"/>
  <c r="Z878" i="60"/>
  <c r="Z870" i="60"/>
  <c r="Z862" i="60"/>
  <c r="Z854" i="60"/>
  <c r="Z846" i="60"/>
  <c r="Z838" i="60"/>
  <c r="Z830" i="60"/>
  <c r="Z822" i="60"/>
  <c r="Z814" i="60"/>
  <c r="Z806" i="60"/>
  <c r="Z798" i="60"/>
  <c r="Z790" i="60"/>
  <c r="Z782" i="60"/>
  <c r="Z774" i="60"/>
  <c r="Z766" i="60"/>
  <c r="Z1908" i="60"/>
  <c r="Z1900" i="60"/>
  <c r="Z1892" i="60"/>
  <c r="Z1884" i="60"/>
  <c r="Z1876" i="60"/>
  <c r="Z1868" i="60"/>
  <c r="Z1860" i="60"/>
  <c r="Z1852" i="60"/>
  <c r="Z1844" i="60"/>
  <c r="Z1836" i="60"/>
  <c r="Z1828" i="60"/>
  <c r="Z1820" i="60"/>
  <c r="Z1812" i="60"/>
  <c r="Z1804" i="60"/>
  <c r="Z1796" i="60"/>
  <c r="Z1788" i="60"/>
  <c r="Z1780" i="60"/>
  <c r="Z1772" i="60"/>
  <c r="Z1764" i="60"/>
  <c r="Z1756" i="60"/>
  <c r="Z1748" i="60"/>
  <c r="Z1740" i="60"/>
  <c r="Z1732" i="60"/>
  <c r="Z1724" i="60"/>
  <c r="Z1716" i="60"/>
  <c r="Z1708" i="60"/>
  <c r="Z1700" i="60"/>
  <c r="Z1692" i="60"/>
  <c r="Z1684" i="60"/>
  <c r="Z1676" i="60"/>
  <c r="Z1668" i="60"/>
  <c r="Z1660" i="60"/>
  <c r="Z1652" i="60"/>
  <c r="Z1644" i="60"/>
  <c r="Z1636" i="60"/>
  <c r="Z1628" i="60"/>
  <c r="Z1620" i="60"/>
  <c r="Z1612" i="60"/>
  <c r="Z1604" i="60"/>
  <c r="Z1596" i="60"/>
  <c r="Z1588" i="60"/>
  <c r="Z1580" i="60"/>
  <c r="Z1572" i="60"/>
  <c r="Z1564" i="60"/>
  <c r="Z1556" i="60"/>
  <c r="Z1548" i="60"/>
  <c r="Z1540" i="60"/>
  <c r="Z1532" i="60"/>
  <c r="Z1524" i="60"/>
  <c r="Z1516" i="60"/>
  <c r="Z1508" i="60"/>
  <c r="Z1500" i="60"/>
  <c r="Z1492" i="60"/>
  <c r="Z1484" i="60"/>
  <c r="Z1476" i="60"/>
  <c r="Z1468" i="60"/>
  <c r="Z1460" i="60"/>
  <c r="Z1452" i="60"/>
  <c r="Z1444" i="60"/>
  <c r="Z1436" i="60"/>
  <c r="Z1428" i="60"/>
  <c r="Z1420" i="60"/>
  <c r="Z1412" i="60"/>
  <c r="Z1404" i="60"/>
  <c r="Z1396" i="60"/>
  <c r="Z1388" i="60"/>
  <c r="Z1380" i="60"/>
  <c r="Z1372" i="60"/>
  <c r="Z1364" i="60"/>
  <c r="Z1356" i="60"/>
  <c r="Z1348" i="60"/>
  <c r="Z1340" i="60"/>
  <c r="Z1332" i="60"/>
  <c r="Z1324" i="60"/>
  <c r="Z1316" i="60"/>
  <c r="Z1308" i="60"/>
  <c r="Z1300" i="60"/>
  <c r="Z1292" i="60"/>
  <c r="Z1284" i="60"/>
  <c r="Z1276" i="60"/>
  <c r="Z1268" i="60"/>
  <c r="Z1260" i="60"/>
  <c r="Z1252" i="60"/>
  <c r="Z1244" i="60"/>
  <c r="Z1236" i="60"/>
  <c r="Z1228" i="60"/>
  <c r="Z1220" i="60"/>
  <c r="Z1212" i="60"/>
  <c r="Z1204" i="60"/>
  <c r="Z1196" i="60"/>
  <c r="Z1188" i="60"/>
  <c r="Z1180" i="60"/>
  <c r="Z1172" i="60"/>
  <c r="Z1164" i="60"/>
  <c r="Z1156" i="60"/>
  <c r="Z1148" i="60"/>
  <c r="Z1140" i="60"/>
  <c r="Z1132" i="60"/>
  <c r="Z1124" i="60"/>
  <c r="Z1116" i="60"/>
  <c r="Z1108" i="60"/>
  <c r="Z1100" i="60"/>
  <c r="Z1092" i="60"/>
  <c r="Z1084" i="60"/>
  <c r="Z1076" i="60"/>
  <c r="Z1068" i="60"/>
  <c r="Z1060" i="60"/>
  <c r="Z1052" i="60"/>
  <c r="Z1044" i="60"/>
  <c r="Z1036" i="60"/>
  <c r="Z758" i="60"/>
  <c r="Z750" i="60"/>
  <c r="Z742" i="60"/>
  <c r="Z734" i="60"/>
  <c r="Z726" i="60"/>
  <c r="Z718" i="60"/>
  <c r="Z710" i="60"/>
  <c r="Z702" i="60"/>
  <c r="Z694" i="60"/>
  <c r="Z686" i="60"/>
  <c r="Z678" i="60"/>
  <c r="Z670" i="60"/>
  <c r="Z662" i="60"/>
  <c r="Z654" i="60"/>
  <c r="Z646" i="60"/>
  <c r="Z638" i="60"/>
  <c r="Z630" i="60"/>
  <c r="Z622" i="60"/>
  <c r="Z614" i="60"/>
  <c r="Z606" i="60"/>
  <c r="Z598" i="60"/>
  <c r="Z590" i="60"/>
  <c r="Z582" i="60"/>
  <c r="Z574" i="60"/>
  <c r="Z566" i="60"/>
  <c r="Z558" i="60"/>
  <c r="Z550" i="60"/>
  <c r="Z542" i="60"/>
  <c r="Z534" i="60"/>
  <c r="Z526" i="60"/>
  <c r="Z518" i="60"/>
  <c r="Z510" i="60"/>
  <c r="Z502" i="60"/>
  <c r="Z494" i="60"/>
  <c r="Z486" i="60"/>
  <c r="Z478" i="60"/>
  <c r="Z470" i="60"/>
  <c r="Z462" i="60"/>
  <c r="Z454" i="60"/>
  <c r="Z446" i="60"/>
  <c r="Z438" i="60"/>
  <c r="Z430" i="60"/>
  <c r="Z422" i="60"/>
  <c r="Z414" i="60"/>
  <c r="Z406" i="60"/>
  <c r="Z398" i="60"/>
  <c r="Z390" i="60"/>
  <c r="Z382" i="60"/>
  <c r="Z374" i="60"/>
  <c r="Z366" i="60"/>
  <c r="Z358" i="60"/>
  <c r="Z1028" i="60"/>
  <c r="Z1020" i="60"/>
  <c r="Z1012" i="60"/>
  <c r="Z1004" i="60"/>
  <c r="Z996" i="60"/>
  <c r="Z988" i="60"/>
  <c r="Z980" i="60"/>
  <c r="Z972" i="60"/>
  <c r="Z964" i="60"/>
  <c r="Z956" i="60"/>
  <c r="Z948" i="60"/>
  <c r="Z940" i="60"/>
  <c r="Z932" i="60"/>
  <c r="Z924" i="60"/>
  <c r="Z916" i="60"/>
  <c r="Z908" i="60"/>
  <c r="Z900" i="60"/>
  <c r="Z892" i="60"/>
  <c r="Z884" i="60"/>
  <c r="Z876" i="60"/>
  <c r="Z868" i="60"/>
  <c r="Z860" i="60"/>
  <c r="Z852" i="60"/>
  <c r="Z844" i="60"/>
  <c r="Z836" i="60"/>
  <c r="Z828" i="60"/>
  <c r="Z820" i="60"/>
  <c r="Z812" i="60"/>
  <c r="Z804" i="60"/>
  <c r="Z796" i="60"/>
  <c r="Z788" i="60"/>
  <c r="Z780" i="60"/>
  <c r="Z772" i="60"/>
  <c r="Z764" i="60"/>
  <c r="Z756" i="60"/>
  <c r="Z748" i="60"/>
  <c r="Z740" i="60"/>
  <c r="Z732" i="60"/>
  <c r="Z724" i="60"/>
  <c r="Z716" i="60"/>
  <c r="Z708" i="60"/>
  <c r="Z700" i="60"/>
  <c r="Z692" i="60"/>
  <c r="Z684" i="60"/>
  <c r="Z676" i="60"/>
  <c r="Z668" i="60"/>
  <c r="Z660" i="60"/>
  <c r="Z652" i="60"/>
  <c r="Z644" i="60"/>
  <c r="Z636" i="60"/>
  <c r="Z628" i="60"/>
  <c r="Z620" i="60"/>
  <c r="Z612" i="60"/>
  <c r="Z604" i="60"/>
  <c r="Z596" i="60"/>
  <c r="Z588" i="60"/>
  <c r="Z580" i="60"/>
  <c r="Z572" i="60"/>
  <c r="Z564" i="60"/>
  <c r="Z556" i="60"/>
  <c r="Z548" i="60"/>
  <c r="Z540" i="60"/>
  <c r="Z532" i="60"/>
  <c r="Z524" i="60"/>
  <c r="Z516" i="60"/>
  <c r="Z508" i="60"/>
  <c r="Z500" i="60"/>
  <c r="Z492" i="60"/>
  <c r="Z484" i="60"/>
  <c r="Z476" i="60"/>
  <c r="Z468" i="60"/>
  <c r="Z460" i="60"/>
  <c r="Z452" i="60"/>
  <c r="Z444" i="60"/>
  <c r="Z436" i="60"/>
  <c r="Z428" i="60"/>
  <c r="Z420" i="60"/>
  <c r="Z412" i="60"/>
  <c r="Z404" i="60"/>
  <c r="Z396" i="60"/>
  <c r="Z388" i="60"/>
  <c r="Z380" i="60"/>
  <c r="Z372" i="60"/>
  <c r="Z364" i="60"/>
  <c r="Z356" i="60"/>
  <c r="Z4353" i="60"/>
  <c r="Z4345" i="60"/>
  <c r="Z4337" i="60"/>
  <c r="Z4329" i="60"/>
  <c r="Z4321" i="60"/>
  <c r="Z4313" i="60"/>
  <c r="Z4305" i="60"/>
  <c r="Z4297" i="60"/>
  <c r="Z4289" i="60"/>
  <c r="Z4281" i="60"/>
  <c r="Z4273" i="60"/>
  <c r="Z4265" i="60"/>
  <c r="Z4257" i="60"/>
  <c r="Z4249" i="60"/>
  <c r="Z4241" i="60"/>
  <c r="Z4233" i="60"/>
  <c r="Z4225" i="60"/>
  <c r="Z4217" i="60"/>
  <c r="Z4209" i="60"/>
  <c r="Z4201" i="60"/>
  <c r="Z4193" i="60"/>
  <c r="Z4185" i="60"/>
  <c r="Z4177" i="60"/>
  <c r="Z4169" i="60"/>
  <c r="Z4161" i="60"/>
  <c r="Z4153" i="60"/>
  <c r="Z4145" i="60"/>
  <c r="Z4137" i="60"/>
  <c r="Z4129" i="60"/>
  <c r="Z4121" i="60"/>
  <c r="Z4113" i="60"/>
  <c r="Z4105" i="60"/>
  <c r="Z4097" i="60"/>
  <c r="Z4089" i="60"/>
  <c r="Z4081" i="60"/>
  <c r="Z4073" i="60"/>
  <c r="Z4065" i="60"/>
  <c r="Z4057" i="60"/>
  <c r="Z4049" i="60"/>
  <c r="Z4041" i="60"/>
  <c r="Z4033" i="60"/>
  <c r="Z4025" i="60"/>
  <c r="Z4017" i="60"/>
  <c r="Z4009" i="60"/>
  <c r="Z4001" i="60"/>
  <c r="Z3993" i="60"/>
  <c r="Z3985" i="60"/>
  <c r="Z3977" i="60"/>
  <c r="Z3969" i="60"/>
  <c r="Z3961" i="60"/>
  <c r="Z3953" i="60"/>
  <c r="Z3945" i="60"/>
  <c r="Z3937" i="60"/>
  <c r="Z3929" i="60"/>
  <c r="Z3921" i="60"/>
  <c r="Z3913" i="60"/>
  <c r="Z3905" i="60"/>
  <c r="Z3897" i="60"/>
  <c r="Z3889" i="60"/>
  <c r="Z3881" i="60"/>
  <c r="Z3873" i="60"/>
  <c r="Z3865" i="60"/>
  <c r="Z3857" i="60"/>
  <c r="Z3849" i="60"/>
  <c r="Z3841" i="60"/>
  <c r="Z3833" i="60"/>
  <c r="Z3825" i="60"/>
  <c r="Z3817" i="60"/>
  <c r="Z3809" i="60"/>
  <c r="Z3801" i="60"/>
  <c r="Z3793" i="60"/>
  <c r="Z3785" i="60"/>
  <c r="Z3777" i="60"/>
  <c r="Z3769" i="60"/>
  <c r="Z3761" i="60"/>
  <c r="Z3753" i="60"/>
  <c r="Z3745" i="60"/>
  <c r="Z3737" i="60"/>
  <c r="Z3729" i="60"/>
  <c r="Z3721" i="60"/>
  <c r="Z3713" i="60"/>
  <c r="Z3705" i="60"/>
  <c r="Z3697" i="60"/>
  <c r="Z3689" i="60"/>
  <c r="Z3681" i="60"/>
  <c r="Z3673" i="60"/>
  <c r="Z3665" i="60"/>
  <c r="Z3657" i="60"/>
  <c r="Z3649" i="60"/>
  <c r="Z3641" i="60"/>
  <c r="Z3633" i="60"/>
  <c r="Z3625" i="60"/>
  <c r="Z3617" i="60"/>
  <c r="Z3609" i="60"/>
  <c r="Z3601" i="60"/>
  <c r="Z3593" i="60"/>
  <c r="Z3585" i="60"/>
  <c r="Z3577" i="60"/>
  <c r="Z3569" i="60"/>
  <c r="Z3561" i="60"/>
  <c r="Z3553" i="60"/>
  <c r="Z3545" i="60"/>
  <c r="Z3537" i="60"/>
  <c r="Z3529" i="60"/>
  <c r="Z3521" i="60"/>
  <c r="Z3513" i="60"/>
  <c r="Z3505" i="60"/>
  <c r="Z3497" i="60"/>
  <c r="Z3489" i="60"/>
  <c r="Z3481" i="60"/>
  <c r="Z3473" i="60"/>
  <c r="Z3465" i="60"/>
  <c r="Z3457" i="60"/>
  <c r="Z3449" i="60"/>
  <c r="Z3441" i="60"/>
  <c r="Z3433" i="60"/>
  <c r="Z3425" i="60"/>
  <c r="Z3417" i="60"/>
  <c r="Z3409" i="60"/>
  <c r="Z3401" i="60"/>
  <c r="Z3393" i="60"/>
  <c r="Z3385" i="60"/>
  <c r="Z3377" i="60"/>
  <c r="Z3369" i="60"/>
  <c r="Z3361" i="60"/>
  <c r="Z3353" i="60"/>
  <c r="Z3345" i="60"/>
  <c r="Z3337" i="60"/>
  <c r="Z3329" i="60"/>
  <c r="Z3321" i="60"/>
  <c r="Z3313" i="60"/>
  <c r="Z3305" i="60"/>
  <c r="Z3297" i="60"/>
  <c r="Z3289" i="60"/>
  <c r="Z3281" i="60"/>
  <c r="Z3273" i="60"/>
  <c r="Z3265" i="60"/>
  <c r="Z3257" i="60"/>
  <c r="Z3249" i="60"/>
  <c r="Z3241" i="60"/>
  <c r="Z3233" i="60"/>
  <c r="Z3225" i="60"/>
  <c r="Z3217" i="60"/>
  <c r="Z3209" i="60"/>
  <c r="Z3201" i="60"/>
  <c r="Z3193" i="60"/>
  <c r="Z3185" i="60"/>
  <c r="Z3177" i="60"/>
  <c r="Z3169" i="60"/>
  <c r="Z3161" i="60"/>
  <c r="Z3153" i="60"/>
  <c r="Z3145" i="60"/>
  <c r="Z3137" i="60"/>
  <c r="Z3129" i="60"/>
  <c r="Z3121" i="60"/>
  <c r="Z3113" i="60"/>
  <c r="Z3105" i="60"/>
  <c r="Z3097" i="60"/>
  <c r="Z3089" i="60"/>
  <c r="Z3081" i="60"/>
  <c r="Z3073" i="60"/>
  <c r="Z3065" i="60"/>
  <c r="Z3057" i="60"/>
  <c r="Z3049" i="60"/>
  <c r="Z3041" i="60"/>
  <c r="Z3033" i="60"/>
  <c r="Z3025" i="60"/>
  <c r="Z3017" i="60"/>
  <c r="Z3009" i="60"/>
  <c r="Z3001" i="60"/>
  <c r="Z2993" i="60"/>
  <c r="Z2985" i="60"/>
  <c r="Z2977" i="60"/>
  <c r="Z2969" i="60"/>
  <c r="Z2961" i="60"/>
  <c r="Z2953" i="60"/>
  <c r="Z2945" i="60"/>
  <c r="Z2937" i="60"/>
  <c r="Z2929" i="60"/>
  <c r="Z2921" i="60"/>
  <c r="Z2913" i="60"/>
  <c r="Z2905" i="60"/>
  <c r="Z2897" i="60"/>
  <c r="Z2889" i="60"/>
  <c r="Z2881" i="60"/>
  <c r="Z2873" i="60"/>
  <c r="Z2865" i="60"/>
  <c r="Z2857" i="60"/>
  <c r="Z2849" i="60"/>
  <c r="Z2841" i="60"/>
  <c r="Z2833" i="60"/>
  <c r="Z4359" i="60"/>
  <c r="Z4351" i="60"/>
  <c r="Z4343" i="60"/>
  <c r="Z4335" i="60"/>
  <c r="Z4327" i="60"/>
  <c r="Z4319" i="60"/>
  <c r="Z4311" i="60"/>
  <c r="Z4303" i="60"/>
  <c r="Z4295" i="60"/>
  <c r="Z4287" i="60"/>
  <c r="Z4279" i="60"/>
  <c r="Z4271" i="60"/>
  <c r="Z4263" i="60"/>
  <c r="Z4255" i="60"/>
  <c r="Z4247" i="60"/>
  <c r="Z4239" i="60"/>
  <c r="Z4231" i="60"/>
  <c r="Z4223" i="60"/>
  <c r="Z4215" i="60"/>
  <c r="Z4207" i="60"/>
  <c r="Z4199" i="60"/>
  <c r="Z4191" i="60"/>
  <c r="Z4183" i="60"/>
  <c r="Z4175" i="60"/>
  <c r="Z4167" i="60"/>
  <c r="Z4159" i="60"/>
  <c r="Z4151" i="60"/>
  <c r="Z4143" i="60"/>
  <c r="Z4135" i="60"/>
  <c r="Z4127" i="60"/>
  <c r="Z4119" i="60"/>
  <c r="Z4111" i="60"/>
  <c r="Z4103" i="60"/>
  <c r="Z4095" i="60"/>
  <c r="Z4087" i="60"/>
  <c r="Z4079" i="60"/>
  <c r="Z4071" i="60"/>
  <c r="Z4063" i="60"/>
  <c r="Z4055" i="60"/>
  <c r="Z4047" i="60"/>
  <c r="Z4039" i="60"/>
  <c r="Z4031" i="60"/>
  <c r="Z4023" i="60"/>
  <c r="Z2825" i="60"/>
  <c r="Z2817" i="60"/>
  <c r="Z2809" i="60"/>
  <c r="Z2801" i="60"/>
  <c r="Z2793" i="60"/>
  <c r="Z2785" i="60"/>
  <c r="Z2777" i="60"/>
  <c r="Z2769" i="60"/>
  <c r="Z2761" i="60"/>
  <c r="Z2753" i="60"/>
  <c r="Z2745" i="60"/>
  <c r="Z2737" i="60"/>
  <c r="Z2729" i="60"/>
  <c r="Z2721" i="60"/>
  <c r="Z2713" i="60"/>
  <c r="Z2705" i="60"/>
  <c r="Z2697" i="60"/>
  <c r="Z2689" i="60"/>
  <c r="Z2681" i="60"/>
  <c r="Z2673" i="60"/>
  <c r="Z2665" i="60"/>
  <c r="Z2657" i="60"/>
  <c r="Z2649" i="60"/>
  <c r="Z2641" i="60"/>
  <c r="Z2633" i="60"/>
  <c r="Z2625" i="60"/>
  <c r="Z2617" i="60"/>
  <c r="Z2609" i="60"/>
  <c r="Z2601" i="60"/>
  <c r="Z2593" i="60"/>
  <c r="Z2585" i="60"/>
  <c r="Z2577" i="60"/>
  <c r="Z2569" i="60"/>
  <c r="Z2561" i="60"/>
  <c r="Z2553" i="60"/>
  <c r="Z2545" i="60"/>
  <c r="Z2537" i="60"/>
  <c r="Z2529" i="60"/>
  <c r="Z2521" i="60"/>
  <c r="Z2513" i="60"/>
  <c r="Z2505" i="60"/>
  <c r="Z2497" i="60"/>
  <c r="Z2489" i="60"/>
  <c r="Z2481" i="60"/>
  <c r="Z2473" i="60"/>
  <c r="Z2465" i="60"/>
  <c r="Z2457" i="60"/>
  <c r="Z2449" i="60"/>
  <c r="Z2441" i="60"/>
  <c r="Z2433" i="60"/>
  <c r="Z2425" i="60"/>
  <c r="Z2417" i="60"/>
  <c r="Z2409" i="60"/>
  <c r="Z2401" i="60"/>
  <c r="Z2393" i="60"/>
  <c r="Z2385" i="60"/>
  <c r="Z2377" i="60"/>
  <c r="Z2369" i="60"/>
  <c r="Z2361" i="60"/>
  <c r="Z2353" i="60"/>
  <c r="Z2345" i="60"/>
  <c r="Z2337" i="60"/>
  <c r="Z2329" i="60"/>
  <c r="Z2321" i="60"/>
  <c r="Z2313" i="60"/>
  <c r="Z2305" i="60"/>
  <c r="Z2297" i="60"/>
  <c r="Z2289" i="60"/>
  <c r="Z2281" i="60"/>
  <c r="Z2273" i="60"/>
  <c r="Z2265" i="60"/>
  <c r="Z2257" i="60"/>
  <c r="Z2249" i="60"/>
  <c r="Z2241" i="60"/>
  <c r="Z2233" i="60"/>
  <c r="Z2225" i="60"/>
  <c r="Z2217" i="60"/>
  <c r="Z2209" i="60"/>
  <c r="Z2201" i="60"/>
  <c r="Z2193" i="60"/>
  <c r="Z2185" i="60"/>
  <c r="Z2177" i="60"/>
  <c r="Z2169" i="60"/>
  <c r="Z2161" i="60"/>
  <c r="Z2153" i="60"/>
  <c r="Z2145" i="60"/>
  <c r="Z2137" i="60"/>
  <c r="Z2129" i="60"/>
  <c r="Z2121" i="60"/>
  <c r="Z2113" i="60"/>
  <c r="Z2105" i="60"/>
  <c r="Z2097" i="60"/>
  <c r="Z2089" i="60"/>
  <c r="Z2081" i="60"/>
  <c r="Z2073" i="60"/>
  <c r="Z2065" i="60"/>
  <c r="Z2057" i="60"/>
  <c r="Z2049" i="60"/>
  <c r="Z2041" i="60"/>
  <c r="Z2033" i="60"/>
  <c r="Z2025" i="60"/>
  <c r="Z2017" i="60"/>
  <c r="Z2009" i="60"/>
  <c r="Z2001" i="60"/>
  <c r="Z1993" i="60"/>
  <c r="Z1985" i="60"/>
  <c r="Z1977" i="60"/>
  <c r="Z1969" i="60"/>
  <c r="Z1961" i="60"/>
  <c r="Z1953" i="60"/>
  <c r="Z1945" i="60"/>
  <c r="Z1937" i="60"/>
  <c r="Z1929" i="60"/>
  <c r="Z1921" i="60"/>
  <c r="Z1913" i="60"/>
  <c r="Z1905" i="60"/>
  <c r="Z1897" i="60"/>
  <c r="Z1889" i="60"/>
  <c r="Z1881" i="60"/>
  <c r="Z1873" i="60"/>
  <c r="Z1865" i="60"/>
  <c r="Z1857" i="60"/>
  <c r="Z1849" i="60"/>
  <c r="Z1841" i="60"/>
  <c r="Z1833" i="60"/>
  <c r="Z1825" i="60"/>
  <c r="Z1817" i="60"/>
  <c r="Z1809" i="60"/>
  <c r="Z1801" i="60"/>
  <c r="Z1793" i="60"/>
  <c r="Z1785" i="60"/>
  <c r="Z1777" i="60"/>
  <c r="Z1769" i="60"/>
  <c r="Z1761" i="60"/>
  <c r="Z1753" i="60"/>
  <c r="Z1745" i="60"/>
  <c r="Z1737" i="60"/>
  <c r="Z1729" i="60"/>
  <c r="Z1721" i="60"/>
  <c r="Z1713" i="60"/>
  <c r="Z1705" i="60"/>
  <c r="Z1697" i="60"/>
  <c r="Z1689" i="60"/>
  <c r="Z1681" i="60"/>
  <c r="Z1673" i="60"/>
  <c r="Z1665" i="60"/>
  <c r="Z1657" i="60"/>
  <c r="Z1649" i="60"/>
  <c r="Z1641" i="60"/>
  <c r="Z1633" i="60"/>
  <c r="Z1625" i="60"/>
  <c r="Z1617" i="60"/>
  <c r="Z1609" i="60"/>
  <c r="Z1601" i="60"/>
  <c r="Z1593" i="60"/>
  <c r="Z1585" i="60"/>
  <c r="Z1577" i="60"/>
  <c r="Z1569" i="60"/>
  <c r="Z1561" i="60"/>
  <c r="Z1553" i="60"/>
  <c r="Z1545" i="60"/>
  <c r="Z1537" i="60"/>
  <c r="Z1529" i="60"/>
  <c r="Z1521" i="60"/>
  <c r="Z1513" i="60"/>
  <c r="Z1505" i="60"/>
  <c r="Z1497" i="60"/>
  <c r="Z1489" i="60"/>
  <c r="Z1481" i="60"/>
  <c r="Z1473" i="60"/>
  <c r="Z1465" i="60"/>
  <c r="Z1457" i="60"/>
  <c r="Z1449" i="60"/>
  <c r="Z1441" i="60"/>
  <c r="Z1433" i="60"/>
  <c r="Z1425" i="60"/>
  <c r="Z1417" i="60"/>
  <c r="Z1409" i="60"/>
  <c r="Z1401" i="60"/>
  <c r="Z1393" i="60"/>
  <c r="Z1385" i="60"/>
  <c r="Z1377" i="60"/>
  <c r="Z1369" i="60"/>
  <c r="Z1361" i="60"/>
  <c r="Z1353" i="60"/>
  <c r="Z1345" i="60"/>
  <c r="Z1337" i="60"/>
  <c r="Z1329" i="60"/>
  <c r="Z1321" i="60"/>
  <c r="Z1313" i="60"/>
  <c r="Z1305" i="60"/>
  <c r="Z1297" i="60"/>
  <c r="Z1289" i="60"/>
  <c r="Z1281" i="60"/>
  <c r="Z1273" i="60"/>
  <c r="Z1265" i="60"/>
  <c r="Z1257" i="60"/>
  <c r="Z1249" i="60"/>
  <c r="Z1241" i="60"/>
  <c r="Z1233" i="60"/>
  <c r="Z1225" i="60"/>
  <c r="Z1217" i="60"/>
  <c r="Z1209" i="60"/>
  <c r="Z1201" i="60"/>
  <c r="Z1193" i="60"/>
  <c r="Z1185" i="60"/>
  <c r="Z1177" i="60"/>
  <c r="Z1169" i="60"/>
  <c r="Z1161" i="60"/>
  <c r="Z1153" i="60"/>
  <c r="Z1145" i="60"/>
  <c r="Z1137" i="60"/>
  <c r="Z1129" i="60"/>
  <c r="Z1121" i="60"/>
  <c r="Z1113" i="60"/>
  <c r="Z4015" i="60"/>
  <c r="Z4007" i="60"/>
  <c r="Z3999" i="60"/>
  <c r="Z3991" i="60"/>
  <c r="Z3983" i="60"/>
  <c r="Z3975" i="60"/>
  <c r="Z3967" i="60"/>
  <c r="Z3959" i="60"/>
  <c r="Z3951" i="60"/>
  <c r="Z3943" i="60"/>
  <c r="Z3935" i="60"/>
  <c r="Z3927" i="60"/>
  <c r="Z3919" i="60"/>
  <c r="Z3911" i="60"/>
  <c r="Z3903" i="60"/>
  <c r="Z3895" i="60"/>
  <c r="Z3887" i="60"/>
  <c r="Z3879" i="60"/>
  <c r="Z3871" i="60"/>
  <c r="Z3863" i="60"/>
  <c r="Z3855" i="60"/>
  <c r="Z3847" i="60"/>
  <c r="Z3839" i="60"/>
  <c r="Z3831" i="60"/>
  <c r="Z3823" i="60"/>
  <c r="Z3815" i="60"/>
  <c r="Z3807" i="60"/>
  <c r="Z3799" i="60"/>
  <c r="Z3791" i="60"/>
  <c r="Z3783" i="60"/>
  <c r="Z3775" i="60"/>
  <c r="Z3767" i="60"/>
  <c r="Z3759" i="60"/>
  <c r="Z3751" i="60"/>
  <c r="Z3743" i="60"/>
  <c r="Z3735" i="60"/>
  <c r="Z3727" i="60"/>
  <c r="Z3719" i="60"/>
  <c r="Z3711" i="60"/>
  <c r="Z3703" i="60"/>
  <c r="Z3695" i="60"/>
  <c r="Z3687" i="60"/>
  <c r="Z3679" i="60"/>
  <c r="Z3671" i="60"/>
  <c r="Z3663" i="60"/>
  <c r="Z3655" i="60"/>
  <c r="Z3647" i="60"/>
  <c r="Z3639" i="60"/>
  <c r="Z3631" i="60"/>
  <c r="Z3623" i="60"/>
  <c r="Z3615" i="60"/>
  <c r="Z3607" i="60"/>
  <c r="Z3599" i="60"/>
  <c r="Z3591" i="60"/>
  <c r="Z3583" i="60"/>
  <c r="Z3575" i="60"/>
  <c r="Z3567" i="60"/>
  <c r="Z3559" i="60"/>
  <c r="Z3551" i="60"/>
  <c r="Z3543" i="60"/>
  <c r="Z3535" i="60"/>
  <c r="Z3527" i="60"/>
  <c r="Z3519" i="60"/>
  <c r="Z3511" i="60"/>
  <c r="Z3503" i="60"/>
  <c r="Z3495" i="60"/>
  <c r="Z3487" i="60"/>
  <c r="Z3479" i="60"/>
  <c r="Z3471" i="60"/>
  <c r="Z3463" i="60"/>
  <c r="Z3455" i="60"/>
  <c r="Z3447" i="60"/>
  <c r="Z3439" i="60"/>
  <c r="Z3431" i="60"/>
  <c r="Z3423" i="60"/>
  <c r="Z3415" i="60"/>
  <c r="Z3407" i="60"/>
  <c r="Z3399" i="60"/>
  <c r="Z3391" i="60"/>
  <c r="Z3383" i="60"/>
  <c r="Z3375" i="60"/>
  <c r="Z3367" i="60"/>
  <c r="Z3359" i="60"/>
  <c r="Z3351" i="60"/>
  <c r="Z3343" i="60"/>
  <c r="Z3335" i="60"/>
  <c r="Z3327" i="60"/>
  <c r="Z3319" i="60"/>
  <c r="Z3311" i="60"/>
  <c r="Z3303" i="60"/>
  <c r="Z3295" i="60"/>
  <c r="Z3287" i="60"/>
  <c r="Z3279" i="60"/>
  <c r="Z3271" i="60"/>
  <c r="Z3263" i="60"/>
  <c r="Z3255" i="60"/>
  <c r="Z3247" i="60"/>
  <c r="Z3239" i="60"/>
  <c r="Z3231" i="60"/>
  <c r="Z3223" i="60"/>
  <c r="Z3215" i="60"/>
  <c r="Z3207" i="60"/>
  <c r="Z3199" i="60"/>
  <c r="Z3191" i="60"/>
  <c r="Z3183" i="60"/>
  <c r="Z3175" i="60"/>
  <c r="Z3167" i="60"/>
  <c r="Z3159" i="60"/>
  <c r="Z3151" i="60"/>
  <c r="Z3143" i="60"/>
  <c r="Z3135" i="60"/>
  <c r="Z3127" i="60"/>
  <c r="Z3119" i="60"/>
  <c r="Z3111" i="60"/>
  <c r="Z3103" i="60"/>
  <c r="Z3095" i="60"/>
  <c r="Z3087" i="60"/>
  <c r="Z3079" i="60"/>
  <c r="Z3071" i="60"/>
  <c r="Z3063" i="60"/>
  <c r="Z3055" i="60"/>
  <c r="Z3047" i="60"/>
  <c r="Z3039" i="60"/>
  <c r="Z3031" i="60"/>
  <c r="Z3023" i="60"/>
  <c r="Z3015" i="60"/>
  <c r="Z3007" i="60"/>
  <c r="Z2999" i="60"/>
  <c r="Z2991" i="60"/>
  <c r="Z2983" i="60"/>
  <c r="Z2975" i="60"/>
  <c r="Z2967" i="60"/>
  <c r="Z2959" i="60"/>
  <c r="Z2951" i="60"/>
  <c r="Z2943" i="60"/>
  <c r="Z2935" i="60"/>
  <c r="Z2927" i="60"/>
  <c r="Z2919" i="60"/>
  <c r="Z2911" i="60"/>
  <c r="Z2903" i="60"/>
  <c r="Z2895" i="60"/>
  <c r="Z2887" i="60"/>
  <c r="Z2879" i="60"/>
  <c r="Z2871" i="60"/>
  <c r="Z2863" i="60"/>
  <c r="Z2855" i="60"/>
  <c r="Z2847" i="60"/>
  <c r="Z2839" i="60"/>
  <c r="Z2831" i="60"/>
  <c r="Z2823" i="60"/>
  <c r="Z2815" i="60"/>
  <c r="Z2807" i="60"/>
  <c r="Z2799" i="60"/>
  <c r="Z2791" i="60"/>
  <c r="Z2783" i="60"/>
  <c r="Z2775" i="60"/>
  <c r="Z2767" i="60"/>
  <c r="Z2759" i="60"/>
  <c r="Z2751" i="60"/>
  <c r="Z2743" i="60"/>
  <c r="Z2735" i="60"/>
  <c r="Z2727" i="60"/>
  <c r="Z2719" i="60"/>
  <c r="Z2711" i="60"/>
  <c r="Z2703" i="60"/>
  <c r="Z2695" i="60"/>
  <c r="Z2687" i="60"/>
  <c r="Z2679" i="60"/>
  <c r="Z2671" i="60"/>
  <c r="Z2663" i="60"/>
  <c r="Z2655" i="60"/>
  <c r="Z2647" i="60"/>
  <c r="Z2639" i="60"/>
  <c r="Z2631" i="60"/>
  <c r="Z2623" i="60"/>
  <c r="Z2615" i="60"/>
  <c r="Z2607" i="60"/>
  <c r="Z2599" i="60"/>
  <c r="Z2591" i="60"/>
  <c r="Z2583" i="60"/>
  <c r="Z2575" i="60"/>
  <c r="Z2567" i="60"/>
  <c r="Z2559" i="60"/>
  <c r="Z2551" i="60"/>
  <c r="Z2543" i="60"/>
  <c r="Z2535" i="60"/>
  <c r="Z2527" i="60"/>
  <c r="Z2519" i="60"/>
  <c r="Z2511" i="60"/>
  <c r="Z2503" i="60"/>
  <c r="Z2495" i="60"/>
  <c r="Z2487" i="60"/>
  <c r="Z2479" i="60"/>
  <c r="Z2471" i="60"/>
  <c r="Z2463" i="60"/>
  <c r="Z2455" i="60"/>
  <c r="Z2447" i="60"/>
  <c r="Z2439" i="60"/>
  <c r="Z2431" i="60"/>
  <c r="Z2423" i="60"/>
  <c r="Z2415" i="60"/>
  <c r="Z2407" i="60"/>
  <c r="Z2399" i="60"/>
  <c r="Z2391" i="60"/>
  <c r="Z2383" i="60"/>
  <c r="Z2375" i="60"/>
  <c r="Z2367" i="60"/>
  <c r="Z2359" i="60"/>
  <c r="Z2351" i="60"/>
  <c r="Z2343" i="60"/>
  <c r="Z2335" i="60"/>
  <c r="Z2327" i="60"/>
  <c r="Z2319" i="60"/>
  <c r="Z2311" i="60"/>
  <c r="Z2303" i="60"/>
  <c r="Z2295" i="60"/>
  <c r="Z2287" i="60"/>
  <c r="Z2279" i="60"/>
  <c r="Z2271" i="60"/>
  <c r="Z2263" i="60"/>
  <c r="Z2255" i="60"/>
  <c r="Z2247" i="60"/>
  <c r="Z2239" i="60"/>
  <c r="Z2231" i="60"/>
  <c r="Z2223" i="60"/>
  <c r="Z2215" i="60"/>
  <c r="Z2207" i="60"/>
  <c r="Z2199" i="60"/>
  <c r="Z2191" i="60"/>
  <c r="Z2183" i="60"/>
  <c r="Z2175" i="60"/>
  <c r="Z2167" i="60"/>
  <c r="Z2159" i="60"/>
  <c r="Z2151" i="60"/>
  <c r="Z2143" i="60"/>
  <c r="Z2135" i="60"/>
  <c r="Z2127" i="60"/>
  <c r="Z2119" i="60"/>
  <c r="Z2111" i="60"/>
  <c r="Z2103" i="60"/>
  <c r="Z2095" i="60"/>
  <c r="Z2087" i="60"/>
  <c r="Z2079" i="60"/>
  <c r="Z2071" i="60"/>
  <c r="Z2063" i="60"/>
  <c r="Z2055" i="60"/>
  <c r="Z2047" i="60"/>
  <c r="Z2039" i="60"/>
  <c r="Z2031" i="60"/>
  <c r="Z2023" i="60"/>
  <c r="Z2015" i="60"/>
  <c r="Z2007" i="60"/>
  <c r="Z1999" i="60"/>
  <c r="Z1991" i="60"/>
  <c r="Z1983" i="60"/>
  <c r="Z1975" i="60"/>
  <c r="Z1967" i="60"/>
  <c r="Z1959" i="60"/>
  <c r="Z1951" i="60"/>
  <c r="Z1943" i="60"/>
  <c r="Z1935" i="60"/>
  <c r="Z1927" i="60"/>
  <c r="Z1919" i="60"/>
  <c r="Z1911" i="60"/>
  <c r="Z1903" i="60"/>
  <c r="Z1895" i="60"/>
  <c r="Z1887" i="60"/>
  <c r="Z1879" i="60"/>
  <c r="Z1871" i="60"/>
  <c r="Z1863" i="60"/>
  <c r="Z1855" i="60"/>
  <c r="Z1847" i="60"/>
  <c r="Z1839" i="60"/>
  <c r="Z1831" i="60"/>
  <c r="Z1823" i="60"/>
  <c r="Z1815" i="60"/>
  <c r="Z1807" i="60"/>
  <c r="Z1799" i="60"/>
  <c r="Z1791" i="60"/>
  <c r="Z1783" i="60"/>
  <c r="Z1775" i="60"/>
  <c r="Z1767" i="60"/>
  <c r="Z1759" i="60"/>
  <c r="Z1751" i="60"/>
  <c r="Z1743" i="60"/>
  <c r="Z1735" i="60"/>
  <c r="Z1727" i="60"/>
  <c r="Z1719" i="60"/>
  <c r="Z1711" i="60"/>
  <c r="Z1703" i="60"/>
  <c r="Z1695" i="60"/>
  <c r="Z1687" i="60"/>
  <c r="Z1679" i="60"/>
  <c r="Z1671" i="60"/>
  <c r="Z1663" i="60"/>
  <c r="Z1655" i="60"/>
  <c r="Z1647" i="60"/>
  <c r="Z1639" i="60"/>
  <c r="Z1631" i="60"/>
  <c r="Z1623" i="60"/>
  <c r="Z1615" i="60"/>
  <c r="Z1607" i="60"/>
  <c r="Z1599" i="60"/>
  <c r="Z1591" i="60"/>
  <c r="Z1583" i="60"/>
  <c r="Z1575" i="60"/>
  <c r="Z1567" i="60"/>
  <c r="Z1559" i="60"/>
  <c r="Z1551" i="60"/>
  <c r="Z1543" i="60"/>
  <c r="Z1535" i="60"/>
  <c r="Z1527" i="60"/>
  <c r="Z1519" i="60"/>
  <c r="Z1511" i="60"/>
  <c r="Z1503" i="60"/>
  <c r="Z1495" i="60"/>
  <c r="Z1487" i="60"/>
  <c r="Z1479" i="60"/>
  <c r="Z1471" i="60"/>
  <c r="Z1463" i="60"/>
  <c r="Z1455" i="60"/>
  <c r="Z1447" i="60"/>
  <c r="Z1439" i="60"/>
  <c r="Z1431" i="60"/>
  <c r="Z1423" i="60"/>
  <c r="Z1415" i="60"/>
  <c r="Z1407" i="60"/>
  <c r="Z1399" i="60"/>
  <c r="Z1391" i="60"/>
  <c r="Z1383" i="60"/>
  <c r="Z1375" i="60"/>
  <c r="Z1367" i="60"/>
  <c r="Z1359" i="60"/>
  <c r="Z1351" i="60"/>
  <c r="Z1343" i="60"/>
  <c r="Z1105" i="60"/>
  <c r="Z1097" i="60"/>
  <c r="Z1089" i="60"/>
  <c r="Z1081" i="60"/>
  <c r="Z1073" i="60"/>
  <c r="Z1065" i="60"/>
  <c r="Z1057" i="60"/>
  <c r="Z1049" i="60"/>
  <c r="Z1041" i="60"/>
  <c r="Z1033" i="60"/>
  <c r="Z1025" i="60"/>
  <c r="Z1017" i="60"/>
  <c r="Z1009" i="60"/>
  <c r="Z1001" i="60"/>
  <c r="Z993" i="60"/>
  <c r="Z985" i="60"/>
  <c r="Z977" i="60"/>
  <c r="Z969" i="60"/>
  <c r="Z961" i="60"/>
  <c r="Z953" i="60"/>
  <c r="Z945" i="60"/>
  <c r="Z937" i="60"/>
  <c r="Z929" i="60"/>
  <c r="Z921" i="60"/>
  <c r="Z913" i="60"/>
  <c r="Z905" i="60"/>
  <c r="Z897" i="60"/>
  <c r="Z889" i="60"/>
  <c r="Z881" i="60"/>
  <c r="Z873" i="60"/>
  <c r="Z865" i="60"/>
  <c r="Z857" i="60"/>
  <c r="Z849" i="60"/>
  <c r="Z841" i="60"/>
  <c r="Z833" i="60"/>
  <c r="Z825" i="60"/>
  <c r="Z817" i="60"/>
  <c r="Z809" i="60"/>
  <c r="Z801" i="60"/>
  <c r="Z793" i="60"/>
  <c r="Z785" i="60"/>
  <c r="Z777" i="60"/>
  <c r="Z769" i="60"/>
  <c r="Z761" i="60"/>
  <c r="Z753" i="60"/>
  <c r="Z745" i="60"/>
  <c r="Z737" i="60"/>
  <c r="Z729" i="60"/>
  <c r="Z721" i="60"/>
  <c r="Z713" i="60"/>
  <c r="Z705" i="60"/>
  <c r="Z697" i="60"/>
  <c r="Z689" i="60"/>
  <c r="Z681" i="60"/>
  <c r="Z673" i="60"/>
  <c r="Z665" i="60"/>
  <c r="Z657" i="60"/>
  <c r="Z649" i="60"/>
  <c r="Z641" i="60"/>
  <c r="Z633" i="60"/>
  <c r="Z625" i="60"/>
  <c r="Z617" i="60"/>
  <c r="Z609" i="60"/>
  <c r="Z601" i="60"/>
  <c r="Z593" i="60"/>
  <c r="Z585" i="60"/>
  <c r="Z577" i="60"/>
  <c r="Z569" i="60"/>
  <c r="Z561" i="60"/>
  <c r="Z553" i="60"/>
  <c r="Z545" i="60"/>
  <c r="Z537" i="60"/>
  <c r="Z529" i="60"/>
  <c r="Z521" i="60"/>
  <c r="Z513" i="60"/>
  <c r="Z505" i="60"/>
  <c r="Z497" i="60"/>
  <c r="Z489" i="60"/>
  <c r="Z481" i="60"/>
  <c r="Z473" i="60"/>
  <c r="Z465" i="60"/>
  <c r="Z457" i="60"/>
  <c r="Z449" i="60"/>
  <c r="Z441" i="60"/>
  <c r="Z433" i="60"/>
  <c r="Z425" i="60"/>
  <c r="Z417" i="60"/>
  <c r="Z409" i="60"/>
  <c r="Z401" i="60"/>
  <c r="Z393" i="60"/>
  <c r="Z385" i="60"/>
  <c r="Z377" i="60"/>
  <c r="Z369" i="60"/>
  <c r="Z361" i="60"/>
  <c r="Z353" i="60"/>
  <c r="Z1335" i="60"/>
  <c r="Z1327" i="60"/>
  <c r="Z1319" i="60"/>
  <c r="Z1311" i="60"/>
  <c r="Z1303" i="60"/>
  <c r="Z1295" i="60"/>
  <c r="Z1287" i="60"/>
  <c r="Z1279" i="60"/>
  <c r="Z1271" i="60"/>
  <c r="Z1263" i="60"/>
  <c r="Z1255" i="60"/>
  <c r="Z1247" i="60"/>
  <c r="Z1239" i="60"/>
  <c r="Z1231" i="60"/>
  <c r="Z1223" i="60"/>
  <c r="Z1215" i="60"/>
  <c r="Z1207" i="60"/>
  <c r="Z1199" i="60"/>
  <c r="Z1191" i="60"/>
  <c r="Z1183" i="60"/>
  <c r="Z1175" i="60"/>
  <c r="Z1167" i="60"/>
  <c r="Z1159" i="60"/>
  <c r="Z1151" i="60"/>
  <c r="Z1143" i="60"/>
  <c r="Z1135" i="60"/>
  <c r="Z1127" i="60"/>
  <c r="Z1119" i="60"/>
  <c r="Z1111" i="60"/>
  <c r="Z1103" i="60"/>
  <c r="Z1095" i="60"/>
  <c r="Z1087" i="60"/>
  <c r="Z1079" i="60"/>
  <c r="Z1071" i="60"/>
  <c r="Z1063" i="60"/>
  <c r="Z1055" i="60"/>
  <c r="Z1047" i="60"/>
  <c r="Z1039" i="60"/>
  <c r="Z1031" i="60"/>
  <c r="Z1023" i="60"/>
  <c r="Z1015" i="60"/>
  <c r="Z1007" i="60"/>
  <c r="Z999" i="60"/>
  <c r="Z991" i="60"/>
  <c r="Z983" i="60"/>
  <c r="Z975" i="60"/>
  <c r="Z967" i="60"/>
  <c r="Z959" i="60"/>
  <c r="Z951" i="60"/>
  <c r="Z943" i="60"/>
  <c r="Z935" i="60"/>
  <c r="Z927" i="60"/>
  <c r="Z919" i="60"/>
  <c r="Z911" i="60"/>
  <c r="Z903" i="60"/>
  <c r="Z895" i="60"/>
  <c r="Z887" i="60"/>
  <c r="Z879" i="60"/>
  <c r="Z871" i="60"/>
  <c r="Z863" i="60"/>
  <c r="Z855" i="60"/>
  <c r="Z847" i="60"/>
  <c r="Z839" i="60"/>
  <c r="Z831" i="60"/>
  <c r="Z823" i="60"/>
  <c r="Z815" i="60"/>
  <c r="Z807" i="60"/>
  <c r="Z799" i="60"/>
  <c r="Z791" i="60"/>
  <c r="Z783" i="60"/>
  <c r="Z775" i="60"/>
  <c r="Z767" i="60"/>
  <c r="Z759" i="60"/>
  <c r="Z751" i="60"/>
  <c r="Z743" i="60"/>
  <c r="Z735" i="60"/>
  <c r="Z727" i="60"/>
  <c r="Z719" i="60"/>
  <c r="Z711" i="60"/>
  <c r="Z703" i="60"/>
  <c r="Z695" i="60"/>
  <c r="Z687" i="60"/>
  <c r="Z679" i="60"/>
  <c r="Z671" i="60"/>
  <c r="Z663" i="60"/>
  <c r="Z655" i="60"/>
  <c r="Z647" i="60"/>
  <c r="Z639" i="60"/>
  <c r="Z631" i="60"/>
  <c r="Z623" i="60"/>
  <c r="Z615" i="60"/>
  <c r="Z607" i="60"/>
  <c r="Z599" i="60"/>
  <c r="Z591" i="60"/>
  <c r="Z583" i="60"/>
  <c r="Z575" i="60"/>
  <c r="Z567" i="60"/>
  <c r="Z559" i="60"/>
  <c r="Z551" i="60"/>
  <c r="Z543" i="60"/>
  <c r="Z535" i="60"/>
  <c r="Z527" i="60"/>
  <c r="Z519" i="60"/>
  <c r="Z511" i="60"/>
  <c r="Z503" i="60"/>
  <c r="Z495" i="60"/>
  <c r="Z487" i="60"/>
  <c r="Z479" i="60"/>
  <c r="Z471" i="60"/>
  <c r="Z463" i="60"/>
  <c r="Z455" i="60"/>
  <c r="Z447" i="60"/>
  <c r="Z439" i="60"/>
  <c r="Z431" i="60"/>
  <c r="Z423" i="60"/>
  <c r="Z415" i="60"/>
  <c r="Z407" i="60"/>
  <c r="Z399" i="60"/>
  <c r="Z391" i="60"/>
  <c r="Z383" i="60"/>
  <c r="Z375" i="60"/>
  <c r="Z367" i="60"/>
  <c r="Z359" i="60"/>
  <c r="Z351" i="60"/>
  <c r="C1606" i="81" l="1"/>
  <c r="C1607" i="81"/>
  <c r="C1608" i="81"/>
  <c r="C1609" i="81"/>
  <c r="C1610" i="81"/>
  <c r="C1611" i="81"/>
  <c r="C1612" i="81"/>
  <c r="C1613" i="81"/>
  <c r="C1614" i="81"/>
  <c r="C1615" i="81"/>
  <c r="C1616" i="81"/>
  <c r="C1617" i="81"/>
  <c r="C1618" i="81"/>
  <c r="C1619" i="81"/>
  <c r="C1620" i="81"/>
  <c r="C1621" i="81"/>
  <c r="C1622" i="81"/>
  <c r="C1623" i="81"/>
  <c r="C1624" i="81"/>
  <c r="C1625" i="81"/>
  <c r="C1626" i="81"/>
  <c r="C1627" i="81"/>
  <c r="C1628" i="81"/>
  <c r="C1629" i="81"/>
  <c r="C1630" i="81"/>
  <c r="C1631" i="81"/>
  <c r="C1632" i="81"/>
  <c r="C1633" i="81"/>
  <c r="C1634" i="81"/>
  <c r="C1635" i="81"/>
  <c r="C1636" i="81"/>
  <c r="C1637" i="81"/>
  <c r="C1638" i="81"/>
  <c r="C1639" i="81"/>
  <c r="C1640" i="81"/>
  <c r="C1641" i="81"/>
  <c r="C1642" i="81"/>
  <c r="C1643" i="81"/>
  <c r="C1644" i="81"/>
  <c r="C1645" i="81"/>
  <c r="C1646" i="81"/>
  <c r="C1647" i="81"/>
  <c r="C1648" i="81"/>
  <c r="C1649" i="81"/>
  <c r="C1650" i="81"/>
  <c r="C1651" i="81"/>
  <c r="C1652" i="81"/>
  <c r="C1653" i="81"/>
  <c r="C1654" i="81"/>
  <c r="C1655" i="81"/>
  <c r="C1656" i="81"/>
  <c r="C1657" i="81"/>
  <c r="C1658" i="81"/>
  <c r="C1659" i="81"/>
  <c r="C1660" i="81"/>
  <c r="C1661" i="81"/>
  <c r="C1662" i="81"/>
  <c r="C1663" i="81"/>
  <c r="C1664" i="81"/>
  <c r="C1665" i="81"/>
  <c r="C1666" i="81"/>
  <c r="C1667" i="81"/>
  <c r="C1668" i="81"/>
  <c r="C1669" i="81"/>
  <c r="C1670" i="81"/>
  <c r="C1671" i="81"/>
  <c r="C1672" i="81"/>
  <c r="C1673" i="81"/>
  <c r="C1674" i="81"/>
  <c r="C1675" i="81"/>
  <c r="C1676" i="81"/>
  <c r="C1677" i="81"/>
  <c r="C1678" i="81"/>
  <c r="C1679" i="81"/>
  <c r="C1680" i="81"/>
  <c r="C1681" i="81"/>
  <c r="C1682" i="81"/>
  <c r="C1683" i="81"/>
  <c r="C1684" i="81"/>
  <c r="C1685" i="81"/>
  <c r="C1686" i="81"/>
  <c r="C1687" i="81"/>
  <c r="C1688" i="81"/>
  <c r="C1689" i="81"/>
  <c r="C1690" i="81"/>
  <c r="C1691" i="81"/>
  <c r="C1692" i="81"/>
  <c r="C1693" i="81"/>
  <c r="C1694" i="81"/>
  <c r="C1695" i="81"/>
  <c r="C1696" i="81"/>
  <c r="C1697" i="81"/>
  <c r="C1698" i="81"/>
  <c r="C1699" i="81"/>
  <c r="C1700" i="81"/>
  <c r="C1701" i="81"/>
  <c r="C1702" i="81"/>
  <c r="C1703" i="81"/>
  <c r="C1704" i="81"/>
  <c r="C1705" i="81"/>
  <c r="C1706" i="81"/>
  <c r="C1707" i="81"/>
  <c r="C1708" i="81"/>
  <c r="C1709" i="81"/>
  <c r="C1710" i="81"/>
  <c r="C1711" i="81"/>
  <c r="C1712" i="81"/>
  <c r="C1713" i="81"/>
  <c r="C1714" i="81"/>
  <c r="C1715" i="81"/>
  <c r="C1716" i="81"/>
  <c r="C1717" i="81"/>
  <c r="C1718" i="81"/>
  <c r="C1719" i="81"/>
  <c r="C1720" i="81"/>
  <c r="C1721" i="81"/>
  <c r="C1722" i="81"/>
  <c r="C1723" i="81"/>
  <c r="C1724" i="81"/>
  <c r="C1725" i="81"/>
  <c r="C1726" i="81"/>
  <c r="C1727" i="81"/>
  <c r="C1728" i="81"/>
  <c r="C1729" i="81"/>
  <c r="C1730" i="81"/>
  <c r="C1731" i="81"/>
  <c r="C1732" i="81"/>
  <c r="C1733" i="81"/>
  <c r="C1734" i="81"/>
  <c r="C1735" i="81"/>
  <c r="C1736" i="81"/>
  <c r="C1737" i="81"/>
  <c r="C1738" i="81"/>
  <c r="C1739" i="81"/>
  <c r="C1740" i="81"/>
  <c r="C1741" i="81"/>
  <c r="C1742" i="81"/>
  <c r="C1743" i="81"/>
  <c r="C1744" i="81"/>
  <c r="C1745" i="81"/>
  <c r="C1746" i="81"/>
  <c r="C1747" i="81"/>
  <c r="C1748" i="81"/>
  <c r="C1749" i="81"/>
  <c r="C1750" i="81"/>
  <c r="C1751" i="81"/>
  <c r="C1752" i="81"/>
  <c r="C1753" i="81"/>
  <c r="C1754" i="81"/>
  <c r="C1755" i="81"/>
  <c r="C1756" i="81"/>
  <c r="C1757" i="81"/>
  <c r="C1758" i="81"/>
  <c r="C1759" i="81"/>
  <c r="C1760" i="81"/>
  <c r="C1761" i="81"/>
  <c r="C1762" i="81"/>
  <c r="C1763" i="81"/>
  <c r="C1764" i="81"/>
  <c r="C1765" i="81"/>
  <c r="C1766" i="81"/>
  <c r="C1767" i="81"/>
  <c r="C1768" i="81"/>
  <c r="C1769" i="81"/>
  <c r="C1770" i="81"/>
  <c r="C1771" i="81"/>
  <c r="C1772" i="81"/>
  <c r="C1773" i="81"/>
  <c r="C1774" i="81"/>
  <c r="C1775" i="81"/>
  <c r="C1776" i="81"/>
  <c r="C1777" i="81"/>
  <c r="C1778" i="81"/>
  <c r="C1779" i="81"/>
  <c r="C1780" i="81"/>
  <c r="C1781" i="81"/>
  <c r="C1782" i="81"/>
  <c r="C1783" i="81"/>
  <c r="C1784" i="81"/>
  <c r="C1785" i="81"/>
  <c r="C1786" i="81"/>
  <c r="C1787" i="81"/>
  <c r="C1788" i="81"/>
  <c r="C1789" i="81"/>
  <c r="C1790" i="81"/>
  <c r="C1791" i="81"/>
  <c r="C1792" i="81"/>
  <c r="C1793" i="81"/>
  <c r="C1794" i="81"/>
  <c r="C1795" i="81"/>
  <c r="C1796" i="81"/>
  <c r="C1797" i="81"/>
  <c r="C1798" i="81"/>
  <c r="C1799" i="81"/>
  <c r="C1800" i="81"/>
  <c r="C1801" i="81"/>
  <c r="C1802" i="81"/>
  <c r="C1803" i="81"/>
  <c r="C1804" i="81"/>
  <c r="C1805" i="81"/>
  <c r="C1806" i="81"/>
  <c r="C1807" i="81"/>
  <c r="C1808" i="81"/>
  <c r="C1809" i="81"/>
  <c r="C1810" i="81"/>
  <c r="C1811" i="81"/>
  <c r="C1812" i="81"/>
  <c r="C1813" i="81"/>
  <c r="C1814" i="81"/>
  <c r="C1815" i="81"/>
  <c r="C1816" i="81"/>
  <c r="C1817" i="81"/>
  <c r="C1818" i="81"/>
  <c r="C1819" i="81"/>
  <c r="C1820" i="81"/>
  <c r="C1821" i="81"/>
  <c r="C1822" i="81"/>
  <c r="C1823" i="81"/>
  <c r="C1824" i="81"/>
  <c r="C1825" i="81"/>
  <c r="C1826" i="81"/>
  <c r="C1827" i="81"/>
  <c r="C1828" i="81"/>
  <c r="C1829" i="81"/>
  <c r="C1830" i="81"/>
  <c r="C1831" i="81"/>
  <c r="C1832" i="81"/>
  <c r="C1833" i="81"/>
  <c r="C1834" i="81"/>
  <c r="C1835" i="81"/>
  <c r="C1836" i="81"/>
  <c r="C1837" i="81"/>
  <c r="C1838" i="81"/>
  <c r="C1839" i="81"/>
  <c r="C1840" i="81"/>
  <c r="C1841" i="81"/>
  <c r="C1842" i="81"/>
  <c r="C1843" i="81"/>
  <c r="C1844" i="81"/>
  <c r="C1845" i="81"/>
  <c r="C1846" i="81"/>
  <c r="C1847" i="81"/>
  <c r="C1848" i="81"/>
  <c r="C1849" i="81"/>
  <c r="C1850" i="81"/>
  <c r="C1851" i="81"/>
  <c r="C1852" i="81"/>
  <c r="C1853" i="81"/>
  <c r="C1854" i="81"/>
  <c r="C1855" i="81"/>
  <c r="C1856" i="81"/>
  <c r="C1857" i="81"/>
  <c r="C1858" i="81"/>
  <c r="C1859" i="81"/>
  <c r="C1860" i="81"/>
  <c r="C1861" i="81"/>
  <c r="C1862" i="81"/>
  <c r="C1863" i="81"/>
  <c r="C1864" i="81"/>
  <c r="C1865" i="81"/>
  <c r="C1866" i="81"/>
  <c r="C1867" i="81"/>
  <c r="C1868" i="81"/>
  <c r="C1869" i="81"/>
  <c r="C1870" i="81"/>
  <c r="C1871" i="81"/>
  <c r="C1872" i="81"/>
  <c r="C1873" i="81"/>
  <c r="C1874" i="81"/>
  <c r="C1875" i="81"/>
  <c r="C1876" i="81"/>
  <c r="C1877" i="81"/>
  <c r="C1878" i="81"/>
  <c r="C1879" i="81"/>
  <c r="C1880" i="81"/>
  <c r="C1881" i="81"/>
  <c r="C1882" i="81"/>
  <c r="C1883" i="81"/>
  <c r="C1884" i="81"/>
  <c r="C1885" i="81"/>
  <c r="C1886" i="81"/>
  <c r="C1887" i="81"/>
  <c r="C1888" i="81"/>
  <c r="C1889" i="81"/>
  <c r="C1890" i="81"/>
  <c r="C1891" i="81"/>
  <c r="C1892" i="81"/>
  <c r="C1893" i="81"/>
  <c r="C1894" i="81"/>
  <c r="C1895" i="81"/>
  <c r="C1896" i="81"/>
  <c r="C1897" i="81"/>
  <c r="C1898" i="81"/>
  <c r="C1899" i="81"/>
  <c r="C1900" i="81"/>
  <c r="C1901" i="81"/>
  <c r="C1902" i="81"/>
  <c r="C1903" i="81"/>
  <c r="C1904" i="81"/>
  <c r="C1905" i="81"/>
  <c r="C1906" i="81"/>
  <c r="C1907" i="81"/>
  <c r="C1908" i="81"/>
  <c r="C1909" i="81"/>
  <c r="C1910" i="81"/>
  <c r="C1911" i="81"/>
  <c r="C1912" i="81"/>
  <c r="C1913" i="81"/>
  <c r="C1914" i="81"/>
  <c r="C1915" i="81"/>
  <c r="C1916" i="81"/>
  <c r="C1917" i="81"/>
  <c r="C1918" i="81"/>
  <c r="C1919" i="81"/>
  <c r="C1920" i="81"/>
  <c r="C1921" i="81"/>
  <c r="C1922" i="81"/>
  <c r="C1923" i="81"/>
  <c r="C1924" i="81"/>
  <c r="C1925" i="81"/>
  <c r="C1926" i="81"/>
  <c r="C1927" i="81"/>
  <c r="C1928" i="81"/>
  <c r="C1929" i="81"/>
  <c r="C1930" i="81"/>
  <c r="C1931" i="81"/>
  <c r="C1932" i="81"/>
  <c r="C1933" i="81"/>
  <c r="C1934" i="81"/>
  <c r="C1935" i="81"/>
  <c r="C1936" i="81"/>
  <c r="C1937" i="81"/>
  <c r="C1938" i="81"/>
  <c r="C1939" i="81"/>
  <c r="C1940" i="81"/>
  <c r="C1941" i="81"/>
  <c r="C1942" i="81"/>
  <c r="C1943" i="81"/>
  <c r="C1944" i="81"/>
  <c r="C1945" i="81"/>
  <c r="C1946" i="81"/>
  <c r="C1947" i="81"/>
  <c r="C1948" i="81"/>
  <c r="C1949" i="81"/>
  <c r="C1950" i="81"/>
  <c r="C1951" i="81"/>
  <c r="C1952" i="81"/>
  <c r="C1953" i="81"/>
  <c r="C1954" i="81"/>
  <c r="C1955" i="81"/>
  <c r="C1956" i="81"/>
  <c r="C1957" i="81"/>
  <c r="C1958" i="81"/>
  <c r="C1959" i="81"/>
  <c r="C1960" i="81"/>
  <c r="C1961" i="81"/>
  <c r="C1962" i="81"/>
  <c r="C1963" i="81"/>
  <c r="C1964" i="81"/>
  <c r="C1965" i="81"/>
  <c r="C1966" i="81"/>
  <c r="C1967" i="81"/>
  <c r="C1968" i="81"/>
  <c r="C1969" i="81"/>
  <c r="C1970" i="81"/>
  <c r="C1971" i="81"/>
  <c r="C1972" i="81"/>
  <c r="C1973" i="81"/>
  <c r="C1974" i="81"/>
  <c r="C1975" i="81"/>
  <c r="C1976" i="81"/>
  <c r="C1977" i="81"/>
  <c r="C1978" i="81"/>
  <c r="C1979" i="81"/>
  <c r="C1980" i="81"/>
  <c r="C1981" i="81"/>
  <c r="C1982" i="81"/>
  <c r="C1983" i="81"/>
  <c r="C1984" i="81"/>
  <c r="C1985" i="81"/>
  <c r="C1986" i="81"/>
  <c r="C1987" i="81"/>
  <c r="C1988" i="81"/>
  <c r="C1989" i="81"/>
  <c r="C1990" i="81"/>
  <c r="C1991" i="81"/>
  <c r="C1992" i="81"/>
  <c r="C1993" i="81"/>
  <c r="C1994" i="81"/>
  <c r="C1995" i="81"/>
  <c r="C1996" i="81"/>
  <c r="C1997" i="81"/>
  <c r="C1998" i="81"/>
  <c r="C1999" i="81"/>
  <c r="C2000" i="81"/>
  <c r="C2001" i="81"/>
  <c r="C2002" i="81"/>
  <c r="C2003" i="81"/>
  <c r="C2004" i="81"/>
  <c r="C2005" i="81"/>
  <c r="C2006" i="81"/>
  <c r="C2007" i="81"/>
  <c r="C2008" i="81"/>
  <c r="C2009" i="81"/>
  <c r="C2010" i="81"/>
  <c r="C2011" i="81"/>
  <c r="C2012" i="81"/>
  <c r="C2013" i="81"/>
  <c r="C2014" i="81"/>
  <c r="C2015" i="81"/>
  <c r="C2016" i="81"/>
  <c r="C2017" i="81"/>
  <c r="C2018" i="81"/>
  <c r="C2019" i="81"/>
  <c r="C2020" i="81"/>
  <c r="C2021" i="81"/>
  <c r="C2022" i="81"/>
  <c r="C2023" i="81"/>
  <c r="C2024" i="81"/>
  <c r="C2025" i="81"/>
  <c r="C2026" i="81"/>
  <c r="C2027" i="81"/>
  <c r="C2028" i="81"/>
  <c r="C2029" i="81"/>
  <c r="C2030" i="81"/>
  <c r="C2031" i="81"/>
  <c r="C2032" i="81"/>
  <c r="C2033" i="81"/>
  <c r="C2034" i="81"/>
  <c r="C2035" i="81"/>
  <c r="C2036" i="81"/>
  <c r="C2037" i="81"/>
  <c r="C2038" i="81"/>
  <c r="C2039" i="81"/>
  <c r="C2040" i="81"/>
  <c r="C2041" i="81"/>
  <c r="C2042" i="81"/>
  <c r="C2043" i="81"/>
  <c r="C2044" i="81"/>
  <c r="C2045" i="81"/>
  <c r="C2046" i="81"/>
  <c r="C2047" i="81"/>
  <c r="C2048" i="81"/>
  <c r="C2049" i="81"/>
  <c r="C2050" i="81"/>
  <c r="C2051" i="81"/>
  <c r="C2052" i="81"/>
  <c r="C2053" i="81"/>
  <c r="C2054" i="81"/>
  <c r="C2055" i="81"/>
  <c r="C2056" i="81"/>
  <c r="C2057" i="81"/>
  <c r="C2058" i="81"/>
  <c r="C2059" i="81"/>
  <c r="C2060" i="81"/>
  <c r="C2061" i="81"/>
  <c r="C2062" i="81"/>
  <c r="C2063" i="81"/>
  <c r="C2064" i="81"/>
  <c r="C2065" i="81"/>
  <c r="C2066" i="81"/>
  <c r="C2067" i="81"/>
  <c r="C2068" i="81"/>
  <c r="C2069" i="81"/>
  <c r="C2070" i="81"/>
  <c r="C2071" i="81"/>
  <c r="C2072" i="81"/>
  <c r="C2073" i="81"/>
  <c r="C2074" i="81"/>
  <c r="C2075" i="81"/>
  <c r="C2076" i="81"/>
  <c r="C2077" i="81"/>
  <c r="C2078" i="81"/>
  <c r="C2079" i="81"/>
  <c r="C2080" i="81"/>
  <c r="C2081" i="81"/>
  <c r="C2082" i="81"/>
  <c r="C2083" i="81"/>
  <c r="C2084" i="81"/>
  <c r="C2085" i="81"/>
  <c r="C2086" i="81"/>
  <c r="C2087" i="81"/>
  <c r="C2088" i="81"/>
  <c r="C2089" i="81"/>
  <c r="C2090" i="81"/>
  <c r="C2091" i="81"/>
  <c r="C2092" i="81"/>
  <c r="C2093" i="81"/>
  <c r="C2094" i="81"/>
  <c r="C2095" i="81"/>
  <c r="C2096" i="81"/>
  <c r="C2097" i="81"/>
  <c r="C2098" i="81"/>
  <c r="C2099" i="81"/>
  <c r="C2100" i="81"/>
  <c r="C2101" i="81"/>
  <c r="C2102" i="81"/>
  <c r="C2103" i="81"/>
  <c r="C2104" i="81"/>
  <c r="C2105" i="81"/>
  <c r="C2106" i="81"/>
  <c r="C2107" i="81"/>
  <c r="C2108" i="81"/>
  <c r="C2109" i="81"/>
  <c r="C2110" i="81"/>
  <c r="C2111" i="81"/>
  <c r="C2112" i="81"/>
  <c r="C2113" i="81"/>
  <c r="C2114" i="81"/>
  <c r="C2115" i="81"/>
  <c r="C2116" i="81"/>
  <c r="C2117" i="81"/>
  <c r="C2118" i="81"/>
  <c r="C2119" i="81"/>
  <c r="C2120" i="81"/>
  <c r="C2121" i="81"/>
  <c r="C2122" i="81"/>
  <c r="C2123" i="81"/>
  <c r="C2124" i="81"/>
  <c r="C2125" i="81"/>
  <c r="C2126" i="81"/>
  <c r="C2127" i="81"/>
  <c r="C2128" i="81"/>
  <c r="C2129" i="81"/>
  <c r="C2130" i="81"/>
  <c r="C2131" i="81"/>
  <c r="C2132" i="81"/>
  <c r="C2133" i="81"/>
  <c r="C2134" i="81"/>
  <c r="C2135" i="81"/>
  <c r="C2136" i="81"/>
  <c r="C2137" i="81"/>
  <c r="C2138" i="81"/>
  <c r="C2139" i="81"/>
  <c r="C2140" i="81"/>
  <c r="C2141" i="81"/>
  <c r="C2142" i="81"/>
  <c r="C2143" i="81"/>
  <c r="C2144" i="81"/>
  <c r="C2145" i="81"/>
  <c r="C2146" i="81"/>
  <c r="C2147" i="81"/>
  <c r="C2148" i="81"/>
  <c r="C2149" i="81"/>
  <c r="C2150" i="81"/>
  <c r="C2151" i="81"/>
  <c r="C2152" i="81"/>
  <c r="C2153" i="81"/>
  <c r="C2154" i="81"/>
  <c r="C2155" i="81"/>
  <c r="C2156" i="81"/>
  <c r="C2157" i="81"/>
  <c r="C2158" i="81"/>
  <c r="C2159" i="81"/>
  <c r="C2160" i="81"/>
  <c r="C2161" i="81"/>
  <c r="C2162" i="81"/>
  <c r="C2163" i="81"/>
  <c r="C2164" i="81"/>
  <c r="C2165" i="81"/>
  <c r="C2166" i="81"/>
  <c r="C2167" i="81"/>
  <c r="C2168" i="81"/>
  <c r="C2169" i="81"/>
  <c r="C2170" i="81"/>
  <c r="C2171" i="81"/>
  <c r="C2172" i="81"/>
  <c r="C2173" i="81"/>
  <c r="C2174" i="81"/>
  <c r="C2175" i="81"/>
  <c r="C2176" i="81"/>
  <c r="C2177" i="81"/>
  <c r="C2178" i="81"/>
  <c r="C2179" i="81"/>
  <c r="C2180" i="81"/>
  <c r="C2181" i="81"/>
  <c r="C2182" i="81"/>
  <c r="C2183" i="81"/>
  <c r="C2184" i="81"/>
  <c r="C2185" i="81"/>
  <c r="C2186" i="81"/>
  <c r="C2187" i="81"/>
  <c r="C2188" i="81"/>
  <c r="C2189" i="81"/>
  <c r="C2190" i="81"/>
  <c r="C2191" i="81"/>
  <c r="C2192" i="81"/>
  <c r="C2193" i="81"/>
  <c r="C2194" i="81"/>
  <c r="C2195" i="81"/>
  <c r="C2196" i="81"/>
  <c r="C2197" i="81"/>
  <c r="C2198" i="81"/>
  <c r="C2199" i="81"/>
  <c r="C2200" i="81"/>
  <c r="C2201" i="81"/>
  <c r="C2202" i="81"/>
  <c r="C2203" i="81"/>
  <c r="C2204" i="81"/>
  <c r="C2205" i="81"/>
  <c r="C2206" i="81"/>
  <c r="C2207" i="81"/>
  <c r="C2208" i="81"/>
  <c r="C2209" i="81"/>
  <c r="C2210" i="81"/>
  <c r="C2211" i="81"/>
  <c r="C2212" i="81"/>
  <c r="C2213" i="81"/>
  <c r="C2214" i="81"/>
  <c r="C2215" i="81"/>
  <c r="C2216" i="81"/>
  <c r="C2217" i="81"/>
  <c r="C2218" i="81"/>
  <c r="C2219" i="81"/>
  <c r="C2220" i="81"/>
  <c r="C2221" i="81"/>
  <c r="C2222" i="81"/>
  <c r="C2223" i="81"/>
  <c r="C2224" i="81"/>
  <c r="C2225" i="81"/>
  <c r="C2226" i="81"/>
  <c r="C2227" i="81"/>
  <c r="C2228" i="81"/>
  <c r="C2229" i="81"/>
  <c r="C2230" i="81"/>
  <c r="C2231" i="81"/>
  <c r="C2232" i="81"/>
  <c r="C2233" i="81"/>
  <c r="C2234" i="81"/>
  <c r="C2235" i="81"/>
  <c r="C2236" i="81"/>
  <c r="C2237" i="81"/>
  <c r="C2238" i="81"/>
  <c r="C2239" i="81"/>
  <c r="C2240" i="81"/>
  <c r="C2241" i="81"/>
  <c r="C2242" i="81"/>
  <c r="C2243" i="81"/>
  <c r="C2244" i="81"/>
  <c r="C2245" i="81"/>
  <c r="C2246" i="81"/>
  <c r="C2247" i="81"/>
  <c r="C2248" i="81"/>
  <c r="C2249" i="81"/>
  <c r="C2250" i="81"/>
  <c r="C2251" i="81"/>
  <c r="C2252" i="81"/>
  <c r="C2253" i="81"/>
  <c r="C2254" i="81"/>
  <c r="C2255" i="81"/>
  <c r="C2256" i="81"/>
  <c r="C2257" i="81"/>
  <c r="C2258" i="81"/>
  <c r="C2259" i="81"/>
  <c r="C2260" i="81"/>
  <c r="C2261" i="81"/>
  <c r="C2262" i="81"/>
  <c r="C2263" i="81"/>
  <c r="C2264" i="81"/>
  <c r="C2265" i="81"/>
  <c r="C2266" i="81"/>
  <c r="C2267" i="81"/>
  <c r="C2268" i="81"/>
  <c r="C2269" i="81"/>
  <c r="C2270" i="81"/>
  <c r="C2271" i="81"/>
  <c r="C2272" i="81"/>
  <c r="C2273" i="81"/>
  <c r="C2274" i="81"/>
  <c r="C2275" i="81"/>
  <c r="C2276" i="81"/>
  <c r="C2277" i="81"/>
  <c r="C2278" i="81"/>
  <c r="C2279" i="81"/>
  <c r="C2280" i="81"/>
  <c r="C2281" i="81"/>
  <c r="C2282" i="81"/>
  <c r="C2283" i="81"/>
  <c r="C2284" i="81"/>
  <c r="C2285" i="81"/>
  <c r="C2286" i="81"/>
  <c r="C2287" i="81"/>
  <c r="C2288" i="81"/>
  <c r="C2289" i="81"/>
  <c r="C2290" i="81"/>
  <c r="C2291" i="81"/>
  <c r="C2292" i="81"/>
  <c r="C2293" i="81"/>
  <c r="C2294" i="81"/>
  <c r="C2295" i="81"/>
  <c r="C2296" i="81"/>
  <c r="C2297" i="81"/>
  <c r="C2298" i="81"/>
  <c r="C2299" i="81"/>
  <c r="C2300" i="81"/>
  <c r="C2301" i="81"/>
  <c r="C2302" i="81"/>
  <c r="C2303" i="81"/>
  <c r="C2304" i="81"/>
  <c r="C2305" i="81"/>
  <c r="C2306" i="81"/>
  <c r="C2307" i="81"/>
  <c r="C2308" i="81"/>
  <c r="C2309" i="81"/>
  <c r="C2310" i="81"/>
  <c r="C2311" i="81"/>
  <c r="C2312" i="81"/>
  <c r="C2313" i="81"/>
  <c r="C2314" i="81"/>
  <c r="C2315" i="81"/>
  <c r="C2316" i="81"/>
  <c r="C2317" i="81"/>
  <c r="C2318" i="81"/>
  <c r="C2319" i="81"/>
  <c r="C2320" i="81"/>
  <c r="C2321" i="81"/>
  <c r="C2322" i="81"/>
  <c r="C2323" i="81"/>
  <c r="C2324" i="81"/>
  <c r="C2325" i="81"/>
  <c r="C2326" i="81"/>
  <c r="C2327" i="81"/>
  <c r="C2328" i="81"/>
  <c r="C2329" i="81"/>
  <c r="C2330" i="81"/>
  <c r="C2331" i="81"/>
  <c r="C2332" i="81"/>
  <c r="C2333" i="81"/>
  <c r="C2334" i="81"/>
  <c r="C2335" i="81"/>
  <c r="C2336" i="81"/>
  <c r="C2337" i="81"/>
  <c r="C2338" i="81"/>
  <c r="C2339" i="81"/>
  <c r="C2340" i="81"/>
  <c r="C2341" i="81"/>
  <c r="C2342" i="81"/>
  <c r="C2343" i="81"/>
  <c r="C2344" i="81"/>
  <c r="C2345" i="81"/>
  <c r="C2346" i="81"/>
  <c r="C2347" i="81"/>
  <c r="C2348" i="81"/>
  <c r="C2349" i="81"/>
  <c r="C2350" i="81"/>
  <c r="C2351" i="81"/>
  <c r="C2352" i="81"/>
  <c r="C2353" i="81"/>
  <c r="C2354" i="81"/>
  <c r="C2355" i="81"/>
  <c r="C2356" i="81"/>
  <c r="C2357" i="81"/>
  <c r="C2358" i="81"/>
  <c r="C2359" i="81"/>
  <c r="C2360" i="81"/>
  <c r="C2361" i="81"/>
  <c r="C2362" i="81"/>
  <c r="C2363" i="81"/>
  <c r="C2364" i="81"/>
  <c r="C2365" i="81"/>
  <c r="C2366" i="81"/>
  <c r="C2367" i="81"/>
  <c r="C2368" i="81"/>
  <c r="C2369" i="81"/>
  <c r="C2370" i="81"/>
  <c r="C2371" i="81"/>
  <c r="C2372" i="81"/>
  <c r="C2373" i="81"/>
  <c r="C2374" i="81"/>
  <c r="C2375" i="81"/>
  <c r="C2376" i="81"/>
  <c r="C2377" i="81"/>
  <c r="C2378" i="81"/>
  <c r="C2379" i="81"/>
  <c r="C2380" i="81"/>
  <c r="C2381" i="81"/>
  <c r="C2382" i="81"/>
  <c r="C2383" i="81"/>
  <c r="C2384" i="81"/>
  <c r="C2385" i="81"/>
  <c r="C2386" i="81"/>
  <c r="C2387" i="81"/>
  <c r="C2388" i="81"/>
  <c r="C2389" i="81"/>
  <c r="C2390" i="81"/>
  <c r="C2391" i="81"/>
  <c r="C2392" i="81"/>
  <c r="C2393" i="81"/>
  <c r="C2394" i="81"/>
  <c r="C2395" i="81"/>
  <c r="C2396" i="81"/>
  <c r="C2397" i="81"/>
  <c r="C2398" i="81"/>
  <c r="C2399" i="81"/>
  <c r="C2400" i="81"/>
  <c r="C2401" i="81"/>
  <c r="C2402" i="81"/>
  <c r="C2403" i="81"/>
  <c r="C2404" i="81"/>
  <c r="C2405" i="81"/>
  <c r="C2406" i="81"/>
  <c r="C2407" i="81"/>
  <c r="C2408" i="81"/>
  <c r="C2409" i="81"/>
  <c r="C2410" i="81"/>
  <c r="C2411" i="81"/>
  <c r="C2412" i="81"/>
  <c r="C2413" i="81"/>
  <c r="Y4" i="64"/>
  <c r="Z4" i="64"/>
  <c r="AA4" i="64"/>
  <c r="AB4" i="64"/>
  <c r="AC4" i="64"/>
  <c r="AD4" i="64"/>
  <c r="AE4" i="64"/>
  <c r="AF4" i="64"/>
  <c r="AG4" i="64"/>
  <c r="AH4" i="64"/>
  <c r="AI4" i="64"/>
  <c r="AJ4" i="64"/>
  <c r="AK4" i="64"/>
  <c r="AL4" i="64"/>
  <c r="Y5" i="64"/>
  <c r="Z5" i="64"/>
  <c r="AA5" i="64"/>
  <c r="AB5" i="64"/>
  <c r="AC5" i="64"/>
  <c r="AD5" i="64"/>
  <c r="AE5" i="64"/>
  <c r="AF5" i="64"/>
  <c r="AG5" i="64"/>
  <c r="AH5" i="64"/>
  <c r="AI5" i="64"/>
  <c r="AJ5" i="64"/>
  <c r="AK5" i="64"/>
  <c r="AL5" i="64"/>
  <c r="Y6" i="64"/>
  <c r="Z6" i="64"/>
  <c r="AA6" i="64"/>
  <c r="AB6" i="64"/>
  <c r="AC6" i="64"/>
  <c r="AD6" i="64"/>
  <c r="AE6" i="64"/>
  <c r="AF6" i="64"/>
  <c r="AG6" i="64"/>
  <c r="AH6" i="64"/>
  <c r="AI6" i="64"/>
  <c r="AJ6" i="64"/>
  <c r="AK6" i="64"/>
  <c r="AL6" i="64"/>
  <c r="Y7" i="64"/>
  <c r="Z7" i="64"/>
  <c r="AA7" i="64"/>
  <c r="AB7" i="64"/>
  <c r="AC7" i="64"/>
  <c r="AD7" i="64"/>
  <c r="AE7" i="64"/>
  <c r="AF7" i="64"/>
  <c r="AG7" i="64"/>
  <c r="AH7" i="64"/>
  <c r="AI7" i="64"/>
  <c r="AJ7" i="64"/>
  <c r="AK7" i="64"/>
  <c r="AL7" i="64"/>
  <c r="Y8" i="64"/>
  <c r="Z8" i="64"/>
  <c r="AA8" i="64"/>
  <c r="AB8" i="64"/>
  <c r="AC8" i="64"/>
  <c r="AD8" i="64"/>
  <c r="AE8" i="64"/>
  <c r="AF8" i="64"/>
  <c r="AG8" i="64"/>
  <c r="AH8" i="64"/>
  <c r="AI8" i="64"/>
  <c r="AJ8" i="64"/>
  <c r="AK8" i="64"/>
  <c r="AL8" i="64"/>
  <c r="Y9" i="64"/>
  <c r="Z9" i="64"/>
  <c r="AA9" i="64"/>
  <c r="AB9" i="64"/>
  <c r="AC9" i="64"/>
  <c r="AD9" i="64"/>
  <c r="AE9" i="64"/>
  <c r="AF9" i="64"/>
  <c r="AG9" i="64"/>
  <c r="AH9" i="64"/>
  <c r="AI9" i="64"/>
  <c r="AJ9" i="64"/>
  <c r="AK9" i="64"/>
  <c r="AL9" i="64"/>
  <c r="Y10" i="64"/>
  <c r="Z10" i="64"/>
  <c r="AA10" i="64"/>
  <c r="AB10" i="64"/>
  <c r="AC10" i="64"/>
  <c r="AD10" i="64"/>
  <c r="AE10" i="64"/>
  <c r="AF10" i="64"/>
  <c r="AG10" i="64"/>
  <c r="AH10" i="64"/>
  <c r="AI10" i="64"/>
  <c r="AJ10" i="64"/>
  <c r="AK10" i="64"/>
  <c r="AL10" i="64"/>
  <c r="Y11" i="64"/>
  <c r="Z11" i="64"/>
  <c r="AA11" i="64"/>
  <c r="AB11" i="64"/>
  <c r="AC11" i="64"/>
  <c r="AD11" i="64"/>
  <c r="AE11" i="64"/>
  <c r="AF11" i="64"/>
  <c r="AG11" i="64"/>
  <c r="AH11" i="64"/>
  <c r="AI11" i="64"/>
  <c r="AJ11" i="64"/>
  <c r="AK11" i="64"/>
  <c r="AL11" i="64"/>
  <c r="Y12" i="64"/>
  <c r="Z12" i="64"/>
  <c r="AA12" i="64"/>
  <c r="AB12" i="64"/>
  <c r="AC12" i="64"/>
  <c r="AD12" i="64"/>
  <c r="AE12" i="64"/>
  <c r="AF12" i="64"/>
  <c r="AG12" i="64"/>
  <c r="AH12" i="64"/>
  <c r="AI12" i="64"/>
  <c r="AJ12" i="64"/>
  <c r="AK12" i="64"/>
  <c r="AL12" i="64"/>
  <c r="W4" i="64"/>
  <c r="X4" i="64"/>
  <c r="W5" i="64"/>
  <c r="X5" i="64"/>
  <c r="W6" i="64"/>
  <c r="X6" i="64"/>
  <c r="W7" i="64"/>
  <c r="X7" i="64"/>
  <c r="W8" i="64"/>
  <c r="X8" i="64"/>
  <c r="W9" i="64"/>
  <c r="X9" i="64"/>
  <c r="W10" i="64"/>
  <c r="X10" i="64"/>
  <c r="W11" i="64"/>
  <c r="X11" i="64"/>
  <c r="W12" i="64"/>
  <c r="X12" i="64"/>
  <c r="C1605" i="81"/>
  <c r="C1598" i="81"/>
  <c r="C1599" i="81"/>
  <c r="C1600" i="81"/>
  <c r="C1601" i="81"/>
  <c r="C1602" i="81"/>
  <c r="C1603" i="81"/>
  <c r="C1604" i="81"/>
  <c r="O4" i="64"/>
  <c r="P4" i="64"/>
  <c r="Q4" i="64"/>
  <c r="R4" i="64"/>
  <c r="S4" i="64"/>
  <c r="T4" i="64"/>
  <c r="U4" i="64"/>
  <c r="V4" i="64"/>
  <c r="O5" i="64"/>
  <c r="P5" i="64"/>
  <c r="Q5" i="64"/>
  <c r="R5" i="64"/>
  <c r="S5" i="64"/>
  <c r="T5" i="64"/>
  <c r="U5" i="64"/>
  <c r="V5" i="64"/>
  <c r="O6" i="64"/>
  <c r="P6" i="64"/>
  <c r="Q6" i="64"/>
  <c r="R6" i="64"/>
  <c r="S6" i="64"/>
  <c r="T6" i="64"/>
  <c r="U6" i="64"/>
  <c r="V6" i="64"/>
  <c r="O7" i="64"/>
  <c r="P7" i="64"/>
  <c r="Q7" i="64"/>
  <c r="R7" i="64"/>
  <c r="S7" i="64"/>
  <c r="T7" i="64"/>
  <c r="U7" i="64"/>
  <c r="V7" i="64"/>
  <c r="O8" i="64"/>
  <c r="P8" i="64"/>
  <c r="Q8" i="64"/>
  <c r="R8" i="64"/>
  <c r="S8" i="64"/>
  <c r="T8" i="64"/>
  <c r="U8" i="64"/>
  <c r="V8" i="64"/>
  <c r="O9" i="64"/>
  <c r="P9" i="64"/>
  <c r="Q9" i="64"/>
  <c r="R9" i="64"/>
  <c r="S9" i="64"/>
  <c r="T9" i="64"/>
  <c r="U9" i="64"/>
  <c r="V9" i="64"/>
  <c r="O10" i="64"/>
  <c r="P10" i="64"/>
  <c r="Q10" i="64"/>
  <c r="R10" i="64"/>
  <c r="S10" i="64"/>
  <c r="T10" i="64"/>
  <c r="U10" i="64"/>
  <c r="V10" i="64"/>
  <c r="O11" i="64"/>
  <c r="P11" i="64"/>
  <c r="Q11" i="64"/>
  <c r="R11" i="64"/>
  <c r="S11" i="64"/>
  <c r="T11" i="64"/>
  <c r="U11" i="64"/>
  <c r="V11" i="64"/>
  <c r="O12" i="64"/>
  <c r="P12" i="64"/>
  <c r="Q12" i="64"/>
  <c r="R12" i="64"/>
  <c r="S12" i="64"/>
  <c r="T12" i="64"/>
  <c r="U12" i="64"/>
  <c r="V12" i="64"/>
  <c r="A55" i="63"/>
  <c r="A48" i="63"/>
  <c r="A25" i="63"/>
  <c r="AE22" i="60"/>
  <c r="AE46" i="60"/>
  <c r="AE70" i="60"/>
  <c r="AE94" i="60"/>
  <c r="AE106" i="60"/>
  <c r="AE118" i="60"/>
  <c r="AE122" i="60"/>
  <c r="AE130" i="60"/>
  <c r="AE137" i="60"/>
  <c r="AE142" i="60"/>
  <c r="AE146" i="60"/>
  <c r="AE154" i="60"/>
  <c r="AE155" i="60"/>
  <c r="AE166" i="60"/>
  <c r="AE170" i="60"/>
  <c r="AE178" i="60"/>
  <c r="AE185" i="60"/>
  <c r="AE194" i="60"/>
  <c r="AE203" i="60"/>
  <c r="AE209" i="60"/>
  <c r="AE210" i="60"/>
  <c r="AE217" i="60"/>
  <c r="AE226" i="60"/>
  <c r="AE233" i="60"/>
  <c r="AE235" i="60"/>
  <c r="AE241" i="60"/>
  <c r="AE242" i="60"/>
  <c r="AE251" i="60"/>
  <c r="AE257" i="60"/>
  <c r="AE267" i="60"/>
  <c r="AE274" i="60"/>
  <c r="AE281" i="60"/>
  <c r="AE282" i="60"/>
  <c r="AE290" i="60"/>
  <c r="AE298" i="60"/>
  <c r="AE299" i="60"/>
  <c r="AE305" i="60"/>
  <c r="AE306" i="60"/>
  <c r="AE313" i="60"/>
  <c r="AE314" i="60"/>
  <c r="AE315" i="60"/>
  <c r="AE322" i="60"/>
  <c r="AE326" i="60"/>
  <c r="AE330" i="60"/>
  <c r="AE331" i="60"/>
  <c r="AE337" i="60"/>
  <c r="AE338" i="60"/>
  <c r="AE2" i="60"/>
  <c r="AE10" i="60"/>
  <c r="AE11" i="60"/>
  <c r="AE16" i="60"/>
  <c r="AE17" i="60"/>
  <c r="AE18" i="60"/>
  <c r="AE25" i="60"/>
  <c r="AE26" i="60"/>
  <c r="AE27" i="60"/>
  <c r="AE32" i="60"/>
  <c r="AE34" i="60"/>
  <c r="AE35" i="60"/>
  <c r="AE41" i="60"/>
  <c r="AE42" i="60"/>
  <c r="AE48" i="60"/>
  <c r="AE49" i="60"/>
  <c r="AE50" i="60"/>
  <c r="AE58" i="60"/>
  <c r="AE59" i="60"/>
  <c r="AE64" i="60"/>
  <c r="AE65" i="60"/>
  <c r="AE66" i="60"/>
  <c r="AE73" i="60"/>
  <c r="AE74" i="60"/>
  <c r="AE75" i="60"/>
  <c r="AE80" i="60"/>
  <c r="AE82" i="60"/>
  <c r="AE89" i="60"/>
  <c r="AE90" i="60"/>
  <c r="AE96" i="60"/>
  <c r="AE97" i="60"/>
  <c r="AE98" i="60"/>
  <c r="AE107" i="60"/>
  <c r="AE112" i="60"/>
  <c r="AE113" i="60"/>
  <c r="AE114" i="60"/>
  <c r="AE123" i="60"/>
  <c r="AE128" i="60"/>
  <c r="AE138" i="60"/>
  <c r="AE144" i="60"/>
  <c r="AE145" i="60"/>
  <c r="AE153" i="60"/>
  <c r="AE160" i="60"/>
  <c r="AE161" i="60"/>
  <c r="AE162" i="60"/>
  <c r="AE169" i="60"/>
  <c r="AE171" i="60"/>
  <c r="AE176" i="60"/>
  <c r="AE186" i="60"/>
  <c r="AE192" i="60"/>
  <c r="AE202" i="60"/>
  <c r="AE208" i="60"/>
  <c r="AE218" i="60"/>
  <c r="AE219" i="60"/>
  <c r="AE224" i="60"/>
  <c r="AE234" i="60"/>
  <c r="AE240" i="60"/>
  <c r="AE249" i="60"/>
  <c r="AE250" i="60"/>
  <c r="AE256" i="60"/>
  <c r="AE258" i="60"/>
  <c r="AE272" i="60"/>
  <c r="AE288" i="60"/>
  <c r="AE289" i="60"/>
  <c r="AE304" i="60"/>
  <c r="AE320" i="60"/>
  <c r="AE329" i="60"/>
  <c r="AE336" i="60"/>
  <c r="AE346" i="60"/>
  <c r="AE347" i="60"/>
  <c r="AC3" i="60"/>
  <c r="AC4" i="60"/>
  <c r="AC5" i="60"/>
  <c r="AC6" i="60"/>
  <c r="AC7" i="60"/>
  <c r="AC8" i="60"/>
  <c r="AC9" i="60"/>
  <c r="AC10" i="60"/>
  <c r="AC11" i="60"/>
  <c r="AC12" i="60"/>
  <c r="AC13" i="60"/>
  <c r="AC14" i="60"/>
  <c r="AC15" i="60"/>
  <c r="AC16" i="60"/>
  <c r="AC17" i="60"/>
  <c r="AC18" i="60"/>
  <c r="AC19" i="60"/>
  <c r="AC20" i="60"/>
  <c r="AC21" i="60"/>
  <c r="AC22" i="60"/>
  <c r="AC23" i="60"/>
  <c r="AC24" i="60"/>
  <c r="AC25" i="60"/>
  <c r="AC26" i="60"/>
  <c r="AC27" i="60"/>
  <c r="AC28" i="60"/>
  <c r="AC29" i="60"/>
  <c r="AC30" i="60"/>
  <c r="AC31" i="60"/>
  <c r="AC32" i="60"/>
  <c r="AC33" i="60"/>
  <c r="AC34" i="60"/>
  <c r="AC35" i="60"/>
  <c r="AC36" i="60"/>
  <c r="AC37" i="60"/>
  <c r="AC38" i="60"/>
  <c r="AC39" i="60"/>
  <c r="AC40" i="60"/>
  <c r="AC41" i="60"/>
  <c r="AC42" i="60"/>
  <c r="AC43" i="60"/>
  <c r="AC44" i="60"/>
  <c r="AC45" i="60"/>
  <c r="AC46" i="60"/>
  <c r="AC47" i="60"/>
  <c r="AC48" i="60"/>
  <c r="AC49" i="60"/>
  <c r="AC50" i="60"/>
  <c r="AC51" i="60"/>
  <c r="AC52" i="60"/>
  <c r="AC53" i="60"/>
  <c r="AC54" i="60"/>
  <c r="AC55" i="60"/>
  <c r="AC56" i="60"/>
  <c r="AC57" i="60"/>
  <c r="AC58" i="60"/>
  <c r="AC59" i="60"/>
  <c r="AC60" i="60"/>
  <c r="AC61" i="60"/>
  <c r="AC62" i="60"/>
  <c r="AC63" i="60"/>
  <c r="AC64" i="60"/>
  <c r="AC65" i="60"/>
  <c r="AC66" i="60"/>
  <c r="AC67" i="60"/>
  <c r="AC68" i="60"/>
  <c r="AC69" i="60"/>
  <c r="AC70" i="60"/>
  <c r="AC71" i="60"/>
  <c r="AC72" i="60"/>
  <c r="AC73" i="60"/>
  <c r="AC74" i="60"/>
  <c r="AC75" i="60"/>
  <c r="AC76" i="60"/>
  <c r="AC77" i="60"/>
  <c r="AC78" i="60"/>
  <c r="AC79" i="60"/>
  <c r="AC80" i="60"/>
  <c r="AC81" i="60"/>
  <c r="AC82" i="60"/>
  <c r="AC83" i="60"/>
  <c r="AC84" i="60"/>
  <c r="AC85" i="60"/>
  <c r="AC86" i="60"/>
  <c r="AC87" i="60"/>
  <c r="AC88" i="60"/>
  <c r="AC89" i="60"/>
  <c r="AC90" i="60"/>
  <c r="AC91" i="60"/>
  <c r="AC92" i="60"/>
  <c r="AC93" i="60"/>
  <c r="AC94" i="60"/>
  <c r="AC95" i="60"/>
  <c r="AC96" i="60"/>
  <c r="AC97" i="60"/>
  <c r="AC98" i="60"/>
  <c r="AC99" i="60"/>
  <c r="AC100" i="60"/>
  <c r="AC101" i="60"/>
  <c r="AC102" i="60"/>
  <c r="AC103" i="60"/>
  <c r="AC104" i="60"/>
  <c r="AC105" i="60"/>
  <c r="AC106" i="60"/>
  <c r="AC107" i="60"/>
  <c r="AC108" i="60"/>
  <c r="AC109" i="60"/>
  <c r="AC110" i="60"/>
  <c r="AC111" i="60"/>
  <c r="AC112" i="60"/>
  <c r="AC113" i="60"/>
  <c r="AC114" i="60"/>
  <c r="AC115" i="60"/>
  <c r="AC116" i="60"/>
  <c r="AC117" i="60"/>
  <c r="AC118" i="60"/>
  <c r="AC119" i="60"/>
  <c r="AC120" i="60"/>
  <c r="AC121" i="60"/>
  <c r="AC122" i="60"/>
  <c r="AC123" i="60"/>
  <c r="AC124" i="60"/>
  <c r="AC125" i="60"/>
  <c r="AC126" i="60"/>
  <c r="AC127" i="60"/>
  <c r="AC128" i="60"/>
  <c r="AC129" i="60"/>
  <c r="AC130" i="60"/>
  <c r="AC131" i="60"/>
  <c r="AC132" i="60"/>
  <c r="AC133" i="60"/>
  <c r="AC134" i="60"/>
  <c r="AC135" i="60"/>
  <c r="AC136" i="60"/>
  <c r="AC137" i="60"/>
  <c r="AC138" i="60"/>
  <c r="AC139" i="60"/>
  <c r="AC140" i="60"/>
  <c r="AC141" i="60"/>
  <c r="AC142" i="60"/>
  <c r="AC143" i="60"/>
  <c r="AC144" i="60"/>
  <c r="AC145" i="60"/>
  <c r="AC146" i="60"/>
  <c r="AC147" i="60"/>
  <c r="AC148" i="60"/>
  <c r="AC149" i="60"/>
  <c r="AC150" i="60"/>
  <c r="AC151" i="60"/>
  <c r="AC152" i="60"/>
  <c r="AC153" i="60"/>
  <c r="AC154" i="60"/>
  <c r="AC155" i="60"/>
  <c r="AC156" i="60"/>
  <c r="AC157" i="60"/>
  <c r="AC158" i="60"/>
  <c r="AC159" i="60"/>
  <c r="AC160" i="60"/>
  <c r="AC161" i="60"/>
  <c r="AC162" i="60"/>
  <c r="AC163" i="60"/>
  <c r="AC164" i="60"/>
  <c r="AC165" i="60"/>
  <c r="AC166" i="60"/>
  <c r="AC167" i="60"/>
  <c r="AC168" i="60"/>
  <c r="AC169" i="60"/>
  <c r="AC170" i="60"/>
  <c r="AC171" i="60"/>
  <c r="AC172" i="60"/>
  <c r="AC173" i="60"/>
  <c r="AC174" i="60"/>
  <c r="AC175" i="60"/>
  <c r="AC176" i="60"/>
  <c r="AC177" i="60"/>
  <c r="AC178" i="60"/>
  <c r="AC179" i="60"/>
  <c r="AC180" i="60"/>
  <c r="AC181" i="60"/>
  <c r="AC182" i="60"/>
  <c r="AC183" i="60"/>
  <c r="AC184" i="60"/>
  <c r="AC185" i="60"/>
  <c r="AC186" i="60"/>
  <c r="AC187" i="60"/>
  <c r="AC188" i="60"/>
  <c r="AC189" i="60"/>
  <c r="AC190" i="60"/>
  <c r="AC191" i="60"/>
  <c r="AC192" i="60"/>
  <c r="AC193" i="60"/>
  <c r="AC194" i="60"/>
  <c r="AC195" i="60"/>
  <c r="AC196" i="60"/>
  <c r="AC197" i="60"/>
  <c r="AC198" i="60"/>
  <c r="AC199" i="60"/>
  <c r="AC200" i="60"/>
  <c r="AC201" i="60"/>
  <c r="AC202" i="60"/>
  <c r="AC203" i="60"/>
  <c r="AC204" i="60"/>
  <c r="AC205" i="60"/>
  <c r="AC206" i="60"/>
  <c r="AC207" i="60"/>
  <c r="AC208" i="60"/>
  <c r="AC209" i="60"/>
  <c r="AC210" i="60"/>
  <c r="AC211" i="60"/>
  <c r="AC212" i="60"/>
  <c r="AC213" i="60"/>
  <c r="AC214" i="60"/>
  <c r="AC215" i="60"/>
  <c r="AC216" i="60"/>
  <c r="AC217" i="60"/>
  <c r="AC218" i="60"/>
  <c r="AC219" i="60"/>
  <c r="AC220" i="60"/>
  <c r="AC221" i="60"/>
  <c r="AC222" i="60"/>
  <c r="AC223" i="60"/>
  <c r="AC224" i="60"/>
  <c r="AC225" i="60"/>
  <c r="AC226" i="60"/>
  <c r="AC227" i="60"/>
  <c r="AC228" i="60"/>
  <c r="AC229" i="60"/>
  <c r="AC230" i="60"/>
  <c r="AC231" i="60"/>
  <c r="AC232" i="60"/>
  <c r="AC233" i="60"/>
  <c r="AC234" i="60"/>
  <c r="AC235" i="60"/>
  <c r="AC236" i="60"/>
  <c r="AC237" i="60"/>
  <c r="AC238" i="60"/>
  <c r="AC239" i="60"/>
  <c r="AC240" i="60"/>
  <c r="AC241" i="60"/>
  <c r="AC242" i="60"/>
  <c r="AC243" i="60"/>
  <c r="AC244" i="60"/>
  <c r="AC245" i="60"/>
  <c r="AC246" i="60"/>
  <c r="AC247" i="60"/>
  <c r="AC248" i="60"/>
  <c r="AC249" i="60"/>
  <c r="AC250" i="60"/>
  <c r="AC251" i="60"/>
  <c r="AC252" i="60"/>
  <c r="AC253" i="60"/>
  <c r="AC254" i="60"/>
  <c r="AC255" i="60"/>
  <c r="AC256" i="60"/>
  <c r="AC257" i="60"/>
  <c r="AC258" i="60"/>
  <c r="AC259" i="60"/>
  <c r="AC260" i="60"/>
  <c r="AC261" i="60"/>
  <c r="AC262" i="60"/>
  <c r="AC263" i="60"/>
  <c r="AC264" i="60"/>
  <c r="AC265" i="60"/>
  <c r="AC266" i="60"/>
  <c r="AC267" i="60"/>
  <c r="AC268" i="60"/>
  <c r="AC269" i="60"/>
  <c r="AC270" i="60"/>
  <c r="AC271" i="60"/>
  <c r="AC272" i="60"/>
  <c r="AC273" i="60"/>
  <c r="AC274" i="60"/>
  <c r="AC275" i="60"/>
  <c r="AC276" i="60"/>
  <c r="AC277" i="60"/>
  <c r="AC278" i="60"/>
  <c r="AC279" i="60"/>
  <c r="AC280" i="60"/>
  <c r="AC281" i="60"/>
  <c r="AC282" i="60"/>
  <c r="AC283" i="60"/>
  <c r="AC284" i="60"/>
  <c r="AC285" i="60"/>
  <c r="AC286" i="60"/>
  <c r="AC287" i="60"/>
  <c r="AC288" i="60"/>
  <c r="AC289" i="60"/>
  <c r="AC290" i="60"/>
  <c r="AC291" i="60"/>
  <c r="AC292" i="60"/>
  <c r="AC293" i="60"/>
  <c r="AC294" i="60"/>
  <c r="AC295" i="60"/>
  <c r="AC296" i="60"/>
  <c r="AC297" i="60"/>
  <c r="AC298" i="60"/>
  <c r="AC299" i="60"/>
  <c r="AC300" i="60"/>
  <c r="AC301" i="60"/>
  <c r="AC302" i="60"/>
  <c r="AC303" i="60"/>
  <c r="AC304" i="60"/>
  <c r="AC305" i="60"/>
  <c r="AC306" i="60"/>
  <c r="AC307" i="60"/>
  <c r="AC308" i="60"/>
  <c r="AC309" i="60"/>
  <c r="AC310" i="60"/>
  <c r="AC311" i="60"/>
  <c r="AC312" i="60"/>
  <c r="AC313" i="60"/>
  <c r="AC314" i="60"/>
  <c r="AC315" i="60"/>
  <c r="AC316" i="60"/>
  <c r="AC317" i="60"/>
  <c r="AC318" i="60"/>
  <c r="AC319" i="60"/>
  <c r="AC320" i="60"/>
  <c r="AC321" i="60"/>
  <c r="AC322" i="60"/>
  <c r="AC323" i="60"/>
  <c r="AC324" i="60"/>
  <c r="AC325" i="60"/>
  <c r="AC326" i="60"/>
  <c r="AC327" i="60"/>
  <c r="AC328" i="60"/>
  <c r="AC329" i="60"/>
  <c r="AC330" i="60"/>
  <c r="AC331" i="60"/>
  <c r="AC332" i="60"/>
  <c r="AC333" i="60"/>
  <c r="AC334" i="60"/>
  <c r="AC335" i="60"/>
  <c r="AC336" i="60"/>
  <c r="AC337" i="60"/>
  <c r="AC338" i="60"/>
  <c r="AC339" i="60"/>
  <c r="AC340" i="60"/>
  <c r="AC341" i="60"/>
  <c r="AC342" i="60"/>
  <c r="AC343" i="60"/>
  <c r="AC344" i="60"/>
  <c r="AC345" i="60"/>
  <c r="AC346" i="60"/>
  <c r="AC347" i="60"/>
  <c r="AC348" i="60"/>
  <c r="AC349" i="60"/>
  <c r="AC350" i="60"/>
  <c r="AE12" i="60"/>
  <c r="AE43" i="60"/>
  <c r="AE44" i="60"/>
  <c r="AE60" i="60"/>
  <c r="AE91" i="60"/>
  <c r="AE92" i="60"/>
  <c r="AE108" i="60"/>
  <c r="AE121" i="60"/>
  <c r="AE139" i="60"/>
  <c r="AE148" i="60"/>
  <c r="AE187" i="60"/>
  <c r="AE193" i="60"/>
  <c r="AE197" i="60"/>
  <c r="AE260" i="60"/>
  <c r="AE265" i="60"/>
  <c r="AE266" i="60"/>
  <c r="AE283" i="60"/>
  <c r="AE350" i="60"/>
  <c r="AE247" i="60" l="1"/>
  <c r="AE135" i="60"/>
  <c r="AE79" i="60"/>
  <c r="AE31" i="60"/>
  <c r="AE334" i="60"/>
  <c r="AE310" i="60"/>
  <c r="AE302" i="60"/>
  <c r="AE286" i="60"/>
  <c r="AE278" i="60"/>
  <c r="AE262" i="60"/>
  <c r="AE254" i="60"/>
  <c r="AE238" i="60"/>
  <c r="AE230" i="60"/>
  <c r="AE214" i="60"/>
  <c r="AE206" i="60"/>
  <c r="AE190" i="60"/>
  <c r="AE182" i="60"/>
  <c r="AE158" i="60"/>
  <c r="AE134" i="60"/>
  <c r="AE110" i="60"/>
  <c r="AE86" i="60"/>
  <c r="AE62" i="60"/>
  <c r="AE38" i="60"/>
  <c r="AE14" i="60"/>
  <c r="AE349" i="60"/>
  <c r="AE341" i="60"/>
  <c r="AE325" i="60"/>
  <c r="AE317" i="60"/>
  <c r="AE301" i="60"/>
  <c r="AE293" i="60"/>
  <c r="AE277" i="60"/>
  <c r="AE269" i="60"/>
  <c r="AE253" i="60"/>
  <c r="AE245" i="60"/>
  <c r="AE229" i="60"/>
  <c r="AE221" i="60"/>
  <c r="AE205" i="60"/>
  <c r="AE181" i="60"/>
  <c r="AE173" i="60"/>
  <c r="AE157" i="60"/>
  <c r="AE133" i="60"/>
  <c r="AE125" i="60"/>
  <c r="AE109" i="60"/>
  <c r="AE101" i="60"/>
  <c r="AE85" i="60"/>
  <c r="AE77" i="60"/>
  <c r="AE61" i="60"/>
  <c r="AE53" i="60"/>
  <c r="AE37" i="60"/>
  <c r="AE29" i="60"/>
  <c r="AE13" i="60"/>
  <c r="AE5" i="60"/>
  <c r="Z322" i="60"/>
  <c r="Z274" i="60"/>
  <c r="Z242" i="60"/>
  <c r="Z226" i="60"/>
  <c r="Z194" i="60"/>
  <c r="Z178" i="60"/>
  <c r="Z146" i="60"/>
  <c r="Z130" i="60"/>
  <c r="Z98" i="60"/>
  <c r="Z82" i="60"/>
  <c r="Z50" i="60"/>
  <c r="Z34" i="60"/>
  <c r="Z2" i="60"/>
  <c r="AE343" i="60"/>
  <c r="AE335" i="60"/>
  <c r="AE327" i="60"/>
  <c r="AE319" i="60"/>
  <c r="AE311" i="60"/>
  <c r="AE303" i="60"/>
  <c r="AE295" i="60"/>
  <c r="AE287" i="60"/>
  <c r="AE271" i="60"/>
  <c r="AE263" i="60"/>
  <c r="AE255" i="60"/>
  <c r="AE239" i="60"/>
  <c r="AE231" i="60"/>
  <c r="AE223" i="60"/>
  <c r="AE215" i="60"/>
  <c r="AE207" i="60"/>
  <c r="AE199" i="60"/>
  <c r="AE191" i="60"/>
  <c r="AE183" i="60"/>
  <c r="AE175" i="60"/>
  <c r="AE167" i="60"/>
  <c r="AE159" i="60"/>
  <c r="AE151" i="60"/>
  <c r="AE143" i="60"/>
  <c r="AE127" i="60"/>
  <c r="AE119" i="60"/>
  <c r="AE111" i="60"/>
  <c r="AE103" i="60"/>
  <c r="AE95" i="60"/>
  <c r="AE87" i="60"/>
  <c r="AE71" i="60"/>
  <c r="AE63" i="60"/>
  <c r="AE55" i="60"/>
  <c r="AE47" i="60"/>
  <c r="AE39" i="60"/>
  <c r="AE15" i="60"/>
  <c r="AE7" i="60"/>
  <c r="AE348" i="60"/>
  <c r="AE332" i="60"/>
  <c r="AE316" i="60"/>
  <c r="AE300" i="60"/>
  <c r="AE284" i="60"/>
  <c r="AE252" i="60"/>
  <c r="AE236" i="60"/>
  <c r="AE204" i="60"/>
  <c r="AE188" i="60"/>
  <c r="AE156" i="60"/>
  <c r="AE140" i="60"/>
  <c r="AE342" i="60"/>
  <c r="AE318" i="60"/>
  <c r="AE294" i="60"/>
  <c r="AE270" i="60"/>
  <c r="AE246" i="60"/>
  <c r="AE222" i="60"/>
  <c r="AE198" i="60"/>
  <c r="AE174" i="60"/>
  <c r="AE150" i="60"/>
  <c r="AE126" i="60"/>
  <c r="AE102" i="60"/>
  <c r="AE78" i="60"/>
  <c r="AE54" i="60"/>
  <c r="AE30" i="60"/>
  <c r="AE6" i="60"/>
  <c r="Z338" i="60"/>
  <c r="Z290" i="60"/>
  <c r="Z348" i="60"/>
  <c r="Z332" i="60"/>
  <c r="Z300" i="60"/>
  <c r="Z284" i="60"/>
  <c r="Z252" i="60"/>
  <c r="Z236" i="60"/>
  <c r="Z204" i="60"/>
  <c r="Z188" i="60"/>
  <c r="Z156" i="60"/>
  <c r="Z140" i="60"/>
  <c r="Z108" i="60"/>
  <c r="Z92" i="60"/>
  <c r="Z60" i="60"/>
  <c r="Z44" i="60"/>
  <c r="Z12" i="60"/>
  <c r="Z336" i="60"/>
  <c r="Z320" i="60"/>
  <c r="Z288" i="60"/>
  <c r="Z272" i="60"/>
  <c r="Z240" i="60"/>
  <c r="Z224" i="60"/>
  <c r="Z192" i="60"/>
  <c r="Z176" i="60"/>
  <c r="Z144" i="60"/>
  <c r="Z128" i="60"/>
  <c r="Z96" i="60"/>
  <c r="Z80" i="60"/>
  <c r="Z48" i="60"/>
  <c r="Z32" i="60"/>
  <c r="AE149" i="60"/>
  <c r="Z303" i="60"/>
  <c r="Z255" i="60"/>
  <c r="Z207" i="60"/>
  <c r="Z159" i="60"/>
  <c r="Z111" i="60"/>
  <c r="Z63" i="60"/>
  <c r="Z15" i="60"/>
  <c r="AE340" i="60"/>
  <c r="AE324" i="60"/>
  <c r="AE292" i="60"/>
  <c r="AE276" i="60"/>
  <c r="AE268" i="60"/>
  <c r="AE244" i="60"/>
  <c r="AE228" i="60"/>
  <c r="AE220" i="60"/>
  <c r="AE196" i="60"/>
  <c r="AE180" i="60"/>
  <c r="AE172" i="60"/>
  <c r="AE132" i="60"/>
  <c r="AE124" i="60"/>
  <c r="AE100" i="60"/>
  <c r="AE84" i="60"/>
  <c r="AE76" i="60"/>
  <c r="AE52" i="60"/>
  <c r="AE36" i="60"/>
  <c r="AE28" i="60"/>
  <c r="AE4" i="60"/>
  <c r="Z349" i="60"/>
  <c r="Z341" i="60"/>
  <c r="Z325" i="60"/>
  <c r="Z317" i="60"/>
  <c r="Z301" i="60"/>
  <c r="Z293" i="60"/>
  <c r="Z277" i="60"/>
  <c r="Z269" i="60"/>
  <c r="Z253" i="60"/>
  <c r="Z245" i="60"/>
  <c r="Z229" i="60"/>
  <c r="Z221" i="60"/>
  <c r="Z205" i="60"/>
  <c r="Z197" i="60"/>
  <c r="Z181" i="60"/>
  <c r="Z173" i="60"/>
  <c r="Z157" i="60"/>
  <c r="Z149" i="60"/>
  <c r="Z133" i="60"/>
  <c r="Z125" i="60"/>
  <c r="Z109" i="60"/>
  <c r="Z101" i="60"/>
  <c r="Z85" i="60"/>
  <c r="Z77" i="60"/>
  <c r="Z61" i="60"/>
  <c r="Z53" i="60"/>
  <c r="Z37" i="60"/>
  <c r="Z29" i="60"/>
  <c r="Z13" i="60"/>
  <c r="Z5" i="60"/>
  <c r="AE309" i="60"/>
  <c r="AE261" i="60"/>
  <c r="AE213" i="60"/>
  <c r="AE165" i="60"/>
  <c r="AE117" i="60"/>
  <c r="AE69" i="60"/>
  <c r="AE21" i="60"/>
  <c r="AE321" i="60"/>
  <c r="AE273" i="60"/>
  <c r="AE225" i="60"/>
  <c r="AE177" i="60"/>
  <c r="AE129" i="60"/>
  <c r="AE81" i="60"/>
  <c r="AE33" i="60"/>
  <c r="AE333" i="60"/>
  <c r="AE285" i="60"/>
  <c r="AE237" i="60"/>
  <c r="AE189" i="60"/>
  <c r="AE141" i="60"/>
  <c r="AE93" i="60"/>
  <c r="AE45" i="60"/>
  <c r="AE345" i="60"/>
  <c r="AE297" i="60"/>
  <c r="AE201" i="60"/>
  <c r="AE105" i="60"/>
  <c r="AE57" i="60"/>
  <c r="AE9" i="60"/>
  <c r="Z333" i="60"/>
  <c r="Z309" i="60"/>
  <c r="Z285" i="60"/>
  <c r="Z261" i="60"/>
  <c r="Z237" i="60"/>
  <c r="Z213" i="60"/>
  <c r="Z189" i="60"/>
  <c r="Z165" i="60"/>
  <c r="Z141" i="60"/>
  <c r="Z117" i="60"/>
  <c r="Z93" i="60"/>
  <c r="Z69" i="60"/>
  <c r="Z45" i="60"/>
  <c r="Z21" i="60"/>
  <c r="AE308" i="60"/>
  <c r="AE212" i="60"/>
  <c r="AE164" i="60"/>
  <c r="AE116" i="60"/>
  <c r="AE68" i="60"/>
  <c r="AE20" i="60"/>
  <c r="Z306" i="60"/>
  <c r="Z258" i="60"/>
  <c r="Z210" i="60"/>
  <c r="Z162" i="60"/>
  <c r="Z114" i="60"/>
  <c r="Z66" i="60"/>
  <c r="Z18" i="60"/>
  <c r="Z316" i="60"/>
  <c r="Z304" i="60"/>
  <c r="Z268" i="60"/>
  <c r="Z256" i="60"/>
  <c r="Z220" i="60"/>
  <c r="Z208" i="60"/>
  <c r="Z172" i="60"/>
  <c r="Z160" i="60"/>
  <c r="Z124" i="60"/>
  <c r="Z112" i="60"/>
  <c r="Z76" i="60"/>
  <c r="Z64" i="60"/>
  <c r="Z28" i="60"/>
  <c r="Z16" i="60"/>
  <c r="Z335" i="60"/>
  <c r="Z287" i="60"/>
  <c r="Z239" i="60"/>
  <c r="Z191" i="60"/>
  <c r="Z143" i="60"/>
  <c r="Z95" i="60"/>
  <c r="Z47" i="60"/>
  <c r="Z319" i="60"/>
  <c r="Z271" i="60"/>
  <c r="Z223" i="60"/>
  <c r="Z175" i="60"/>
  <c r="Z127" i="60"/>
  <c r="Z79" i="60"/>
  <c r="Z31" i="60"/>
  <c r="Z340" i="60"/>
  <c r="Z324" i="60"/>
  <c r="Z308" i="60"/>
  <c r="Z292" i="60"/>
  <c r="Z276" i="60"/>
  <c r="Z260" i="60"/>
  <c r="Z244" i="60"/>
  <c r="Z228" i="60"/>
  <c r="Z212" i="60"/>
  <c r="Z196" i="60"/>
  <c r="Z180" i="60"/>
  <c r="Z164" i="60"/>
  <c r="Z148" i="60"/>
  <c r="Z132" i="60"/>
  <c r="Z116" i="60"/>
  <c r="Z100" i="60"/>
  <c r="Z84" i="60"/>
  <c r="Z68" i="60"/>
  <c r="Z52" i="60"/>
  <c r="Z36" i="60"/>
  <c r="Z20" i="60"/>
  <c r="Z4" i="60"/>
  <c r="AE243" i="60"/>
  <c r="AE259" i="60"/>
  <c r="AE227" i="60"/>
  <c r="AE291" i="60"/>
  <c r="AE179" i="60"/>
  <c r="AE99" i="60"/>
  <c r="AE3" i="60"/>
  <c r="AE131" i="60"/>
  <c r="AE19" i="60"/>
  <c r="AE307" i="60"/>
  <c r="AE323" i="60"/>
  <c r="AE163" i="60"/>
  <c r="AE51" i="60"/>
  <c r="AE339" i="60"/>
  <c r="AE195" i="60"/>
  <c r="AE115" i="60"/>
  <c r="AE67" i="60"/>
  <c r="AE275" i="60"/>
  <c r="AE147" i="60"/>
  <c r="AE83" i="60"/>
  <c r="AE211" i="60"/>
  <c r="Z342" i="60"/>
  <c r="Z326" i="60"/>
  <c r="Z310" i="60"/>
  <c r="Z294" i="60"/>
  <c r="Z278" i="60"/>
  <c r="Z262" i="60"/>
  <c r="Z246" i="60"/>
  <c r="Z230" i="60"/>
  <c r="Z214" i="60"/>
  <c r="Z198" i="60"/>
  <c r="Z182" i="60"/>
  <c r="Z166" i="60"/>
  <c r="Z150" i="60"/>
  <c r="Z134" i="60"/>
  <c r="Z118" i="60"/>
  <c r="Z102" i="60"/>
  <c r="Z86" i="60"/>
  <c r="Z70" i="60"/>
  <c r="Z54" i="60"/>
  <c r="Z38" i="60"/>
  <c r="Z22" i="60"/>
  <c r="Z6" i="60"/>
  <c r="Z339" i="60"/>
  <c r="Z323" i="60"/>
  <c r="Z307" i="60"/>
  <c r="Z291" i="60"/>
  <c r="Z275" i="60"/>
  <c r="Z259" i="60"/>
  <c r="Z243" i="60"/>
  <c r="Z227" i="60"/>
  <c r="Z211" i="60"/>
  <c r="Z195" i="60"/>
  <c r="Z179" i="60"/>
  <c r="Z163" i="60"/>
  <c r="Z147" i="60"/>
  <c r="Z131" i="60"/>
  <c r="Z115" i="60"/>
  <c r="Z99" i="60"/>
  <c r="Z83" i="60"/>
  <c r="Z67" i="60"/>
  <c r="Z51" i="60"/>
  <c r="Z35" i="60"/>
  <c r="Z19" i="60"/>
  <c r="Z3" i="60"/>
  <c r="AE279" i="60"/>
  <c r="AE23" i="60"/>
  <c r="Z346" i="60"/>
  <c r="Z330" i="60"/>
  <c r="Z314" i="60"/>
  <c r="Z298" i="60"/>
  <c r="Z282" i="60"/>
  <c r="Z266" i="60"/>
  <c r="Z250" i="60"/>
  <c r="Z234" i="60"/>
  <c r="Z218" i="60"/>
  <c r="Z202" i="60"/>
  <c r="Z186" i="60"/>
  <c r="Z170" i="60"/>
  <c r="Z154" i="60"/>
  <c r="Z138" i="60"/>
  <c r="Z122" i="60"/>
  <c r="Z106" i="60"/>
  <c r="Z90" i="60"/>
  <c r="Z74" i="60"/>
  <c r="Z58" i="60"/>
  <c r="Z42" i="60"/>
  <c r="Z26" i="60"/>
  <c r="Z10" i="60"/>
  <c r="Z343" i="60"/>
  <c r="Z327" i="60"/>
  <c r="Z311" i="60"/>
  <c r="Z295" i="60"/>
  <c r="Z279" i="60"/>
  <c r="Z263" i="60"/>
  <c r="Z247" i="60"/>
  <c r="Z231" i="60"/>
  <c r="Z215" i="60"/>
  <c r="Z199" i="60"/>
  <c r="Z183" i="60"/>
  <c r="Z167" i="60"/>
  <c r="Z151" i="60"/>
  <c r="Z135" i="60"/>
  <c r="Z119" i="60"/>
  <c r="Z103" i="60"/>
  <c r="Z87" i="60"/>
  <c r="Z71" i="60"/>
  <c r="Z55" i="60"/>
  <c r="Z39" i="60"/>
  <c r="Z23" i="60"/>
  <c r="Z7" i="60"/>
  <c r="AE168" i="60"/>
  <c r="AE216" i="60"/>
  <c r="AE8" i="60"/>
  <c r="AE312" i="60"/>
  <c r="AE136" i="60"/>
  <c r="AE280" i="60"/>
  <c r="AE72" i="60"/>
  <c r="AE328" i="60"/>
  <c r="AE88" i="60"/>
  <c r="AE200" i="60"/>
  <c r="AE248" i="60"/>
  <c r="AE56" i="60"/>
  <c r="AE152" i="60"/>
  <c r="AE296" i="60"/>
  <c r="AE104" i="60"/>
  <c r="AE264" i="60"/>
  <c r="AE24" i="60"/>
  <c r="AE184" i="60"/>
  <c r="AE232" i="60"/>
  <c r="AE40" i="60"/>
  <c r="AE344" i="60"/>
  <c r="AE120" i="60"/>
  <c r="Z347" i="60"/>
  <c r="Z331" i="60"/>
  <c r="Z315" i="60"/>
  <c r="Z299" i="60"/>
  <c r="Z283" i="60"/>
  <c r="Z267" i="60"/>
  <c r="Z251" i="60"/>
  <c r="Z235" i="60"/>
  <c r="Z219" i="60"/>
  <c r="Z203" i="60"/>
  <c r="Z187" i="60"/>
  <c r="Z171" i="60"/>
  <c r="Z155" i="60"/>
  <c r="Z139" i="60"/>
  <c r="Z123" i="60"/>
  <c r="Z107" i="60"/>
  <c r="Z91" i="60"/>
  <c r="Z75" i="60"/>
  <c r="Z59" i="60"/>
  <c r="Z43" i="60"/>
  <c r="Z27" i="60"/>
  <c r="Z11" i="60"/>
  <c r="Z345" i="60"/>
  <c r="Z329" i="60"/>
  <c r="Z313" i="60"/>
  <c r="Z297" i="60"/>
  <c r="Z281" i="60"/>
  <c r="Z265" i="60"/>
  <c r="Z249" i="60"/>
  <c r="Z233" i="60"/>
  <c r="Z217" i="60"/>
  <c r="Z201" i="60"/>
  <c r="Z185" i="60"/>
  <c r="Z169" i="60"/>
  <c r="Z153" i="60"/>
  <c r="Z137" i="60"/>
  <c r="Z121" i="60"/>
  <c r="Z105" i="60"/>
  <c r="Z89" i="60"/>
  <c r="Z73" i="60"/>
  <c r="Z57" i="60"/>
  <c r="Z41" i="60"/>
  <c r="Z25" i="60"/>
  <c r="Z9" i="60"/>
  <c r="Z344" i="60"/>
  <c r="Z328" i="60"/>
  <c r="Z312" i="60"/>
  <c r="Z296" i="60"/>
  <c r="Z280" i="60"/>
  <c r="Z264" i="60"/>
  <c r="Z248" i="60"/>
  <c r="Z232" i="60"/>
  <c r="Z216" i="60"/>
  <c r="Z200" i="60"/>
  <c r="Z184" i="60"/>
  <c r="Z168" i="60"/>
  <c r="Z152" i="60"/>
  <c r="Z136" i="60"/>
  <c r="Z120" i="60"/>
  <c r="Z104" i="60"/>
  <c r="Z88" i="60"/>
  <c r="Z72" i="60"/>
  <c r="Z56" i="60"/>
  <c r="Z40" i="60"/>
  <c r="Z24" i="60"/>
  <c r="Z8" i="60"/>
  <c r="Z337" i="60"/>
  <c r="Z321" i="60"/>
  <c r="Z305" i="60"/>
  <c r="Z289" i="60"/>
  <c r="Z273" i="60"/>
  <c r="Z257" i="60"/>
  <c r="Z241" i="60"/>
  <c r="Z225" i="60"/>
  <c r="Z209" i="60"/>
  <c r="Z193" i="60"/>
  <c r="Z177" i="60"/>
  <c r="Z161" i="60"/>
  <c r="Z145" i="60"/>
  <c r="Z129" i="60"/>
  <c r="Z113" i="60"/>
  <c r="Z97" i="60"/>
  <c r="Z81" i="60"/>
  <c r="Z65" i="60"/>
  <c r="Z49" i="60"/>
  <c r="Z33" i="60"/>
  <c r="Z17" i="60"/>
  <c r="Z350" i="60"/>
  <c r="Z334" i="60"/>
  <c r="Z318" i="60"/>
  <c r="Z302" i="60"/>
  <c r="Z286" i="60"/>
  <c r="Z270" i="60"/>
  <c r="Z254" i="60"/>
  <c r="Z238" i="60"/>
  <c r="Z222" i="60"/>
  <c r="Z206" i="60"/>
  <c r="Z190" i="60"/>
  <c r="Z174" i="60"/>
  <c r="Z158" i="60"/>
  <c r="Z142" i="60"/>
  <c r="Z126" i="60"/>
  <c r="Z110" i="60"/>
  <c r="Z94" i="60"/>
  <c r="Z78" i="60"/>
  <c r="Z62" i="60"/>
  <c r="Z46" i="60"/>
  <c r="Z30" i="60"/>
  <c r="Z14" i="60"/>
  <c r="A139" i="63" l="1"/>
  <c r="A140" i="63"/>
  <c r="A141" i="63"/>
  <c r="A142" i="63"/>
  <c r="A143" i="63"/>
  <c r="A144" i="63"/>
  <c r="A138" i="63"/>
  <c r="C338" i="81"/>
  <c r="C339" i="81"/>
  <c r="C340" i="81"/>
  <c r="C341" i="81"/>
  <c r="C342" i="81"/>
  <c r="C343" i="81"/>
  <c r="C344" i="81"/>
  <c r="C345" i="81"/>
  <c r="C346" i="81"/>
  <c r="C347" i="81"/>
  <c r="C348" i="81"/>
  <c r="C349" i="81"/>
  <c r="C350" i="81"/>
  <c r="C351" i="81"/>
  <c r="C352" i="81"/>
  <c r="C353" i="81"/>
  <c r="C354" i="81"/>
  <c r="C355" i="81"/>
  <c r="C356" i="81"/>
  <c r="C357" i="81"/>
  <c r="C358" i="81"/>
  <c r="C359" i="81"/>
  <c r="C360" i="81"/>
  <c r="C361" i="81"/>
  <c r="C362" i="81"/>
  <c r="C363" i="81"/>
  <c r="C364" i="81"/>
  <c r="C365" i="81"/>
  <c r="C366" i="81"/>
  <c r="C367" i="81"/>
  <c r="C368" i="81"/>
  <c r="C369" i="81"/>
  <c r="C370" i="81"/>
  <c r="C371" i="81"/>
  <c r="C372" i="81"/>
  <c r="C373" i="81"/>
  <c r="C374" i="81"/>
  <c r="C375" i="81"/>
  <c r="C376" i="81"/>
  <c r="C377" i="81"/>
  <c r="C378" i="81"/>
  <c r="C379" i="81"/>
  <c r="C380" i="81"/>
  <c r="C381" i="81"/>
  <c r="C382" i="81"/>
  <c r="C383" i="81"/>
  <c r="C384" i="81"/>
  <c r="C385" i="81"/>
  <c r="C386" i="81"/>
  <c r="C387" i="81"/>
  <c r="C388" i="81"/>
  <c r="C389" i="81"/>
  <c r="C390" i="81"/>
  <c r="C391" i="81"/>
  <c r="C392" i="81"/>
  <c r="C393" i="81"/>
  <c r="C394" i="81"/>
  <c r="C395" i="81"/>
  <c r="C396" i="81"/>
  <c r="C397" i="81"/>
  <c r="C398" i="81"/>
  <c r="C399" i="81"/>
  <c r="C400" i="81"/>
  <c r="C401" i="81"/>
  <c r="C402" i="81"/>
  <c r="C403" i="81"/>
  <c r="C404" i="81"/>
  <c r="C405" i="81"/>
  <c r="C406" i="81"/>
  <c r="C407" i="81"/>
  <c r="C408" i="81"/>
  <c r="C409" i="81"/>
  <c r="C410" i="81"/>
  <c r="C411" i="81"/>
  <c r="C412" i="81"/>
  <c r="C413" i="81"/>
  <c r="C414" i="81"/>
  <c r="C415" i="81"/>
  <c r="C416" i="81"/>
  <c r="C417" i="81"/>
  <c r="C418" i="81"/>
  <c r="C419" i="81"/>
  <c r="C420" i="81"/>
  <c r="C421" i="81"/>
  <c r="C422" i="81"/>
  <c r="C423" i="81"/>
  <c r="C424" i="81"/>
  <c r="C425" i="81"/>
  <c r="C426" i="81"/>
  <c r="C427" i="81"/>
  <c r="C428" i="81"/>
  <c r="C429" i="81"/>
  <c r="C430" i="81"/>
  <c r="C431" i="81"/>
  <c r="C432" i="81"/>
  <c r="C433" i="81"/>
  <c r="C434" i="81"/>
  <c r="C435" i="81"/>
  <c r="C436" i="81"/>
  <c r="C437" i="81"/>
  <c r="C438" i="81"/>
  <c r="C439" i="81"/>
  <c r="C440" i="81"/>
  <c r="C441" i="81"/>
  <c r="C442" i="81"/>
  <c r="C443" i="81"/>
  <c r="C444" i="81"/>
  <c r="C445" i="81"/>
  <c r="C446" i="81"/>
  <c r="C447" i="81"/>
  <c r="C448" i="81"/>
  <c r="C449" i="81"/>
  <c r="C450" i="81"/>
  <c r="C451" i="81"/>
  <c r="C452" i="81"/>
  <c r="C453" i="81"/>
  <c r="C454" i="81"/>
  <c r="C455" i="81"/>
  <c r="C456" i="81"/>
  <c r="C457" i="81"/>
  <c r="C458" i="81"/>
  <c r="C459" i="81"/>
  <c r="C460" i="81"/>
  <c r="C461" i="81"/>
  <c r="C462" i="81"/>
  <c r="C463" i="81"/>
  <c r="C464" i="81"/>
  <c r="C465" i="81"/>
  <c r="C466" i="81"/>
  <c r="C467" i="81"/>
  <c r="C468" i="81"/>
  <c r="C469" i="81"/>
  <c r="C470" i="81"/>
  <c r="C471" i="81"/>
  <c r="C472" i="81"/>
  <c r="C473" i="81"/>
  <c r="C474" i="81"/>
  <c r="C475" i="81"/>
  <c r="C476" i="81"/>
  <c r="C477" i="81"/>
  <c r="C478" i="81"/>
  <c r="C479" i="81"/>
  <c r="C480" i="81"/>
  <c r="C481" i="81"/>
  <c r="C482" i="81"/>
  <c r="C483" i="81"/>
  <c r="C484" i="81"/>
  <c r="C485" i="81"/>
  <c r="C486" i="81"/>
  <c r="C487" i="81"/>
  <c r="C488" i="81"/>
  <c r="C489" i="81"/>
  <c r="C490" i="81"/>
  <c r="C491" i="81"/>
  <c r="C492" i="81"/>
  <c r="C493" i="81"/>
  <c r="C494" i="81"/>
  <c r="C495" i="81"/>
  <c r="C496" i="81"/>
  <c r="C497" i="81"/>
  <c r="C498" i="81"/>
  <c r="C499" i="81"/>
  <c r="C500" i="81"/>
  <c r="C501" i="81"/>
  <c r="C502" i="81"/>
  <c r="C503" i="81"/>
  <c r="C504" i="81"/>
  <c r="C505" i="81"/>
  <c r="C506" i="81"/>
  <c r="C507" i="81"/>
  <c r="C508" i="81"/>
  <c r="C509" i="81"/>
  <c r="C510" i="81"/>
  <c r="C511" i="81"/>
  <c r="C512" i="81"/>
  <c r="C513" i="81"/>
  <c r="C514" i="81"/>
  <c r="C515" i="81"/>
  <c r="C516" i="81"/>
  <c r="C517" i="81"/>
  <c r="C518" i="81"/>
  <c r="C519" i="81"/>
  <c r="C520" i="81"/>
  <c r="C521" i="81"/>
  <c r="C522" i="81"/>
  <c r="C523" i="81"/>
  <c r="C524" i="81"/>
  <c r="C525" i="81"/>
  <c r="C526" i="81"/>
  <c r="C527" i="81"/>
  <c r="C528" i="81"/>
  <c r="C529" i="81"/>
  <c r="C530" i="81"/>
  <c r="C531" i="81"/>
  <c r="C532" i="81"/>
  <c r="C533" i="81"/>
  <c r="C534" i="81"/>
  <c r="C535" i="81"/>
  <c r="C536" i="81"/>
  <c r="C537" i="81"/>
  <c r="C538" i="81"/>
  <c r="C539" i="81"/>
  <c r="C540" i="81"/>
  <c r="C541" i="81"/>
  <c r="C542" i="81"/>
  <c r="C543" i="81"/>
  <c r="C544" i="81"/>
  <c r="C545" i="81"/>
  <c r="C546" i="81"/>
  <c r="C547" i="81"/>
  <c r="C548" i="81"/>
  <c r="C549" i="81"/>
  <c r="C550" i="81"/>
  <c r="C551" i="81"/>
  <c r="C552" i="81"/>
  <c r="C553" i="81"/>
  <c r="C554" i="81"/>
  <c r="C555" i="81"/>
  <c r="C556" i="81"/>
  <c r="C557" i="81"/>
  <c r="C558" i="81"/>
  <c r="C559" i="81"/>
  <c r="C560" i="81"/>
  <c r="C561" i="81"/>
  <c r="C562" i="81"/>
  <c r="C563" i="81"/>
  <c r="C564" i="81"/>
  <c r="C565" i="81"/>
  <c r="C566" i="81"/>
  <c r="C567" i="81"/>
  <c r="C568" i="81"/>
  <c r="C569" i="81"/>
  <c r="C570" i="81"/>
  <c r="C571" i="81"/>
  <c r="C572" i="81"/>
  <c r="C573" i="81"/>
  <c r="C574" i="81"/>
  <c r="C575" i="81"/>
  <c r="C576" i="81"/>
  <c r="C577" i="81"/>
  <c r="C578" i="81"/>
  <c r="C579" i="81"/>
  <c r="C580" i="81"/>
  <c r="C581" i="81"/>
  <c r="C582" i="81"/>
  <c r="C583" i="81"/>
  <c r="C584" i="81"/>
  <c r="C585" i="81"/>
  <c r="C586" i="81"/>
  <c r="C587" i="81"/>
  <c r="C588" i="81"/>
  <c r="C589" i="81"/>
  <c r="C590" i="81"/>
  <c r="C591" i="81"/>
  <c r="C592" i="81"/>
  <c r="C593" i="81"/>
  <c r="C594" i="81"/>
  <c r="C595" i="81"/>
  <c r="C596" i="81"/>
  <c r="C597" i="81"/>
  <c r="C598" i="81"/>
  <c r="C599" i="81"/>
  <c r="C600" i="81"/>
  <c r="C601" i="81"/>
  <c r="C602" i="81"/>
  <c r="C603" i="81"/>
  <c r="C604" i="81"/>
  <c r="C605" i="81"/>
  <c r="C606" i="81"/>
  <c r="C607" i="81"/>
  <c r="C608" i="81"/>
  <c r="C609" i="81"/>
  <c r="C610" i="81"/>
  <c r="C611" i="81"/>
  <c r="C612" i="81"/>
  <c r="C613" i="81"/>
  <c r="C614" i="81"/>
  <c r="C615" i="81"/>
  <c r="C616" i="81"/>
  <c r="C617" i="81"/>
  <c r="C618" i="81"/>
  <c r="C619" i="81"/>
  <c r="C620" i="81"/>
  <c r="C621" i="81"/>
  <c r="C622" i="81"/>
  <c r="C623" i="81"/>
  <c r="C624" i="81"/>
  <c r="C625" i="81"/>
  <c r="C626" i="81"/>
  <c r="C627" i="81"/>
  <c r="C628" i="81"/>
  <c r="C629" i="81"/>
  <c r="C630" i="81"/>
  <c r="C631" i="81"/>
  <c r="C632" i="81"/>
  <c r="C633" i="81"/>
  <c r="C634" i="81"/>
  <c r="C635" i="81"/>
  <c r="C636" i="81"/>
  <c r="C637" i="81"/>
  <c r="C638" i="81"/>
  <c r="C639" i="81"/>
  <c r="C640" i="81"/>
  <c r="C641" i="81"/>
  <c r="C642" i="81"/>
  <c r="C643" i="81"/>
  <c r="C644" i="81"/>
  <c r="C645" i="81"/>
  <c r="C646" i="81"/>
  <c r="C647" i="81"/>
  <c r="C648" i="81"/>
  <c r="C649" i="81"/>
  <c r="C650" i="81"/>
  <c r="C651" i="81"/>
  <c r="C652" i="81"/>
  <c r="C653" i="81"/>
  <c r="C654" i="81"/>
  <c r="C655" i="81"/>
  <c r="C656" i="81"/>
  <c r="C657" i="81"/>
  <c r="C658" i="81"/>
  <c r="C659" i="81"/>
  <c r="C660" i="81"/>
  <c r="C661" i="81"/>
  <c r="C662" i="81"/>
  <c r="C663" i="81"/>
  <c r="C664" i="81"/>
  <c r="C665" i="81"/>
  <c r="C666" i="81"/>
  <c r="C667" i="81"/>
  <c r="C668" i="81"/>
  <c r="C669" i="81"/>
  <c r="C670" i="81"/>
  <c r="C671" i="81"/>
  <c r="C672" i="81"/>
  <c r="C673" i="81"/>
  <c r="C674" i="81"/>
  <c r="C675" i="81"/>
  <c r="C676" i="81"/>
  <c r="C677" i="81"/>
  <c r="C678" i="81"/>
  <c r="C679" i="81"/>
  <c r="C680" i="81"/>
  <c r="C681" i="81"/>
  <c r="C682" i="81"/>
  <c r="C683" i="81"/>
  <c r="C684" i="81"/>
  <c r="C685" i="81"/>
  <c r="C686" i="81"/>
  <c r="C687" i="81"/>
  <c r="C688" i="81"/>
  <c r="C689" i="81"/>
  <c r="C690" i="81"/>
  <c r="C691" i="81"/>
  <c r="C692" i="81"/>
  <c r="C693" i="81"/>
  <c r="C694" i="81"/>
  <c r="C695" i="81"/>
  <c r="C696" i="81"/>
  <c r="C697" i="81"/>
  <c r="C698" i="81"/>
  <c r="C699" i="81"/>
  <c r="C700" i="81"/>
  <c r="C701" i="81"/>
  <c r="C702" i="81"/>
  <c r="C703" i="81"/>
  <c r="C704" i="81"/>
  <c r="C705" i="81"/>
  <c r="C706" i="81"/>
  <c r="C707" i="81"/>
  <c r="C708" i="81"/>
  <c r="C709" i="81"/>
  <c r="C710" i="81"/>
  <c r="C711" i="81"/>
  <c r="C712" i="81"/>
  <c r="C713" i="81"/>
  <c r="C714" i="81"/>
  <c r="C715" i="81"/>
  <c r="C716" i="81"/>
  <c r="C717" i="81"/>
  <c r="C718" i="81"/>
  <c r="C719" i="81"/>
  <c r="C720" i="81"/>
  <c r="C721" i="81"/>
  <c r="C722" i="81"/>
  <c r="C723" i="81"/>
  <c r="C724" i="81"/>
  <c r="C725" i="81"/>
  <c r="C726" i="81"/>
  <c r="C727" i="81"/>
  <c r="C728" i="81"/>
  <c r="C729" i="81"/>
  <c r="C730" i="81"/>
  <c r="C731" i="81"/>
  <c r="C732" i="81"/>
  <c r="C733" i="81"/>
  <c r="C734" i="81"/>
  <c r="C735" i="81"/>
  <c r="C736" i="81"/>
  <c r="C737" i="81"/>
  <c r="C738" i="81"/>
  <c r="C739" i="81"/>
  <c r="C740" i="81"/>
  <c r="C741" i="81"/>
  <c r="C742" i="81"/>
  <c r="C743" i="81"/>
  <c r="C744" i="81"/>
  <c r="C745" i="81"/>
  <c r="C746" i="81"/>
  <c r="C747" i="81"/>
  <c r="C748" i="81"/>
  <c r="C749" i="81"/>
  <c r="C750" i="81"/>
  <c r="C751" i="81"/>
  <c r="C752" i="81"/>
  <c r="C753" i="81"/>
  <c r="C754" i="81"/>
  <c r="C755" i="81"/>
  <c r="C756" i="81"/>
  <c r="C757" i="81"/>
  <c r="C758" i="81"/>
  <c r="C759" i="81"/>
  <c r="C760" i="81"/>
  <c r="C761" i="81"/>
  <c r="C762" i="81"/>
  <c r="C763" i="81"/>
  <c r="C764" i="81"/>
  <c r="C765" i="81"/>
  <c r="C766" i="81"/>
  <c r="C767" i="81"/>
  <c r="C768" i="81"/>
  <c r="C769" i="81"/>
  <c r="C770" i="81"/>
  <c r="C771" i="81"/>
  <c r="C772" i="81"/>
  <c r="C773" i="81"/>
  <c r="C774" i="81"/>
  <c r="C775" i="81"/>
  <c r="C776" i="81"/>
  <c r="C777" i="81"/>
  <c r="C778" i="81"/>
  <c r="C779" i="81"/>
  <c r="C780" i="81"/>
  <c r="C781" i="81"/>
  <c r="C782" i="81"/>
  <c r="C783" i="81"/>
  <c r="C784" i="81"/>
  <c r="C785" i="81"/>
  <c r="C786" i="81"/>
  <c r="C787" i="81"/>
  <c r="C788" i="81"/>
  <c r="C789" i="81"/>
  <c r="C790" i="81"/>
  <c r="C791" i="81"/>
  <c r="C792" i="81"/>
  <c r="C793" i="81"/>
  <c r="C794" i="81"/>
  <c r="C795" i="81"/>
  <c r="C796" i="81"/>
  <c r="C797" i="81"/>
  <c r="C798" i="81"/>
  <c r="C799" i="81"/>
  <c r="C800" i="81"/>
  <c r="C801" i="81"/>
  <c r="C802" i="81"/>
  <c r="C803" i="81"/>
  <c r="C804" i="81"/>
  <c r="C805" i="81"/>
  <c r="C806" i="81"/>
  <c r="C807" i="81"/>
  <c r="C808" i="81"/>
  <c r="C809" i="81"/>
  <c r="C810" i="81"/>
  <c r="C811" i="81"/>
  <c r="C812" i="81"/>
  <c r="C813" i="81"/>
  <c r="C814" i="81"/>
  <c r="C815" i="81"/>
  <c r="C816" i="81"/>
  <c r="C817" i="81"/>
  <c r="C818" i="81"/>
  <c r="C819" i="81"/>
  <c r="C820" i="81"/>
  <c r="C821" i="81"/>
  <c r="C822" i="81"/>
  <c r="C823" i="81"/>
  <c r="C824" i="81"/>
  <c r="C825" i="81"/>
  <c r="C826" i="81"/>
  <c r="C827" i="81"/>
  <c r="C828" i="81"/>
  <c r="C829" i="81"/>
  <c r="C830" i="81"/>
  <c r="C831" i="81"/>
  <c r="C832" i="81"/>
  <c r="C833" i="81"/>
  <c r="C834" i="81"/>
  <c r="C835" i="81"/>
  <c r="C836" i="81"/>
  <c r="C837" i="81"/>
  <c r="C838" i="81"/>
  <c r="C839" i="81"/>
  <c r="C840" i="81"/>
  <c r="C841" i="81"/>
  <c r="C842" i="81"/>
  <c r="C843" i="81"/>
  <c r="C844" i="81"/>
  <c r="C845" i="81"/>
  <c r="C846" i="81"/>
  <c r="C847" i="81"/>
  <c r="C848" i="81"/>
  <c r="C849" i="81"/>
  <c r="C850" i="81"/>
  <c r="C851" i="81"/>
  <c r="C852" i="81"/>
  <c r="C853" i="81"/>
  <c r="C854" i="81"/>
  <c r="C855" i="81"/>
  <c r="C856" i="81"/>
  <c r="C857" i="81"/>
  <c r="C858" i="81"/>
  <c r="C859" i="81"/>
  <c r="C860" i="81"/>
  <c r="C861" i="81"/>
  <c r="C862" i="81"/>
  <c r="C863" i="81"/>
  <c r="C864" i="81"/>
  <c r="C865" i="81"/>
  <c r="C866" i="81"/>
  <c r="C867" i="81"/>
  <c r="C868" i="81"/>
  <c r="C869" i="81"/>
  <c r="C870" i="81"/>
  <c r="C871" i="81"/>
  <c r="C872" i="81"/>
  <c r="C873" i="81"/>
  <c r="C874" i="81"/>
  <c r="C875" i="81"/>
  <c r="C876" i="81"/>
  <c r="C877" i="81"/>
  <c r="C878" i="81"/>
  <c r="C879" i="81"/>
  <c r="C880" i="81"/>
  <c r="C881" i="81"/>
  <c r="C882" i="81"/>
  <c r="C883" i="81"/>
  <c r="C884" i="81"/>
  <c r="C885" i="81"/>
  <c r="C886" i="81"/>
  <c r="C887" i="81"/>
  <c r="C888" i="81"/>
  <c r="C889" i="81"/>
  <c r="C890" i="81"/>
  <c r="C891" i="81"/>
  <c r="C892" i="81"/>
  <c r="C893" i="81"/>
  <c r="C894" i="81"/>
  <c r="C895" i="81"/>
  <c r="C896" i="81"/>
  <c r="C897" i="81"/>
  <c r="C898" i="81"/>
  <c r="C899" i="81"/>
  <c r="C900" i="81"/>
  <c r="C901" i="81"/>
  <c r="C902" i="81"/>
  <c r="C903" i="81"/>
  <c r="C904" i="81"/>
  <c r="C905" i="81"/>
  <c r="C906" i="81"/>
  <c r="C907" i="81"/>
  <c r="C908" i="81"/>
  <c r="C909" i="81"/>
  <c r="C910" i="81"/>
  <c r="C911" i="81"/>
  <c r="C912" i="81"/>
  <c r="C913" i="81"/>
  <c r="C914" i="81"/>
  <c r="C915" i="81"/>
  <c r="C916" i="81"/>
  <c r="C917" i="81"/>
  <c r="C918" i="81"/>
  <c r="C919" i="81"/>
  <c r="C920" i="81"/>
  <c r="C921" i="81"/>
  <c r="C922" i="81"/>
  <c r="C923" i="81"/>
  <c r="C924" i="81"/>
  <c r="C925" i="81"/>
  <c r="C926" i="81"/>
  <c r="C927" i="81"/>
  <c r="C928" i="81"/>
  <c r="C929" i="81"/>
  <c r="C930" i="81"/>
  <c r="C931" i="81"/>
  <c r="C932" i="81"/>
  <c r="C933" i="81"/>
  <c r="C934" i="81"/>
  <c r="C935" i="81"/>
  <c r="C936" i="81"/>
  <c r="C937" i="81"/>
  <c r="C938" i="81"/>
  <c r="C939" i="81"/>
  <c r="C940" i="81"/>
  <c r="C941" i="81"/>
  <c r="C942" i="81"/>
  <c r="C943" i="81"/>
  <c r="C944" i="81"/>
  <c r="C945" i="81"/>
  <c r="C946" i="81"/>
  <c r="C947" i="81"/>
  <c r="C948" i="81"/>
  <c r="C949" i="81"/>
  <c r="C950" i="81"/>
  <c r="C951" i="81"/>
  <c r="C952" i="81"/>
  <c r="C953" i="81"/>
  <c r="C954" i="81"/>
  <c r="C955" i="81"/>
  <c r="C956" i="81"/>
  <c r="C957" i="81"/>
  <c r="C958" i="81"/>
  <c r="C959" i="81"/>
  <c r="C960" i="81"/>
  <c r="C961" i="81"/>
  <c r="C962" i="81"/>
  <c r="C963" i="81"/>
  <c r="C964" i="81"/>
  <c r="C965" i="81"/>
  <c r="C966" i="81"/>
  <c r="C967" i="81"/>
  <c r="C968" i="81"/>
  <c r="C969" i="81"/>
  <c r="C970" i="81"/>
  <c r="C971" i="81"/>
  <c r="C972" i="81"/>
  <c r="C973" i="81"/>
  <c r="C974" i="81"/>
  <c r="C975" i="81"/>
  <c r="C976" i="81"/>
  <c r="C977" i="81"/>
  <c r="C978" i="81"/>
  <c r="C979" i="81"/>
  <c r="C980" i="81"/>
  <c r="C981" i="81"/>
  <c r="C982" i="81"/>
  <c r="C983" i="81"/>
  <c r="C984" i="81"/>
  <c r="C985" i="81"/>
  <c r="C986" i="81"/>
  <c r="C987" i="81"/>
  <c r="C988" i="81"/>
  <c r="C989" i="81"/>
  <c r="C990" i="81"/>
  <c r="C991" i="81"/>
  <c r="C992" i="81"/>
  <c r="C993" i="81"/>
  <c r="C994" i="81"/>
  <c r="C995" i="81"/>
  <c r="C996" i="81"/>
  <c r="C997" i="81"/>
  <c r="C998" i="81"/>
  <c r="C999" i="81"/>
  <c r="C1000" i="81"/>
  <c r="C1001" i="81"/>
  <c r="C1002" i="81"/>
  <c r="C1003" i="81"/>
  <c r="C1004" i="81"/>
  <c r="C1005" i="81"/>
  <c r="C1006" i="81"/>
  <c r="C1007" i="81"/>
  <c r="C1008" i="81"/>
  <c r="C1009" i="81"/>
  <c r="C1010" i="81"/>
  <c r="C1011" i="81"/>
  <c r="C1012" i="81"/>
  <c r="C1013" i="81"/>
  <c r="C1014" i="81"/>
  <c r="C1015" i="81"/>
  <c r="C1016" i="81"/>
  <c r="C1017" i="81"/>
  <c r="C1018" i="81"/>
  <c r="C1019" i="81"/>
  <c r="C1020" i="81"/>
  <c r="C1021" i="81"/>
  <c r="C1022" i="81"/>
  <c r="C1023" i="81"/>
  <c r="C1024" i="81"/>
  <c r="C1025" i="81"/>
  <c r="C1026" i="81"/>
  <c r="C1027" i="81"/>
  <c r="C1028" i="81"/>
  <c r="C1029" i="81"/>
  <c r="C1030" i="81"/>
  <c r="C1031" i="81"/>
  <c r="C1032" i="81"/>
  <c r="C1033" i="81"/>
  <c r="C1034" i="81"/>
  <c r="C1035" i="81"/>
  <c r="C1036" i="81"/>
  <c r="C1037" i="81"/>
  <c r="C1038" i="81"/>
  <c r="C1039" i="81"/>
  <c r="C1040" i="81"/>
  <c r="C1041" i="81"/>
  <c r="C1042" i="81"/>
  <c r="C1043" i="81"/>
  <c r="C1044" i="81"/>
  <c r="C1045" i="81"/>
  <c r="C1046" i="81"/>
  <c r="C1047" i="81"/>
  <c r="C1048" i="81"/>
  <c r="C1049" i="81"/>
  <c r="C1050" i="81"/>
  <c r="C1051" i="81"/>
  <c r="C1052" i="81"/>
  <c r="C1053" i="81"/>
  <c r="C1054" i="81"/>
  <c r="C1055" i="81"/>
  <c r="C1056" i="81"/>
  <c r="C1057" i="81"/>
  <c r="C1058" i="81"/>
  <c r="C1059" i="81"/>
  <c r="C1060" i="81"/>
  <c r="C1061" i="81"/>
  <c r="C1062" i="81"/>
  <c r="C1063" i="81"/>
  <c r="C1064" i="81"/>
  <c r="C1065" i="81"/>
  <c r="C1066" i="81"/>
  <c r="C1067" i="81"/>
  <c r="C1068" i="81"/>
  <c r="C1069" i="81"/>
  <c r="C1070" i="81"/>
  <c r="C1071" i="81"/>
  <c r="C1072" i="81"/>
  <c r="C1073" i="81"/>
  <c r="C1074" i="81"/>
  <c r="C1075" i="81"/>
  <c r="C1076" i="81"/>
  <c r="C1077" i="81"/>
  <c r="C1078" i="81"/>
  <c r="C1079" i="81"/>
  <c r="C1080" i="81"/>
  <c r="C1081" i="81"/>
  <c r="C1082" i="81"/>
  <c r="C1083" i="81"/>
  <c r="C1084" i="81"/>
  <c r="C1085" i="81"/>
  <c r="C1086" i="81"/>
  <c r="C1087" i="81"/>
  <c r="C1088" i="81"/>
  <c r="C1089" i="81"/>
  <c r="C1090" i="81"/>
  <c r="C1091" i="81"/>
  <c r="C1092" i="81"/>
  <c r="C1093" i="81"/>
  <c r="C1094" i="81"/>
  <c r="C1095" i="81"/>
  <c r="C1096" i="81"/>
  <c r="C1097" i="81"/>
  <c r="C1098" i="81"/>
  <c r="C1099" i="81"/>
  <c r="C1100" i="81"/>
  <c r="C1101" i="81"/>
  <c r="C1102" i="81"/>
  <c r="C1103" i="81"/>
  <c r="C1104" i="81"/>
  <c r="C1105" i="81"/>
  <c r="C1106" i="81"/>
  <c r="C1107" i="81"/>
  <c r="C1108" i="81"/>
  <c r="C1109" i="81"/>
  <c r="C1110" i="81"/>
  <c r="C1111" i="81"/>
  <c r="C1112" i="81"/>
  <c r="C1113" i="81"/>
  <c r="C1114" i="81"/>
  <c r="C1115" i="81"/>
  <c r="C1116" i="81"/>
  <c r="C1117" i="81"/>
  <c r="C1118" i="81"/>
  <c r="C1119" i="81"/>
  <c r="C1120" i="81"/>
  <c r="C1121" i="81"/>
  <c r="C1122" i="81"/>
  <c r="C1123" i="81"/>
  <c r="C1124" i="81"/>
  <c r="C1125" i="81"/>
  <c r="C1126" i="81"/>
  <c r="C1127" i="81"/>
  <c r="C1128" i="81"/>
  <c r="C1129" i="81"/>
  <c r="C1130" i="81"/>
  <c r="C1131" i="81"/>
  <c r="C1132" i="81"/>
  <c r="C1133" i="81"/>
  <c r="C1134" i="81"/>
  <c r="C1135" i="81"/>
  <c r="C1136" i="81"/>
  <c r="C1137" i="81"/>
  <c r="C1138" i="81"/>
  <c r="C1139" i="81"/>
  <c r="C1140" i="81"/>
  <c r="C1141" i="81"/>
  <c r="C1142" i="81"/>
  <c r="C1143" i="81"/>
  <c r="C1144" i="81"/>
  <c r="C1145" i="81"/>
  <c r="C1146" i="81"/>
  <c r="C1147" i="81"/>
  <c r="C1148" i="81"/>
  <c r="C1149" i="81"/>
  <c r="C1150" i="81"/>
  <c r="C1151" i="81"/>
  <c r="C1152" i="81"/>
  <c r="C1153" i="81"/>
  <c r="C1154" i="81"/>
  <c r="C1155" i="81"/>
  <c r="C1156" i="81"/>
  <c r="C1157" i="81"/>
  <c r="C1158" i="81"/>
  <c r="C1159" i="81"/>
  <c r="C1160" i="81"/>
  <c r="C1161" i="81"/>
  <c r="C1162" i="81"/>
  <c r="C1163" i="81"/>
  <c r="C1164" i="81"/>
  <c r="C1165" i="81"/>
  <c r="C1166" i="81"/>
  <c r="C1167" i="81"/>
  <c r="C1168" i="81"/>
  <c r="C1169" i="81"/>
  <c r="C1170" i="81"/>
  <c r="C1171" i="81"/>
  <c r="C1172" i="81"/>
  <c r="C1173" i="81"/>
  <c r="C1174" i="81"/>
  <c r="C1175" i="81"/>
  <c r="C1176" i="81"/>
  <c r="C1177" i="81"/>
  <c r="C1178" i="81"/>
  <c r="C1179" i="81"/>
  <c r="C1180" i="81"/>
  <c r="C1181" i="81"/>
  <c r="C1182" i="81"/>
  <c r="C1183" i="81"/>
  <c r="C1184" i="81"/>
  <c r="C1185" i="81"/>
  <c r="C1186" i="81"/>
  <c r="C1187" i="81"/>
  <c r="C1188" i="81"/>
  <c r="C1189" i="81"/>
  <c r="C1190" i="81"/>
  <c r="C1191" i="81"/>
  <c r="C1192" i="81"/>
  <c r="C1193" i="81"/>
  <c r="C1194" i="81"/>
  <c r="C1195" i="81"/>
  <c r="C1196" i="81"/>
  <c r="C1197" i="81"/>
  <c r="C1198" i="81"/>
  <c r="C1199" i="81"/>
  <c r="C1200" i="81"/>
  <c r="C1201" i="81"/>
  <c r="C1202" i="81"/>
  <c r="C1203" i="81"/>
  <c r="C1204" i="81"/>
  <c r="C1205" i="81"/>
  <c r="C1206" i="81"/>
  <c r="C1207" i="81"/>
  <c r="C1208" i="81"/>
  <c r="C1209" i="81"/>
  <c r="C1210" i="81"/>
  <c r="C1211" i="81"/>
  <c r="C1212" i="81"/>
  <c r="C1213" i="81"/>
  <c r="C1214" i="81"/>
  <c r="C1215" i="81"/>
  <c r="C1216" i="81"/>
  <c r="C1217" i="81"/>
  <c r="C1218" i="81"/>
  <c r="C1219" i="81"/>
  <c r="C1220" i="81"/>
  <c r="C1221" i="81"/>
  <c r="C1222" i="81"/>
  <c r="C1223" i="81"/>
  <c r="C1224" i="81"/>
  <c r="C1225" i="81"/>
  <c r="C1226" i="81"/>
  <c r="C1227" i="81"/>
  <c r="C1228" i="81"/>
  <c r="C1229" i="81"/>
  <c r="C1230" i="81"/>
  <c r="C1231" i="81"/>
  <c r="C1232" i="81"/>
  <c r="C1233" i="81"/>
  <c r="C1234" i="81"/>
  <c r="C1235" i="81"/>
  <c r="C1236" i="81"/>
  <c r="C1237" i="81"/>
  <c r="C1238" i="81"/>
  <c r="C1239" i="81"/>
  <c r="C1240" i="81"/>
  <c r="C1241" i="81"/>
  <c r="C1242" i="81"/>
  <c r="C1243" i="81"/>
  <c r="C1244" i="81"/>
  <c r="C1245" i="81"/>
  <c r="C1246" i="81"/>
  <c r="C1247" i="81"/>
  <c r="C1248" i="81"/>
  <c r="C1249" i="81"/>
  <c r="C1250" i="81"/>
  <c r="C1251" i="81"/>
  <c r="C1252" i="81"/>
  <c r="C1253" i="81"/>
  <c r="C1254" i="81"/>
  <c r="C1255" i="81"/>
  <c r="C1256" i="81"/>
  <c r="C1257" i="81"/>
  <c r="C1258" i="81"/>
  <c r="C1259" i="81"/>
  <c r="C1260" i="81"/>
  <c r="C1261" i="81"/>
  <c r="C1262" i="81"/>
  <c r="C1263" i="81"/>
  <c r="C1264" i="81"/>
  <c r="C1265" i="81"/>
  <c r="C1266" i="81"/>
  <c r="C1267" i="81"/>
  <c r="C1268" i="81"/>
  <c r="C1269" i="81"/>
  <c r="C1270" i="81"/>
  <c r="C1271" i="81"/>
  <c r="C1272" i="81"/>
  <c r="C1273" i="81"/>
  <c r="C1274" i="81"/>
  <c r="C1275" i="81"/>
  <c r="C1276" i="81"/>
  <c r="C1277" i="81"/>
  <c r="C1278" i="81"/>
  <c r="C1279" i="81"/>
  <c r="C1280" i="81"/>
  <c r="C1281" i="81"/>
  <c r="C1282" i="81"/>
  <c r="C1283" i="81"/>
  <c r="C1284" i="81"/>
  <c r="C1285" i="81"/>
  <c r="C1286" i="81"/>
  <c r="C1287" i="81"/>
  <c r="C1288" i="81"/>
  <c r="C1289" i="81"/>
  <c r="C1290" i="81"/>
  <c r="C1291" i="81"/>
  <c r="C1292" i="81"/>
  <c r="C1293" i="81"/>
  <c r="C1294" i="81"/>
  <c r="C1295" i="81"/>
  <c r="C1296" i="81"/>
  <c r="C1297" i="81"/>
  <c r="C1298" i="81"/>
  <c r="C1299" i="81"/>
  <c r="C1300" i="81"/>
  <c r="C1301" i="81"/>
  <c r="C1302" i="81"/>
  <c r="C1303" i="81"/>
  <c r="C1304" i="81"/>
  <c r="C1305" i="81"/>
  <c r="C1306" i="81"/>
  <c r="C1307" i="81"/>
  <c r="C1308" i="81"/>
  <c r="C1309" i="81"/>
  <c r="C1310" i="81"/>
  <c r="C1311" i="81"/>
  <c r="C1312" i="81"/>
  <c r="C1313" i="81"/>
  <c r="C1314" i="81"/>
  <c r="C1315" i="81"/>
  <c r="C1316" i="81"/>
  <c r="C1317" i="81"/>
  <c r="C1318" i="81"/>
  <c r="C1319" i="81"/>
  <c r="C1320" i="81"/>
  <c r="C1321" i="81"/>
  <c r="C1322" i="81"/>
  <c r="C1323" i="81"/>
  <c r="C1324" i="81"/>
  <c r="C1325" i="81"/>
  <c r="C1326" i="81"/>
  <c r="C1327" i="81"/>
  <c r="C1328" i="81"/>
  <c r="C1329" i="81"/>
  <c r="C1330" i="81"/>
  <c r="C1331" i="81"/>
  <c r="C1332" i="81"/>
  <c r="C1333" i="81"/>
  <c r="C1334" i="81"/>
  <c r="C1335" i="81"/>
  <c r="C1336" i="81"/>
  <c r="C1337" i="81"/>
  <c r="C1338" i="81"/>
  <c r="C1339" i="81"/>
  <c r="C1340" i="81"/>
  <c r="C1341" i="81"/>
  <c r="C1342" i="81"/>
  <c r="C1343" i="81"/>
  <c r="C1344" i="81"/>
  <c r="C1345" i="81"/>
  <c r="C1346" i="81"/>
  <c r="C1347" i="81"/>
  <c r="C1348" i="81"/>
  <c r="C1349" i="81"/>
  <c r="C1350" i="81"/>
  <c r="C1351" i="81"/>
  <c r="C1352" i="81"/>
  <c r="C1353" i="81"/>
  <c r="C1354" i="81"/>
  <c r="C1355" i="81"/>
  <c r="C1356" i="81"/>
  <c r="C1357" i="81"/>
  <c r="C1358" i="81"/>
  <c r="C1359" i="81"/>
  <c r="C1360" i="81"/>
  <c r="C1361" i="81"/>
  <c r="C1362" i="81"/>
  <c r="C1363" i="81"/>
  <c r="C1364" i="81"/>
  <c r="C1365" i="81"/>
  <c r="C1366" i="81"/>
  <c r="C1367" i="81"/>
  <c r="C1368" i="81"/>
  <c r="C1369" i="81"/>
  <c r="C1370" i="81"/>
  <c r="C1371" i="81"/>
  <c r="C1372" i="81"/>
  <c r="C1373" i="81"/>
  <c r="C1374" i="81"/>
  <c r="C1375" i="81"/>
  <c r="C1376" i="81"/>
  <c r="C1377" i="81"/>
  <c r="C1378" i="81"/>
  <c r="C1379" i="81"/>
  <c r="C1380" i="81"/>
  <c r="C1381" i="81"/>
  <c r="C1382" i="81"/>
  <c r="C1383" i="81"/>
  <c r="C1384" i="81"/>
  <c r="C1385" i="81"/>
  <c r="C1386" i="81"/>
  <c r="C1387" i="81"/>
  <c r="C1388" i="81"/>
  <c r="C1389" i="81"/>
  <c r="C1390" i="81"/>
  <c r="C1391" i="81"/>
  <c r="C1392" i="81"/>
  <c r="C1393" i="81"/>
  <c r="C1394" i="81"/>
  <c r="C1395" i="81"/>
  <c r="C1396" i="81"/>
  <c r="C1397" i="81"/>
  <c r="C1398" i="81"/>
  <c r="C1399" i="81"/>
  <c r="C1400" i="81"/>
  <c r="C1401" i="81"/>
  <c r="C1402" i="81"/>
  <c r="C1403" i="81"/>
  <c r="C1404" i="81"/>
  <c r="C1405" i="81"/>
  <c r="C1406" i="81"/>
  <c r="C1407" i="81"/>
  <c r="C1408" i="81"/>
  <c r="C1409" i="81"/>
  <c r="C1410" i="81"/>
  <c r="C1411" i="81"/>
  <c r="C1412" i="81"/>
  <c r="C1413" i="81"/>
  <c r="C1414" i="81"/>
  <c r="C1415" i="81"/>
  <c r="C1416" i="81"/>
  <c r="C1417" i="81"/>
  <c r="C1418" i="81"/>
  <c r="C1419" i="81"/>
  <c r="C1420" i="81"/>
  <c r="C1421" i="81"/>
  <c r="C1422" i="81"/>
  <c r="C1423" i="81"/>
  <c r="C1424" i="81"/>
  <c r="C1425" i="81"/>
  <c r="C1426" i="81"/>
  <c r="C1427" i="81"/>
  <c r="C1428" i="81"/>
  <c r="C1429" i="81"/>
  <c r="C1430" i="81"/>
  <c r="C1431" i="81"/>
  <c r="C1432" i="81"/>
  <c r="C1433" i="81"/>
  <c r="C1434" i="81"/>
  <c r="C1435" i="81"/>
  <c r="C1436" i="81"/>
  <c r="C1437" i="81"/>
  <c r="C1438" i="81"/>
  <c r="C1439" i="81"/>
  <c r="C1440" i="81"/>
  <c r="C1441" i="81"/>
  <c r="C1442" i="81"/>
  <c r="C1443" i="81"/>
  <c r="C1444" i="81"/>
  <c r="C1445" i="81"/>
  <c r="C1446" i="81"/>
  <c r="C1447" i="81"/>
  <c r="C1448" i="81"/>
  <c r="C1449" i="81"/>
  <c r="C1450" i="81"/>
  <c r="C1451" i="81"/>
  <c r="C1452" i="81"/>
  <c r="C1453" i="81"/>
  <c r="C1454" i="81"/>
  <c r="C1455" i="81"/>
  <c r="C1456" i="81"/>
  <c r="C1457" i="81"/>
  <c r="C1458" i="81"/>
  <c r="C1459" i="81"/>
  <c r="C1460" i="81"/>
  <c r="C1461" i="81"/>
  <c r="C1462" i="81"/>
  <c r="C1463" i="81"/>
  <c r="C1464" i="81"/>
  <c r="C1465" i="81"/>
  <c r="C1466" i="81"/>
  <c r="C1467" i="81"/>
  <c r="C1468" i="81"/>
  <c r="C1469" i="81"/>
  <c r="C1470" i="81"/>
  <c r="C1471" i="81"/>
  <c r="C1472" i="81"/>
  <c r="C1473" i="81"/>
  <c r="C1474" i="81"/>
  <c r="C1475" i="81"/>
  <c r="C1476" i="81"/>
  <c r="C1477" i="81"/>
  <c r="C1478" i="81"/>
  <c r="C1479" i="81"/>
  <c r="C1480" i="81"/>
  <c r="C1481" i="81"/>
  <c r="C1482" i="81"/>
  <c r="C1483" i="81"/>
  <c r="C1484" i="81"/>
  <c r="C1485" i="81"/>
  <c r="C1486" i="81"/>
  <c r="C1487" i="81"/>
  <c r="C1488" i="81"/>
  <c r="C1489" i="81"/>
  <c r="C1490" i="81"/>
  <c r="C1491" i="81"/>
  <c r="C1492" i="81"/>
  <c r="C1493" i="81"/>
  <c r="C1494" i="81"/>
  <c r="C1495" i="81"/>
  <c r="C1496" i="81"/>
  <c r="C1497" i="81"/>
  <c r="C1498" i="81"/>
  <c r="C1499" i="81"/>
  <c r="C1500" i="81"/>
  <c r="C1501" i="81"/>
  <c r="C1502" i="81"/>
  <c r="C1503" i="81"/>
  <c r="C1504" i="81"/>
  <c r="C1505" i="81"/>
  <c r="C1506" i="81"/>
  <c r="C1507" i="81"/>
  <c r="C1508" i="81"/>
  <c r="C1509" i="81"/>
  <c r="C1510" i="81"/>
  <c r="C1511" i="81"/>
  <c r="C1512" i="81"/>
  <c r="C1513" i="81"/>
  <c r="C1514" i="81"/>
  <c r="C1515" i="81"/>
  <c r="C1516" i="81"/>
  <c r="C1517" i="81"/>
  <c r="C1518" i="81"/>
  <c r="C1519" i="81"/>
  <c r="C1520" i="81"/>
  <c r="C1521" i="81"/>
  <c r="C1522" i="81"/>
  <c r="C1523" i="81"/>
  <c r="C1524" i="81"/>
  <c r="C1525" i="81"/>
  <c r="C1526" i="81"/>
  <c r="C1527" i="81"/>
  <c r="C1528" i="81"/>
  <c r="C1529" i="81"/>
  <c r="C1530" i="81"/>
  <c r="C1531" i="81"/>
  <c r="C1532" i="81"/>
  <c r="C1533" i="81"/>
  <c r="C1534" i="81"/>
  <c r="C1535" i="81"/>
  <c r="C1536" i="81"/>
  <c r="C1537" i="81"/>
  <c r="C1538" i="81"/>
  <c r="C1539" i="81"/>
  <c r="C1540" i="81"/>
  <c r="C1541" i="81"/>
  <c r="C1542" i="81"/>
  <c r="C1543" i="81"/>
  <c r="C1544" i="81"/>
  <c r="C1545" i="81"/>
  <c r="C1546" i="81"/>
  <c r="C1547" i="81"/>
  <c r="C1548" i="81"/>
  <c r="C1549" i="81"/>
  <c r="C1550" i="81"/>
  <c r="C1551" i="81"/>
  <c r="C1552" i="81"/>
  <c r="C1553" i="81"/>
  <c r="C1554" i="81"/>
  <c r="C1555" i="81"/>
  <c r="C1556" i="81"/>
  <c r="C1557" i="81"/>
  <c r="C1558" i="81"/>
  <c r="C1559" i="81"/>
  <c r="C1560" i="81"/>
  <c r="C1561" i="81"/>
  <c r="C1562" i="81"/>
  <c r="C1563" i="81"/>
  <c r="C1564" i="81"/>
  <c r="C1565" i="81"/>
  <c r="C1566" i="81"/>
  <c r="C1567" i="81"/>
  <c r="C1568" i="81"/>
  <c r="C1569" i="81"/>
  <c r="C1570" i="81"/>
  <c r="C1571" i="81"/>
  <c r="C1572" i="81"/>
  <c r="C1573" i="81"/>
  <c r="C1574" i="81"/>
  <c r="C1575" i="81"/>
  <c r="C1576" i="81"/>
  <c r="C1577" i="81"/>
  <c r="C1578" i="81"/>
  <c r="C1579" i="81"/>
  <c r="C1580" i="81"/>
  <c r="C1581" i="81"/>
  <c r="C1582" i="81"/>
  <c r="C1583" i="81"/>
  <c r="C1584" i="81"/>
  <c r="C1585" i="81"/>
  <c r="C1586" i="81"/>
  <c r="C1587" i="81"/>
  <c r="C1588" i="81"/>
  <c r="C1589" i="81"/>
  <c r="C1590" i="81"/>
  <c r="C1591" i="81"/>
  <c r="C1592" i="81"/>
  <c r="C1593" i="81"/>
  <c r="C1594" i="81"/>
  <c r="C1595" i="81"/>
  <c r="C1596" i="81"/>
  <c r="C1597" i="81"/>
  <c r="C2" i="81"/>
  <c r="C3" i="81"/>
  <c r="C4" i="81"/>
  <c r="C5" i="81"/>
  <c r="C6" i="81"/>
  <c r="C7" i="81"/>
  <c r="C8" i="81"/>
  <c r="C9" i="81"/>
  <c r="C10" i="81"/>
  <c r="C11" i="81"/>
  <c r="C12" i="81"/>
  <c r="C13" i="81"/>
  <c r="C14" i="81"/>
  <c r="C15" i="81"/>
  <c r="C16" i="81"/>
  <c r="C17" i="81"/>
  <c r="C18" i="81"/>
  <c r="C19" i="81"/>
  <c r="C20" i="81"/>
  <c r="C21" i="81"/>
  <c r="C22" i="81"/>
  <c r="C23" i="81"/>
  <c r="C24" i="81"/>
  <c r="C25" i="81"/>
  <c r="C26" i="81"/>
  <c r="C27" i="81"/>
  <c r="C28" i="81"/>
  <c r="C29" i="81"/>
  <c r="C30" i="81"/>
  <c r="C31" i="81"/>
  <c r="C32" i="81"/>
  <c r="C33" i="81"/>
  <c r="C34" i="81"/>
  <c r="C35" i="81"/>
  <c r="C36" i="81"/>
  <c r="C37" i="81"/>
  <c r="C38" i="81"/>
  <c r="C39" i="81"/>
  <c r="C40" i="81"/>
  <c r="C41" i="81"/>
  <c r="C42" i="81"/>
  <c r="C43" i="81"/>
  <c r="C44" i="81"/>
  <c r="C45" i="81"/>
  <c r="C46" i="81"/>
  <c r="C47" i="81"/>
  <c r="C48" i="81"/>
  <c r="C49" i="81"/>
  <c r="C50" i="81"/>
  <c r="C51" i="81"/>
  <c r="C52" i="81"/>
  <c r="C53" i="81"/>
  <c r="C54" i="81"/>
  <c r="C55" i="81"/>
  <c r="C56" i="81"/>
  <c r="C57" i="81"/>
  <c r="C58" i="81"/>
  <c r="C59" i="81"/>
  <c r="C60" i="81"/>
  <c r="C61" i="81"/>
  <c r="C62" i="81"/>
  <c r="C63" i="81"/>
  <c r="C64" i="81"/>
  <c r="C65" i="81"/>
  <c r="C66" i="81"/>
  <c r="C67" i="81"/>
  <c r="C68" i="81"/>
  <c r="C69" i="81"/>
  <c r="C70" i="81"/>
  <c r="C71" i="81"/>
  <c r="C72" i="81"/>
  <c r="C73" i="81"/>
  <c r="C74" i="81"/>
  <c r="C75" i="81"/>
  <c r="C76" i="81"/>
  <c r="C77" i="81"/>
  <c r="C78" i="81"/>
  <c r="C79" i="81"/>
  <c r="C80" i="81"/>
  <c r="C81" i="81"/>
  <c r="C82" i="81"/>
  <c r="C83" i="81"/>
  <c r="C84" i="81"/>
  <c r="C85" i="81"/>
  <c r="C86" i="81"/>
  <c r="C87" i="81"/>
  <c r="C88" i="81"/>
  <c r="C89" i="81"/>
  <c r="C90" i="81"/>
  <c r="C91" i="81"/>
  <c r="C92" i="81"/>
  <c r="C93" i="81"/>
  <c r="C94" i="81"/>
  <c r="C95" i="81"/>
  <c r="C96" i="81"/>
  <c r="C97" i="81"/>
  <c r="C98" i="81"/>
  <c r="C99" i="81"/>
  <c r="C100" i="81"/>
  <c r="C101" i="81"/>
  <c r="C102" i="81"/>
  <c r="C103" i="81"/>
  <c r="C104" i="81"/>
  <c r="C105" i="81"/>
  <c r="C106" i="81"/>
  <c r="C107" i="81"/>
  <c r="C108" i="81"/>
  <c r="C109" i="81"/>
  <c r="C110" i="81"/>
  <c r="C111" i="81"/>
  <c r="C112" i="81"/>
  <c r="C113" i="81"/>
  <c r="C114" i="81"/>
  <c r="C115" i="81"/>
  <c r="C116" i="81"/>
  <c r="C117" i="81"/>
  <c r="C118" i="81"/>
  <c r="C119" i="81"/>
  <c r="C120" i="81"/>
  <c r="C121" i="81"/>
  <c r="C122" i="81"/>
  <c r="C123" i="81"/>
  <c r="C124" i="81"/>
  <c r="C125" i="81"/>
  <c r="C126" i="81"/>
  <c r="C127" i="81"/>
  <c r="C128" i="81"/>
  <c r="C129" i="81"/>
  <c r="C130" i="81"/>
  <c r="C131" i="81"/>
  <c r="C132" i="81"/>
  <c r="C133" i="81"/>
  <c r="C134" i="81"/>
  <c r="C135" i="81"/>
  <c r="C136" i="81"/>
  <c r="C137" i="81"/>
  <c r="C138" i="81"/>
  <c r="C139" i="81"/>
  <c r="C140" i="81"/>
  <c r="C141" i="81"/>
  <c r="C142" i="81"/>
  <c r="C143" i="81"/>
  <c r="C144" i="81"/>
  <c r="C145" i="81"/>
  <c r="C146" i="81"/>
  <c r="C147" i="81"/>
  <c r="C148" i="81"/>
  <c r="C149" i="81"/>
  <c r="C150" i="81"/>
  <c r="C151" i="81"/>
  <c r="C152" i="81"/>
  <c r="C153" i="81"/>
  <c r="C154" i="81"/>
  <c r="C155" i="81"/>
  <c r="C156" i="81"/>
  <c r="C157" i="81"/>
  <c r="C158" i="81"/>
  <c r="C159" i="81"/>
  <c r="C160" i="81"/>
  <c r="C161" i="81"/>
  <c r="C162" i="81"/>
  <c r="C163" i="81"/>
  <c r="C164" i="81"/>
  <c r="C165" i="81"/>
  <c r="C166" i="81"/>
  <c r="C167" i="81"/>
  <c r="C168" i="81"/>
  <c r="C169" i="81"/>
  <c r="C170" i="81"/>
  <c r="C171" i="81"/>
  <c r="C172" i="81"/>
  <c r="C173" i="81"/>
  <c r="C174" i="81"/>
  <c r="C175" i="81"/>
  <c r="C176" i="81"/>
  <c r="C177" i="81"/>
  <c r="C178" i="81"/>
  <c r="C179" i="81"/>
  <c r="C180" i="81"/>
  <c r="C181" i="81"/>
  <c r="C182" i="81"/>
  <c r="C183" i="81"/>
  <c r="C184" i="81"/>
  <c r="C185" i="81"/>
  <c r="C186" i="81"/>
  <c r="C187" i="81"/>
  <c r="C188" i="81"/>
  <c r="C189" i="81"/>
  <c r="C190" i="81"/>
  <c r="C191" i="81"/>
  <c r="C192" i="81"/>
  <c r="C193" i="81"/>
  <c r="C194" i="81"/>
  <c r="C195" i="81"/>
  <c r="C196" i="81"/>
  <c r="C197" i="81"/>
  <c r="C198" i="81"/>
  <c r="C199" i="81"/>
  <c r="C200" i="81"/>
  <c r="C201" i="81"/>
  <c r="C202" i="81"/>
  <c r="C203" i="81"/>
  <c r="C204" i="81"/>
  <c r="C205" i="81"/>
  <c r="C206" i="81"/>
  <c r="C207" i="81"/>
  <c r="C208" i="81"/>
  <c r="C209" i="81"/>
  <c r="C210" i="81"/>
  <c r="C211" i="81"/>
  <c r="C212" i="81"/>
  <c r="C213" i="81"/>
  <c r="C214" i="81"/>
  <c r="C215" i="81"/>
  <c r="C216" i="81"/>
  <c r="C217" i="81"/>
  <c r="C218" i="81"/>
  <c r="C219" i="81"/>
  <c r="C220" i="81"/>
  <c r="C221" i="81"/>
  <c r="C222" i="81"/>
  <c r="C223" i="81"/>
  <c r="C224" i="81"/>
  <c r="C225" i="81"/>
  <c r="C226" i="81"/>
  <c r="C227" i="81"/>
  <c r="C228" i="81"/>
  <c r="C229" i="81"/>
  <c r="C230" i="81"/>
  <c r="C231" i="81"/>
  <c r="C232" i="81"/>
  <c r="C233" i="81"/>
  <c r="C234" i="81"/>
  <c r="C235" i="81"/>
  <c r="C236" i="81"/>
  <c r="C237" i="81"/>
  <c r="C238" i="81"/>
  <c r="C239" i="81"/>
  <c r="C240" i="81"/>
  <c r="C241" i="81"/>
  <c r="C242" i="81"/>
  <c r="C243" i="81"/>
  <c r="C244" i="81"/>
  <c r="C245" i="81"/>
  <c r="C246" i="81"/>
  <c r="C247" i="81"/>
  <c r="C248" i="81"/>
  <c r="C249" i="81"/>
  <c r="C250" i="81"/>
  <c r="C251" i="81"/>
  <c r="C252" i="81"/>
  <c r="C253" i="81"/>
  <c r="C254" i="81"/>
  <c r="C255" i="81"/>
  <c r="C256" i="81"/>
  <c r="C257" i="81"/>
  <c r="C258" i="81"/>
  <c r="C259" i="81"/>
  <c r="C260" i="81"/>
  <c r="C261" i="81"/>
  <c r="C262" i="81"/>
  <c r="C263" i="81"/>
  <c r="C264" i="81"/>
  <c r="C265" i="81"/>
  <c r="C266" i="81"/>
  <c r="C267" i="81"/>
  <c r="C268" i="81"/>
  <c r="C269" i="81"/>
  <c r="C270" i="81"/>
  <c r="C271" i="81"/>
  <c r="C272" i="81"/>
  <c r="C273" i="81"/>
  <c r="C274" i="81"/>
  <c r="C275" i="81"/>
  <c r="C276" i="81"/>
  <c r="C277" i="81"/>
  <c r="C278" i="81"/>
  <c r="C279" i="81"/>
  <c r="C280" i="81"/>
  <c r="C281" i="81"/>
  <c r="C282" i="81"/>
  <c r="C283" i="81"/>
  <c r="C284" i="81"/>
  <c r="C285" i="81"/>
  <c r="C286" i="81"/>
  <c r="C287" i="81"/>
  <c r="C288" i="81"/>
  <c r="C289" i="81"/>
  <c r="C290" i="81"/>
  <c r="C291" i="81"/>
  <c r="C292" i="81"/>
  <c r="C293" i="81"/>
  <c r="C294" i="81"/>
  <c r="C295" i="81"/>
  <c r="C296" i="81"/>
  <c r="C297" i="81"/>
  <c r="C298" i="81"/>
  <c r="C299" i="81"/>
  <c r="C300" i="81"/>
  <c r="C301" i="81"/>
  <c r="C302" i="81"/>
  <c r="C303" i="81"/>
  <c r="C304" i="81"/>
  <c r="C305" i="81"/>
  <c r="C306" i="81"/>
  <c r="C307" i="81"/>
  <c r="C308" i="81"/>
  <c r="C309" i="81"/>
  <c r="C310" i="81"/>
  <c r="C311" i="81"/>
  <c r="C312" i="81"/>
  <c r="C313" i="81"/>
  <c r="C314" i="81"/>
  <c r="C315" i="81"/>
  <c r="C316" i="81"/>
  <c r="C317" i="81"/>
  <c r="C318" i="81"/>
  <c r="C319" i="81"/>
  <c r="C320" i="81"/>
  <c r="C321" i="81"/>
  <c r="C322" i="81"/>
  <c r="C323" i="81"/>
  <c r="C324" i="81"/>
  <c r="C325" i="81"/>
  <c r="C326" i="81"/>
  <c r="C327" i="81"/>
  <c r="C328" i="81"/>
  <c r="C329" i="81"/>
  <c r="C330" i="81"/>
  <c r="C331" i="81"/>
  <c r="C332" i="81"/>
  <c r="C333" i="81"/>
  <c r="C334" i="81"/>
  <c r="C335" i="81"/>
  <c r="C336" i="81"/>
  <c r="C337" i="81"/>
  <c r="A137" i="63" l="1"/>
  <c r="A136" i="63"/>
  <c r="A135" i="63"/>
  <c r="A134" i="63"/>
  <c r="A133" i="63"/>
  <c r="A132" i="63"/>
  <c r="A131" i="63"/>
  <c r="A125" i="63" l="1"/>
  <c r="A126" i="63"/>
  <c r="A127" i="63"/>
  <c r="A128" i="63"/>
  <c r="A129" i="63"/>
  <c r="A130" i="63"/>
  <c r="A124" i="63"/>
  <c r="C4" i="64" l="1"/>
  <c r="N12" i="64" l="1"/>
  <c r="M12" i="64"/>
  <c r="L12" i="64"/>
  <c r="K12" i="64"/>
  <c r="J12" i="64"/>
  <c r="I12" i="64"/>
  <c r="H12" i="64"/>
  <c r="G12" i="64"/>
  <c r="F12" i="64"/>
  <c r="E12" i="64"/>
  <c r="D12" i="64"/>
  <c r="C12" i="64"/>
  <c r="N11" i="64"/>
  <c r="M11" i="64"/>
  <c r="L11" i="64"/>
  <c r="K11" i="64"/>
  <c r="J11" i="64"/>
  <c r="I11" i="64"/>
  <c r="H11" i="64"/>
  <c r="G11" i="64"/>
  <c r="F11" i="64"/>
  <c r="E11" i="64"/>
  <c r="D11" i="64"/>
  <c r="C11" i="64"/>
  <c r="N10" i="64"/>
  <c r="M10" i="64"/>
  <c r="L10" i="64"/>
  <c r="K10" i="64"/>
  <c r="J10" i="64"/>
  <c r="I10" i="64"/>
  <c r="H10" i="64"/>
  <c r="G10" i="64"/>
  <c r="F10" i="64"/>
  <c r="E10" i="64"/>
  <c r="D10" i="64"/>
  <c r="C10" i="64"/>
  <c r="N9" i="64"/>
  <c r="M9" i="64"/>
  <c r="L9" i="64"/>
  <c r="K9" i="64"/>
  <c r="J9" i="64"/>
  <c r="I9" i="64"/>
  <c r="H9" i="64"/>
  <c r="G9" i="64"/>
  <c r="F9" i="64"/>
  <c r="E9" i="64"/>
  <c r="D9" i="64"/>
  <c r="C9" i="64"/>
  <c r="N8" i="64"/>
  <c r="M8" i="64"/>
  <c r="L8" i="64"/>
  <c r="K8" i="64"/>
  <c r="J8" i="64"/>
  <c r="I8" i="64"/>
  <c r="H8" i="64"/>
  <c r="G8" i="64"/>
  <c r="F8" i="64"/>
  <c r="E8" i="64"/>
  <c r="D8" i="64"/>
  <c r="C8" i="64"/>
  <c r="N7" i="64"/>
  <c r="M7" i="64"/>
  <c r="L7" i="64"/>
  <c r="K7" i="64"/>
  <c r="J7" i="64"/>
  <c r="I7" i="64"/>
  <c r="H7" i="64"/>
  <c r="G7" i="64"/>
  <c r="F7" i="64"/>
  <c r="E7" i="64"/>
  <c r="D7" i="64"/>
  <c r="C7" i="64"/>
  <c r="N6" i="64"/>
  <c r="M6" i="64"/>
  <c r="L6" i="64"/>
  <c r="K6" i="64"/>
  <c r="J6" i="64"/>
  <c r="I6" i="64"/>
  <c r="H6" i="64"/>
  <c r="G6" i="64"/>
  <c r="F6" i="64"/>
  <c r="E6" i="64"/>
  <c r="D6" i="64"/>
  <c r="C6" i="64"/>
  <c r="N5" i="64"/>
  <c r="M5" i="64"/>
  <c r="L5" i="64"/>
  <c r="K5" i="64"/>
  <c r="J5" i="64"/>
  <c r="I5" i="64"/>
  <c r="H5" i="64"/>
  <c r="G5" i="64"/>
  <c r="F5" i="64"/>
  <c r="E5" i="64"/>
  <c r="D5" i="64"/>
  <c r="C5" i="64"/>
  <c r="N4" i="64"/>
  <c r="M4" i="64"/>
  <c r="L4" i="64"/>
  <c r="K4" i="64"/>
  <c r="J4" i="64"/>
  <c r="I4" i="64"/>
  <c r="H4" i="64"/>
  <c r="G4" i="64"/>
  <c r="F4" i="64"/>
  <c r="E4" i="64"/>
  <c r="D4" i="64"/>
  <c r="A123" i="63" l="1"/>
  <c r="A122" i="63"/>
  <c r="A121" i="63"/>
  <c r="A120" i="63"/>
  <c r="A119" i="63"/>
  <c r="A118" i="63"/>
  <c r="A117" i="63"/>
  <c r="A116" i="63"/>
  <c r="A115" i="63"/>
  <c r="A114" i="63"/>
  <c r="A113" i="63"/>
  <c r="A112" i="63"/>
  <c r="A111" i="63"/>
  <c r="A110" i="63"/>
  <c r="A109" i="63"/>
  <c r="A108" i="63"/>
  <c r="A107" i="63"/>
  <c r="A106" i="63"/>
  <c r="A105" i="63"/>
  <c r="A104" i="63"/>
  <c r="A103" i="63"/>
  <c r="A102" i="63"/>
  <c r="A101" i="63"/>
  <c r="A100" i="63"/>
  <c r="A99" i="63"/>
  <c r="A98" i="63"/>
  <c r="A97" i="63"/>
  <c r="A96" i="63"/>
  <c r="A95" i="63"/>
  <c r="A94" i="63"/>
  <c r="A93" i="63"/>
  <c r="A92" i="63"/>
  <c r="A91" i="63"/>
  <c r="A90" i="63"/>
  <c r="A89" i="63"/>
  <c r="A88" i="63"/>
  <c r="A87" i="63"/>
  <c r="A86" i="63"/>
  <c r="A85" i="63"/>
  <c r="A84" i="63"/>
  <c r="A83" i="63"/>
  <c r="A82" i="63"/>
  <c r="A81" i="63"/>
  <c r="A80" i="63"/>
  <c r="A79" i="63"/>
  <c r="A78" i="63"/>
  <c r="A77" i="63"/>
  <c r="A76" i="63"/>
  <c r="A75" i="63"/>
  <c r="A74" i="63"/>
  <c r="A73" i="63"/>
  <c r="A72" i="63"/>
  <c r="A71" i="63"/>
  <c r="A70" i="63"/>
  <c r="A69" i="63"/>
  <c r="A68" i="63"/>
  <c r="A67" i="63"/>
  <c r="A66" i="63"/>
  <c r="A65" i="63"/>
  <c r="A64" i="63"/>
  <c r="A63" i="63"/>
  <c r="A62" i="63"/>
  <c r="A61" i="63"/>
  <c r="A60" i="63"/>
  <c r="A59" i="63"/>
  <c r="A58" i="63"/>
  <c r="A57" i="63"/>
  <c r="A56" i="63"/>
  <c r="A54" i="63"/>
  <c r="A53" i="63"/>
  <c r="A52" i="63"/>
  <c r="A51" i="63"/>
  <c r="A50" i="63"/>
  <c r="A49" i="63"/>
  <c r="A47" i="63"/>
  <c r="A46" i="63"/>
  <c r="A45" i="63"/>
  <c r="A44" i="63"/>
  <c r="A43" i="63"/>
  <c r="A42" i="63"/>
  <c r="A41" i="63"/>
  <c r="A40" i="63"/>
  <c r="A39" i="63"/>
  <c r="A38" i="63"/>
  <c r="A37" i="63"/>
  <c r="A36" i="63"/>
  <c r="A35" i="63"/>
  <c r="A34" i="63"/>
  <c r="A33" i="63"/>
  <c r="A32" i="63"/>
  <c r="A31" i="63"/>
  <c r="A30" i="63"/>
  <c r="A29" i="63"/>
  <c r="A28" i="63"/>
  <c r="A27" i="63"/>
  <c r="A26" i="63"/>
  <c r="A24" i="63"/>
  <c r="A23" i="63"/>
  <c r="A22" i="63"/>
  <c r="A21" i="63"/>
  <c r="A20" i="63"/>
  <c r="A19" i="63"/>
  <c r="A18" i="63"/>
  <c r="A17" i="63"/>
  <c r="A16" i="63"/>
  <c r="A15" i="63"/>
  <c r="A14" i="63"/>
  <c r="A13" i="63"/>
  <c r="A12" i="63"/>
  <c r="A11" i="63"/>
  <c r="A10" i="63"/>
  <c r="A9" i="63"/>
  <c r="A8" i="63"/>
  <c r="A7" i="63"/>
  <c r="A6" i="63"/>
  <c r="A5" i="63"/>
  <c r="A4" i="63"/>
  <c r="A3" i="63"/>
  <c r="A2" i="63"/>
  <c r="AD9" i="60" l="1"/>
  <c r="AD29" i="60"/>
  <c r="AD48" i="60"/>
  <c r="AD68" i="60"/>
  <c r="AD89" i="60"/>
  <c r="AD109" i="60"/>
  <c r="AD129" i="60"/>
  <c r="AD150" i="60"/>
  <c r="AD171" i="60"/>
  <c r="AD190" i="60"/>
  <c r="AD210" i="60"/>
  <c r="AD233" i="60"/>
  <c r="AD253" i="60"/>
  <c r="AD272" i="60"/>
  <c r="AD292" i="60"/>
  <c r="AD315" i="60"/>
  <c r="AD335" i="60"/>
  <c r="AD11" i="60"/>
  <c r="AD31" i="60"/>
  <c r="AD50" i="60"/>
  <c r="AD70" i="60"/>
  <c r="AD91" i="60"/>
  <c r="AD111" i="60"/>
  <c r="AD132" i="60"/>
  <c r="AD154" i="60"/>
  <c r="AD173" i="60"/>
  <c r="AD192" i="60"/>
  <c r="AD213" i="60"/>
  <c r="AD235" i="60"/>
  <c r="AD255" i="60"/>
  <c r="AD274" i="60"/>
  <c r="AD297" i="60"/>
  <c r="AD317" i="60"/>
  <c r="AD337" i="60"/>
  <c r="AD12" i="60"/>
  <c r="AD32" i="60"/>
  <c r="AD52" i="60"/>
  <c r="AD71" i="60"/>
  <c r="AD92" i="60"/>
  <c r="AD112" i="60"/>
  <c r="AD133" i="60"/>
  <c r="AD155" i="60"/>
  <c r="AD174" i="60"/>
  <c r="AD193" i="60"/>
  <c r="AD214" i="60"/>
  <c r="AD236" i="60"/>
  <c r="AD256" i="60"/>
  <c r="AD276" i="60"/>
  <c r="AD298" i="60"/>
  <c r="AD318" i="60"/>
  <c r="AD338" i="60"/>
  <c r="AD13" i="60"/>
  <c r="AD33" i="60"/>
  <c r="AD53" i="60"/>
  <c r="AD73" i="60"/>
  <c r="AD93" i="60"/>
  <c r="AD113" i="60"/>
  <c r="AD137" i="60"/>
  <c r="AD156" i="60"/>
  <c r="AD175" i="60"/>
  <c r="AD194" i="60"/>
  <c r="AD217" i="60"/>
  <c r="AD237" i="60"/>
  <c r="AD257" i="60"/>
  <c r="AD277" i="60"/>
  <c r="AD299" i="60"/>
  <c r="AD319" i="60"/>
  <c r="AD340" i="60"/>
  <c r="AD14" i="60"/>
  <c r="AD34" i="60"/>
  <c r="AD54" i="60"/>
  <c r="AD74" i="60"/>
  <c r="AD94" i="60"/>
  <c r="AD114" i="60"/>
  <c r="AD138" i="60"/>
  <c r="AD157" i="60"/>
  <c r="AD176" i="60"/>
  <c r="AD196" i="60"/>
  <c r="AD218" i="60"/>
  <c r="AD238" i="60"/>
  <c r="AD258" i="60"/>
  <c r="AD278" i="60"/>
  <c r="AD300" i="60"/>
  <c r="AD320" i="60"/>
  <c r="AD341" i="60"/>
  <c r="AD15" i="60"/>
  <c r="AD36" i="60"/>
  <c r="AD57" i="60"/>
  <c r="AD75" i="60"/>
  <c r="AD95" i="60"/>
  <c r="AD116" i="60"/>
  <c r="AD139" i="60"/>
  <c r="AD158" i="60"/>
  <c r="AD177" i="60"/>
  <c r="AD197" i="60"/>
  <c r="AD219" i="60"/>
  <c r="AD239" i="60"/>
  <c r="AD260" i="60"/>
  <c r="AD281" i="60"/>
  <c r="AD301" i="60"/>
  <c r="AD321" i="60"/>
  <c r="AD345" i="60"/>
  <c r="AD16" i="60"/>
  <c r="AD37" i="60"/>
  <c r="AD58" i="60"/>
  <c r="AD76" i="60"/>
  <c r="AD96" i="60"/>
  <c r="AD117" i="60"/>
  <c r="AD140" i="60"/>
  <c r="AD159" i="60"/>
  <c r="AD178" i="60"/>
  <c r="AD201" i="60"/>
  <c r="AD220" i="60"/>
  <c r="AD240" i="60"/>
  <c r="AD261" i="60"/>
  <c r="AD282" i="60"/>
  <c r="AD302" i="60"/>
  <c r="AD322" i="60"/>
  <c r="AD346" i="60"/>
  <c r="AD17" i="60"/>
  <c r="AD38" i="60"/>
  <c r="AD59" i="60"/>
  <c r="AD77" i="60"/>
  <c r="AD97" i="60"/>
  <c r="AD121" i="60"/>
  <c r="AD141" i="60"/>
  <c r="AD160" i="60"/>
  <c r="AD180" i="60"/>
  <c r="AD202" i="60"/>
  <c r="AD221" i="60"/>
  <c r="AD241" i="60"/>
  <c r="AD262" i="60"/>
  <c r="AD283" i="60"/>
  <c r="AD303" i="60"/>
  <c r="AD324" i="60"/>
  <c r="AD347" i="60"/>
  <c r="AD18" i="60"/>
  <c r="AD41" i="60"/>
  <c r="AD60" i="60"/>
  <c r="AD78" i="60"/>
  <c r="AD98" i="60"/>
  <c r="AD122" i="60"/>
  <c r="AD142" i="60"/>
  <c r="AD161" i="60"/>
  <c r="AD181" i="60"/>
  <c r="AD203" i="60"/>
  <c r="AD222" i="60"/>
  <c r="AD242" i="60"/>
  <c r="AD265" i="60"/>
  <c r="AD284" i="60"/>
  <c r="AD304" i="60"/>
  <c r="AD325" i="60"/>
  <c r="AD348" i="60"/>
  <c r="AD20" i="60"/>
  <c r="AD42" i="60"/>
  <c r="AD61" i="60"/>
  <c r="AD79" i="60"/>
  <c r="AD100" i="60"/>
  <c r="AD123" i="60"/>
  <c r="AD143" i="60"/>
  <c r="AD162" i="60"/>
  <c r="AD182" i="60"/>
  <c r="AD204" i="60"/>
  <c r="AD223" i="60"/>
  <c r="AD244" i="60"/>
  <c r="AD266" i="60"/>
  <c r="AD285" i="60"/>
  <c r="AD305" i="60"/>
  <c r="AD329" i="60"/>
  <c r="AD349" i="60"/>
  <c r="AD21" i="60"/>
  <c r="AD43" i="60"/>
  <c r="AD62" i="60"/>
  <c r="AD80" i="60"/>
  <c r="AD101" i="60"/>
  <c r="AD124" i="60"/>
  <c r="AD144" i="60"/>
  <c r="AD164" i="60"/>
  <c r="AD185" i="60"/>
  <c r="AD205" i="60"/>
  <c r="AD224" i="60"/>
  <c r="AD245" i="60"/>
  <c r="AD267" i="60"/>
  <c r="AD286" i="60"/>
  <c r="AD306" i="60"/>
  <c r="AD330" i="60"/>
  <c r="AD350" i="60"/>
  <c r="AD25" i="60"/>
  <c r="AD44" i="60"/>
  <c r="AD63" i="60"/>
  <c r="AD81" i="60"/>
  <c r="AD105" i="60"/>
  <c r="AD125" i="60"/>
  <c r="AD145" i="60"/>
  <c r="AD165" i="60"/>
  <c r="AD186" i="60"/>
  <c r="AD206" i="60"/>
  <c r="AD225" i="60"/>
  <c r="AD249" i="60"/>
  <c r="AD268" i="60"/>
  <c r="AD287" i="60"/>
  <c r="AD308" i="60"/>
  <c r="AD331" i="60"/>
  <c r="AD69" i="60"/>
  <c r="AD153" i="60"/>
  <c r="AD234" i="60"/>
  <c r="AD316" i="60"/>
  <c r="AD2" i="60"/>
  <c r="AD82" i="60"/>
  <c r="AD166" i="60"/>
  <c r="AD250" i="60"/>
  <c r="AD332" i="60"/>
  <c r="AD4" i="60"/>
  <c r="AD84" i="60"/>
  <c r="AD169" i="60"/>
  <c r="AD251" i="60"/>
  <c r="AD333" i="60"/>
  <c r="AD5" i="60"/>
  <c r="AD85" i="60"/>
  <c r="AD170" i="60"/>
  <c r="AD252" i="60"/>
  <c r="AD334" i="60"/>
  <c r="AD10" i="60"/>
  <c r="AD90" i="60"/>
  <c r="AD172" i="60"/>
  <c r="AD254" i="60"/>
  <c r="AD336" i="60"/>
  <c r="AD26" i="60"/>
  <c r="AD106" i="60"/>
  <c r="AD187" i="60"/>
  <c r="AD269" i="60"/>
  <c r="AD27" i="60"/>
  <c r="AD107" i="60"/>
  <c r="AD188" i="60"/>
  <c r="AD270" i="60"/>
  <c r="AD28" i="60"/>
  <c r="AD108" i="60"/>
  <c r="AD189" i="60"/>
  <c r="AD271" i="60"/>
  <c r="AD30" i="60"/>
  <c r="AD110" i="60"/>
  <c r="AD191" i="60"/>
  <c r="AD273" i="60"/>
  <c r="AD45" i="60"/>
  <c r="AD126" i="60"/>
  <c r="AD207" i="60"/>
  <c r="AD288" i="60"/>
  <c r="AD46" i="60"/>
  <c r="AD127" i="60"/>
  <c r="AD208" i="60"/>
  <c r="AD289" i="60"/>
  <c r="AD47" i="60"/>
  <c r="AD128" i="60"/>
  <c r="AD209" i="60"/>
  <c r="AD290" i="60"/>
  <c r="AD49" i="60"/>
  <c r="AD130" i="60"/>
  <c r="AD212" i="60"/>
  <c r="AD293" i="60"/>
  <c r="AD64" i="60"/>
  <c r="AD146" i="60"/>
  <c r="AD226" i="60"/>
  <c r="AD309" i="60"/>
  <c r="AD65" i="60"/>
  <c r="AD148" i="60"/>
  <c r="AD228" i="60"/>
  <c r="AD313" i="60"/>
  <c r="AD66" i="60"/>
  <c r="AD149" i="60"/>
  <c r="AD229" i="60"/>
  <c r="AD314" i="60"/>
  <c r="AD215" i="60"/>
  <c r="AD199" i="60"/>
  <c r="AD183" i="60"/>
  <c r="AD167" i="60"/>
  <c r="AD151" i="60"/>
  <c r="AD135" i="60"/>
  <c r="AD119" i="60"/>
  <c r="AD307" i="60"/>
  <c r="AD103" i="60"/>
  <c r="AD259" i="60"/>
  <c r="AD87" i="60"/>
  <c r="AD243" i="60"/>
  <c r="AD343" i="60"/>
  <c r="AD55" i="60"/>
  <c r="AD327" i="60"/>
  <c r="AD311" i="60"/>
  <c r="AD19" i="60"/>
  <c r="AD295" i="60"/>
  <c r="AD263" i="60"/>
  <c r="AD39" i="60"/>
  <c r="AD247" i="60"/>
  <c r="AD7" i="60"/>
  <c r="AD231" i="60"/>
  <c r="AD342" i="60"/>
  <c r="AD51" i="60"/>
  <c r="AD275" i="60"/>
  <c r="AD168" i="60"/>
  <c r="AD152" i="60"/>
  <c r="AD326" i="60"/>
  <c r="AD35" i="60"/>
  <c r="AD310" i="60"/>
  <c r="AD131" i="60"/>
  <c r="AD147" i="60"/>
  <c r="AD312" i="60"/>
  <c r="AD264" i="60"/>
  <c r="AD294" i="60"/>
  <c r="AD246" i="60"/>
  <c r="AD83" i="60"/>
  <c r="AD136" i="60"/>
  <c r="AD328" i="60"/>
  <c r="AD24" i="60"/>
  <c r="AD230" i="60"/>
  <c r="AD211" i="60"/>
  <c r="AD198" i="60"/>
  <c r="AD88" i="60"/>
  <c r="AD200" i="60"/>
  <c r="AD67" i="60"/>
  <c r="AD134" i="60"/>
  <c r="AD115" i="60"/>
  <c r="AD344" i="60"/>
  <c r="AD3" i="60"/>
  <c r="AD118" i="60"/>
  <c r="AD296" i="60"/>
  <c r="AD102" i="60"/>
  <c r="AD120" i="60"/>
  <c r="AD86" i="60"/>
  <c r="AD291" i="60"/>
  <c r="AD216" i="60"/>
  <c r="AD248" i="60"/>
  <c r="AD104" i="60"/>
  <c r="AD184" i="60"/>
  <c r="AD22" i="60"/>
  <c r="AD6" i="60"/>
  <c r="AD179" i="60"/>
  <c r="AD323" i="60"/>
  <c r="AD279" i="60"/>
  <c r="AD8" i="60"/>
  <c r="AD280" i="60"/>
  <c r="AD56" i="60"/>
  <c r="AD227" i="60"/>
  <c r="AD339" i="60"/>
  <c r="AD232" i="60"/>
  <c r="AD99" i="60"/>
  <c r="AD163" i="60"/>
  <c r="AD23" i="60"/>
  <c r="AD72" i="60"/>
  <c r="AD195" i="60"/>
  <c r="AD40" i="60"/>
  <c r="F363" i="81"/>
  <c r="F403" i="81"/>
  <c r="F450" i="81"/>
  <c r="F499" i="81"/>
  <c r="F531" i="81"/>
  <c r="F586" i="81"/>
  <c r="F627" i="81"/>
  <c r="F683" i="81"/>
  <c r="F739" i="81"/>
  <c r="F795" i="81"/>
  <c r="F859" i="81"/>
  <c r="F923" i="81"/>
  <c r="F987" i="81"/>
  <c r="F1051" i="81"/>
  <c r="F1115" i="81"/>
  <c r="F1179" i="81"/>
  <c r="F1243" i="81"/>
  <c r="F1307" i="81"/>
  <c r="F1371" i="81"/>
  <c r="F1435" i="81"/>
  <c r="F1499" i="81"/>
  <c r="F1563" i="81"/>
  <c r="F5" i="81"/>
  <c r="F13" i="81"/>
  <c r="F21" i="81"/>
  <c r="F370" i="81"/>
  <c r="F415" i="81"/>
  <c r="F467" i="81"/>
  <c r="F514" i="81"/>
  <c r="F563" i="81"/>
  <c r="F611" i="81"/>
  <c r="F675" i="81"/>
  <c r="F747" i="81"/>
  <c r="F811" i="81"/>
  <c r="F883" i="81"/>
  <c r="F955" i="81"/>
  <c r="F1027" i="81"/>
  <c r="F1099" i="81"/>
  <c r="F1171" i="81"/>
  <c r="F1251" i="81"/>
  <c r="F1323" i="81"/>
  <c r="F1395" i="81"/>
  <c r="F1467" i="81"/>
  <c r="F1539" i="81"/>
  <c r="F3" i="81"/>
  <c r="F12" i="81"/>
  <c r="F22" i="81"/>
  <c r="F339" i="81"/>
  <c r="F371" i="81"/>
  <c r="F427" i="81"/>
  <c r="F483" i="81"/>
  <c r="F539" i="81"/>
  <c r="F594" i="81"/>
  <c r="F659" i="81"/>
  <c r="F731" i="81"/>
  <c r="F819" i="81"/>
  <c r="F899" i="81"/>
  <c r="F979" i="81"/>
  <c r="F1067" i="81"/>
  <c r="F1147" i="81"/>
  <c r="F1227" i="81"/>
  <c r="F1315" i="81"/>
  <c r="F1403" i="81"/>
  <c r="F1483" i="81"/>
  <c r="F1571" i="81"/>
  <c r="F8" i="81"/>
  <c r="F18" i="81"/>
  <c r="F372" i="81"/>
  <c r="F434" i="81"/>
  <c r="F491" i="81"/>
  <c r="F543" i="81"/>
  <c r="F595" i="81"/>
  <c r="F667" i="81"/>
  <c r="F748" i="81"/>
  <c r="F827" i="81"/>
  <c r="F907" i="81"/>
  <c r="F995" i="81"/>
  <c r="F1075" i="81"/>
  <c r="F1155" i="81"/>
  <c r="F1235" i="81"/>
  <c r="F1331" i="81"/>
  <c r="F1411" i="81"/>
  <c r="F1491" i="81"/>
  <c r="F1579" i="81"/>
  <c r="F9" i="81"/>
  <c r="F19" i="81"/>
  <c r="F373" i="81"/>
  <c r="F435" i="81"/>
  <c r="F507" i="81"/>
  <c r="F547" i="81"/>
  <c r="F603" i="81"/>
  <c r="F691" i="81"/>
  <c r="F755" i="81"/>
  <c r="F835" i="81"/>
  <c r="F915" i="81"/>
  <c r="F1003" i="81"/>
  <c r="F1083" i="81"/>
  <c r="F1163" i="81"/>
  <c r="F1259" i="81"/>
  <c r="F1339" i="81"/>
  <c r="F1419" i="81"/>
  <c r="F1507" i="81"/>
  <c r="F1587" i="81"/>
  <c r="F10" i="81"/>
  <c r="F20" i="81"/>
  <c r="F379" i="81"/>
  <c r="F443" i="81"/>
  <c r="F510" i="81"/>
  <c r="F555" i="81"/>
  <c r="F619" i="81"/>
  <c r="F692" i="81"/>
  <c r="F763" i="81"/>
  <c r="F843" i="81"/>
  <c r="F931" i="81"/>
  <c r="F1011" i="81"/>
  <c r="F1091" i="81"/>
  <c r="F1187" i="81"/>
  <c r="F1267" i="81"/>
  <c r="F1347" i="81"/>
  <c r="F1427" i="81"/>
  <c r="F1515" i="81"/>
  <c r="F1595" i="81"/>
  <c r="F11" i="81"/>
  <c r="F23" i="81"/>
  <c r="F343" i="81"/>
  <c r="F387" i="81"/>
  <c r="F451" i="81"/>
  <c r="F511" i="81"/>
  <c r="F571" i="81"/>
  <c r="F635" i="81"/>
  <c r="F699" i="81"/>
  <c r="F771" i="81"/>
  <c r="F851" i="81"/>
  <c r="F939" i="81"/>
  <c r="F1019" i="81"/>
  <c r="F1107" i="81"/>
  <c r="F1195" i="81"/>
  <c r="F1275" i="81"/>
  <c r="F1355" i="81"/>
  <c r="F1443" i="81"/>
  <c r="F1523" i="81"/>
  <c r="F2" i="81"/>
  <c r="F14" i="81"/>
  <c r="F362" i="81"/>
  <c r="F419" i="81"/>
  <c r="F479" i="81"/>
  <c r="F523" i="81"/>
  <c r="F591" i="81"/>
  <c r="F658" i="81"/>
  <c r="F723" i="81"/>
  <c r="F803" i="81"/>
  <c r="F891" i="81"/>
  <c r="F971" i="81"/>
  <c r="F1059" i="81"/>
  <c r="F459" i="81"/>
  <c r="F707" i="81"/>
  <c r="F1035" i="81"/>
  <c r="F1283" i="81"/>
  <c r="F1475" i="81"/>
  <c r="F16" i="81"/>
  <c r="F475" i="81"/>
  <c r="F715" i="81"/>
  <c r="F1043" i="81"/>
  <c r="F1291" i="81"/>
  <c r="F1531" i="81"/>
  <c r="F17" i="81"/>
  <c r="F1211" i="81"/>
  <c r="F651" i="81"/>
  <c r="F15" i="81"/>
  <c r="F515" i="81"/>
  <c r="F779" i="81"/>
  <c r="F1123" i="81"/>
  <c r="F1299" i="81"/>
  <c r="F1547" i="81"/>
  <c r="F395" i="81"/>
  <c r="F1451" i="81"/>
  <c r="F7" i="81"/>
  <c r="F411" i="81"/>
  <c r="F1459" i="81"/>
  <c r="F522" i="81"/>
  <c r="F787" i="81"/>
  <c r="F1131" i="81"/>
  <c r="F1363" i="81"/>
  <c r="F1555" i="81"/>
  <c r="F643" i="81"/>
  <c r="F963" i="81"/>
  <c r="F347" i="81"/>
  <c r="F579" i="81"/>
  <c r="F867" i="81"/>
  <c r="F1139" i="81"/>
  <c r="F1379" i="81"/>
  <c r="F4" i="81"/>
  <c r="F355" i="81"/>
  <c r="F587" i="81"/>
  <c r="F875" i="81"/>
  <c r="F1203" i="81"/>
  <c r="F1387" i="81"/>
  <c r="F6" i="81"/>
  <c r="F947" i="81"/>
  <c r="F1219" i="81"/>
  <c r="F332" i="81"/>
  <c r="F1575" i="81"/>
  <c r="F1056" i="81"/>
  <c r="F840" i="81"/>
  <c r="F640" i="81"/>
  <c r="F448" i="81"/>
  <c r="F180" i="81"/>
  <c r="F1560" i="81"/>
  <c r="F1368" i="81"/>
  <c r="F1192" i="81"/>
  <c r="F952" i="81"/>
  <c r="F696" i="81"/>
  <c r="F440" i="81"/>
  <c r="F156" i="81"/>
  <c r="F1520" i="81"/>
  <c r="F1336" i="81"/>
  <c r="F1104" i="81"/>
  <c r="F816" i="81"/>
  <c r="F504" i="81"/>
  <c r="F236" i="81"/>
  <c r="F44" i="81"/>
  <c r="F1432" i="81"/>
  <c r="F1224" i="81"/>
  <c r="F936" i="81"/>
  <c r="F648" i="81"/>
  <c r="F376" i="81"/>
  <c r="F1537" i="81"/>
  <c r="F1473" i="81"/>
  <c r="F1409" i="81"/>
  <c r="F1345" i="81"/>
  <c r="F1281" i="81"/>
  <c r="F1217" i="81"/>
  <c r="F1153" i="81"/>
  <c r="F1089" i="81"/>
  <c r="F1025" i="81"/>
  <c r="F290" i="81"/>
  <c r="F226" i="81"/>
  <c r="F162" i="81"/>
  <c r="F98" i="81"/>
  <c r="F34" i="81"/>
  <c r="F289" i="81"/>
  <c r="F225" i="81"/>
  <c r="F161" i="81"/>
  <c r="F97" i="81"/>
  <c r="F33" i="81"/>
  <c r="F288" i="81"/>
  <c r="F224" i="81"/>
  <c r="F160" i="81"/>
  <c r="F96" i="81"/>
  <c r="F32" i="81"/>
  <c r="F327" i="81"/>
  <c r="F263" i="81"/>
  <c r="F199" i="81"/>
  <c r="F135" i="81"/>
  <c r="F71" i="81"/>
  <c r="F318" i="81"/>
  <c r="F254" i="81"/>
  <c r="F190" i="81"/>
  <c r="F126" i="81"/>
  <c r="F62" i="81"/>
  <c r="F1570" i="81"/>
  <c r="F1503" i="81"/>
  <c r="F1439" i="81"/>
  <c r="F1375" i="81"/>
  <c r="F1311" i="81"/>
  <c r="F1247" i="81"/>
  <c r="F1183" i="81"/>
  <c r="F1119" i="81"/>
  <c r="F1055" i="81"/>
  <c r="F991" i="81"/>
  <c r="F927" i="81"/>
  <c r="F1566" i="81"/>
  <c r="F1502" i="81"/>
  <c r="F1438" i="81"/>
  <c r="F1374" i="81"/>
  <c r="F1310" i="81"/>
  <c r="F1246" i="81"/>
  <c r="F1182" i="81"/>
  <c r="F1118" i="81"/>
  <c r="F1054" i="81"/>
  <c r="F1565" i="81"/>
  <c r="F1501" i="81"/>
  <c r="F1437" i="81"/>
  <c r="F1373" i="81"/>
  <c r="F1309" i="81"/>
  <c r="F1245" i="81"/>
  <c r="F292" i="81"/>
  <c r="F1567" i="81"/>
  <c r="F1024" i="81"/>
  <c r="F808" i="81"/>
  <c r="F608" i="81"/>
  <c r="F416" i="81"/>
  <c r="F172" i="81"/>
  <c r="F1536" i="81"/>
  <c r="F1344" i="81"/>
  <c r="F1168" i="81"/>
  <c r="F928" i="81"/>
  <c r="F656" i="81"/>
  <c r="F392" i="81"/>
  <c r="F124" i="81"/>
  <c r="F1496" i="81"/>
  <c r="F1304" i="81"/>
  <c r="F1064" i="81"/>
  <c r="F776" i="81"/>
  <c r="F456" i="81"/>
  <c r="F220" i="81"/>
  <c r="F1592" i="81"/>
  <c r="F1408" i="81"/>
  <c r="F1200" i="81"/>
  <c r="F904" i="81"/>
  <c r="F616" i="81"/>
  <c r="F1593" i="81"/>
  <c r="F1529" i="81"/>
  <c r="F1465" i="81"/>
  <c r="F1401" i="81"/>
  <c r="F1337" i="81"/>
  <c r="F1273" i="81"/>
  <c r="F1209" i="81"/>
  <c r="F1145" i="81"/>
  <c r="F1081" i="81"/>
  <c r="F1017" i="81"/>
  <c r="F282" i="81"/>
  <c r="F218" i="81"/>
  <c r="F154" i="81"/>
  <c r="F90" i="81"/>
  <c r="F26" i="81"/>
  <c r="F281" i="81"/>
  <c r="F217" i="81"/>
  <c r="F153" i="81"/>
  <c r="F89" i="81"/>
  <c r="F25" i="81"/>
  <c r="F280" i="81"/>
  <c r="F216" i="81"/>
  <c r="F152" i="81"/>
  <c r="F88" i="81"/>
  <c r="F24" i="81"/>
  <c r="F319" i="81"/>
  <c r="F255" i="81"/>
  <c r="F191" i="81"/>
  <c r="F127" i="81"/>
  <c r="F63" i="81"/>
  <c r="F310" i="81"/>
  <c r="F246" i="81"/>
  <c r="F182" i="81"/>
  <c r="F118" i="81"/>
  <c r="F54" i="81"/>
  <c r="F1562" i="81"/>
  <c r="F1495" i="81"/>
  <c r="F1431" i="81"/>
  <c r="F1367" i="81"/>
  <c r="F1303" i="81"/>
  <c r="F1239" i="81"/>
  <c r="F1175" i="81"/>
  <c r="F1111" i="81"/>
  <c r="F1047" i="81"/>
  <c r="F983" i="81"/>
  <c r="F919" i="81"/>
  <c r="F1558" i="81"/>
  <c r="F1494" i="81"/>
  <c r="F1430" i="81"/>
  <c r="F1366" i="81"/>
  <c r="F1302" i="81"/>
  <c r="F1238" i="81"/>
  <c r="F1174" i="81"/>
  <c r="F1110" i="81"/>
  <c r="F1046" i="81"/>
  <c r="F1557" i="81"/>
  <c r="F1493" i="81"/>
  <c r="F1429" i="81"/>
  <c r="F1365" i="81"/>
  <c r="F1301" i="81"/>
  <c r="F260" i="81"/>
  <c r="F1559" i="81"/>
  <c r="F1000" i="81"/>
  <c r="F784" i="81"/>
  <c r="F584" i="81"/>
  <c r="F384" i="81"/>
  <c r="F140" i="81"/>
  <c r="F1512" i="81"/>
  <c r="F1320" i="81"/>
  <c r="F1144" i="81"/>
  <c r="F896" i="81"/>
  <c r="F624" i="81"/>
  <c r="F360" i="81"/>
  <c r="F100" i="81"/>
  <c r="F1472" i="81"/>
  <c r="F1280" i="81"/>
  <c r="F1032" i="81"/>
  <c r="F744" i="81"/>
  <c r="F424" i="81"/>
  <c r="F188" i="81"/>
  <c r="F1568" i="81"/>
  <c r="F1384" i="81"/>
  <c r="F1160" i="81"/>
  <c r="F872" i="81"/>
  <c r="F576" i="81"/>
  <c r="F1585" i="81"/>
  <c r="F1521" i="81"/>
  <c r="F1457" i="81"/>
  <c r="F1393" i="81"/>
  <c r="F1329" i="81"/>
  <c r="F1265" i="81"/>
  <c r="F1201" i="81"/>
  <c r="F1137" i="81"/>
  <c r="F1073" i="81"/>
  <c r="F1009" i="81"/>
  <c r="F274" i="81"/>
  <c r="F210" i="81"/>
  <c r="F146" i="81"/>
  <c r="F82" i="81"/>
  <c r="F337" i="81"/>
  <c r="F273" i="81"/>
  <c r="F209" i="81"/>
  <c r="F145" i="81"/>
  <c r="F81" i="81"/>
  <c r="F336" i="81"/>
  <c r="F272" i="81"/>
  <c r="F208" i="81"/>
  <c r="F144" i="81"/>
  <c r="F80" i="81"/>
  <c r="F1596" i="81"/>
  <c r="F311" i="81"/>
  <c r="F247" i="81"/>
  <c r="F183" i="81"/>
  <c r="F119" i="81"/>
  <c r="F55" i="81"/>
  <c r="F302" i="81"/>
  <c r="F238" i="81"/>
  <c r="F174" i="81"/>
  <c r="F110" i="81"/>
  <c r="F46" i="81"/>
  <c r="F1551" i="81"/>
  <c r="F1487" i="81"/>
  <c r="F1423" i="81"/>
  <c r="F1359" i="81"/>
  <c r="F1295" i="81"/>
  <c r="F1231" i="81"/>
  <c r="F1167" i="81"/>
  <c r="F1103" i="81"/>
  <c r="F1039" i="81"/>
  <c r="F975" i="81"/>
  <c r="F911" i="81"/>
  <c r="F1550" i="81"/>
  <c r="F1486" i="81"/>
  <c r="F1422" i="81"/>
  <c r="F1358" i="81"/>
  <c r="F1294" i="81"/>
  <c r="F1230" i="81"/>
  <c r="F1166" i="81"/>
  <c r="F1102" i="81"/>
  <c r="F1038" i="81"/>
  <c r="F1549" i="81"/>
  <c r="F1485" i="81"/>
  <c r="F1421" i="81"/>
  <c r="F1357" i="81"/>
  <c r="F1293" i="81"/>
  <c r="F204" i="81"/>
  <c r="F1176" i="81"/>
  <c r="F976" i="81"/>
  <c r="F760" i="81"/>
  <c r="F560" i="81"/>
  <c r="F344" i="81"/>
  <c r="F116" i="81"/>
  <c r="F1488" i="81"/>
  <c r="F1296" i="81"/>
  <c r="F1112" i="81"/>
  <c r="F856" i="81"/>
  <c r="F600" i="81"/>
  <c r="F308" i="81"/>
  <c r="F84" i="81"/>
  <c r="F1448" i="81"/>
  <c r="F1248" i="81"/>
  <c r="F992" i="81"/>
  <c r="F704" i="81"/>
  <c r="F400" i="81"/>
  <c r="F164" i="81"/>
  <c r="F1544" i="81"/>
  <c r="F1360" i="81"/>
  <c r="F1128" i="81"/>
  <c r="F832" i="81"/>
  <c r="F544" i="81"/>
  <c r="F1577" i="81"/>
  <c r="F1513" i="81"/>
  <c r="F1449" i="81"/>
  <c r="F1385" i="81"/>
  <c r="F1321" i="81"/>
  <c r="F1257" i="81"/>
  <c r="F1193" i="81"/>
  <c r="F1129" i="81"/>
  <c r="F1065" i="81"/>
  <c r="F330" i="81"/>
  <c r="F266" i="81"/>
  <c r="F202" i="81"/>
  <c r="F138" i="81"/>
  <c r="F74" i="81"/>
  <c r="F329" i="81"/>
  <c r="F265" i="81"/>
  <c r="F201" i="81"/>
  <c r="F137" i="81"/>
  <c r="F73" i="81"/>
  <c r="F328" i="81"/>
  <c r="F264" i="81"/>
  <c r="F200" i="81"/>
  <c r="F136" i="81"/>
  <c r="F72" i="81"/>
  <c r="F1588" i="81"/>
  <c r="F303" i="81"/>
  <c r="F239" i="81"/>
  <c r="F175" i="81"/>
  <c r="F111" i="81"/>
  <c r="F47" i="81"/>
  <c r="F294" i="81"/>
  <c r="F230" i="81"/>
  <c r="F166" i="81"/>
  <c r="F102" i="81"/>
  <c r="F38" i="81"/>
  <c r="F1543" i="81"/>
  <c r="F1479" i="81"/>
  <c r="F1415" i="81"/>
  <c r="F1351" i="81"/>
  <c r="F1287" i="81"/>
  <c r="F1223" i="81"/>
  <c r="F1159" i="81"/>
  <c r="F1095" i="81"/>
  <c r="F1031" i="81"/>
  <c r="F967" i="81"/>
  <c r="F903" i="81"/>
  <c r="F1542" i="81"/>
  <c r="F1478" i="81"/>
  <c r="F1414" i="81"/>
  <c r="F1350" i="81"/>
  <c r="F1286" i="81"/>
  <c r="F1222" i="81"/>
  <c r="F1158" i="81"/>
  <c r="F1094" i="81"/>
  <c r="F1030" i="81"/>
  <c r="F1541" i="81"/>
  <c r="F1477" i="81"/>
  <c r="F1413" i="81"/>
  <c r="F1349" i="81"/>
  <c r="F1285" i="81"/>
  <c r="F148" i="81"/>
  <c r="F1152" i="81"/>
  <c r="F944" i="81"/>
  <c r="F736" i="81"/>
  <c r="F536" i="81"/>
  <c r="F316" i="81"/>
  <c r="F92" i="81"/>
  <c r="F1464" i="81"/>
  <c r="F1272" i="81"/>
  <c r="F1072" i="81"/>
  <c r="F824" i="81"/>
  <c r="F568" i="81"/>
  <c r="F284" i="81"/>
  <c r="F52" i="81"/>
  <c r="F1424" i="81"/>
  <c r="F1232" i="81"/>
  <c r="F960" i="81"/>
  <c r="F672" i="81"/>
  <c r="F352" i="81"/>
  <c r="F132" i="81"/>
  <c r="F1528" i="81"/>
  <c r="F1328" i="81"/>
  <c r="F1088" i="81"/>
  <c r="F792" i="81"/>
  <c r="F512" i="81"/>
  <c r="F1569" i="81"/>
  <c r="F1505" i="81"/>
  <c r="F1441" i="81"/>
  <c r="F1377" i="81"/>
  <c r="F1313" i="81"/>
  <c r="F1249" i="81"/>
  <c r="F1185" i="81"/>
  <c r="F1121" i="81"/>
  <c r="F1057" i="81"/>
  <c r="F322" i="81"/>
  <c r="F258" i="81"/>
  <c r="F194" i="81"/>
  <c r="F130" i="81"/>
  <c r="F66" i="81"/>
  <c r="F321" i="81"/>
  <c r="F257" i="81"/>
  <c r="F193" i="81"/>
  <c r="F129" i="81"/>
  <c r="F65" i="81"/>
  <c r="F320" i="81"/>
  <c r="F256" i="81"/>
  <c r="F192" i="81"/>
  <c r="F128" i="81"/>
  <c r="F64" i="81"/>
  <c r="F1580" i="81"/>
  <c r="F295" i="81"/>
  <c r="F231" i="81"/>
  <c r="F167" i="81"/>
  <c r="F103" i="81"/>
  <c r="F39" i="81"/>
  <c r="F286" i="81"/>
  <c r="F222" i="81"/>
  <c r="F158" i="81"/>
  <c r="F94" i="81"/>
  <c r="F30" i="81"/>
  <c r="F1535" i="81"/>
  <c r="F1471" i="81"/>
  <c r="F1407" i="81"/>
  <c r="F1343" i="81"/>
  <c r="F1279" i="81"/>
  <c r="F1215" i="81"/>
  <c r="F1151" i="81"/>
  <c r="F1087" i="81"/>
  <c r="F1023" i="81"/>
  <c r="F959" i="81"/>
  <c r="F895" i="81"/>
  <c r="F1534" i="81"/>
  <c r="F1470" i="81"/>
  <c r="F1406" i="81"/>
  <c r="F1342" i="81"/>
  <c r="F1278" i="81"/>
  <c r="F1214" i="81"/>
  <c r="F1150" i="81"/>
  <c r="F1086" i="81"/>
  <c r="F1597" i="81"/>
  <c r="F1533" i="81"/>
  <c r="F1469" i="81"/>
  <c r="F1405" i="81"/>
  <c r="F1341" i="81"/>
  <c r="F1277" i="81"/>
  <c r="F368" i="81"/>
  <c r="F1120" i="81"/>
  <c r="F912" i="81"/>
  <c r="F712" i="81"/>
  <c r="F520" i="81"/>
  <c r="F276" i="81"/>
  <c r="F68" i="81"/>
  <c r="F1440" i="81"/>
  <c r="F1256" i="81"/>
  <c r="F1040" i="81"/>
  <c r="F800" i="81"/>
  <c r="F528" i="81"/>
  <c r="F252" i="81"/>
  <c r="F36" i="81"/>
  <c r="F1400" i="81"/>
  <c r="F1208" i="81"/>
  <c r="F920" i="81"/>
  <c r="F632" i="81"/>
  <c r="F324" i="81"/>
  <c r="F108" i="81"/>
  <c r="F1504" i="81"/>
  <c r="F1312" i="81"/>
  <c r="F1048" i="81"/>
  <c r="F752" i="81"/>
  <c r="F464" i="81"/>
  <c r="F1561" i="81"/>
  <c r="F1497" i="81"/>
  <c r="F1433" i="81"/>
  <c r="F1369" i="81"/>
  <c r="F1305" i="81"/>
  <c r="F1241" i="81"/>
  <c r="F1177" i="81"/>
  <c r="F1113" i="81"/>
  <c r="F1049" i="81"/>
  <c r="F314" i="81"/>
  <c r="F250" i="81"/>
  <c r="F186" i="81"/>
  <c r="F122" i="81"/>
  <c r="F58" i="81"/>
  <c r="F313" i="81"/>
  <c r="F249" i="81"/>
  <c r="F185" i="81"/>
  <c r="F121" i="81"/>
  <c r="F57" i="81"/>
  <c r="F312" i="81"/>
  <c r="F248" i="81"/>
  <c r="F184" i="81"/>
  <c r="F120" i="81"/>
  <c r="F56" i="81"/>
  <c r="F1572" i="81"/>
  <c r="F287" i="81"/>
  <c r="F223" i="81"/>
  <c r="F159" i="81"/>
  <c r="F95" i="81"/>
  <c r="F31" i="81"/>
  <c r="F278" i="81"/>
  <c r="F214" i="81"/>
  <c r="F150" i="81"/>
  <c r="F86" i="81"/>
  <c r="F1594" i="81"/>
  <c r="F1527" i="81"/>
  <c r="F1463" i="81"/>
  <c r="F1399" i="81"/>
  <c r="F1335" i="81"/>
  <c r="F1271" i="81"/>
  <c r="F1207" i="81"/>
  <c r="F1143" i="81"/>
  <c r="F1079" i="81"/>
  <c r="F1015" i="81"/>
  <c r="F951" i="81"/>
  <c r="F1590" i="81"/>
  <c r="F1526" i="81"/>
  <c r="F1462" i="81"/>
  <c r="F1398" i="81"/>
  <c r="F1334" i="81"/>
  <c r="F1270" i="81"/>
  <c r="F1206" i="81"/>
  <c r="F1142" i="81"/>
  <c r="F1078" i="81"/>
  <c r="F1589" i="81"/>
  <c r="F1525" i="81"/>
  <c r="F1461" i="81"/>
  <c r="F1397" i="81"/>
  <c r="F1333" i="81"/>
  <c r="F1269" i="81"/>
  <c r="F1591" i="81"/>
  <c r="F1096" i="81"/>
  <c r="F888" i="81"/>
  <c r="F688" i="81"/>
  <c r="F488" i="81"/>
  <c r="F244" i="81"/>
  <c r="F28" i="81"/>
  <c r="F1416" i="81"/>
  <c r="F1240" i="81"/>
  <c r="F1016" i="81"/>
  <c r="F768" i="81"/>
  <c r="F496" i="81"/>
  <c r="F228" i="81"/>
  <c r="F1576" i="81"/>
  <c r="F1376" i="81"/>
  <c r="F1184" i="81"/>
  <c r="F880" i="81"/>
  <c r="F592" i="81"/>
  <c r="F300" i="81"/>
  <c r="F76" i="81"/>
  <c r="F1480" i="81"/>
  <c r="F1288" i="81"/>
  <c r="F1008" i="81"/>
  <c r="F720" i="81"/>
  <c r="F432" i="81"/>
  <c r="F1553" i="81"/>
  <c r="F1489" i="81"/>
  <c r="F1425" i="81"/>
  <c r="F1361" i="81"/>
  <c r="F1297" i="81"/>
  <c r="F1233" i="81"/>
  <c r="F1169" i="81"/>
  <c r="F1105" i="81"/>
  <c r="F1041" i="81"/>
  <c r="F306" i="81"/>
  <c r="F242" i="81"/>
  <c r="F178" i="81"/>
  <c r="F114" i="81"/>
  <c r="F50" i="81"/>
  <c r="F305" i="81"/>
  <c r="F241" i="81"/>
  <c r="F177" i="81"/>
  <c r="F113" i="81"/>
  <c r="F49" i="81"/>
  <c r="F304" i="81"/>
  <c r="F240" i="81"/>
  <c r="F176" i="81"/>
  <c r="F112" i="81"/>
  <c r="F48" i="81"/>
  <c r="F1564" i="81"/>
  <c r="F279" i="81"/>
  <c r="F215" i="81"/>
  <c r="F151" i="81"/>
  <c r="F87" i="81"/>
  <c r="F334" i="81"/>
  <c r="F270" i="81"/>
  <c r="F206" i="81"/>
  <c r="F142" i="81"/>
  <c r="F78" i="81"/>
  <c r="F1586" i="81"/>
  <c r="F1519" i="81"/>
  <c r="F1455" i="81"/>
  <c r="F1391" i="81"/>
  <c r="F1327" i="81"/>
  <c r="F1263" i="81"/>
  <c r="F1199" i="81"/>
  <c r="F1583" i="81"/>
  <c r="F1216" i="81"/>
  <c r="F848" i="81"/>
  <c r="F408" i="81"/>
  <c r="F1097" i="81"/>
  <c r="F233" i="81"/>
  <c r="F40" i="81"/>
  <c r="F198" i="81"/>
  <c r="F1255" i="81"/>
  <c r="F943" i="81"/>
  <c r="F1390" i="81"/>
  <c r="F1134" i="81"/>
  <c r="F1453" i="81"/>
  <c r="F1237" i="81"/>
  <c r="F1173" i="81"/>
  <c r="F1109" i="81"/>
  <c r="F1045" i="81"/>
  <c r="F1516" i="81"/>
  <c r="F1452" i="81"/>
  <c r="F1388" i="81"/>
  <c r="F1324" i="81"/>
  <c r="F1260" i="81"/>
  <c r="F1196" i="81"/>
  <c r="F1132" i="81"/>
  <c r="F1068" i="81"/>
  <c r="F1004" i="81"/>
  <c r="F283" i="81"/>
  <c r="F219" i="81"/>
  <c r="F155" i="81"/>
  <c r="F91" i="81"/>
  <c r="F27" i="81"/>
  <c r="F1498" i="81"/>
  <c r="F1434" i="81"/>
  <c r="F1370" i="81"/>
  <c r="F1306" i="81"/>
  <c r="F1242" i="81"/>
  <c r="F1178" i="81"/>
  <c r="F1114" i="81"/>
  <c r="F1050" i="81"/>
  <c r="F986" i="81"/>
  <c r="F922" i="81"/>
  <c r="F985" i="81"/>
  <c r="F921" i="81"/>
  <c r="F857" i="81"/>
  <c r="F793" i="81"/>
  <c r="F729" i="81"/>
  <c r="F665" i="81"/>
  <c r="F601" i="81"/>
  <c r="F537" i="81"/>
  <c r="F473" i="81"/>
  <c r="F409" i="81"/>
  <c r="F345" i="81"/>
  <c r="F831" i="81"/>
  <c r="F767" i="81"/>
  <c r="F703" i="81"/>
  <c r="F639" i="81"/>
  <c r="F567" i="81"/>
  <c r="F487" i="81"/>
  <c r="F407" i="81"/>
  <c r="F1022" i="81"/>
  <c r="F958" i="81"/>
  <c r="F894" i="81"/>
  <c r="F830" i="81"/>
  <c r="F766" i="81"/>
  <c r="F702" i="81"/>
  <c r="F638" i="81"/>
  <c r="F574" i="81"/>
  <c r="F502" i="81"/>
  <c r="F438" i="81"/>
  <c r="F374" i="81"/>
  <c r="F997" i="81"/>
  <c r="F933" i="81"/>
  <c r="F869" i="81"/>
  <c r="F805" i="81"/>
  <c r="F741" i="81"/>
  <c r="F677" i="81"/>
  <c r="F613" i="81"/>
  <c r="F549" i="81"/>
  <c r="F485" i="81"/>
  <c r="F421" i="81"/>
  <c r="F349" i="81"/>
  <c r="F940" i="81"/>
  <c r="F876" i="81"/>
  <c r="F812" i="81"/>
  <c r="F740" i="81"/>
  <c r="F1080" i="81"/>
  <c r="F984" i="81"/>
  <c r="F552" i="81"/>
  <c r="F1545" i="81"/>
  <c r="F1033" i="81"/>
  <c r="F169" i="81"/>
  <c r="F335" i="81"/>
  <c r="F134" i="81"/>
  <c r="F1191" i="81"/>
  <c r="F935" i="81"/>
  <c r="F1382" i="81"/>
  <c r="F1126" i="81"/>
  <c r="F1445" i="81"/>
  <c r="F1229" i="81"/>
  <c r="F1165" i="81"/>
  <c r="F1101" i="81"/>
  <c r="F1037" i="81"/>
  <c r="F1508" i="81"/>
  <c r="F1444" i="81"/>
  <c r="F1380" i="81"/>
  <c r="F1316" i="81"/>
  <c r="F1252" i="81"/>
  <c r="F1188" i="81"/>
  <c r="F1124" i="81"/>
  <c r="F1060" i="81"/>
  <c r="F996" i="81"/>
  <c r="F275" i="81"/>
  <c r="F211" i="81"/>
  <c r="F147" i="81"/>
  <c r="F83" i="81"/>
  <c r="F1554" i="81"/>
  <c r="F1490" i="81"/>
  <c r="F1426" i="81"/>
  <c r="F1362" i="81"/>
  <c r="F1298" i="81"/>
  <c r="F1234" i="81"/>
  <c r="F1170" i="81"/>
  <c r="F1106" i="81"/>
  <c r="F1042" i="81"/>
  <c r="F978" i="81"/>
  <c r="F914" i="81"/>
  <c r="F977" i="81"/>
  <c r="F913" i="81"/>
  <c r="F849" i="81"/>
  <c r="F785" i="81"/>
  <c r="F721" i="81"/>
  <c r="F657" i="81"/>
  <c r="F593" i="81"/>
  <c r="F529" i="81"/>
  <c r="F465" i="81"/>
  <c r="F401" i="81"/>
  <c r="F887" i="81"/>
  <c r="F823" i="81"/>
  <c r="F759" i="81"/>
  <c r="F695" i="81"/>
  <c r="F631" i="81"/>
  <c r="F559" i="81"/>
  <c r="F471" i="81"/>
  <c r="F399" i="81"/>
  <c r="F1014" i="81"/>
  <c r="F950" i="81"/>
  <c r="F886" i="81"/>
  <c r="F822" i="81"/>
  <c r="F758" i="81"/>
  <c r="F694" i="81"/>
  <c r="F630" i="81"/>
  <c r="F566" i="81"/>
  <c r="F494" i="81"/>
  <c r="F430" i="81"/>
  <c r="F366" i="81"/>
  <c r="F989" i="81"/>
  <c r="F925" i="81"/>
  <c r="F861" i="81"/>
  <c r="F797" i="81"/>
  <c r="F733" i="81"/>
  <c r="F669" i="81"/>
  <c r="F605" i="81"/>
  <c r="F541" i="81"/>
  <c r="F477" i="81"/>
  <c r="F413" i="81"/>
  <c r="F341" i="81"/>
  <c r="F932" i="81"/>
  <c r="F868" i="81"/>
  <c r="F804" i="81"/>
  <c r="F732" i="81"/>
  <c r="F864" i="81"/>
  <c r="F728" i="81"/>
  <c r="F268" i="81"/>
  <c r="F1481" i="81"/>
  <c r="F298" i="81"/>
  <c r="F105" i="81"/>
  <c r="F271" i="81"/>
  <c r="F70" i="81"/>
  <c r="F1135" i="81"/>
  <c r="F1582" i="81"/>
  <c r="F1326" i="81"/>
  <c r="F1070" i="81"/>
  <c r="F1389" i="81"/>
  <c r="F1221" i="81"/>
  <c r="F1157" i="81"/>
  <c r="F1093" i="81"/>
  <c r="F1029" i="81"/>
  <c r="F1500" i="81"/>
  <c r="F1436" i="81"/>
  <c r="F1372" i="81"/>
  <c r="F1308" i="81"/>
  <c r="F1244" i="81"/>
  <c r="F1180" i="81"/>
  <c r="F1116" i="81"/>
  <c r="F1052" i="81"/>
  <c r="F331" i="81"/>
  <c r="F267" i="81"/>
  <c r="F203" i="81"/>
  <c r="F139" i="81"/>
  <c r="F75" i="81"/>
  <c r="F1546" i="81"/>
  <c r="F1482" i="81"/>
  <c r="F1418" i="81"/>
  <c r="F1354" i="81"/>
  <c r="F1290" i="81"/>
  <c r="F1226" i="81"/>
  <c r="F1162" i="81"/>
  <c r="F1098" i="81"/>
  <c r="F1034" i="81"/>
  <c r="F970" i="81"/>
  <c r="F906" i="81"/>
  <c r="F969" i="81"/>
  <c r="F905" i="81"/>
  <c r="F841" i="81"/>
  <c r="F777" i="81"/>
  <c r="F713" i="81"/>
  <c r="F649" i="81"/>
  <c r="F585" i="81"/>
  <c r="F521" i="81"/>
  <c r="F457" i="81"/>
  <c r="F393" i="81"/>
  <c r="F879" i="81"/>
  <c r="F815" i="81"/>
  <c r="F751" i="81"/>
  <c r="F687" i="81"/>
  <c r="F623" i="81"/>
  <c r="F551" i="81"/>
  <c r="F463" i="81"/>
  <c r="F391" i="81"/>
  <c r="F1006" i="81"/>
  <c r="F942" i="81"/>
  <c r="F878" i="81"/>
  <c r="F814" i="81"/>
  <c r="F750" i="81"/>
  <c r="F686" i="81"/>
  <c r="F622" i="81"/>
  <c r="F558" i="81"/>
  <c r="F486" i="81"/>
  <c r="F422" i="81"/>
  <c r="F358" i="81"/>
  <c r="F981" i="81"/>
  <c r="F917" i="81"/>
  <c r="F853" i="81"/>
  <c r="F789" i="81"/>
  <c r="F725" i="81"/>
  <c r="F661" i="81"/>
  <c r="F597" i="81"/>
  <c r="F533" i="81"/>
  <c r="F469" i="81"/>
  <c r="F405" i="81"/>
  <c r="F988" i="81"/>
  <c r="F924" i="81"/>
  <c r="F860" i="81"/>
  <c r="F796" i="81"/>
  <c r="F724" i="81"/>
  <c r="F664" i="81"/>
  <c r="F480" i="81"/>
  <c r="F60" i="81"/>
  <c r="F1417" i="81"/>
  <c r="F234" i="81"/>
  <c r="F41" i="81"/>
  <c r="F207" i="81"/>
  <c r="F1578" i="81"/>
  <c r="F1127" i="81"/>
  <c r="F1574" i="81"/>
  <c r="F1318" i="81"/>
  <c r="F1062" i="81"/>
  <c r="F1381" i="81"/>
  <c r="F1213" i="81"/>
  <c r="F1149" i="81"/>
  <c r="F1085" i="81"/>
  <c r="F1556" i="81"/>
  <c r="F1492" i="81"/>
  <c r="F1428" i="81"/>
  <c r="F1364" i="81"/>
  <c r="F1300" i="81"/>
  <c r="F1236" i="81"/>
  <c r="F1172" i="81"/>
  <c r="F1108" i="81"/>
  <c r="F1044" i="81"/>
  <c r="F323" i="81"/>
  <c r="F259" i="81"/>
  <c r="F195" i="81"/>
  <c r="F131" i="81"/>
  <c r="F67" i="81"/>
  <c r="F1538" i="81"/>
  <c r="F1474" i="81"/>
  <c r="F1410" i="81"/>
  <c r="F1346" i="81"/>
  <c r="F1282" i="81"/>
  <c r="F1218" i="81"/>
  <c r="F1154" i="81"/>
  <c r="F1090" i="81"/>
  <c r="F1026" i="81"/>
  <c r="F962" i="81"/>
  <c r="F898" i="81"/>
  <c r="F961" i="81"/>
  <c r="F897" i="81"/>
  <c r="F833" i="81"/>
  <c r="F769" i="81"/>
  <c r="F705" i="81"/>
  <c r="F641" i="81"/>
  <c r="F577" i="81"/>
  <c r="F513" i="81"/>
  <c r="F449" i="81"/>
  <c r="F385" i="81"/>
  <c r="F871" i="81"/>
  <c r="F807" i="81"/>
  <c r="F743" i="81"/>
  <c r="F679" i="81"/>
  <c r="F615" i="81"/>
  <c r="F535" i="81"/>
  <c r="F455" i="81"/>
  <c r="F383" i="81"/>
  <c r="F998" i="81"/>
  <c r="F934" i="81"/>
  <c r="F870" i="81"/>
  <c r="F806" i="81"/>
  <c r="F742" i="81"/>
  <c r="F678" i="81"/>
  <c r="F614" i="81"/>
  <c r="F550" i="81"/>
  <c r="F478" i="81"/>
  <c r="F414" i="81"/>
  <c r="F350" i="81"/>
  <c r="F973" i="81"/>
  <c r="F909" i="81"/>
  <c r="F845" i="81"/>
  <c r="F781" i="81"/>
  <c r="F717" i="81"/>
  <c r="F653" i="81"/>
  <c r="F589" i="81"/>
  <c r="F525" i="81"/>
  <c r="F461" i="81"/>
  <c r="F397" i="81"/>
  <c r="F980" i="81"/>
  <c r="F916" i="81"/>
  <c r="F472" i="81"/>
  <c r="F196" i="81"/>
  <c r="F1456" i="81"/>
  <c r="F1353" i="81"/>
  <c r="F170" i="81"/>
  <c r="F296" i="81"/>
  <c r="F143" i="81"/>
  <c r="F1511" i="81"/>
  <c r="F1071" i="81"/>
  <c r="F1518" i="81"/>
  <c r="F1262" i="81"/>
  <c r="F1581" i="81"/>
  <c r="F1325" i="81"/>
  <c r="F1205" i="81"/>
  <c r="F1141" i="81"/>
  <c r="F1077" i="81"/>
  <c r="F1548" i="81"/>
  <c r="F1484" i="81"/>
  <c r="F1420" i="81"/>
  <c r="F1356" i="81"/>
  <c r="F1292" i="81"/>
  <c r="F1228" i="81"/>
  <c r="F1164" i="81"/>
  <c r="F1100" i="81"/>
  <c r="F1036" i="81"/>
  <c r="F315" i="81"/>
  <c r="F251" i="81"/>
  <c r="F187" i="81"/>
  <c r="F123" i="81"/>
  <c r="F59" i="81"/>
  <c r="F1530" i="81"/>
  <c r="F1466" i="81"/>
  <c r="F1402" i="81"/>
  <c r="F1338" i="81"/>
  <c r="F1274" i="81"/>
  <c r="F1210" i="81"/>
  <c r="F1146" i="81"/>
  <c r="F1082" i="81"/>
  <c r="F1018" i="81"/>
  <c r="F954" i="81"/>
  <c r="F890" i="81"/>
  <c r="F953" i="81"/>
  <c r="F889" i="81"/>
  <c r="F825" i="81"/>
  <c r="F761" i="81"/>
  <c r="F697" i="81"/>
  <c r="F633" i="81"/>
  <c r="F569" i="81"/>
  <c r="F505" i="81"/>
  <c r="F441" i="81"/>
  <c r="F377" i="81"/>
  <c r="F863" i="81"/>
  <c r="F799" i="81"/>
  <c r="F735" i="81"/>
  <c r="F671" i="81"/>
  <c r="F607" i="81"/>
  <c r="F527" i="81"/>
  <c r="F447" i="81"/>
  <c r="F375" i="81"/>
  <c r="F990" i="81"/>
  <c r="F926" i="81"/>
  <c r="F862" i="81"/>
  <c r="F798" i="81"/>
  <c r="F734" i="81"/>
  <c r="F670" i="81"/>
  <c r="F606" i="81"/>
  <c r="F542" i="81"/>
  <c r="F470" i="81"/>
  <c r="F406" i="81"/>
  <c r="F342" i="81"/>
  <c r="F965" i="81"/>
  <c r="F901" i="81"/>
  <c r="F837" i="81"/>
  <c r="F773" i="81"/>
  <c r="F709" i="81"/>
  <c r="F645" i="81"/>
  <c r="F581" i="81"/>
  <c r="F517" i="81"/>
  <c r="F453" i="81"/>
  <c r="F389" i="81"/>
  <c r="F972" i="81"/>
  <c r="F908" i="81"/>
  <c r="F844" i="81"/>
  <c r="F780" i="81"/>
  <c r="F708" i="81"/>
  <c r="F212" i="81"/>
  <c r="F1552" i="81"/>
  <c r="F1264" i="81"/>
  <c r="F1289" i="81"/>
  <c r="F106" i="81"/>
  <c r="F232" i="81"/>
  <c r="F79" i="81"/>
  <c r="F1447" i="81"/>
  <c r="F1063" i="81"/>
  <c r="F1510" i="81"/>
  <c r="F1254" i="81"/>
  <c r="F1573" i="81"/>
  <c r="F1317" i="81"/>
  <c r="F1197" i="81"/>
  <c r="F1133" i="81"/>
  <c r="F1069" i="81"/>
  <c r="F1540" i="81"/>
  <c r="F1476" i="81"/>
  <c r="F1412" i="81"/>
  <c r="F1348" i="81"/>
  <c r="F1284" i="81"/>
  <c r="F1220" i="81"/>
  <c r="F1156" i="81"/>
  <c r="F1092" i="81"/>
  <c r="F1028" i="81"/>
  <c r="F307" i="81"/>
  <c r="F243" i="81"/>
  <c r="F179" i="81"/>
  <c r="F115" i="81"/>
  <c r="F51" i="81"/>
  <c r="F1522" i="81"/>
  <c r="F1458" i="81"/>
  <c r="F1394" i="81"/>
  <c r="F1330" i="81"/>
  <c r="F1266" i="81"/>
  <c r="F1202" i="81"/>
  <c r="F1138" i="81"/>
  <c r="F1074" i="81"/>
  <c r="F1010" i="81"/>
  <c r="F946" i="81"/>
  <c r="F882" i="81"/>
  <c r="F945" i="81"/>
  <c r="F881" i="81"/>
  <c r="F817" i="81"/>
  <c r="F753" i="81"/>
  <c r="F689" i="81"/>
  <c r="F625" i="81"/>
  <c r="F561" i="81"/>
  <c r="F497" i="81"/>
  <c r="F433" i="81"/>
  <c r="F369" i="81"/>
  <c r="F855" i="81"/>
  <c r="F791" i="81"/>
  <c r="F727" i="81"/>
  <c r="F663" i="81"/>
  <c r="F599" i="81"/>
  <c r="F519" i="81"/>
  <c r="F439" i="81"/>
  <c r="F367" i="81"/>
  <c r="F982" i="81"/>
  <c r="F918" i="81"/>
  <c r="F854" i="81"/>
  <c r="F790" i="81"/>
  <c r="F726" i="81"/>
  <c r="F662" i="81"/>
  <c r="F598" i="81"/>
  <c r="F534" i="81"/>
  <c r="F462" i="81"/>
  <c r="F398" i="81"/>
  <c r="F1021" i="81"/>
  <c r="F957" i="81"/>
  <c r="F893" i="81"/>
  <c r="F829" i="81"/>
  <c r="F765" i="81"/>
  <c r="F701" i="81"/>
  <c r="F637" i="81"/>
  <c r="F573" i="81"/>
  <c r="F509" i="81"/>
  <c r="F445" i="81"/>
  <c r="F381" i="81"/>
  <c r="F964" i="81"/>
  <c r="F900" i="81"/>
  <c r="F836" i="81"/>
  <c r="F772" i="81"/>
  <c r="F1584" i="81"/>
  <c r="F1352" i="81"/>
  <c r="F968" i="81"/>
  <c r="F1225" i="81"/>
  <c r="F42" i="81"/>
  <c r="F168" i="81"/>
  <c r="F326" i="81"/>
  <c r="F1383" i="81"/>
  <c r="F1007" i="81"/>
  <c r="F1454" i="81"/>
  <c r="F1198" i="81"/>
  <c r="F1517" i="81"/>
  <c r="F1261" i="81"/>
  <c r="F1189" i="81"/>
  <c r="F1125" i="81"/>
  <c r="F1061" i="81"/>
  <c r="F1532" i="81"/>
  <c r="F1468" i="81"/>
  <c r="F1404" i="81"/>
  <c r="F1340" i="81"/>
  <c r="F1276" i="81"/>
  <c r="F1212" i="81"/>
  <c r="F1148" i="81"/>
  <c r="F1084" i="81"/>
  <c r="F1020" i="81"/>
  <c r="F299" i="81"/>
  <c r="F235" i="81"/>
  <c r="F171" i="81"/>
  <c r="F107" i="81"/>
  <c r="F43" i="81"/>
  <c r="F1514" i="81"/>
  <c r="F1450" i="81"/>
  <c r="F1386" i="81"/>
  <c r="F1322" i="81"/>
  <c r="F1258" i="81"/>
  <c r="F1194" i="81"/>
  <c r="F1130" i="81"/>
  <c r="F1066" i="81"/>
  <c r="F1002" i="81"/>
  <c r="F938" i="81"/>
  <c r="F1001" i="81"/>
  <c r="F937" i="81"/>
  <c r="F873" i="81"/>
  <c r="F809" i="81"/>
  <c r="F1392" i="81"/>
  <c r="F1136" i="81"/>
  <c r="F680" i="81"/>
  <c r="F1161" i="81"/>
  <c r="F297" i="81"/>
  <c r="F104" i="81"/>
  <c r="F262" i="81"/>
  <c r="F1319" i="81"/>
  <c r="F999" i="81"/>
  <c r="F1446" i="81"/>
  <c r="F1190" i="81"/>
  <c r="F1509" i="81"/>
  <c r="F1253" i="81"/>
  <c r="F1181" i="81"/>
  <c r="F1117" i="81"/>
  <c r="F1053" i="81"/>
  <c r="F1524" i="81"/>
  <c r="F1460" i="81"/>
  <c r="F1396" i="81"/>
  <c r="F1332" i="81"/>
  <c r="F1268" i="81"/>
  <c r="F1204" i="81"/>
  <c r="F1140" i="81"/>
  <c r="F1076" i="81"/>
  <c r="F1012" i="81"/>
  <c r="F291" i="81"/>
  <c r="F227" i="81"/>
  <c r="F163" i="81"/>
  <c r="F99" i="81"/>
  <c r="F35" i="81"/>
  <c r="F1506" i="81"/>
  <c r="F1442" i="81"/>
  <c r="F1378" i="81"/>
  <c r="F1314" i="81"/>
  <c r="F1250" i="81"/>
  <c r="F1186" i="81"/>
  <c r="F1122" i="81"/>
  <c r="F1058" i="81"/>
  <c r="F994" i="81"/>
  <c r="F930" i="81"/>
  <c r="F993" i="81"/>
  <c r="F929" i="81"/>
  <c r="F865" i="81"/>
  <c r="F801" i="81"/>
  <c r="F737" i="81"/>
  <c r="F673" i="81"/>
  <c r="F609" i="81"/>
  <c r="F545" i="81"/>
  <c r="F481" i="81"/>
  <c r="F417" i="81"/>
  <c r="F353" i="81"/>
  <c r="F839" i="81"/>
  <c r="F775" i="81"/>
  <c r="F711" i="81"/>
  <c r="F647" i="81"/>
  <c r="F575" i="81"/>
  <c r="F495" i="81"/>
  <c r="F423" i="81"/>
  <c r="F351" i="81"/>
  <c r="F966" i="81"/>
  <c r="F902" i="81"/>
  <c r="F838" i="81"/>
  <c r="F774" i="81"/>
  <c r="F710" i="81"/>
  <c r="F646" i="81"/>
  <c r="F582" i="81"/>
  <c r="F518" i="81"/>
  <c r="F446" i="81"/>
  <c r="F382" i="81"/>
  <c r="F1005" i="81"/>
  <c r="F941" i="81"/>
  <c r="F877" i="81"/>
  <c r="F813" i="81"/>
  <c r="F749" i="81"/>
  <c r="F685" i="81"/>
  <c r="F621" i="81"/>
  <c r="F557" i="81"/>
  <c r="F493" i="81"/>
  <c r="F429" i="81"/>
  <c r="F357" i="81"/>
  <c r="F948" i="81"/>
  <c r="F884" i="81"/>
  <c r="F820" i="81"/>
  <c r="F745" i="81"/>
  <c r="F783" i="81"/>
  <c r="F910" i="81"/>
  <c r="F390" i="81"/>
  <c r="F565" i="81"/>
  <c r="F788" i="81"/>
  <c r="F660" i="81"/>
  <c r="F596" i="81"/>
  <c r="F532" i="81"/>
  <c r="F468" i="81"/>
  <c r="F404" i="81"/>
  <c r="F333" i="81"/>
  <c r="F269" i="81"/>
  <c r="F205" i="81"/>
  <c r="F141" i="81"/>
  <c r="F77" i="81"/>
  <c r="F866" i="81"/>
  <c r="F802" i="81"/>
  <c r="F738" i="81"/>
  <c r="F674" i="81"/>
  <c r="F602" i="81"/>
  <c r="F506" i="81"/>
  <c r="F426" i="81"/>
  <c r="F346" i="81"/>
  <c r="F361" i="81"/>
  <c r="F348" i="81"/>
  <c r="F754" i="81"/>
  <c r="F681" i="81"/>
  <c r="F719" i="81"/>
  <c r="F846" i="81"/>
  <c r="F1013" i="81"/>
  <c r="F501" i="81"/>
  <c r="F764" i="81"/>
  <c r="F652" i="81"/>
  <c r="F588" i="81"/>
  <c r="F524" i="81"/>
  <c r="F460" i="81"/>
  <c r="F396" i="81"/>
  <c r="F325" i="81"/>
  <c r="F261" i="81"/>
  <c r="F197" i="81"/>
  <c r="F133" i="81"/>
  <c r="F69" i="81"/>
  <c r="F858" i="81"/>
  <c r="F794" i="81"/>
  <c r="F730" i="81"/>
  <c r="F666" i="81"/>
  <c r="F578" i="81"/>
  <c r="F498" i="81"/>
  <c r="F418" i="81"/>
  <c r="F338" i="81"/>
  <c r="F359" i="81"/>
  <c r="F420" i="81"/>
  <c r="F29" i="81"/>
  <c r="F538" i="81"/>
  <c r="F617" i="81"/>
  <c r="F655" i="81"/>
  <c r="F782" i="81"/>
  <c r="F949" i="81"/>
  <c r="F437" i="81"/>
  <c r="F756" i="81"/>
  <c r="F644" i="81"/>
  <c r="F580" i="81"/>
  <c r="F516" i="81"/>
  <c r="F452" i="81"/>
  <c r="F388" i="81"/>
  <c r="F317" i="81"/>
  <c r="F253" i="81"/>
  <c r="F189" i="81"/>
  <c r="F125" i="81"/>
  <c r="F61" i="81"/>
  <c r="F850" i="81"/>
  <c r="F786" i="81"/>
  <c r="F722" i="81"/>
  <c r="F650" i="81"/>
  <c r="F570" i="81"/>
  <c r="F490" i="81"/>
  <c r="F410" i="81"/>
  <c r="F852" i="81"/>
  <c r="F612" i="81"/>
  <c r="F221" i="81"/>
  <c r="F618" i="81"/>
  <c r="F553" i="81"/>
  <c r="F583" i="81"/>
  <c r="F718" i="81"/>
  <c r="F885" i="81"/>
  <c r="F365" i="81"/>
  <c r="F716" i="81"/>
  <c r="F636" i="81"/>
  <c r="F572" i="81"/>
  <c r="F508" i="81"/>
  <c r="F444" i="81"/>
  <c r="F380" i="81"/>
  <c r="F309" i="81"/>
  <c r="F245" i="81"/>
  <c r="F181" i="81"/>
  <c r="F117" i="81"/>
  <c r="F53" i="81"/>
  <c r="F842" i="81"/>
  <c r="F778" i="81"/>
  <c r="F714" i="81"/>
  <c r="F642" i="81"/>
  <c r="F562" i="81"/>
  <c r="F482" i="81"/>
  <c r="F402" i="81"/>
  <c r="F546" i="81"/>
  <c r="F386" i="81"/>
  <c r="F693" i="81"/>
  <c r="F484" i="81"/>
  <c r="F93" i="81"/>
  <c r="F378" i="81"/>
  <c r="F489" i="81"/>
  <c r="F503" i="81"/>
  <c r="F654" i="81"/>
  <c r="F821" i="81"/>
  <c r="F956" i="81"/>
  <c r="F700" i="81"/>
  <c r="F628" i="81"/>
  <c r="F564" i="81"/>
  <c r="F500" i="81"/>
  <c r="F436" i="81"/>
  <c r="F364" i="81"/>
  <c r="F301" i="81"/>
  <c r="F237" i="81"/>
  <c r="F173" i="81"/>
  <c r="F109" i="81"/>
  <c r="F45" i="81"/>
  <c r="F834" i="81"/>
  <c r="F770" i="81"/>
  <c r="F706" i="81"/>
  <c r="F634" i="81"/>
  <c r="F554" i="81"/>
  <c r="F474" i="81"/>
  <c r="F394" i="81"/>
  <c r="F466" i="81"/>
  <c r="F526" i="81"/>
  <c r="F548" i="81"/>
  <c r="F157" i="81"/>
  <c r="F690" i="81"/>
  <c r="F425" i="81"/>
  <c r="F431" i="81"/>
  <c r="F590" i="81"/>
  <c r="F757" i="81"/>
  <c r="F892" i="81"/>
  <c r="F684" i="81"/>
  <c r="F620" i="81"/>
  <c r="F556" i="81"/>
  <c r="F492" i="81"/>
  <c r="F428" i="81"/>
  <c r="F356" i="81"/>
  <c r="F293" i="81"/>
  <c r="F229" i="81"/>
  <c r="F165" i="81"/>
  <c r="F101" i="81"/>
  <c r="F37" i="81"/>
  <c r="F826" i="81"/>
  <c r="F762" i="81"/>
  <c r="F698" i="81"/>
  <c r="F626" i="81"/>
  <c r="F847" i="81"/>
  <c r="F974" i="81"/>
  <c r="F454" i="81"/>
  <c r="F629" i="81"/>
  <c r="F828" i="81"/>
  <c r="F668" i="81"/>
  <c r="F604" i="81"/>
  <c r="F540" i="81"/>
  <c r="F476" i="81"/>
  <c r="F412" i="81"/>
  <c r="F340" i="81"/>
  <c r="F277" i="81"/>
  <c r="F213" i="81"/>
  <c r="F149" i="81"/>
  <c r="F85" i="81"/>
  <c r="F874" i="81"/>
  <c r="F810" i="81"/>
  <c r="F746" i="81"/>
  <c r="F682" i="81"/>
  <c r="F610" i="81"/>
  <c r="F530" i="81"/>
  <c r="F442" i="81"/>
  <c r="F354" i="81"/>
  <c r="F676" i="81"/>
  <c r="F285" i="81"/>
  <c r="F818" i="81"/>
  <c r="F458" i="8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8851F2-8745-4DE5-8563-0FA88CAECBF3}" name="Query - Actuals vs budget" description="Connection to the 'Actuals vs budget' query in the workbook." type="100" refreshedVersion="8" minRefreshableVersion="5">
    <extLst>
      <ext xmlns:x15="http://schemas.microsoft.com/office/spreadsheetml/2010/11/main" uri="{DE250136-89BD-433C-8126-D09CA5730AF9}">
        <x15:connection id="6fd21b49-2385-4e8a-b52d-915d516b6602"/>
      </ext>
    </extLst>
  </connection>
  <connection id="2" xr16:uid="{EAEF2E8C-4A84-4565-9CF4-4073FD608587}" name="Query - Budget" description="Connection to the 'Budget' query in the workbook." type="100" refreshedVersion="8" minRefreshableVersion="5">
    <extLst>
      <ext xmlns:x15="http://schemas.microsoft.com/office/spreadsheetml/2010/11/main" uri="{DE250136-89BD-433C-8126-D09CA5730AF9}">
        <x15:connection id="b8a7fab2-495f-4644-a92e-74c77efa942d"/>
      </ext>
    </extLst>
  </connection>
  <connection id="3" xr16:uid="{555A1AA9-2484-43CA-A1CC-C6F0E517EF1B}" name="Query - CAT" description="Connection to the 'CAT' query in the workbook." type="100" refreshedVersion="8" minRefreshableVersion="5">
    <extLst>
      <ext xmlns:x15="http://schemas.microsoft.com/office/spreadsheetml/2010/11/main" uri="{DE250136-89BD-433C-8126-D09CA5730AF9}">
        <x15:connection id="f161aba5-7cb6-432f-8d6f-3655021b7d70"/>
      </ext>
    </extLst>
  </connection>
  <connection id="4" xr16:uid="{723E12FF-FFB1-43AD-B4C5-11A18DED76CC}" name="Query - Category_final" description="Connection to the 'Category_final' query in the workbook." type="100" refreshedVersion="8" minRefreshableVersion="5">
    <extLst>
      <ext xmlns:x15="http://schemas.microsoft.com/office/spreadsheetml/2010/11/main" uri="{DE250136-89BD-433C-8126-D09CA5730AF9}">
        <x15:connection id="f57374f3-6804-4937-b7fb-c8613c34f19b"/>
      </ext>
    </extLst>
  </connection>
  <connection id="5" xr16:uid="{2E9CE5FD-7268-4B40-A280-428BAB73D6EF}" keepAlive="1" name="Query - Category_final (2)" description="Connection to the 'Category_final (2)' query in the workbook." type="5" refreshedVersion="7" background="1" saveData="1">
    <dbPr connection="Provider=Microsoft.Mashup.OleDb.1;Data Source=$Workbook$;Location=&quot;Category_final (2)&quot;;Extended Properties=&quot;&quot;" command="SELECT * FROM [Category_final (2)]"/>
  </connection>
  <connection id="6" xr16:uid="{EFCB1CC2-E77A-4A9E-B6FA-348984DEEFAC}" name="Query - Census_data" description="Connection to the 'Census_data' query in the workbook." type="100" refreshedVersion="8" minRefreshableVersion="5">
    <extLst>
      <ext xmlns:x15="http://schemas.microsoft.com/office/spreadsheetml/2010/11/main" uri="{DE250136-89BD-433C-8126-D09CA5730AF9}">
        <x15:connection id="500cd994-a666-4cca-bdb7-fee144749c35"/>
      </ext>
    </extLst>
  </connection>
  <connection id="7" xr16:uid="{D01A5DF5-E212-41BC-B00C-CC03F84A4DDA}" name="Query - Dashboard" description="Connection to the 'Dashboard' query in the workbook." type="100" refreshedVersion="8" minRefreshableVersion="5">
    <extLst>
      <ext xmlns:x15="http://schemas.microsoft.com/office/spreadsheetml/2010/11/main" uri="{DE250136-89BD-433C-8126-D09CA5730AF9}">
        <x15:connection id="7bf36670-bd20-493c-8229-f31b32b145a0"/>
      </ext>
    </extLst>
  </connection>
  <connection id="8" xr16:uid="{657B9AC0-E82E-4F53-934F-BD612FB8F26A}" name="Query - Merge1" description="Connection to the 'Merge1' query in the workbook." type="100" refreshedVersion="8" minRefreshableVersion="5">
    <extLst>
      <ext xmlns:x15="http://schemas.microsoft.com/office/spreadsheetml/2010/11/main" uri="{DE250136-89BD-433C-8126-D09CA5730AF9}">
        <x15:connection id="5874b4ff-ba23-4047-a153-677f2c6957e9"/>
      </ext>
    </extLst>
  </connection>
  <connection id="9" xr16:uid="{6F74012C-29A2-4D9E-9E39-C2E2C20974A9}" name="Query - Month Looker" description="Connection to the 'Month Looker' query in the workbook." type="100" refreshedVersion="8" minRefreshableVersion="5">
    <extLst>
      <ext xmlns:x15="http://schemas.microsoft.com/office/spreadsheetml/2010/11/main" uri="{DE250136-89BD-433C-8126-D09CA5730AF9}">
        <x15:connection id="7237ee6a-27e7-43e3-bdd3-7600fe64af0e"/>
      </ext>
    </extLst>
  </connection>
  <connection id="10" xr16:uid="{1FF7008D-28B0-4CDB-A19D-9330BE07109D}" keepAlive="1" name="Query - Raw_data" description="Connection to the 'Raw_data' query in the workbook." type="5" refreshedVersion="7" background="1" saveData="1">
    <dbPr connection="Provider=Microsoft.Mashup.OleDb.1;Data Source=$Workbook$;Location=Raw_data;Extended Properties=&quot;&quot;" command="SELECT * FROM [Raw_data]"/>
  </connection>
  <connection id="11" xr16:uid="{FE204421-86CA-4057-A2FE-2315011BEAE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2" xr16:uid="{E758EA4A-F4E6-43FD-8722-6C9AD704E8A6}" name="WorksheetConnection_Census - Test.xlsx!Category_final" type="102" refreshedVersion="8" minRefreshableVersion="5">
    <extLst>
      <ext xmlns:x15="http://schemas.microsoft.com/office/spreadsheetml/2010/11/main" uri="{DE250136-89BD-433C-8126-D09CA5730AF9}">
        <x15:connection id="Category_final">
          <x15:rangePr sourceName="_xlcn.WorksheetConnection_CensusTest.xlsxCategory_final1"/>
        </x15:connection>
      </ext>
    </extLst>
  </connection>
  <connection id="13" xr16:uid="{EEDE2F77-E8E5-4391-9631-27DAC8B950D4}" name="WorksheetConnection_Census - Test.xlsx!Dated" type="102" refreshedVersion="8" minRefreshableVersion="5">
    <extLst>
      <ext xmlns:x15="http://schemas.microsoft.com/office/spreadsheetml/2010/11/main" uri="{DE250136-89BD-433C-8126-D09CA5730AF9}">
        <x15:connection id="Dated">
          <x15:rangePr sourceName="_xlcn.WorksheetConnection_CensusTest.xlsxDated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Actuals vs budget].[CAT.Owned].&amp;[Affiliate],[Actuals vs budget].[CAT.Owned].&amp;[Company Owned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<sst xmlns="http://schemas.openxmlformats.org/spreadsheetml/2006/main" count="63614" uniqueCount="1398">
  <si>
    <t>Creation Date</t>
  </si>
  <si>
    <t>Transaction Date</t>
  </si>
  <si>
    <t>Type</t>
  </si>
  <si>
    <t>Ref#</t>
  </si>
  <si>
    <t>MRN#</t>
  </si>
  <si>
    <t>Description</t>
  </si>
  <si>
    <t>Payor</t>
  </si>
  <si>
    <t>Location</t>
  </si>
  <si>
    <t>Unit(s)</t>
  </si>
  <si>
    <t>Charge</t>
  </si>
  <si>
    <t>Payment</t>
  </si>
  <si>
    <t>Deposit</t>
  </si>
  <si>
    <t>Adjustment</t>
  </si>
  <si>
    <t>Balance/Unallocated</t>
  </si>
  <si>
    <t>Expected Revenue</t>
  </si>
  <si>
    <t>Expected Balance</t>
  </si>
  <si>
    <t>Positive Recovery- Garden Oaks</t>
  </si>
  <si>
    <t>Private Pay</t>
  </si>
  <si>
    <t>Positive Recovery- San Antonio</t>
  </si>
  <si>
    <t>Positive Recovery- San Marcos</t>
  </si>
  <si>
    <t>20-07104</t>
  </si>
  <si>
    <t>Positive Recovery- Jersey Village</t>
  </si>
  <si>
    <t>Positive Recovery- Austin</t>
  </si>
  <si>
    <t>Aftercare</t>
  </si>
  <si>
    <t>Detox</t>
  </si>
  <si>
    <t>IOP</t>
  </si>
  <si>
    <t>PHP</t>
  </si>
  <si>
    <t>RTC</t>
  </si>
  <si>
    <t>SOP</t>
  </si>
  <si>
    <t>Column Labels</t>
  </si>
  <si>
    <t>Row Labels</t>
  </si>
  <si>
    <t>Grand Total</t>
  </si>
  <si>
    <t>Month</t>
  </si>
  <si>
    <t>Garden Oaks</t>
  </si>
  <si>
    <t>Humble</t>
  </si>
  <si>
    <t>Jersey Village</t>
  </si>
  <si>
    <t>San Marcos</t>
  </si>
  <si>
    <t>Austin</t>
  </si>
  <si>
    <t>San Antonio</t>
  </si>
  <si>
    <t>Clear Lake</t>
  </si>
  <si>
    <t>Montrose</t>
  </si>
  <si>
    <t>Pasadena</t>
  </si>
  <si>
    <t>Energy Corridor</t>
  </si>
  <si>
    <t>Program Frequency</t>
  </si>
  <si>
    <t>May</t>
  </si>
  <si>
    <t>Not Offered</t>
  </si>
  <si>
    <t>M-F</t>
  </si>
  <si>
    <t>M,T,Th - 2x/day</t>
  </si>
  <si>
    <t>1X/week</t>
  </si>
  <si>
    <t>Sober Living</t>
  </si>
  <si>
    <t>Everyday</t>
  </si>
  <si>
    <t>M,W,Th</t>
  </si>
  <si>
    <t>M,T,W,Th - 2x/day</t>
  </si>
  <si>
    <t>The Woodlands</t>
  </si>
  <si>
    <t>Cinco Ranch</t>
  </si>
  <si>
    <t>Company Owned</t>
  </si>
  <si>
    <t>Hill Country</t>
  </si>
  <si>
    <t>Positive Recovery- Hill Country</t>
  </si>
  <si>
    <t>M,W,F</t>
  </si>
  <si>
    <t>M,W,Th - 2x/day</t>
  </si>
  <si>
    <t>M,T,Th</t>
  </si>
  <si>
    <t>21-03011</t>
  </si>
  <si>
    <t>Positive Recovery- Sugarland</t>
  </si>
  <si>
    <t>Sugarland</t>
  </si>
  <si>
    <t>Level of Care</t>
  </si>
  <si>
    <t>Affiliate</t>
  </si>
  <si>
    <t>21-08088</t>
  </si>
  <si>
    <t>21-08161</t>
  </si>
  <si>
    <t>21-08218</t>
  </si>
  <si>
    <t>Apply For</t>
  </si>
  <si>
    <t>Note</t>
  </si>
  <si>
    <t>N/A</t>
  </si>
  <si>
    <t>Auto-generated</t>
  </si>
  <si>
    <t>20-06039</t>
  </si>
  <si>
    <t>21-09093</t>
  </si>
  <si>
    <t>Positive Recovery- The Woodlands</t>
  </si>
  <si>
    <t>Positive Recovery- Montrose</t>
  </si>
  <si>
    <t>Positive Recovery- Humble</t>
  </si>
  <si>
    <t>Positive Recovery- Pasadena</t>
  </si>
  <si>
    <t>Positive Recovery- Cinco Ranch</t>
  </si>
  <si>
    <t>21-09293</t>
  </si>
  <si>
    <t>Positive Recovery- Energy Corridor</t>
  </si>
  <si>
    <t>21-10024</t>
  </si>
  <si>
    <t>21-12007</t>
  </si>
  <si>
    <t>21-12140</t>
  </si>
  <si>
    <t>Accounting Period ID</t>
  </si>
  <si>
    <t>22-02004</t>
  </si>
  <si>
    <t>UHC - Optum (INN)</t>
  </si>
  <si>
    <t>BCBS TX PPO (INN)</t>
  </si>
  <si>
    <t>UHC Medicaid (INN)</t>
  </si>
  <si>
    <t>Aetna (EPO/HMO/PPO) (INN)</t>
  </si>
  <si>
    <t>Oscar Health (INN UHC Network)</t>
  </si>
  <si>
    <t>BCBS TX HMO (INN)</t>
  </si>
  <si>
    <t>Superior Health - Medicaid/CHIPS (INN)</t>
  </si>
  <si>
    <t>Magellan (INN)</t>
  </si>
  <si>
    <t>Ambetter - Superior Health Exchange (INN)</t>
  </si>
  <si>
    <t>Cigna (INN)</t>
  </si>
  <si>
    <t>Humana (INN 4.1.22)</t>
  </si>
  <si>
    <t>22-04316</t>
  </si>
  <si>
    <t>20-02061</t>
  </si>
  <si>
    <t>22-05245</t>
  </si>
  <si>
    <t>22-01258</t>
  </si>
  <si>
    <t>22-06216</t>
  </si>
  <si>
    <t>BCBS Federal (INN)</t>
  </si>
  <si>
    <t>22-06056</t>
  </si>
  <si>
    <t>22-05237</t>
  </si>
  <si>
    <t>22-08286</t>
  </si>
  <si>
    <t>Positive Recovery- Dallas Ft Worth</t>
  </si>
  <si>
    <t>Dallas Ft Worth</t>
  </si>
  <si>
    <t>22-08181</t>
  </si>
  <si>
    <t>22-11033</t>
  </si>
  <si>
    <t>Positive Recovery- Galleria</t>
  </si>
  <si>
    <t>22-11220</t>
  </si>
  <si>
    <t>Galleria</t>
  </si>
  <si>
    <t>22-12133</t>
  </si>
  <si>
    <t>22-12143</t>
  </si>
  <si>
    <t>21-11105</t>
  </si>
  <si>
    <t>22-12074</t>
  </si>
  <si>
    <t>22-12240</t>
  </si>
  <si>
    <t>23-01350</t>
  </si>
  <si>
    <t>23-02129</t>
  </si>
  <si>
    <t>Meritian Health (INN Aetna Network)</t>
  </si>
  <si>
    <t>20-10127</t>
  </si>
  <si>
    <t>Writeoff</t>
  </si>
  <si>
    <t>23-02322</t>
  </si>
  <si>
    <t>22-12205</t>
  </si>
  <si>
    <t>23-03162</t>
  </si>
  <si>
    <t>Program</t>
  </si>
  <si>
    <t>Intensive Outpatient Program (IOP)</t>
  </si>
  <si>
    <t>Partial Hospitalization (PHP)</t>
  </si>
  <si>
    <t>Detoxification</t>
  </si>
  <si>
    <t>Residential</t>
  </si>
  <si>
    <t>Community Health Choice (Marketplace INN)</t>
  </si>
  <si>
    <t>Community Health Choice (CHIP/Medicaid INN)</t>
  </si>
  <si>
    <t>Residential / PHP</t>
  </si>
  <si>
    <t>Aftercare - PAID</t>
  </si>
  <si>
    <t>23-03203</t>
  </si>
  <si>
    <t>Supportive Outpatient</t>
  </si>
  <si>
    <t>23-04052</t>
  </si>
  <si>
    <t>22-10271</t>
  </si>
  <si>
    <t>Scott White (INN Effect 9.1.22)</t>
  </si>
  <si>
    <t>23-04126</t>
  </si>
  <si>
    <t>23-04025</t>
  </si>
  <si>
    <t>23-04174</t>
  </si>
  <si>
    <t>Positive Recovery- North Loop</t>
  </si>
  <si>
    <t>23-04274</t>
  </si>
  <si>
    <t>BCBS TX PPO</t>
  </si>
  <si>
    <t>North Loop</t>
  </si>
  <si>
    <t>Original Description</t>
  </si>
  <si>
    <t>Sober Living ( / )</t>
  </si>
  <si>
    <t>Sober Living rent and linen fees ( / )</t>
  </si>
  <si>
    <t>Residential (1002 / )</t>
  </si>
  <si>
    <t>Residential (1002 / H0018)</t>
  </si>
  <si>
    <t>Residential / PHP (0913 / H2036)</t>
  </si>
  <si>
    <t>Residential ( / )</t>
  </si>
  <si>
    <t>Detoxification (0126 / )</t>
  </si>
  <si>
    <t>Detoxification ( / )</t>
  </si>
  <si>
    <t>Partial Hospitalization (PHP) (0913 / )</t>
  </si>
  <si>
    <t>Intensive Outpatient Program (IOP) (0906 / )</t>
  </si>
  <si>
    <t>IOP (0906 / )</t>
  </si>
  <si>
    <t>Intensive Outpatient Program (IOP) (0906 / H0015)</t>
  </si>
  <si>
    <t>Partial Hospitalization (PHP) (0913 / S0201)</t>
  </si>
  <si>
    <t>Supportive Outpatient ( / )</t>
  </si>
  <si>
    <t>Residential / PHP (0912 / 90853)</t>
  </si>
  <si>
    <t>Residential / PHP (0913 / )</t>
  </si>
  <si>
    <t>Partial Hospitalization (PHP) (0912 / H0035)</t>
  </si>
  <si>
    <t>Partial Hospitalization (PHP) (0913 / H0035)</t>
  </si>
  <si>
    <t>Partial Hospitalization (PHP) (0912 / )</t>
  </si>
  <si>
    <t>Partial Hospitalization (PHP) (0913 / H2036)</t>
  </si>
  <si>
    <t>Aftercare ( / )</t>
  </si>
  <si>
    <t>IOP (0906 / H0015)</t>
  </si>
  <si>
    <t>Residential / PHP (0912 / )</t>
  </si>
  <si>
    <t>Aftercare - PAID ( / )</t>
  </si>
  <si>
    <t>Residential / PHP (0913 / H0035)</t>
  </si>
  <si>
    <t>Residential / PHP (0913 / S0201)</t>
  </si>
  <si>
    <t>Detoxification (0126 / H0010)</t>
  </si>
  <si>
    <t>Assessment (90791)</t>
  </si>
  <si>
    <t>Partial Hospitalization (PHP) (0912 / 90853)</t>
  </si>
  <si>
    <t>Residential / PHP (0912 / H0035)</t>
  </si>
  <si>
    <t>Assessment</t>
  </si>
  <si>
    <t>23-05125</t>
  </si>
  <si>
    <t>23-05227</t>
  </si>
  <si>
    <t>23-05231</t>
  </si>
  <si>
    <t>20-10216</t>
  </si>
  <si>
    <t>23-04388</t>
  </si>
  <si>
    <t>23-05109</t>
  </si>
  <si>
    <t>21-07266</t>
  </si>
  <si>
    <t>23-05054</t>
  </si>
  <si>
    <t>22-09284</t>
  </si>
  <si>
    <t>23-05200</t>
  </si>
  <si>
    <t>22-06187</t>
  </si>
  <si>
    <t>21-11002</t>
  </si>
  <si>
    <t>23-05002</t>
  </si>
  <si>
    <t>23-05008</t>
  </si>
  <si>
    <t>22-04181</t>
  </si>
  <si>
    <t>First Name</t>
  </si>
  <si>
    <t>Last Name</t>
  </si>
  <si>
    <t>Looker</t>
  </si>
  <si>
    <t>Owned</t>
  </si>
  <si>
    <t/>
  </si>
  <si>
    <t>0111111</t>
  </si>
  <si>
    <t>0000011</t>
  </si>
  <si>
    <t>0000000</t>
  </si>
  <si>
    <t>0010111</t>
  </si>
  <si>
    <t>0101011</t>
  </si>
  <si>
    <t>0100111</t>
  </si>
  <si>
    <t>0000111</t>
  </si>
  <si>
    <t>2/1/2023</t>
  </si>
  <si>
    <t>4/1/2023</t>
  </si>
  <si>
    <t>5/1/2023</t>
  </si>
  <si>
    <t>6/1/2023</t>
  </si>
  <si>
    <t>1/1/2023</t>
  </si>
  <si>
    <t>3/1/2023</t>
  </si>
  <si>
    <t>7/1/2023</t>
  </si>
  <si>
    <t>8/1/2023</t>
  </si>
  <si>
    <t>9/1/2023</t>
  </si>
  <si>
    <t>10/1/2023</t>
  </si>
  <si>
    <t>11/1/2023</t>
  </si>
  <si>
    <t>12/1/2023</t>
  </si>
  <si>
    <t>Jan</t>
  </si>
  <si>
    <t>Feb</t>
  </si>
  <si>
    <t>NA</t>
  </si>
  <si>
    <t>Value</t>
  </si>
  <si>
    <t>CAT.Owned</t>
  </si>
  <si>
    <t>23-05211</t>
  </si>
  <si>
    <t>23-06074</t>
  </si>
  <si>
    <t>23-03351</t>
  </si>
  <si>
    <t>23-06279</t>
  </si>
  <si>
    <t>23-06201</t>
  </si>
  <si>
    <t>Owner</t>
  </si>
  <si>
    <t>Staff</t>
  </si>
  <si>
    <t>Provider</t>
  </si>
  <si>
    <t>Dr. Jason Z. W. Powers, MD</t>
  </si>
  <si>
    <t>Jamie Demeris</t>
  </si>
  <si>
    <t>Positive Recovery- Clear Lake</t>
  </si>
  <si>
    <t>Aetna Signatures Administrators (INN)</t>
  </si>
  <si>
    <t>All Savers (INN UHC Network)</t>
  </si>
  <si>
    <t>Non-refundable payment ( / )</t>
  </si>
  <si>
    <t>Residential (0912 / 90853)</t>
  </si>
  <si>
    <t>Felix Tijerina</t>
  </si>
  <si>
    <t>MaDonna Land</t>
  </si>
  <si>
    <t>Looker2</t>
  </si>
  <si>
    <t>Locations</t>
  </si>
  <si>
    <t>Round Rock</t>
  </si>
  <si>
    <t xml:space="preserve">Clear Lake </t>
  </si>
  <si>
    <t xml:space="preserve">Total Budget </t>
  </si>
  <si>
    <t xml:space="preserve">Budget </t>
  </si>
  <si>
    <t>1X/Month</t>
  </si>
  <si>
    <t>1111111</t>
  </si>
  <si>
    <t>Company owned</t>
  </si>
  <si>
    <t>Looker1</t>
  </si>
  <si>
    <t>Residential (0912 / )</t>
  </si>
  <si>
    <t>Taylor</t>
  </si>
  <si>
    <t>Luke</t>
  </si>
  <si>
    <t>Arnold</t>
  </si>
  <si>
    <t>John</t>
  </si>
  <si>
    <t>Carter</t>
  </si>
  <si>
    <t>Christine</t>
  </si>
  <si>
    <t>Lisa</t>
  </si>
  <si>
    <t>Castro</t>
  </si>
  <si>
    <t>Cody</t>
  </si>
  <si>
    <t>Brian</t>
  </si>
  <si>
    <t>Dixon</t>
  </si>
  <si>
    <t>Edwards</t>
  </si>
  <si>
    <t>Lindsey</t>
  </si>
  <si>
    <t>Donald</t>
  </si>
  <si>
    <t>Kevin</t>
  </si>
  <si>
    <t>Jesus</t>
  </si>
  <si>
    <t>Hernandez</t>
  </si>
  <si>
    <t>Jeffery</t>
  </si>
  <si>
    <t>Martin</t>
  </si>
  <si>
    <t>Sydney</t>
  </si>
  <si>
    <t>Booker</t>
  </si>
  <si>
    <t>Pratt</t>
  </si>
  <si>
    <t>Christian</t>
  </si>
  <si>
    <t>Elizabeth</t>
  </si>
  <si>
    <t>Smith</t>
  </si>
  <si>
    <t>Cassandra</t>
  </si>
  <si>
    <t>Michael</t>
  </si>
  <si>
    <t>Gina</t>
  </si>
  <si>
    <t>Gomez</t>
  </si>
  <si>
    <t>Jones</t>
  </si>
  <si>
    <t>Joseph</t>
  </si>
  <si>
    <t>Johnathan</t>
  </si>
  <si>
    <t>Lauren</t>
  </si>
  <si>
    <t>Jef</t>
  </si>
  <si>
    <t>Hubbell</t>
  </si>
  <si>
    <t>Christopher</t>
  </si>
  <si>
    <t>Boyd</t>
  </si>
  <si>
    <t>Ryan</t>
  </si>
  <si>
    <t>Jennifer</t>
  </si>
  <si>
    <t>Peterson</t>
  </si>
  <si>
    <t>Hall</t>
  </si>
  <si>
    <t>Martinez</t>
  </si>
  <si>
    <t>Willis</t>
  </si>
  <si>
    <t>Troy</t>
  </si>
  <si>
    <t>Darhiel</t>
  </si>
  <si>
    <t>Dumapat</t>
  </si>
  <si>
    <t>Ellis</t>
  </si>
  <si>
    <t>Sean</t>
  </si>
  <si>
    <t>Thomas</t>
  </si>
  <si>
    <t>Cameron</t>
  </si>
  <si>
    <t>Richard</t>
  </si>
  <si>
    <t>King</t>
  </si>
  <si>
    <t>Timothy</t>
  </si>
  <si>
    <t>David</t>
  </si>
  <si>
    <t>Joshua</t>
  </si>
  <si>
    <t>Matthew</t>
  </si>
  <si>
    <t>Hill</t>
  </si>
  <si>
    <t>Omar</t>
  </si>
  <si>
    <t>Sarah</t>
  </si>
  <si>
    <t>Daniel</t>
  </si>
  <si>
    <t>Ramirez</t>
  </si>
  <si>
    <t>Zuniga</t>
  </si>
  <si>
    <t>Patrick</t>
  </si>
  <si>
    <t>Gabriel</t>
  </si>
  <si>
    <t>Jesse</t>
  </si>
  <si>
    <t>Brown</t>
  </si>
  <si>
    <t>Campbell</t>
  </si>
  <si>
    <t>Brady</t>
  </si>
  <si>
    <t>Tate</t>
  </si>
  <si>
    <t>Jason</t>
  </si>
  <si>
    <t>Denise</t>
  </si>
  <si>
    <t>Duarte</t>
  </si>
  <si>
    <t>Charles</t>
  </si>
  <si>
    <t>Garcia</t>
  </si>
  <si>
    <t>William</t>
  </si>
  <si>
    <t>Tucker</t>
  </si>
  <si>
    <t>Kennedy</t>
  </si>
  <si>
    <t>Emily</t>
  </si>
  <si>
    <t>Hanna</t>
  </si>
  <si>
    <t>Rodriguez</t>
  </si>
  <si>
    <t>Justin</t>
  </si>
  <si>
    <t>Ashley</t>
  </si>
  <si>
    <t>Miller</t>
  </si>
  <si>
    <t>Blake</t>
  </si>
  <si>
    <t>Terrence</t>
  </si>
  <si>
    <t>Navneet</t>
  </si>
  <si>
    <t>Kukreti</t>
  </si>
  <si>
    <t>Wilson</t>
  </si>
  <si>
    <t>Stiles</t>
  </si>
  <si>
    <t>Amy</t>
  </si>
  <si>
    <t>Andres</t>
  </si>
  <si>
    <t>Amanda</t>
  </si>
  <si>
    <t>Blair</t>
  </si>
  <si>
    <t>Riley</t>
  </si>
  <si>
    <t>Babin</t>
  </si>
  <si>
    <t>Moore</t>
  </si>
  <si>
    <t>James</t>
  </si>
  <si>
    <t>Jeffrey</t>
  </si>
  <si>
    <t>Mark</t>
  </si>
  <si>
    <t>Eric</t>
  </si>
  <si>
    <t>Shannon</t>
  </si>
  <si>
    <t>Williams</t>
  </si>
  <si>
    <t>Jobe</t>
  </si>
  <si>
    <t>Idiculla</t>
  </si>
  <si>
    <t>Rakesh</t>
  </si>
  <si>
    <t>Tyler</t>
  </si>
  <si>
    <t>Robert</t>
  </si>
  <si>
    <t>Shawn</t>
  </si>
  <si>
    <t>Vanessa</t>
  </si>
  <si>
    <t>Samantha</t>
  </si>
  <si>
    <t>Pierce</t>
  </si>
  <si>
    <t>Steven</t>
  </si>
  <si>
    <t>Kelly</t>
  </si>
  <si>
    <t>Bradley</t>
  </si>
  <si>
    <t>Coats</t>
  </si>
  <si>
    <t>Bryan</t>
  </si>
  <si>
    <t>Jackson</t>
  </si>
  <si>
    <t>Woodhurst</t>
  </si>
  <si>
    <t>Evans</t>
  </si>
  <si>
    <t>Jarrod</t>
  </si>
  <si>
    <t>Grill</t>
  </si>
  <si>
    <t>Jonathan</t>
  </si>
  <si>
    <t>Morton</t>
  </si>
  <si>
    <t>Kenny</t>
  </si>
  <si>
    <t>Cooper</t>
  </si>
  <si>
    <t>Kyle</t>
  </si>
  <si>
    <t>Luis</t>
  </si>
  <si>
    <t>Angela</t>
  </si>
  <si>
    <t>Stephanie</t>
  </si>
  <si>
    <t>Bailey</t>
  </si>
  <si>
    <t>Nelson</t>
  </si>
  <si>
    <t>Alyssa</t>
  </si>
  <si>
    <t>Amber</t>
  </si>
  <si>
    <t>Sandra</t>
  </si>
  <si>
    <t>Randy</t>
  </si>
  <si>
    <t>Cambell</t>
  </si>
  <si>
    <t>Wood III</t>
  </si>
  <si>
    <t>Jens</t>
  </si>
  <si>
    <t>Esselstrom</t>
  </si>
  <si>
    <t>Joe</t>
  </si>
  <si>
    <t>Crosswell</t>
  </si>
  <si>
    <t>Johnson</t>
  </si>
  <si>
    <t>Terry</t>
  </si>
  <si>
    <t>Brianna</t>
  </si>
  <si>
    <t>Patricia</t>
  </si>
  <si>
    <t>Andrew</t>
  </si>
  <si>
    <t>Justine</t>
  </si>
  <si>
    <t>Jacobson</t>
  </si>
  <si>
    <t>Moss</t>
  </si>
  <si>
    <t>Ross</t>
  </si>
  <si>
    <t>Simmons</t>
  </si>
  <si>
    <t>Jessica</t>
  </si>
  <si>
    <t>Victoria</t>
  </si>
  <si>
    <t>Christina</t>
  </si>
  <si>
    <t>Craig</t>
  </si>
  <si>
    <t>Jacob</t>
  </si>
  <si>
    <t>Schwab</t>
  </si>
  <si>
    <t>Brandon</t>
  </si>
  <si>
    <t>Nicole</t>
  </si>
  <si>
    <t>Cesar</t>
  </si>
  <si>
    <t>Julian</t>
  </si>
  <si>
    <t>Mason</t>
  </si>
  <si>
    <t>Heather</t>
  </si>
  <si>
    <t>Jack</t>
  </si>
  <si>
    <t>Hinson</t>
  </si>
  <si>
    <t>Paul</t>
  </si>
  <si>
    <t>Maria</t>
  </si>
  <si>
    <t>Guzman</t>
  </si>
  <si>
    <t>Voytek</t>
  </si>
  <si>
    <t>Chimel</t>
  </si>
  <si>
    <t>Walker</t>
  </si>
  <si>
    <t>Ricardo</t>
  </si>
  <si>
    <t>Moses</t>
  </si>
  <si>
    <t>Phillip</t>
  </si>
  <si>
    <t>Nathaniel</t>
  </si>
  <si>
    <t>Zachary</t>
  </si>
  <si>
    <t>Anthony</t>
  </si>
  <si>
    <t>Day</t>
  </si>
  <si>
    <t>White</t>
  </si>
  <si>
    <t>Stephen</t>
  </si>
  <si>
    <t>Lopez</t>
  </si>
  <si>
    <t>Allen</t>
  </si>
  <si>
    <t>Frederick</t>
  </si>
  <si>
    <t>Randall</t>
  </si>
  <si>
    <t>Ford</t>
  </si>
  <si>
    <t>Cristian</t>
  </si>
  <si>
    <t>Scott</t>
  </si>
  <si>
    <t>Ronald</t>
  </si>
  <si>
    <t>Russell</t>
  </si>
  <si>
    <t>Alexa</t>
  </si>
  <si>
    <t>Roberts</t>
  </si>
  <si>
    <t>Cowman</t>
  </si>
  <si>
    <t>Shaw</t>
  </si>
  <si>
    <t>Jenkins</t>
  </si>
  <si>
    <t>Chavez</t>
  </si>
  <si>
    <t>Emma</t>
  </si>
  <si>
    <t>Parnell</t>
  </si>
  <si>
    <t>Jamie</t>
  </si>
  <si>
    <t>Ozment</t>
  </si>
  <si>
    <t>Duong</t>
  </si>
  <si>
    <t>Brewer</t>
  </si>
  <si>
    <t>Samuel</t>
  </si>
  <si>
    <t>Phillips</t>
  </si>
  <si>
    <t>Glasscock</t>
  </si>
  <si>
    <t>Mitchell</t>
  </si>
  <si>
    <t>Mary</t>
  </si>
  <si>
    <t>Haylee</t>
  </si>
  <si>
    <t>Shavers</t>
  </si>
  <si>
    <t>Alex</t>
  </si>
  <si>
    <t>Kory</t>
  </si>
  <si>
    <t>Cole</t>
  </si>
  <si>
    <t>Ray</t>
  </si>
  <si>
    <t>Travis</t>
  </si>
  <si>
    <t>Micah</t>
  </si>
  <si>
    <t>Lozano</t>
  </si>
  <si>
    <t>Allison</t>
  </si>
  <si>
    <t>Gregory</t>
  </si>
  <si>
    <t>Miguel</t>
  </si>
  <si>
    <t>Simpson</t>
  </si>
  <si>
    <t>Pittman</t>
  </si>
  <si>
    <t>Owens</t>
  </si>
  <si>
    <t>Isabel</t>
  </si>
  <si>
    <t>French</t>
  </si>
  <si>
    <t>Michelle</t>
  </si>
  <si>
    <t>Oliver</t>
  </si>
  <si>
    <t>Braden</t>
  </si>
  <si>
    <t>Abraham</t>
  </si>
  <si>
    <t>Peyton</t>
  </si>
  <si>
    <t>Villela</t>
  </si>
  <si>
    <t>Winters</t>
  </si>
  <si>
    <t>Young</t>
  </si>
  <si>
    <t>Shelby</t>
  </si>
  <si>
    <t>Melinda</t>
  </si>
  <si>
    <t>Ehlinger</t>
  </si>
  <si>
    <t>Riggs</t>
  </si>
  <si>
    <t>Harris</t>
  </si>
  <si>
    <t>Kirby</t>
  </si>
  <si>
    <t>Wesley</t>
  </si>
  <si>
    <t>English</t>
  </si>
  <si>
    <t>Corey</t>
  </si>
  <si>
    <t>York</t>
  </si>
  <si>
    <t>Ashton</t>
  </si>
  <si>
    <t>Genesis</t>
  </si>
  <si>
    <t>Dalton</t>
  </si>
  <si>
    <t>Hale</t>
  </si>
  <si>
    <t>Coward</t>
  </si>
  <si>
    <t>Caldwell</t>
  </si>
  <si>
    <t>Watkins</t>
  </si>
  <si>
    <t>Derek</t>
  </si>
  <si>
    <t>Daniels</t>
  </si>
  <si>
    <t>Wallace</t>
  </si>
  <si>
    <t>Nixon</t>
  </si>
  <si>
    <t>Gervason</t>
  </si>
  <si>
    <t>Alejandro</t>
  </si>
  <si>
    <t>Stroot</t>
  </si>
  <si>
    <t>Rackel</t>
  </si>
  <si>
    <t>Ortiz</t>
  </si>
  <si>
    <t>Rosa</t>
  </si>
  <si>
    <t>Mckeone</t>
  </si>
  <si>
    <t>Gillespie</t>
  </si>
  <si>
    <t>Arzola</t>
  </si>
  <si>
    <t>Nettles</t>
  </si>
  <si>
    <t>Simone</t>
  </si>
  <si>
    <t>Templeton</t>
  </si>
  <si>
    <t>Vaughn</t>
  </si>
  <si>
    <t>Dale</t>
  </si>
  <si>
    <t>Monica</t>
  </si>
  <si>
    <t>Hector</t>
  </si>
  <si>
    <t>Lance</t>
  </si>
  <si>
    <t>Carothers</t>
  </si>
  <si>
    <t>Piper</t>
  </si>
  <si>
    <t>Keith</t>
  </si>
  <si>
    <t>Hewson</t>
  </si>
  <si>
    <t>Kobe</t>
  </si>
  <si>
    <t>Hurt</t>
  </si>
  <si>
    <t>Cabrera</t>
  </si>
  <si>
    <t>Darrell</t>
  </si>
  <si>
    <t>Erica</t>
  </si>
  <si>
    <t>Elliott</t>
  </si>
  <si>
    <t>Marko</t>
  </si>
  <si>
    <t>Alvarado</t>
  </si>
  <si>
    <t>Holt</t>
  </si>
  <si>
    <t>Deanna</t>
  </si>
  <si>
    <t>Sara</t>
  </si>
  <si>
    <t>Seth</t>
  </si>
  <si>
    <t>Torres</t>
  </si>
  <si>
    <t>West</t>
  </si>
  <si>
    <t>Franklin</t>
  </si>
  <si>
    <t>Trottier</t>
  </si>
  <si>
    <t>Dominguez</t>
  </si>
  <si>
    <t>Mathews</t>
  </si>
  <si>
    <t>Jill</t>
  </si>
  <si>
    <t>22-10213</t>
  </si>
  <si>
    <t>Brandy</t>
  </si>
  <si>
    <t>Gonzales</t>
  </si>
  <si>
    <t>Positive Recovery- Conroe</t>
  </si>
  <si>
    <t>Partial Hospitalization (PHP) ( / )</t>
  </si>
  <si>
    <t>Edward</t>
  </si>
  <si>
    <t>Hayley</t>
  </si>
  <si>
    <t>Hines</t>
  </si>
  <si>
    <t>Lindsay</t>
  </si>
  <si>
    <t>Brandee</t>
  </si>
  <si>
    <t>23-05011</t>
  </si>
  <si>
    <t>Kairat</t>
  </si>
  <si>
    <t>Sydykov</t>
  </si>
  <si>
    <t>Katherine</t>
  </si>
  <si>
    <t>Haley</t>
  </si>
  <si>
    <t>Madison</t>
  </si>
  <si>
    <t>Ethan</t>
  </si>
  <si>
    <t>23-07320</t>
  </si>
  <si>
    <t>Farr</t>
  </si>
  <si>
    <t>Karen</t>
  </si>
  <si>
    <t>Jasmine</t>
  </si>
  <si>
    <t>23-07315</t>
  </si>
  <si>
    <t>Claire</t>
  </si>
  <si>
    <t>Valera</t>
  </si>
  <si>
    <t>23-07235</t>
  </si>
  <si>
    <t>23-04130</t>
  </si>
  <si>
    <t>Nadia</t>
  </si>
  <si>
    <t>Lacy</t>
  </si>
  <si>
    <t>23-07308</t>
  </si>
  <si>
    <t>Hugh</t>
  </si>
  <si>
    <t>Theurer</t>
  </si>
  <si>
    <t>23-07217</t>
  </si>
  <si>
    <t>Loftus</t>
  </si>
  <si>
    <t>23-08007</t>
  </si>
  <si>
    <t>Briana</t>
  </si>
  <si>
    <t>Positive Recovery- Round Rock</t>
  </si>
  <si>
    <t>(Multiple Items)</t>
  </si>
  <si>
    <t>Jason Argyros</t>
  </si>
  <si>
    <t>23-08042</t>
  </si>
  <si>
    <t>Zacharias</t>
  </si>
  <si>
    <t>23-08139</t>
  </si>
  <si>
    <t>Cleveland</t>
  </si>
  <si>
    <t>20-10078</t>
  </si>
  <si>
    <t>Aron</t>
  </si>
  <si>
    <t>Entzenberger</t>
  </si>
  <si>
    <t>23-08203</t>
  </si>
  <si>
    <t>Housley</t>
  </si>
  <si>
    <t>Sanchez</t>
  </si>
  <si>
    <t>Total ADC</t>
  </si>
  <si>
    <t>ADC</t>
  </si>
  <si>
    <t>Total B-Rate</t>
  </si>
  <si>
    <t>B-Rate</t>
  </si>
  <si>
    <t>Residential (H2035:HF)</t>
  </si>
  <si>
    <t>Francis</t>
  </si>
  <si>
    <t>23-08250</t>
  </si>
  <si>
    <t>Hanne</t>
  </si>
  <si>
    <t>Malone</t>
  </si>
  <si>
    <t>23-08297</t>
  </si>
  <si>
    <t>Nelda</t>
  </si>
  <si>
    <t>Wills</t>
  </si>
  <si>
    <t>Hardy</t>
  </si>
  <si>
    <t>Shana</t>
  </si>
  <si>
    <t>23-08324</t>
  </si>
  <si>
    <t>Turner</t>
  </si>
  <si>
    <t>Roberto</t>
  </si>
  <si>
    <t>Courtney</t>
  </si>
  <si>
    <t>23-09051</t>
  </si>
  <si>
    <t>23-02068</t>
  </si>
  <si>
    <t>23-09145</t>
  </si>
  <si>
    <t>Spencer</t>
  </si>
  <si>
    <t>Morales</t>
  </si>
  <si>
    <t>23-09154</t>
  </si>
  <si>
    <t>Esvin</t>
  </si>
  <si>
    <t>Barrios</t>
  </si>
  <si>
    <t>Renee</t>
  </si>
  <si>
    <t>22-04300</t>
  </si>
  <si>
    <t>Jose R</t>
  </si>
  <si>
    <t>Ponce</t>
  </si>
  <si>
    <t>23-09182</t>
  </si>
  <si>
    <t>Parenteau</t>
  </si>
  <si>
    <t>Selena</t>
  </si>
  <si>
    <t>23-09136</t>
  </si>
  <si>
    <t>Conroe</t>
  </si>
  <si>
    <t>Residential (1002 / H0011)</t>
  </si>
  <si>
    <t>23-09232</t>
  </si>
  <si>
    <t>Leal</t>
  </si>
  <si>
    <t>Black</t>
  </si>
  <si>
    <t>Campos</t>
  </si>
  <si>
    <t>Webster</t>
  </si>
  <si>
    <t>23-09209</t>
  </si>
  <si>
    <t>Galusha</t>
  </si>
  <si>
    <t>23-09237</t>
  </si>
  <si>
    <t>Scheel</t>
  </si>
  <si>
    <t>23-09242</t>
  </si>
  <si>
    <t>Frans</t>
  </si>
  <si>
    <t>22-09079</t>
  </si>
  <si>
    <t>Riney</t>
  </si>
  <si>
    <t>23-09328</t>
  </si>
  <si>
    <t>Solano</t>
  </si>
  <si>
    <t>Bryant</t>
  </si>
  <si>
    <t>23-09359</t>
  </si>
  <si>
    <t>Champion</t>
  </si>
  <si>
    <t>23-09337</t>
  </si>
  <si>
    <t>Ling</t>
  </si>
  <si>
    <t>Simon</t>
  </si>
  <si>
    <t>23-10008</t>
  </si>
  <si>
    <t>Tammy</t>
  </si>
  <si>
    <t>22-04211</t>
  </si>
  <si>
    <t>Smythe Harris</t>
  </si>
  <si>
    <t>Roy</t>
  </si>
  <si>
    <t>Joel</t>
  </si>
  <si>
    <t>23-10158</t>
  </si>
  <si>
    <t>Magee</t>
  </si>
  <si>
    <t>Residential / PHP (0917 / )</t>
  </si>
  <si>
    <t>23-09106</t>
  </si>
  <si>
    <t>21-10304</t>
  </si>
  <si>
    <t>23-10119</t>
  </si>
  <si>
    <t>Wurzel</t>
  </si>
  <si>
    <t>23-10213</t>
  </si>
  <si>
    <t>Daly</t>
  </si>
  <si>
    <t>23-10211</t>
  </si>
  <si>
    <t>Richardson</t>
  </si>
  <si>
    <t>23-06019</t>
  </si>
  <si>
    <t>23-10238</t>
  </si>
  <si>
    <t>23-09308</t>
  </si>
  <si>
    <t>Noble</t>
  </si>
  <si>
    <t>23-10247</t>
  </si>
  <si>
    <t>Shafik</t>
  </si>
  <si>
    <t>23-10274</t>
  </si>
  <si>
    <t>23-07282</t>
  </si>
  <si>
    <t>Kayla</t>
  </si>
  <si>
    <t>23-07295</t>
  </si>
  <si>
    <t>Sophia</t>
  </si>
  <si>
    <t>23-10280</t>
  </si>
  <si>
    <t>23-10342</t>
  </si>
  <si>
    <t>Pattinson</t>
  </si>
  <si>
    <t>Community Health Choice (INN CHIP/Medicaid)</t>
  </si>
  <si>
    <t>23-10254</t>
  </si>
  <si>
    <t>Fletcher</t>
  </si>
  <si>
    <t>23-03016</t>
  </si>
  <si>
    <t>Morel</t>
  </si>
  <si>
    <t>23-08083</t>
  </si>
  <si>
    <t>23-10323</t>
  </si>
  <si>
    <t>Royce</t>
  </si>
  <si>
    <t>23-10285</t>
  </si>
  <si>
    <t>Hunter</t>
  </si>
  <si>
    <t>Brittney</t>
  </si>
  <si>
    <t>23-10300</t>
  </si>
  <si>
    <t>Ruddy</t>
  </si>
  <si>
    <t>23-10293</t>
  </si>
  <si>
    <t>23-10214</t>
  </si>
  <si>
    <t>23-11029</t>
  </si>
  <si>
    <t>Steiner</t>
  </si>
  <si>
    <t>23-10369</t>
  </si>
  <si>
    <t>23-10392</t>
  </si>
  <si>
    <t>Kaleb</t>
  </si>
  <si>
    <t>19-11036</t>
  </si>
  <si>
    <t>Stuart</t>
  </si>
  <si>
    <t>Block</t>
  </si>
  <si>
    <t>23-11043</t>
  </si>
  <si>
    <t>23-11040</t>
  </si>
  <si>
    <t>Westcott</t>
  </si>
  <si>
    <t>23-10278</t>
  </si>
  <si>
    <t>Romero</t>
  </si>
  <si>
    <t>23-10296</t>
  </si>
  <si>
    <t>Devlin</t>
  </si>
  <si>
    <t>23-11011</t>
  </si>
  <si>
    <t>Community Health Choice (INN Marketplace)</t>
  </si>
  <si>
    <t>23-11053</t>
  </si>
  <si>
    <t>Chanel</t>
  </si>
  <si>
    <t>23-11103</t>
  </si>
  <si>
    <t>Elisa</t>
  </si>
  <si>
    <t>23-10397</t>
  </si>
  <si>
    <t>Camille</t>
  </si>
  <si>
    <t>Holmes</t>
  </si>
  <si>
    <t>23-10006</t>
  </si>
  <si>
    <t>Marcia</t>
  </si>
  <si>
    <t>Olmsted</t>
  </si>
  <si>
    <t>23-10308</t>
  </si>
  <si>
    <t>23-10367</t>
  </si>
  <si>
    <t>23-10391</t>
  </si>
  <si>
    <t>Compsych (OON)</t>
  </si>
  <si>
    <t>23-11036</t>
  </si>
  <si>
    <t>23-10350</t>
  </si>
  <si>
    <t>Walters</t>
  </si>
  <si>
    <t>23-10206</t>
  </si>
  <si>
    <t>Severin</t>
  </si>
  <si>
    <t>23-11096</t>
  </si>
  <si>
    <t>21-04211</t>
  </si>
  <si>
    <t>Espinoza</t>
  </si>
  <si>
    <t>23-11171</t>
  </si>
  <si>
    <t>23-11144</t>
  </si>
  <si>
    <t>Green</t>
  </si>
  <si>
    <t>Detoxification (1002 / )</t>
  </si>
  <si>
    <t>23-11176</t>
  </si>
  <si>
    <t>23-11092</t>
  </si>
  <si>
    <t>Regina</t>
  </si>
  <si>
    <t>23-11086</t>
  </si>
  <si>
    <t>Mccollum</t>
  </si>
  <si>
    <t>23-11115</t>
  </si>
  <si>
    <t>23-11217</t>
  </si>
  <si>
    <t>Beck</t>
  </si>
  <si>
    <t>23-11190</t>
  </si>
  <si>
    <t>23-11191</t>
  </si>
  <si>
    <t>Alycia</t>
  </si>
  <si>
    <t>Allegiance Benefit Plan Management (INN Cigna)</t>
  </si>
  <si>
    <t>23-11070</t>
  </si>
  <si>
    <t>Hackbarth</t>
  </si>
  <si>
    <t>23-11168</t>
  </si>
  <si>
    <t>Alexis</t>
  </si>
  <si>
    <t>23-11227</t>
  </si>
  <si>
    <t>Visser</t>
  </si>
  <si>
    <t>PHP-Residential</t>
  </si>
  <si>
    <t>21-07027</t>
  </si>
  <si>
    <t>Ethel</t>
  </si>
  <si>
    <t>23-11265</t>
  </si>
  <si>
    <t>Amye</t>
  </si>
  <si>
    <t>Zachary Barron</t>
  </si>
  <si>
    <t>23-11124</t>
  </si>
  <si>
    <t>Leonhard</t>
  </si>
  <si>
    <t>Lagrone</t>
  </si>
  <si>
    <t>23-11090</t>
  </si>
  <si>
    <t>Kirk</t>
  </si>
  <si>
    <t>23-11260</t>
  </si>
  <si>
    <t>Keitherine</t>
  </si>
  <si>
    <t>20-02012</t>
  </si>
  <si>
    <t>Wadman</t>
  </si>
  <si>
    <t>23-08167</t>
  </si>
  <si>
    <t>21-07111</t>
  </si>
  <si>
    <t>Calvillo</t>
  </si>
  <si>
    <t>23-11116</t>
  </si>
  <si>
    <t>Kaurala</t>
  </si>
  <si>
    <t>21-12013</t>
  </si>
  <si>
    <t>Gandy</t>
  </si>
  <si>
    <t>23-11230</t>
  </si>
  <si>
    <t>Sheila</t>
  </si>
  <si>
    <t>Roach</t>
  </si>
  <si>
    <t>23-11285</t>
  </si>
  <si>
    <t>Ritson</t>
  </si>
  <si>
    <t>23-11307</t>
  </si>
  <si>
    <t>Caitlin</t>
  </si>
  <si>
    <t>Strong</t>
  </si>
  <si>
    <t>23-11287</t>
  </si>
  <si>
    <t>23-11303</t>
  </si>
  <si>
    <t>Mathen</t>
  </si>
  <si>
    <t>23-09249</t>
  </si>
  <si>
    <t>23-11269</t>
  </si>
  <si>
    <t>Cosmas</t>
  </si>
  <si>
    <t>23-11248</t>
  </si>
  <si>
    <t>Danica</t>
  </si>
  <si>
    <t>23-11253</t>
  </si>
  <si>
    <t>Lynch</t>
  </si>
  <si>
    <t>23-11288</t>
  </si>
  <si>
    <t>23-11186</t>
  </si>
  <si>
    <t>Stanley</t>
  </si>
  <si>
    <t>23-11325</t>
  </si>
  <si>
    <t>Bell</t>
  </si>
  <si>
    <t>23-12006</t>
  </si>
  <si>
    <t>Alwood</t>
  </si>
  <si>
    <t>23-11330</t>
  </si>
  <si>
    <t>Alan</t>
  </si>
  <si>
    <t>Meade</t>
  </si>
  <si>
    <t>Oscar Health (INN UHC)</t>
  </si>
  <si>
    <t>20-10188</t>
  </si>
  <si>
    <t>Lockridge</t>
  </si>
  <si>
    <t>23-03332</t>
  </si>
  <si>
    <t>Service</t>
  </si>
  <si>
    <t>22-03311</t>
  </si>
  <si>
    <t>Adelina</t>
  </si>
  <si>
    <t>22-04283</t>
  </si>
  <si>
    <t>Autumn</t>
  </si>
  <si>
    <t>Salyers</t>
  </si>
  <si>
    <t>23-11301</t>
  </si>
  <si>
    <t>Winn</t>
  </si>
  <si>
    <t>23-11354</t>
  </si>
  <si>
    <t>Cyrus</t>
  </si>
  <si>
    <t>23-01327</t>
  </si>
  <si>
    <t>23-11334</t>
  </si>
  <si>
    <t>Keller</t>
  </si>
  <si>
    <t>23-11336</t>
  </si>
  <si>
    <t>23-11220</t>
  </si>
  <si>
    <t>Dalpe</t>
  </si>
  <si>
    <t>23-11184</t>
  </si>
  <si>
    <t>Jacqueline</t>
  </si>
  <si>
    <t>23-11338</t>
  </si>
  <si>
    <t>23-11346</t>
  </si>
  <si>
    <t>23-11311</t>
  </si>
  <si>
    <t>Ogden</t>
  </si>
  <si>
    <t>23-09285</t>
  </si>
  <si>
    <t>Juszczak</t>
  </si>
  <si>
    <t>23-12007</t>
  </si>
  <si>
    <t>Johna</t>
  </si>
  <si>
    <t>23-12032</t>
  </si>
  <si>
    <t>23-12064</t>
  </si>
  <si>
    <t>Crabtree</t>
  </si>
  <si>
    <t>SM19-09041</t>
  </si>
  <si>
    <t>Bourgeois</t>
  </si>
  <si>
    <t>BCBS TX PPO (INN) Highmark</t>
  </si>
  <si>
    <t>23-12088</t>
  </si>
  <si>
    <t>23-08043</t>
  </si>
  <si>
    <t>22-05053</t>
  </si>
  <si>
    <t>23-12072</t>
  </si>
  <si>
    <t>Deconda</t>
  </si>
  <si>
    <t>23-11183</t>
  </si>
  <si>
    <t>Elias</t>
  </si>
  <si>
    <t>23-12067</t>
  </si>
  <si>
    <t>23-12030</t>
  </si>
  <si>
    <t>Mario</t>
  </si>
  <si>
    <t>23-12104</t>
  </si>
  <si>
    <t>Gooden</t>
  </si>
  <si>
    <t>23-12125</t>
  </si>
  <si>
    <t>Eileen</t>
  </si>
  <si>
    <t>23-12060</t>
  </si>
  <si>
    <t>23-12068</t>
  </si>
  <si>
    <t>Davenport Bartholome</t>
  </si>
  <si>
    <t>23-05210</t>
  </si>
  <si>
    <t>23-12084</t>
  </si>
  <si>
    <t>23-12100</t>
  </si>
  <si>
    <t>Abel</t>
  </si>
  <si>
    <t>Canales</t>
  </si>
  <si>
    <t>23-12073</t>
  </si>
  <si>
    <t>Lezama</t>
  </si>
  <si>
    <t>23-12012</t>
  </si>
  <si>
    <t>Garner</t>
  </si>
  <si>
    <t>23-12132</t>
  </si>
  <si>
    <t>Willeford</t>
  </si>
  <si>
    <t>20-12127</t>
  </si>
  <si>
    <t>Meyer</t>
  </si>
  <si>
    <t>23-12120</t>
  </si>
  <si>
    <t>Comanithe</t>
  </si>
  <si>
    <t>23-12127</t>
  </si>
  <si>
    <t>Henley</t>
  </si>
  <si>
    <t>23-11219</t>
  </si>
  <si>
    <t>Essary</t>
  </si>
  <si>
    <t>23-11222</t>
  </si>
  <si>
    <t>23-12121</t>
  </si>
  <si>
    <t>Hancock</t>
  </si>
  <si>
    <t>23-01069</t>
  </si>
  <si>
    <t>Bone</t>
  </si>
  <si>
    <t>23-12094</t>
  </si>
  <si>
    <t>23-12158</t>
  </si>
  <si>
    <t>23-12168</t>
  </si>
  <si>
    <t>Margan</t>
  </si>
  <si>
    <t>Perkins</t>
  </si>
  <si>
    <t>21-01114</t>
  </si>
  <si>
    <t>Kelso</t>
  </si>
  <si>
    <t>22-08198</t>
  </si>
  <si>
    <t>23-11275</t>
  </si>
  <si>
    <t>Faro</t>
  </si>
  <si>
    <t>23-12143</t>
  </si>
  <si>
    <t>23-11155</t>
  </si>
  <si>
    <t>23-12134</t>
  </si>
  <si>
    <t>Perla</t>
  </si>
  <si>
    <t>Roque</t>
  </si>
  <si>
    <t>23-12182</t>
  </si>
  <si>
    <t>Carrel</t>
  </si>
  <si>
    <t>12/1/2024</t>
  </si>
  <si>
    <t>12/1/2025</t>
  </si>
  <si>
    <t>1/1/2024</t>
  </si>
  <si>
    <t>2/1/2024</t>
  </si>
  <si>
    <t>3/1/2024</t>
  </si>
  <si>
    <t>4/1/2024</t>
  </si>
  <si>
    <t>5/1/2024</t>
  </si>
  <si>
    <t>6/1/2024</t>
  </si>
  <si>
    <t>7/1/2024</t>
  </si>
  <si>
    <t>8/1/2024</t>
  </si>
  <si>
    <t>Detox ADC</t>
  </si>
  <si>
    <t>RTC ADC</t>
  </si>
  <si>
    <t>PHP ADC</t>
  </si>
  <si>
    <t>IOP ADC</t>
  </si>
  <si>
    <t>SOP ADC</t>
  </si>
  <si>
    <t>Aftercare ADC</t>
  </si>
  <si>
    <t>Sober Living ADC</t>
  </si>
  <si>
    <t>8/1/2025</t>
  </si>
  <si>
    <t>7/1/2025</t>
  </si>
  <si>
    <t>9/1/2024</t>
  </si>
  <si>
    <t>10/1/2024</t>
  </si>
  <si>
    <t>11/1/2024</t>
  </si>
  <si>
    <t>1/1/2025</t>
  </si>
  <si>
    <t>2/1/2025</t>
  </si>
  <si>
    <t>3/1/2025</t>
  </si>
  <si>
    <t>4/1/2025</t>
  </si>
  <si>
    <t>5/1/2025</t>
  </si>
  <si>
    <t>6/1/2025</t>
  </si>
  <si>
    <t>9/1/2025</t>
  </si>
  <si>
    <t>10/1/2025</t>
  </si>
  <si>
    <t>11/1/2025</t>
  </si>
  <si>
    <t>Meritian Health (INN Aetna)</t>
  </si>
  <si>
    <t>Imagine 360 (INN PHCS)</t>
  </si>
  <si>
    <t>Beacon Health Options (Value Options) (OON)</t>
  </si>
  <si>
    <t>23-12205</t>
  </si>
  <si>
    <t>Chambers</t>
  </si>
  <si>
    <t>23-12164</t>
  </si>
  <si>
    <t>Rodger</t>
  </si>
  <si>
    <t>Moores</t>
  </si>
  <si>
    <t>23-09350</t>
  </si>
  <si>
    <t>Holguin</t>
  </si>
  <si>
    <t>23-12021</t>
  </si>
  <si>
    <t>Norbert</t>
  </si>
  <si>
    <t>23-12218</t>
  </si>
  <si>
    <t>Slater</t>
  </si>
  <si>
    <t>23-12145</t>
  </si>
  <si>
    <t>23-12260</t>
  </si>
  <si>
    <t>23-10244</t>
  </si>
  <si>
    <t>Molina</t>
  </si>
  <si>
    <t>23-12253</t>
  </si>
  <si>
    <t>Curtis</t>
  </si>
  <si>
    <t>23-12241</t>
  </si>
  <si>
    <t>Disenso</t>
  </si>
  <si>
    <t>23-11290</t>
  </si>
  <si>
    <t>23-12254</t>
  </si>
  <si>
    <t>Flajc</t>
  </si>
  <si>
    <t>23-12297</t>
  </si>
  <si>
    <t>23-12284</t>
  </si>
  <si>
    <t>Mannon</t>
  </si>
  <si>
    <t>SL Fees January 2024</t>
  </si>
  <si>
    <t>SL Fees</t>
  </si>
  <si>
    <t>Mediview Curative (First Health Aetna INN)</t>
  </si>
  <si>
    <t>22-11186</t>
  </si>
  <si>
    <t>24-01025</t>
  </si>
  <si>
    <t>Holli</t>
  </si>
  <si>
    <t>Hanicak</t>
  </si>
  <si>
    <t>24-01046</t>
  </si>
  <si>
    <t>Bushae</t>
  </si>
  <si>
    <t>Hatton</t>
  </si>
  <si>
    <t>23-12298</t>
  </si>
  <si>
    <t>23-12261</t>
  </si>
  <si>
    <t>Rae</t>
  </si>
  <si>
    <t>Filis-Mercado</t>
  </si>
  <si>
    <t>23-11052</t>
  </si>
  <si>
    <t>Edmonds</t>
  </si>
  <si>
    <t>23-11056</t>
  </si>
  <si>
    <t>Morford</t>
  </si>
  <si>
    <t>23-10377</t>
  </si>
  <si>
    <t>24-01055</t>
  </si>
  <si>
    <t>Myles</t>
  </si>
  <si>
    <t>23-12129</t>
  </si>
  <si>
    <t>Roux</t>
  </si>
  <si>
    <t>23-12217</t>
  </si>
  <si>
    <t>Kurt</t>
  </si>
  <si>
    <t>Hensley</t>
  </si>
  <si>
    <t>23-12292</t>
  </si>
  <si>
    <t>23-12263</t>
  </si>
  <si>
    <t>23-12228</t>
  </si>
  <si>
    <t>Morman</t>
  </si>
  <si>
    <t>22-05240</t>
  </si>
  <si>
    <t>Holdridge</t>
  </si>
  <si>
    <t>23-11170</t>
  </si>
  <si>
    <t>Danyelle</t>
  </si>
  <si>
    <t>Matthews</t>
  </si>
  <si>
    <t>23-12278</t>
  </si>
  <si>
    <t>23-12259</t>
  </si>
  <si>
    <t>Knight</t>
  </si>
  <si>
    <t>21-03169</t>
  </si>
  <si>
    <t>20-08001</t>
  </si>
  <si>
    <t>24-01068</t>
  </si>
  <si>
    <t>Kyleson</t>
  </si>
  <si>
    <t>23-12050</t>
  </si>
  <si>
    <t>Ingham</t>
  </si>
  <si>
    <t>24-01080</t>
  </si>
  <si>
    <t>24-01062</t>
  </si>
  <si>
    <t>Fielding</t>
  </si>
  <si>
    <t>24-01072</t>
  </si>
  <si>
    <t>23-12282</t>
  </si>
  <si>
    <t>Lazar</t>
  </si>
  <si>
    <t>19-06020</t>
  </si>
  <si>
    <t>Emma Esmeralda</t>
  </si>
  <si>
    <t>Vicenik</t>
  </si>
  <si>
    <t>24-01063</t>
  </si>
  <si>
    <t>Fintel</t>
  </si>
  <si>
    <t>24-01002</t>
  </si>
  <si>
    <t>23-11107</t>
  </si>
  <si>
    <t>Blanchard</t>
  </si>
  <si>
    <t>23-12289</t>
  </si>
  <si>
    <t>Tiera</t>
  </si>
  <si>
    <t>Batts</t>
  </si>
  <si>
    <t>23-12048</t>
  </si>
  <si>
    <t>Patlan</t>
  </si>
  <si>
    <t>23-12195</t>
  </si>
  <si>
    <t>Acs</t>
  </si>
  <si>
    <t>23-11263</t>
  </si>
  <si>
    <t>Night</t>
  </si>
  <si>
    <t>24-01047</t>
  </si>
  <si>
    <t>Brunner</t>
  </si>
  <si>
    <t>23-12245</t>
  </si>
  <si>
    <t>Quatashia</t>
  </si>
  <si>
    <t>Owoyemi</t>
  </si>
  <si>
    <t>24-01020</t>
  </si>
  <si>
    <t>Bridgette</t>
  </si>
  <si>
    <t>24-01101</t>
  </si>
  <si>
    <t>Josh</t>
  </si>
  <si>
    <t>Sergo</t>
  </si>
  <si>
    <t>24-01081</t>
  </si>
  <si>
    <t>Harvette</t>
  </si>
  <si>
    <t>Gilmore</t>
  </si>
  <si>
    <t>24-01048</t>
  </si>
  <si>
    <t>24-01026</t>
  </si>
  <si>
    <t>Fallin</t>
  </si>
  <si>
    <t>24-01022</t>
  </si>
  <si>
    <t>Shawnee</t>
  </si>
  <si>
    <t>Muncy</t>
  </si>
  <si>
    <t>Surest (UHC INN)</t>
  </si>
  <si>
    <t>24-01083</t>
  </si>
  <si>
    <t>Nash</t>
  </si>
  <si>
    <t>Randolph</t>
  </si>
  <si>
    <t>24-01109</t>
  </si>
  <si>
    <t>24-01087</t>
  </si>
  <si>
    <t>Anthony Aj</t>
  </si>
  <si>
    <t>Smith Jr.</t>
  </si>
  <si>
    <t>24-01057</t>
  </si>
  <si>
    <t>Dusty</t>
  </si>
  <si>
    <t>24-01028</t>
  </si>
  <si>
    <t>Tatiana</t>
  </si>
  <si>
    <t>Chambliss</t>
  </si>
  <si>
    <t>23-12166</t>
  </si>
  <si>
    <t>Sonya</t>
  </si>
  <si>
    <t>Hanson</t>
  </si>
  <si>
    <t>24-01098</t>
  </si>
  <si>
    <t>Bennett</t>
  </si>
  <si>
    <t>21-11147</t>
  </si>
  <si>
    <t>23-12242</t>
  </si>
  <si>
    <t>Pham</t>
  </si>
  <si>
    <t>23-12083</t>
  </si>
  <si>
    <t>24-01038</t>
  </si>
  <si>
    <t>Nikia</t>
  </si>
  <si>
    <t>24-01116</t>
  </si>
  <si>
    <t>Kyler  Jordan</t>
  </si>
  <si>
    <t>Sloan</t>
  </si>
  <si>
    <t>24-01095</t>
  </si>
  <si>
    <t>Cavin</t>
  </si>
  <si>
    <t>24-01118</t>
  </si>
  <si>
    <t>Spates</t>
  </si>
  <si>
    <t>23-12184</t>
  </si>
  <si>
    <t>Andre</t>
  </si>
  <si>
    <t>Relford</t>
  </si>
  <si>
    <t>24-01134</t>
  </si>
  <si>
    <t>Rollie</t>
  </si>
  <si>
    <t>Stankowitz</t>
  </si>
  <si>
    <t>23-11077</t>
  </si>
  <si>
    <t>24-01165</t>
  </si>
  <si>
    <t>Bangert</t>
  </si>
  <si>
    <t>24-01044</t>
  </si>
  <si>
    <t>Norrid</t>
  </si>
  <si>
    <t>24-01139</t>
  </si>
  <si>
    <t>Arther</t>
  </si>
  <si>
    <t>24-01096</t>
  </si>
  <si>
    <t>Hansen</t>
  </si>
  <si>
    <t>23-12076</t>
  </si>
  <si>
    <t>24-01066</t>
  </si>
  <si>
    <t>Keyvon</t>
  </si>
  <si>
    <t>24-01117</t>
  </si>
  <si>
    <t>Matocha</t>
  </si>
  <si>
    <t>24-01177</t>
  </si>
  <si>
    <t>Ragas</t>
  </si>
  <si>
    <t>24-01110</t>
  </si>
  <si>
    <t>Lamb</t>
  </si>
  <si>
    <t>23-12096</t>
  </si>
  <si>
    <t>24-01162</t>
  </si>
  <si>
    <t>Camryn</t>
  </si>
  <si>
    <t>UMR (INN UHC)</t>
  </si>
  <si>
    <t>24-01106</t>
  </si>
  <si>
    <t>Tina</t>
  </si>
  <si>
    <t>Vidaurri</t>
  </si>
  <si>
    <t>SL Fees January 2024 Prorated Move In</t>
  </si>
  <si>
    <t>24-01112</t>
  </si>
  <si>
    <t>24-01121</t>
  </si>
  <si>
    <t>Cartwright II</t>
  </si>
  <si>
    <t>23-12230</t>
  </si>
  <si>
    <t>Jessie</t>
  </si>
  <si>
    <t>Bivins</t>
  </si>
  <si>
    <t>24-01191</t>
  </si>
  <si>
    <t>Hightower</t>
  </si>
  <si>
    <t>24-01137</t>
  </si>
  <si>
    <t>Steffler</t>
  </si>
  <si>
    <t>24-01227</t>
  </si>
  <si>
    <t>Schmid</t>
  </si>
  <si>
    <t>Mshaun</t>
  </si>
  <si>
    <t>24-01240</t>
  </si>
  <si>
    <t>Witte</t>
  </si>
  <si>
    <t>24-01231</t>
  </si>
  <si>
    <t>Mystique</t>
  </si>
  <si>
    <t>24-01244</t>
  </si>
  <si>
    <t>24-01151</t>
  </si>
  <si>
    <t>24-01247</t>
  </si>
  <si>
    <t>Quen</t>
  </si>
  <si>
    <t>24-01132</t>
  </si>
  <si>
    <t>Gochenour</t>
  </si>
  <si>
    <t>21-04015</t>
  </si>
  <si>
    <t>Ibrahim</t>
  </si>
  <si>
    <t>Eter</t>
  </si>
  <si>
    <t>22-11181</t>
  </si>
  <si>
    <t>24-01200</t>
  </si>
  <si>
    <t>Kulcak</t>
  </si>
  <si>
    <t>24-01164</t>
  </si>
  <si>
    <t>Guy</t>
  </si>
  <si>
    <t>21-10310</t>
  </si>
  <si>
    <t>24-01175</t>
  </si>
  <si>
    <t>23-12286</t>
  </si>
  <si>
    <t>Arturo</t>
  </si>
  <si>
    <t>24-01092</t>
  </si>
  <si>
    <t>Kellen</t>
  </si>
  <si>
    <t>Rembert</t>
  </si>
  <si>
    <t>21-07031</t>
  </si>
  <si>
    <t>24-01221</t>
  </si>
  <si>
    <t>24-01205</t>
  </si>
  <si>
    <t>Dejenay</t>
  </si>
  <si>
    <t>Beckwith</t>
  </si>
  <si>
    <t>Libni Flor</t>
  </si>
  <si>
    <t>24-01233</t>
  </si>
  <si>
    <t>Clay Ryan</t>
  </si>
  <si>
    <t>Crockett</t>
  </si>
  <si>
    <t>23-11278</t>
  </si>
  <si>
    <t>Marks</t>
  </si>
  <si>
    <t>22-05296</t>
  </si>
  <si>
    <t>Cisneros</t>
  </si>
  <si>
    <t>24-01296</t>
  </si>
  <si>
    <t>Khloud</t>
  </si>
  <si>
    <t>Muhawesh</t>
  </si>
  <si>
    <t>24-01269</t>
  </si>
  <si>
    <t>24-01259</t>
  </si>
  <si>
    <t>Stevie</t>
  </si>
  <si>
    <t>Doan</t>
  </si>
  <si>
    <t>24-01224</t>
  </si>
  <si>
    <t>24-01239</t>
  </si>
  <si>
    <t>Kerr</t>
  </si>
  <si>
    <t>24-01236</t>
  </si>
  <si>
    <t>24-01178</t>
  </si>
  <si>
    <t>Corando</t>
  </si>
  <si>
    <t>Chavera</t>
  </si>
  <si>
    <t>20-11115</t>
  </si>
  <si>
    <t>24-01278</t>
  </si>
  <si>
    <t>Pileggi</t>
  </si>
  <si>
    <t>23-05392</t>
  </si>
  <si>
    <t>Refugio</t>
  </si>
  <si>
    <t>Grimaldo</t>
  </si>
  <si>
    <t>24-01285</t>
  </si>
  <si>
    <t>Ella-marie</t>
  </si>
  <si>
    <t>Kibuuka</t>
  </si>
  <si>
    <t>24-01275</t>
  </si>
  <si>
    <t>Ronny</t>
  </si>
  <si>
    <t>Salmeron</t>
  </si>
  <si>
    <t>24-01185</t>
  </si>
  <si>
    <t>24-01128</t>
  </si>
  <si>
    <t>Knippa</t>
  </si>
  <si>
    <t>24-01237</t>
  </si>
  <si>
    <t>Kortni</t>
  </si>
  <si>
    <t>Shields</t>
  </si>
  <si>
    <t>24-01325</t>
  </si>
  <si>
    <t>24-01322</t>
  </si>
  <si>
    <t>24-01339</t>
  </si>
  <si>
    <t>24-01330</t>
  </si>
  <si>
    <t>Zandiotis</t>
  </si>
  <si>
    <t>24-01342</t>
  </si>
  <si>
    <t>22-01141</t>
  </si>
  <si>
    <t>Sharon</t>
  </si>
  <si>
    <t>22-09054</t>
  </si>
  <si>
    <t>23-04184</t>
  </si>
  <si>
    <t>24-01174</t>
  </si>
  <si>
    <t>Hamby</t>
  </si>
  <si>
    <t>24-01303</t>
  </si>
  <si>
    <t>24-01321</t>
  </si>
  <si>
    <t>24-01251</t>
  </si>
  <si>
    <t>Greg</t>
  </si>
  <si>
    <t>Crowley</t>
  </si>
  <si>
    <t>20-10024</t>
  </si>
  <si>
    <t>Darryl</t>
  </si>
  <si>
    <t>Hubbard</t>
  </si>
  <si>
    <t>24-01140</t>
  </si>
  <si>
    <t>24-01234</t>
  </si>
  <si>
    <t>Guillen</t>
  </si>
  <si>
    <t>24-01196</t>
  </si>
  <si>
    <t>Virginia</t>
  </si>
  <si>
    <t>Norman-Beachum</t>
  </si>
  <si>
    <t>Blades</t>
  </si>
  <si>
    <t>24-01344</t>
  </si>
  <si>
    <t>Sasha</t>
  </si>
  <si>
    <t>Kalaca</t>
  </si>
  <si>
    <t>24-01310</t>
  </si>
  <si>
    <t>Alicia</t>
  </si>
  <si>
    <t>Rosen</t>
  </si>
  <si>
    <t>24-01272</t>
  </si>
  <si>
    <t>Tidwell</t>
  </si>
  <si>
    <t>21-05130</t>
  </si>
  <si>
    <t>24-01301</t>
  </si>
  <si>
    <t>24-01407</t>
  </si>
  <si>
    <t>Elvir</t>
  </si>
  <si>
    <t>Kolenovic</t>
  </si>
  <si>
    <t>24-01331</t>
  </si>
  <si>
    <t>Federico</t>
  </si>
  <si>
    <t>Rubiano Restrepo</t>
  </si>
  <si>
    <t>24-01255</t>
  </si>
  <si>
    <t>Wing</t>
  </si>
  <si>
    <t>24-01199</t>
  </si>
  <si>
    <t>Jaloway</t>
  </si>
  <si>
    <t>24-01307</t>
  </si>
  <si>
    <t>Doslich</t>
  </si>
  <si>
    <t>24-01223</t>
  </si>
  <si>
    <t>Chrissy</t>
  </si>
  <si>
    <t>24-01215</t>
  </si>
  <si>
    <t>Serrato</t>
  </si>
  <si>
    <t>24-01350</t>
  </si>
  <si>
    <t>24-01206</t>
  </si>
  <si>
    <t>Yousif</t>
  </si>
  <si>
    <t>Abudawoud</t>
  </si>
  <si>
    <t>24-01371</t>
  </si>
  <si>
    <t>Darwin</t>
  </si>
  <si>
    <t>Dejean</t>
  </si>
  <si>
    <t>24-01379</t>
  </si>
  <si>
    <t>Colleen</t>
  </si>
  <si>
    <t>Garrigan</t>
  </si>
  <si>
    <t>24-01184</t>
  </si>
  <si>
    <t>Kristaps</t>
  </si>
  <si>
    <t>Eilands</t>
  </si>
  <si>
    <t>24-01376</t>
  </si>
  <si>
    <t>24-01290</t>
  </si>
  <si>
    <t>Ericson</t>
  </si>
  <si>
    <t>24-02008</t>
  </si>
  <si>
    <t>24-01228</t>
  </si>
  <si>
    <t>Salmon</t>
  </si>
  <si>
    <t>24-02031</t>
  </si>
  <si>
    <t>24-01386</t>
  </si>
  <si>
    <t>Mthandazo</t>
  </si>
  <si>
    <t>Gumede</t>
  </si>
  <si>
    <t>24-01401</t>
  </si>
  <si>
    <t>Jeaneen</t>
  </si>
  <si>
    <t>Nulf</t>
  </si>
  <si>
    <t>24-02043</t>
  </si>
  <si>
    <t>Guerrero</t>
  </si>
  <si>
    <t>24-01391</t>
  </si>
  <si>
    <t>23-11143</t>
  </si>
  <si>
    <t>Nelms</t>
  </si>
  <si>
    <t>22-05028</t>
  </si>
  <si>
    <t>Test</t>
  </si>
  <si>
    <t>Brother</t>
  </si>
  <si>
    <t>Jennifer Brown, RN</t>
  </si>
  <si>
    <t>test name</t>
  </si>
  <si>
    <t>24-01389</t>
  </si>
  <si>
    <t>Golding</t>
  </si>
  <si>
    <t>24-02011</t>
  </si>
  <si>
    <t>Yasin</t>
  </si>
  <si>
    <t>Maahfuz</t>
  </si>
  <si>
    <t>24-01203</t>
  </si>
  <si>
    <t>James Ray</t>
  </si>
  <si>
    <t>21-06043</t>
  </si>
  <si>
    <t>24-01298</t>
  </si>
  <si>
    <t>Tompkins</t>
  </si>
  <si>
    <t>24-01394</t>
  </si>
  <si>
    <t>Shantavia</t>
  </si>
  <si>
    <t>24-01212</t>
  </si>
  <si>
    <t>Ratzlaff</t>
  </si>
  <si>
    <t>Allied Benefit Systems (INN PHCS)</t>
  </si>
  <si>
    <t>24-01360</t>
  </si>
  <si>
    <t>Zoretic</t>
  </si>
  <si>
    <t>24-01353</t>
  </si>
  <si>
    <t>Conda</t>
  </si>
  <si>
    <t>Blackburn</t>
  </si>
  <si>
    <t>24-01271</t>
  </si>
  <si>
    <t>Onzie</t>
  </si>
  <si>
    <t>24-02051</t>
  </si>
  <si>
    <t>20-04038</t>
  </si>
  <si>
    <t>Margaret</t>
  </si>
  <si>
    <t>Dear</t>
  </si>
  <si>
    <t>24-02055</t>
  </si>
  <si>
    <t>Kersey</t>
  </si>
  <si>
    <t>24-01315</t>
  </si>
  <si>
    <t>Moonasar</t>
  </si>
  <si>
    <t>24-02023</t>
  </si>
  <si>
    <t>Mclaughlin</t>
  </si>
  <si>
    <t>24-01377</t>
  </si>
  <si>
    <t>Churin</t>
  </si>
  <si>
    <t>24-01370</t>
  </si>
  <si>
    <t>Huber</t>
  </si>
  <si>
    <t>24-01243</t>
  </si>
  <si>
    <t>24-01283</t>
  </si>
  <si>
    <t>Maness</t>
  </si>
  <si>
    <t>SL Fees February 2024</t>
  </si>
  <si>
    <t>24-02053</t>
  </si>
  <si>
    <t>Smithson</t>
  </si>
  <si>
    <t>20-09172</t>
  </si>
  <si>
    <t>24-02083</t>
  </si>
  <si>
    <t>24-02082</t>
  </si>
  <si>
    <t>Sharee</t>
  </si>
  <si>
    <t>SL Fees February 2024Prorated Move In</t>
  </si>
  <si>
    <t>SL Fees February 2024 Prorated</t>
  </si>
  <si>
    <t>24-02086</t>
  </si>
  <si>
    <t>SL Fees February 2024 Prorated Move In</t>
  </si>
  <si>
    <t>Dallas Ft WorthDetox</t>
  </si>
  <si>
    <t>Dallas Ft WorthRTC</t>
  </si>
  <si>
    <t>Dallas Ft WorthPHP</t>
  </si>
  <si>
    <t>Dallas Ft WorthIOP</t>
  </si>
  <si>
    <t>Dallas Ft WorthSOP</t>
  </si>
  <si>
    <t>Dallas Ft WorthAftercare</t>
  </si>
  <si>
    <t>Dallas Ft WorthSober Living</t>
  </si>
  <si>
    <t>Garden OaksDetox</t>
  </si>
  <si>
    <t>Garden OaksRTC</t>
  </si>
  <si>
    <t>Garden OaksPHP</t>
  </si>
  <si>
    <t>Garden OaksIOP</t>
  </si>
  <si>
    <t>Garden OaksSOP</t>
  </si>
  <si>
    <t>Garden OaksAftercare</t>
  </si>
  <si>
    <t>Garden OaksSober Living</t>
  </si>
  <si>
    <t>Hill CountryDetox</t>
  </si>
  <si>
    <t>Hill CountryRTC</t>
  </si>
  <si>
    <t>Hill CountryPHP</t>
  </si>
  <si>
    <t>Hill CountryIOP</t>
  </si>
  <si>
    <t>Hill CountrySOP</t>
  </si>
  <si>
    <t>Hill CountryAftercare</t>
  </si>
  <si>
    <t>Hill CountrySober Living</t>
  </si>
  <si>
    <t>MontroseDetox</t>
  </si>
  <si>
    <t>MontroseRTC</t>
  </si>
  <si>
    <t>MontrosePHP</t>
  </si>
  <si>
    <t>MontroseIOP</t>
  </si>
  <si>
    <t>MontroseSOP</t>
  </si>
  <si>
    <t>MontroseAftercare</t>
  </si>
  <si>
    <t>MontroseSober Living</t>
  </si>
  <si>
    <t>Clear LakePHP</t>
  </si>
  <si>
    <t>Clear LakeIOP</t>
  </si>
  <si>
    <t>Clear LakeAftercare</t>
  </si>
  <si>
    <t>SugarlandPHP</t>
  </si>
  <si>
    <t>SugarlandIOP</t>
  </si>
  <si>
    <t>SugarlandAftercare</t>
  </si>
  <si>
    <t>Jersey VillagePHP</t>
  </si>
  <si>
    <t>Jersey VillageIOP</t>
  </si>
  <si>
    <t>Jersey VillageSOP</t>
  </si>
  <si>
    <t>AustinPHP</t>
  </si>
  <si>
    <t>AustinIOP</t>
  </si>
  <si>
    <t>AustinAftercare</t>
  </si>
  <si>
    <t>Cinco RanchPHP</t>
  </si>
  <si>
    <t>Cinco RanchIOP</t>
  </si>
  <si>
    <t>Cinco RanchAftercare</t>
  </si>
  <si>
    <t>ConroePHP</t>
  </si>
  <si>
    <t>ConroeIOP</t>
  </si>
  <si>
    <t>ConroeAftercare</t>
  </si>
  <si>
    <t>North LoopPHP</t>
  </si>
  <si>
    <t>North LoopIOP</t>
  </si>
  <si>
    <t>North LoopAftercare</t>
  </si>
  <si>
    <t>Energy CorridorPHP</t>
  </si>
  <si>
    <t>Energy CorridorIOP</t>
  </si>
  <si>
    <t>Energy CorridorAftercare</t>
  </si>
  <si>
    <t>GalleriaPHP</t>
  </si>
  <si>
    <t>GalleriaIOP</t>
  </si>
  <si>
    <t>HumblePHP</t>
  </si>
  <si>
    <t>HumbleIOP</t>
  </si>
  <si>
    <t>PasadenaPHP</t>
  </si>
  <si>
    <t>PasadenaIOP</t>
  </si>
  <si>
    <t>San AntonioPHP</t>
  </si>
  <si>
    <t>San AntonioIOP</t>
  </si>
  <si>
    <t>San MarcosPHP</t>
  </si>
  <si>
    <t>San MarcosIOP</t>
  </si>
  <si>
    <t>The WoodlandsPHP</t>
  </si>
  <si>
    <t>The WoodlandsIOP</t>
  </si>
  <si>
    <t>The WoodlandsSOP</t>
  </si>
  <si>
    <t>Round RockPHP</t>
  </si>
  <si>
    <t>Round RockIOP</t>
  </si>
  <si>
    <t>Round RockAftercare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</si>
</sst>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3" formatCode="_(* #,##0.00_);_(* \(#,##0.00\);_(* &quot;-&quot;??_);_(@_)"/>
  </numFmts>
  <fonts count="16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indexed="8"/>
      <name val="Calibri"/>
      <family val="2"/>
      <scheme val="minor"/>
    </font>
    <font>
      <sz val="12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sz val="8"/>
      <name val="Calibri"/>
      <family val="2"/>
    </font>
    <font>
      <sz val="11"/>
      <color theme="1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theme="4" tint="0.5999938962981048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4">
    <xf numFmtId="0" fontId="0" fillId="0" borderId="0"/>
    <xf numFmtId="0" fontId="9" fillId="0" borderId="0"/>
    <xf numFmtId="43" fontId="9" fillId="0" borderId="0" applyFont="0" applyFill="0" applyBorder="0" applyAlignment="0" applyProtection="0"/>
    <xf numFmtId="0" fontId="10" fillId="0" borderId="0"/>
    <xf numFmtId="0" fontId="9" fillId="0" borderId="0"/>
    <xf numFmtId="0" fontId="11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51">
    <xf numFmtId="0" fontId="0" fillId="0" borderId="0" xfId="0"/>
    <xf numFmtId="0" fontId="1" fillId="0" borderId="0" xfId="13"/>
    <xf numFmtId="0" fontId="0" fillId="0" borderId="1" xfId="0" applyBorder="1"/>
    <xf numFmtId="0" fontId="9" fillId="0" borderId="2" xfId="1" applyBorder="1" applyAlignment="1">
      <alignment horizontal="center" vertical="center"/>
    </xf>
    <xf numFmtId="0" fontId="9" fillId="0" borderId="3" xfId="1" applyBorder="1" applyAlignment="1">
      <alignment horizontal="center" vertical="center"/>
    </xf>
    <xf numFmtId="0" fontId="9" fillId="0" borderId="4" xfId="1" applyBorder="1" applyAlignment="1">
      <alignment horizontal="center" vertical="center"/>
    </xf>
    <xf numFmtId="0" fontId="9" fillId="0" borderId="5" xfId="1" applyBorder="1" applyAlignment="1">
      <alignment horizontal="center" vertical="center"/>
    </xf>
    <xf numFmtId="0" fontId="9" fillId="0" borderId="1" xfId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0" borderId="5" xfId="12" applyBorder="1" applyAlignment="1">
      <alignment horizontal="center" vertical="center"/>
    </xf>
    <xf numFmtId="15" fontId="0" fillId="0" borderId="0" xfId="0" applyNumberFormat="1"/>
    <xf numFmtId="0" fontId="0" fillId="0" borderId="1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5" fontId="0" fillId="0" borderId="1" xfId="0" applyNumberFormat="1" applyBorder="1" applyAlignment="1">
      <alignment horizontal="center" vertical="center"/>
    </xf>
    <xf numFmtId="0" fontId="9" fillId="0" borderId="1" xfId="0" quotePrefix="1" applyFont="1" applyBorder="1" applyAlignment="1">
      <alignment horizontal="center" vertical="center"/>
    </xf>
    <xf numFmtId="14" fontId="0" fillId="0" borderId="0" xfId="0" applyNumberFormat="1"/>
    <xf numFmtId="14" fontId="0" fillId="0" borderId="1" xfId="0" applyNumberFormat="1" applyBorder="1" applyAlignment="1">
      <alignment horizontal="center" vertical="center"/>
    </xf>
    <xf numFmtId="0" fontId="12" fillId="2" borderId="2" xfId="1" applyFont="1" applyFill="1" applyBorder="1" applyAlignment="1">
      <alignment horizontal="center" vertical="center"/>
    </xf>
    <xf numFmtId="0" fontId="12" fillId="2" borderId="3" xfId="1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0" borderId="1" xfId="0" pivotButton="1" applyBorder="1"/>
    <xf numFmtId="0" fontId="0" fillId="0" borderId="1" xfId="0" applyBorder="1" applyAlignment="1">
      <alignment horizontal="left"/>
    </xf>
    <xf numFmtId="2" fontId="0" fillId="0" borderId="1" xfId="0" applyNumberFormat="1" applyBorder="1" applyAlignment="1">
      <alignment horizontal="center" vertical="center"/>
    </xf>
    <xf numFmtId="2" fontId="0" fillId="0" borderId="1" xfId="0" applyNumberFormat="1" applyBorder="1"/>
    <xf numFmtId="0" fontId="0" fillId="0" borderId="1" xfId="0" applyBorder="1" applyAlignment="1">
      <alignment horizontal="left" indent="1"/>
    </xf>
    <xf numFmtId="0" fontId="9" fillId="0" borderId="6" xfId="0" applyFont="1" applyBorder="1" applyAlignment="1">
      <alignment horizontal="center" vertical="center"/>
    </xf>
    <xf numFmtId="0" fontId="9" fillId="0" borderId="8" xfId="1" applyBorder="1" applyAlignment="1">
      <alignment horizontal="center" vertical="center"/>
    </xf>
    <xf numFmtId="0" fontId="9" fillId="0" borderId="7" xfId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2" fontId="9" fillId="0" borderId="0" xfId="0" applyNumberFormat="1" applyFont="1"/>
    <xf numFmtId="0" fontId="9" fillId="0" borderId="7" xfId="0" applyFont="1" applyBorder="1" applyAlignment="1">
      <alignment horizontal="center" vertical="center"/>
    </xf>
    <xf numFmtId="0" fontId="9" fillId="0" borderId="9" xfId="0" quotePrefix="1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3" borderId="3" xfId="13" applyFill="1" applyBorder="1" applyAlignment="1">
      <alignment horizontal="center"/>
    </xf>
    <xf numFmtId="0" fontId="1" fillId="0" borderId="3" xfId="13" applyBorder="1" applyAlignment="1">
      <alignment horizontal="center"/>
    </xf>
    <xf numFmtId="0" fontId="1" fillId="0" borderId="4" xfId="13" applyBorder="1" applyAlignment="1">
      <alignment horizontal="center"/>
    </xf>
    <xf numFmtId="0" fontId="1" fillId="3" borderId="1" xfId="13" applyFill="1" applyBorder="1" applyAlignment="1">
      <alignment horizontal="center"/>
    </xf>
    <xf numFmtId="0" fontId="1" fillId="0" borderId="1" xfId="13" applyBorder="1" applyAlignment="1">
      <alignment horizontal="center"/>
    </xf>
    <xf numFmtId="14" fontId="1" fillId="0" borderId="1" xfId="13" applyNumberFormat="1" applyBorder="1" applyAlignment="1">
      <alignment horizontal="center"/>
    </xf>
    <xf numFmtId="0" fontId="0" fillId="0" borderId="10" xfId="0" applyBorder="1" applyAlignment="1">
      <alignment horizontal="center" vertical="center"/>
    </xf>
    <xf numFmtId="8" fontId="0" fillId="0" borderId="0" xfId="0" applyNumberFormat="1"/>
    <xf numFmtId="0" fontId="9" fillId="0" borderId="0" xfId="0" applyFont="1"/>
    <xf numFmtId="0" fontId="9" fillId="0" borderId="5" xfId="0" applyFont="1" applyBorder="1" applyAlignment="1">
      <alignment horizontal="center" vertical="center"/>
    </xf>
    <xf numFmtId="0" fontId="15" fillId="0" borderId="1" xfId="0" pivotButton="1" applyFont="1" applyBorder="1"/>
  </cellXfs>
  <cellStyles count="14">
    <cellStyle name="Comma 2" xfId="2" xr:uid="{B329F3BE-CB7F-4F12-BA3F-0C9FE7154A2B}"/>
    <cellStyle name="Normal" xfId="0" builtinId="0"/>
    <cellStyle name="Normal 10" xfId="4" xr:uid="{D8F457CE-B123-4E9E-9021-39BBCBD54236}"/>
    <cellStyle name="Normal 11" xfId="11" xr:uid="{4139C948-9E44-4D1C-B036-F4FFE43D3A30}"/>
    <cellStyle name="Normal 12" xfId="12" xr:uid="{F4053AF9-62DA-4F22-9907-001338CCF1AD}"/>
    <cellStyle name="Normal 13" xfId="13" xr:uid="{1CAD6702-8657-4E1B-B811-FD1908BE7B8F}"/>
    <cellStyle name="Normal 2" xfId="1" xr:uid="{089A4342-0BD6-45F0-B2D6-116181FD3496}"/>
    <cellStyle name="Normal 3" xfId="3" xr:uid="{95ACEE82-903F-4A48-B866-245D11ACDB08}"/>
    <cellStyle name="Normal 4" xfId="5" xr:uid="{F218D847-3221-4420-B74B-616EB7FE36FC}"/>
    <cellStyle name="Normal 5" xfId="6" xr:uid="{51A9B94E-AD43-487B-A1EC-32A762CF19F6}"/>
    <cellStyle name="Normal 6" xfId="7" xr:uid="{25365AD6-6958-49D3-9556-8BE5B4EF7C3E}"/>
    <cellStyle name="Normal 7" xfId="8" xr:uid="{299B755E-FA2F-4965-82AE-390B8ED0557F}"/>
    <cellStyle name="Normal 8" xfId="9" xr:uid="{638D018B-3684-4AF1-B55F-E495161DDFEB}"/>
    <cellStyle name="Normal 9" xfId="10" xr:uid="{14624D94-009E-4895-ADED-844F2461BB99}"/>
  </cellStyles>
  <dxfs count="188">
    <dxf>
      <numFmt numFmtId="2" formatCode="0.0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1"/>
      </font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1"/>
      </font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0" formatCode="d\-mmm\-yy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m/d/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m/d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theme="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font>
        <color theme="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2" formatCode="0.0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9" Type="http://schemas.openxmlformats.org/officeDocument/2006/relationships/customXml" Target="../customXml/item2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38" Type="http://schemas.openxmlformats.org/officeDocument/2006/relationships/customXml" Target="../customXml/item2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37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36" Type="http://schemas.openxmlformats.org/officeDocument/2006/relationships/customXml" Target="../customXml/item20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chael Dannucci-Bowles" refreshedDate="45337.252711111112" backgroundQuery="1" createdVersion="7" refreshedVersion="8" minRefreshableVersion="3" recordCount="0" supportSubquery="1" supportAdvancedDrill="1" xr:uid="{344E6F9E-0956-407B-97DC-F4FAC35FA8FB}">
  <cacheSource type="external" connectionId="11"/>
  <cacheFields count="7">
    <cacheField name="[Actuals vs budget].[Month].[Month]" caption="Month" numFmtId="0" hierarchy="2" level="1">
      <sharedItems containsSemiMixedTypes="0" containsNonDate="0" containsDate="1" containsString="0" minDate="2023-02-01T00:00:00" maxDate="2023-02-02T00:00:00" count="1">
        <d v="2023-02-01T00:00:00"/>
      </sharedItems>
    </cacheField>
    <cacheField name="[Actuals vs budget].[Month (Month)].[Month (Month)]" caption="Month (Month)" numFmtId="0" hierarchy="14" level="1">
      <sharedItems count="2">
        <s v="Jan"/>
        <s v="Feb"/>
      </sharedItems>
    </cacheField>
    <cacheField name="[Actuals vs budget].[CAT.Level of Care].[CAT.Level of Care]" caption="CAT.Level of Care" numFmtId="0" hierarchy="10" level="1">
      <sharedItems count="7">
        <s v="Aftercare"/>
        <s v="Detox"/>
        <s v="IOP"/>
        <s v="PHP"/>
        <s v="RTC"/>
        <s v="Sober Living"/>
        <s v="SOP"/>
      </sharedItems>
    </cacheField>
    <cacheField name="[Measures].[Sum of Budget.Value]" caption="Sum of Budget.Value" numFmtId="0" hierarchy="116" level="32767"/>
    <cacheField name="[Actuals vs budget].[CAT.Owned].[CAT.Owned]" caption="CAT.Owned" numFmtId="0" hierarchy="11" level="1">
      <sharedItems containsSemiMixedTypes="0" containsNonDate="0" containsString="0"/>
    </cacheField>
    <cacheField name="[Measures].[Sum of ADC 2]" caption="Sum of ADC 2" numFmtId="0" hierarchy="117" level="32767"/>
    <cacheField name="[Measures].[Sum of Blended Rate]" caption="Sum of Blended Rate" numFmtId="0" hierarchy="120" level="32767"/>
  </cacheFields>
  <cacheHierarchies count="125">
    <cacheHierarchy uniqueName="[Actuals vs budget].[Custom]" caption="Custom" attribute="1" defaultMemberUniqueName="[Actuals vs budget].[Custom].[All]" allUniqueName="[Actuals vs budget].[Custom].[All]" dimensionUniqueName="[Actuals vs budget]" displayFolder="" count="0" memberValueDatatype="130" unbalanced="0"/>
    <cacheHierarchy uniqueName="[Actuals vs budget].[Looker]" caption="Looker" attribute="1" defaultMemberUniqueName="[Actuals vs budget].[Looker].[All]" allUniqueName="[Actuals vs budget].[Looker].[All]" dimensionUniqueName="[Actuals vs budget]" displayFolder="" count="0" memberValueDatatype="130" unbalanced="0"/>
    <cacheHierarchy uniqueName="[Actuals vs budget].[Month]" caption="Month" attribute="1" time="1" defaultMemberUniqueName="[Actuals vs budget].[Month].[All]" allUniqueName="[Actuals vs budget].[Month].[All]" dimensionUniqueName="[Actuals vs budget]" displayFolder="" count="2" memberValueDatatype="7" unbalanced="0">
      <fieldsUsage count="2">
        <fieldUsage x="-1"/>
        <fieldUsage x="0"/>
      </fieldsUsage>
    </cacheHierarchy>
    <cacheHierarchy uniqueName="[Actuals vs budget].[Count]" caption="Count" attribute="1" defaultMemberUniqueName="[Actuals vs budget].[Count].[All]" allUniqueName="[Actuals vs budget].[Count].[All]" dimensionUniqueName="[Actuals vs budget]" displayFolder="" count="0" memberValueDatatype="5" unbalanced="0"/>
    <cacheHierarchy uniqueName="[Actuals vs budget].[Expected Revenue]" caption="Expected Revenue" attribute="1" defaultMemberUniqueName="[Actuals vs budget].[Expected Revenue].[All]" allUniqueName="[Actuals vs budget].[Expected Revenue].[All]" dimensionUniqueName="[Actuals vs budget]" displayFolder="" count="0" memberValueDatatype="20" unbalanced="0"/>
    <cacheHierarchy uniqueName="[Actuals vs budget].[Average month]" caption="Average month" attribute="1" defaultMemberUniqueName="[Actuals vs budget].[Average month].[All]" allUniqueName="[Actuals vs budget].[Average month].[All]" dimensionUniqueName="[Actuals vs budget]" displayFolder="" count="0" memberValueDatatype="5" unbalanced="0"/>
    <cacheHierarchy uniqueName="[Actuals vs budget].[ADC]" caption="ADC" attribute="1" defaultMemberUniqueName="[Actuals vs budget].[ADC].[All]" allUniqueName="[Actuals vs budget].[ADC].[All]" dimensionUniqueName="[Actuals vs budget]" displayFolder="" count="0" memberValueDatatype="5" unbalanced="0"/>
    <cacheHierarchy uniqueName="[Actuals vs budget].[CAT.Looker]" caption="CAT.Looker" attribute="1" defaultMemberUniqueName="[Actuals vs budget].[CAT.Looker].[All]" allUniqueName="[Actuals vs budget].[CAT.Looker].[All]" dimensionUniqueName="[Actuals vs budget]" displayFolder="" count="0" memberValueDatatype="130" unbalanced="0"/>
    <cacheHierarchy uniqueName="[Actuals vs budget].[CAT.Location]" caption="CAT.Location" attribute="1" defaultMemberUniqueName="[Actuals vs budget].[CAT.Location].[All]" allUniqueName="[Actuals vs budget].[CAT.Location].[All]" dimensionUniqueName="[Actuals vs budget]" displayFolder="" count="0" memberValueDatatype="130" unbalanced="0"/>
    <cacheHierarchy uniqueName="[Actuals vs budget].[CAT.Program Frequency]" caption="CAT.Program Frequency" attribute="1" defaultMemberUniqueName="[Actuals vs budget].[CAT.Program Frequency].[All]" allUniqueName="[Actuals vs budget].[CAT.Program Frequency].[All]" dimensionUniqueName="[Actuals vs budget]" displayFolder="" count="0" memberValueDatatype="130" unbalanced="0"/>
    <cacheHierarchy uniqueName="[Actuals vs budget].[CAT.Level of Care]" caption="CAT.Level of Care" attribute="1" defaultMemberUniqueName="[Actuals vs budget].[CAT.Level of Care].[All]" allUniqueName="[Actuals vs budget].[CAT.Level of Care].[All]" dimensionUniqueName="[Actuals vs budget]" displayFolder="" count="2" memberValueDatatype="130" unbalanced="0">
      <fieldsUsage count="2">
        <fieldUsage x="-1"/>
        <fieldUsage x="2"/>
      </fieldsUsage>
    </cacheHierarchy>
    <cacheHierarchy uniqueName="[Actuals vs budget].[CAT.Owned]" caption="CAT.Owned" attribute="1" defaultMemberUniqueName="[Actuals vs budget].[CAT.Owned].[All]" allUniqueName="[Actuals vs budget].[CAT.Owned].[All]" dimensionUniqueName="[Actuals vs budget]" displayFolder="" count="2" memberValueDatatype="130" unbalanced="0">
      <fieldsUsage count="2">
        <fieldUsage x="-1"/>
        <fieldUsage x="4"/>
      </fieldsUsage>
    </cacheHierarchy>
    <cacheHierarchy uniqueName="[Actuals vs budget].[Budget.Value]" caption="Budget.Value" attribute="1" defaultMemberUniqueName="[Actuals vs budget].[Budget.Value].[All]" allUniqueName="[Actuals vs budget].[Budget.Value].[All]" dimensionUniqueName="[Actuals vs budget]" displayFolder="" count="0" memberValueDatatype="20" unbalanced="0"/>
    <cacheHierarchy uniqueName="[Actuals vs budget].[Blended Rate]" caption="Blended Rate" attribute="1" defaultMemberUniqueName="[Actuals vs budget].[Blended Rate].[All]" allUniqueName="[Actuals vs budget].[Blended Rate].[All]" dimensionUniqueName="[Actuals vs budget]" displayFolder="" count="0" memberValueDatatype="20" unbalanced="0"/>
    <cacheHierarchy uniqueName="[Actuals vs budget].[Month (Month)]" caption="Month (Month)" attribute="1" defaultMemberUniqueName="[Actuals vs budget].[Month (Month)].[All]" allUniqueName="[Actuals vs budget].[Month (Month)].[All]" dimensionUniqueName="[Actuals vs budget]" displayFolder="" count="2" memberValueDatatype="130" unbalanced="0">
      <fieldsUsage count="2">
        <fieldUsage x="-1"/>
        <fieldUsage x="1"/>
      </fieldsUsage>
    </cacheHierarchy>
    <cacheHierarchy uniqueName="[Budget].[Location]" caption="Location" attribute="1" defaultMemberUniqueName="[Budget].[Location].[All]" allUniqueName="[Budget].[Location].[All]" dimensionUniqueName="[Budget]" displayFolder="" count="0" memberValueDatatype="130" unbalanced="0"/>
    <cacheHierarchy uniqueName="[Budget].[Description]" caption="Description" attribute="1" defaultMemberUniqueName="[Budget].[Description].[All]" allUniqueName="[Budget].[Description].[All]" dimensionUniqueName="[Budget]" displayFolder="" count="0" memberValueDatatype="130" unbalanced="0"/>
    <cacheHierarchy uniqueName="[Budget].[Looker]" caption="Looker" attribute="1" defaultMemberUniqueName="[Budget].[Looker].[All]" allUniqueName="[Budget].[Looker].[All]" dimensionUniqueName="[Budget]" displayFolder="" count="0" memberValueDatatype="130" unbalanced="0"/>
    <cacheHierarchy uniqueName="[Budget].[Month]" caption="Month" attribute="1" time="1" defaultMemberUniqueName="[Budget].[Month].[All]" allUniqueName="[Budget].[Month].[All]" dimensionUniqueName="[Budget]" displayFolder="" count="0" memberValueDatatype="7" unbalanced="0"/>
    <cacheHierarchy uniqueName="[Budget].[Value]" caption="Value" attribute="1" defaultMemberUniqueName="[Budget].[Value].[All]" allUniqueName="[Budget].[Value].[All]" dimensionUniqueName="[Budget]" displayFolder="" count="0" memberValueDatatype="20" unbalanced="0"/>
    <cacheHierarchy uniqueName="[Budget].[Owner]" caption="Owner" attribute="1" defaultMemberUniqueName="[Budget].[Owner].[All]" allUniqueName="[Budget].[Owner].[All]" dimensionUniqueName="[Budget]" displayFolder="" count="0" memberValueDatatype="130" unbalanced="0"/>
    <cacheHierarchy uniqueName="[Budget].[Looker month]" caption="Looker month" attribute="1" defaultMemberUniqueName="[Budget].[Looker month].[All]" allUniqueName="[Budget].[Looker month].[All]" dimensionUniqueName="[Budget]" displayFolder="" count="0" memberValueDatatype="130" unbalanced="0"/>
    <cacheHierarchy uniqueName="[CAT].[Looker]" caption="Looker" attribute="1" defaultMemberUniqueName="[CAT].[Looker].[All]" allUniqueName="[CAT].[Looker].[All]" dimensionUniqueName="[CAT]" displayFolder="" count="0" memberValueDatatype="130" unbalanced="0"/>
    <cacheHierarchy uniqueName="[CAT].[Location]" caption="Location" attribute="1" defaultMemberUniqueName="[CAT].[Location].[All]" allUniqueName="[CAT].[Location].[All]" dimensionUniqueName="[CAT]" displayFolder="" count="0" memberValueDatatype="130" unbalanced="0"/>
    <cacheHierarchy uniqueName="[CAT].[Program Frequency]" caption="Program Frequency" attribute="1" defaultMemberUniqueName="[CAT].[Program Frequency].[All]" allUniqueName="[CAT].[Program Frequency].[All]" dimensionUniqueName="[CAT]" displayFolder="" count="0" memberValueDatatype="130" unbalanced="0"/>
    <cacheHierarchy uniqueName="[CAT].[Level of Care]" caption="Level of Care" attribute="1" defaultMemberUniqueName="[CAT].[Level of Care].[All]" allUniqueName="[CAT].[Level of Care].[All]" dimensionUniqueName="[CAT]" displayFolder="" count="0" memberValueDatatype="130" unbalanced="0"/>
    <cacheHierarchy uniqueName="[CAT].[Owned]" caption="Owned" attribute="1" defaultMemberUniqueName="[CAT].[Owned].[All]" allUniqueName="[CAT].[Owned].[All]" dimensionUniqueName="[CAT]" displayFolder="" count="0" memberValueDatatype="130" unbalanced="0"/>
    <cacheHierarchy uniqueName="[Category_final].[Looker]" caption="Looker" attribute="1" defaultMemberUniqueName="[Category_final].[Looker].[All]" allUniqueName="[Category_final].[Looker].[All]" dimensionUniqueName="[Category_final]" displayFolder="" count="0" memberValueDatatype="130" unbalanced="0"/>
    <cacheHierarchy uniqueName="[Category_final].[Location]" caption="Location" attribute="1" defaultMemberUniqueName="[Category_final].[Location].[All]" allUniqueName="[Category_final].[Location].[All]" dimensionUniqueName="[Category_final]" displayFolder="" count="0" memberValueDatatype="130" unbalanced="0"/>
    <cacheHierarchy uniqueName="[Category_final].[Program Frequency]" caption="Program Frequency" attribute="1" defaultMemberUniqueName="[Category_final].[Program Frequency].[All]" allUniqueName="[Category_final].[Program Frequency].[All]" dimensionUniqueName="[Category_final]" displayFolder="" count="0" memberValueDatatype="130" unbalanced="0"/>
    <cacheHierarchy uniqueName="[Category_final].[Level of Care]" caption="Level of Care" attribute="1" defaultMemberUniqueName="[Category_final].[Level of Care].[All]" allUniqueName="[Category_final].[Level of Care].[All]" dimensionUniqueName="[Category_final]" displayFolder="" count="0" memberValueDatatype="130" unbalanced="0"/>
    <cacheHierarchy uniqueName="[Category_final].[Owned]" caption="Owned" attribute="1" defaultMemberUniqueName="[Category_final].[Owned].[All]" allUniqueName="[Category_final].[Owned].[All]" dimensionUniqueName="[Category_final]" displayFolder="" count="0" memberValueDatatype="130" unbalanced="0"/>
    <cacheHierarchy uniqueName="[Category_final 1].[Looker]" caption="Looker" attribute="1" defaultMemberUniqueName="[Category_final 1].[Looker].[All]" allUniqueName="[Category_final 1].[Looker].[All]" dimensionUniqueName="[Category_final 1]" displayFolder="" count="0" memberValueDatatype="130" unbalanced="0"/>
    <cacheHierarchy uniqueName="[Category_final 1].[Location]" caption="Location" attribute="1" defaultMemberUniqueName="[Category_final 1].[Location].[All]" allUniqueName="[Category_final 1].[Location].[All]" dimensionUniqueName="[Category_final 1]" displayFolder="" count="0" memberValueDatatype="130" unbalanced="0"/>
    <cacheHierarchy uniqueName="[Category_final 1].[Program Frequency]" caption="Program Frequency" attribute="1" defaultMemberUniqueName="[Category_final 1].[Program Frequency].[All]" allUniqueName="[Category_final 1].[Program Frequency].[All]" dimensionUniqueName="[Category_final 1]" displayFolder="" count="0" memberValueDatatype="130" unbalanced="0"/>
    <cacheHierarchy uniqueName="[Category_final 1].[Level of Care]" caption="Level of Care" attribute="1" defaultMemberUniqueName="[Category_final 1].[Level of Care].[All]" allUniqueName="[Category_final 1].[Level of Care].[All]" dimensionUniqueName="[Category_final 1]" displayFolder="" count="0" memberValueDatatype="130" unbalanced="0"/>
    <cacheHierarchy uniqueName="[Category_final 1].[Owned]" caption="Owned" attribute="1" defaultMemberUniqueName="[Category_final 1].[Owned].[All]" allUniqueName="[Category_final 1].[Owned].[All]" dimensionUniqueName="[Category_final 1]" displayFolder="" count="0" memberValueDatatype="130" unbalanced="0"/>
    <cacheHierarchy uniqueName="[Census_data].[Custom]" caption="Custom" attribute="1" defaultMemberUniqueName="[Census_data].[Custom].[All]" allUniqueName="[Census_data].[Custom].[All]" dimensionUniqueName="[Census_data]" displayFolder="" count="0" memberValueDatatype="130" unbalanced="0"/>
    <cacheHierarchy uniqueName="[Census_data].[Looker]" caption="Looker" attribute="1" defaultMemberUniqueName="[Census_data].[Looker].[All]" allUniqueName="[Census_data].[Looker].[All]" dimensionUniqueName="[Census_data]" displayFolder="" count="0" memberValueDatatype="130" unbalanced="0"/>
    <cacheHierarchy uniqueName="[Census_data].[Month]" caption="Month" attribute="1" time="1" defaultMemberUniqueName="[Census_data].[Month].[All]" allUniqueName="[Census_data].[Month].[All]" dimensionUniqueName="[Census_data]" displayFolder="" count="0" memberValueDatatype="7" unbalanced="0"/>
    <cacheHierarchy uniqueName="[Census_data].[Count]" caption="Count" attribute="1" defaultMemberUniqueName="[Census_data].[Count].[All]" allUniqueName="[Census_data].[Count].[All]" dimensionUniqueName="[Census_data]" displayFolder="" count="0" memberValueDatatype="5" unbalanced="0"/>
    <cacheHierarchy uniqueName="[Census_data].[Average month]" caption="Average month" attribute="1" defaultMemberUniqueName="[Census_data].[Average month].[All]" allUniqueName="[Census_data].[Average month].[All]" dimensionUniqueName="[Census_data]" displayFolder="" count="0" memberValueDatatype="130" unbalanced="0"/>
    <cacheHierarchy uniqueName="[Dashboard].[Custom]" caption="Custom" attribute="1" defaultMemberUniqueName="[Dashboard].[Custom].[All]" allUniqueName="[Dashboard].[Custom].[All]" dimensionUniqueName="[Dashboard]" displayFolder="" count="0" memberValueDatatype="130" unbalanced="0"/>
    <cacheHierarchy uniqueName="[Dashboard].[Looker]" caption="Looker" attribute="1" defaultMemberUniqueName="[Dashboard].[Looker].[All]" allUniqueName="[Dashboard].[Looker].[All]" dimensionUniqueName="[Dashboard]" displayFolder="" count="0" memberValueDatatype="130" unbalanced="0"/>
    <cacheHierarchy uniqueName="[Dashboard].[Month]" caption="Month" attribute="1" time="1" defaultMemberUniqueName="[Dashboard].[Month].[All]" allUniqueName="[Dashboard].[Month].[All]" dimensionUniqueName="[Dashboard]" displayFolder="" count="0" memberValueDatatype="7" unbalanced="0"/>
    <cacheHierarchy uniqueName="[Dashboard].[Count]" caption="Count" attribute="1" defaultMemberUniqueName="[Dashboard].[Count].[All]" allUniqueName="[Dashboard].[Count].[All]" dimensionUniqueName="[Dashboard]" displayFolder="" count="0" memberValueDatatype="5" unbalanced="0"/>
    <cacheHierarchy uniqueName="[Dashboard].[Average month]" caption="Average month" attribute="1" defaultMemberUniqueName="[Dashboard].[Average month].[All]" allUniqueName="[Dashboard].[Average month].[All]" dimensionUniqueName="[Dashboard]" displayFolder="" count="0" memberValueDatatype="5" unbalanced="0"/>
    <cacheHierarchy uniqueName="[Dashboard].[ADC]" caption="ADC" attribute="1" defaultMemberUniqueName="[Dashboard].[ADC].[All]" allUniqueName="[Dashboard].[ADC].[All]" dimensionUniqueName="[Dashboard]" displayFolder="" count="0" memberValueDatatype="5" unbalanced="0"/>
    <cacheHierarchy uniqueName="[Dashboard].[CAT.Looker]" caption="CAT.Looker" attribute="1" defaultMemberUniqueName="[Dashboard].[CAT.Looker].[All]" allUniqueName="[Dashboard].[CAT.Looker].[All]" dimensionUniqueName="[Dashboard]" displayFolder="" count="0" memberValueDatatype="130" unbalanced="0"/>
    <cacheHierarchy uniqueName="[Dashboard].[CAT.Location]" caption="CAT.Location" attribute="1" defaultMemberUniqueName="[Dashboard].[CAT.Location].[All]" allUniqueName="[Dashboard].[CAT.Location].[All]" dimensionUniqueName="[Dashboard]" displayFolder="" count="0" memberValueDatatype="130" unbalanced="0"/>
    <cacheHierarchy uniqueName="[Dashboard].[CAT.Program Frequency]" caption="CAT.Program Frequency" attribute="1" defaultMemberUniqueName="[Dashboard].[CAT.Program Frequency].[All]" allUniqueName="[Dashboard].[CAT.Program Frequency].[All]" dimensionUniqueName="[Dashboard]" displayFolder="" count="0" memberValueDatatype="130" unbalanced="0"/>
    <cacheHierarchy uniqueName="[Dashboard].[CAT.Level of Care]" caption="CAT.Level of Care" attribute="1" defaultMemberUniqueName="[Dashboard].[CAT.Level of Care].[All]" allUniqueName="[Dashboard].[CAT.Level of Care].[All]" dimensionUniqueName="[Dashboard]" displayFolder="" count="0" memberValueDatatype="130" unbalanced="0"/>
    <cacheHierarchy uniqueName="[Dashboard].[CAT.Owned]" caption="CAT.Owned" attribute="1" defaultMemberUniqueName="[Dashboard].[CAT.Owned].[All]" allUniqueName="[Dashboard].[CAT.Owned].[All]" dimensionUniqueName="[Dashboard]" displayFolder="" count="0" memberValueDatatype="130" unbalanced="0"/>
    <cacheHierarchy uniqueName="[Dashboard].[Month (Month)]" caption="Month (Month)" attribute="1" defaultMemberUniqueName="[Dashboard].[Month (Month)].[All]" allUniqueName="[Dashboard].[Month (Month)].[All]" dimensionUniqueName="[Dashboard]" displayFolder="" count="0" memberValueDatatype="130" unbalanced="0"/>
    <cacheHierarchy uniqueName="[Dated].[Program Frequency]" caption="Program Frequency" attribute="1" defaultMemberUniqueName="[Dated].[Program Frequency].[All]" allUniqueName="[Dated].[Program Frequency].[All]" dimensionUniqueName="[Dated]" displayFolder="" count="0" memberValueDatatype="130" unbalanced="0"/>
    <cacheHierarchy uniqueName="[Dated].[1/1/2023]" caption="1/1/2023" attribute="1" defaultMemberUniqueName="[Dated].[1/1/2023].[All]" allUniqueName="[Dated].[1/1/2023].[All]" dimensionUniqueName="[Dated]" displayFolder="" count="0" memberValueDatatype="130" unbalanced="0"/>
    <cacheHierarchy uniqueName="[Dated].[2/1/2023]" caption="2/1/2023" attribute="1" defaultMemberUniqueName="[Dated].[2/1/2023].[All]" allUniqueName="[Dated].[2/1/2023].[All]" dimensionUniqueName="[Dated]" displayFolder="" count="0" memberValueDatatype="130" unbalanced="0"/>
    <cacheHierarchy uniqueName="[Dated].[3/1/2023]" caption="3/1/2023" attribute="1" defaultMemberUniqueName="[Dated].[3/1/2023].[All]" allUniqueName="[Dated].[3/1/2023].[All]" dimensionUniqueName="[Dated]" displayFolder="" count="0" memberValueDatatype="130" unbalanced="0"/>
    <cacheHierarchy uniqueName="[Dated].[4/1/2023]" caption="4/1/2023" attribute="1" defaultMemberUniqueName="[Dated].[4/1/2023].[All]" allUniqueName="[Dated].[4/1/2023].[All]" dimensionUniqueName="[Dated]" displayFolder="" count="0" memberValueDatatype="130" unbalanced="0"/>
    <cacheHierarchy uniqueName="[Dated].[5/1/2023]" caption="5/1/2023" attribute="1" defaultMemberUniqueName="[Dated].[5/1/2023].[All]" allUniqueName="[Dated].[5/1/2023].[All]" dimensionUniqueName="[Dated]" displayFolder="" count="0" memberValueDatatype="130" unbalanced="0"/>
    <cacheHierarchy uniqueName="[Dated].[6/1/2023]" caption="6/1/2023" attribute="1" defaultMemberUniqueName="[Dated].[6/1/2023].[All]" allUniqueName="[Dated].[6/1/2023].[All]" dimensionUniqueName="[Dated]" displayFolder="" count="0" memberValueDatatype="130" unbalanced="0"/>
    <cacheHierarchy uniqueName="[Dated].[7/1/2023]" caption="7/1/2023" attribute="1" defaultMemberUniqueName="[Dated].[7/1/2023].[All]" allUniqueName="[Dated].[7/1/2023].[All]" dimensionUniqueName="[Dated]" displayFolder="" count="0" memberValueDatatype="130" unbalanced="0"/>
    <cacheHierarchy uniqueName="[Dated].[8/1/2023]" caption="8/1/2023" attribute="1" defaultMemberUniqueName="[Dated].[8/1/2023].[All]" allUniqueName="[Dated].[8/1/2023].[All]" dimensionUniqueName="[Dated]" displayFolder="" count="0" memberValueDatatype="130" unbalanced="0"/>
    <cacheHierarchy uniqueName="[Dated].[9/1/2023]" caption="9/1/2023" attribute="1" defaultMemberUniqueName="[Dated].[9/1/2023].[All]" allUniqueName="[Dated].[9/1/2023].[All]" dimensionUniqueName="[Dated]" displayFolder="" count="0" memberValueDatatype="130" unbalanced="0"/>
    <cacheHierarchy uniqueName="[Dated].[10/1/2023]" caption="10/1/2023" attribute="1" defaultMemberUniqueName="[Dated].[10/1/2023].[All]" allUniqueName="[Dated].[10/1/2023].[All]" dimensionUniqueName="[Dated]" displayFolder="" count="0" memberValueDatatype="130" unbalanced="0"/>
    <cacheHierarchy uniqueName="[Dated].[11/1/2023]" caption="11/1/2023" attribute="1" defaultMemberUniqueName="[Dated].[11/1/2023].[All]" allUniqueName="[Dated].[11/1/2023].[All]" dimensionUniqueName="[Dated]" displayFolder="" count="0" memberValueDatatype="130" unbalanced="0"/>
    <cacheHierarchy uniqueName="[Dated].[12/1/2023]" caption="12/1/2023" attribute="1" defaultMemberUniqueName="[Dated].[12/1/2023].[All]" allUniqueName="[Dated].[12/1/2023].[All]" dimensionUniqueName="[Dated]" displayFolder="" count="0" memberValueDatatype="130" unbalanced="0"/>
    <cacheHierarchy uniqueName="[Dated].[1/1/2024]" caption="1/1/2024" attribute="1" defaultMemberUniqueName="[Dated].[1/1/2024].[All]" allUniqueName="[Dated].[1/1/2024].[All]" dimensionUniqueName="[Dated]" displayFolder="" count="0" memberValueDatatype="130" unbalanced="0"/>
    <cacheHierarchy uniqueName="[Dated].[2/1/2024]" caption="2/1/2024" attribute="1" defaultMemberUniqueName="[Dated].[2/1/2024].[All]" allUniqueName="[Dated].[2/1/2024].[All]" dimensionUniqueName="[Dated]" displayFolder="" count="0" memberValueDatatype="130" unbalanced="0"/>
    <cacheHierarchy uniqueName="[Dated].[3/1/2024]" caption="3/1/2024" attribute="1" defaultMemberUniqueName="[Dated].[3/1/2024].[All]" allUniqueName="[Dated].[3/1/2024].[All]" dimensionUniqueName="[Dated]" displayFolder="" count="0" memberValueDatatype="130" unbalanced="0"/>
    <cacheHierarchy uniqueName="[Dated].[4/1/2024]" caption="4/1/2024" attribute="1" defaultMemberUniqueName="[Dated].[4/1/2024].[All]" allUniqueName="[Dated].[4/1/2024].[All]" dimensionUniqueName="[Dated]" displayFolder="" count="0" memberValueDatatype="130" unbalanced="0"/>
    <cacheHierarchy uniqueName="[Dated].[5/1/2024]" caption="5/1/2024" attribute="1" defaultMemberUniqueName="[Dated].[5/1/2024].[All]" allUniqueName="[Dated].[5/1/2024].[All]" dimensionUniqueName="[Dated]" displayFolder="" count="0" memberValueDatatype="130" unbalanced="0"/>
    <cacheHierarchy uniqueName="[Dated].[6/1/2024]" caption="6/1/2024" attribute="1" defaultMemberUniqueName="[Dated].[6/1/2024].[All]" allUniqueName="[Dated].[6/1/2024].[All]" dimensionUniqueName="[Dated]" displayFolder="" count="0" memberValueDatatype="130" unbalanced="0"/>
    <cacheHierarchy uniqueName="[Dated].[7/1/2024]" caption="7/1/2024" attribute="1" defaultMemberUniqueName="[Dated].[7/1/2024].[All]" allUniqueName="[Dated].[7/1/2024].[All]" dimensionUniqueName="[Dated]" displayFolder="" count="0" memberValueDatatype="130" unbalanced="0"/>
    <cacheHierarchy uniqueName="[Dated].[8/1/2024]" caption="8/1/2024" attribute="1" defaultMemberUniqueName="[Dated].[8/1/2024].[All]" allUniqueName="[Dated].[8/1/2024].[All]" dimensionUniqueName="[Dated]" displayFolder="" count="0" memberValueDatatype="130" unbalanced="0"/>
    <cacheHierarchy uniqueName="[Dated].[9/1/2024]" caption="9/1/2024" attribute="1" defaultMemberUniqueName="[Dated].[9/1/2024].[All]" allUniqueName="[Dated].[9/1/2024].[All]" dimensionUniqueName="[Dated]" displayFolder="" count="0" memberValueDatatype="130" unbalanced="0"/>
    <cacheHierarchy uniqueName="[Dated].[10/1/2024]" caption="10/1/2024" attribute="1" defaultMemberUniqueName="[Dated].[10/1/2024].[All]" allUniqueName="[Dated].[10/1/2024].[All]" dimensionUniqueName="[Dated]" displayFolder="" count="0" memberValueDatatype="130" unbalanced="0"/>
    <cacheHierarchy uniqueName="[Dated].[11/1/2024]" caption="11/1/2024" attribute="1" defaultMemberUniqueName="[Dated].[11/1/2024].[All]" allUniqueName="[Dated].[11/1/2024].[All]" dimensionUniqueName="[Dated]" displayFolder="" count="0" memberValueDatatype="130" unbalanced="0"/>
    <cacheHierarchy uniqueName="[Dated].[12/1/2024]" caption="12/1/2024" attribute="1" defaultMemberUniqueName="[Dated].[12/1/2024].[All]" allUniqueName="[Dated].[12/1/2024].[All]" dimensionUniqueName="[Dated]" displayFolder="" count="0" memberValueDatatype="130" unbalanced="0"/>
    <cacheHierarchy uniqueName="[Dated].[1/1/2025]" caption="1/1/2025" attribute="1" defaultMemberUniqueName="[Dated].[1/1/2025].[All]" allUniqueName="[Dated].[1/1/2025].[All]" dimensionUniqueName="[Dated]" displayFolder="" count="0" memberValueDatatype="130" unbalanced="0"/>
    <cacheHierarchy uniqueName="[Dated].[2/1/2025]" caption="2/1/2025" attribute="1" defaultMemberUniqueName="[Dated].[2/1/2025].[All]" allUniqueName="[Dated].[2/1/2025].[All]" dimensionUniqueName="[Dated]" displayFolder="" count="0" memberValueDatatype="130" unbalanced="0"/>
    <cacheHierarchy uniqueName="[Dated].[3/1/2025]" caption="3/1/2025" attribute="1" defaultMemberUniqueName="[Dated].[3/1/2025].[All]" allUniqueName="[Dated].[3/1/2025].[All]" dimensionUniqueName="[Dated]" displayFolder="" count="0" memberValueDatatype="130" unbalanced="0"/>
    <cacheHierarchy uniqueName="[Dated].[4/1/2025]" caption="4/1/2025" attribute="1" defaultMemberUniqueName="[Dated].[4/1/2025].[All]" allUniqueName="[Dated].[4/1/2025].[All]" dimensionUniqueName="[Dated]" displayFolder="" count="0" memberValueDatatype="130" unbalanced="0"/>
    <cacheHierarchy uniqueName="[Dated].[5/1/2025]" caption="5/1/2025" attribute="1" defaultMemberUniqueName="[Dated].[5/1/2025].[All]" allUniqueName="[Dated].[5/1/2025].[All]" dimensionUniqueName="[Dated]" displayFolder="" count="0" memberValueDatatype="130" unbalanced="0"/>
    <cacheHierarchy uniqueName="[Dated].[6/1/2025]" caption="6/1/2025" attribute="1" defaultMemberUniqueName="[Dated].[6/1/2025].[All]" allUniqueName="[Dated].[6/1/2025].[All]" dimensionUniqueName="[Dated]" displayFolder="" count="0" memberValueDatatype="130" unbalanced="0"/>
    <cacheHierarchy uniqueName="[Dated].[7/1/2025]" caption="7/1/2025" attribute="1" defaultMemberUniqueName="[Dated].[7/1/2025].[All]" allUniqueName="[Dated].[7/1/2025].[All]" dimensionUniqueName="[Dated]" displayFolder="" count="0" memberValueDatatype="130" unbalanced="0"/>
    <cacheHierarchy uniqueName="[Dated].[8/1/2025]" caption="8/1/2025" attribute="1" defaultMemberUniqueName="[Dated].[8/1/2025].[All]" allUniqueName="[Dated].[8/1/2025].[All]" dimensionUniqueName="[Dated]" displayFolder="" count="0" memberValueDatatype="130" unbalanced="0"/>
    <cacheHierarchy uniqueName="[Dated].[9/1/2025]" caption="9/1/2025" attribute="1" defaultMemberUniqueName="[Dated].[9/1/2025].[All]" allUniqueName="[Dated].[9/1/2025].[All]" dimensionUniqueName="[Dated]" displayFolder="" count="0" memberValueDatatype="130" unbalanced="0"/>
    <cacheHierarchy uniqueName="[Dated].[10/1/2025]" caption="10/1/2025" attribute="1" defaultMemberUniqueName="[Dated].[10/1/2025].[All]" allUniqueName="[Dated].[10/1/2025].[All]" dimensionUniqueName="[Dated]" displayFolder="" count="0" memberValueDatatype="130" unbalanced="0"/>
    <cacheHierarchy uniqueName="[Dated].[11/1/2025]" caption="11/1/2025" attribute="1" defaultMemberUniqueName="[Dated].[11/1/2025].[All]" allUniqueName="[Dated].[11/1/2025].[All]" dimensionUniqueName="[Dated]" displayFolder="" count="0" memberValueDatatype="130" unbalanced="0"/>
    <cacheHierarchy uniqueName="[Dated].[12/1/2025]" caption="12/1/2025" attribute="1" defaultMemberUniqueName="[Dated].[12/1/2025].[All]" allUniqueName="[Dated].[12/1/2025].[All]" dimensionUniqueName="[Dated]" displayFolder="" count="0" memberValueDatatype="130" unbalanced="0"/>
    <cacheHierarchy uniqueName="[Merge1].[Custom]" caption="Custom" attribute="1" defaultMemberUniqueName="[Merge1].[Custom].[All]" allUniqueName="[Merge1].[Custom].[All]" dimensionUniqueName="[Merge1]" displayFolder="" count="0" memberValueDatatype="130" unbalanced="0"/>
    <cacheHierarchy uniqueName="[Merge1].[Count]" caption="Count" attribute="1" defaultMemberUniqueName="[Merge1].[Count].[All]" allUniqueName="[Merge1].[Count].[All]" dimensionUniqueName="[Merge1]" displayFolder="" count="0" memberValueDatatype="5" unbalanced="0"/>
    <cacheHierarchy uniqueName="[Month Looker].[Program Frequency]" caption="Program Frequency" attribute="1" defaultMemberUniqueName="[Month Looker].[Program Frequency].[All]" allUniqueName="[Month Looker].[Program Frequency].[All]" dimensionUniqueName="[Month Looker]" displayFolder="" count="0" memberValueDatatype="130" unbalanced="0"/>
    <cacheHierarchy uniqueName="[Month Looker].[Month]" caption="Month" attribute="1" time="1" defaultMemberUniqueName="[Month Looker].[Month].[All]" allUniqueName="[Month Looker].[Month].[All]" dimensionUniqueName="[Month Looker]" displayFolder="" count="0" memberValueDatatype="7" unbalanced="0"/>
    <cacheHierarchy uniqueName="[Month Looker].[Value]" caption="Value" attribute="1" defaultMemberUniqueName="[Month Looker].[Value].[All]" allUniqueName="[Month Looker].[Value].[All]" dimensionUniqueName="[Month Looker]" displayFolder="" count="0" memberValueDatatype="20" unbalanced="0"/>
    <cacheHierarchy uniqueName="[Month Looker].[Month (Month)]" caption="Month (Month)" attribute="1" defaultMemberUniqueName="[Month Looker].[Month (Month)].[All]" allUniqueName="[Month Looker].[Month (Month)].[All]" dimensionUniqueName="[Month Looker]" displayFolder="" count="0" memberValueDatatype="130" unbalanced="0"/>
    <cacheHierarchy uniqueName="[Actuals vs budget].[Month (Month Index)]" caption="Month (Month Index)" attribute="1" defaultMemberUniqueName="[Actuals vs budget].[Month (Month Index)].[All]" allUniqueName="[Actuals vs budget].[Month (Month Index)].[All]" dimensionUniqueName="[Actuals vs budget]" displayFolder="" count="0" memberValueDatatype="20" unbalanced="0" hidden="1"/>
    <cacheHierarchy uniqueName="[Dashboard].[Month (Month Index)]" caption="Month (Month Index)" attribute="1" defaultMemberUniqueName="[Dashboard].[Month (Month Index)].[All]" allUniqueName="[Dashboard].[Month (Month Index)].[All]" dimensionUniqueName="[Dashboard]" displayFolder="" count="0" memberValueDatatype="20" unbalanced="0" hidden="1"/>
    <cacheHierarchy uniqueName="[Month Looker].[Month (Month Index)]" caption="Month (Month Index)" attribute="1" defaultMemberUniqueName="[Month Looker].[Month (Month Index)].[All]" allUniqueName="[Month Looker].[Month (Month Index)].[All]" dimensionUniqueName="[Month Looker]" displayFolder="" count="0" memberValueDatatype="20" unbalanced="0" hidden="1"/>
    <cacheHierarchy uniqueName="[Measures].[__XL_Count Census_data]" caption="__XL_Count Census_data" measure="1" displayFolder="" measureGroup="Census_data" count="0" hidden="1"/>
    <cacheHierarchy uniqueName="[Measures].[__XL_Count Category_final]" caption="__XL_Count Category_final" measure="1" displayFolder="" measureGroup="Category_final" count="0" hidden="1"/>
    <cacheHierarchy uniqueName="[Measures].[__XL_Count Month Looker]" caption="__XL_Count Month Looker" measure="1" displayFolder="" measureGroup="Month Looker" count="0" hidden="1"/>
    <cacheHierarchy uniqueName="[Measures].[__XL_Count Category_final 1]" caption="__XL_Count Category_final 1" measure="1" displayFolder="" measureGroup="Category_final 1" count="0" hidden="1"/>
    <cacheHierarchy uniqueName="[Measures].[__XL_Count Dated]" caption="__XL_Count Dated" measure="1" displayFolder="" measureGroup="Dated" count="0" hidden="1"/>
    <cacheHierarchy uniqueName="[Measures].[__XL_Count Merge1]" caption="__XL_Count Merge1" measure="1" displayFolder="" measureGroup="Merge1" count="0" hidden="1"/>
    <cacheHierarchy uniqueName="[Measures].[__XL_Count Dashboard]" caption="__XL_Count Dashboard" measure="1" displayFolder="" measureGroup="Dashboard" count="0" hidden="1"/>
    <cacheHierarchy uniqueName="[Measures].[__XL_Count CAT]" caption="__XL_Count CAT" measure="1" displayFolder="" measureGroup="CAT" count="0" hidden="1"/>
    <cacheHierarchy uniqueName="[Measures].[__XL_Count Budget]" caption="__XL_Count Budget" measure="1" displayFolder="" measureGroup="Budget" count="0" hidden="1"/>
    <cacheHierarchy uniqueName="[Measures].[__XL_Count Actuals vs budget]" caption="__XL_Count Actuals vs budget" measure="1" displayFolder="" measureGroup="Actuals vs budget" count="0" hidden="1"/>
    <cacheHierarchy uniqueName="[Measures].[__No measures defined]" caption="__No measures defined" measure="1" displayFolder="" count="0" hidden="1"/>
    <cacheHierarchy uniqueName="[Measures].[Count of Value]" caption="Count of Value" measure="1" displayFolder="" measureGroup="Month Looker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Count of Month]" caption="Count of Month" measure="1" displayFolder="" measureGroup="Month Looker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Value]" caption="Sum of Value" measure="1" displayFolder="" measureGroup="Month Looker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Average of Value]" caption="Average of Value" measure="1" displayFolder="" measureGroup="Month Looker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Count of Month (Month)]" caption="Count of Month (Month)" measure="1" displayFolder="" measureGroup="Month Looker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Budget.Value]" caption="Sum of Budget.Value" measure="1" displayFolder="" measureGroup="Actuals vs budge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DC 2]" caption="Sum of ADC 2" measure="1" displayFolder="" measureGroup="Actuals vs budget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DC]" caption="Sum of ADC" measure="1" displayFolder="" measureGroup="Dashboard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Count of Blended Rate]" caption="Count of Blended Rate" measure="1" displayFolder="" measureGroup="Actuals vs budg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Blended Rate]" caption="Sum of Blended Rate" measure="1" displayFolder="" measureGroup="Actuals vs budget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Count]" caption="Sum of Count" measure="1" displayFolder="" measureGroup="Dashboard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CAT.Program Frequency]" caption="Count of CAT.Program Frequency" measure="1" displayFolder="" measureGroup="Dashboard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CAT.Looker]" caption="Count of CAT.Looker" measure="1" displayFolder="" measureGroup="Dashboard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Average month]" caption="Sum of Average month" measure="1" displayFolder="" measureGroup="Dashboard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</cacheHierarchies>
  <kpis count="0"/>
  <dimensions count="11">
    <dimension name="Actuals vs budget" uniqueName="[Actuals vs budget]" caption="Actuals vs budget"/>
    <dimension name="Budget" uniqueName="[Budget]" caption="Budget"/>
    <dimension name="CAT" uniqueName="[CAT]" caption="CAT"/>
    <dimension name="Category_final" uniqueName="[Category_final]" caption="Category_final"/>
    <dimension name="Category_final 1" uniqueName="[Category_final 1]" caption="Category_final 1"/>
    <dimension name="Census_data" uniqueName="[Census_data]" caption="Census_data"/>
    <dimension name="Dashboard" uniqueName="[Dashboard]" caption="Dashboard"/>
    <dimension name="Dated" uniqueName="[Dated]" caption="Dated"/>
    <dimension measure="1" name="Measures" uniqueName="[Measures]" caption="Measures"/>
    <dimension name="Merge1" uniqueName="[Merge1]" caption="Merge1"/>
    <dimension name="Month Looker" uniqueName="[Month Looker]" caption="Month Looker"/>
  </dimensions>
  <measureGroups count="10">
    <measureGroup name="Actuals vs budget" caption="Actuals vs budget"/>
    <measureGroup name="Budget" caption="Budget"/>
    <measureGroup name="CAT" caption="CAT"/>
    <measureGroup name="Category_final" caption="Category_final"/>
    <measureGroup name="Category_final 1" caption="Category_final 1"/>
    <measureGroup name="Census_data" caption="Census_data"/>
    <measureGroup name="Dashboard" caption="Dashboard"/>
    <measureGroup name="Dated" caption="Dated"/>
    <measureGroup name="Merge1" caption="Merge1"/>
    <measureGroup name="Month Looker" caption="Month Looker"/>
  </measureGroups>
  <maps count="11">
    <map measureGroup="0" dimension="0"/>
    <map measureGroup="1" dimension="1"/>
    <map measureGroup="2" dimension="2"/>
    <map measureGroup="3" dimension="3"/>
    <map measureGroup="4" dimension="4"/>
    <map measureGroup="5" dimension="3"/>
    <map measureGroup="5" dimension="5"/>
    <map measureGroup="6" dimension="6"/>
    <map measureGroup="7" dimension="7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chael Dannucci-Bowles" refreshedDate="45337.25271296296" backgroundQuery="1" createdVersion="7" refreshedVersion="8" minRefreshableVersion="3" recordCount="0" supportSubquery="1" supportAdvancedDrill="1" xr:uid="{CE9E2EBE-D9D2-4C9E-A48D-E3AC81AF51AD}">
  <cacheSource type="external" connectionId="11"/>
  <cacheFields count="8">
    <cacheField name="[Actuals vs budget].[Month].[Month]" caption="Month" numFmtId="0" hierarchy="2" level="1">
      <sharedItems containsSemiMixedTypes="0" containsNonDate="0" containsDate="1" containsString="0" minDate="2023-02-01T00:00:00" maxDate="2023-02-02T00:00:00" count="1">
        <d v="2023-02-01T00:00:00"/>
      </sharedItems>
    </cacheField>
    <cacheField name="[Actuals vs budget].[Month (Month)].[Month (Month)]" caption="Month (Month)" numFmtId="0" hierarchy="14" level="1">
      <sharedItems count="2">
        <s v="Jan"/>
        <s v="Feb"/>
      </sharedItems>
    </cacheField>
    <cacheField name="[Actuals vs budget].[CAT.Level of Care].[CAT.Level of Care]" caption="CAT.Level of Care" numFmtId="0" hierarchy="10" level="1">
      <sharedItems count="7">
        <s v="Aftercare"/>
        <s v="IOP"/>
        <s v="PHP"/>
        <s v="SOP"/>
        <s v="Detox"/>
        <s v="RTC"/>
        <s v="Sober Living"/>
      </sharedItems>
    </cacheField>
    <cacheField name="[Measures].[Sum of Budget.Value]" caption="Sum of Budget.Value" numFmtId="0" hierarchy="116" level="32767"/>
    <cacheField name="[Actuals vs budget].[CAT.Owned].[CAT.Owned]" caption="CAT.Owned" numFmtId="0" hierarchy="11" level="1">
      <sharedItems containsSemiMixedTypes="0" containsNonDate="0" containsString="0"/>
    </cacheField>
    <cacheField name="[Actuals vs budget].[CAT.Location].[CAT.Location]" caption="CAT.Location" numFmtId="0" hierarchy="8" level="1">
      <sharedItems count="19">
        <s v="Austin"/>
        <s v="Cinco Ranch"/>
        <s v="Clear Lake"/>
        <s v="Conroe"/>
        <s v="Dallas Ft Worth"/>
        <s v="Energy Corridor"/>
        <s v="Galleria"/>
        <s v="Garden Oaks"/>
        <s v="Hill Country"/>
        <s v="Humble"/>
        <s v="Jersey Village"/>
        <s v="Montrose"/>
        <s v="North Loop"/>
        <s v="Pasadena"/>
        <s v="Round Rock"/>
        <s v="San Antonio"/>
        <s v="San Marcos"/>
        <s v="Sugarland"/>
        <s v="The Woodlands"/>
      </sharedItems>
    </cacheField>
    <cacheField name="[Measures].[Sum of ADC 2]" caption="Sum of ADC 2" numFmtId="0" hierarchy="117" level="32767"/>
    <cacheField name="[Measures].[Sum of Blended Rate]" caption="Sum of Blended Rate" numFmtId="0" hierarchy="120" level="32767"/>
  </cacheFields>
  <cacheHierarchies count="125">
    <cacheHierarchy uniqueName="[Actuals vs budget].[Custom]" caption="Custom" attribute="1" defaultMemberUniqueName="[Actuals vs budget].[Custom].[All]" allUniqueName="[Actuals vs budget].[Custom].[All]" dimensionUniqueName="[Actuals vs budget]" displayFolder="" count="0" memberValueDatatype="130" unbalanced="0"/>
    <cacheHierarchy uniqueName="[Actuals vs budget].[Looker]" caption="Looker" attribute="1" defaultMemberUniqueName="[Actuals vs budget].[Looker].[All]" allUniqueName="[Actuals vs budget].[Looker].[All]" dimensionUniqueName="[Actuals vs budget]" displayFolder="" count="0" memberValueDatatype="130" unbalanced="0"/>
    <cacheHierarchy uniqueName="[Actuals vs budget].[Month]" caption="Month" attribute="1" time="1" defaultMemberUniqueName="[Actuals vs budget].[Month].[All]" allUniqueName="[Actuals vs budget].[Month].[All]" dimensionUniqueName="[Actuals vs budget]" displayFolder="" count="2" memberValueDatatype="7" unbalanced="0">
      <fieldsUsage count="2">
        <fieldUsage x="-1"/>
        <fieldUsage x="0"/>
      </fieldsUsage>
    </cacheHierarchy>
    <cacheHierarchy uniqueName="[Actuals vs budget].[Count]" caption="Count" attribute="1" defaultMemberUniqueName="[Actuals vs budget].[Count].[All]" allUniqueName="[Actuals vs budget].[Count].[All]" dimensionUniqueName="[Actuals vs budget]" displayFolder="" count="0" memberValueDatatype="5" unbalanced="0"/>
    <cacheHierarchy uniqueName="[Actuals vs budget].[Expected Revenue]" caption="Expected Revenue" attribute="1" defaultMemberUniqueName="[Actuals vs budget].[Expected Revenue].[All]" allUniqueName="[Actuals vs budget].[Expected Revenue].[All]" dimensionUniqueName="[Actuals vs budget]" displayFolder="" count="0" memberValueDatatype="20" unbalanced="0"/>
    <cacheHierarchy uniqueName="[Actuals vs budget].[Average month]" caption="Average month" attribute="1" defaultMemberUniqueName="[Actuals vs budget].[Average month].[All]" allUniqueName="[Actuals vs budget].[Average month].[All]" dimensionUniqueName="[Actuals vs budget]" displayFolder="" count="0" memberValueDatatype="5" unbalanced="0"/>
    <cacheHierarchy uniqueName="[Actuals vs budget].[ADC]" caption="ADC" attribute="1" defaultMemberUniqueName="[Actuals vs budget].[ADC].[All]" allUniqueName="[Actuals vs budget].[ADC].[All]" dimensionUniqueName="[Actuals vs budget]" displayFolder="" count="0" memberValueDatatype="5" unbalanced="0"/>
    <cacheHierarchy uniqueName="[Actuals vs budget].[CAT.Looker]" caption="CAT.Looker" attribute="1" defaultMemberUniqueName="[Actuals vs budget].[CAT.Looker].[All]" allUniqueName="[Actuals vs budget].[CAT.Looker].[All]" dimensionUniqueName="[Actuals vs budget]" displayFolder="" count="0" memberValueDatatype="130" unbalanced="0"/>
    <cacheHierarchy uniqueName="[Actuals vs budget].[CAT.Location]" caption="CAT.Location" attribute="1" defaultMemberUniqueName="[Actuals vs budget].[CAT.Location].[All]" allUniqueName="[Actuals vs budget].[CAT.Location].[All]" dimensionUniqueName="[Actuals vs budget]" displayFolder="" count="2" memberValueDatatype="130" unbalanced="0">
      <fieldsUsage count="2">
        <fieldUsage x="-1"/>
        <fieldUsage x="5"/>
      </fieldsUsage>
    </cacheHierarchy>
    <cacheHierarchy uniqueName="[Actuals vs budget].[CAT.Program Frequency]" caption="CAT.Program Frequency" attribute="1" defaultMemberUniqueName="[Actuals vs budget].[CAT.Program Frequency].[All]" allUniqueName="[Actuals vs budget].[CAT.Program Frequency].[All]" dimensionUniqueName="[Actuals vs budget]" displayFolder="" count="0" memberValueDatatype="130" unbalanced="0"/>
    <cacheHierarchy uniqueName="[Actuals vs budget].[CAT.Level of Care]" caption="CAT.Level of Care" attribute="1" defaultMemberUniqueName="[Actuals vs budget].[CAT.Level of Care].[All]" allUniqueName="[Actuals vs budget].[CAT.Level of Care].[All]" dimensionUniqueName="[Actuals vs budget]" displayFolder="" count="2" memberValueDatatype="130" unbalanced="0">
      <fieldsUsage count="2">
        <fieldUsage x="-1"/>
        <fieldUsage x="2"/>
      </fieldsUsage>
    </cacheHierarchy>
    <cacheHierarchy uniqueName="[Actuals vs budget].[CAT.Owned]" caption="CAT.Owned" attribute="1" defaultMemberUniqueName="[Actuals vs budget].[CAT.Owned].[All]" allUniqueName="[Actuals vs budget].[CAT.Owned].[All]" dimensionUniqueName="[Actuals vs budget]" displayFolder="" count="2" memberValueDatatype="130" unbalanced="0">
      <fieldsUsage count="2">
        <fieldUsage x="-1"/>
        <fieldUsage x="4"/>
      </fieldsUsage>
    </cacheHierarchy>
    <cacheHierarchy uniqueName="[Actuals vs budget].[Budget.Value]" caption="Budget.Value" attribute="1" defaultMemberUniqueName="[Actuals vs budget].[Budget.Value].[All]" allUniqueName="[Actuals vs budget].[Budget.Value].[All]" dimensionUniqueName="[Actuals vs budget]" displayFolder="" count="0" memberValueDatatype="20" unbalanced="0"/>
    <cacheHierarchy uniqueName="[Actuals vs budget].[Blended Rate]" caption="Blended Rate" attribute="1" defaultMemberUniqueName="[Actuals vs budget].[Blended Rate].[All]" allUniqueName="[Actuals vs budget].[Blended Rate].[All]" dimensionUniqueName="[Actuals vs budget]" displayFolder="" count="0" memberValueDatatype="20" unbalanced="0"/>
    <cacheHierarchy uniqueName="[Actuals vs budget].[Month (Month)]" caption="Month (Month)" attribute="1" defaultMemberUniqueName="[Actuals vs budget].[Month (Month)].[All]" allUniqueName="[Actuals vs budget].[Month (Month)].[All]" dimensionUniqueName="[Actuals vs budget]" displayFolder="" count="2" memberValueDatatype="130" unbalanced="0">
      <fieldsUsage count="2">
        <fieldUsage x="-1"/>
        <fieldUsage x="1"/>
      </fieldsUsage>
    </cacheHierarchy>
    <cacheHierarchy uniqueName="[Budget].[Location]" caption="Location" attribute="1" defaultMemberUniqueName="[Budget].[Location].[All]" allUniqueName="[Budget].[Location].[All]" dimensionUniqueName="[Budget]" displayFolder="" count="0" memberValueDatatype="130" unbalanced="0"/>
    <cacheHierarchy uniqueName="[Budget].[Description]" caption="Description" attribute="1" defaultMemberUniqueName="[Budget].[Description].[All]" allUniqueName="[Budget].[Description].[All]" dimensionUniqueName="[Budget]" displayFolder="" count="0" memberValueDatatype="130" unbalanced="0"/>
    <cacheHierarchy uniqueName="[Budget].[Looker]" caption="Looker" attribute="1" defaultMemberUniqueName="[Budget].[Looker].[All]" allUniqueName="[Budget].[Looker].[All]" dimensionUniqueName="[Budget]" displayFolder="" count="0" memberValueDatatype="130" unbalanced="0"/>
    <cacheHierarchy uniqueName="[Budget].[Month]" caption="Month" attribute="1" time="1" defaultMemberUniqueName="[Budget].[Month].[All]" allUniqueName="[Budget].[Month].[All]" dimensionUniqueName="[Budget]" displayFolder="" count="0" memberValueDatatype="7" unbalanced="0"/>
    <cacheHierarchy uniqueName="[Budget].[Value]" caption="Value" attribute="1" defaultMemberUniqueName="[Budget].[Value].[All]" allUniqueName="[Budget].[Value].[All]" dimensionUniqueName="[Budget]" displayFolder="" count="0" memberValueDatatype="20" unbalanced="0"/>
    <cacheHierarchy uniqueName="[Budget].[Owner]" caption="Owner" attribute="1" defaultMemberUniqueName="[Budget].[Owner].[All]" allUniqueName="[Budget].[Owner].[All]" dimensionUniqueName="[Budget]" displayFolder="" count="0" memberValueDatatype="130" unbalanced="0"/>
    <cacheHierarchy uniqueName="[Budget].[Looker month]" caption="Looker month" attribute="1" defaultMemberUniqueName="[Budget].[Looker month].[All]" allUniqueName="[Budget].[Looker month].[All]" dimensionUniqueName="[Budget]" displayFolder="" count="0" memberValueDatatype="130" unbalanced="0"/>
    <cacheHierarchy uniqueName="[CAT].[Looker]" caption="Looker" attribute="1" defaultMemberUniqueName="[CAT].[Looker].[All]" allUniqueName="[CAT].[Looker].[All]" dimensionUniqueName="[CAT]" displayFolder="" count="0" memberValueDatatype="130" unbalanced="0"/>
    <cacheHierarchy uniqueName="[CAT].[Location]" caption="Location" attribute="1" defaultMemberUniqueName="[CAT].[Location].[All]" allUniqueName="[CAT].[Location].[All]" dimensionUniqueName="[CAT]" displayFolder="" count="0" memberValueDatatype="130" unbalanced="0"/>
    <cacheHierarchy uniqueName="[CAT].[Program Frequency]" caption="Program Frequency" attribute="1" defaultMemberUniqueName="[CAT].[Program Frequency].[All]" allUniqueName="[CAT].[Program Frequency].[All]" dimensionUniqueName="[CAT]" displayFolder="" count="0" memberValueDatatype="130" unbalanced="0"/>
    <cacheHierarchy uniqueName="[CAT].[Level of Care]" caption="Level of Care" attribute="1" defaultMemberUniqueName="[CAT].[Level of Care].[All]" allUniqueName="[CAT].[Level of Care].[All]" dimensionUniqueName="[CAT]" displayFolder="" count="0" memberValueDatatype="130" unbalanced="0"/>
    <cacheHierarchy uniqueName="[CAT].[Owned]" caption="Owned" attribute="1" defaultMemberUniqueName="[CAT].[Owned].[All]" allUniqueName="[CAT].[Owned].[All]" dimensionUniqueName="[CAT]" displayFolder="" count="0" memberValueDatatype="130" unbalanced="0"/>
    <cacheHierarchy uniqueName="[Category_final].[Looker]" caption="Looker" attribute="1" defaultMemberUniqueName="[Category_final].[Looker].[All]" allUniqueName="[Category_final].[Looker].[All]" dimensionUniqueName="[Category_final]" displayFolder="" count="0" memberValueDatatype="130" unbalanced="0"/>
    <cacheHierarchy uniqueName="[Category_final].[Location]" caption="Location" attribute="1" defaultMemberUniqueName="[Category_final].[Location].[All]" allUniqueName="[Category_final].[Location].[All]" dimensionUniqueName="[Category_final]" displayFolder="" count="0" memberValueDatatype="130" unbalanced="0"/>
    <cacheHierarchy uniqueName="[Category_final].[Program Frequency]" caption="Program Frequency" attribute="1" defaultMemberUniqueName="[Category_final].[Program Frequency].[All]" allUniqueName="[Category_final].[Program Frequency].[All]" dimensionUniqueName="[Category_final]" displayFolder="" count="0" memberValueDatatype="130" unbalanced="0"/>
    <cacheHierarchy uniqueName="[Category_final].[Level of Care]" caption="Level of Care" attribute="1" defaultMemberUniqueName="[Category_final].[Level of Care].[All]" allUniqueName="[Category_final].[Level of Care].[All]" dimensionUniqueName="[Category_final]" displayFolder="" count="0" memberValueDatatype="130" unbalanced="0"/>
    <cacheHierarchy uniqueName="[Category_final].[Owned]" caption="Owned" attribute="1" defaultMemberUniqueName="[Category_final].[Owned].[All]" allUniqueName="[Category_final].[Owned].[All]" dimensionUniqueName="[Category_final]" displayFolder="" count="0" memberValueDatatype="130" unbalanced="0"/>
    <cacheHierarchy uniqueName="[Category_final 1].[Looker]" caption="Looker" attribute="1" defaultMemberUniqueName="[Category_final 1].[Looker].[All]" allUniqueName="[Category_final 1].[Looker].[All]" dimensionUniqueName="[Category_final 1]" displayFolder="" count="0" memberValueDatatype="130" unbalanced="0"/>
    <cacheHierarchy uniqueName="[Category_final 1].[Location]" caption="Location" attribute="1" defaultMemberUniqueName="[Category_final 1].[Location].[All]" allUniqueName="[Category_final 1].[Location].[All]" dimensionUniqueName="[Category_final 1]" displayFolder="" count="0" memberValueDatatype="130" unbalanced="0"/>
    <cacheHierarchy uniqueName="[Category_final 1].[Program Frequency]" caption="Program Frequency" attribute="1" defaultMemberUniqueName="[Category_final 1].[Program Frequency].[All]" allUniqueName="[Category_final 1].[Program Frequency].[All]" dimensionUniqueName="[Category_final 1]" displayFolder="" count="0" memberValueDatatype="130" unbalanced="0"/>
    <cacheHierarchy uniqueName="[Category_final 1].[Level of Care]" caption="Level of Care" attribute="1" defaultMemberUniqueName="[Category_final 1].[Level of Care].[All]" allUniqueName="[Category_final 1].[Level of Care].[All]" dimensionUniqueName="[Category_final 1]" displayFolder="" count="0" memberValueDatatype="130" unbalanced="0"/>
    <cacheHierarchy uniqueName="[Category_final 1].[Owned]" caption="Owned" attribute="1" defaultMemberUniqueName="[Category_final 1].[Owned].[All]" allUniqueName="[Category_final 1].[Owned].[All]" dimensionUniqueName="[Category_final 1]" displayFolder="" count="0" memberValueDatatype="130" unbalanced="0"/>
    <cacheHierarchy uniqueName="[Census_data].[Custom]" caption="Custom" attribute="1" defaultMemberUniqueName="[Census_data].[Custom].[All]" allUniqueName="[Census_data].[Custom].[All]" dimensionUniqueName="[Census_data]" displayFolder="" count="0" memberValueDatatype="130" unbalanced="0"/>
    <cacheHierarchy uniqueName="[Census_data].[Looker]" caption="Looker" attribute="1" defaultMemberUniqueName="[Census_data].[Looker].[All]" allUniqueName="[Census_data].[Looker].[All]" dimensionUniqueName="[Census_data]" displayFolder="" count="0" memberValueDatatype="130" unbalanced="0"/>
    <cacheHierarchy uniqueName="[Census_data].[Month]" caption="Month" attribute="1" time="1" defaultMemberUniqueName="[Census_data].[Month].[All]" allUniqueName="[Census_data].[Month].[All]" dimensionUniqueName="[Census_data]" displayFolder="" count="0" memberValueDatatype="7" unbalanced="0"/>
    <cacheHierarchy uniqueName="[Census_data].[Count]" caption="Count" attribute="1" defaultMemberUniqueName="[Census_data].[Count].[All]" allUniqueName="[Census_data].[Count].[All]" dimensionUniqueName="[Census_data]" displayFolder="" count="0" memberValueDatatype="5" unbalanced="0"/>
    <cacheHierarchy uniqueName="[Census_data].[Average month]" caption="Average month" attribute="1" defaultMemberUniqueName="[Census_data].[Average month].[All]" allUniqueName="[Census_data].[Average month].[All]" dimensionUniqueName="[Census_data]" displayFolder="" count="0" memberValueDatatype="130" unbalanced="0"/>
    <cacheHierarchy uniqueName="[Dashboard].[Custom]" caption="Custom" attribute="1" defaultMemberUniqueName="[Dashboard].[Custom].[All]" allUniqueName="[Dashboard].[Custom].[All]" dimensionUniqueName="[Dashboard]" displayFolder="" count="0" memberValueDatatype="130" unbalanced="0"/>
    <cacheHierarchy uniqueName="[Dashboard].[Looker]" caption="Looker" attribute="1" defaultMemberUniqueName="[Dashboard].[Looker].[All]" allUniqueName="[Dashboard].[Looker].[All]" dimensionUniqueName="[Dashboard]" displayFolder="" count="0" memberValueDatatype="130" unbalanced="0"/>
    <cacheHierarchy uniqueName="[Dashboard].[Month]" caption="Month" attribute="1" time="1" defaultMemberUniqueName="[Dashboard].[Month].[All]" allUniqueName="[Dashboard].[Month].[All]" dimensionUniqueName="[Dashboard]" displayFolder="" count="0" memberValueDatatype="7" unbalanced="0"/>
    <cacheHierarchy uniqueName="[Dashboard].[Count]" caption="Count" attribute="1" defaultMemberUniqueName="[Dashboard].[Count].[All]" allUniqueName="[Dashboard].[Count].[All]" dimensionUniqueName="[Dashboard]" displayFolder="" count="0" memberValueDatatype="5" unbalanced="0"/>
    <cacheHierarchy uniqueName="[Dashboard].[Average month]" caption="Average month" attribute="1" defaultMemberUniqueName="[Dashboard].[Average month].[All]" allUniqueName="[Dashboard].[Average month].[All]" dimensionUniqueName="[Dashboard]" displayFolder="" count="0" memberValueDatatype="5" unbalanced="0"/>
    <cacheHierarchy uniqueName="[Dashboard].[ADC]" caption="ADC" attribute="1" defaultMemberUniqueName="[Dashboard].[ADC].[All]" allUniqueName="[Dashboard].[ADC].[All]" dimensionUniqueName="[Dashboard]" displayFolder="" count="0" memberValueDatatype="5" unbalanced="0"/>
    <cacheHierarchy uniqueName="[Dashboard].[CAT.Looker]" caption="CAT.Looker" attribute="1" defaultMemberUniqueName="[Dashboard].[CAT.Looker].[All]" allUniqueName="[Dashboard].[CAT.Looker].[All]" dimensionUniqueName="[Dashboard]" displayFolder="" count="0" memberValueDatatype="130" unbalanced="0"/>
    <cacheHierarchy uniqueName="[Dashboard].[CAT.Location]" caption="CAT.Location" attribute="1" defaultMemberUniqueName="[Dashboard].[CAT.Location].[All]" allUniqueName="[Dashboard].[CAT.Location].[All]" dimensionUniqueName="[Dashboard]" displayFolder="" count="0" memberValueDatatype="130" unbalanced="0"/>
    <cacheHierarchy uniqueName="[Dashboard].[CAT.Program Frequency]" caption="CAT.Program Frequency" attribute="1" defaultMemberUniqueName="[Dashboard].[CAT.Program Frequency].[All]" allUniqueName="[Dashboard].[CAT.Program Frequency].[All]" dimensionUniqueName="[Dashboard]" displayFolder="" count="0" memberValueDatatype="130" unbalanced="0"/>
    <cacheHierarchy uniqueName="[Dashboard].[CAT.Level of Care]" caption="CAT.Level of Care" attribute="1" defaultMemberUniqueName="[Dashboard].[CAT.Level of Care].[All]" allUniqueName="[Dashboard].[CAT.Level of Care].[All]" dimensionUniqueName="[Dashboard]" displayFolder="" count="0" memberValueDatatype="130" unbalanced="0"/>
    <cacheHierarchy uniqueName="[Dashboard].[CAT.Owned]" caption="CAT.Owned" attribute="1" defaultMemberUniqueName="[Dashboard].[CAT.Owned].[All]" allUniqueName="[Dashboard].[CAT.Owned].[All]" dimensionUniqueName="[Dashboard]" displayFolder="" count="0" memberValueDatatype="130" unbalanced="0"/>
    <cacheHierarchy uniqueName="[Dashboard].[Month (Month)]" caption="Month (Month)" attribute="1" defaultMemberUniqueName="[Dashboard].[Month (Month)].[All]" allUniqueName="[Dashboard].[Month (Month)].[All]" dimensionUniqueName="[Dashboard]" displayFolder="" count="0" memberValueDatatype="130" unbalanced="0"/>
    <cacheHierarchy uniqueName="[Dated].[Program Frequency]" caption="Program Frequency" attribute="1" defaultMemberUniqueName="[Dated].[Program Frequency].[All]" allUniqueName="[Dated].[Program Frequency].[All]" dimensionUniqueName="[Dated]" displayFolder="" count="0" memberValueDatatype="130" unbalanced="0"/>
    <cacheHierarchy uniqueName="[Dated].[1/1/2023]" caption="1/1/2023" attribute="1" defaultMemberUniqueName="[Dated].[1/1/2023].[All]" allUniqueName="[Dated].[1/1/2023].[All]" dimensionUniqueName="[Dated]" displayFolder="" count="0" memberValueDatatype="130" unbalanced="0"/>
    <cacheHierarchy uniqueName="[Dated].[2/1/2023]" caption="2/1/2023" attribute="1" defaultMemberUniqueName="[Dated].[2/1/2023].[All]" allUniqueName="[Dated].[2/1/2023].[All]" dimensionUniqueName="[Dated]" displayFolder="" count="0" memberValueDatatype="130" unbalanced="0"/>
    <cacheHierarchy uniqueName="[Dated].[3/1/2023]" caption="3/1/2023" attribute="1" defaultMemberUniqueName="[Dated].[3/1/2023].[All]" allUniqueName="[Dated].[3/1/2023].[All]" dimensionUniqueName="[Dated]" displayFolder="" count="0" memberValueDatatype="130" unbalanced="0"/>
    <cacheHierarchy uniqueName="[Dated].[4/1/2023]" caption="4/1/2023" attribute="1" defaultMemberUniqueName="[Dated].[4/1/2023].[All]" allUniqueName="[Dated].[4/1/2023].[All]" dimensionUniqueName="[Dated]" displayFolder="" count="0" memberValueDatatype="130" unbalanced="0"/>
    <cacheHierarchy uniqueName="[Dated].[5/1/2023]" caption="5/1/2023" attribute="1" defaultMemberUniqueName="[Dated].[5/1/2023].[All]" allUniqueName="[Dated].[5/1/2023].[All]" dimensionUniqueName="[Dated]" displayFolder="" count="0" memberValueDatatype="130" unbalanced="0"/>
    <cacheHierarchy uniqueName="[Dated].[6/1/2023]" caption="6/1/2023" attribute="1" defaultMemberUniqueName="[Dated].[6/1/2023].[All]" allUniqueName="[Dated].[6/1/2023].[All]" dimensionUniqueName="[Dated]" displayFolder="" count="0" memberValueDatatype="130" unbalanced="0"/>
    <cacheHierarchy uniqueName="[Dated].[7/1/2023]" caption="7/1/2023" attribute="1" defaultMemberUniqueName="[Dated].[7/1/2023].[All]" allUniqueName="[Dated].[7/1/2023].[All]" dimensionUniqueName="[Dated]" displayFolder="" count="0" memberValueDatatype="130" unbalanced="0"/>
    <cacheHierarchy uniqueName="[Dated].[8/1/2023]" caption="8/1/2023" attribute="1" defaultMemberUniqueName="[Dated].[8/1/2023].[All]" allUniqueName="[Dated].[8/1/2023].[All]" dimensionUniqueName="[Dated]" displayFolder="" count="0" memberValueDatatype="130" unbalanced="0"/>
    <cacheHierarchy uniqueName="[Dated].[9/1/2023]" caption="9/1/2023" attribute="1" defaultMemberUniqueName="[Dated].[9/1/2023].[All]" allUniqueName="[Dated].[9/1/2023].[All]" dimensionUniqueName="[Dated]" displayFolder="" count="0" memberValueDatatype="130" unbalanced="0"/>
    <cacheHierarchy uniqueName="[Dated].[10/1/2023]" caption="10/1/2023" attribute="1" defaultMemberUniqueName="[Dated].[10/1/2023].[All]" allUniqueName="[Dated].[10/1/2023].[All]" dimensionUniqueName="[Dated]" displayFolder="" count="0" memberValueDatatype="130" unbalanced="0"/>
    <cacheHierarchy uniqueName="[Dated].[11/1/2023]" caption="11/1/2023" attribute="1" defaultMemberUniqueName="[Dated].[11/1/2023].[All]" allUniqueName="[Dated].[11/1/2023].[All]" dimensionUniqueName="[Dated]" displayFolder="" count="0" memberValueDatatype="130" unbalanced="0"/>
    <cacheHierarchy uniqueName="[Dated].[12/1/2023]" caption="12/1/2023" attribute="1" defaultMemberUniqueName="[Dated].[12/1/2023].[All]" allUniqueName="[Dated].[12/1/2023].[All]" dimensionUniqueName="[Dated]" displayFolder="" count="0" memberValueDatatype="130" unbalanced="0"/>
    <cacheHierarchy uniqueName="[Dated].[1/1/2024]" caption="1/1/2024" attribute="1" defaultMemberUniqueName="[Dated].[1/1/2024].[All]" allUniqueName="[Dated].[1/1/2024].[All]" dimensionUniqueName="[Dated]" displayFolder="" count="0" memberValueDatatype="130" unbalanced="0"/>
    <cacheHierarchy uniqueName="[Dated].[2/1/2024]" caption="2/1/2024" attribute="1" defaultMemberUniqueName="[Dated].[2/1/2024].[All]" allUniqueName="[Dated].[2/1/2024].[All]" dimensionUniqueName="[Dated]" displayFolder="" count="0" memberValueDatatype="130" unbalanced="0"/>
    <cacheHierarchy uniqueName="[Dated].[3/1/2024]" caption="3/1/2024" attribute="1" defaultMemberUniqueName="[Dated].[3/1/2024].[All]" allUniqueName="[Dated].[3/1/2024].[All]" dimensionUniqueName="[Dated]" displayFolder="" count="0" memberValueDatatype="130" unbalanced="0"/>
    <cacheHierarchy uniqueName="[Dated].[4/1/2024]" caption="4/1/2024" attribute="1" defaultMemberUniqueName="[Dated].[4/1/2024].[All]" allUniqueName="[Dated].[4/1/2024].[All]" dimensionUniqueName="[Dated]" displayFolder="" count="0" memberValueDatatype="130" unbalanced="0"/>
    <cacheHierarchy uniqueName="[Dated].[5/1/2024]" caption="5/1/2024" attribute="1" defaultMemberUniqueName="[Dated].[5/1/2024].[All]" allUniqueName="[Dated].[5/1/2024].[All]" dimensionUniqueName="[Dated]" displayFolder="" count="0" memberValueDatatype="130" unbalanced="0"/>
    <cacheHierarchy uniqueName="[Dated].[6/1/2024]" caption="6/1/2024" attribute="1" defaultMemberUniqueName="[Dated].[6/1/2024].[All]" allUniqueName="[Dated].[6/1/2024].[All]" dimensionUniqueName="[Dated]" displayFolder="" count="0" memberValueDatatype="130" unbalanced="0"/>
    <cacheHierarchy uniqueName="[Dated].[7/1/2024]" caption="7/1/2024" attribute="1" defaultMemberUniqueName="[Dated].[7/1/2024].[All]" allUniqueName="[Dated].[7/1/2024].[All]" dimensionUniqueName="[Dated]" displayFolder="" count="0" memberValueDatatype="130" unbalanced="0"/>
    <cacheHierarchy uniqueName="[Dated].[8/1/2024]" caption="8/1/2024" attribute="1" defaultMemberUniqueName="[Dated].[8/1/2024].[All]" allUniqueName="[Dated].[8/1/2024].[All]" dimensionUniqueName="[Dated]" displayFolder="" count="0" memberValueDatatype="130" unbalanced="0"/>
    <cacheHierarchy uniqueName="[Dated].[9/1/2024]" caption="9/1/2024" attribute="1" defaultMemberUniqueName="[Dated].[9/1/2024].[All]" allUniqueName="[Dated].[9/1/2024].[All]" dimensionUniqueName="[Dated]" displayFolder="" count="0" memberValueDatatype="130" unbalanced="0"/>
    <cacheHierarchy uniqueName="[Dated].[10/1/2024]" caption="10/1/2024" attribute="1" defaultMemberUniqueName="[Dated].[10/1/2024].[All]" allUniqueName="[Dated].[10/1/2024].[All]" dimensionUniqueName="[Dated]" displayFolder="" count="0" memberValueDatatype="130" unbalanced="0"/>
    <cacheHierarchy uniqueName="[Dated].[11/1/2024]" caption="11/1/2024" attribute="1" defaultMemberUniqueName="[Dated].[11/1/2024].[All]" allUniqueName="[Dated].[11/1/2024].[All]" dimensionUniqueName="[Dated]" displayFolder="" count="0" memberValueDatatype="130" unbalanced="0"/>
    <cacheHierarchy uniqueName="[Dated].[12/1/2024]" caption="12/1/2024" attribute="1" defaultMemberUniqueName="[Dated].[12/1/2024].[All]" allUniqueName="[Dated].[12/1/2024].[All]" dimensionUniqueName="[Dated]" displayFolder="" count="0" memberValueDatatype="130" unbalanced="0"/>
    <cacheHierarchy uniqueName="[Dated].[1/1/2025]" caption="1/1/2025" attribute="1" defaultMemberUniqueName="[Dated].[1/1/2025].[All]" allUniqueName="[Dated].[1/1/2025].[All]" dimensionUniqueName="[Dated]" displayFolder="" count="0" memberValueDatatype="130" unbalanced="0"/>
    <cacheHierarchy uniqueName="[Dated].[2/1/2025]" caption="2/1/2025" attribute="1" defaultMemberUniqueName="[Dated].[2/1/2025].[All]" allUniqueName="[Dated].[2/1/2025].[All]" dimensionUniqueName="[Dated]" displayFolder="" count="0" memberValueDatatype="130" unbalanced="0"/>
    <cacheHierarchy uniqueName="[Dated].[3/1/2025]" caption="3/1/2025" attribute="1" defaultMemberUniqueName="[Dated].[3/1/2025].[All]" allUniqueName="[Dated].[3/1/2025].[All]" dimensionUniqueName="[Dated]" displayFolder="" count="0" memberValueDatatype="130" unbalanced="0"/>
    <cacheHierarchy uniqueName="[Dated].[4/1/2025]" caption="4/1/2025" attribute="1" defaultMemberUniqueName="[Dated].[4/1/2025].[All]" allUniqueName="[Dated].[4/1/2025].[All]" dimensionUniqueName="[Dated]" displayFolder="" count="0" memberValueDatatype="130" unbalanced="0"/>
    <cacheHierarchy uniqueName="[Dated].[5/1/2025]" caption="5/1/2025" attribute="1" defaultMemberUniqueName="[Dated].[5/1/2025].[All]" allUniqueName="[Dated].[5/1/2025].[All]" dimensionUniqueName="[Dated]" displayFolder="" count="0" memberValueDatatype="130" unbalanced="0"/>
    <cacheHierarchy uniqueName="[Dated].[6/1/2025]" caption="6/1/2025" attribute="1" defaultMemberUniqueName="[Dated].[6/1/2025].[All]" allUniqueName="[Dated].[6/1/2025].[All]" dimensionUniqueName="[Dated]" displayFolder="" count="0" memberValueDatatype="130" unbalanced="0"/>
    <cacheHierarchy uniqueName="[Dated].[7/1/2025]" caption="7/1/2025" attribute="1" defaultMemberUniqueName="[Dated].[7/1/2025].[All]" allUniqueName="[Dated].[7/1/2025].[All]" dimensionUniqueName="[Dated]" displayFolder="" count="0" memberValueDatatype="130" unbalanced="0"/>
    <cacheHierarchy uniqueName="[Dated].[8/1/2025]" caption="8/1/2025" attribute="1" defaultMemberUniqueName="[Dated].[8/1/2025].[All]" allUniqueName="[Dated].[8/1/2025].[All]" dimensionUniqueName="[Dated]" displayFolder="" count="0" memberValueDatatype="130" unbalanced="0"/>
    <cacheHierarchy uniqueName="[Dated].[9/1/2025]" caption="9/1/2025" attribute="1" defaultMemberUniqueName="[Dated].[9/1/2025].[All]" allUniqueName="[Dated].[9/1/2025].[All]" dimensionUniqueName="[Dated]" displayFolder="" count="0" memberValueDatatype="130" unbalanced="0"/>
    <cacheHierarchy uniqueName="[Dated].[10/1/2025]" caption="10/1/2025" attribute="1" defaultMemberUniqueName="[Dated].[10/1/2025].[All]" allUniqueName="[Dated].[10/1/2025].[All]" dimensionUniqueName="[Dated]" displayFolder="" count="0" memberValueDatatype="130" unbalanced="0"/>
    <cacheHierarchy uniqueName="[Dated].[11/1/2025]" caption="11/1/2025" attribute="1" defaultMemberUniqueName="[Dated].[11/1/2025].[All]" allUniqueName="[Dated].[11/1/2025].[All]" dimensionUniqueName="[Dated]" displayFolder="" count="0" memberValueDatatype="130" unbalanced="0"/>
    <cacheHierarchy uniqueName="[Dated].[12/1/2025]" caption="12/1/2025" attribute="1" defaultMemberUniqueName="[Dated].[12/1/2025].[All]" allUniqueName="[Dated].[12/1/2025].[All]" dimensionUniqueName="[Dated]" displayFolder="" count="0" memberValueDatatype="130" unbalanced="0"/>
    <cacheHierarchy uniqueName="[Merge1].[Custom]" caption="Custom" attribute="1" defaultMemberUniqueName="[Merge1].[Custom].[All]" allUniqueName="[Merge1].[Custom].[All]" dimensionUniqueName="[Merge1]" displayFolder="" count="0" memberValueDatatype="130" unbalanced="0"/>
    <cacheHierarchy uniqueName="[Merge1].[Count]" caption="Count" attribute="1" defaultMemberUniqueName="[Merge1].[Count].[All]" allUniqueName="[Merge1].[Count].[All]" dimensionUniqueName="[Merge1]" displayFolder="" count="0" memberValueDatatype="5" unbalanced="0"/>
    <cacheHierarchy uniqueName="[Month Looker].[Program Frequency]" caption="Program Frequency" attribute="1" defaultMemberUniqueName="[Month Looker].[Program Frequency].[All]" allUniqueName="[Month Looker].[Program Frequency].[All]" dimensionUniqueName="[Month Looker]" displayFolder="" count="0" memberValueDatatype="130" unbalanced="0"/>
    <cacheHierarchy uniqueName="[Month Looker].[Month]" caption="Month" attribute="1" time="1" defaultMemberUniqueName="[Month Looker].[Month].[All]" allUniqueName="[Month Looker].[Month].[All]" dimensionUniqueName="[Month Looker]" displayFolder="" count="0" memberValueDatatype="7" unbalanced="0"/>
    <cacheHierarchy uniqueName="[Month Looker].[Value]" caption="Value" attribute="1" defaultMemberUniqueName="[Month Looker].[Value].[All]" allUniqueName="[Month Looker].[Value].[All]" dimensionUniqueName="[Month Looker]" displayFolder="" count="0" memberValueDatatype="20" unbalanced="0"/>
    <cacheHierarchy uniqueName="[Month Looker].[Month (Month)]" caption="Month (Month)" attribute="1" defaultMemberUniqueName="[Month Looker].[Month (Month)].[All]" allUniqueName="[Month Looker].[Month (Month)].[All]" dimensionUniqueName="[Month Looker]" displayFolder="" count="0" memberValueDatatype="130" unbalanced="0"/>
    <cacheHierarchy uniqueName="[Actuals vs budget].[Month (Month Index)]" caption="Month (Month Index)" attribute="1" defaultMemberUniqueName="[Actuals vs budget].[Month (Month Index)].[All]" allUniqueName="[Actuals vs budget].[Month (Month Index)].[All]" dimensionUniqueName="[Actuals vs budget]" displayFolder="" count="0" memberValueDatatype="20" unbalanced="0" hidden="1"/>
    <cacheHierarchy uniqueName="[Dashboard].[Month (Month Index)]" caption="Month (Month Index)" attribute="1" defaultMemberUniqueName="[Dashboard].[Month (Month Index)].[All]" allUniqueName="[Dashboard].[Month (Month Index)].[All]" dimensionUniqueName="[Dashboard]" displayFolder="" count="0" memberValueDatatype="20" unbalanced="0" hidden="1"/>
    <cacheHierarchy uniqueName="[Month Looker].[Month (Month Index)]" caption="Month (Month Index)" attribute="1" defaultMemberUniqueName="[Month Looker].[Month (Month Index)].[All]" allUniqueName="[Month Looker].[Month (Month Index)].[All]" dimensionUniqueName="[Month Looker]" displayFolder="" count="0" memberValueDatatype="20" unbalanced="0" hidden="1"/>
    <cacheHierarchy uniqueName="[Measures].[__XL_Count Census_data]" caption="__XL_Count Census_data" measure="1" displayFolder="" measureGroup="Census_data" count="0" hidden="1"/>
    <cacheHierarchy uniqueName="[Measures].[__XL_Count Category_final]" caption="__XL_Count Category_final" measure="1" displayFolder="" measureGroup="Category_final" count="0" hidden="1"/>
    <cacheHierarchy uniqueName="[Measures].[__XL_Count Month Looker]" caption="__XL_Count Month Looker" measure="1" displayFolder="" measureGroup="Month Looker" count="0" hidden="1"/>
    <cacheHierarchy uniqueName="[Measures].[__XL_Count Category_final 1]" caption="__XL_Count Category_final 1" measure="1" displayFolder="" measureGroup="Category_final 1" count="0" hidden="1"/>
    <cacheHierarchy uniqueName="[Measures].[__XL_Count Dated]" caption="__XL_Count Dated" measure="1" displayFolder="" measureGroup="Dated" count="0" hidden="1"/>
    <cacheHierarchy uniqueName="[Measures].[__XL_Count Merge1]" caption="__XL_Count Merge1" measure="1" displayFolder="" measureGroup="Merge1" count="0" hidden="1"/>
    <cacheHierarchy uniqueName="[Measures].[__XL_Count Dashboard]" caption="__XL_Count Dashboard" measure="1" displayFolder="" measureGroup="Dashboard" count="0" hidden="1"/>
    <cacheHierarchy uniqueName="[Measures].[__XL_Count CAT]" caption="__XL_Count CAT" measure="1" displayFolder="" measureGroup="CAT" count="0" hidden="1"/>
    <cacheHierarchy uniqueName="[Measures].[__XL_Count Budget]" caption="__XL_Count Budget" measure="1" displayFolder="" measureGroup="Budget" count="0" hidden="1"/>
    <cacheHierarchy uniqueName="[Measures].[__XL_Count Actuals vs budget]" caption="__XL_Count Actuals vs budget" measure="1" displayFolder="" measureGroup="Actuals vs budget" count="0" hidden="1"/>
    <cacheHierarchy uniqueName="[Measures].[__No measures defined]" caption="__No measures defined" measure="1" displayFolder="" count="0" hidden="1"/>
    <cacheHierarchy uniqueName="[Measures].[Count of Value]" caption="Count of Value" measure="1" displayFolder="" measureGroup="Month Looker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Count of Month]" caption="Count of Month" measure="1" displayFolder="" measureGroup="Month Looker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Value]" caption="Sum of Value" measure="1" displayFolder="" measureGroup="Month Looker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Average of Value]" caption="Average of Value" measure="1" displayFolder="" measureGroup="Month Looker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Count of Month (Month)]" caption="Count of Month (Month)" measure="1" displayFolder="" measureGroup="Month Looker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Budget.Value]" caption="Sum of Budget.Value" measure="1" displayFolder="" measureGroup="Actuals vs budge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DC 2]" caption="Sum of ADC 2" measure="1" displayFolder="" measureGroup="Actuals vs budget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DC]" caption="Sum of ADC" measure="1" displayFolder="" measureGroup="Dashboard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Count of Blended Rate]" caption="Count of Blended Rate" measure="1" displayFolder="" measureGroup="Actuals vs budg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Blended Rate]" caption="Sum of Blended Rate" measure="1" displayFolder="" measureGroup="Actuals vs budget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Count]" caption="Sum of Count" measure="1" displayFolder="" measureGroup="Dashboard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CAT.Program Frequency]" caption="Count of CAT.Program Frequency" measure="1" displayFolder="" measureGroup="Dashboard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CAT.Looker]" caption="Count of CAT.Looker" measure="1" displayFolder="" measureGroup="Dashboard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Average month]" caption="Sum of Average month" measure="1" displayFolder="" measureGroup="Dashboard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</cacheHierarchies>
  <kpis count="0"/>
  <dimensions count="11">
    <dimension name="Actuals vs budget" uniqueName="[Actuals vs budget]" caption="Actuals vs budget"/>
    <dimension name="Budget" uniqueName="[Budget]" caption="Budget"/>
    <dimension name="CAT" uniqueName="[CAT]" caption="CAT"/>
    <dimension name="Category_final" uniqueName="[Category_final]" caption="Category_final"/>
    <dimension name="Category_final 1" uniqueName="[Category_final 1]" caption="Category_final 1"/>
    <dimension name="Census_data" uniqueName="[Census_data]" caption="Census_data"/>
    <dimension name="Dashboard" uniqueName="[Dashboard]" caption="Dashboard"/>
    <dimension name="Dated" uniqueName="[Dated]" caption="Dated"/>
    <dimension measure="1" name="Measures" uniqueName="[Measures]" caption="Measures"/>
    <dimension name="Merge1" uniqueName="[Merge1]" caption="Merge1"/>
    <dimension name="Month Looker" uniqueName="[Month Looker]" caption="Month Looker"/>
  </dimensions>
  <measureGroups count="10">
    <measureGroup name="Actuals vs budget" caption="Actuals vs budget"/>
    <measureGroup name="Budget" caption="Budget"/>
    <measureGroup name="CAT" caption="CAT"/>
    <measureGroup name="Category_final" caption="Category_final"/>
    <measureGroup name="Category_final 1" caption="Category_final 1"/>
    <measureGroup name="Census_data" caption="Census_data"/>
    <measureGroup name="Dashboard" caption="Dashboard"/>
    <measureGroup name="Dated" caption="Dated"/>
    <measureGroup name="Merge1" caption="Merge1"/>
    <measureGroup name="Month Looker" caption="Month Looker"/>
  </measureGroups>
  <maps count="11">
    <map measureGroup="0" dimension="0"/>
    <map measureGroup="1" dimension="1"/>
    <map measureGroup="2" dimension="2"/>
    <map measureGroup="3" dimension="3"/>
    <map measureGroup="4" dimension="4"/>
    <map measureGroup="5" dimension="3"/>
    <map measureGroup="5" dimension="5"/>
    <map measureGroup="6" dimension="6"/>
    <map measureGroup="7" dimension="7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7FD244-75DC-41EE-A550-746288576FF0}" name="PivotTable8" cacheId="10" applyNumberFormats="0" applyBorderFormats="0" applyFontFormats="0" applyPatternFormats="0" applyAlignmentFormats="0" applyWidthHeightFormats="1" dataCaption="Values" missingCaption="-" tag="d3a8057e-9738-46c4-8e83-ac5498e0a67b" updatedVersion="8" minRefreshableVersion="3" useAutoFormatting="1" subtotalHiddenItems="1" itemPrintTitles="1" createdVersion="7" indent="0" outline="1" outlineData="1" multipleFieldFilters="0">
  <location ref="B7:K72" firstHeaderRow="1" firstDataRow="4" firstDataCol="1" rowPageCount="1" colPageCount="1"/>
  <pivotFields count="8">
    <pivotField axis="axisCol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>
      <items count="2">
        <item x="0" e="0"/>
        <item x="1" e="0"/>
      </items>
    </pivotField>
    <pivotField axis="axisRow" allDrilled="1" subtotalTop="0" showAll="0" defaultSubtotal="0" defaultAttributeDrillState="1">
      <items count="7">
        <item x="1"/>
        <item x="2"/>
        <item x="0"/>
        <item x="4"/>
        <item x="5"/>
        <item x="6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dataField="1" subtotalTop="0" showAll="0" defaultSubtotal="0"/>
    <pivotField dataField="1" subtotalTop="0" showAll="0" defaultSubtotal="0"/>
  </pivotFields>
  <rowFields count="2">
    <field x="5"/>
    <field x="2"/>
  </rowFields>
  <rowItems count="62">
    <i>
      <x/>
    </i>
    <i r="1">
      <x/>
    </i>
    <i r="1">
      <x v="1"/>
    </i>
    <i r="1">
      <x v="2"/>
    </i>
    <i>
      <x v="1"/>
    </i>
    <i r="1">
      <x/>
    </i>
    <i r="1">
      <x v="2"/>
    </i>
    <i>
      <x v="2"/>
    </i>
    <i r="1">
      <x/>
    </i>
    <i r="1">
      <x v="1"/>
    </i>
    <i r="1">
      <x v="6"/>
    </i>
    <i>
      <x v="3"/>
    </i>
    <i r="1">
      <x/>
    </i>
    <i r="1">
      <x v="1"/>
    </i>
    <i>
      <x v="4"/>
    </i>
    <i r="1">
      <x/>
    </i>
    <i r="1">
      <x v="3"/>
    </i>
    <i r="1">
      <x v="4"/>
    </i>
    <i>
      <x v="5"/>
    </i>
    <i r="1">
      <x/>
    </i>
    <i r="1">
      <x v="1"/>
    </i>
    <i r="1">
      <x v="2"/>
    </i>
    <i>
      <x v="6"/>
    </i>
    <i r="1">
      <x/>
    </i>
    <i r="1">
      <x v="1"/>
    </i>
    <i>
      <x v="7"/>
    </i>
    <i r="1">
      <x v="3"/>
    </i>
    <i r="1">
      <x v="4"/>
    </i>
    <i>
      <x v="8"/>
    </i>
    <i r="1">
      <x v="3"/>
    </i>
    <i r="1">
      <x v="4"/>
    </i>
    <i>
      <x v="9"/>
    </i>
    <i r="1">
      <x/>
    </i>
    <i r="1">
      <x v="1"/>
    </i>
    <i r="1">
      <x v="2"/>
    </i>
    <i>
      <x v="10"/>
    </i>
    <i r="1">
      <x/>
    </i>
    <i r="1">
      <x v="1"/>
    </i>
    <i>
      <x v="11"/>
    </i>
    <i r="1">
      <x/>
    </i>
    <i r="1">
      <x v="1"/>
    </i>
    <i r="1">
      <x v="5"/>
    </i>
    <i>
      <x v="12"/>
    </i>
    <i r="1">
      <x/>
    </i>
    <i r="1">
      <x v="1"/>
    </i>
    <i>
      <x v="13"/>
    </i>
    <i r="1">
      <x/>
    </i>
    <i>
      <x v="14"/>
    </i>
    <i r="1">
      <x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1"/>
    </i>
    <i>
      <x v="18"/>
    </i>
    <i r="1">
      <x/>
    </i>
    <i r="1">
      <x v="1"/>
    </i>
    <i t="grand">
      <x/>
    </i>
  </rowItems>
  <colFields count="3">
    <field x="1"/>
    <field x="0"/>
    <field x="-2"/>
  </colFields>
  <colItems count="9">
    <i>
      <x/>
      <x v="1048832"/>
      <x/>
    </i>
    <i r="2" i="1">
      <x v="1"/>
    </i>
    <i r="2" i="2">
      <x v="2"/>
    </i>
    <i>
      <x v="1"/>
      <x v="1048832"/>
      <x/>
    </i>
    <i r="2" i="1">
      <x v="1"/>
    </i>
    <i r="2" i="2">
      <x v="2"/>
    </i>
    <i t="grand">
      <x/>
    </i>
    <i t="grand" i="1">
      <x/>
    </i>
    <i t="grand" i="2">
      <x/>
    </i>
  </colItems>
  <pageFields count="1">
    <pageField fld="4" hier="11" name="[Actuals vs budget].[CAT.Owned].&amp;[Affiliate]" cap="Affiliate"/>
  </pageFields>
  <dataFields count="3">
    <dataField name="ADC" fld="6" baseField="0" baseItem="0"/>
    <dataField name="Budget " fld="3" baseField="0" baseItem="0"/>
    <dataField name="B-Rate" fld="7" baseField="0" baseItem="0"/>
  </dataFields>
  <formats count="23">
    <format dxfId="187">
      <pivotArea outline="0" collapsedLevelsAreSubtotals="1" fieldPosition="0"/>
    </format>
    <format dxfId="186">
      <pivotArea outline="0" collapsedLevelsAreSubtotals="1" fieldPosition="0">
        <references count="3">
          <reference field="4294967294" count="1" selected="0">
            <x v="1"/>
          </reference>
          <reference field="0" count="1" selected="0">
            <x v="1048832"/>
          </reference>
          <reference field="1" count="0" selected="0"/>
        </references>
      </pivotArea>
    </format>
    <format dxfId="185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184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183">
      <pivotArea outline="0" collapsedLevelsAreSubtotals="1" fieldPosition="0">
        <references count="3">
          <reference field="4294967294" count="1" selected="0">
            <x v="1"/>
          </reference>
          <reference field="0" count="1" selected="0">
            <x v="1048832"/>
          </reference>
          <reference field="1" count="0" selected="0"/>
        </references>
      </pivotArea>
    </format>
    <format dxfId="182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181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180">
      <pivotArea type="all" dataOnly="0" outline="0" fieldPosition="0"/>
    </format>
    <format dxfId="179">
      <pivotArea outline="0" collapsedLevelsAreSubtotals="1" fieldPosition="0"/>
    </format>
    <format dxfId="178">
      <pivotArea type="origin" dataOnly="0" labelOnly="1" outline="0" fieldPosition="0"/>
    </format>
    <format dxfId="177">
      <pivotArea field="1" type="button" dataOnly="0" labelOnly="1" outline="0" axis="axisCol" fieldPosition="0"/>
    </format>
    <format dxfId="176">
      <pivotArea field="0" type="button" dataOnly="0" labelOnly="1" outline="0" axis="axisCol" fieldPosition="1"/>
    </format>
    <format dxfId="175">
      <pivotArea field="-2" type="button" dataOnly="0" labelOnly="1" outline="0" axis="axisCol" fieldPosition="2"/>
    </format>
    <format dxfId="174">
      <pivotArea type="topRight" dataOnly="0" labelOnly="1" outline="0" fieldPosition="0"/>
    </format>
    <format dxfId="173">
      <pivotArea field="2" type="button" dataOnly="0" labelOnly="1" outline="0" axis="axisRow" fieldPosition="1"/>
    </format>
    <format dxfId="172">
      <pivotArea dataOnly="0" labelOnly="1" fieldPosition="0">
        <references count="1">
          <reference field="2" count="0"/>
        </references>
      </pivotArea>
    </format>
    <format dxfId="171">
      <pivotArea dataOnly="0" labelOnly="1" grandRow="1" outline="0" fieldPosition="0"/>
    </format>
    <format dxfId="170">
      <pivotArea dataOnly="0" labelOnly="1" fieldPosition="0">
        <references count="1">
          <reference field="1" count="0"/>
        </references>
      </pivotArea>
    </format>
    <format dxfId="169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68">
      <pivotArea dataOnly="0" labelOnly="1" fieldPosition="0">
        <references count="2">
          <reference field="0" count="1">
            <x v="1048832"/>
          </reference>
          <reference field="1" count="1" selected="0">
            <x v="0"/>
          </reference>
        </references>
      </pivotArea>
    </format>
    <format dxfId="167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166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165">
      <pivotArea field="1" type="button" dataOnly="0" labelOnly="1" outline="0" axis="axisCol" fieldPosition="0"/>
    </format>
  </formats>
  <pivotHierarchies count="1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Actuals vs budget].[CAT.Owned].&amp;[Affiliate]"/>
        <member name="[Actuals vs budget].[CAT.Owned].&amp;[Company Own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Budget "/>
    <pivotHierarchy dragToData="1"/>
    <pivotHierarchy dragToData="1"/>
    <pivotHierarchy dragToData="1"/>
    <pivotHierarchy dragToData="1" caption=" Blended Rate"/>
    <pivotHierarchy dragToData="1"/>
    <pivotHierarchy dragToData="1"/>
    <pivotHierarchy dragToData="1"/>
    <pivotHierarchy dragToData="1"/>
  </pivotHierarchies>
  <pivotTableStyleInfo name="PivotStyleDark16" showRowHeaders="1" showColHeaders="1" showRowStripes="0" showColStripes="0" showLastColumn="1"/>
  <rowHierarchiesUsage count="2">
    <rowHierarchyUsage hierarchyUsage="8"/>
    <rowHierarchyUsage hierarchyUsage="10"/>
  </rowHierarchiesUsage>
  <colHierarchiesUsage count="3">
    <colHierarchyUsage hierarchyUsage="14"/>
    <colHierarchyUsage hierarchyUsage="2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udget]"/>
        <x15:activeTabTopLevelEntity name="[Actuals vs 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C89CC-3051-4EFD-9DFD-88888D45B5F7}" name="PivotTable8" cacheId="7" applyNumberFormats="0" applyBorderFormats="0" applyFontFormats="0" applyPatternFormats="0" applyAlignmentFormats="0" applyWidthHeightFormats="1" dataCaption="Values" missingCaption="-" tag="d3a8057e-9738-46c4-8e83-ac5498e0a67b" updatedVersion="8" minRefreshableVersion="3" useAutoFormatting="1" subtotalHiddenItems="1" itemPrintTitles="1" createdVersion="7" indent="0" outline="1" outlineData="1" multipleFieldFilters="0">
  <location ref="B7:K18" firstHeaderRow="1" firstDataRow="4" firstDataCol="1" rowPageCount="1" colPageCount="1"/>
  <pivotFields count="7">
    <pivotField axis="axisCol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>
      <items count="2">
        <item x="0" e="0"/>
        <item x="1" e="0"/>
      </items>
    </pivotField>
    <pivotField axis="axisRow" allDrilled="1" subtotalTop="0" showAll="0" defaultSubtotal="0" defaultAttributeDrillState="1">
      <items count="7">
        <item x="2"/>
        <item x="3"/>
        <item x="0"/>
        <item x="1"/>
        <item x="4"/>
        <item x="5"/>
        <item x="6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3">
    <field x="1"/>
    <field x="0"/>
    <field x="-2"/>
  </colFields>
  <colItems count="9">
    <i>
      <x/>
      <x v="1048832"/>
      <x/>
    </i>
    <i r="2" i="1">
      <x v="1"/>
    </i>
    <i r="2" i="2">
      <x v="2"/>
    </i>
    <i>
      <x v="1"/>
      <x v="1048832"/>
      <x/>
    </i>
    <i r="2" i="1">
      <x v="1"/>
    </i>
    <i r="2" i="2">
      <x v="2"/>
    </i>
    <i t="grand">
      <x/>
    </i>
    <i t="grand" i="1">
      <x/>
    </i>
    <i t="grand" i="2">
      <x/>
    </i>
  </colItems>
  <pageFields count="1">
    <pageField fld="4" hier="11" name="[Actuals vs budget].[CAT.Owned].&amp;[Affiliate]" cap="Affiliate"/>
  </pageFields>
  <dataFields count="3">
    <dataField name="ADC" fld="5" baseField="0" baseItem="0"/>
    <dataField name="Budget " fld="3" baseField="0" baseItem="0"/>
    <dataField name="B-Rate" fld="6" baseField="0" baseItem="0"/>
  </dataFields>
  <formats count="23">
    <format dxfId="164">
      <pivotArea outline="0" collapsedLevelsAreSubtotals="1" fieldPosition="0"/>
    </format>
    <format dxfId="163">
      <pivotArea outline="0" collapsedLevelsAreSubtotals="1" fieldPosition="0">
        <references count="3">
          <reference field="4294967294" count="1" selected="0">
            <x v="1"/>
          </reference>
          <reference field="0" count="1" selected="0">
            <x v="1048832"/>
          </reference>
          <reference field="1" count="0" selected="0"/>
        </references>
      </pivotArea>
    </format>
    <format dxfId="162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161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160">
      <pivotArea outline="0" collapsedLevelsAreSubtotals="1" fieldPosition="0">
        <references count="3">
          <reference field="4294967294" count="1" selected="0">
            <x v="1"/>
          </reference>
          <reference field="0" count="1" selected="0">
            <x v="1048832"/>
          </reference>
          <reference field="1" count="0" selected="0"/>
        </references>
      </pivotArea>
    </format>
    <format dxfId="159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158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157">
      <pivotArea type="all" dataOnly="0" outline="0" fieldPosition="0"/>
    </format>
    <format dxfId="156">
      <pivotArea outline="0" collapsedLevelsAreSubtotals="1" fieldPosition="0"/>
    </format>
    <format dxfId="155">
      <pivotArea type="origin" dataOnly="0" labelOnly="1" outline="0" fieldPosition="0"/>
    </format>
    <format dxfId="154">
      <pivotArea field="1" type="button" dataOnly="0" labelOnly="1" outline="0" axis="axisCol" fieldPosition="0"/>
    </format>
    <format dxfId="153">
      <pivotArea field="0" type="button" dataOnly="0" labelOnly="1" outline="0" axis="axisCol" fieldPosition="1"/>
    </format>
    <format dxfId="152">
      <pivotArea field="-2" type="button" dataOnly="0" labelOnly="1" outline="0" axis="axisCol" fieldPosition="2"/>
    </format>
    <format dxfId="151">
      <pivotArea type="topRight" dataOnly="0" labelOnly="1" outline="0" fieldPosition="0"/>
    </format>
    <format dxfId="150">
      <pivotArea field="2" type="button" dataOnly="0" labelOnly="1" outline="0" axis="axisRow" fieldPosition="0"/>
    </format>
    <format dxfId="149">
      <pivotArea dataOnly="0" labelOnly="1" fieldPosition="0">
        <references count="1">
          <reference field="2" count="0"/>
        </references>
      </pivotArea>
    </format>
    <format dxfId="148">
      <pivotArea dataOnly="0" labelOnly="1" grandRow="1" outline="0" fieldPosition="0"/>
    </format>
    <format dxfId="147">
      <pivotArea dataOnly="0" labelOnly="1" fieldPosition="0">
        <references count="1">
          <reference field="1" count="0"/>
        </references>
      </pivotArea>
    </format>
    <format dxfId="146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45">
      <pivotArea dataOnly="0" labelOnly="1" fieldPosition="0">
        <references count="2">
          <reference field="0" count="1">
            <x v="1048832"/>
          </reference>
          <reference field="1" count="1" selected="0">
            <x v="0"/>
          </reference>
        </references>
      </pivotArea>
    </format>
    <format dxfId="144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143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142">
      <pivotArea field="1" type="button" dataOnly="0" labelOnly="1" outline="0" axis="axisCol" fieldPosition="0"/>
    </format>
  </formats>
  <pivotHierarchies count="1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Actuals vs budget].[CAT.Owned].&amp;[Affiliate]"/>
        <member name="[Actuals vs budget].[CAT.Owned].&amp;[Company Own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Budget "/>
    <pivotHierarchy dragToData="1"/>
    <pivotHierarchy dragToData="1"/>
    <pivotHierarchy dragToData="1"/>
    <pivotHierarchy dragToData="1" caption=" Blended Rate"/>
    <pivotHierarchy dragToData="1"/>
    <pivotHierarchy dragToData="1"/>
    <pivotHierarchy dragToData="1"/>
    <pivotHierarchy dragToData="1"/>
  </pivotHierarchies>
  <pivotTableStyleInfo name="PivotStyleDark16" showRowHeaders="1" showColHeaders="1" showRowStripes="0" showColStripes="0" showLastColumn="1"/>
  <rowHierarchiesUsage count="1">
    <rowHierarchyUsage hierarchyUsage="10"/>
  </rowHierarchiesUsage>
  <colHierarchiesUsage count="3">
    <colHierarchyUsage hierarchyUsage="14"/>
    <colHierarchyUsage hierarchyUsage="2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udget]"/>
        <x15:activeTabTopLevelEntity name="[Actuals vs 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9F71CD-142D-4A2E-A363-E60B7AE38B5F}" name="Raw_data" displayName="Raw_data" ref="A1:AE4360" totalsRowShown="0" headerRowDxfId="141" dataDxfId="139" headerRowBorderDxfId="140" tableBorderDxfId="138" totalsRowBorderDxfId="137" headerRowCellStyle="Normal 13" dataCellStyle="Normal 13">
  <tableColumns count="31">
    <tableColumn id="1" xr3:uid="{B10006EC-B3CB-4F5B-A5FC-861CBC4A9D86}" name="Creation Date" dataDxfId="136" dataCellStyle="Normal 13"/>
    <tableColumn id="2" xr3:uid="{6813FAFF-D3EB-410B-A5A7-E16558BBC8AC}" name="Transaction Date" dataDxfId="135" dataCellStyle="Normal 13"/>
    <tableColumn id="3" xr3:uid="{F35C7659-BE98-4655-8C9D-1BA06D54EE5C}" name="Type" dataDxfId="134" dataCellStyle="Normal 13"/>
    <tableColumn id="4" xr3:uid="{F800F78C-AAF4-4F81-917F-911101525433}" name="Ref#" dataDxfId="133" dataCellStyle="Normal 13"/>
    <tableColumn id="5" xr3:uid="{FDEAC2E1-8C6F-4442-9D5D-30BC392A7B93}" name="MRN#" dataDxfId="132" dataCellStyle="Normal 13"/>
    <tableColumn id="6" xr3:uid="{B9F06A3E-9B82-431E-B1A8-B2D486F5F22C}" name="First Name" dataDxfId="131" dataCellStyle="Normal 13"/>
    <tableColumn id="7" xr3:uid="{FE04853A-CCE2-4F38-B560-84B74EF88FC4}" name="Last Name" dataDxfId="130" dataCellStyle="Normal 13"/>
    <tableColumn id="8" xr3:uid="{4E09F57C-5074-4511-9DFE-CBC528C5A873}" name="Description" dataDxfId="129" dataCellStyle="Normal 13"/>
    <tableColumn id="9" xr3:uid="{023B9E2B-44D8-4B33-B7F5-3B39E54FD51F}" name="Provider" dataDxfId="128" dataCellStyle="Normal 13"/>
    <tableColumn id="10" xr3:uid="{1D3932E6-9327-485C-985D-E6E51F27BB06}" name="Payor" dataDxfId="127" dataCellStyle="Normal 13"/>
    <tableColumn id="11" xr3:uid="{EDA4D8F0-CD90-458F-979F-26418D0837CE}" name="Location" dataDxfId="126" dataCellStyle="Normal 13"/>
    <tableColumn id="12" xr3:uid="{B22049C6-1B2F-4041-9C45-C378AE6694C1}" name="Program" dataDxfId="125" dataCellStyle="Normal 13"/>
    <tableColumn id="13" xr3:uid="{862F254E-26DD-4E3E-AA42-AD98DB727788}" name="Unit(s)" dataDxfId="124" dataCellStyle="Normal 13"/>
    <tableColumn id="14" xr3:uid="{BFAB714C-F2D4-4DA8-9608-4A728983A031}" name="Charge" dataDxfId="123" dataCellStyle="Normal 13"/>
    <tableColumn id="15" xr3:uid="{1BFAB86E-0C73-415D-B662-8A19419C2B95}" name="Payment" dataDxfId="122" dataCellStyle="Normal 13"/>
    <tableColumn id="16" xr3:uid="{3CFB3B64-1042-4D25-AC97-7B7876E83EDF}" name="Deposit" dataDxfId="121" dataCellStyle="Normal 13"/>
    <tableColumn id="17" xr3:uid="{6D75246A-F120-4965-8EE2-34B64F79713F}" name="Adjustment" dataDxfId="120" dataCellStyle="Normal 13"/>
    <tableColumn id="18" xr3:uid="{E5340A04-7FE9-4139-BFC1-4EC8B7696CC7}" name="Writeoff" dataDxfId="119" dataCellStyle="Normal 13"/>
    <tableColumn id="19" xr3:uid="{E1BDF61B-9B10-4117-81BD-D189805260CE}" name="Balance/Unallocated" dataDxfId="118" dataCellStyle="Normal 13"/>
    <tableColumn id="20" xr3:uid="{6B664488-0418-4CBC-9A99-BD6F4E896F40}" name="Expected Revenue" dataDxfId="117" dataCellStyle="Normal 13"/>
    <tableColumn id="21" xr3:uid="{8EA747AC-B451-449F-B758-302ADEE08149}" name="Expected Balance" dataDxfId="116" dataCellStyle="Normal 13"/>
    <tableColumn id="22" xr3:uid="{83E0D54A-A391-46AA-9C9E-D6D235B14437}" name="Apply For" dataDxfId="115" dataCellStyle="Normal 13"/>
    <tableColumn id="23" xr3:uid="{2FF5B8CA-ABBE-40C1-B864-B3FC2CFEDB8B}" name="Note" dataDxfId="114" dataCellStyle="Normal 13"/>
    <tableColumn id="24" xr3:uid="{4A9529EE-DEB6-4D00-B230-9BC2D43BAC14}" name="Accounting Period ID" dataDxfId="113" dataCellStyle="Normal 13"/>
    <tableColumn id="26" xr3:uid="{2F3CA64C-542C-47D4-B9C4-48344A5FAD65}" name="Staff" dataDxfId="112" dataCellStyle="Normal 13"/>
    <tableColumn id="25" xr3:uid="{D326A6C7-A181-45D6-8243-2813575E8414}" name="Looker" dataDxfId="111" dataCellStyle="Normal 13">
      <calculatedColumnFormula>Raw_data[[#This Row],[Month]]&amp;Raw_data[[#This Row],[Locations]]&amp;Raw_data[[#This Row],[Looker2]]</calculatedColumnFormula>
    </tableColumn>
    <tableColumn id="27" xr3:uid="{77349AEF-12DF-4E45-AE36-FCAB5BADC251}" name="Looker2" dataDxfId="110" dataCellStyle="Normal 13">
      <calculatedColumnFormula>IFERROR(VLOOKUP(Raw_data[[#This Row],[Description]],'LU Table'!$A$1:$B$50,2,0),"")</calculatedColumnFormula>
    </tableColumn>
    <tableColumn id="28" xr3:uid="{901C3A0C-F83B-4E7A-BE13-0E57E71C9392}" name="Locations" dataDxfId="109" dataCellStyle="Normal 13">
      <calculatedColumnFormula>TRIM(MID(Raw_data[[#This Row],[Location]],LEN("Positive Recovery- ")+1,LEN(Raw_data[[#This Row],[Location]])))</calculatedColumnFormula>
    </tableColumn>
    <tableColumn id="29" xr3:uid="{F9B55E57-4227-46C0-A533-B1009B7EB423}" name="Month" dataDxfId="108" dataCellStyle="Normal 13">
      <calculatedColumnFormula>B2-DAY(B2)+1</calculatedColumnFormula>
    </tableColumn>
    <tableColumn id="30" xr3:uid="{B3602258-238D-4108-82F8-9EF780212BB8}" name="Company owned" dataDxfId="107" dataCellStyle="Normal 13">
      <calculatedColumnFormula>VLOOKUP(Raw_data[[#This Row],[Locations]]&amp;Raw_data[[#This Row],[Looker2]],Category!A:E,5,0)</calculatedColumnFormula>
    </tableColumn>
    <tableColumn id="31" xr3:uid="{5EC808AF-DC20-4F2A-B83D-DD3DF83587DA}" name="Looker1" dataDxfId="106" dataCellStyle="Normal 13">
      <calculatedColumnFormula>Raw_data[[#This Row],[Locations]]&amp;Raw_data[[#This Row],[Looker2]]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D356A76-8C58-4537-B07E-5F1AA0CC1ADF}" name="Budget" displayName="Budget" ref="A1:F3230" totalsRowShown="0" headerRowDxfId="105" dataDxfId="103" headerRowBorderDxfId="104" tableBorderDxfId="102" totalsRowBorderDxfId="101">
  <autoFilter ref="A1:F3230" xr:uid="{5D356A76-8C58-4537-B07E-5F1AA0CC1ADF}">
    <filterColumn colId="2">
      <filters>
        <filter val="AustinIOP"/>
        <filter val="AustinIOP ADC"/>
        <filter val="Cinco RanchIOP"/>
        <filter val="Cinco RanchIOP ADC"/>
        <filter val="Clear LakeIOP"/>
        <filter val="Clear LakeIOP ADC"/>
        <filter val="ConroeIOP"/>
        <filter val="ConroeIOP ADC"/>
        <filter val="Dallas Ft WorthIOP"/>
        <filter val="Dallas Ft WorthIOP ADC"/>
        <filter val="Energy CorridorIOP"/>
        <filter val="Energy CorridorIOP ADC"/>
        <filter val="GalleriaIOP"/>
        <filter val="GalleriaIOP ADC"/>
        <filter val="Garden OaksIOP"/>
        <filter val="Garden OaksIOP ADC"/>
        <filter val="Hill CountryIOP"/>
        <filter val="Hill CountryIOP ADC"/>
        <filter val="HumbleIOP"/>
        <filter val="HumbleIOP ADC"/>
        <filter val="Jersey VillageIOP"/>
        <filter val="Jersey VillageIOP ADC"/>
        <filter val="MontroseIOP"/>
        <filter val="MontroseIOP ADC"/>
        <filter val="North LoopIOP"/>
        <filter val="North LoopIOP ADC"/>
        <filter val="PasadenaIOP"/>
        <filter val="PasadenaIOP ADC"/>
        <filter val="Round RockIOP"/>
        <filter val="Round RockIOP ADC"/>
        <filter val="San AntonioIOP"/>
        <filter val="San AntonioIOP ADC"/>
        <filter val="San AntonioPHP"/>
        <filter val="San AntonioPHP ADC"/>
        <filter val="San MarcosIOP"/>
        <filter val="San MarcosIOP ADC"/>
        <filter val="SugarlandIOP"/>
        <filter val="SugarlandIOP ADC"/>
        <filter val="The WoodlandsIOP"/>
        <filter val="The WoodlandsIOP ADC"/>
      </filters>
    </filterColumn>
    <filterColumn colId="3">
      <filters>
        <filter val="1/1/2024"/>
      </filters>
    </filterColumn>
  </autoFilter>
  <tableColumns count="6">
    <tableColumn id="1" xr3:uid="{77092C7E-96F1-43DF-BC45-FD8EFB1909A7}" name="Location" dataDxfId="100"/>
    <tableColumn id="2" xr3:uid="{47E4F21A-F584-47DC-9955-CF96192DF22D}" name="Description" dataDxfId="99"/>
    <tableColumn id="3" xr3:uid="{935BDF8A-4B12-4D93-B3C9-51E882527ABB}" name="Looker" dataDxfId="98">
      <calculatedColumnFormula>Budget[[#This Row],[Location]]&amp;Budget[[#This Row],[Description]]</calculatedColumnFormula>
    </tableColumn>
    <tableColumn id="4" xr3:uid="{55146F04-A43A-4B51-9738-5887BB1D6CC4}" name="Month" dataDxfId="97"/>
    <tableColumn id="5" xr3:uid="{54FB62D0-F6B7-4BFD-B019-FE6EB09F9DE8}" name="Value" dataDxfId="96"/>
    <tableColumn id="6" xr3:uid="{571E042C-2DA7-48B7-88F0-831D1DDF1B9D}" name="Owner" dataDxfId="95">
      <calculatedColumnFormula>IFERROR(VLOOKUP(Budget[[#This Row],[Looker]],Category_final[#All],5,0),"")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E17E94-670C-43E2-9A30-24EACD60486C}" name="Category_final" displayName="Category_final" ref="A1:E144" totalsRowShown="0" headerRowDxfId="94" dataDxfId="92" headerRowBorderDxfId="93" tableBorderDxfId="91" totalsRowBorderDxfId="90" headerRowCellStyle="Normal 2" dataCellStyle="Normal 2">
  <tableColumns count="5">
    <tableColumn id="4" xr3:uid="{69591077-37AA-40AE-AA48-0B9E9514AA91}" name="Looker" dataDxfId="89" dataCellStyle="Normal 2">
      <calculatedColumnFormula>CONCATENATE(B2,D2)</calculatedColumnFormula>
    </tableColumn>
    <tableColumn id="1" xr3:uid="{05AB1F97-8981-4D1A-A945-1D969686A687}" name="Location" dataDxfId="88" dataCellStyle="Normal 2"/>
    <tableColumn id="2" xr3:uid="{1A9B590F-6A0D-4B3D-962F-25542DC80138}" name="Program Frequency" dataDxfId="87" dataCellStyle="Normal 2"/>
    <tableColumn id="3" xr3:uid="{9608F26E-C86A-49F6-AF68-05122F8771D6}" name="Level of Care" dataDxfId="86" dataCellStyle="Normal 2"/>
    <tableColumn id="5" xr3:uid="{C841C812-446B-4BC7-8C96-CFAA59E00B7D}" name="Owned" dataDxfId="85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AED53AE-4F2D-465A-9B1F-26BAB7A9E229}" name="Dated" displayName="Dated" ref="B1:AL13" totalsRowShown="0" headerRowDxfId="84" dataDxfId="83">
  <tableColumns count="37">
    <tableColumn id="1" xr3:uid="{AC43D17D-DD02-4BF8-B2A4-84E33A44556F}" name="Program Frequency" dataDxfId="82"/>
    <tableColumn id="2" xr3:uid="{B3EFC246-3460-4955-AF94-DF01C0756914}" name="1/1/2023" dataDxfId="81">
      <calculatedColumnFormula>NETWORKDAYS.INTL(C$1,EOMONTH(C$1,0),$A2)</calculatedColumnFormula>
    </tableColumn>
    <tableColumn id="3" xr3:uid="{0D4F4BF2-BA8F-43ED-BFB1-31448AE67E7B}" name="2/1/2023" dataDxfId="80">
      <calculatedColumnFormula>NETWORKDAYS.INTL(D$1,EOMONTH(D$1,0),$A2)</calculatedColumnFormula>
    </tableColumn>
    <tableColumn id="4" xr3:uid="{FC35AF06-69BD-46A9-9664-8E51D44508AB}" name="3/1/2023" dataDxfId="79">
      <calculatedColumnFormula>NETWORKDAYS.INTL(E$1,EOMONTH(E$1,0),$A2)</calculatedColumnFormula>
    </tableColumn>
    <tableColumn id="5" xr3:uid="{23A3A18C-56C9-4F15-B893-49C51B62906E}" name="4/1/2023" dataDxfId="78">
      <calculatedColumnFormula>NETWORKDAYS.INTL(F$1,EOMONTH(F$1,0),$A2)</calculatedColumnFormula>
    </tableColumn>
    <tableColumn id="6" xr3:uid="{A337873F-7AE6-4A97-BB07-223A16E037EF}" name="5/1/2023" dataDxfId="77">
      <calculatedColumnFormula>NETWORKDAYS.INTL(G$1,EOMONTH(G$1,0),$A2)</calculatedColumnFormula>
    </tableColumn>
    <tableColumn id="7" xr3:uid="{3834CEE9-AB33-47B2-9115-504B7DCCE06F}" name="6/1/2023" dataDxfId="76">
      <calculatedColumnFormula>NETWORKDAYS.INTL(H$1,EOMONTH(H$1,0),$A2)</calculatedColumnFormula>
    </tableColumn>
    <tableColumn id="8" xr3:uid="{BC11EC06-6D52-4C8A-BC62-F22C3F937ADD}" name="7/1/2023" dataDxfId="75">
      <calculatedColumnFormula>NETWORKDAYS.INTL(I$1,EOMONTH(I$1,0),$A2)</calculatedColumnFormula>
    </tableColumn>
    <tableColumn id="9" xr3:uid="{EEC6D1A1-1067-48C2-93E7-B8885F52E997}" name="8/1/2023" dataDxfId="74">
      <calculatedColumnFormula>NETWORKDAYS.INTL(J$1,EOMONTH(J$1,0),$A2)</calculatedColumnFormula>
    </tableColumn>
    <tableColumn id="10" xr3:uid="{FF9241A9-A11C-4B3A-AEDA-5294B38BACE1}" name="9/1/2023" dataDxfId="73">
      <calculatedColumnFormula>NETWORKDAYS.INTL(K$1,EOMONTH(K$1,0),$A2)</calculatedColumnFormula>
    </tableColumn>
    <tableColumn id="11" xr3:uid="{F302F8E3-01C4-4EE2-AF50-8DD7CF1E2D35}" name="10/1/2023" dataDxfId="72">
      <calculatedColumnFormula>NETWORKDAYS.INTL(L$1,EOMONTH(L$1,0),$A2)</calculatedColumnFormula>
    </tableColumn>
    <tableColumn id="12" xr3:uid="{5277318A-9003-48BC-87A1-2D50CE6237B2}" name="11/1/2023" dataDxfId="71">
      <calculatedColumnFormula>NETWORKDAYS.INTL(M$1,EOMONTH(M$1,0),$A2)</calculatedColumnFormula>
    </tableColumn>
    <tableColumn id="13" xr3:uid="{7CDD6DBC-86EC-4DA9-B5FC-471F1A11E688}" name="12/1/2023" dataDxfId="70">
      <calculatedColumnFormula>NETWORKDAYS.INTL(N$1,EOMONTH(N$1,0),$A2)</calculatedColumnFormula>
    </tableColumn>
    <tableColumn id="14" xr3:uid="{5AA1E013-B844-4FD9-9891-59D7E9E49554}" name="1/1/2024" dataDxfId="69"/>
    <tableColumn id="15" xr3:uid="{0DC34913-65A4-4C52-897D-08118842B9E8}" name="2/1/2024" dataDxfId="68"/>
    <tableColumn id="16" xr3:uid="{BDFAE0A1-C04E-4C0A-BF42-F694C77F77AA}" name="3/1/2024" dataDxfId="67"/>
    <tableColumn id="17" xr3:uid="{9309CE0C-3307-4678-AEEF-E42C6435376D}" name="4/1/2024" dataDxfId="66"/>
    <tableColumn id="18" xr3:uid="{34235782-7378-49F9-9F6A-95CDC640C4F9}" name="5/1/2024" dataDxfId="65"/>
    <tableColumn id="19" xr3:uid="{C3CDF999-86FE-4988-A974-6ECAC2AB109D}" name="6/1/2024" dataDxfId="64"/>
    <tableColumn id="20" xr3:uid="{F009C53C-97C0-4A95-82D8-AA8185A9A226}" name="7/1/2024" dataDxfId="63"/>
    <tableColumn id="21" xr3:uid="{E3DFEC17-5137-4079-99DF-C340C71E8BA5}" name="8/1/2024" dataDxfId="62"/>
    <tableColumn id="22" xr3:uid="{FF900F3A-F6F3-405C-AFDB-3239BD8573C4}" name="9/1/2024" dataDxfId="61"/>
    <tableColumn id="23" xr3:uid="{4FCC31D5-183E-4739-A661-AFB56A5FB955}" name="10/1/2024" dataDxfId="60"/>
    <tableColumn id="24" xr3:uid="{CDF1153C-9802-4CB0-A518-3795A1FD97D2}" name="11/1/2024" dataDxfId="59"/>
    <tableColumn id="25" xr3:uid="{3334E2A8-EE8E-4C02-91BA-56729568BD65}" name="12/1/2024" dataDxfId="58"/>
    <tableColumn id="26" xr3:uid="{7B181D6B-791E-4FAF-A410-ABE68D7E145C}" name="1/1/2025" dataDxfId="57"/>
    <tableColumn id="27" xr3:uid="{43FDB554-C8E8-437C-8FCC-FC0B5359C4FB}" name="2/1/2025" dataDxfId="56"/>
    <tableColumn id="28" xr3:uid="{AECB88CA-C5EB-4750-A314-82A36FE02690}" name="3/1/2025" dataDxfId="55"/>
    <tableColumn id="29" xr3:uid="{99A35EA1-6C18-4745-A2F2-3B9FEDF783FB}" name="4/1/2025" dataDxfId="54"/>
    <tableColumn id="30" xr3:uid="{4DBF952A-D5DE-4274-A68E-BFF87BFBB593}" name="5/1/2025" dataDxfId="53"/>
    <tableColumn id="31" xr3:uid="{428DA4B3-8746-482E-A232-8EAAC6AF2F3A}" name="6/1/2025" dataDxfId="52"/>
    <tableColumn id="32" xr3:uid="{51B6E166-1810-4598-AE40-B8D387D2AE7F}" name="7/1/2025" dataDxfId="51"/>
    <tableColumn id="33" xr3:uid="{A41F4B15-0A49-4370-A387-D4F2E7F45AE5}" name="8/1/2025" dataDxfId="50"/>
    <tableColumn id="34" xr3:uid="{1B46A264-9C7D-4152-8379-F603F9E6F689}" name="9/1/2025" dataDxfId="49"/>
    <tableColumn id="35" xr3:uid="{91B3A35B-8D3B-4469-94C5-176B61427488}" name="10/1/2025" dataDxfId="48"/>
    <tableColumn id="36" xr3:uid="{F77F0E34-ECF6-49D6-AC7E-4E68C4CB4E46}" name="11/1/2025" dataDxfId="47"/>
    <tableColumn id="37" xr3:uid="{A39FE728-434C-4B61-97AC-88FB59ED1BCA}" name="12/1/2025" dataDxfId="46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AA169-AA4C-4D2B-B4CE-B34F5DE27B55}">
  <sheetPr>
    <tabColor theme="7" tint="0.79998168889431442"/>
  </sheetPr>
  <dimension ref="B5:K72"/>
  <sheetViews>
    <sheetView showGridLines="0" tabSelected="1" zoomScaleNormal="100" workbookViewId="0">
      <selection activeCell="N26" sqref="N26"/>
    </sheetView>
  </sheetViews>
  <sheetFormatPr defaultRowHeight="15"/>
  <cols>
    <col min="2" max="2" width="16.85546875" bestFit="1" customWidth="1"/>
    <col min="3" max="3" width="17.85546875" bestFit="1" customWidth="1"/>
    <col min="4" max="4" width="7.7109375" bestFit="1" customWidth="1"/>
    <col min="5" max="5" width="8.5703125" bestFit="1" customWidth="1"/>
    <col min="6" max="6" width="6.140625" bestFit="1" customWidth="1"/>
    <col min="7" max="7" width="7.7109375" bestFit="1" customWidth="1"/>
    <col min="8" max="8" width="8.5703125" bestFit="1" customWidth="1"/>
    <col min="9" max="9" width="9.5703125" bestFit="1" customWidth="1"/>
    <col min="10" max="10" width="12.5703125" bestFit="1" customWidth="1"/>
    <col min="11" max="11" width="11.7109375" bestFit="1" customWidth="1"/>
    <col min="12" max="12" width="5.85546875" bestFit="1" customWidth="1"/>
    <col min="13" max="13" width="7.42578125" bestFit="1" customWidth="1"/>
    <col min="14" max="14" width="7.5703125" bestFit="1" customWidth="1"/>
    <col min="15" max="15" width="5.85546875" bestFit="1" customWidth="1"/>
    <col min="16" max="16" width="7.42578125" bestFit="1" customWidth="1"/>
    <col min="17" max="17" width="6.5703125" bestFit="1" customWidth="1"/>
    <col min="18" max="18" width="6.42578125" bestFit="1" customWidth="1"/>
    <col min="19" max="19" width="7.42578125" bestFit="1" customWidth="1"/>
    <col min="20" max="20" width="6.5703125" bestFit="1" customWidth="1"/>
    <col min="21" max="21" width="6.140625" bestFit="1" customWidth="1"/>
    <col min="22" max="22" width="7.42578125" bestFit="1" customWidth="1"/>
    <col min="23" max="23" width="8.5703125" bestFit="1" customWidth="1"/>
    <col min="24" max="24" width="9.28515625" bestFit="1" customWidth="1"/>
    <col min="25" max="25" width="12.140625" bestFit="1" customWidth="1"/>
    <col min="26" max="26" width="11.28515625" bestFit="1" customWidth="1"/>
    <col min="27" max="27" width="6.140625" bestFit="1" customWidth="1"/>
    <col min="28" max="28" width="7.42578125" bestFit="1" customWidth="1"/>
    <col min="29" max="29" width="6.5703125" bestFit="1" customWidth="1"/>
    <col min="30" max="30" width="5.85546875" bestFit="1" customWidth="1"/>
    <col min="31" max="31" width="7.42578125" bestFit="1" customWidth="1"/>
    <col min="32" max="32" width="6.5703125" bestFit="1" customWidth="1"/>
    <col min="33" max="33" width="6.42578125" bestFit="1" customWidth="1"/>
    <col min="34" max="34" width="7.42578125" bestFit="1" customWidth="1"/>
    <col min="35" max="35" width="6.5703125" bestFit="1" customWidth="1"/>
    <col min="36" max="36" width="6.140625" bestFit="1" customWidth="1"/>
    <col min="37" max="37" width="7.42578125" bestFit="1" customWidth="1"/>
    <col min="38" max="38" width="6.5703125" bestFit="1" customWidth="1"/>
    <col min="39" max="39" width="9.28515625" bestFit="1" customWidth="1"/>
    <col min="40" max="40" width="12.140625" bestFit="1" customWidth="1"/>
    <col min="41" max="41" width="11.28515625" bestFit="1" customWidth="1"/>
  </cols>
  <sheetData>
    <row r="5" spans="2:11" hidden="1">
      <c r="B5" s="26" t="s">
        <v>223</v>
      </c>
      <c r="C5" s="2" t="s" vm="1">
        <v>580</v>
      </c>
    </row>
    <row r="7" spans="2:11">
      <c r="B7" s="2"/>
      <c r="C7" s="50" t="s">
        <v>29</v>
      </c>
      <c r="D7" s="2"/>
      <c r="E7" s="2"/>
      <c r="F7" s="2"/>
      <c r="G7" s="2"/>
      <c r="H7" s="2"/>
      <c r="I7" s="2"/>
      <c r="J7" s="2"/>
      <c r="K7" s="2"/>
    </row>
    <row r="8" spans="2:11">
      <c r="B8" s="2"/>
      <c r="C8" s="2" t="s">
        <v>219</v>
      </c>
      <c r="D8" s="2"/>
      <c r="E8" s="2"/>
      <c r="F8" s="2" t="s">
        <v>220</v>
      </c>
      <c r="G8" s="2"/>
      <c r="H8" s="2"/>
      <c r="I8" s="2" t="s">
        <v>592</v>
      </c>
      <c r="J8" s="2" t="s">
        <v>245</v>
      </c>
      <c r="K8" s="2" t="s">
        <v>594</v>
      </c>
    </row>
    <row r="9" spans="2:11">
      <c r="B9" s="2"/>
      <c r="C9" s="2"/>
      <c r="D9" s="2"/>
      <c r="E9" s="2"/>
      <c r="F9" s="2"/>
      <c r="G9" s="2"/>
      <c r="H9" s="2"/>
      <c r="I9" s="2"/>
      <c r="J9" s="2"/>
      <c r="K9" s="2"/>
    </row>
    <row r="10" spans="2:11">
      <c r="B10" s="26" t="s">
        <v>30</v>
      </c>
      <c r="C10" s="2" t="s">
        <v>593</v>
      </c>
      <c r="D10" s="11" t="s">
        <v>246</v>
      </c>
      <c r="E10" s="2" t="s">
        <v>595</v>
      </c>
      <c r="F10" s="2" t="s">
        <v>593</v>
      </c>
      <c r="G10" s="11" t="s">
        <v>246</v>
      </c>
      <c r="H10" s="2" t="s">
        <v>595</v>
      </c>
      <c r="I10" s="2"/>
      <c r="J10" s="2"/>
      <c r="K10" s="2"/>
    </row>
    <row r="11" spans="2:11">
      <c r="B11" s="27" t="s">
        <v>37</v>
      </c>
      <c r="C11" s="29"/>
      <c r="D11" s="28"/>
      <c r="E11" s="29"/>
      <c r="F11" s="29"/>
      <c r="G11" s="28"/>
      <c r="H11" s="29"/>
      <c r="I11" s="29"/>
      <c r="J11" s="29"/>
      <c r="K11" s="29"/>
    </row>
    <row r="12" spans="2:11">
      <c r="B12" s="30" t="s">
        <v>25</v>
      </c>
      <c r="C12" s="29">
        <v>7.5714285714285712</v>
      </c>
      <c r="D12" s="28">
        <v>5</v>
      </c>
      <c r="E12" s="29">
        <v>214</v>
      </c>
      <c r="F12" s="29">
        <v>2.1538461538461537</v>
      </c>
      <c r="G12" s="28">
        <v>5</v>
      </c>
      <c r="H12" s="29">
        <v>215</v>
      </c>
      <c r="I12" s="29">
        <v>9.7252747252747245</v>
      </c>
      <c r="J12" s="29">
        <v>10</v>
      </c>
      <c r="K12" s="29">
        <v>429</v>
      </c>
    </row>
    <row r="13" spans="2:11">
      <c r="B13" s="30" t="s">
        <v>26</v>
      </c>
      <c r="C13" s="29">
        <v>1.0869565217391304</v>
      </c>
      <c r="D13" s="28">
        <v>2</v>
      </c>
      <c r="E13" s="29">
        <v>348</v>
      </c>
      <c r="F13" s="29">
        <v>0.42857142857142855</v>
      </c>
      <c r="G13" s="28">
        <v>2</v>
      </c>
      <c r="H13" s="29">
        <v>290</v>
      </c>
      <c r="I13" s="29">
        <v>1.515527950310559</v>
      </c>
      <c r="J13" s="29">
        <v>4</v>
      </c>
      <c r="K13" s="29">
        <v>638</v>
      </c>
    </row>
    <row r="14" spans="2:11">
      <c r="B14" s="30" t="s">
        <v>23</v>
      </c>
      <c r="C14" s="29">
        <v>1.2</v>
      </c>
      <c r="D14" s="28">
        <v>1</v>
      </c>
      <c r="E14" s="29">
        <v>40</v>
      </c>
      <c r="F14" s="29">
        <v>0.25</v>
      </c>
      <c r="G14" s="28">
        <v>1</v>
      </c>
      <c r="H14" s="29">
        <v>40</v>
      </c>
      <c r="I14" s="29">
        <v>1.45</v>
      </c>
      <c r="J14" s="29">
        <v>2</v>
      </c>
      <c r="K14" s="29">
        <v>80</v>
      </c>
    </row>
    <row r="15" spans="2:11">
      <c r="B15" s="27" t="s">
        <v>54</v>
      </c>
      <c r="C15" s="29"/>
      <c r="D15" s="28"/>
      <c r="E15" s="29"/>
      <c r="F15" s="29"/>
      <c r="G15" s="28"/>
      <c r="H15" s="29"/>
      <c r="I15" s="29"/>
      <c r="J15" s="29"/>
      <c r="K15" s="29"/>
    </row>
    <row r="16" spans="2:11">
      <c r="B16" s="30" t="s">
        <v>25</v>
      </c>
      <c r="C16" s="29">
        <v>6.7857142857142856</v>
      </c>
      <c r="D16" s="28">
        <v>8</v>
      </c>
      <c r="E16" s="29">
        <v>181</v>
      </c>
      <c r="F16" s="29">
        <v>1.1538461538461537</v>
      </c>
      <c r="G16" s="28">
        <v>8</v>
      </c>
      <c r="H16" s="29">
        <v>179</v>
      </c>
      <c r="I16" s="29">
        <v>7.9395604395604398</v>
      </c>
      <c r="J16" s="29">
        <v>16</v>
      </c>
      <c r="K16" s="29">
        <v>360</v>
      </c>
    </row>
    <row r="17" spans="2:11">
      <c r="B17" s="30" t="s">
        <v>23</v>
      </c>
      <c r="C17" s="29">
        <v>2.6</v>
      </c>
      <c r="D17" s="28">
        <v>15</v>
      </c>
      <c r="E17" s="29">
        <v>40</v>
      </c>
      <c r="F17" s="29">
        <v>0.5</v>
      </c>
      <c r="G17" s="28">
        <v>15</v>
      </c>
      <c r="H17" s="29">
        <v>40</v>
      </c>
      <c r="I17" s="29">
        <v>3.1</v>
      </c>
      <c r="J17" s="29">
        <v>30</v>
      </c>
      <c r="K17" s="29">
        <v>80</v>
      </c>
    </row>
    <row r="18" spans="2:11">
      <c r="B18" s="27" t="s">
        <v>39</v>
      </c>
      <c r="C18" s="29"/>
      <c r="D18" s="28"/>
      <c r="E18" s="29"/>
      <c r="F18" s="29"/>
      <c r="G18" s="28"/>
      <c r="H18" s="29"/>
      <c r="I18" s="29"/>
      <c r="J18" s="29"/>
      <c r="K18" s="29"/>
    </row>
    <row r="19" spans="2:11">
      <c r="B19" s="30" t="s">
        <v>25</v>
      </c>
      <c r="C19" s="29">
        <v>3.5</v>
      </c>
      <c r="D19" s="28">
        <v>13</v>
      </c>
      <c r="E19" s="29">
        <v>210</v>
      </c>
      <c r="F19" s="29">
        <v>1</v>
      </c>
      <c r="G19" s="28">
        <v>13</v>
      </c>
      <c r="H19" s="29">
        <v>193</v>
      </c>
      <c r="I19" s="29">
        <v>4.5</v>
      </c>
      <c r="J19" s="29">
        <v>26</v>
      </c>
      <c r="K19" s="29">
        <v>403</v>
      </c>
    </row>
    <row r="20" spans="2:11">
      <c r="B20" s="30" t="s">
        <v>26</v>
      </c>
      <c r="C20" s="29">
        <v>0.73913043478260865</v>
      </c>
      <c r="D20" s="28">
        <v>2</v>
      </c>
      <c r="E20" s="29">
        <v>330</v>
      </c>
      <c r="F20" s="29">
        <v>9.5238095238095233E-2</v>
      </c>
      <c r="G20" s="28">
        <v>2</v>
      </c>
      <c r="H20" s="29">
        <v>288</v>
      </c>
      <c r="I20" s="29">
        <v>0.83436853002070388</v>
      </c>
      <c r="J20" s="29">
        <v>4</v>
      </c>
      <c r="K20" s="29">
        <v>618</v>
      </c>
    </row>
    <row r="21" spans="2:11">
      <c r="B21" s="30" t="s">
        <v>28</v>
      </c>
      <c r="C21" s="29">
        <v>0.2</v>
      </c>
      <c r="D21" s="28">
        <v>0</v>
      </c>
      <c r="E21" s="29">
        <v>100</v>
      </c>
      <c r="F21" s="29">
        <v>0.25</v>
      </c>
      <c r="G21" s="28">
        <v>0</v>
      </c>
      <c r="H21" s="29">
        <v>100</v>
      </c>
      <c r="I21" s="29">
        <v>0.45</v>
      </c>
      <c r="J21" s="29">
        <v>0</v>
      </c>
      <c r="K21" s="29">
        <v>200</v>
      </c>
    </row>
    <row r="22" spans="2:11">
      <c r="B22" s="27" t="s">
        <v>626</v>
      </c>
      <c r="C22" s="29"/>
      <c r="D22" s="28"/>
      <c r="E22" s="29"/>
      <c r="F22" s="29"/>
      <c r="G22" s="28"/>
      <c r="H22" s="29"/>
      <c r="I22" s="29"/>
      <c r="J22" s="29"/>
      <c r="K22" s="29"/>
    </row>
    <row r="23" spans="2:11">
      <c r="B23" s="30" t="s">
        <v>25</v>
      </c>
      <c r="C23" s="29">
        <v>4.0714285714285712</v>
      </c>
      <c r="D23" s="28">
        <v>6</v>
      </c>
      <c r="E23" s="29">
        <v>213</v>
      </c>
      <c r="F23" s="29">
        <v>1.3846153846153846</v>
      </c>
      <c r="G23" s="28">
        <v>6</v>
      </c>
      <c r="H23" s="29">
        <v>240</v>
      </c>
      <c r="I23" s="29">
        <v>5.4560439560439562</v>
      </c>
      <c r="J23" s="29">
        <v>12</v>
      </c>
      <c r="K23" s="29">
        <v>453</v>
      </c>
    </row>
    <row r="24" spans="2:11">
      <c r="B24" s="30" t="s">
        <v>26</v>
      </c>
      <c r="C24" s="29">
        <v>1.5652173913043479</v>
      </c>
      <c r="D24" s="28">
        <v>1</v>
      </c>
      <c r="E24" s="29">
        <v>349</v>
      </c>
      <c r="F24" s="29">
        <v>0.14285714285714285</v>
      </c>
      <c r="G24" s="28">
        <v>1</v>
      </c>
      <c r="H24" s="29">
        <v>360</v>
      </c>
      <c r="I24" s="29">
        <v>1.7080745341614907</v>
      </c>
      <c r="J24" s="29">
        <v>2</v>
      </c>
      <c r="K24" s="29">
        <v>709</v>
      </c>
    </row>
    <row r="25" spans="2:11">
      <c r="B25" s="27" t="s">
        <v>108</v>
      </c>
      <c r="C25" s="29"/>
      <c r="D25" s="28"/>
      <c r="E25" s="29"/>
      <c r="F25" s="29"/>
      <c r="G25" s="28"/>
      <c r="H25" s="29"/>
      <c r="I25" s="29"/>
      <c r="J25" s="29"/>
      <c r="K25" s="29"/>
    </row>
    <row r="26" spans="2:11">
      <c r="B26" s="30" t="s">
        <v>25</v>
      </c>
      <c r="C26" s="29">
        <v>6.8571428571428568</v>
      </c>
      <c r="D26" s="28">
        <v>6</v>
      </c>
      <c r="E26" s="29">
        <v>223</v>
      </c>
      <c r="F26" s="29">
        <v>2.0769230769230771</v>
      </c>
      <c r="G26" s="28">
        <v>6</v>
      </c>
      <c r="H26" s="29">
        <v>227</v>
      </c>
      <c r="I26" s="29">
        <v>8.9340659340659343</v>
      </c>
      <c r="J26" s="29">
        <v>12</v>
      </c>
      <c r="K26" s="29">
        <v>450</v>
      </c>
    </row>
    <row r="27" spans="2:11">
      <c r="B27" s="30" t="s">
        <v>24</v>
      </c>
      <c r="C27" s="29">
        <v>1.5483870967741935</v>
      </c>
      <c r="D27" s="28">
        <v>2</v>
      </c>
      <c r="E27" s="29">
        <v>668</v>
      </c>
      <c r="F27" s="29">
        <v>0.34482758620689657</v>
      </c>
      <c r="G27" s="28">
        <v>2</v>
      </c>
      <c r="H27" s="29">
        <v>678</v>
      </c>
      <c r="I27" s="29">
        <v>1.8932146829810901</v>
      </c>
      <c r="J27" s="29">
        <v>4</v>
      </c>
      <c r="K27" s="29">
        <v>1346</v>
      </c>
    </row>
    <row r="28" spans="2:11">
      <c r="B28" s="30" t="s">
        <v>27</v>
      </c>
      <c r="C28" s="29">
        <v>11.451612903225806</v>
      </c>
      <c r="D28" s="28">
        <v>14</v>
      </c>
      <c r="E28" s="29">
        <v>432</v>
      </c>
      <c r="F28" s="29">
        <v>3.3448275862068964</v>
      </c>
      <c r="G28" s="28">
        <v>14</v>
      </c>
      <c r="H28" s="29">
        <v>437</v>
      </c>
      <c r="I28" s="29">
        <v>14.796440489432703</v>
      </c>
      <c r="J28" s="29">
        <v>28</v>
      </c>
      <c r="K28" s="29">
        <v>869</v>
      </c>
    </row>
    <row r="29" spans="2:11">
      <c r="B29" s="27" t="s">
        <v>42</v>
      </c>
      <c r="C29" s="29"/>
      <c r="D29" s="28"/>
      <c r="E29" s="29"/>
      <c r="F29" s="29"/>
      <c r="G29" s="28"/>
      <c r="H29" s="29"/>
      <c r="I29" s="29"/>
      <c r="J29" s="29"/>
      <c r="K29" s="29"/>
    </row>
    <row r="30" spans="2:11">
      <c r="B30" s="30" t="s">
        <v>25</v>
      </c>
      <c r="C30" s="29">
        <v>7.2857142857142856</v>
      </c>
      <c r="D30" s="28">
        <v>7</v>
      </c>
      <c r="E30" s="29">
        <v>206</v>
      </c>
      <c r="F30" s="29">
        <v>2.3076923076923075</v>
      </c>
      <c r="G30" s="28">
        <v>7</v>
      </c>
      <c r="H30" s="29">
        <v>208</v>
      </c>
      <c r="I30" s="29">
        <v>9.5934065934065931</v>
      </c>
      <c r="J30" s="29">
        <v>14</v>
      </c>
      <c r="K30" s="29">
        <v>414</v>
      </c>
    </row>
    <row r="31" spans="2:11">
      <c r="B31" s="30" t="s">
        <v>26</v>
      </c>
      <c r="C31" s="29">
        <v>0</v>
      </c>
      <c r="D31" s="28">
        <v>0</v>
      </c>
      <c r="E31" s="29">
        <v>0</v>
      </c>
      <c r="F31" s="29">
        <v>0.14285714285714285</v>
      </c>
      <c r="G31" s="28">
        <v>2</v>
      </c>
      <c r="H31" s="29">
        <v>425</v>
      </c>
      <c r="I31" s="29">
        <v>0.14285714285714285</v>
      </c>
      <c r="J31" s="29">
        <v>2</v>
      </c>
      <c r="K31" s="29">
        <v>425</v>
      </c>
    </row>
    <row r="32" spans="2:11" hidden="1">
      <c r="B32" s="30" t="s">
        <v>23</v>
      </c>
      <c r="C32" s="29">
        <v>10.8</v>
      </c>
      <c r="D32" s="28">
        <v>1</v>
      </c>
      <c r="E32" s="29">
        <v>40</v>
      </c>
      <c r="F32" s="29">
        <v>3.75</v>
      </c>
      <c r="G32" s="28">
        <v>1</v>
      </c>
      <c r="H32" s="29">
        <v>40</v>
      </c>
      <c r="I32" s="29">
        <v>14.55</v>
      </c>
      <c r="J32" s="29">
        <v>2</v>
      </c>
      <c r="K32" s="29">
        <v>80</v>
      </c>
    </row>
    <row r="33" spans="2:11">
      <c r="B33" s="27" t="s">
        <v>113</v>
      </c>
      <c r="C33" s="29"/>
      <c r="D33" s="28"/>
      <c r="E33" s="29"/>
      <c r="F33" s="29"/>
      <c r="G33" s="28"/>
      <c r="H33" s="29"/>
      <c r="I33" s="29"/>
      <c r="J33" s="29"/>
      <c r="K33" s="29"/>
    </row>
    <row r="34" spans="2:11">
      <c r="B34" s="30" t="s">
        <v>25</v>
      </c>
      <c r="C34" s="29">
        <v>0.5714285714285714</v>
      </c>
      <c r="D34" s="28">
        <v>5</v>
      </c>
      <c r="E34" s="29">
        <v>214</v>
      </c>
      <c r="F34" s="29">
        <v>0.23076923076923078</v>
      </c>
      <c r="G34" s="28">
        <v>5</v>
      </c>
      <c r="H34" s="29">
        <v>247</v>
      </c>
      <c r="I34" s="29">
        <v>0.80219780219780223</v>
      </c>
      <c r="J34" s="29">
        <v>10</v>
      </c>
      <c r="K34" s="29">
        <v>461</v>
      </c>
    </row>
    <row r="35" spans="2:11">
      <c r="B35" s="30" t="s">
        <v>26</v>
      </c>
      <c r="C35" s="29">
        <v>0.13043478260869565</v>
      </c>
      <c r="D35" s="28">
        <v>1</v>
      </c>
      <c r="E35" s="29">
        <v>405</v>
      </c>
      <c r="F35" s="29">
        <v>0.47619047619047616</v>
      </c>
      <c r="G35" s="28">
        <v>1</v>
      </c>
      <c r="H35" s="29">
        <v>355</v>
      </c>
      <c r="I35" s="29">
        <v>0.60662525879917184</v>
      </c>
      <c r="J35" s="29">
        <v>2</v>
      </c>
      <c r="K35" s="29">
        <v>760</v>
      </c>
    </row>
    <row r="36" spans="2:11">
      <c r="B36" s="27" t="s">
        <v>33</v>
      </c>
      <c r="C36" s="29"/>
      <c r="D36" s="28"/>
      <c r="E36" s="29"/>
      <c r="F36" s="29"/>
      <c r="G36" s="28"/>
      <c r="H36" s="29"/>
      <c r="I36" s="29"/>
      <c r="J36" s="29"/>
      <c r="K36" s="29"/>
    </row>
    <row r="37" spans="2:11">
      <c r="B37" s="30" t="s">
        <v>24</v>
      </c>
      <c r="C37" s="29">
        <v>3.096774193548387</v>
      </c>
      <c r="D37" s="28">
        <v>4</v>
      </c>
      <c r="E37" s="29">
        <v>618</v>
      </c>
      <c r="F37" s="29">
        <v>1.1379310344827587</v>
      </c>
      <c r="G37" s="28">
        <v>4</v>
      </c>
      <c r="H37" s="29">
        <v>626</v>
      </c>
      <c r="I37" s="29">
        <v>4.2347052280311459</v>
      </c>
      <c r="J37" s="29">
        <v>8</v>
      </c>
      <c r="K37" s="29">
        <v>1244</v>
      </c>
    </row>
    <row r="38" spans="2:11">
      <c r="B38" s="30" t="s">
        <v>27</v>
      </c>
      <c r="C38" s="29">
        <v>20.06451612903226</v>
      </c>
      <c r="D38" s="28">
        <v>24</v>
      </c>
      <c r="E38" s="29">
        <v>414</v>
      </c>
      <c r="F38" s="29">
        <v>5.1724137931034484</v>
      </c>
      <c r="G38" s="28">
        <v>24</v>
      </c>
      <c r="H38" s="29">
        <v>426</v>
      </c>
      <c r="I38" s="29">
        <v>25.236929922135708</v>
      </c>
      <c r="J38" s="29">
        <v>48</v>
      </c>
      <c r="K38" s="29">
        <v>840</v>
      </c>
    </row>
    <row r="39" spans="2:11">
      <c r="B39" s="27" t="s">
        <v>56</v>
      </c>
      <c r="C39" s="29"/>
      <c r="D39" s="28"/>
      <c r="E39" s="29"/>
      <c r="F39" s="29"/>
      <c r="G39" s="28"/>
      <c r="H39" s="29"/>
      <c r="I39" s="29"/>
      <c r="J39" s="29"/>
      <c r="K39" s="29"/>
    </row>
    <row r="40" spans="2:11">
      <c r="B40" s="30" t="s">
        <v>24</v>
      </c>
      <c r="C40" s="29">
        <v>1.032258064516129</v>
      </c>
      <c r="D40" s="28">
        <v>2</v>
      </c>
      <c r="E40" s="29">
        <v>682</v>
      </c>
      <c r="F40" s="29">
        <v>0.27586206896551724</v>
      </c>
      <c r="G40" s="28">
        <v>2</v>
      </c>
      <c r="H40" s="29">
        <v>698</v>
      </c>
      <c r="I40" s="29">
        <v>1.3081201334816464</v>
      </c>
      <c r="J40" s="29">
        <v>4</v>
      </c>
      <c r="K40" s="29">
        <v>1380</v>
      </c>
    </row>
    <row r="41" spans="2:11">
      <c r="B41" s="30" t="s">
        <v>27</v>
      </c>
      <c r="C41" s="29">
        <v>7.903225806451613</v>
      </c>
      <c r="D41" s="28">
        <v>10</v>
      </c>
      <c r="E41" s="29">
        <v>427</v>
      </c>
      <c r="F41" s="29">
        <v>1.5172413793103448</v>
      </c>
      <c r="G41" s="28">
        <v>10</v>
      </c>
      <c r="H41" s="29">
        <v>430</v>
      </c>
      <c r="I41" s="29">
        <v>9.4204671857619573</v>
      </c>
      <c r="J41" s="29">
        <v>20</v>
      </c>
      <c r="K41" s="29">
        <v>857</v>
      </c>
    </row>
    <row r="42" spans="2:11">
      <c r="B42" s="27" t="s">
        <v>34</v>
      </c>
      <c r="C42" s="29"/>
      <c r="D42" s="28"/>
      <c r="E42" s="29"/>
      <c r="F42" s="29"/>
      <c r="G42" s="28"/>
      <c r="H42" s="29"/>
      <c r="I42" s="29"/>
      <c r="J42" s="29"/>
      <c r="K42" s="29"/>
    </row>
    <row r="43" spans="2:11">
      <c r="B43" s="30" t="s">
        <v>25</v>
      </c>
      <c r="C43" s="29">
        <v>9.2142857142857135</v>
      </c>
      <c r="D43" s="28">
        <v>5</v>
      </c>
      <c r="E43" s="29">
        <v>202</v>
      </c>
      <c r="F43" s="29">
        <v>2.5384615384615383</v>
      </c>
      <c r="G43" s="28">
        <v>5</v>
      </c>
      <c r="H43" s="29">
        <v>222</v>
      </c>
      <c r="I43" s="29">
        <v>11.752747252747252</v>
      </c>
      <c r="J43" s="29">
        <v>10</v>
      </c>
      <c r="K43" s="29">
        <v>424</v>
      </c>
    </row>
    <row r="44" spans="2:11">
      <c r="B44" s="30" t="s">
        <v>26</v>
      </c>
      <c r="C44" s="29">
        <v>3.8260869565217392</v>
      </c>
      <c r="D44" s="28">
        <v>1</v>
      </c>
      <c r="E44" s="29">
        <v>363</v>
      </c>
      <c r="F44" s="29">
        <v>1.3333333333333333</v>
      </c>
      <c r="G44" s="28">
        <v>1</v>
      </c>
      <c r="H44" s="29">
        <v>364</v>
      </c>
      <c r="I44" s="29">
        <v>5.1594202898550723</v>
      </c>
      <c r="J44" s="29">
        <v>2</v>
      </c>
      <c r="K44" s="29">
        <v>727</v>
      </c>
    </row>
    <row r="45" spans="2:11">
      <c r="B45" s="30" t="s">
        <v>23</v>
      </c>
      <c r="C45" s="29">
        <v>9.8000000000000007</v>
      </c>
      <c r="D45" s="28">
        <v>0</v>
      </c>
      <c r="E45" s="29">
        <v>40</v>
      </c>
      <c r="F45" s="29">
        <v>1.75</v>
      </c>
      <c r="G45" s="28">
        <v>0</v>
      </c>
      <c r="H45" s="29">
        <v>40</v>
      </c>
      <c r="I45" s="29">
        <v>11.55</v>
      </c>
      <c r="J45" s="29">
        <v>0</v>
      </c>
      <c r="K45" s="29">
        <v>80</v>
      </c>
    </row>
    <row r="46" spans="2:11">
      <c r="B46" s="27" t="s">
        <v>35</v>
      </c>
      <c r="C46" s="29"/>
      <c r="D46" s="28"/>
      <c r="E46" s="29"/>
      <c r="F46" s="29"/>
      <c r="G46" s="28"/>
      <c r="H46" s="29"/>
      <c r="I46" s="29"/>
      <c r="J46" s="29"/>
      <c r="K46" s="29"/>
    </row>
    <row r="47" spans="2:11">
      <c r="B47" s="30" t="s">
        <v>25</v>
      </c>
      <c r="C47" s="29">
        <v>5.3571428571428568</v>
      </c>
      <c r="D47" s="28">
        <v>7</v>
      </c>
      <c r="E47" s="29">
        <v>197</v>
      </c>
      <c r="F47" s="29">
        <v>1.3076923076923077</v>
      </c>
      <c r="G47" s="28">
        <v>7</v>
      </c>
      <c r="H47" s="29">
        <v>199</v>
      </c>
      <c r="I47" s="29">
        <v>6.6648351648351642</v>
      </c>
      <c r="J47" s="29">
        <v>14</v>
      </c>
      <c r="K47" s="29">
        <v>396</v>
      </c>
    </row>
    <row r="48" spans="2:11">
      <c r="B48" s="30" t="s">
        <v>26</v>
      </c>
      <c r="C48" s="29">
        <v>0.78260869565217395</v>
      </c>
      <c r="D48" s="28">
        <v>2</v>
      </c>
      <c r="E48" s="29">
        <v>207</v>
      </c>
      <c r="F48" s="29">
        <v>0.23809523809523808</v>
      </c>
      <c r="G48" s="28">
        <v>2</v>
      </c>
      <c r="H48" s="29">
        <v>338</v>
      </c>
      <c r="I48" s="29">
        <v>1.020703933747412</v>
      </c>
      <c r="J48" s="29">
        <v>4</v>
      </c>
      <c r="K48" s="29">
        <v>545</v>
      </c>
    </row>
    <row r="49" spans="2:11">
      <c r="B49" s="27" t="s">
        <v>40</v>
      </c>
      <c r="C49" s="29"/>
      <c r="D49" s="28"/>
      <c r="E49" s="29"/>
      <c r="F49" s="29"/>
      <c r="G49" s="28"/>
      <c r="H49" s="29"/>
      <c r="I49" s="29"/>
      <c r="J49" s="29"/>
      <c r="K49" s="29"/>
    </row>
    <row r="50" spans="2:11">
      <c r="B50" s="30" t="s">
        <v>25</v>
      </c>
      <c r="C50" s="29">
        <v>18.214285714285715</v>
      </c>
      <c r="D50" s="28">
        <v>20</v>
      </c>
      <c r="E50" s="29">
        <v>183</v>
      </c>
      <c r="F50" s="29">
        <v>3.9230769230769229</v>
      </c>
      <c r="G50" s="28">
        <v>20</v>
      </c>
      <c r="H50" s="29">
        <v>193</v>
      </c>
      <c r="I50" s="29">
        <v>22.137362637362639</v>
      </c>
      <c r="J50" s="29">
        <v>40</v>
      </c>
      <c r="K50" s="29">
        <v>376</v>
      </c>
    </row>
    <row r="51" spans="2:11">
      <c r="B51" s="30" t="s">
        <v>26</v>
      </c>
      <c r="C51" s="29">
        <v>4.5217391304347823</v>
      </c>
      <c r="D51" s="28">
        <v>5</v>
      </c>
      <c r="E51" s="29">
        <v>330</v>
      </c>
      <c r="F51" s="29">
        <v>0.66666666666666663</v>
      </c>
      <c r="G51" s="28">
        <v>5</v>
      </c>
      <c r="H51" s="29">
        <v>338</v>
      </c>
      <c r="I51" s="29">
        <v>5.1884057971014492</v>
      </c>
      <c r="J51" s="29">
        <v>10</v>
      </c>
      <c r="K51" s="29">
        <v>668</v>
      </c>
    </row>
    <row r="52" spans="2:11">
      <c r="B52" s="30" t="s">
        <v>49</v>
      </c>
      <c r="C52" s="29">
        <v>25</v>
      </c>
      <c r="D52" s="28">
        <v>29</v>
      </c>
      <c r="E52" s="29">
        <v>790</v>
      </c>
      <c r="F52" s="29">
        <v>19</v>
      </c>
      <c r="G52" s="28">
        <v>29</v>
      </c>
      <c r="H52" s="29">
        <v>840</v>
      </c>
      <c r="I52" s="29">
        <v>44</v>
      </c>
      <c r="J52" s="29">
        <v>58</v>
      </c>
      <c r="K52" s="29">
        <v>1630</v>
      </c>
    </row>
    <row r="53" spans="2:11">
      <c r="B53" s="27" t="s">
        <v>147</v>
      </c>
      <c r="C53" s="29"/>
      <c r="D53" s="28"/>
      <c r="E53" s="29"/>
      <c r="F53" s="29"/>
      <c r="G53" s="28"/>
      <c r="H53" s="29"/>
      <c r="I53" s="29"/>
      <c r="J53" s="29"/>
      <c r="K53" s="29"/>
    </row>
    <row r="54" spans="2:11">
      <c r="B54" s="30" t="s">
        <v>25</v>
      </c>
      <c r="C54" s="29">
        <v>5.8571428571428568</v>
      </c>
      <c r="D54" s="28">
        <v>17</v>
      </c>
      <c r="E54" s="29">
        <v>194</v>
      </c>
      <c r="F54" s="29">
        <v>1.2307692307692308</v>
      </c>
      <c r="G54" s="28">
        <v>17</v>
      </c>
      <c r="H54" s="29">
        <v>193</v>
      </c>
      <c r="I54" s="29">
        <v>7.0879120879120876</v>
      </c>
      <c r="J54" s="29">
        <v>34</v>
      </c>
      <c r="K54" s="29">
        <v>387</v>
      </c>
    </row>
    <row r="55" spans="2:11">
      <c r="B55" s="30" t="s">
        <v>26</v>
      </c>
      <c r="C55" s="29">
        <v>0.2608695652173913</v>
      </c>
      <c r="D55" s="28">
        <v>3</v>
      </c>
      <c r="E55" s="29">
        <v>425</v>
      </c>
      <c r="F55" s="29">
        <v>0</v>
      </c>
      <c r="G55" s="28">
        <v>0</v>
      </c>
      <c r="H55" s="29">
        <v>0</v>
      </c>
      <c r="I55" s="29">
        <v>0.2608695652173913</v>
      </c>
      <c r="J55" s="29">
        <v>3</v>
      </c>
      <c r="K55" s="29">
        <v>425</v>
      </c>
    </row>
    <row r="56" spans="2:11">
      <c r="B56" s="27" t="s">
        <v>41</v>
      </c>
      <c r="C56" s="29"/>
      <c r="D56" s="28"/>
      <c r="E56" s="29"/>
      <c r="F56" s="29"/>
      <c r="G56" s="28"/>
      <c r="H56" s="29"/>
      <c r="I56" s="29"/>
      <c r="J56" s="29"/>
      <c r="K56" s="29"/>
    </row>
    <row r="57" spans="2:11">
      <c r="B57" s="30" t="s">
        <v>25</v>
      </c>
      <c r="C57" s="29">
        <v>2.3571428571428572</v>
      </c>
      <c r="D57" s="28">
        <v>4</v>
      </c>
      <c r="E57" s="29">
        <v>181</v>
      </c>
      <c r="F57" s="29">
        <v>0.76923076923076927</v>
      </c>
      <c r="G57" s="28">
        <v>4</v>
      </c>
      <c r="H57" s="29">
        <v>195</v>
      </c>
      <c r="I57" s="29">
        <v>3.1263736263736264</v>
      </c>
      <c r="J57" s="29">
        <v>8</v>
      </c>
      <c r="K57" s="29">
        <v>376</v>
      </c>
    </row>
    <row r="58" spans="2:11">
      <c r="B58" s="27" t="s">
        <v>243</v>
      </c>
      <c r="C58" s="29"/>
      <c r="D58" s="28"/>
      <c r="E58" s="29"/>
      <c r="F58" s="29"/>
      <c r="G58" s="28"/>
      <c r="H58" s="29"/>
      <c r="I58" s="29"/>
      <c r="J58" s="29"/>
      <c r="K58" s="29"/>
    </row>
    <row r="59" spans="2:11">
      <c r="B59" s="30" t="s">
        <v>25</v>
      </c>
      <c r="C59" s="29">
        <v>3.5714285714285716</v>
      </c>
      <c r="D59" s="28">
        <v>16</v>
      </c>
      <c r="E59" s="29">
        <v>212</v>
      </c>
      <c r="F59" s="29">
        <v>0.84615384615384615</v>
      </c>
      <c r="G59" s="28">
        <v>16</v>
      </c>
      <c r="H59" s="29">
        <v>214</v>
      </c>
      <c r="I59" s="29">
        <v>4.4175824175824179</v>
      </c>
      <c r="J59" s="29">
        <v>32</v>
      </c>
      <c r="K59" s="29">
        <v>426</v>
      </c>
    </row>
    <row r="60" spans="2:11">
      <c r="B60" s="27" t="s">
        <v>38</v>
      </c>
      <c r="C60" s="29"/>
      <c r="D60" s="28"/>
      <c r="E60" s="29"/>
      <c r="F60" s="29"/>
      <c r="G60" s="28"/>
      <c r="H60" s="29"/>
      <c r="I60" s="29"/>
      <c r="J60" s="29"/>
      <c r="K60" s="29"/>
    </row>
    <row r="61" spans="2:11">
      <c r="B61" s="30" t="s">
        <v>25</v>
      </c>
      <c r="C61" s="29">
        <v>2.9473684210526314</v>
      </c>
      <c r="D61" s="28">
        <v>6</v>
      </c>
      <c r="E61" s="29">
        <v>218</v>
      </c>
      <c r="F61" s="29">
        <v>1.1764705882352942</v>
      </c>
      <c r="G61" s="28">
        <v>6</v>
      </c>
      <c r="H61" s="29">
        <v>219</v>
      </c>
      <c r="I61" s="29">
        <v>4.1238390092879254</v>
      </c>
      <c r="J61" s="29">
        <v>12</v>
      </c>
      <c r="K61" s="29">
        <v>437</v>
      </c>
    </row>
    <row r="62" spans="2:11">
      <c r="B62" s="30" t="s">
        <v>26</v>
      </c>
      <c r="C62" s="29">
        <v>0.56521739130434778</v>
      </c>
      <c r="D62" s="28">
        <v>2</v>
      </c>
      <c r="E62" s="29">
        <v>383</v>
      </c>
      <c r="F62" s="29">
        <v>0.14285714285714285</v>
      </c>
      <c r="G62" s="28">
        <v>2</v>
      </c>
      <c r="H62" s="29">
        <v>360</v>
      </c>
      <c r="I62" s="29">
        <v>0.70807453416149069</v>
      </c>
      <c r="J62" s="29">
        <v>4</v>
      </c>
      <c r="K62" s="29">
        <v>743</v>
      </c>
    </row>
    <row r="63" spans="2:11">
      <c r="B63" s="27" t="s">
        <v>36</v>
      </c>
      <c r="C63" s="29"/>
      <c r="D63" s="28"/>
      <c r="E63" s="29"/>
      <c r="F63" s="29"/>
      <c r="G63" s="28"/>
      <c r="H63" s="29"/>
      <c r="I63" s="29"/>
      <c r="J63" s="29"/>
      <c r="K63" s="29"/>
    </row>
    <row r="64" spans="2:11">
      <c r="B64" s="30" t="s">
        <v>25</v>
      </c>
      <c r="C64" s="29">
        <v>12.071428571428571</v>
      </c>
      <c r="D64" s="28">
        <v>11</v>
      </c>
      <c r="E64" s="29">
        <v>209</v>
      </c>
      <c r="F64" s="29">
        <v>2.4615384615384617</v>
      </c>
      <c r="G64" s="28">
        <v>11</v>
      </c>
      <c r="H64" s="29">
        <v>205</v>
      </c>
      <c r="I64" s="29">
        <v>14.532967032967033</v>
      </c>
      <c r="J64" s="29">
        <v>22</v>
      </c>
      <c r="K64" s="29">
        <v>414</v>
      </c>
    </row>
    <row r="65" spans="2:11">
      <c r="B65" s="30" t="s">
        <v>26</v>
      </c>
      <c r="C65" s="29">
        <v>1.6086956521739131</v>
      </c>
      <c r="D65" s="28">
        <v>2</v>
      </c>
      <c r="E65" s="29">
        <v>335</v>
      </c>
      <c r="F65" s="29">
        <v>0.42857142857142855</v>
      </c>
      <c r="G65" s="28">
        <v>2</v>
      </c>
      <c r="H65" s="29">
        <v>289</v>
      </c>
      <c r="I65" s="29">
        <v>2.0372670807453415</v>
      </c>
      <c r="J65" s="29">
        <v>4</v>
      </c>
      <c r="K65" s="29">
        <v>624</v>
      </c>
    </row>
    <row r="66" spans="2:11">
      <c r="B66" s="27" t="s">
        <v>63</v>
      </c>
      <c r="C66" s="29"/>
      <c r="D66" s="28"/>
      <c r="E66" s="29"/>
      <c r="F66" s="29"/>
      <c r="G66" s="28"/>
      <c r="H66" s="29"/>
      <c r="I66" s="29"/>
      <c r="J66" s="29"/>
      <c r="K66" s="29"/>
    </row>
    <row r="67" spans="2:11">
      <c r="B67" s="30" t="s">
        <v>25</v>
      </c>
      <c r="C67" s="29">
        <v>9.0714285714285712</v>
      </c>
      <c r="D67" s="28">
        <v>7</v>
      </c>
      <c r="E67" s="29">
        <v>233</v>
      </c>
      <c r="F67" s="29">
        <v>4.0769230769230766</v>
      </c>
      <c r="G67" s="28">
        <v>7</v>
      </c>
      <c r="H67" s="29">
        <v>218</v>
      </c>
      <c r="I67" s="29">
        <v>13.148351648351648</v>
      </c>
      <c r="J67" s="29">
        <v>14</v>
      </c>
      <c r="K67" s="29">
        <v>451</v>
      </c>
    </row>
    <row r="68" spans="2:11">
      <c r="B68" s="30" t="s">
        <v>26</v>
      </c>
      <c r="C68" s="29">
        <v>0.69565217391304346</v>
      </c>
      <c r="D68" s="28">
        <v>1</v>
      </c>
      <c r="E68" s="29">
        <v>354</v>
      </c>
      <c r="F68" s="29">
        <v>0</v>
      </c>
      <c r="G68" s="28">
        <v>0</v>
      </c>
      <c r="H68" s="29">
        <v>0</v>
      </c>
      <c r="I68" s="29">
        <v>0.69565217391304346</v>
      </c>
      <c r="J68" s="29">
        <v>1</v>
      </c>
      <c r="K68" s="29">
        <v>354</v>
      </c>
    </row>
    <row r="69" spans="2:11">
      <c r="B69" s="27" t="s">
        <v>53</v>
      </c>
      <c r="C69" s="29"/>
      <c r="D69" s="28"/>
      <c r="E69" s="29"/>
      <c r="F69" s="29"/>
      <c r="G69" s="28"/>
      <c r="H69" s="29"/>
      <c r="I69" s="29"/>
      <c r="J69" s="29"/>
      <c r="K69" s="29"/>
    </row>
    <row r="70" spans="2:11">
      <c r="B70" s="30" t="s">
        <v>25</v>
      </c>
      <c r="C70" s="29">
        <v>9.6428571428571423</v>
      </c>
      <c r="D70" s="28">
        <v>11</v>
      </c>
      <c r="E70" s="29">
        <v>185</v>
      </c>
      <c r="F70" s="29">
        <v>2.3076923076923075</v>
      </c>
      <c r="G70" s="28">
        <v>11</v>
      </c>
      <c r="H70" s="29">
        <v>181</v>
      </c>
      <c r="I70" s="29">
        <v>11.950549450549449</v>
      </c>
      <c r="J70" s="29">
        <v>22</v>
      </c>
      <c r="K70" s="29">
        <v>366</v>
      </c>
    </row>
    <row r="71" spans="2:11">
      <c r="B71" s="30" t="s">
        <v>26</v>
      </c>
      <c r="C71" s="29">
        <v>0.82608695652173914</v>
      </c>
      <c r="D71" s="28">
        <v>1</v>
      </c>
      <c r="E71" s="29">
        <v>302</v>
      </c>
      <c r="F71" s="29">
        <v>0.2857142857142857</v>
      </c>
      <c r="G71" s="28">
        <v>1</v>
      </c>
      <c r="H71" s="29">
        <v>292</v>
      </c>
      <c r="I71" s="29">
        <v>1.1118012422360248</v>
      </c>
      <c r="J71" s="29">
        <v>2</v>
      </c>
      <c r="K71" s="29">
        <v>594</v>
      </c>
    </row>
    <row r="72" spans="2:11">
      <c r="B72" s="27" t="s">
        <v>31</v>
      </c>
      <c r="C72" s="29">
        <v>226.252838266775</v>
      </c>
      <c r="D72" s="28">
        <v>279</v>
      </c>
      <c r="E72" s="29">
        <v>11897</v>
      </c>
      <c r="F72" s="29">
        <v>72.619757186694329</v>
      </c>
      <c r="G72" s="28">
        <v>277</v>
      </c>
      <c r="H72" s="29">
        <v>11642</v>
      </c>
      <c r="I72" s="29">
        <v>298.87259545346933</v>
      </c>
      <c r="J72" s="29">
        <v>556</v>
      </c>
      <c r="K72" s="29">
        <v>23539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A2C64-F532-4307-801C-6D184F4E1D5E}">
  <sheetPr>
    <tabColor theme="7" tint="0.79998168889431442"/>
  </sheetPr>
  <dimension ref="B5:K32"/>
  <sheetViews>
    <sheetView showGridLines="0" zoomScaleNormal="100" workbookViewId="0">
      <selection activeCell="F25" sqref="F25"/>
    </sheetView>
  </sheetViews>
  <sheetFormatPr defaultRowHeight="15"/>
  <cols>
    <col min="2" max="2" width="13.140625" bestFit="1" customWidth="1"/>
    <col min="3" max="3" width="17.85546875" bestFit="1" customWidth="1"/>
    <col min="4" max="4" width="7.7109375" bestFit="1" customWidth="1"/>
    <col min="5" max="5" width="8.5703125" bestFit="1" customWidth="1"/>
    <col min="6" max="6" width="6.140625" bestFit="1" customWidth="1"/>
    <col min="7" max="7" width="7.7109375" bestFit="1" customWidth="1"/>
    <col min="8" max="8" width="8.5703125" bestFit="1" customWidth="1"/>
    <col min="9" max="9" width="9.5703125" bestFit="1" customWidth="1"/>
    <col min="10" max="10" width="12.5703125" bestFit="1" customWidth="1"/>
    <col min="11" max="11" width="11.7109375" bestFit="1" customWidth="1"/>
    <col min="12" max="12" width="5.85546875" bestFit="1" customWidth="1"/>
    <col min="13" max="13" width="7.42578125" bestFit="1" customWidth="1"/>
    <col min="14" max="14" width="7.5703125" bestFit="1" customWidth="1"/>
    <col min="15" max="15" width="5.85546875" bestFit="1" customWidth="1"/>
    <col min="16" max="16" width="7.42578125" bestFit="1" customWidth="1"/>
    <col min="17" max="17" width="6.5703125" bestFit="1" customWidth="1"/>
    <col min="18" max="18" width="6.42578125" bestFit="1" customWidth="1"/>
    <col min="19" max="19" width="7.42578125" bestFit="1" customWidth="1"/>
    <col min="20" max="20" width="6.5703125" bestFit="1" customWidth="1"/>
    <col min="21" max="21" width="6.140625" bestFit="1" customWidth="1"/>
    <col min="22" max="22" width="7.42578125" bestFit="1" customWidth="1"/>
    <col min="23" max="23" width="8.5703125" bestFit="1" customWidth="1"/>
    <col min="24" max="24" width="9.28515625" bestFit="1" customWidth="1"/>
    <col min="25" max="25" width="12.140625" bestFit="1" customWidth="1"/>
    <col min="26" max="26" width="11.28515625" bestFit="1" customWidth="1"/>
    <col min="27" max="27" width="6.140625" bestFit="1" customWidth="1"/>
    <col min="28" max="28" width="7.42578125" bestFit="1" customWidth="1"/>
    <col min="29" max="29" width="6.5703125" bestFit="1" customWidth="1"/>
    <col min="30" max="30" width="5.85546875" bestFit="1" customWidth="1"/>
    <col min="31" max="31" width="7.42578125" bestFit="1" customWidth="1"/>
    <col min="32" max="32" width="6.5703125" bestFit="1" customWidth="1"/>
    <col min="33" max="33" width="6.42578125" bestFit="1" customWidth="1"/>
    <col min="34" max="34" width="7.42578125" bestFit="1" customWidth="1"/>
    <col min="35" max="35" width="6.5703125" bestFit="1" customWidth="1"/>
    <col min="36" max="36" width="6.140625" bestFit="1" customWidth="1"/>
    <col min="37" max="37" width="7.42578125" bestFit="1" customWidth="1"/>
    <col min="38" max="38" width="6.5703125" bestFit="1" customWidth="1"/>
    <col min="39" max="39" width="9.28515625" bestFit="1" customWidth="1"/>
    <col min="40" max="40" width="12.140625" bestFit="1" customWidth="1"/>
    <col min="41" max="41" width="11.28515625" bestFit="1" customWidth="1"/>
  </cols>
  <sheetData>
    <row r="5" spans="2:11" hidden="1">
      <c r="B5" s="26" t="s">
        <v>223</v>
      </c>
      <c r="C5" s="2" t="s" vm="1">
        <v>580</v>
      </c>
    </row>
    <row r="7" spans="2:11">
      <c r="B7" s="2"/>
      <c r="C7" s="50" t="s">
        <v>29</v>
      </c>
      <c r="D7" s="2"/>
      <c r="E7" s="2"/>
      <c r="F7" s="2"/>
      <c r="G7" s="2"/>
      <c r="H7" s="2"/>
      <c r="I7" s="2"/>
      <c r="J7" s="2"/>
      <c r="K7" s="2"/>
    </row>
    <row r="8" spans="2:11">
      <c r="B8" s="2"/>
      <c r="C8" s="2" t="s">
        <v>219</v>
      </c>
      <c r="D8" s="2"/>
      <c r="E8" s="2"/>
      <c r="F8" s="2" t="s">
        <v>220</v>
      </c>
      <c r="G8" s="2"/>
      <c r="H8" s="2"/>
      <c r="I8" s="2" t="s">
        <v>592</v>
      </c>
      <c r="J8" s="2" t="s">
        <v>245</v>
      </c>
      <c r="K8" s="2" t="s">
        <v>594</v>
      </c>
    </row>
    <row r="9" spans="2:11">
      <c r="B9" s="2"/>
      <c r="C9" s="2"/>
      <c r="D9" s="2"/>
      <c r="E9" s="2"/>
      <c r="F9" s="2"/>
      <c r="G9" s="2"/>
      <c r="H9" s="2"/>
      <c r="I9" s="2"/>
      <c r="J9" s="2"/>
      <c r="K9" s="2"/>
    </row>
    <row r="10" spans="2:11">
      <c r="B10" s="26" t="s">
        <v>30</v>
      </c>
      <c r="C10" s="2" t="s">
        <v>593</v>
      </c>
      <c r="D10" s="11" t="s">
        <v>246</v>
      </c>
      <c r="E10" s="2" t="s">
        <v>595</v>
      </c>
      <c r="F10" s="2" t="s">
        <v>593</v>
      </c>
      <c r="G10" s="11" t="s">
        <v>246</v>
      </c>
      <c r="H10" s="2" t="s">
        <v>595</v>
      </c>
      <c r="I10" s="2"/>
      <c r="J10" s="2"/>
      <c r="K10" s="2"/>
    </row>
    <row r="11" spans="2:11">
      <c r="B11" s="27" t="s">
        <v>25</v>
      </c>
      <c r="C11" s="29">
        <v>114.94736842105262</v>
      </c>
      <c r="D11" s="28">
        <v>154</v>
      </c>
      <c r="E11" s="29">
        <v>3475</v>
      </c>
      <c r="F11" s="29">
        <v>30.945701357466056</v>
      </c>
      <c r="G11" s="28">
        <v>154</v>
      </c>
      <c r="H11" s="29">
        <v>3548</v>
      </c>
      <c r="I11" s="29">
        <v>145.89306977851871</v>
      </c>
      <c r="J11" s="29">
        <v>308</v>
      </c>
      <c r="K11" s="29">
        <v>7023</v>
      </c>
    </row>
    <row r="12" spans="2:11">
      <c r="B12" s="27" t="s">
        <v>26</v>
      </c>
      <c r="C12" s="29">
        <v>16.60869565217391</v>
      </c>
      <c r="D12" s="28">
        <v>23</v>
      </c>
      <c r="E12" s="29">
        <v>4131</v>
      </c>
      <c r="F12" s="29">
        <v>4.3809523809523805</v>
      </c>
      <c r="G12" s="28">
        <v>21</v>
      </c>
      <c r="H12" s="29">
        <v>3699</v>
      </c>
      <c r="I12" s="29">
        <v>20.989648033126286</v>
      </c>
      <c r="J12" s="29">
        <v>44</v>
      </c>
      <c r="K12" s="29">
        <v>7830</v>
      </c>
    </row>
    <row r="13" spans="2:11">
      <c r="B13" s="27" t="s">
        <v>23</v>
      </c>
      <c r="C13" s="29">
        <v>24.400000000000002</v>
      </c>
      <c r="D13" s="28">
        <v>17</v>
      </c>
      <c r="E13" s="29">
        <v>160</v>
      </c>
      <c r="F13" s="29">
        <v>6.25</v>
      </c>
      <c r="G13" s="28">
        <v>17</v>
      </c>
      <c r="H13" s="29">
        <v>160</v>
      </c>
      <c r="I13" s="29">
        <v>30.650000000000002</v>
      </c>
      <c r="J13" s="29">
        <v>34</v>
      </c>
      <c r="K13" s="29">
        <v>320</v>
      </c>
    </row>
    <row r="14" spans="2:11">
      <c r="B14" s="27" t="s">
        <v>24</v>
      </c>
      <c r="C14" s="29">
        <v>5.6774193548387091</v>
      </c>
      <c r="D14" s="28">
        <v>8</v>
      </c>
      <c r="E14" s="29">
        <v>1968</v>
      </c>
      <c r="F14" s="29">
        <v>1.7586206896551726</v>
      </c>
      <c r="G14" s="28">
        <v>8</v>
      </c>
      <c r="H14" s="29">
        <v>2002</v>
      </c>
      <c r="I14" s="29">
        <v>7.4360400444938817</v>
      </c>
      <c r="J14" s="29">
        <v>16</v>
      </c>
      <c r="K14" s="29">
        <v>3970</v>
      </c>
    </row>
    <row r="15" spans="2:11">
      <c r="B15" s="27" t="s">
        <v>27</v>
      </c>
      <c r="C15" s="29">
        <v>39.41935483870968</v>
      </c>
      <c r="D15" s="28">
        <v>48</v>
      </c>
      <c r="E15" s="29">
        <v>1273</v>
      </c>
      <c r="F15" s="29">
        <v>10.03448275862069</v>
      </c>
      <c r="G15" s="28">
        <v>48</v>
      </c>
      <c r="H15" s="29">
        <v>1293</v>
      </c>
      <c r="I15" s="29">
        <v>49.45383759733037</v>
      </c>
      <c r="J15" s="29">
        <v>96</v>
      </c>
      <c r="K15" s="29">
        <v>2566</v>
      </c>
    </row>
    <row r="16" spans="2:11">
      <c r="B16" s="27" t="s">
        <v>49</v>
      </c>
      <c r="C16" s="29">
        <v>25</v>
      </c>
      <c r="D16" s="28">
        <v>29</v>
      </c>
      <c r="E16" s="29">
        <v>790</v>
      </c>
      <c r="F16" s="29">
        <v>19</v>
      </c>
      <c r="G16" s="28">
        <v>29</v>
      </c>
      <c r="H16" s="29">
        <v>840</v>
      </c>
      <c r="I16" s="29">
        <v>44</v>
      </c>
      <c r="J16" s="29">
        <v>58</v>
      </c>
      <c r="K16" s="29">
        <v>1630</v>
      </c>
    </row>
    <row r="17" spans="2:11">
      <c r="B17" s="27" t="s">
        <v>28</v>
      </c>
      <c r="C17" s="29">
        <v>0.2</v>
      </c>
      <c r="D17" s="28">
        <v>0</v>
      </c>
      <c r="E17" s="29">
        <v>100</v>
      </c>
      <c r="F17" s="29">
        <v>0.25</v>
      </c>
      <c r="G17" s="28">
        <v>0</v>
      </c>
      <c r="H17" s="29">
        <v>100</v>
      </c>
      <c r="I17" s="29">
        <v>0.45</v>
      </c>
      <c r="J17" s="29">
        <v>0</v>
      </c>
      <c r="K17" s="29">
        <v>200</v>
      </c>
    </row>
    <row r="18" spans="2:11">
      <c r="B18" s="27" t="s">
        <v>31</v>
      </c>
      <c r="C18" s="29">
        <v>226.252838266775</v>
      </c>
      <c r="D18" s="28">
        <v>279</v>
      </c>
      <c r="E18" s="29">
        <v>11897</v>
      </c>
      <c r="F18" s="29">
        <v>72.619757186694329</v>
      </c>
      <c r="G18" s="28">
        <v>277</v>
      </c>
      <c r="H18" s="29">
        <v>11642</v>
      </c>
      <c r="I18" s="29">
        <v>298.87259545346933</v>
      </c>
      <c r="J18" s="29">
        <v>556</v>
      </c>
      <c r="K18" s="29">
        <v>23539</v>
      </c>
    </row>
    <row r="32" spans="2:11" hidden="1"/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5F0F3-ACD6-4D53-B99F-30B88CE91C1E}">
  <sheetPr>
    <tabColor theme="9" tint="0.79998168889431442"/>
  </sheetPr>
  <dimension ref="A1:AJ4360"/>
  <sheetViews>
    <sheetView topLeftCell="X4325" zoomScale="70" zoomScaleNormal="70" workbookViewId="0">
      <selection sqref="A1:AE4360"/>
    </sheetView>
  </sheetViews>
  <sheetFormatPr defaultColWidth="8.7109375" defaultRowHeight="15"/>
  <cols>
    <col min="1" max="1" width="12.42578125" style="1" bestFit="1" customWidth="1"/>
    <col min="2" max="2" width="15.28515625" style="1" bestFit="1" customWidth="1"/>
    <col min="3" max="3" width="6.7109375" style="1" bestFit="1" customWidth="1"/>
    <col min="4" max="4" width="7" style="1" bestFit="1" customWidth="1"/>
    <col min="5" max="5" width="11.28515625" style="1" bestFit="1" customWidth="1"/>
    <col min="6" max="6" width="12" style="1" bestFit="1" customWidth="1"/>
    <col min="7" max="7" width="17.42578125" style="1" bestFit="1" customWidth="1"/>
    <col min="8" max="8" width="42.7109375" style="1" bestFit="1" customWidth="1"/>
    <col min="9" max="9" width="23.7109375" style="1" bestFit="1" customWidth="1"/>
    <col min="10" max="10" width="57.7109375" style="1" bestFit="1" customWidth="1"/>
    <col min="11" max="11" width="29.7109375" style="1" bestFit="1" customWidth="1"/>
    <col min="12" max="12" width="29.85546875" style="1" bestFit="1" customWidth="1"/>
    <col min="13" max="13" width="6.7109375" style="1" bestFit="1" customWidth="1"/>
    <col min="14" max="14" width="9.5703125" style="1" bestFit="1" customWidth="1"/>
    <col min="15" max="15" width="8.5703125" style="1" bestFit="1" customWidth="1"/>
    <col min="16" max="16" width="7.28515625" style="1" bestFit="1" customWidth="1"/>
    <col min="17" max="17" width="10.85546875" style="1" bestFit="1" customWidth="1"/>
    <col min="18" max="18" width="8" style="1" bestFit="1" customWidth="1"/>
    <col min="19" max="19" width="18.7109375" style="1" bestFit="1" customWidth="1"/>
    <col min="20" max="20" width="16.5703125" style="1" bestFit="1" customWidth="1"/>
    <col min="21" max="21" width="15.7109375" style="1" bestFit="1" customWidth="1"/>
    <col min="22" max="22" width="9" style="1" bestFit="1" customWidth="1"/>
    <col min="23" max="23" width="77.85546875" style="1" bestFit="1" customWidth="1"/>
    <col min="24" max="24" width="18.85546875" style="1" bestFit="1" customWidth="1"/>
    <col min="25" max="25" width="20.28515625" style="1" bestFit="1" customWidth="1"/>
    <col min="26" max="26" width="71.5703125" style="1" bestFit="1" customWidth="1"/>
    <col min="27" max="27" width="24.140625" style="1" customWidth="1"/>
    <col min="28" max="28" width="14.28515625" style="1" bestFit="1" customWidth="1"/>
    <col min="29" max="29" width="11.28515625" style="1" customWidth="1"/>
    <col min="30" max="30" width="19.85546875" style="1" bestFit="1" customWidth="1"/>
    <col min="31" max="31" width="23.42578125" style="1" bestFit="1" customWidth="1"/>
    <col min="32" max="33" width="8.7109375" style="1"/>
    <col min="34" max="34" width="18" style="1" bestFit="1" customWidth="1"/>
    <col min="35" max="35" width="18.5703125" style="1" bestFit="1" customWidth="1"/>
    <col min="36" max="16384" width="8.7109375" style="1"/>
  </cols>
  <sheetData>
    <row r="1" spans="1:36">
      <c r="A1" s="38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195</v>
      </c>
      <c r="G1" s="39" t="s">
        <v>196</v>
      </c>
      <c r="H1" s="39" t="s">
        <v>5</v>
      </c>
      <c r="I1" s="39" t="s">
        <v>231</v>
      </c>
      <c r="J1" s="39" t="s">
        <v>6</v>
      </c>
      <c r="K1" s="39" t="s">
        <v>7</v>
      </c>
      <c r="L1" s="39" t="s">
        <v>127</v>
      </c>
      <c r="M1" s="39" t="s">
        <v>8</v>
      </c>
      <c r="N1" s="39" t="s">
        <v>9</v>
      </c>
      <c r="O1" s="39" t="s">
        <v>10</v>
      </c>
      <c r="P1" s="39" t="s">
        <v>11</v>
      </c>
      <c r="Q1" s="39" t="s">
        <v>12</v>
      </c>
      <c r="R1" s="39" t="s">
        <v>123</v>
      </c>
      <c r="S1" s="39" t="s">
        <v>13</v>
      </c>
      <c r="T1" s="39" t="s">
        <v>14</v>
      </c>
      <c r="U1" s="39" t="s">
        <v>15</v>
      </c>
      <c r="V1" s="39" t="s">
        <v>69</v>
      </c>
      <c r="W1" s="39" t="s">
        <v>70</v>
      </c>
      <c r="X1" s="39" t="s">
        <v>85</v>
      </c>
      <c r="Y1" s="39" t="s">
        <v>230</v>
      </c>
      <c r="Z1" s="40" t="s">
        <v>197</v>
      </c>
      <c r="AA1" s="41" t="s">
        <v>241</v>
      </c>
      <c r="AB1" s="41" t="s">
        <v>242</v>
      </c>
      <c r="AC1" s="42" t="s">
        <v>32</v>
      </c>
      <c r="AD1" s="41" t="s">
        <v>249</v>
      </c>
      <c r="AE1" s="41" t="s">
        <v>250</v>
      </c>
      <c r="AH1"/>
      <c r="AI1"/>
    </row>
    <row r="2" spans="1:36">
      <c r="A2" s="15">
        <v>45293</v>
      </c>
      <c r="B2" s="15">
        <v>45292</v>
      </c>
      <c r="C2" t="s">
        <v>9</v>
      </c>
      <c r="D2">
        <v>205115</v>
      </c>
      <c r="E2" t="s">
        <v>646</v>
      </c>
      <c r="F2" t="s">
        <v>410</v>
      </c>
      <c r="G2" t="s">
        <v>647</v>
      </c>
      <c r="H2" t="s">
        <v>150</v>
      </c>
      <c r="I2" t="s">
        <v>232</v>
      </c>
      <c r="J2" t="s">
        <v>17</v>
      </c>
      <c r="K2" t="s">
        <v>76</v>
      </c>
      <c r="L2" t="s">
        <v>128</v>
      </c>
      <c r="M2">
        <v>1</v>
      </c>
      <c r="N2" s="47">
        <v>800</v>
      </c>
      <c r="O2" s="47">
        <v>0</v>
      </c>
      <c r="P2" s="47">
        <v>0</v>
      </c>
      <c r="Q2" s="47">
        <v>0</v>
      </c>
      <c r="R2" s="47">
        <v>0</v>
      </c>
      <c r="S2" s="47">
        <v>600</v>
      </c>
      <c r="T2" s="47">
        <v>800</v>
      </c>
      <c r="U2" s="47">
        <v>600</v>
      </c>
      <c r="V2" t="s">
        <v>71</v>
      </c>
      <c r="W2" t="s">
        <v>959</v>
      </c>
      <c r="X2"/>
      <c r="Y2" t="s">
        <v>233</v>
      </c>
      <c r="Z2" s="43" t="str">
        <f>Raw_data[[#This Row],[Month]]&amp;Raw_data[[#This Row],[Locations]]&amp;Raw_data[[#This Row],[Looker2]]</f>
        <v>45292MontroseSober Living</v>
      </c>
      <c r="AA2" s="44" t="str">
        <f>IFERROR(VLOOKUP(Raw_data[[#This Row],[Description]],'LU Table'!$A$1:$B$50,2,0),"")</f>
        <v>Sober Living</v>
      </c>
      <c r="AB2" s="44" t="str">
        <f>TRIM(MID(Raw_data[[#This Row],[Location]],LEN("Positive Recovery- ")+1,LEN(Raw_data[[#This Row],[Location]])))</f>
        <v>Montrose</v>
      </c>
      <c r="AC2" s="45">
        <f>B2-DAY(B2)+1</f>
        <v>45292</v>
      </c>
      <c r="AD2" s="44" t="str">
        <f>VLOOKUP(Raw_data[[#This Row],[Locations]]&amp;Raw_data[[#This Row],[Looker2]],Category!A:E,5,0)</f>
        <v>Company Owned</v>
      </c>
      <c r="AE2" s="44" t="str">
        <f>Raw_data[[#This Row],[Locations]]&amp;Raw_data[[#This Row],[Looker2]]</f>
        <v>MontroseSober Living</v>
      </c>
      <c r="AH2"/>
      <c r="AI2"/>
      <c r="AJ2"/>
    </row>
    <row r="3" spans="1:36">
      <c r="A3" s="15">
        <v>45293</v>
      </c>
      <c r="B3" s="15">
        <v>45292</v>
      </c>
      <c r="C3" t="s">
        <v>9</v>
      </c>
      <c r="D3">
        <v>205116</v>
      </c>
      <c r="E3" t="s">
        <v>194</v>
      </c>
      <c r="F3" t="s">
        <v>417</v>
      </c>
      <c r="G3" t="s">
        <v>511</v>
      </c>
      <c r="H3" t="s">
        <v>150</v>
      </c>
      <c r="I3" t="s">
        <v>232</v>
      </c>
      <c r="J3" t="s">
        <v>17</v>
      </c>
      <c r="K3" t="s">
        <v>76</v>
      </c>
      <c r="L3" t="s">
        <v>23</v>
      </c>
      <c r="M3">
        <v>1</v>
      </c>
      <c r="N3" s="47">
        <v>1500</v>
      </c>
      <c r="O3" s="47">
        <v>0</v>
      </c>
      <c r="P3" s="47">
        <v>0</v>
      </c>
      <c r="Q3" s="47">
        <v>0</v>
      </c>
      <c r="R3" s="47">
        <v>0</v>
      </c>
      <c r="S3" s="47">
        <v>1500</v>
      </c>
      <c r="T3" s="47">
        <v>1500</v>
      </c>
      <c r="U3" s="47">
        <v>1500</v>
      </c>
      <c r="V3" t="s">
        <v>71</v>
      </c>
      <c r="W3" t="s">
        <v>959</v>
      </c>
      <c r="X3"/>
      <c r="Y3" t="s">
        <v>233</v>
      </c>
      <c r="Z3" s="43" t="str">
        <f>Raw_data[[#This Row],[Month]]&amp;Raw_data[[#This Row],[Locations]]&amp;Raw_data[[#This Row],[Looker2]]</f>
        <v>45292MontroseSober Living</v>
      </c>
      <c r="AA3" s="44" t="str">
        <f>IFERROR(VLOOKUP(Raw_data[[#This Row],[Description]],'LU Table'!$A$1:$B$50,2,0),"")</f>
        <v>Sober Living</v>
      </c>
      <c r="AB3" s="44" t="str">
        <f>TRIM(MID(Raw_data[[#This Row],[Location]],LEN("Positive Recovery- ")+1,LEN(Raw_data[[#This Row],[Location]])))</f>
        <v>Montrose</v>
      </c>
      <c r="AC3" s="45">
        <f t="shared" ref="AC3:AC59" si="0">B3-DAY(B3)+1</f>
        <v>45292</v>
      </c>
      <c r="AD3" s="44" t="str">
        <f>VLOOKUP(Raw_data[[#This Row],[Locations]]&amp;Raw_data[[#This Row],[Looker2]],Category!A:E,5,0)</f>
        <v>Company Owned</v>
      </c>
      <c r="AE3" s="44" t="str">
        <f>Raw_data[[#This Row],[Locations]]&amp;Raw_data[[#This Row],[Looker2]]</f>
        <v>MontroseSober Living</v>
      </c>
      <c r="AH3"/>
      <c r="AI3"/>
      <c r="AJ3"/>
    </row>
    <row r="4" spans="1:36">
      <c r="A4" s="15">
        <v>45293</v>
      </c>
      <c r="B4" s="15">
        <v>45292</v>
      </c>
      <c r="C4" t="s">
        <v>9</v>
      </c>
      <c r="D4">
        <v>205118</v>
      </c>
      <c r="E4" t="s">
        <v>112</v>
      </c>
      <c r="F4" t="s">
        <v>261</v>
      </c>
      <c r="G4" t="s">
        <v>262</v>
      </c>
      <c r="H4" t="s">
        <v>150</v>
      </c>
      <c r="I4" t="s">
        <v>232</v>
      </c>
      <c r="J4" t="s">
        <v>17</v>
      </c>
      <c r="K4" t="s">
        <v>76</v>
      </c>
      <c r="L4" t="s">
        <v>23</v>
      </c>
      <c r="M4">
        <v>1</v>
      </c>
      <c r="N4" s="47">
        <v>1500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1500</v>
      </c>
      <c r="U4" s="47">
        <v>0</v>
      </c>
      <c r="V4" t="s">
        <v>71</v>
      </c>
      <c r="W4" t="s">
        <v>959</v>
      </c>
      <c r="X4"/>
      <c r="Y4" t="s">
        <v>233</v>
      </c>
      <c r="Z4" s="43" t="str">
        <f>Raw_data[[#This Row],[Month]]&amp;Raw_data[[#This Row],[Locations]]&amp;Raw_data[[#This Row],[Looker2]]</f>
        <v>45292MontroseSober Living</v>
      </c>
      <c r="AA4" s="44" t="str">
        <f>IFERROR(VLOOKUP(Raw_data[[#This Row],[Description]],'LU Table'!$A$1:$B$50,2,0),"")</f>
        <v>Sober Living</v>
      </c>
      <c r="AB4" s="44" t="str">
        <f>TRIM(MID(Raw_data[[#This Row],[Location]],LEN("Positive Recovery- ")+1,LEN(Raw_data[[#This Row],[Location]])))</f>
        <v>Montrose</v>
      </c>
      <c r="AC4" s="45">
        <f t="shared" si="0"/>
        <v>45292</v>
      </c>
      <c r="AD4" s="44" t="str">
        <f>VLOOKUP(Raw_data[[#This Row],[Locations]]&amp;Raw_data[[#This Row],[Looker2]],Category!A:E,5,0)</f>
        <v>Company Owned</v>
      </c>
      <c r="AE4" s="44" t="str">
        <f>Raw_data[[#This Row],[Locations]]&amp;Raw_data[[#This Row],[Looker2]]</f>
        <v>MontroseSober Living</v>
      </c>
      <c r="AH4"/>
      <c r="AI4"/>
      <c r="AJ4"/>
    </row>
    <row r="5" spans="1:36">
      <c r="A5" s="15">
        <v>45293</v>
      </c>
      <c r="B5" s="15">
        <v>45292</v>
      </c>
      <c r="C5" t="s">
        <v>9</v>
      </c>
      <c r="D5">
        <v>205119</v>
      </c>
      <c r="E5" t="s">
        <v>561</v>
      </c>
      <c r="F5" t="s">
        <v>552</v>
      </c>
      <c r="G5" t="s">
        <v>562</v>
      </c>
      <c r="H5" t="s">
        <v>150</v>
      </c>
      <c r="I5" t="s">
        <v>232</v>
      </c>
      <c r="J5" t="s">
        <v>17</v>
      </c>
      <c r="K5" t="s">
        <v>76</v>
      </c>
      <c r="L5" t="s">
        <v>23</v>
      </c>
      <c r="M5">
        <v>1</v>
      </c>
      <c r="N5" s="47">
        <v>1000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1000</v>
      </c>
      <c r="U5" s="47">
        <v>0</v>
      </c>
      <c r="V5" t="s">
        <v>71</v>
      </c>
      <c r="W5" t="s">
        <v>959</v>
      </c>
      <c r="X5"/>
      <c r="Y5" t="s">
        <v>233</v>
      </c>
      <c r="Z5" s="43" t="str">
        <f>Raw_data[[#This Row],[Month]]&amp;Raw_data[[#This Row],[Locations]]&amp;Raw_data[[#This Row],[Looker2]]</f>
        <v>45292MontroseSober Living</v>
      </c>
      <c r="AA5" s="44" t="str">
        <f>IFERROR(VLOOKUP(Raw_data[[#This Row],[Description]],'LU Table'!$A$1:$B$50,2,0),"")</f>
        <v>Sober Living</v>
      </c>
      <c r="AB5" s="44" t="str">
        <f>TRIM(MID(Raw_data[[#This Row],[Location]],LEN("Positive Recovery- ")+1,LEN(Raw_data[[#This Row],[Location]])))</f>
        <v>Montrose</v>
      </c>
      <c r="AC5" s="45">
        <f t="shared" si="0"/>
        <v>45292</v>
      </c>
      <c r="AD5" s="44" t="str">
        <f>VLOOKUP(Raw_data[[#This Row],[Locations]]&amp;Raw_data[[#This Row],[Looker2]],Category!A:E,5,0)</f>
        <v>Company Owned</v>
      </c>
      <c r="AE5" s="44" t="str">
        <f>Raw_data[[#This Row],[Locations]]&amp;Raw_data[[#This Row],[Looker2]]</f>
        <v>MontroseSober Living</v>
      </c>
      <c r="AH5"/>
      <c r="AI5"/>
      <c r="AJ5"/>
    </row>
    <row r="6" spans="1:36">
      <c r="A6" s="15">
        <v>45293</v>
      </c>
      <c r="B6" s="15">
        <v>45292</v>
      </c>
      <c r="C6" t="s">
        <v>9</v>
      </c>
      <c r="D6">
        <v>205120</v>
      </c>
      <c r="E6" t="s">
        <v>183</v>
      </c>
      <c r="F6" t="s">
        <v>495</v>
      </c>
      <c r="G6" t="s">
        <v>496</v>
      </c>
      <c r="H6" t="s">
        <v>150</v>
      </c>
      <c r="I6" t="s">
        <v>232</v>
      </c>
      <c r="J6" t="s">
        <v>17</v>
      </c>
      <c r="K6" t="s">
        <v>76</v>
      </c>
      <c r="L6" t="s">
        <v>23</v>
      </c>
      <c r="M6">
        <v>1</v>
      </c>
      <c r="N6" s="47">
        <v>1100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1100</v>
      </c>
      <c r="U6" s="47">
        <v>0</v>
      </c>
      <c r="V6" t="s">
        <v>71</v>
      </c>
      <c r="W6" t="s">
        <v>959</v>
      </c>
      <c r="X6"/>
      <c r="Y6" t="s">
        <v>233</v>
      </c>
      <c r="Z6" s="43" t="str">
        <f>Raw_data[[#This Row],[Month]]&amp;Raw_data[[#This Row],[Locations]]&amp;Raw_data[[#This Row],[Looker2]]</f>
        <v>45292MontroseSober Living</v>
      </c>
      <c r="AA6" s="44" t="str">
        <f>IFERROR(VLOOKUP(Raw_data[[#This Row],[Description]],'LU Table'!$A$1:$B$50,2,0),"")</f>
        <v>Sober Living</v>
      </c>
      <c r="AB6" s="44" t="str">
        <f>TRIM(MID(Raw_data[[#This Row],[Location]],LEN("Positive Recovery- ")+1,LEN(Raw_data[[#This Row],[Location]])))</f>
        <v>Montrose</v>
      </c>
      <c r="AC6" s="45">
        <f t="shared" si="0"/>
        <v>45292</v>
      </c>
      <c r="AD6" s="44" t="str">
        <f>VLOOKUP(Raw_data[[#This Row],[Locations]]&amp;Raw_data[[#This Row],[Looker2]],Category!A:E,5,0)</f>
        <v>Company Owned</v>
      </c>
      <c r="AE6" s="44" t="str">
        <f>Raw_data[[#This Row],[Locations]]&amp;Raw_data[[#This Row],[Looker2]]</f>
        <v>MontroseSober Living</v>
      </c>
      <c r="AH6"/>
      <c r="AI6"/>
      <c r="AJ6"/>
    </row>
    <row r="7" spans="1:36">
      <c r="A7" s="15">
        <v>45293</v>
      </c>
      <c r="B7" s="15">
        <v>45292</v>
      </c>
      <c r="C7" t="s">
        <v>9</v>
      </c>
      <c r="D7">
        <v>205121</v>
      </c>
      <c r="E7" t="s">
        <v>586</v>
      </c>
      <c r="F7" t="s">
        <v>587</v>
      </c>
      <c r="G7" t="s">
        <v>588</v>
      </c>
      <c r="H7" t="s">
        <v>150</v>
      </c>
      <c r="I7" t="s">
        <v>232</v>
      </c>
      <c r="J7" t="s">
        <v>17</v>
      </c>
      <c r="K7" t="s">
        <v>76</v>
      </c>
      <c r="L7" t="s">
        <v>23</v>
      </c>
      <c r="M7">
        <v>1</v>
      </c>
      <c r="N7" s="47">
        <v>1000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1000</v>
      </c>
      <c r="U7" s="47">
        <v>0</v>
      </c>
      <c r="V7" t="s">
        <v>71</v>
      </c>
      <c r="W7" t="s">
        <v>959</v>
      </c>
      <c r="X7"/>
      <c r="Y7" t="s">
        <v>233</v>
      </c>
      <c r="Z7" s="43" t="str">
        <f>Raw_data[[#This Row],[Month]]&amp;Raw_data[[#This Row],[Locations]]&amp;Raw_data[[#This Row],[Looker2]]</f>
        <v>45292MontroseSober Living</v>
      </c>
      <c r="AA7" s="44" t="str">
        <f>IFERROR(VLOOKUP(Raw_data[[#This Row],[Description]],'LU Table'!$A$1:$B$50,2,0),"")</f>
        <v>Sober Living</v>
      </c>
      <c r="AB7" s="44" t="str">
        <f>TRIM(MID(Raw_data[[#This Row],[Location]],LEN("Positive Recovery- ")+1,LEN(Raw_data[[#This Row],[Location]])))</f>
        <v>Montrose</v>
      </c>
      <c r="AC7" s="45">
        <f t="shared" si="0"/>
        <v>45292</v>
      </c>
      <c r="AD7" s="44" t="str">
        <f>VLOOKUP(Raw_data[[#This Row],[Locations]]&amp;Raw_data[[#This Row],[Looker2]],Category!A:E,5,0)</f>
        <v>Company Owned</v>
      </c>
      <c r="AE7" s="44" t="str">
        <f>Raw_data[[#This Row],[Locations]]&amp;Raw_data[[#This Row],[Looker2]]</f>
        <v>MontroseSober Living</v>
      </c>
      <c r="AH7"/>
      <c r="AI7"/>
      <c r="AJ7"/>
    </row>
    <row r="8" spans="1:36">
      <c r="A8" s="15">
        <v>45293</v>
      </c>
      <c r="B8" s="15">
        <v>45292</v>
      </c>
      <c r="C8" t="s">
        <v>9</v>
      </c>
      <c r="D8">
        <v>205122</v>
      </c>
      <c r="E8" t="s">
        <v>565</v>
      </c>
      <c r="F8" t="s">
        <v>566</v>
      </c>
      <c r="G8" t="s">
        <v>567</v>
      </c>
      <c r="H8" t="s">
        <v>150</v>
      </c>
      <c r="I8" t="s">
        <v>232</v>
      </c>
      <c r="J8" t="s">
        <v>17</v>
      </c>
      <c r="K8" t="s">
        <v>76</v>
      </c>
      <c r="L8" t="s">
        <v>128</v>
      </c>
      <c r="M8">
        <v>1</v>
      </c>
      <c r="N8" s="47">
        <v>1000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1000</v>
      </c>
      <c r="U8" s="47">
        <v>0</v>
      </c>
      <c r="V8" t="s">
        <v>71</v>
      </c>
      <c r="W8" t="s">
        <v>959</v>
      </c>
      <c r="X8"/>
      <c r="Y8" t="s">
        <v>233</v>
      </c>
      <c r="Z8" s="43" t="str">
        <f>Raw_data[[#This Row],[Month]]&amp;Raw_data[[#This Row],[Locations]]&amp;Raw_data[[#This Row],[Looker2]]</f>
        <v>45292MontroseSober Living</v>
      </c>
      <c r="AA8" s="44" t="str">
        <f>IFERROR(VLOOKUP(Raw_data[[#This Row],[Description]],'LU Table'!$A$1:$B$50,2,0),"")</f>
        <v>Sober Living</v>
      </c>
      <c r="AB8" s="44" t="str">
        <f>TRIM(MID(Raw_data[[#This Row],[Location]],LEN("Positive Recovery- ")+1,LEN(Raw_data[[#This Row],[Location]])))</f>
        <v>Montrose</v>
      </c>
      <c r="AC8" s="45">
        <f t="shared" si="0"/>
        <v>45292</v>
      </c>
      <c r="AD8" s="44" t="str">
        <f>VLOOKUP(Raw_data[[#This Row],[Locations]]&amp;Raw_data[[#This Row],[Looker2]],Category!A:E,5,0)</f>
        <v>Company Owned</v>
      </c>
      <c r="AE8" s="44" t="str">
        <f>Raw_data[[#This Row],[Locations]]&amp;Raw_data[[#This Row],[Looker2]]</f>
        <v>MontroseSober Living</v>
      </c>
      <c r="AH8"/>
      <c r="AI8"/>
      <c r="AJ8"/>
    </row>
    <row r="9" spans="1:36">
      <c r="A9" s="15">
        <v>45293</v>
      </c>
      <c r="B9" s="15">
        <v>45292</v>
      </c>
      <c r="C9" t="s">
        <v>9</v>
      </c>
      <c r="D9">
        <v>205123</v>
      </c>
      <c r="E9" t="s">
        <v>639</v>
      </c>
      <c r="F9" t="s">
        <v>302</v>
      </c>
      <c r="G9" t="s">
        <v>640</v>
      </c>
      <c r="H9" t="s">
        <v>150</v>
      </c>
      <c r="I9" t="s">
        <v>232</v>
      </c>
      <c r="J9" t="s">
        <v>17</v>
      </c>
      <c r="K9" t="s">
        <v>76</v>
      </c>
      <c r="L9" t="s">
        <v>128</v>
      </c>
      <c r="M9">
        <v>1</v>
      </c>
      <c r="N9" s="47">
        <v>700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700</v>
      </c>
      <c r="U9" s="47">
        <v>0</v>
      </c>
      <c r="V9" t="s">
        <v>71</v>
      </c>
      <c r="W9" t="s">
        <v>959</v>
      </c>
      <c r="X9"/>
      <c r="Y9" t="s">
        <v>233</v>
      </c>
      <c r="Z9" s="43" t="str">
        <f>Raw_data[[#This Row],[Month]]&amp;Raw_data[[#This Row],[Locations]]&amp;Raw_data[[#This Row],[Looker2]]</f>
        <v>45292MontroseSober Living</v>
      </c>
      <c r="AA9" s="44" t="str">
        <f>IFERROR(VLOOKUP(Raw_data[[#This Row],[Description]],'LU Table'!$A$1:$B$50,2,0),"")</f>
        <v>Sober Living</v>
      </c>
      <c r="AB9" s="44" t="str">
        <f>TRIM(MID(Raw_data[[#This Row],[Location]],LEN("Positive Recovery- ")+1,LEN(Raw_data[[#This Row],[Location]])))</f>
        <v>Montrose</v>
      </c>
      <c r="AC9" s="45">
        <f t="shared" si="0"/>
        <v>45292</v>
      </c>
      <c r="AD9" s="44" t="str">
        <f>VLOOKUP(Raw_data[[#This Row],[Locations]]&amp;Raw_data[[#This Row],[Looker2]],Category!A:E,5,0)</f>
        <v>Company Owned</v>
      </c>
      <c r="AE9" s="44" t="str">
        <f>Raw_data[[#This Row],[Locations]]&amp;Raw_data[[#This Row],[Looker2]]</f>
        <v>MontroseSober Living</v>
      </c>
      <c r="AH9"/>
      <c r="AI9"/>
      <c r="AJ9"/>
    </row>
    <row r="10" spans="1:36">
      <c r="A10" s="15">
        <v>45293</v>
      </c>
      <c r="B10" s="15">
        <v>45292</v>
      </c>
      <c r="C10" t="s">
        <v>9</v>
      </c>
      <c r="D10">
        <v>205125</v>
      </c>
      <c r="E10" t="s">
        <v>722</v>
      </c>
      <c r="F10" t="s">
        <v>351</v>
      </c>
      <c r="G10" t="s">
        <v>362</v>
      </c>
      <c r="H10" t="s">
        <v>150</v>
      </c>
      <c r="I10" t="s">
        <v>232</v>
      </c>
      <c r="J10" t="s">
        <v>17</v>
      </c>
      <c r="K10" t="s">
        <v>76</v>
      </c>
      <c r="L10" t="s">
        <v>128</v>
      </c>
      <c r="M10">
        <v>1</v>
      </c>
      <c r="N10" s="47">
        <v>800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800</v>
      </c>
      <c r="U10" s="47">
        <v>0</v>
      </c>
      <c r="V10" t="s">
        <v>71</v>
      </c>
      <c r="W10" t="s">
        <v>959</v>
      </c>
      <c r="X10"/>
      <c r="Y10" t="s">
        <v>233</v>
      </c>
      <c r="Z10" s="43" t="str">
        <f>Raw_data[[#This Row],[Month]]&amp;Raw_data[[#This Row],[Locations]]&amp;Raw_data[[#This Row],[Looker2]]</f>
        <v>45292MontroseSober Living</v>
      </c>
      <c r="AA10" s="44" t="str">
        <f>IFERROR(VLOOKUP(Raw_data[[#This Row],[Description]],'LU Table'!$A$1:$B$50,2,0),"")</f>
        <v>Sober Living</v>
      </c>
      <c r="AB10" s="44" t="str">
        <f>TRIM(MID(Raw_data[[#This Row],[Location]],LEN("Positive Recovery- ")+1,LEN(Raw_data[[#This Row],[Location]])))</f>
        <v>Montrose</v>
      </c>
      <c r="AC10" s="45">
        <f t="shared" si="0"/>
        <v>45292</v>
      </c>
      <c r="AD10" s="44" t="str">
        <f>VLOOKUP(Raw_data[[#This Row],[Locations]]&amp;Raw_data[[#This Row],[Looker2]],Category!A:E,5,0)</f>
        <v>Company Owned</v>
      </c>
      <c r="AE10" s="44" t="str">
        <f>Raw_data[[#This Row],[Locations]]&amp;Raw_data[[#This Row],[Looker2]]</f>
        <v>MontroseSober Living</v>
      </c>
      <c r="AH10"/>
      <c r="AI10"/>
      <c r="AJ10"/>
    </row>
    <row r="11" spans="1:36">
      <c r="A11" s="15">
        <v>45293</v>
      </c>
      <c r="B11" s="15">
        <v>45292</v>
      </c>
      <c r="C11" t="s">
        <v>9</v>
      </c>
      <c r="D11">
        <v>205126</v>
      </c>
      <c r="E11" t="s">
        <v>145</v>
      </c>
      <c r="F11" t="s">
        <v>326</v>
      </c>
      <c r="G11" t="s">
        <v>317</v>
      </c>
      <c r="H11" t="s">
        <v>150</v>
      </c>
      <c r="I11" t="s">
        <v>232</v>
      </c>
      <c r="J11" t="s">
        <v>17</v>
      </c>
      <c r="K11" t="s">
        <v>76</v>
      </c>
      <c r="L11" t="s">
        <v>128</v>
      </c>
      <c r="M11">
        <v>1</v>
      </c>
      <c r="N11" s="47">
        <v>800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800</v>
      </c>
      <c r="U11" s="47">
        <v>0</v>
      </c>
      <c r="V11" t="s">
        <v>71</v>
      </c>
      <c r="W11" t="s">
        <v>959</v>
      </c>
      <c r="X11"/>
      <c r="Y11" t="s">
        <v>233</v>
      </c>
      <c r="Z11" s="43" t="str">
        <f>Raw_data[[#This Row],[Month]]&amp;Raw_data[[#This Row],[Locations]]&amp;Raw_data[[#This Row],[Looker2]]</f>
        <v>45292MontroseSober Living</v>
      </c>
      <c r="AA11" s="44" t="str">
        <f>IFERROR(VLOOKUP(Raw_data[[#This Row],[Description]],'LU Table'!$A$1:$B$50,2,0),"")</f>
        <v>Sober Living</v>
      </c>
      <c r="AB11" s="44" t="str">
        <f>TRIM(MID(Raw_data[[#This Row],[Location]],LEN("Positive Recovery- ")+1,LEN(Raw_data[[#This Row],[Location]])))</f>
        <v>Montrose</v>
      </c>
      <c r="AC11" s="45">
        <f t="shared" si="0"/>
        <v>45292</v>
      </c>
      <c r="AD11" s="44" t="str">
        <f>VLOOKUP(Raw_data[[#This Row],[Locations]]&amp;Raw_data[[#This Row],[Looker2]],Category!A:E,5,0)</f>
        <v>Company Owned</v>
      </c>
      <c r="AE11" s="44" t="str">
        <f>Raw_data[[#This Row],[Locations]]&amp;Raw_data[[#This Row],[Looker2]]</f>
        <v>MontroseSober Living</v>
      </c>
      <c r="AH11"/>
      <c r="AI11"/>
      <c r="AJ11"/>
    </row>
    <row r="12" spans="1:36">
      <c r="A12" s="15">
        <v>45293</v>
      </c>
      <c r="B12" s="15">
        <v>45292</v>
      </c>
      <c r="C12" t="s">
        <v>9</v>
      </c>
      <c r="D12">
        <v>205127</v>
      </c>
      <c r="E12" t="s">
        <v>729</v>
      </c>
      <c r="F12" t="s">
        <v>310</v>
      </c>
      <c r="G12" t="s">
        <v>730</v>
      </c>
      <c r="H12" t="s">
        <v>150</v>
      </c>
      <c r="I12" t="s">
        <v>232</v>
      </c>
      <c r="J12" t="s">
        <v>17</v>
      </c>
      <c r="K12" t="s">
        <v>76</v>
      </c>
      <c r="L12" t="s">
        <v>128</v>
      </c>
      <c r="M12">
        <v>1</v>
      </c>
      <c r="N12" s="47">
        <v>800</v>
      </c>
      <c r="O12" s="47">
        <v>0</v>
      </c>
      <c r="P12" s="47">
        <v>0</v>
      </c>
      <c r="Q12" s="47">
        <v>0</v>
      </c>
      <c r="R12" s="47">
        <v>0</v>
      </c>
      <c r="S12" s="47">
        <v>800</v>
      </c>
      <c r="T12" s="47">
        <v>800</v>
      </c>
      <c r="U12" s="47">
        <v>800</v>
      </c>
      <c r="V12" t="s">
        <v>71</v>
      </c>
      <c r="W12" t="s">
        <v>959</v>
      </c>
      <c r="X12"/>
      <c r="Y12" t="s">
        <v>233</v>
      </c>
      <c r="Z12" s="43" t="str">
        <f>Raw_data[[#This Row],[Month]]&amp;Raw_data[[#This Row],[Locations]]&amp;Raw_data[[#This Row],[Looker2]]</f>
        <v>45292MontroseSober Living</v>
      </c>
      <c r="AA12" s="44" t="str">
        <f>IFERROR(VLOOKUP(Raw_data[[#This Row],[Description]],'LU Table'!$A$1:$B$50,2,0),"")</f>
        <v>Sober Living</v>
      </c>
      <c r="AB12" s="44" t="str">
        <f>TRIM(MID(Raw_data[[#This Row],[Location]],LEN("Positive Recovery- ")+1,LEN(Raw_data[[#This Row],[Location]])))</f>
        <v>Montrose</v>
      </c>
      <c r="AC12" s="45">
        <f t="shared" si="0"/>
        <v>45292</v>
      </c>
      <c r="AD12" s="44" t="str">
        <f>VLOOKUP(Raw_data[[#This Row],[Locations]]&amp;Raw_data[[#This Row],[Looker2]],Category!A:E,5,0)</f>
        <v>Company Owned</v>
      </c>
      <c r="AE12" s="44" t="str">
        <f>Raw_data[[#This Row],[Locations]]&amp;Raw_data[[#This Row],[Looker2]]</f>
        <v>MontroseSober Living</v>
      </c>
      <c r="AH12"/>
      <c r="AI12"/>
      <c r="AJ12"/>
    </row>
    <row r="13" spans="1:36">
      <c r="A13" s="15">
        <v>45293</v>
      </c>
      <c r="B13" s="15">
        <v>45292</v>
      </c>
      <c r="C13" t="s">
        <v>9</v>
      </c>
      <c r="D13">
        <v>205135</v>
      </c>
      <c r="E13" t="s">
        <v>700</v>
      </c>
      <c r="F13" t="s">
        <v>701</v>
      </c>
      <c r="G13" t="s">
        <v>702</v>
      </c>
      <c r="H13" t="s">
        <v>150</v>
      </c>
      <c r="I13" t="s">
        <v>232</v>
      </c>
      <c r="J13" t="s">
        <v>17</v>
      </c>
      <c r="K13" t="s">
        <v>76</v>
      </c>
      <c r="L13" t="s">
        <v>128</v>
      </c>
      <c r="M13">
        <v>1</v>
      </c>
      <c r="N13" s="47">
        <v>800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800</v>
      </c>
      <c r="U13" s="47">
        <v>0</v>
      </c>
      <c r="V13" t="s">
        <v>71</v>
      </c>
      <c r="W13" t="s">
        <v>960</v>
      </c>
      <c r="X13"/>
      <c r="Y13" t="s">
        <v>233</v>
      </c>
      <c r="Z13" s="43" t="str">
        <f>Raw_data[[#This Row],[Month]]&amp;Raw_data[[#This Row],[Locations]]&amp;Raw_data[[#This Row],[Looker2]]</f>
        <v>45292MontroseSober Living</v>
      </c>
      <c r="AA13" s="44" t="str">
        <f>IFERROR(VLOOKUP(Raw_data[[#This Row],[Description]],'LU Table'!$A$1:$B$50,2,0),"")</f>
        <v>Sober Living</v>
      </c>
      <c r="AB13" s="44" t="str">
        <f>TRIM(MID(Raw_data[[#This Row],[Location]],LEN("Positive Recovery- ")+1,LEN(Raw_data[[#This Row],[Location]])))</f>
        <v>Montrose</v>
      </c>
      <c r="AC13" s="45">
        <f t="shared" si="0"/>
        <v>45292</v>
      </c>
      <c r="AD13" s="44" t="str">
        <f>VLOOKUP(Raw_data[[#This Row],[Locations]]&amp;Raw_data[[#This Row],[Looker2]],Category!A:E,5,0)</f>
        <v>Company Owned</v>
      </c>
      <c r="AE13" s="44" t="str">
        <f>Raw_data[[#This Row],[Locations]]&amp;Raw_data[[#This Row],[Looker2]]</f>
        <v>MontroseSober Living</v>
      </c>
      <c r="AH13"/>
      <c r="AI13"/>
      <c r="AJ13"/>
    </row>
    <row r="14" spans="1:36">
      <c r="A14" s="15">
        <v>45295</v>
      </c>
      <c r="B14" s="15">
        <v>45292</v>
      </c>
      <c r="C14" t="s">
        <v>9</v>
      </c>
      <c r="D14">
        <v>205168</v>
      </c>
      <c r="E14" t="s">
        <v>714</v>
      </c>
      <c r="F14" t="s">
        <v>715</v>
      </c>
      <c r="G14" t="s">
        <v>532</v>
      </c>
      <c r="H14" t="s">
        <v>155</v>
      </c>
      <c r="I14" t="s">
        <v>232</v>
      </c>
      <c r="J14" t="s">
        <v>89</v>
      </c>
      <c r="K14" t="s">
        <v>16</v>
      </c>
      <c r="L14" t="s">
        <v>130</v>
      </c>
      <c r="M14">
        <v>1</v>
      </c>
      <c r="N14" s="47">
        <v>600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540</v>
      </c>
      <c r="U14" s="47">
        <v>-60</v>
      </c>
      <c r="V14" t="s">
        <v>71</v>
      </c>
      <c r="W14" t="s">
        <v>72</v>
      </c>
      <c r="X14"/>
      <c r="Y14" t="s">
        <v>240</v>
      </c>
      <c r="Z14" s="43" t="str">
        <f>Raw_data[[#This Row],[Month]]&amp;Raw_data[[#This Row],[Locations]]&amp;Raw_data[[#This Row],[Looker2]]</f>
        <v>45292Garden OaksDetox</v>
      </c>
      <c r="AA14" s="44" t="str">
        <f>IFERROR(VLOOKUP(Raw_data[[#This Row],[Description]],'LU Table'!$A$1:$B$50,2,0),"")</f>
        <v>Detox</v>
      </c>
      <c r="AB14" s="44" t="str">
        <f>TRIM(MID(Raw_data[[#This Row],[Location]],LEN("Positive Recovery- ")+1,LEN(Raw_data[[#This Row],[Location]])))</f>
        <v>Garden Oaks</v>
      </c>
      <c r="AC14" s="45">
        <f t="shared" si="0"/>
        <v>45292</v>
      </c>
      <c r="AD14" s="44" t="str">
        <f>VLOOKUP(Raw_data[[#This Row],[Locations]]&amp;Raw_data[[#This Row],[Looker2]],Category!A:E,5,0)</f>
        <v>Company Owned</v>
      </c>
      <c r="AE14" s="44" t="str">
        <f>Raw_data[[#This Row],[Locations]]&amp;Raw_data[[#This Row],[Looker2]]</f>
        <v>Garden OaksDetox</v>
      </c>
      <c r="AH14"/>
      <c r="AI14"/>
      <c r="AJ14"/>
    </row>
    <row r="15" spans="1:36">
      <c r="A15" s="15">
        <v>45295</v>
      </c>
      <c r="B15" s="15">
        <v>45292</v>
      </c>
      <c r="C15" t="s">
        <v>9</v>
      </c>
      <c r="D15">
        <v>205169</v>
      </c>
      <c r="E15" t="s">
        <v>826</v>
      </c>
      <c r="F15" t="s">
        <v>827</v>
      </c>
      <c r="G15" t="s">
        <v>288</v>
      </c>
      <c r="H15" t="s">
        <v>151</v>
      </c>
      <c r="I15" t="s">
        <v>232</v>
      </c>
      <c r="J15" t="s">
        <v>87</v>
      </c>
      <c r="K15" t="s">
        <v>16</v>
      </c>
      <c r="L15" t="s">
        <v>130</v>
      </c>
      <c r="M15">
        <v>1</v>
      </c>
      <c r="N15" s="47">
        <v>470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423</v>
      </c>
      <c r="U15" s="47">
        <v>188</v>
      </c>
      <c r="V15" t="s">
        <v>71</v>
      </c>
      <c r="W15" t="s">
        <v>72</v>
      </c>
      <c r="X15"/>
      <c r="Y15" t="s">
        <v>240</v>
      </c>
      <c r="Z15" s="43" t="str">
        <f>Raw_data[[#This Row],[Month]]&amp;Raw_data[[#This Row],[Locations]]&amp;Raw_data[[#This Row],[Looker2]]</f>
        <v>45292Garden OaksRTC</v>
      </c>
      <c r="AA15" s="44" t="str">
        <f>IFERROR(VLOOKUP(Raw_data[[#This Row],[Description]],'LU Table'!$A$1:$B$50,2,0),"")</f>
        <v>RTC</v>
      </c>
      <c r="AB15" s="44" t="str">
        <f>TRIM(MID(Raw_data[[#This Row],[Location]],LEN("Positive Recovery- ")+1,LEN(Raw_data[[#This Row],[Location]])))</f>
        <v>Garden Oaks</v>
      </c>
      <c r="AC15" s="45">
        <f t="shared" si="0"/>
        <v>45292</v>
      </c>
      <c r="AD15" s="44" t="str">
        <f>VLOOKUP(Raw_data[[#This Row],[Locations]]&amp;Raw_data[[#This Row],[Looker2]],Category!A:E,5,0)</f>
        <v>Company Owned</v>
      </c>
      <c r="AE15" s="44" t="str">
        <f>Raw_data[[#This Row],[Locations]]&amp;Raw_data[[#This Row],[Looker2]]</f>
        <v>Garden OaksRTC</v>
      </c>
      <c r="AH15"/>
      <c r="AI15"/>
      <c r="AJ15"/>
    </row>
    <row r="16" spans="1:36">
      <c r="A16" s="15">
        <v>45295</v>
      </c>
      <c r="B16" s="15">
        <v>45292</v>
      </c>
      <c r="C16" t="s">
        <v>9</v>
      </c>
      <c r="D16">
        <v>205170</v>
      </c>
      <c r="E16" t="s">
        <v>735</v>
      </c>
      <c r="F16" t="s">
        <v>301</v>
      </c>
      <c r="G16" t="s">
        <v>317</v>
      </c>
      <c r="H16" t="s">
        <v>154</v>
      </c>
      <c r="I16" t="s">
        <v>232</v>
      </c>
      <c r="J16" t="s">
        <v>93</v>
      </c>
      <c r="K16" t="s">
        <v>16</v>
      </c>
      <c r="L16" t="s">
        <v>130</v>
      </c>
      <c r="M16">
        <v>1</v>
      </c>
      <c r="N16" s="47">
        <v>530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477</v>
      </c>
      <c r="U16" s="47">
        <v>-53</v>
      </c>
      <c r="V16" t="s">
        <v>71</v>
      </c>
      <c r="W16" t="s">
        <v>72</v>
      </c>
      <c r="X16"/>
      <c r="Y16" t="s">
        <v>240</v>
      </c>
      <c r="Z16" s="43" t="str">
        <f>Raw_data[[#This Row],[Month]]&amp;Raw_data[[#This Row],[Locations]]&amp;Raw_data[[#This Row],[Looker2]]</f>
        <v>45292Garden OaksRTC</v>
      </c>
      <c r="AA16" s="44" t="str">
        <f>IFERROR(VLOOKUP(Raw_data[[#This Row],[Description]],'LU Table'!$A$1:$B$50,2,0),"")</f>
        <v>RTC</v>
      </c>
      <c r="AB16" s="44" t="str">
        <f>TRIM(MID(Raw_data[[#This Row],[Location]],LEN("Positive Recovery- ")+1,LEN(Raw_data[[#This Row],[Location]])))</f>
        <v>Garden Oaks</v>
      </c>
      <c r="AC16" s="45">
        <f t="shared" si="0"/>
        <v>45292</v>
      </c>
      <c r="AD16" s="44" t="str">
        <f>VLOOKUP(Raw_data[[#This Row],[Locations]]&amp;Raw_data[[#This Row],[Looker2]],Category!A:E,5,0)</f>
        <v>Company Owned</v>
      </c>
      <c r="AE16" s="44" t="str">
        <f>Raw_data[[#This Row],[Locations]]&amp;Raw_data[[#This Row],[Looker2]]</f>
        <v>Garden OaksRTC</v>
      </c>
      <c r="AH16"/>
      <c r="AI16"/>
      <c r="AJ16"/>
    </row>
    <row r="17" spans="1:36">
      <c r="A17" s="15">
        <v>45295</v>
      </c>
      <c r="B17" s="15">
        <v>45292</v>
      </c>
      <c r="C17" t="s">
        <v>9</v>
      </c>
      <c r="D17">
        <v>205171</v>
      </c>
      <c r="E17" t="s">
        <v>934</v>
      </c>
      <c r="F17" t="s">
        <v>358</v>
      </c>
      <c r="G17" t="s">
        <v>935</v>
      </c>
      <c r="H17" t="s">
        <v>151</v>
      </c>
      <c r="I17" t="s">
        <v>232</v>
      </c>
      <c r="J17" t="s">
        <v>88</v>
      </c>
      <c r="K17" t="s">
        <v>16</v>
      </c>
      <c r="L17" t="s">
        <v>131</v>
      </c>
      <c r="M17">
        <v>1</v>
      </c>
      <c r="N17" s="47">
        <v>500</v>
      </c>
      <c r="O17" s="47">
        <v>0</v>
      </c>
      <c r="P17" s="47">
        <v>0</v>
      </c>
      <c r="Q17" s="47">
        <v>0</v>
      </c>
      <c r="R17" s="47">
        <v>0</v>
      </c>
      <c r="S17" s="47">
        <v>500</v>
      </c>
      <c r="T17" s="47">
        <v>450</v>
      </c>
      <c r="U17" s="47">
        <v>450</v>
      </c>
      <c r="V17" t="s">
        <v>71</v>
      </c>
      <c r="W17" t="s">
        <v>72</v>
      </c>
      <c r="X17"/>
      <c r="Y17" t="s">
        <v>240</v>
      </c>
      <c r="Z17" s="43" t="str">
        <f>Raw_data[[#This Row],[Month]]&amp;Raw_data[[#This Row],[Locations]]&amp;Raw_data[[#This Row],[Looker2]]</f>
        <v>45292Garden OaksRTC</v>
      </c>
      <c r="AA17" s="44" t="str">
        <f>IFERROR(VLOOKUP(Raw_data[[#This Row],[Description]],'LU Table'!$A$1:$B$50,2,0),"")</f>
        <v>RTC</v>
      </c>
      <c r="AB17" s="44" t="str">
        <f>TRIM(MID(Raw_data[[#This Row],[Location]],LEN("Positive Recovery- ")+1,LEN(Raw_data[[#This Row],[Location]])))</f>
        <v>Garden Oaks</v>
      </c>
      <c r="AC17" s="45">
        <f t="shared" si="0"/>
        <v>45292</v>
      </c>
      <c r="AD17" s="44" t="str">
        <f>VLOOKUP(Raw_data[[#This Row],[Locations]]&amp;Raw_data[[#This Row],[Looker2]],Category!A:E,5,0)</f>
        <v>Company Owned</v>
      </c>
      <c r="AE17" s="44" t="str">
        <f>Raw_data[[#This Row],[Locations]]&amp;Raw_data[[#This Row],[Looker2]]</f>
        <v>Garden OaksRTC</v>
      </c>
      <c r="AH17"/>
      <c r="AI17"/>
      <c r="AJ17"/>
    </row>
    <row r="18" spans="1:36">
      <c r="A18" s="15">
        <v>45295</v>
      </c>
      <c r="B18" s="15">
        <v>45292</v>
      </c>
      <c r="C18" t="s">
        <v>9</v>
      </c>
      <c r="D18">
        <v>205172</v>
      </c>
      <c r="E18" t="s">
        <v>192</v>
      </c>
      <c r="F18" t="s">
        <v>377</v>
      </c>
      <c r="G18" t="s">
        <v>497</v>
      </c>
      <c r="H18" t="s">
        <v>151</v>
      </c>
      <c r="I18" t="s">
        <v>232</v>
      </c>
      <c r="J18" t="s">
        <v>87</v>
      </c>
      <c r="K18" t="s">
        <v>57</v>
      </c>
      <c r="L18" t="s">
        <v>131</v>
      </c>
      <c r="M18">
        <v>1</v>
      </c>
      <c r="N18" s="47">
        <v>470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423</v>
      </c>
      <c r="U18" s="47">
        <v>47</v>
      </c>
      <c r="V18" t="s">
        <v>71</v>
      </c>
      <c r="W18" t="s">
        <v>72</v>
      </c>
      <c r="X18"/>
      <c r="Y18" t="s">
        <v>240</v>
      </c>
      <c r="Z18" s="43" t="str">
        <f>Raw_data[[#This Row],[Month]]&amp;Raw_data[[#This Row],[Locations]]&amp;Raw_data[[#This Row],[Looker2]]</f>
        <v>45292Hill CountryRTC</v>
      </c>
      <c r="AA18" s="44" t="str">
        <f>IFERROR(VLOOKUP(Raw_data[[#This Row],[Description]],'LU Table'!$A$1:$B$50,2,0),"")</f>
        <v>RTC</v>
      </c>
      <c r="AB18" s="44" t="str">
        <f>TRIM(MID(Raw_data[[#This Row],[Location]],LEN("Positive Recovery- ")+1,LEN(Raw_data[[#This Row],[Location]])))</f>
        <v>Hill Country</v>
      </c>
      <c r="AC18" s="45">
        <f t="shared" si="0"/>
        <v>45292</v>
      </c>
      <c r="AD18" s="44" t="str">
        <f>VLOOKUP(Raw_data[[#This Row],[Locations]]&amp;Raw_data[[#This Row],[Looker2]],Category!A:E,5,0)</f>
        <v>Company Owned</v>
      </c>
      <c r="AE18" s="44" t="str">
        <f>Raw_data[[#This Row],[Locations]]&amp;Raw_data[[#This Row],[Looker2]]</f>
        <v>Hill CountryRTC</v>
      </c>
      <c r="AH18"/>
      <c r="AI18"/>
      <c r="AJ18"/>
    </row>
    <row r="19" spans="1:36">
      <c r="A19" s="15">
        <v>45295</v>
      </c>
      <c r="B19" s="15">
        <v>45292</v>
      </c>
      <c r="C19" t="s">
        <v>9</v>
      </c>
      <c r="D19">
        <v>205173</v>
      </c>
      <c r="E19" t="s">
        <v>854</v>
      </c>
      <c r="F19" t="s">
        <v>855</v>
      </c>
      <c r="G19" t="s">
        <v>429</v>
      </c>
      <c r="H19" t="s">
        <v>151</v>
      </c>
      <c r="I19" t="s">
        <v>232</v>
      </c>
      <c r="J19" t="s">
        <v>17</v>
      </c>
      <c r="K19" t="s">
        <v>57</v>
      </c>
      <c r="L19" t="s">
        <v>130</v>
      </c>
      <c r="M19">
        <v>1</v>
      </c>
      <c r="N19" s="47">
        <v>400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400</v>
      </c>
      <c r="U19" s="47">
        <v>0</v>
      </c>
      <c r="V19" t="s">
        <v>71</v>
      </c>
      <c r="W19" t="s">
        <v>72</v>
      </c>
      <c r="X19"/>
      <c r="Y19" t="s">
        <v>240</v>
      </c>
      <c r="Z19" s="43" t="str">
        <f>Raw_data[[#This Row],[Month]]&amp;Raw_data[[#This Row],[Locations]]&amp;Raw_data[[#This Row],[Looker2]]</f>
        <v>45292Hill CountryRTC</v>
      </c>
      <c r="AA19" s="44" t="str">
        <f>IFERROR(VLOOKUP(Raw_data[[#This Row],[Description]],'LU Table'!$A$1:$B$50,2,0),"")</f>
        <v>RTC</v>
      </c>
      <c r="AB19" s="44" t="str">
        <f>TRIM(MID(Raw_data[[#This Row],[Location]],LEN("Positive Recovery- ")+1,LEN(Raw_data[[#This Row],[Location]])))</f>
        <v>Hill Country</v>
      </c>
      <c r="AC19" s="45">
        <f t="shared" si="0"/>
        <v>45292</v>
      </c>
      <c r="AD19" s="44" t="str">
        <f>VLOOKUP(Raw_data[[#This Row],[Locations]]&amp;Raw_data[[#This Row],[Looker2]],Category!A:E,5,0)</f>
        <v>Company Owned</v>
      </c>
      <c r="AE19" s="44" t="str">
        <f>Raw_data[[#This Row],[Locations]]&amp;Raw_data[[#This Row],[Looker2]]</f>
        <v>Hill CountryRTC</v>
      </c>
      <c r="AH19"/>
      <c r="AI19"/>
      <c r="AJ19"/>
    </row>
    <row r="20" spans="1:36">
      <c r="A20" s="15">
        <v>45295</v>
      </c>
      <c r="B20" s="15">
        <v>45292</v>
      </c>
      <c r="C20" t="s">
        <v>9</v>
      </c>
      <c r="D20">
        <v>205174</v>
      </c>
      <c r="E20" t="s">
        <v>708</v>
      </c>
      <c r="F20" t="s">
        <v>449</v>
      </c>
      <c r="G20" t="s">
        <v>709</v>
      </c>
      <c r="H20" t="s">
        <v>151</v>
      </c>
      <c r="I20" t="s">
        <v>232</v>
      </c>
      <c r="J20" t="s">
        <v>87</v>
      </c>
      <c r="K20" t="s">
        <v>16</v>
      </c>
      <c r="L20" t="s">
        <v>131</v>
      </c>
      <c r="M20">
        <v>1</v>
      </c>
      <c r="N20" s="47">
        <v>470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423</v>
      </c>
      <c r="U20" s="47">
        <v>47</v>
      </c>
      <c r="V20" t="s">
        <v>71</v>
      </c>
      <c r="W20" t="s">
        <v>72</v>
      </c>
      <c r="X20"/>
      <c r="Y20" t="s">
        <v>240</v>
      </c>
      <c r="Z20" s="43" t="str">
        <f>Raw_data[[#This Row],[Month]]&amp;Raw_data[[#This Row],[Locations]]&amp;Raw_data[[#This Row],[Looker2]]</f>
        <v>45292Garden OaksRTC</v>
      </c>
      <c r="AA20" s="44" t="str">
        <f>IFERROR(VLOOKUP(Raw_data[[#This Row],[Description]],'LU Table'!$A$1:$B$50,2,0),"")</f>
        <v>RTC</v>
      </c>
      <c r="AB20" s="44" t="str">
        <f>TRIM(MID(Raw_data[[#This Row],[Location]],LEN("Positive Recovery- ")+1,LEN(Raw_data[[#This Row],[Location]])))</f>
        <v>Garden Oaks</v>
      </c>
      <c r="AC20" s="45">
        <f t="shared" si="0"/>
        <v>45292</v>
      </c>
      <c r="AD20" s="44" t="str">
        <f>VLOOKUP(Raw_data[[#This Row],[Locations]]&amp;Raw_data[[#This Row],[Looker2]],Category!A:E,5,0)</f>
        <v>Company Owned</v>
      </c>
      <c r="AE20" s="44" t="str">
        <f>Raw_data[[#This Row],[Locations]]&amp;Raw_data[[#This Row],[Looker2]]</f>
        <v>Garden OaksRTC</v>
      </c>
      <c r="AH20"/>
      <c r="AI20"/>
    </row>
    <row r="21" spans="1:36">
      <c r="A21" s="15">
        <v>45295</v>
      </c>
      <c r="B21" s="15">
        <v>45292</v>
      </c>
      <c r="C21" t="s">
        <v>9</v>
      </c>
      <c r="D21">
        <v>205175</v>
      </c>
      <c r="E21" t="s">
        <v>828</v>
      </c>
      <c r="F21" t="s">
        <v>385</v>
      </c>
      <c r="G21" t="s">
        <v>541</v>
      </c>
      <c r="H21" t="s">
        <v>171</v>
      </c>
      <c r="I21" t="s">
        <v>232</v>
      </c>
      <c r="J21" t="s">
        <v>87</v>
      </c>
      <c r="K21" t="s">
        <v>107</v>
      </c>
      <c r="L21" t="s">
        <v>134</v>
      </c>
      <c r="M21">
        <v>1</v>
      </c>
      <c r="N21" s="47">
        <v>425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382.5</v>
      </c>
      <c r="U21" s="47">
        <v>365.5</v>
      </c>
      <c r="V21" t="s">
        <v>71</v>
      </c>
      <c r="W21" t="s">
        <v>72</v>
      </c>
      <c r="X21"/>
      <c r="Y21" t="s">
        <v>240</v>
      </c>
      <c r="Z21" s="43" t="str">
        <f>Raw_data[[#This Row],[Month]]&amp;Raw_data[[#This Row],[Locations]]&amp;Raw_data[[#This Row],[Looker2]]</f>
        <v>45292Dallas Ft WorthRTC</v>
      </c>
      <c r="AA21" s="44" t="str">
        <f>IFERROR(VLOOKUP(Raw_data[[#This Row],[Description]],'LU Table'!$A$1:$B$50,2,0),"")</f>
        <v>RTC</v>
      </c>
      <c r="AB21" s="44" t="str">
        <f>TRIM(MID(Raw_data[[#This Row],[Location]],LEN("Positive Recovery- ")+1,LEN(Raw_data[[#This Row],[Location]])))</f>
        <v>Dallas Ft Worth</v>
      </c>
      <c r="AC21" s="45">
        <f t="shared" si="0"/>
        <v>45292</v>
      </c>
      <c r="AD21" s="44" t="str">
        <f>VLOOKUP(Raw_data[[#This Row],[Locations]]&amp;Raw_data[[#This Row],[Looker2]],Category!A:E,5,0)</f>
        <v>Company Owned</v>
      </c>
      <c r="AE21" s="44" t="str">
        <f>Raw_data[[#This Row],[Locations]]&amp;Raw_data[[#This Row],[Looker2]]</f>
        <v>Dallas Ft WorthRTC</v>
      </c>
      <c r="AH21"/>
      <c r="AI21"/>
    </row>
    <row r="22" spans="1:36">
      <c r="A22" s="15">
        <v>45295</v>
      </c>
      <c r="B22" s="15">
        <v>45292</v>
      </c>
      <c r="C22" t="s">
        <v>9</v>
      </c>
      <c r="D22">
        <v>205177</v>
      </c>
      <c r="E22" t="s">
        <v>891</v>
      </c>
      <c r="F22" t="s">
        <v>597</v>
      </c>
      <c r="G22" t="s">
        <v>892</v>
      </c>
      <c r="H22" t="s">
        <v>152</v>
      </c>
      <c r="I22" t="s">
        <v>232</v>
      </c>
      <c r="J22" t="s">
        <v>96</v>
      </c>
      <c r="K22" t="s">
        <v>107</v>
      </c>
      <c r="L22" t="s">
        <v>130</v>
      </c>
      <c r="M22">
        <v>1</v>
      </c>
      <c r="N22" s="47">
        <v>428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385.2</v>
      </c>
      <c r="U22" s="47">
        <v>64.2</v>
      </c>
      <c r="V22" t="s">
        <v>71</v>
      </c>
      <c r="W22" t="s">
        <v>72</v>
      </c>
      <c r="X22"/>
      <c r="Y22" t="s">
        <v>240</v>
      </c>
      <c r="Z22" s="43" t="str">
        <f>Raw_data[[#This Row],[Month]]&amp;Raw_data[[#This Row],[Locations]]&amp;Raw_data[[#This Row],[Looker2]]</f>
        <v>45292Dallas Ft WorthRTC</v>
      </c>
      <c r="AA22" s="44" t="str">
        <f>IFERROR(VLOOKUP(Raw_data[[#This Row],[Description]],'LU Table'!$A$1:$B$50,2,0),"")</f>
        <v>RTC</v>
      </c>
      <c r="AB22" s="44" t="str">
        <f>TRIM(MID(Raw_data[[#This Row],[Location]],LEN("Positive Recovery- ")+1,LEN(Raw_data[[#This Row],[Location]])))</f>
        <v>Dallas Ft Worth</v>
      </c>
      <c r="AC22" s="45">
        <f t="shared" si="0"/>
        <v>45292</v>
      </c>
      <c r="AD22" s="44" t="str">
        <f>VLOOKUP(Raw_data[[#This Row],[Locations]]&amp;Raw_data[[#This Row],[Looker2]],Category!A:E,5,0)</f>
        <v>Company Owned</v>
      </c>
      <c r="AE22" s="44" t="str">
        <f>Raw_data[[#This Row],[Locations]]&amp;Raw_data[[#This Row],[Looker2]]</f>
        <v>Dallas Ft WorthRTC</v>
      </c>
      <c r="AH22"/>
      <c r="AI22"/>
    </row>
    <row r="23" spans="1:36">
      <c r="A23" s="15">
        <v>45295</v>
      </c>
      <c r="B23" s="15">
        <v>45292</v>
      </c>
      <c r="C23" t="s">
        <v>9</v>
      </c>
      <c r="D23">
        <v>205178</v>
      </c>
      <c r="E23" t="s">
        <v>820</v>
      </c>
      <c r="F23" t="s">
        <v>287</v>
      </c>
      <c r="G23" t="s">
        <v>325</v>
      </c>
      <c r="H23" t="s">
        <v>151</v>
      </c>
      <c r="I23" t="s">
        <v>232</v>
      </c>
      <c r="J23" t="s">
        <v>87</v>
      </c>
      <c r="K23" t="s">
        <v>16</v>
      </c>
      <c r="L23" t="s">
        <v>131</v>
      </c>
      <c r="M23">
        <v>1</v>
      </c>
      <c r="N23" s="47">
        <v>470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423</v>
      </c>
      <c r="U23" s="47">
        <v>47</v>
      </c>
      <c r="V23" t="s">
        <v>71</v>
      </c>
      <c r="W23" t="s">
        <v>72</v>
      </c>
      <c r="X23"/>
      <c r="Y23" t="s">
        <v>240</v>
      </c>
      <c r="Z23" s="43" t="str">
        <f>Raw_data[[#This Row],[Month]]&amp;Raw_data[[#This Row],[Locations]]&amp;Raw_data[[#This Row],[Looker2]]</f>
        <v>45292Garden OaksRTC</v>
      </c>
      <c r="AA23" s="44" t="str">
        <f>IFERROR(VLOOKUP(Raw_data[[#This Row],[Description]],'LU Table'!$A$1:$B$50,2,0),"")</f>
        <v>RTC</v>
      </c>
      <c r="AB23" s="44" t="str">
        <f>TRIM(MID(Raw_data[[#This Row],[Location]],LEN("Positive Recovery- ")+1,LEN(Raw_data[[#This Row],[Location]])))</f>
        <v>Garden Oaks</v>
      </c>
      <c r="AC23" s="45">
        <f t="shared" si="0"/>
        <v>45292</v>
      </c>
      <c r="AD23" s="44" t="str">
        <f>VLOOKUP(Raw_data[[#This Row],[Locations]]&amp;Raw_data[[#This Row],[Looker2]],Category!A:E,5,0)</f>
        <v>Company Owned</v>
      </c>
      <c r="AE23" s="44" t="str">
        <f>Raw_data[[#This Row],[Locations]]&amp;Raw_data[[#This Row],[Looker2]]</f>
        <v>Garden OaksRTC</v>
      </c>
      <c r="AH23"/>
      <c r="AI23"/>
    </row>
    <row r="24" spans="1:36">
      <c r="A24" s="15">
        <v>45295</v>
      </c>
      <c r="B24" s="15">
        <v>45292</v>
      </c>
      <c r="C24" t="s">
        <v>9</v>
      </c>
      <c r="D24">
        <v>205179</v>
      </c>
      <c r="E24" t="s">
        <v>852</v>
      </c>
      <c r="F24" t="s">
        <v>549</v>
      </c>
      <c r="G24" t="s">
        <v>853</v>
      </c>
      <c r="H24" t="s">
        <v>154</v>
      </c>
      <c r="I24" t="s">
        <v>232</v>
      </c>
      <c r="J24" t="s">
        <v>93</v>
      </c>
      <c r="K24" t="s">
        <v>107</v>
      </c>
      <c r="L24" t="s">
        <v>131</v>
      </c>
      <c r="M24">
        <v>1</v>
      </c>
      <c r="N24" s="47">
        <v>530</v>
      </c>
      <c r="O24" s="47">
        <v>0</v>
      </c>
      <c r="P24" s="47">
        <v>0</v>
      </c>
      <c r="Q24" s="47">
        <v>0</v>
      </c>
      <c r="R24" s="47">
        <v>0</v>
      </c>
      <c r="S24" s="47">
        <v>530</v>
      </c>
      <c r="T24" s="47">
        <v>477</v>
      </c>
      <c r="U24" s="47">
        <v>477</v>
      </c>
      <c r="V24" t="s">
        <v>71</v>
      </c>
      <c r="W24" t="s">
        <v>72</v>
      </c>
      <c r="X24"/>
      <c r="Y24" t="s">
        <v>240</v>
      </c>
      <c r="Z24" s="43" t="str">
        <f>Raw_data[[#This Row],[Month]]&amp;Raw_data[[#This Row],[Locations]]&amp;Raw_data[[#This Row],[Looker2]]</f>
        <v>45292Dallas Ft WorthRTC</v>
      </c>
      <c r="AA24" s="44" t="str">
        <f>IFERROR(VLOOKUP(Raw_data[[#This Row],[Description]],'LU Table'!$A$1:$B$50,2,0),"")</f>
        <v>RTC</v>
      </c>
      <c r="AB24" s="44" t="str">
        <f>TRIM(MID(Raw_data[[#This Row],[Location]],LEN("Positive Recovery- ")+1,LEN(Raw_data[[#This Row],[Location]])))</f>
        <v>Dallas Ft Worth</v>
      </c>
      <c r="AC24" s="45">
        <f t="shared" si="0"/>
        <v>45292</v>
      </c>
      <c r="AD24" s="44" t="str">
        <f>VLOOKUP(Raw_data[[#This Row],[Locations]]&amp;Raw_data[[#This Row],[Looker2]],Category!A:E,5,0)</f>
        <v>Company Owned</v>
      </c>
      <c r="AE24" s="44" t="str">
        <f>Raw_data[[#This Row],[Locations]]&amp;Raw_data[[#This Row],[Looker2]]</f>
        <v>Dallas Ft WorthRTC</v>
      </c>
      <c r="AH24"/>
      <c r="AI24"/>
    </row>
    <row r="25" spans="1:36">
      <c r="A25" s="15">
        <v>45295</v>
      </c>
      <c r="B25" s="15">
        <v>45292</v>
      </c>
      <c r="C25" t="s">
        <v>9</v>
      </c>
      <c r="D25">
        <v>205180</v>
      </c>
      <c r="E25" t="s">
        <v>956</v>
      </c>
      <c r="F25" t="s">
        <v>284</v>
      </c>
      <c r="G25" t="s">
        <v>487</v>
      </c>
      <c r="H25" t="s">
        <v>175</v>
      </c>
      <c r="I25" t="s">
        <v>232</v>
      </c>
      <c r="J25" t="s">
        <v>96</v>
      </c>
      <c r="K25" t="s">
        <v>107</v>
      </c>
      <c r="L25" t="s">
        <v>130</v>
      </c>
      <c r="M25">
        <v>1</v>
      </c>
      <c r="N25" s="47">
        <v>832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748.8</v>
      </c>
      <c r="U25" s="47">
        <v>40.5</v>
      </c>
      <c r="V25" t="s">
        <v>71</v>
      </c>
      <c r="W25" t="s">
        <v>72</v>
      </c>
      <c r="X25"/>
      <c r="Y25" t="s">
        <v>240</v>
      </c>
      <c r="Z25" s="43" t="str">
        <f>Raw_data[[#This Row],[Month]]&amp;Raw_data[[#This Row],[Locations]]&amp;Raw_data[[#This Row],[Looker2]]</f>
        <v>45292Dallas Ft WorthDetox</v>
      </c>
      <c r="AA25" s="44" t="str">
        <f>IFERROR(VLOOKUP(Raw_data[[#This Row],[Description]],'LU Table'!$A$1:$B$50,2,0),"")</f>
        <v>Detox</v>
      </c>
      <c r="AB25" s="44" t="str">
        <f>TRIM(MID(Raw_data[[#This Row],[Location]],LEN("Positive Recovery- ")+1,LEN(Raw_data[[#This Row],[Location]])))</f>
        <v>Dallas Ft Worth</v>
      </c>
      <c r="AC25" s="45">
        <f t="shared" si="0"/>
        <v>45292</v>
      </c>
      <c r="AD25" s="44" t="str">
        <f>VLOOKUP(Raw_data[[#This Row],[Locations]]&amp;Raw_data[[#This Row],[Looker2]],Category!A:E,5,0)</f>
        <v>Company Owned</v>
      </c>
      <c r="AE25" s="44" t="str">
        <f>Raw_data[[#This Row],[Locations]]&amp;Raw_data[[#This Row],[Looker2]]</f>
        <v>Dallas Ft WorthDetox</v>
      </c>
      <c r="AH25"/>
      <c r="AI25"/>
    </row>
    <row r="26" spans="1:36">
      <c r="A26" s="15">
        <v>45295</v>
      </c>
      <c r="B26" s="15">
        <v>45292</v>
      </c>
      <c r="C26" t="s">
        <v>9</v>
      </c>
      <c r="D26">
        <v>205181</v>
      </c>
      <c r="E26" t="s">
        <v>842</v>
      </c>
      <c r="F26" t="s">
        <v>676</v>
      </c>
      <c r="G26" t="s">
        <v>308</v>
      </c>
      <c r="H26" t="s">
        <v>151</v>
      </c>
      <c r="I26" t="s">
        <v>232</v>
      </c>
      <c r="J26" t="s">
        <v>749</v>
      </c>
      <c r="K26" t="s">
        <v>16</v>
      </c>
      <c r="L26" t="s">
        <v>131</v>
      </c>
      <c r="M26">
        <v>1</v>
      </c>
      <c r="N26" s="47">
        <v>400</v>
      </c>
      <c r="O26" s="47">
        <v>0</v>
      </c>
      <c r="P26" s="47">
        <v>0</v>
      </c>
      <c r="Q26" s="47">
        <v>0</v>
      </c>
      <c r="R26" s="47">
        <v>0</v>
      </c>
      <c r="S26" s="47">
        <v>400</v>
      </c>
      <c r="T26" s="47">
        <v>360</v>
      </c>
      <c r="U26" s="47">
        <v>360</v>
      </c>
      <c r="V26" t="s">
        <v>71</v>
      </c>
      <c r="W26" t="s">
        <v>72</v>
      </c>
      <c r="X26"/>
      <c r="Y26" t="s">
        <v>240</v>
      </c>
      <c r="Z26" s="43" t="str">
        <f>Raw_data[[#This Row],[Month]]&amp;Raw_data[[#This Row],[Locations]]&amp;Raw_data[[#This Row],[Looker2]]</f>
        <v>45292Garden OaksRTC</v>
      </c>
      <c r="AA26" s="44" t="str">
        <f>IFERROR(VLOOKUP(Raw_data[[#This Row],[Description]],'LU Table'!$A$1:$B$50,2,0),"")</f>
        <v>RTC</v>
      </c>
      <c r="AB26" s="44" t="str">
        <f>TRIM(MID(Raw_data[[#This Row],[Location]],LEN("Positive Recovery- ")+1,LEN(Raw_data[[#This Row],[Location]])))</f>
        <v>Garden Oaks</v>
      </c>
      <c r="AC26" s="45">
        <f t="shared" si="0"/>
        <v>45292</v>
      </c>
      <c r="AD26" s="44" t="str">
        <f>VLOOKUP(Raw_data[[#This Row],[Locations]]&amp;Raw_data[[#This Row],[Looker2]],Category!A:E,5,0)</f>
        <v>Company Owned</v>
      </c>
      <c r="AE26" s="44" t="str">
        <f>Raw_data[[#This Row],[Locations]]&amp;Raw_data[[#This Row],[Looker2]]</f>
        <v>Garden OaksRTC</v>
      </c>
      <c r="AH26"/>
      <c r="AI26"/>
    </row>
    <row r="27" spans="1:36">
      <c r="A27" s="15">
        <v>45295</v>
      </c>
      <c r="B27" s="15">
        <v>45292</v>
      </c>
      <c r="C27" t="s">
        <v>9</v>
      </c>
      <c r="D27">
        <v>205182</v>
      </c>
      <c r="E27" t="s">
        <v>888</v>
      </c>
      <c r="F27" t="s">
        <v>290</v>
      </c>
      <c r="G27" t="s">
        <v>889</v>
      </c>
      <c r="H27" t="s">
        <v>151</v>
      </c>
      <c r="I27" t="s">
        <v>232</v>
      </c>
      <c r="J27" t="s">
        <v>17</v>
      </c>
      <c r="K27" t="s">
        <v>16</v>
      </c>
      <c r="L27" t="s">
        <v>130</v>
      </c>
      <c r="M27">
        <v>1</v>
      </c>
      <c r="N27" s="47">
        <v>200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200</v>
      </c>
      <c r="U27" s="47">
        <v>0</v>
      </c>
      <c r="V27" t="s">
        <v>71</v>
      </c>
      <c r="W27" t="s">
        <v>72</v>
      </c>
      <c r="X27"/>
      <c r="Y27" t="s">
        <v>240</v>
      </c>
      <c r="Z27" s="43" t="str">
        <f>Raw_data[[#This Row],[Month]]&amp;Raw_data[[#This Row],[Locations]]&amp;Raw_data[[#This Row],[Looker2]]</f>
        <v>45292Garden OaksRTC</v>
      </c>
      <c r="AA27" s="44" t="str">
        <f>IFERROR(VLOOKUP(Raw_data[[#This Row],[Description]],'LU Table'!$A$1:$B$50,2,0),"")</f>
        <v>RTC</v>
      </c>
      <c r="AB27" s="44" t="str">
        <f>TRIM(MID(Raw_data[[#This Row],[Location]],LEN("Positive Recovery- ")+1,LEN(Raw_data[[#This Row],[Location]])))</f>
        <v>Garden Oaks</v>
      </c>
      <c r="AC27" s="45">
        <f t="shared" si="0"/>
        <v>45292</v>
      </c>
      <c r="AD27" s="44" t="str">
        <f>VLOOKUP(Raw_data[[#This Row],[Locations]]&amp;Raw_data[[#This Row],[Looker2]],Category!A:E,5,0)</f>
        <v>Company Owned</v>
      </c>
      <c r="AE27" s="44" t="str">
        <f>Raw_data[[#This Row],[Locations]]&amp;Raw_data[[#This Row],[Looker2]]</f>
        <v>Garden OaksRTC</v>
      </c>
      <c r="AH27"/>
      <c r="AI27"/>
    </row>
    <row r="28" spans="1:36">
      <c r="A28" s="15">
        <v>45295</v>
      </c>
      <c r="B28" s="15">
        <v>45292</v>
      </c>
      <c r="C28" t="s">
        <v>9</v>
      </c>
      <c r="D28">
        <v>205183</v>
      </c>
      <c r="E28" t="s">
        <v>569</v>
      </c>
      <c r="F28" t="s">
        <v>570</v>
      </c>
      <c r="G28" t="s">
        <v>571</v>
      </c>
      <c r="H28" t="s">
        <v>151</v>
      </c>
      <c r="I28" t="s">
        <v>232</v>
      </c>
      <c r="J28" t="s">
        <v>89</v>
      </c>
      <c r="K28" t="s">
        <v>16</v>
      </c>
      <c r="L28" t="s">
        <v>130</v>
      </c>
      <c r="M28">
        <v>1</v>
      </c>
      <c r="N28" s="47">
        <v>425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382.5</v>
      </c>
      <c r="U28" s="47">
        <v>-42.5</v>
      </c>
      <c r="V28" t="s">
        <v>71</v>
      </c>
      <c r="W28" t="s">
        <v>72</v>
      </c>
      <c r="X28"/>
      <c r="Y28" t="s">
        <v>240</v>
      </c>
      <c r="Z28" s="43" t="str">
        <f>Raw_data[[#This Row],[Month]]&amp;Raw_data[[#This Row],[Locations]]&amp;Raw_data[[#This Row],[Looker2]]</f>
        <v>45292Garden OaksRTC</v>
      </c>
      <c r="AA28" s="44" t="str">
        <f>IFERROR(VLOOKUP(Raw_data[[#This Row],[Description]],'LU Table'!$A$1:$B$50,2,0),"")</f>
        <v>RTC</v>
      </c>
      <c r="AB28" s="44" t="str">
        <f>TRIM(MID(Raw_data[[#This Row],[Location]],LEN("Positive Recovery- ")+1,LEN(Raw_data[[#This Row],[Location]])))</f>
        <v>Garden Oaks</v>
      </c>
      <c r="AC28" s="45">
        <f t="shared" si="0"/>
        <v>45292</v>
      </c>
      <c r="AD28" s="44" t="str">
        <f>VLOOKUP(Raw_data[[#This Row],[Locations]]&amp;Raw_data[[#This Row],[Looker2]],Category!A:E,5,0)</f>
        <v>Company Owned</v>
      </c>
      <c r="AE28" s="44" t="str">
        <f>Raw_data[[#This Row],[Locations]]&amp;Raw_data[[#This Row],[Looker2]]</f>
        <v>Garden OaksRTC</v>
      </c>
      <c r="AH28"/>
      <c r="AI28"/>
    </row>
    <row r="29" spans="1:36">
      <c r="A29" s="15">
        <v>45295</v>
      </c>
      <c r="B29" s="15">
        <v>45292</v>
      </c>
      <c r="C29" t="s">
        <v>9</v>
      </c>
      <c r="D29">
        <v>205184</v>
      </c>
      <c r="E29" t="s">
        <v>957</v>
      </c>
      <c r="F29" t="s">
        <v>428</v>
      </c>
      <c r="G29" t="s">
        <v>958</v>
      </c>
      <c r="H29" t="s">
        <v>155</v>
      </c>
      <c r="I29" t="s">
        <v>232</v>
      </c>
      <c r="J29" t="s">
        <v>87</v>
      </c>
      <c r="K29" t="s">
        <v>107</v>
      </c>
      <c r="L29" t="s">
        <v>130</v>
      </c>
      <c r="M29">
        <v>1</v>
      </c>
      <c r="N29" s="47">
        <v>775</v>
      </c>
      <c r="O29" s="47">
        <v>0</v>
      </c>
      <c r="P29" s="47">
        <v>0</v>
      </c>
      <c r="Q29" s="47">
        <v>0</v>
      </c>
      <c r="R29" s="47">
        <v>0</v>
      </c>
      <c r="S29" s="47">
        <v>775</v>
      </c>
      <c r="T29" s="47">
        <v>697.5</v>
      </c>
      <c r="U29" s="47">
        <v>697.5</v>
      </c>
      <c r="V29" t="s">
        <v>71</v>
      </c>
      <c r="W29" t="s">
        <v>72</v>
      </c>
      <c r="X29"/>
      <c r="Y29" t="s">
        <v>240</v>
      </c>
      <c r="Z29" s="43" t="str">
        <f>Raw_data[[#This Row],[Month]]&amp;Raw_data[[#This Row],[Locations]]&amp;Raw_data[[#This Row],[Looker2]]</f>
        <v>45292Dallas Ft WorthDetox</v>
      </c>
      <c r="AA29" s="44" t="str">
        <f>IFERROR(VLOOKUP(Raw_data[[#This Row],[Description]],'LU Table'!$A$1:$B$50,2,0),"")</f>
        <v>Detox</v>
      </c>
      <c r="AB29" s="44" t="str">
        <f>TRIM(MID(Raw_data[[#This Row],[Location]],LEN("Positive Recovery- ")+1,LEN(Raw_data[[#This Row],[Location]])))</f>
        <v>Dallas Ft Worth</v>
      </c>
      <c r="AC29" s="45">
        <f t="shared" si="0"/>
        <v>45292</v>
      </c>
      <c r="AD29" s="44" t="str">
        <f>VLOOKUP(Raw_data[[#This Row],[Locations]]&amp;Raw_data[[#This Row],[Looker2]],Category!A:E,5,0)</f>
        <v>Company Owned</v>
      </c>
      <c r="AE29" s="44" t="str">
        <f>Raw_data[[#This Row],[Locations]]&amp;Raw_data[[#This Row],[Looker2]]</f>
        <v>Dallas Ft WorthDetox</v>
      </c>
      <c r="AH29"/>
      <c r="AI29"/>
    </row>
    <row r="30" spans="1:36">
      <c r="A30" s="15">
        <v>45295</v>
      </c>
      <c r="B30" s="15">
        <v>45292</v>
      </c>
      <c r="C30" t="s">
        <v>9</v>
      </c>
      <c r="D30">
        <v>205186</v>
      </c>
      <c r="E30" t="s">
        <v>803</v>
      </c>
      <c r="F30" t="s">
        <v>804</v>
      </c>
      <c r="G30" t="s">
        <v>805</v>
      </c>
      <c r="H30" t="s">
        <v>151</v>
      </c>
      <c r="I30" t="s">
        <v>232</v>
      </c>
      <c r="J30" t="s">
        <v>17</v>
      </c>
      <c r="K30" t="s">
        <v>16</v>
      </c>
      <c r="L30" t="s">
        <v>131</v>
      </c>
      <c r="M30">
        <v>1</v>
      </c>
      <c r="N30" s="47">
        <v>400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400</v>
      </c>
      <c r="U30" s="47">
        <v>0</v>
      </c>
      <c r="V30" t="s">
        <v>71</v>
      </c>
      <c r="W30" t="s">
        <v>72</v>
      </c>
      <c r="X30"/>
      <c r="Y30" t="s">
        <v>240</v>
      </c>
      <c r="Z30" s="43" t="str">
        <f>Raw_data[[#This Row],[Month]]&amp;Raw_data[[#This Row],[Locations]]&amp;Raw_data[[#This Row],[Looker2]]</f>
        <v>45292Garden OaksRTC</v>
      </c>
      <c r="AA30" s="44" t="str">
        <f>IFERROR(VLOOKUP(Raw_data[[#This Row],[Description]],'LU Table'!$A$1:$B$50,2,0),"")</f>
        <v>RTC</v>
      </c>
      <c r="AB30" s="44" t="str">
        <f>TRIM(MID(Raw_data[[#This Row],[Location]],LEN("Positive Recovery- ")+1,LEN(Raw_data[[#This Row],[Location]])))</f>
        <v>Garden Oaks</v>
      </c>
      <c r="AC30" s="45">
        <f t="shared" si="0"/>
        <v>45292</v>
      </c>
      <c r="AD30" s="44" t="str">
        <f>VLOOKUP(Raw_data[[#This Row],[Locations]]&amp;Raw_data[[#This Row],[Looker2]],Category!A:E,5,0)</f>
        <v>Company Owned</v>
      </c>
      <c r="AE30" s="44" t="str">
        <f>Raw_data[[#This Row],[Locations]]&amp;Raw_data[[#This Row],[Looker2]]</f>
        <v>Garden OaksRTC</v>
      </c>
      <c r="AH30"/>
      <c r="AI30"/>
    </row>
    <row r="31" spans="1:36">
      <c r="A31" s="15">
        <v>45295</v>
      </c>
      <c r="B31" s="15">
        <v>45292</v>
      </c>
      <c r="C31" t="s">
        <v>9</v>
      </c>
      <c r="D31">
        <v>205187</v>
      </c>
      <c r="E31" t="s">
        <v>843</v>
      </c>
      <c r="F31" t="s">
        <v>447</v>
      </c>
      <c r="G31" t="s">
        <v>456</v>
      </c>
      <c r="H31" t="s">
        <v>151</v>
      </c>
      <c r="I31" t="s">
        <v>232</v>
      </c>
      <c r="J31" t="s">
        <v>88</v>
      </c>
      <c r="K31" t="s">
        <v>107</v>
      </c>
      <c r="L31" t="s">
        <v>131</v>
      </c>
      <c r="M31">
        <v>1</v>
      </c>
      <c r="N31" s="47">
        <v>500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450</v>
      </c>
      <c r="U31" s="47">
        <v>450</v>
      </c>
      <c r="V31" t="s">
        <v>71</v>
      </c>
      <c r="W31" t="s">
        <v>72</v>
      </c>
      <c r="X31"/>
      <c r="Y31" t="s">
        <v>240</v>
      </c>
      <c r="Z31" s="43" t="str">
        <f>Raw_data[[#This Row],[Month]]&amp;Raw_data[[#This Row],[Locations]]&amp;Raw_data[[#This Row],[Looker2]]</f>
        <v>45292Dallas Ft WorthRTC</v>
      </c>
      <c r="AA31" s="44" t="str">
        <f>IFERROR(VLOOKUP(Raw_data[[#This Row],[Description]],'LU Table'!$A$1:$B$50,2,0),"")</f>
        <v>RTC</v>
      </c>
      <c r="AB31" s="44" t="str">
        <f>TRIM(MID(Raw_data[[#This Row],[Location]],LEN("Positive Recovery- ")+1,LEN(Raw_data[[#This Row],[Location]])))</f>
        <v>Dallas Ft Worth</v>
      </c>
      <c r="AC31" s="45">
        <f t="shared" si="0"/>
        <v>45292</v>
      </c>
      <c r="AD31" s="44" t="str">
        <f>VLOOKUP(Raw_data[[#This Row],[Locations]]&amp;Raw_data[[#This Row],[Looker2]],Category!A:E,5,0)</f>
        <v>Company Owned</v>
      </c>
      <c r="AE31" s="44" t="str">
        <f>Raw_data[[#This Row],[Locations]]&amp;Raw_data[[#This Row],[Looker2]]</f>
        <v>Dallas Ft WorthRTC</v>
      </c>
      <c r="AH31"/>
      <c r="AI31"/>
    </row>
    <row r="32" spans="1:36">
      <c r="A32" s="15">
        <v>45295</v>
      </c>
      <c r="B32" s="15">
        <v>45292</v>
      </c>
      <c r="C32" t="s">
        <v>9</v>
      </c>
      <c r="D32">
        <v>205188</v>
      </c>
      <c r="E32" t="s">
        <v>936</v>
      </c>
      <c r="F32" t="s">
        <v>937</v>
      </c>
      <c r="G32" t="s">
        <v>938</v>
      </c>
      <c r="H32" t="s">
        <v>151</v>
      </c>
      <c r="I32" t="s">
        <v>232</v>
      </c>
      <c r="J32" t="s">
        <v>88</v>
      </c>
      <c r="K32" t="s">
        <v>16</v>
      </c>
      <c r="L32" t="s">
        <v>131</v>
      </c>
      <c r="M32">
        <v>1</v>
      </c>
      <c r="N32" s="47">
        <v>500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450</v>
      </c>
      <c r="U32" s="47">
        <v>-50</v>
      </c>
      <c r="V32" t="s">
        <v>71</v>
      </c>
      <c r="W32" t="s">
        <v>72</v>
      </c>
      <c r="X32"/>
      <c r="Y32" t="s">
        <v>240</v>
      </c>
      <c r="Z32" s="43" t="str">
        <f>Raw_data[[#This Row],[Month]]&amp;Raw_data[[#This Row],[Locations]]&amp;Raw_data[[#This Row],[Looker2]]</f>
        <v>45292Garden OaksRTC</v>
      </c>
      <c r="AA32" s="44" t="str">
        <f>IFERROR(VLOOKUP(Raw_data[[#This Row],[Description]],'LU Table'!$A$1:$B$50,2,0),"")</f>
        <v>RTC</v>
      </c>
      <c r="AB32" s="44" t="str">
        <f>TRIM(MID(Raw_data[[#This Row],[Location]],LEN("Positive Recovery- ")+1,LEN(Raw_data[[#This Row],[Location]])))</f>
        <v>Garden Oaks</v>
      </c>
      <c r="AC32" s="45">
        <f t="shared" si="0"/>
        <v>45292</v>
      </c>
      <c r="AD32" s="44" t="str">
        <f>VLOOKUP(Raw_data[[#This Row],[Locations]]&amp;Raw_data[[#This Row],[Looker2]],Category!A:E,5,0)</f>
        <v>Company Owned</v>
      </c>
      <c r="AE32" s="44" t="str">
        <f>Raw_data[[#This Row],[Locations]]&amp;Raw_data[[#This Row],[Looker2]]</f>
        <v>Garden OaksRTC</v>
      </c>
      <c r="AH32"/>
      <c r="AI32"/>
    </row>
    <row r="33" spans="1:35">
      <c r="A33" s="15">
        <v>45295</v>
      </c>
      <c r="B33" s="15">
        <v>45292</v>
      </c>
      <c r="C33" t="s">
        <v>9</v>
      </c>
      <c r="D33">
        <v>205189</v>
      </c>
      <c r="E33" t="s">
        <v>99</v>
      </c>
      <c r="F33" t="s">
        <v>278</v>
      </c>
      <c r="G33" t="s">
        <v>400</v>
      </c>
      <c r="H33" t="s">
        <v>154</v>
      </c>
      <c r="I33" t="s">
        <v>232</v>
      </c>
      <c r="J33" t="s">
        <v>711</v>
      </c>
      <c r="K33" t="s">
        <v>107</v>
      </c>
      <c r="L33" t="s">
        <v>130</v>
      </c>
      <c r="M33">
        <v>1</v>
      </c>
      <c r="N33" s="47">
        <v>400.39</v>
      </c>
      <c r="O33" s="47">
        <v>0</v>
      </c>
      <c r="P33" s="47">
        <v>0</v>
      </c>
      <c r="Q33" s="47">
        <v>0</v>
      </c>
      <c r="R33" s="47">
        <v>0</v>
      </c>
      <c r="S33" s="47">
        <v>400.39</v>
      </c>
      <c r="T33" s="47">
        <v>360.35</v>
      </c>
      <c r="U33" s="47">
        <v>360.35</v>
      </c>
      <c r="V33" t="s">
        <v>71</v>
      </c>
      <c r="W33" t="s">
        <v>72</v>
      </c>
      <c r="X33"/>
      <c r="Y33" t="s">
        <v>240</v>
      </c>
      <c r="Z33" s="43" t="str">
        <f>Raw_data[[#This Row],[Month]]&amp;Raw_data[[#This Row],[Locations]]&amp;Raw_data[[#This Row],[Looker2]]</f>
        <v>45292Dallas Ft WorthRTC</v>
      </c>
      <c r="AA33" s="44" t="str">
        <f>IFERROR(VLOOKUP(Raw_data[[#This Row],[Description]],'LU Table'!$A$1:$B$50,2,0),"")</f>
        <v>RTC</v>
      </c>
      <c r="AB33" s="44" t="str">
        <f>TRIM(MID(Raw_data[[#This Row],[Location]],LEN("Positive Recovery- ")+1,LEN(Raw_data[[#This Row],[Location]])))</f>
        <v>Dallas Ft Worth</v>
      </c>
      <c r="AC33" s="45">
        <f t="shared" si="0"/>
        <v>45292</v>
      </c>
      <c r="AD33" s="44" t="str">
        <f>VLOOKUP(Raw_data[[#This Row],[Locations]]&amp;Raw_data[[#This Row],[Looker2]],Category!A:E,5,0)</f>
        <v>Company Owned</v>
      </c>
      <c r="AE33" s="44" t="str">
        <f>Raw_data[[#This Row],[Locations]]&amp;Raw_data[[#This Row],[Looker2]]</f>
        <v>Dallas Ft WorthRTC</v>
      </c>
      <c r="AH33"/>
      <c r="AI33"/>
    </row>
    <row r="34" spans="1:35">
      <c r="A34" s="15">
        <v>45295</v>
      </c>
      <c r="B34" s="15">
        <v>45292</v>
      </c>
      <c r="C34" t="s">
        <v>9</v>
      </c>
      <c r="D34">
        <v>205190</v>
      </c>
      <c r="E34" t="s">
        <v>949</v>
      </c>
      <c r="F34" t="s">
        <v>950</v>
      </c>
      <c r="G34" t="s">
        <v>382</v>
      </c>
      <c r="H34" t="s">
        <v>154</v>
      </c>
      <c r="I34" t="s">
        <v>232</v>
      </c>
      <c r="J34" t="s">
        <v>93</v>
      </c>
      <c r="K34" t="s">
        <v>107</v>
      </c>
      <c r="L34" t="s">
        <v>131</v>
      </c>
      <c r="M34">
        <v>1</v>
      </c>
      <c r="N34" s="47">
        <v>530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477</v>
      </c>
      <c r="U34" s="47">
        <v>-53</v>
      </c>
      <c r="V34" t="s">
        <v>71</v>
      </c>
      <c r="W34" t="s">
        <v>72</v>
      </c>
      <c r="X34"/>
      <c r="Y34" t="s">
        <v>240</v>
      </c>
      <c r="Z34" s="43" t="str">
        <f>Raw_data[[#This Row],[Month]]&amp;Raw_data[[#This Row],[Locations]]&amp;Raw_data[[#This Row],[Looker2]]</f>
        <v>45292Dallas Ft WorthRTC</v>
      </c>
      <c r="AA34" s="44" t="str">
        <f>IFERROR(VLOOKUP(Raw_data[[#This Row],[Description]],'LU Table'!$A$1:$B$50,2,0),"")</f>
        <v>RTC</v>
      </c>
      <c r="AB34" s="44" t="str">
        <f>TRIM(MID(Raw_data[[#This Row],[Location]],LEN("Positive Recovery- ")+1,LEN(Raw_data[[#This Row],[Location]])))</f>
        <v>Dallas Ft Worth</v>
      </c>
      <c r="AC34" s="45">
        <f t="shared" si="0"/>
        <v>45292</v>
      </c>
      <c r="AD34" s="44" t="str">
        <f>VLOOKUP(Raw_data[[#This Row],[Locations]]&amp;Raw_data[[#This Row],[Looker2]],Category!A:E,5,0)</f>
        <v>Company Owned</v>
      </c>
      <c r="AE34" s="44" t="str">
        <f>Raw_data[[#This Row],[Locations]]&amp;Raw_data[[#This Row],[Looker2]]</f>
        <v>Dallas Ft WorthRTC</v>
      </c>
      <c r="AH34"/>
      <c r="AI34"/>
    </row>
    <row r="35" spans="1:35">
      <c r="A35" s="15">
        <v>45295</v>
      </c>
      <c r="B35" s="15">
        <v>45292</v>
      </c>
      <c r="C35" t="s">
        <v>9</v>
      </c>
      <c r="D35">
        <v>205191</v>
      </c>
      <c r="E35" t="s">
        <v>677</v>
      </c>
      <c r="F35" t="s">
        <v>543</v>
      </c>
      <c r="G35" t="s">
        <v>508</v>
      </c>
      <c r="H35" t="s">
        <v>151</v>
      </c>
      <c r="I35" t="s">
        <v>232</v>
      </c>
      <c r="J35" t="s">
        <v>88</v>
      </c>
      <c r="K35" t="s">
        <v>57</v>
      </c>
      <c r="L35" t="s">
        <v>131</v>
      </c>
      <c r="M35">
        <v>1</v>
      </c>
      <c r="N35" s="47">
        <v>500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450</v>
      </c>
      <c r="U35" s="47">
        <v>-50</v>
      </c>
      <c r="V35" t="s">
        <v>71</v>
      </c>
      <c r="W35" t="s">
        <v>72</v>
      </c>
      <c r="X35"/>
      <c r="Y35" t="s">
        <v>240</v>
      </c>
      <c r="Z35" s="43" t="str">
        <f>Raw_data[[#This Row],[Month]]&amp;Raw_data[[#This Row],[Locations]]&amp;Raw_data[[#This Row],[Looker2]]</f>
        <v>45292Hill CountryRTC</v>
      </c>
      <c r="AA35" s="44" t="str">
        <f>IFERROR(VLOOKUP(Raw_data[[#This Row],[Description]],'LU Table'!$A$1:$B$50,2,0),"")</f>
        <v>RTC</v>
      </c>
      <c r="AB35" s="44" t="str">
        <f>TRIM(MID(Raw_data[[#This Row],[Location]],LEN("Positive Recovery- ")+1,LEN(Raw_data[[#This Row],[Location]])))</f>
        <v>Hill Country</v>
      </c>
      <c r="AC35" s="45">
        <f t="shared" si="0"/>
        <v>45292</v>
      </c>
      <c r="AD35" s="44" t="str">
        <f>VLOOKUP(Raw_data[[#This Row],[Locations]]&amp;Raw_data[[#This Row],[Looker2]],Category!A:E,5,0)</f>
        <v>Company Owned</v>
      </c>
      <c r="AE35" s="44" t="str">
        <f>Raw_data[[#This Row],[Locations]]&amp;Raw_data[[#This Row],[Looker2]]</f>
        <v>Hill CountryRTC</v>
      </c>
      <c r="AH35"/>
      <c r="AI35"/>
    </row>
    <row r="36" spans="1:35">
      <c r="A36" s="15">
        <v>45295</v>
      </c>
      <c r="B36" s="15">
        <v>45292</v>
      </c>
      <c r="C36" t="s">
        <v>9</v>
      </c>
      <c r="D36">
        <v>205192</v>
      </c>
      <c r="E36" t="s">
        <v>885</v>
      </c>
      <c r="F36" t="s">
        <v>886</v>
      </c>
      <c r="G36" t="s">
        <v>887</v>
      </c>
      <c r="H36" t="s">
        <v>151</v>
      </c>
      <c r="I36" t="s">
        <v>232</v>
      </c>
      <c r="J36" t="s">
        <v>90</v>
      </c>
      <c r="K36" t="s">
        <v>16</v>
      </c>
      <c r="L36" t="s">
        <v>131</v>
      </c>
      <c r="M36">
        <v>1</v>
      </c>
      <c r="N36" s="47">
        <v>425</v>
      </c>
      <c r="O36" s="47">
        <v>0</v>
      </c>
      <c r="P36" s="47">
        <v>0</v>
      </c>
      <c r="Q36" s="47">
        <v>0</v>
      </c>
      <c r="R36" s="47">
        <v>0</v>
      </c>
      <c r="S36" s="47">
        <v>425</v>
      </c>
      <c r="T36" s="47">
        <v>425</v>
      </c>
      <c r="U36" s="47">
        <v>425</v>
      </c>
      <c r="V36" t="s">
        <v>71</v>
      </c>
      <c r="W36" t="s">
        <v>72</v>
      </c>
      <c r="X36"/>
      <c r="Y36" t="s">
        <v>240</v>
      </c>
      <c r="Z36" s="43" t="str">
        <f>Raw_data[[#This Row],[Month]]&amp;Raw_data[[#This Row],[Locations]]&amp;Raw_data[[#This Row],[Looker2]]</f>
        <v>45292Garden OaksRTC</v>
      </c>
      <c r="AA36" s="44" t="str">
        <f>IFERROR(VLOOKUP(Raw_data[[#This Row],[Description]],'LU Table'!$A$1:$B$50,2,0),"")</f>
        <v>RTC</v>
      </c>
      <c r="AB36" s="44" t="str">
        <f>TRIM(MID(Raw_data[[#This Row],[Location]],LEN("Positive Recovery- ")+1,LEN(Raw_data[[#This Row],[Location]])))</f>
        <v>Garden Oaks</v>
      </c>
      <c r="AC36" s="45">
        <f t="shared" si="0"/>
        <v>45292</v>
      </c>
      <c r="AD36" s="44" t="str">
        <f>VLOOKUP(Raw_data[[#This Row],[Locations]]&amp;Raw_data[[#This Row],[Looker2]],Category!A:E,5,0)</f>
        <v>Company Owned</v>
      </c>
      <c r="AE36" s="44" t="str">
        <f>Raw_data[[#This Row],[Locations]]&amp;Raw_data[[#This Row],[Looker2]]</f>
        <v>Garden OaksRTC</v>
      </c>
      <c r="AH36"/>
      <c r="AI36"/>
    </row>
    <row r="37" spans="1:35">
      <c r="A37" s="15">
        <v>45295</v>
      </c>
      <c r="B37" s="15">
        <v>45292</v>
      </c>
      <c r="C37" t="s">
        <v>9</v>
      </c>
      <c r="D37">
        <v>205193</v>
      </c>
      <c r="E37" t="s">
        <v>619</v>
      </c>
      <c r="F37" t="s">
        <v>620</v>
      </c>
      <c r="G37" t="s">
        <v>621</v>
      </c>
      <c r="H37" t="s">
        <v>151</v>
      </c>
      <c r="I37" t="s">
        <v>232</v>
      </c>
      <c r="J37" t="s">
        <v>89</v>
      </c>
      <c r="K37" t="s">
        <v>107</v>
      </c>
      <c r="L37" t="s">
        <v>130</v>
      </c>
      <c r="M37">
        <v>1</v>
      </c>
      <c r="N37" s="47">
        <v>425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382.5</v>
      </c>
      <c r="U37" s="47">
        <v>-42.5</v>
      </c>
      <c r="V37" t="s">
        <v>71</v>
      </c>
      <c r="W37" t="s">
        <v>72</v>
      </c>
      <c r="X37"/>
      <c r="Y37" t="s">
        <v>240</v>
      </c>
      <c r="Z37" s="43" t="str">
        <f>Raw_data[[#This Row],[Month]]&amp;Raw_data[[#This Row],[Locations]]&amp;Raw_data[[#This Row],[Looker2]]</f>
        <v>45292Dallas Ft WorthRTC</v>
      </c>
      <c r="AA37" s="44" t="str">
        <f>IFERROR(VLOOKUP(Raw_data[[#This Row],[Description]],'LU Table'!$A$1:$B$50,2,0),"")</f>
        <v>RTC</v>
      </c>
      <c r="AB37" s="44" t="str">
        <f>TRIM(MID(Raw_data[[#This Row],[Location]],LEN("Positive Recovery- ")+1,LEN(Raw_data[[#This Row],[Location]])))</f>
        <v>Dallas Ft Worth</v>
      </c>
      <c r="AC37" s="45">
        <f t="shared" si="0"/>
        <v>45292</v>
      </c>
      <c r="AD37" s="44" t="str">
        <f>VLOOKUP(Raw_data[[#This Row],[Locations]]&amp;Raw_data[[#This Row],[Looker2]],Category!A:E,5,0)</f>
        <v>Company Owned</v>
      </c>
      <c r="AE37" s="44" t="str">
        <f>Raw_data[[#This Row],[Locations]]&amp;Raw_data[[#This Row],[Looker2]]</f>
        <v>Dallas Ft WorthRTC</v>
      </c>
      <c r="AH37"/>
      <c r="AI37"/>
    </row>
    <row r="38" spans="1:35">
      <c r="A38" s="15">
        <v>45295</v>
      </c>
      <c r="B38" s="15">
        <v>45292</v>
      </c>
      <c r="C38" t="s">
        <v>9</v>
      </c>
      <c r="D38">
        <v>205194</v>
      </c>
      <c r="E38" t="s">
        <v>187</v>
      </c>
      <c r="F38" t="s">
        <v>349</v>
      </c>
      <c r="G38" t="s">
        <v>507</v>
      </c>
      <c r="H38" t="s">
        <v>151</v>
      </c>
      <c r="I38" t="s">
        <v>232</v>
      </c>
      <c r="J38" t="s">
        <v>88</v>
      </c>
      <c r="K38" t="s">
        <v>107</v>
      </c>
      <c r="L38" t="s">
        <v>130</v>
      </c>
      <c r="M38">
        <v>1</v>
      </c>
      <c r="N38" s="47">
        <v>500</v>
      </c>
      <c r="O38" s="47">
        <v>0</v>
      </c>
      <c r="P38" s="47">
        <v>0</v>
      </c>
      <c r="Q38" s="47">
        <v>0</v>
      </c>
      <c r="R38" s="47">
        <v>0</v>
      </c>
      <c r="S38" s="47">
        <v>500</v>
      </c>
      <c r="T38" s="47">
        <v>450</v>
      </c>
      <c r="U38" s="47">
        <v>450</v>
      </c>
      <c r="V38" t="s">
        <v>71</v>
      </c>
      <c r="W38" t="s">
        <v>72</v>
      </c>
      <c r="X38"/>
      <c r="Y38" t="s">
        <v>240</v>
      </c>
      <c r="Z38" s="43" t="str">
        <f>Raw_data[[#This Row],[Month]]&amp;Raw_data[[#This Row],[Locations]]&amp;Raw_data[[#This Row],[Looker2]]</f>
        <v>45292Dallas Ft WorthRTC</v>
      </c>
      <c r="AA38" s="44" t="str">
        <f>IFERROR(VLOOKUP(Raw_data[[#This Row],[Description]],'LU Table'!$A$1:$B$50,2,0),"")</f>
        <v>RTC</v>
      </c>
      <c r="AB38" s="44" t="str">
        <f>TRIM(MID(Raw_data[[#This Row],[Location]],LEN("Positive Recovery- ")+1,LEN(Raw_data[[#This Row],[Location]])))</f>
        <v>Dallas Ft Worth</v>
      </c>
      <c r="AC38" s="45">
        <f t="shared" si="0"/>
        <v>45292</v>
      </c>
      <c r="AD38" s="44" t="str">
        <f>VLOOKUP(Raw_data[[#This Row],[Locations]]&amp;Raw_data[[#This Row],[Looker2]],Category!A:E,5,0)</f>
        <v>Company Owned</v>
      </c>
      <c r="AE38" s="44" t="str">
        <f>Raw_data[[#This Row],[Locations]]&amp;Raw_data[[#This Row],[Looker2]]</f>
        <v>Dallas Ft WorthRTC</v>
      </c>
      <c r="AH38"/>
      <c r="AI38"/>
    </row>
    <row r="39" spans="1:35">
      <c r="A39" s="15">
        <v>45295</v>
      </c>
      <c r="B39" s="15">
        <v>45292</v>
      </c>
      <c r="C39" t="s">
        <v>9</v>
      </c>
      <c r="D39">
        <v>205195</v>
      </c>
      <c r="E39" t="s">
        <v>746</v>
      </c>
      <c r="F39" t="s">
        <v>463</v>
      </c>
      <c r="G39" t="s">
        <v>312</v>
      </c>
      <c r="H39" t="s">
        <v>154</v>
      </c>
      <c r="I39" t="s">
        <v>232</v>
      </c>
      <c r="J39" t="s">
        <v>711</v>
      </c>
      <c r="K39" t="s">
        <v>16</v>
      </c>
      <c r="L39" t="s">
        <v>131</v>
      </c>
      <c r="M39">
        <v>1</v>
      </c>
      <c r="N39" s="47">
        <v>400.39</v>
      </c>
      <c r="O39" s="47">
        <v>0</v>
      </c>
      <c r="P39" s="47">
        <v>0</v>
      </c>
      <c r="Q39" s="47">
        <v>0</v>
      </c>
      <c r="R39" s="47">
        <v>0</v>
      </c>
      <c r="S39" s="47">
        <v>400.39</v>
      </c>
      <c r="T39" s="47">
        <v>360.35</v>
      </c>
      <c r="U39" s="47">
        <v>360.35</v>
      </c>
      <c r="V39" t="s">
        <v>71</v>
      </c>
      <c r="W39" t="s">
        <v>72</v>
      </c>
      <c r="X39"/>
      <c r="Y39" t="s">
        <v>240</v>
      </c>
      <c r="Z39" s="43" t="str">
        <f>Raw_data[[#This Row],[Month]]&amp;Raw_data[[#This Row],[Locations]]&amp;Raw_data[[#This Row],[Looker2]]</f>
        <v>45292Garden OaksRTC</v>
      </c>
      <c r="AA39" s="44" t="str">
        <f>IFERROR(VLOOKUP(Raw_data[[#This Row],[Description]],'LU Table'!$A$1:$B$50,2,0),"")</f>
        <v>RTC</v>
      </c>
      <c r="AB39" s="44" t="str">
        <f>TRIM(MID(Raw_data[[#This Row],[Location]],LEN("Positive Recovery- ")+1,LEN(Raw_data[[#This Row],[Location]])))</f>
        <v>Garden Oaks</v>
      </c>
      <c r="AC39" s="45">
        <f t="shared" si="0"/>
        <v>45292</v>
      </c>
      <c r="AD39" s="44" t="str">
        <f>VLOOKUP(Raw_data[[#This Row],[Locations]]&amp;Raw_data[[#This Row],[Looker2]],Category!A:E,5,0)</f>
        <v>Company Owned</v>
      </c>
      <c r="AE39" s="44" t="str">
        <f>Raw_data[[#This Row],[Locations]]&amp;Raw_data[[#This Row],[Looker2]]</f>
        <v>Garden OaksRTC</v>
      </c>
      <c r="AH39"/>
      <c r="AI39"/>
    </row>
    <row r="40" spans="1:35">
      <c r="A40" s="15">
        <v>45295</v>
      </c>
      <c r="B40" s="15">
        <v>45292</v>
      </c>
      <c r="C40" t="s">
        <v>9</v>
      </c>
      <c r="D40">
        <v>205197</v>
      </c>
      <c r="E40" t="s">
        <v>122</v>
      </c>
      <c r="F40" t="s">
        <v>441</v>
      </c>
      <c r="G40" t="s">
        <v>442</v>
      </c>
      <c r="H40" t="s">
        <v>627</v>
      </c>
      <c r="I40" t="s">
        <v>232</v>
      </c>
      <c r="J40" t="s">
        <v>94</v>
      </c>
      <c r="K40" t="s">
        <v>16</v>
      </c>
      <c r="L40" t="s">
        <v>130</v>
      </c>
      <c r="M40">
        <v>1</v>
      </c>
      <c r="N40" s="47">
        <v>495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445.5</v>
      </c>
      <c r="U40" s="47">
        <v>74.25</v>
      </c>
      <c r="V40" t="s">
        <v>71</v>
      </c>
      <c r="W40" t="s">
        <v>72</v>
      </c>
      <c r="X40"/>
      <c r="Y40" t="s">
        <v>240</v>
      </c>
      <c r="Z40" s="43" t="str">
        <f>Raw_data[[#This Row],[Month]]&amp;Raw_data[[#This Row],[Locations]]&amp;Raw_data[[#This Row],[Looker2]]</f>
        <v>45292Garden OaksRTC</v>
      </c>
      <c r="AA40" s="44" t="str">
        <f>IFERROR(VLOOKUP(Raw_data[[#This Row],[Description]],'LU Table'!$A$1:$B$50,2,0),"")</f>
        <v>RTC</v>
      </c>
      <c r="AB40" s="44" t="str">
        <f>TRIM(MID(Raw_data[[#This Row],[Location]],LEN("Positive Recovery- ")+1,LEN(Raw_data[[#This Row],[Location]])))</f>
        <v>Garden Oaks</v>
      </c>
      <c r="AC40" s="45">
        <f t="shared" si="0"/>
        <v>45292</v>
      </c>
      <c r="AD40" s="44" t="str">
        <f>VLOOKUP(Raw_data[[#This Row],[Locations]]&amp;Raw_data[[#This Row],[Looker2]],Category!A:E,5,0)</f>
        <v>Company Owned</v>
      </c>
      <c r="AE40" s="44" t="str">
        <f>Raw_data[[#This Row],[Locations]]&amp;Raw_data[[#This Row],[Looker2]]</f>
        <v>Garden OaksRTC</v>
      </c>
      <c r="AH40"/>
      <c r="AI40"/>
    </row>
    <row r="41" spans="1:35">
      <c r="A41" s="15">
        <v>45295</v>
      </c>
      <c r="B41" s="15">
        <v>45292</v>
      </c>
      <c r="C41" t="s">
        <v>9</v>
      </c>
      <c r="D41">
        <v>205198</v>
      </c>
      <c r="E41" t="s">
        <v>544</v>
      </c>
      <c r="F41" t="s">
        <v>395</v>
      </c>
      <c r="G41" t="s">
        <v>331</v>
      </c>
      <c r="H41" t="s">
        <v>152</v>
      </c>
      <c r="I41" t="s">
        <v>232</v>
      </c>
      <c r="J41" t="s">
        <v>90</v>
      </c>
      <c r="K41" t="s">
        <v>57</v>
      </c>
      <c r="L41" t="s">
        <v>131</v>
      </c>
      <c r="M41">
        <v>1</v>
      </c>
      <c r="N41" s="47">
        <v>535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481.5</v>
      </c>
      <c r="U41" s="47">
        <v>360</v>
      </c>
      <c r="V41" t="s">
        <v>71</v>
      </c>
      <c r="W41" t="s">
        <v>72</v>
      </c>
      <c r="X41"/>
      <c r="Y41" t="s">
        <v>240</v>
      </c>
      <c r="Z41" s="43" t="str">
        <f>Raw_data[[#This Row],[Month]]&amp;Raw_data[[#This Row],[Locations]]&amp;Raw_data[[#This Row],[Looker2]]</f>
        <v>45292Hill CountryRTC</v>
      </c>
      <c r="AA41" s="44" t="str">
        <f>IFERROR(VLOOKUP(Raw_data[[#This Row],[Description]],'LU Table'!$A$1:$B$50,2,0),"")</f>
        <v>RTC</v>
      </c>
      <c r="AB41" s="44" t="str">
        <f>TRIM(MID(Raw_data[[#This Row],[Location]],LEN("Positive Recovery- ")+1,LEN(Raw_data[[#This Row],[Location]])))</f>
        <v>Hill Country</v>
      </c>
      <c r="AC41" s="45">
        <f t="shared" si="0"/>
        <v>45292</v>
      </c>
      <c r="AD41" s="44" t="str">
        <f>VLOOKUP(Raw_data[[#This Row],[Locations]]&amp;Raw_data[[#This Row],[Looker2]],Category!A:E,5,0)</f>
        <v>Company Owned</v>
      </c>
      <c r="AE41" s="44" t="str">
        <f>Raw_data[[#This Row],[Locations]]&amp;Raw_data[[#This Row],[Looker2]]</f>
        <v>Hill CountryRTC</v>
      </c>
      <c r="AH41"/>
      <c r="AI41"/>
    </row>
    <row r="42" spans="1:35">
      <c r="A42" s="15">
        <v>45295</v>
      </c>
      <c r="B42" s="15">
        <v>45292</v>
      </c>
      <c r="C42" t="s">
        <v>9</v>
      </c>
      <c r="D42">
        <v>205199</v>
      </c>
      <c r="E42" t="s">
        <v>635</v>
      </c>
      <c r="F42" t="s">
        <v>618</v>
      </c>
      <c r="G42" t="s">
        <v>636</v>
      </c>
      <c r="H42" t="s">
        <v>151</v>
      </c>
      <c r="I42" t="s">
        <v>232</v>
      </c>
      <c r="J42" t="s">
        <v>87</v>
      </c>
      <c r="K42" t="s">
        <v>57</v>
      </c>
      <c r="L42" t="s">
        <v>131</v>
      </c>
      <c r="M42">
        <v>1</v>
      </c>
      <c r="N42" s="47">
        <v>470</v>
      </c>
      <c r="O42" s="47">
        <v>0</v>
      </c>
      <c r="P42" s="47">
        <v>0</v>
      </c>
      <c r="Q42" s="47">
        <v>0</v>
      </c>
      <c r="R42" s="47">
        <v>0</v>
      </c>
      <c r="S42" s="47">
        <v>470</v>
      </c>
      <c r="T42" s="47">
        <v>423</v>
      </c>
      <c r="U42" s="47">
        <v>423</v>
      </c>
      <c r="V42" t="s">
        <v>71</v>
      </c>
      <c r="W42" t="s">
        <v>72</v>
      </c>
      <c r="X42"/>
      <c r="Y42" t="s">
        <v>240</v>
      </c>
      <c r="Z42" s="43" t="str">
        <f>Raw_data[[#This Row],[Month]]&amp;Raw_data[[#This Row],[Locations]]&amp;Raw_data[[#This Row],[Looker2]]</f>
        <v>45292Hill CountryRTC</v>
      </c>
      <c r="AA42" s="44" t="str">
        <f>IFERROR(VLOOKUP(Raw_data[[#This Row],[Description]],'LU Table'!$A$1:$B$50,2,0),"")</f>
        <v>RTC</v>
      </c>
      <c r="AB42" s="44" t="str">
        <f>TRIM(MID(Raw_data[[#This Row],[Location]],LEN("Positive Recovery- ")+1,LEN(Raw_data[[#This Row],[Location]])))</f>
        <v>Hill Country</v>
      </c>
      <c r="AC42" s="45">
        <f t="shared" si="0"/>
        <v>45292</v>
      </c>
      <c r="AD42" s="44" t="str">
        <f>VLOOKUP(Raw_data[[#This Row],[Locations]]&amp;Raw_data[[#This Row],[Looker2]],Category!A:E,5,0)</f>
        <v>Company Owned</v>
      </c>
      <c r="AE42" s="44" t="str">
        <f>Raw_data[[#This Row],[Locations]]&amp;Raw_data[[#This Row],[Looker2]]</f>
        <v>Hill CountryRTC</v>
      </c>
      <c r="AH42"/>
      <c r="AI42"/>
    </row>
    <row r="43" spans="1:35">
      <c r="A43" s="15">
        <v>45295</v>
      </c>
      <c r="B43" s="15">
        <v>45292</v>
      </c>
      <c r="C43" t="s">
        <v>9</v>
      </c>
      <c r="D43">
        <v>205200</v>
      </c>
      <c r="E43" t="s">
        <v>946</v>
      </c>
      <c r="F43" t="s">
        <v>284</v>
      </c>
      <c r="G43" t="s">
        <v>470</v>
      </c>
      <c r="H43" t="s">
        <v>151</v>
      </c>
      <c r="I43" t="s">
        <v>232</v>
      </c>
      <c r="J43" t="s">
        <v>92</v>
      </c>
      <c r="K43" t="s">
        <v>16</v>
      </c>
      <c r="L43" t="s">
        <v>131</v>
      </c>
      <c r="M43">
        <v>1</v>
      </c>
      <c r="N43" s="47">
        <v>475</v>
      </c>
      <c r="O43" s="47">
        <v>0</v>
      </c>
      <c r="P43" s="47">
        <v>0</v>
      </c>
      <c r="Q43" s="47">
        <v>0</v>
      </c>
      <c r="R43" s="47">
        <v>0</v>
      </c>
      <c r="S43" s="47">
        <v>475</v>
      </c>
      <c r="T43" s="47">
        <v>427.5</v>
      </c>
      <c r="U43" s="47">
        <v>427.5</v>
      </c>
      <c r="V43" t="s">
        <v>71</v>
      </c>
      <c r="W43" t="s">
        <v>72</v>
      </c>
      <c r="X43"/>
      <c r="Y43" t="s">
        <v>240</v>
      </c>
      <c r="Z43" s="43" t="str">
        <f>Raw_data[[#This Row],[Month]]&amp;Raw_data[[#This Row],[Locations]]&amp;Raw_data[[#This Row],[Looker2]]</f>
        <v>45292Garden OaksRTC</v>
      </c>
      <c r="AA43" s="44" t="str">
        <f>IFERROR(VLOOKUP(Raw_data[[#This Row],[Description]],'LU Table'!$A$1:$B$50,2,0),"")</f>
        <v>RTC</v>
      </c>
      <c r="AB43" s="44" t="str">
        <f>TRIM(MID(Raw_data[[#This Row],[Location]],LEN("Positive Recovery- ")+1,LEN(Raw_data[[#This Row],[Location]])))</f>
        <v>Garden Oaks</v>
      </c>
      <c r="AC43" s="45">
        <f t="shared" si="0"/>
        <v>45292</v>
      </c>
      <c r="AD43" s="44" t="str">
        <f>VLOOKUP(Raw_data[[#This Row],[Locations]]&amp;Raw_data[[#This Row],[Looker2]],Category!A:E,5,0)</f>
        <v>Company Owned</v>
      </c>
      <c r="AE43" s="44" t="str">
        <f>Raw_data[[#This Row],[Locations]]&amp;Raw_data[[#This Row],[Looker2]]</f>
        <v>Garden OaksRTC</v>
      </c>
      <c r="AH43"/>
      <c r="AI43"/>
    </row>
    <row r="44" spans="1:35">
      <c r="A44" s="15">
        <v>45295</v>
      </c>
      <c r="B44" s="15">
        <v>45292</v>
      </c>
      <c r="C44" t="s">
        <v>9</v>
      </c>
      <c r="D44">
        <v>205201</v>
      </c>
      <c r="E44" t="s">
        <v>769</v>
      </c>
      <c r="F44" t="s">
        <v>397</v>
      </c>
      <c r="G44" t="s">
        <v>770</v>
      </c>
      <c r="H44" t="s">
        <v>151</v>
      </c>
      <c r="I44" t="s">
        <v>232</v>
      </c>
      <c r="J44" t="s">
        <v>91</v>
      </c>
      <c r="K44" t="s">
        <v>57</v>
      </c>
      <c r="L44" t="s">
        <v>130</v>
      </c>
      <c r="M44">
        <v>1</v>
      </c>
      <c r="N44" s="47">
        <v>470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423</v>
      </c>
      <c r="U44" s="47">
        <v>70.5</v>
      </c>
      <c r="V44" t="s">
        <v>71</v>
      </c>
      <c r="W44" t="s">
        <v>72</v>
      </c>
      <c r="X44"/>
      <c r="Y44" t="s">
        <v>240</v>
      </c>
      <c r="Z44" s="43" t="str">
        <f>Raw_data[[#This Row],[Month]]&amp;Raw_data[[#This Row],[Locations]]&amp;Raw_data[[#This Row],[Looker2]]</f>
        <v>45292Hill CountryRTC</v>
      </c>
      <c r="AA44" s="44" t="str">
        <f>IFERROR(VLOOKUP(Raw_data[[#This Row],[Description]],'LU Table'!$A$1:$B$50,2,0),"")</f>
        <v>RTC</v>
      </c>
      <c r="AB44" s="44" t="str">
        <f>TRIM(MID(Raw_data[[#This Row],[Location]],LEN("Positive Recovery- ")+1,LEN(Raw_data[[#This Row],[Location]])))</f>
        <v>Hill Country</v>
      </c>
      <c r="AC44" s="45">
        <f t="shared" si="0"/>
        <v>45292</v>
      </c>
      <c r="AD44" s="44" t="str">
        <f>VLOOKUP(Raw_data[[#This Row],[Locations]]&amp;Raw_data[[#This Row],[Looker2]],Category!A:E,5,0)</f>
        <v>Company Owned</v>
      </c>
      <c r="AE44" s="44" t="str">
        <f>Raw_data[[#This Row],[Locations]]&amp;Raw_data[[#This Row],[Looker2]]</f>
        <v>Hill CountryRTC</v>
      </c>
      <c r="AH44"/>
      <c r="AI44"/>
    </row>
    <row r="45" spans="1:35">
      <c r="A45" s="15">
        <v>45295</v>
      </c>
      <c r="B45" s="15">
        <v>45292</v>
      </c>
      <c r="C45" t="s">
        <v>9</v>
      </c>
      <c r="D45">
        <v>205202</v>
      </c>
      <c r="E45" t="s">
        <v>660</v>
      </c>
      <c r="F45" t="s">
        <v>558</v>
      </c>
      <c r="G45" t="s">
        <v>661</v>
      </c>
      <c r="H45" t="s">
        <v>155</v>
      </c>
      <c r="I45" t="s">
        <v>232</v>
      </c>
      <c r="J45" t="s">
        <v>87</v>
      </c>
      <c r="K45" t="s">
        <v>57</v>
      </c>
      <c r="L45" t="s">
        <v>130</v>
      </c>
      <c r="M45">
        <v>1</v>
      </c>
      <c r="N45" s="47">
        <v>775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697.5</v>
      </c>
      <c r="U45" s="47">
        <v>697.5</v>
      </c>
      <c r="V45" t="s">
        <v>71</v>
      </c>
      <c r="W45" t="s">
        <v>72</v>
      </c>
      <c r="X45"/>
      <c r="Y45" t="s">
        <v>240</v>
      </c>
      <c r="Z45" s="43" t="str">
        <f>Raw_data[[#This Row],[Month]]&amp;Raw_data[[#This Row],[Locations]]&amp;Raw_data[[#This Row],[Looker2]]</f>
        <v>45292Hill CountryDetox</v>
      </c>
      <c r="AA45" s="44" t="str">
        <f>IFERROR(VLOOKUP(Raw_data[[#This Row],[Description]],'LU Table'!$A$1:$B$50,2,0),"")</f>
        <v>Detox</v>
      </c>
      <c r="AB45" s="44" t="str">
        <f>TRIM(MID(Raw_data[[#This Row],[Location]],LEN("Positive Recovery- ")+1,LEN(Raw_data[[#This Row],[Location]])))</f>
        <v>Hill Country</v>
      </c>
      <c r="AC45" s="45">
        <f t="shared" si="0"/>
        <v>45292</v>
      </c>
      <c r="AD45" s="44" t="str">
        <f>VLOOKUP(Raw_data[[#This Row],[Locations]]&amp;Raw_data[[#This Row],[Looker2]],Category!A:E,5,0)</f>
        <v>Company Owned</v>
      </c>
      <c r="AE45" s="44" t="str">
        <f>Raw_data[[#This Row],[Locations]]&amp;Raw_data[[#This Row],[Looker2]]</f>
        <v>Hill CountryDetox</v>
      </c>
      <c r="AH45"/>
      <c r="AI45"/>
    </row>
    <row r="46" spans="1:35">
      <c r="A46" s="15">
        <v>45295</v>
      </c>
      <c r="B46" s="15">
        <v>45292</v>
      </c>
      <c r="C46" t="s">
        <v>9</v>
      </c>
      <c r="D46">
        <v>205341</v>
      </c>
      <c r="E46" t="s">
        <v>845</v>
      </c>
      <c r="F46" t="s">
        <v>846</v>
      </c>
      <c r="G46" t="s">
        <v>393</v>
      </c>
      <c r="H46" t="s">
        <v>160</v>
      </c>
      <c r="I46" t="s">
        <v>232</v>
      </c>
      <c r="J46" t="s">
        <v>95</v>
      </c>
      <c r="K46" t="s">
        <v>75</v>
      </c>
      <c r="L46" t="s">
        <v>128</v>
      </c>
      <c r="M46">
        <v>1</v>
      </c>
      <c r="N46" s="47">
        <v>130</v>
      </c>
      <c r="O46" s="47">
        <v>0</v>
      </c>
      <c r="P46" s="47">
        <v>0</v>
      </c>
      <c r="Q46" s="47">
        <v>0</v>
      </c>
      <c r="R46" s="47">
        <v>0</v>
      </c>
      <c r="S46" s="47">
        <v>130</v>
      </c>
      <c r="T46" s="47">
        <v>117</v>
      </c>
      <c r="U46" s="47">
        <v>117</v>
      </c>
      <c r="V46" t="s">
        <v>71</v>
      </c>
      <c r="W46" t="s">
        <v>72</v>
      </c>
      <c r="X46"/>
      <c r="Y46" t="s">
        <v>240</v>
      </c>
      <c r="Z46" s="43" t="str">
        <f>Raw_data[[#This Row],[Month]]&amp;Raw_data[[#This Row],[Locations]]&amp;Raw_data[[#This Row],[Looker2]]</f>
        <v>45292The WoodlandsIOP</v>
      </c>
      <c r="AA46" s="44" t="str">
        <f>IFERROR(VLOOKUP(Raw_data[[#This Row],[Description]],'LU Table'!$A$1:$B$50,2,0),"")</f>
        <v>IOP</v>
      </c>
      <c r="AB46" s="44" t="str">
        <f>TRIM(MID(Raw_data[[#This Row],[Location]],LEN("Positive Recovery- ")+1,LEN(Raw_data[[#This Row],[Location]])))</f>
        <v>The Woodlands</v>
      </c>
      <c r="AC46" s="45">
        <f t="shared" si="0"/>
        <v>45292</v>
      </c>
      <c r="AD46" s="44" t="str">
        <f>VLOOKUP(Raw_data[[#This Row],[Locations]]&amp;Raw_data[[#This Row],[Looker2]],Category!A:E,5,0)</f>
        <v>Affiliate</v>
      </c>
      <c r="AE46" s="44" t="str">
        <f>Raw_data[[#This Row],[Locations]]&amp;Raw_data[[#This Row],[Looker2]]</f>
        <v>The WoodlandsIOP</v>
      </c>
      <c r="AH46"/>
      <c r="AI46"/>
    </row>
    <row r="47" spans="1:35">
      <c r="A47" s="15">
        <v>45295</v>
      </c>
      <c r="B47" s="15">
        <v>45292</v>
      </c>
      <c r="C47" t="s">
        <v>9</v>
      </c>
      <c r="D47">
        <v>205342</v>
      </c>
      <c r="E47" t="s">
        <v>644</v>
      </c>
      <c r="F47" t="s">
        <v>396</v>
      </c>
      <c r="G47" t="s">
        <v>645</v>
      </c>
      <c r="H47" t="s">
        <v>159</v>
      </c>
      <c r="I47" t="s">
        <v>232</v>
      </c>
      <c r="J47" t="s">
        <v>17</v>
      </c>
      <c r="K47" t="s">
        <v>22</v>
      </c>
      <c r="L47" t="s">
        <v>128</v>
      </c>
      <c r="M47">
        <v>1</v>
      </c>
      <c r="N47" s="47">
        <v>225</v>
      </c>
      <c r="O47" s="47">
        <v>0</v>
      </c>
      <c r="P47" s="47">
        <v>0</v>
      </c>
      <c r="Q47" s="47">
        <v>0</v>
      </c>
      <c r="R47" s="47">
        <v>0</v>
      </c>
      <c r="S47" s="47">
        <v>225</v>
      </c>
      <c r="T47" s="47">
        <v>225</v>
      </c>
      <c r="U47" s="47">
        <v>225</v>
      </c>
      <c r="V47" t="s">
        <v>71</v>
      </c>
      <c r="W47" t="s">
        <v>72</v>
      </c>
      <c r="X47"/>
      <c r="Y47" t="s">
        <v>240</v>
      </c>
      <c r="Z47" s="43" t="str">
        <f>Raw_data[[#This Row],[Month]]&amp;Raw_data[[#This Row],[Locations]]&amp;Raw_data[[#This Row],[Looker2]]</f>
        <v>45292AustinIOP</v>
      </c>
      <c r="AA47" s="44" t="str">
        <f>IFERROR(VLOOKUP(Raw_data[[#This Row],[Description]],'LU Table'!$A$1:$B$50,2,0),"")</f>
        <v>IOP</v>
      </c>
      <c r="AB47" s="44" t="str">
        <f>TRIM(MID(Raw_data[[#This Row],[Location]],LEN("Positive Recovery- ")+1,LEN(Raw_data[[#This Row],[Location]])))</f>
        <v>Austin</v>
      </c>
      <c r="AC47" s="45">
        <f t="shared" si="0"/>
        <v>45292</v>
      </c>
      <c r="AD47" s="44" t="str">
        <f>VLOOKUP(Raw_data[[#This Row],[Locations]]&amp;Raw_data[[#This Row],[Looker2]],Category!A:E,5,0)</f>
        <v>Affiliate</v>
      </c>
      <c r="AE47" s="44" t="str">
        <f>Raw_data[[#This Row],[Locations]]&amp;Raw_data[[#This Row],[Looker2]]</f>
        <v>AustinIOP</v>
      </c>
      <c r="AH47"/>
      <c r="AI47"/>
    </row>
    <row r="48" spans="1:35">
      <c r="A48" s="15">
        <v>45295</v>
      </c>
      <c r="B48" s="15">
        <v>45292</v>
      </c>
      <c r="C48" t="s">
        <v>9</v>
      </c>
      <c r="D48">
        <v>205343</v>
      </c>
      <c r="E48" t="s">
        <v>816</v>
      </c>
      <c r="F48" t="s">
        <v>265</v>
      </c>
      <c r="G48" t="s">
        <v>817</v>
      </c>
      <c r="H48" t="s">
        <v>160</v>
      </c>
      <c r="I48" t="s">
        <v>232</v>
      </c>
      <c r="J48" t="s">
        <v>94</v>
      </c>
      <c r="K48" t="s">
        <v>75</v>
      </c>
      <c r="L48" t="s">
        <v>128</v>
      </c>
      <c r="M48">
        <v>1</v>
      </c>
      <c r="N48" s="47">
        <v>215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193.5</v>
      </c>
      <c r="U48" s="47">
        <v>193.5</v>
      </c>
      <c r="V48" t="s">
        <v>71</v>
      </c>
      <c r="W48" t="s">
        <v>72</v>
      </c>
      <c r="X48"/>
      <c r="Y48" t="s">
        <v>240</v>
      </c>
      <c r="Z48" s="43" t="str">
        <f>Raw_data[[#This Row],[Month]]&amp;Raw_data[[#This Row],[Locations]]&amp;Raw_data[[#This Row],[Looker2]]</f>
        <v>45292The WoodlandsIOP</v>
      </c>
      <c r="AA48" s="44" t="str">
        <f>IFERROR(VLOOKUP(Raw_data[[#This Row],[Description]],'LU Table'!$A$1:$B$50,2,0),"")</f>
        <v>IOP</v>
      </c>
      <c r="AB48" s="44" t="str">
        <f>TRIM(MID(Raw_data[[#This Row],[Location]],LEN("Positive Recovery- ")+1,LEN(Raw_data[[#This Row],[Location]])))</f>
        <v>The Woodlands</v>
      </c>
      <c r="AC48" s="45">
        <f t="shared" si="0"/>
        <v>45292</v>
      </c>
      <c r="AD48" s="44" t="str">
        <f>VLOOKUP(Raw_data[[#This Row],[Locations]]&amp;Raw_data[[#This Row],[Looker2]],Category!A:E,5,0)</f>
        <v>Affiliate</v>
      </c>
      <c r="AE48" s="44" t="str">
        <f>Raw_data[[#This Row],[Locations]]&amp;Raw_data[[#This Row],[Looker2]]</f>
        <v>The WoodlandsIOP</v>
      </c>
      <c r="AH48"/>
      <c r="AI48"/>
    </row>
    <row r="49" spans="1:35">
      <c r="A49" s="15">
        <v>45295</v>
      </c>
      <c r="B49" s="15">
        <v>45292</v>
      </c>
      <c r="C49" t="s">
        <v>9</v>
      </c>
      <c r="D49">
        <v>205344</v>
      </c>
      <c r="E49" t="s">
        <v>898</v>
      </c>
      <c r="F49" t="s">
        <v>415</v>
      </c>
      <c r="G49" t="s">
        <v>899</v>
      </c>
      <c r="H49" t="s">
        <v>158</v>
      </c>
      <c r="I49" t="s">
        <v>232</v>
      </c>
      <c r="J49" t="s">
        <v>87</v>
      </c>
      <c r="K49" t="s">
        <v>75</v>
      </c>
      <c r="L49" t="s">
        <v>128</v>
      </c>
      <c r="M49">
        <v>1</v>
      </c>
      <c r="N49" s="47">
        <v>275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247.5</v>
      </c>
      <c r="U49" s="47">
        <v>90</v>
      </c>
      <c r="V49" t="s">
        <v>71</v>
      </c>
      <c r="W49" t="s">
        <v>72</v>
      </c>
      <c r="X49"/>
      <c r="Y49" t="s">
        <v>240</v>
      </c>
      <c r="Z49" s="43" t="str">
        <f>Raw_data[[#This Row],[Month]]&amp;Raw_data[[#This Row],[Locations]]&amp;Raw_data[[#This Row],[Looker2]]</f>
        <v>45292The WoodlandsIOP</v>
      </c>
      <c r="AA49" s="44" t="str">
        <f>IFERROR(VLOOKUP(Raw_data[[#This Row],[Description]],'LU Table'!$A$1:$B$50,2,0),"")</f>
        <v>IOP</v>
      </c>
      <c r="AB49" s="44" t="str">
        <f>TRIM(MID(Raw_data[[#This Row],[Location]],LEN("Positive Recovery- ")+1,LEN(Raw_data[[#This Row],[Location]])))</f>
        <v>The Woodlands</v>
      </c>
      <c r="AC49" s="45">
        <f t="shared" si="0"/>
        <v>45292</v>
      </c>
      <c r="AD49" s="44" t="str">
        <f>VLOOKUP(Raw_data[[#This Row],[Locations]]&amp;Raw_data[[#This Row],[Looker2]],Category!A:E,5,0)</f>
        <v>Affiliate</v>
      </c>
      <c r="AE49" s="44" t="str">
        <f>Raw_data[[#This Row],[Locations]]&amp;Raw_data[[#This Row],[Looker2]]</f>
        <v>The WoodlandsIOP</v>
      </c>
      <c r="AH49"/>
      <c r="AI49"/>
    </row>
    <row r="50" spans="1:35">
      <c r="A50" s="15">
        <v>45295</v>
      </c>
      <c r="B50" s="15">
        <v>45292</v>
      </c>
      <c r="C50" t="s">
        <v>9</v>
      </c>
      <c r="D50">
        <v>205345</v>
      </c>
      <c r="E50" t="s">
        <v>789</v>
      </c>
      <c r="F50" t="s">
        <v>557</v>
      </c>
      <c r="G50" t="s">
        <v>521</v>
      </c>
      <c r="H50" t="s">
        <v>158</v>
      </c>
      <c r="I50" t="s">
        <v>232</v>
      </c>
      <c r="J50" t="s">
        <v>88</v>
      </c>
      <c r="K50" t="s">
        <v>22</v>
      </c>
      <c r="L50" t="s">
        <v>128</v>
      </c>
      <c r="M50">
        <v>1</v>
      </c>
      <c r="N50" s="47">
        <v>250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225</v>
      </c>
      <c r="U50" s="47">
        <v>225</v>
      </c>
      <c r="V50" t="s">
        <v>71</v>
      </c>
      <c r="W50" t="s">
        <v>72</v>
      </c>
      <c r="X50"/>
      <c r="Y50" t="s">
        <v>240</v>
      </c>
      <c r="Z50" s="43" t="str">
        <f>Raw_data[[#This Row],[Month]]&amp;Raw_data[[#This Row],[Locations]]&amp;Raw_data[[#This Row],[Looker2]]</f>
        <v>45292AustinIOP</v>
      </c>
      <c r="AA50" s="44" t="str">
        <f>IFERROR(VLOOKUP(Raw_data[[#This Row],[Description]],'LU Table'!$A$1:$B$50,2,0),"")</f>
        <v>IOP</v>
      </c>
      <c r="AB50" s="44" t="str">
        <f>TRIM(MID(Raw_data[[#This Row],[Location]],LEN("Positive Recovery- ")+1,LEN(Raw_data[[#This Row],[Location]])))</f>
        <v>Austin</v>
      </c>
      <c r="AC50" s="45">
        <f t="shared" si="0"/>
        <v>45292</v>
      </c>
      <c r="AD50" s="44" t="str">
        <f>VLOOKUP(Raw_data[[#This Row],[Locations]]&amp;Raw_data[[#This Row],[Looker2]],Category!A:E,5,0)</f>
        <v>Affiliate</v>
      </c>
      <c r="AE50" s="44" t="str">
        <f>Raw_data[[#This Row],[Locations]]&amp;Raw_data[[#This Row],[Looker2]]</f>
        <v>AustinIOP</v>
      </c>
      <c r="AH50"/>
      <c r="AI50"/>
    </row>
    <row r="51" spans="1:35">
      <c r="A51" s="15">
        <v>45295</v>
      </c>
      <c r="B51" s="15">
        <v>45292</v>
      </c>
      <c r="C51" t="s">
        <v>9</v>
      </c>
      <c r="D51">
        <v>205346</v>
      </c>
      <c r="E51" t="s">
        <v>774</v>
      </c>
      <c r="F51" t="s">
        <v>464</v>
      </c>
      <c r="G51" t="s">
        <v>775</v>
      </c>
      <c r="H51" t="s">
        <v>158</v>
      </c>
      <c r="I51" t="s">
        <v>232</v>
      </c>
      <c r="J51" t="s">
        <v>121</v>
      </c>
      <c r="K51" t="s">
        <v>75</v>
      </c>
      <c r="L51" t="s">
        <v>128</v>
      </c>
      <c r="M51">
        <v>1</v>
      </c>
      <c r="N51" s="47">
        <v>212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190.8</v>
      </c>
      <c r="U51" s="47">
        <v>21.2</v>
      </c>
      <c r="V51" t="s">
        <v>71</v>
      </c>
      <c r="W51" t="s">
        <v>72</v>
      </c>
      <c r="X51"/>
      <c r="Y51" t="s">
        <v>240</v>
      </c>
      <c r="Z51" s="43" t="str">
        <f>Raw_data[[#This Row],[Month]]&amp;Raw_data[[#This Row],[Locations]]&amp;Raw_data[[#This Row],[Looker2]]</f>
        <v>45292The WoodlandsIOP</v>
      </c>
      <c r="AA51" s="44" t="str">
        <f>IFERROR(VLOOKUP(Raw_data[[#This Row],[Description]],'LU Table'!$A$1:$B$50,2,0),"")</f>
        <v>IOP</v>
      </c>
      <c r="AB51" s="44" t="str">
        <f>TRIM(MID(Raw_data[[#This Row],[Location]],LEN("Positive Recovery- ")+1,LEN(Raw_data[[#This Row],[Location]])))</f>
        <v>The Woodlands</v>
      </c>
      <c r="AC51" s="45">
        <f t="shared" si="0"/>
        <v>45292</v>
      </c>
      <c r="AD51" s="44" t="str">
        <f>VLOOKUP(Raw_data[[#This Row],[Locations]]&amp;Raw_data[[#This Row],[Looker2]],Category!A:E,5,0)</f>
        <v>Affiliate</v>
      </c>
      <c r="AE51" s="44" t="str">
        <f>Raw_data[[#This Row],[Locations]]&amp;Raw_data[[#This Row],[Looker2]]</f>
        <v>The WoodlandsIOP</v>
      </c>
      <c r="AH51"/>
      <c r="AI51"/>
    </row>
    <row r="52" spans="1:35">
      <c r="A52" s="15">
        <v>45295</v>
      </c>
      <c r="B52" s="15">
        <v>45292</v>
      </c>
      <c r="C52" t="s">
        <v>9</v>
      </c>
      <c r="D52">
        <v>205347</v>
      </c>
      <c r="E52" t="s">
        <v>836</v>
      </c>
      <c r="F52" t="s">
        <v>255</v>
      </c>
      <c r="G52" t="s">
        <v>308</v>
      </c>
      <c r="H52" t="s">
        <v>166</v>
      </c>
      <c r="I52" t="s">
        <v>232</v>
      </c>
      <c r="J52" t="s">
        <v>90</v>
      </c>
      <c r="K52" t="s">
        <v>75</v>
      </c>
      <c r="L52" t="s">
        <v>129</v>
      </c>
      <c r="M52">
        <v>1</v>
      </c>
      <c r="N52" s="47">
        <v>450</v>
      </c>
      <c r="O52" s="47">
        <v>0</v>
      </c>
      <c r="P52" s="47">
        <v>0</v>
      </c>
      <c r="Q52" s="47">
        <v>0</v>
      </c>
      <c r="R52" s="47">
        <v>0</v>
      </c>
      <c r="S52" s="47">
        <v>450</v>
      </c>
      <c r="T52" s="47">
        <v>405</v>
      </c>
      <c r="U52" s="47">
        <v>405</v>
      </c>
      <c r="V52" t="s">
        <v>71</v>
      </c>
      <c r="W52" t="s">
        <v>72</v>
      </c>
      <c r="X52"/>
      <c r="Y52" t="s">
        <v>240</v>
      </c>
      <c r="Z52" s="43" t="str">
        <f>Raw_data[[#This Row],[Month]]&amp;Raw_data[[#This Row],[Locations]]&amp;Raw_data[[#This Row],[Looker2]]</f>
        <v>45292The WoodlandsPHP</v>
      </c>
      <c r="AA52" s="44" t="str">
        <f>IFERROR(VLOOKUP(Raw_data[[#This Row],[Description]],'LU Table'!$A$1:$B$50,2,0),"")</f>
        <v>PHP</v>
      </c>
      <c r="AB52" s="44" t="str">
        <f>TRIM(MID(Raw_data[[#This Row],[Location]],LEN("Positive Recovery- ")+1,LEN(Raw_data[[#This Row],[Location]])))</f>
        <v>The Woodlands</v>
      </c>
      <c r="AC52" s="45">
        <f t="shared" si="0"/>
        <v>45292</v>
      </c>
      <c r="AD52" s="44" t="str">
        <f>VLOOKUP(Raw_data[[#This Row],[Locations]]&amp;Raw_data[[#This Row],[Looker2]],Category!A:E,5,0)</f>
        <v>Affiliate</v>
      </c>
      <c r="AE52" s="44" t="str">
        <f>Raw_data[[#This Row],[Locations]]&amp;Raw_data[[#This Row],[Looker2]]</f>
        <v>The WoodlandsPHP</v>
      </c>
      <c r="AH52"/>
      <c r="AI52"/>
    </row>
    <row r="53" spans="1:35">
      <c r="A53" s="15">
        <v>45295</v>
      </c>
      <c r="B53" s="15">
        <v>45292</v>
      </c>
      <c r="C53" t="s">
        <v>9</v>
      </c>
      <c r="D53">
        <v>205348</v>
      </c>
      <c r="E53" t="s">
        <v>829</v>
      </c>
      <c r="F53" t="s">
        <v>333</v>
      </c>
      <c r="G53" t="s">
        <v>440</v>
      </c>
      <c r="H53" t="s">
        <v>160</v>
      </c>
      <c r="I53" t="s">
        <v>232</v>
      </c>
      <c r="J53" t="s">
        <v>94</v>
      </c>
      <c r="K53" t="s">
        <v>75</v>
      </c>
      <c r="L53" t="s">
        <v>128</v>
      </c>
      <c r="M53">
        <v>1</v>
      </c>
      <c r="N53" s="47">
        <v>215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193.5</v>
      </c>
      <c r="U53" s="47">
        <v>193.5</v>
      </c>
      <c r="V53" t="s">
        <v>71</v>
      </c>
      <c r="W53" t="s">
        <v>72</v>
      </c>
      <c r="X53"/>
      <c r="Y53" t="s">
        <v>240</v>
      </c>
      <c r="Z53" s="43" t="str">
        <f>Raw_data[[#This Row],[Month]]&amp;Raw_data[[#This Row],[Locations]]&amp;Raw_data[[#This Row],[Looker2]]</f>
        <v>45292The WoodlandsIOP</v>
      </c>
      <c r="AA53" s="44" t="str">
        <f>IFERROR(VLOOKUP(Raw_data[[#This Row],[Description]],'LU Table'!$A$1:$B$50,2,0),"")</f>
        <v>IOP</v>
      </c>
      <c r="AB53" s="44" t="str">
        <f>TRIM(MID(Raw_data[[#This Row],[Location]],LEN("Positive Recovery- ")+1,LEN(Raw_data[[#This Row],[Location]])))</f>
        <v>The Woodlands</v>
      </c>
      <c r="AC53" s="45">
        <f t="shared" si="0"/>
        <v>45292</v>
      </c>
      <c r="AD53" s="44" t="str">
        <f>VLOOKUP(Raw_data[[#This Row],[Locations]]&amp;Raw_data[[#This Row],[Looker2]],Category!A:E,5,0)</f>
        <v>Affiliate</v>
      </c>
      <c r="AE53" s="44" t="str">
        <f>Raw_data[[#This Row],[Locations]]&amp;Raw_data[[#This Row],[Looker2]]</f>
        <v>The WoodlandsIOP</v>
      </c>
      <c r="AH53"/>
      <c r="AI53"/>
    </row>
    <row r="54" spans="1:35">
      <c r="A54" s="15">
        <v>45295</v>
      </c>
      <c r="B54" s="15">
        <v>45292</v>
      </c>
      <c r="C54" t="s">
        <v>9</v>
      </c>
      <c r="D54">
        <v>205349</v>
      </c>
      <c r="E54" t="s">
        <v>667</v>
      </c>
      <c r="F54" t="s">
        <v>264</v>
      </c>
      <c r="G54" t="s">
        <v>334</v>
      </c>
      <c r="H54" t="s">
        <v>160</v>
      </c>
      <c r="I54" t="s">
        <v>232</v>
      </c>
      <c r="J54" t="s">
        <v>90</v>
      </c>
      <c r="K54" t="s">
        <v>75</v>
      </c>
      <c r="L54" t="s">
        <v>128</v>
      </c>
      <c r="M54">
        <v>1</v>
      </c>
      <c r="N54" s="47">
        <v>220</v>
      </c>
      <c r="O54" s="47">
        <v>0</v>
      </c>
      <c r="P54" s="47">
        <v>0</v>
      </c>
      <c r="Q54" s="47">
        <v>0</v>
      </c>
      <c r="R54" s="47">
        <v>0</v>
      </c>
      <c r="S54" s="47">
        <v>8</v>
      </c>
      <c r="T54" s="47">
        <v>198</v>
      </c>
      <c r="U54" s="47">
        <v>7.2</v>
      </c>
      <c r="V54" t="s">
        <v>71</v>
      </c>
      <c r="W54" t="s">
        <v>72</v>
      </c>
      <c r="X54"/>
      <c r="Y54" t="s">
        <v>240</v>
      </c>
      <c r="Z54" s="43" t="str">
        <f>Raw_data[[#This Row],[Month]]&amp;Raw_data[[#This Row],[Locations]]&amp;Raw_data[[#This Row],[Looker2]]</f>
        <v>45292The WoodlandsIOP</v>
      </c>
      <c r="AA54" s="44" t="str">
        <f>IFERROR(VLOOKUP(Raw_data[[#This Row],[Description]],'LU Table'!$A$1:$B$50,2,0),"")</f>
        <v>IOP</v>
      </c>
      <c r="AB54" s="44" t="str">
        <f>TRIM(MID(Raw_data[[#This Row],[Location]],LEN("Positive Recovery- ")+1,LEN(Raw_data[[#This Row],[Location]])))</f>
        <v>The Woodlands</v>
      </c>
      <c r="AC54" s="45">
        <f t="shared" si="0"/>
        <v>45292</v>
      </c>
      <c r="AD54" s="44" t="str">
        <f>VLOOKUP(Raw_data[[#This Row],[Locations]]&amp;Raw_data[[#This Row],[Looker2]],Category!A:E,5,0)</f>
        <v>Affiliate</v>
      </c>
      <c r="AE54" s="44" t="str">
        <f>Raw_data[[#This Row],[Locations]]&amp;Raw_data[[#This Row],[Looker2]]</f>
        <v>The WoodlandsIOP</v>
      </c>
      <c r="AH54"/>
      <c r="AI54"/>
    </row>
    <row r="55" spans="1:35">
      <c r="A55" s="15">
        <v>45295</v>
      </c>
      <c r="B55" s="15">
        <v>45292</v>
      </c>
      <c r="C55" t="s">
        <v>9</v>
      </c>
      <c r="D55">
        <v>205350</v>
      </c>
      <c r="E55" t="s">
        <v>790</v>
      </c>
      <c r="F55" t="s">
        <v>380</v>
      </c>
      <c r="G55" t="s">
        <v>791</v>
      </c>
      <c r="H55" t="s">
        <v>160</v>
      </c>
      <c r="I55" t="s">
        <v>232</v>
      </c>
      <c r="J55" t="s">
        <v>90</v>
      </c>
      <c r="K55" t="s">
        <v>22</v>
      </c>
      <c r="L55" t="s">
        <v>128</v>
      </c>
      <c r="M55">
        <v>1</v>
      </c>
      <c r="N55" s="47">
        <v>220</v>
      </c>
      <c r="O55" s="47">
        <v>0</v>
      </c>
      <c r="P55" s="47">
        <v>0</v>
      </c>
      <c r="Q55" s="47">
        <v>0</v>
      </c>
      <c r="R55" s="47">
        <v>0</v>
      </c>
      <c r="S55" s="47">
        <v>220</v>
      </c>
      <c r="T55" s="47">
        <v>198</v>
      </c>
      <c r="U55" s="47">
        <v>198</v>
      </c>
      <c r="V55" t="s">
        <v>71</v>
      </c>
      <c r="W55" t="s">
        <v>72</v>
      </c>
      <c r="X55"/>
      <c r="Y55" t="s">
        <v>240</v>
      </c>
      <c r="Z55" s="43" t="str">
        <f>Raw_data[[#This Row],[Month]]&amp;Raw_data[[#This Row],[Locations]]&amp;Raw_data[[#This Row],[Looker2]]</f>
        <v>45292AustinIOP</v>
      </c>
      <c r="AA55" s="44" t="str">
        <f>IFERROR(VLOOKUP(Raw_data[[#This Row],[Description]],'LU Table'!$A$1:$B$50,2,0),"")</f>
        <v>IOP</v>
      </c>
      <c r="AB55" s="44" t="str">
        <f>TRIM(MID(Raw_data[[#This Row],[Location]],LEN("Positive Recovery- ")+1,LEN(Raw_data[[#This Row],[Location]])))</f>
        <v>Austin</v>
      </c>
      <c r="AC55" s="45">
        <f t="shared" si="0"/>
        <v>45292</v>
      </c>
      <c r="AD55" s="44" t="str">
        <f>VLOOKUP(Raw_data[[#This Row],[Locations]]&amp;Raw_data[[#This Row],[Looker2]],Category!A:E,5,0)</f>
        <v>Affiliate</v>
      </c>
      <c r="AE55" s="44" t="str">
        <f>Raw_data[[#This Row],[Locations]]&amp;Raw_data[[#This Row],[Looker2]]</f>
        <v>AustinIOP</v>
      </c>
      <c r="AH55"/>
      <c r="AI55"/>
    </row>
    <row r="56" spans="1:35">
      <c r="A56" s="15">
        <v>45295</v>
      </c>
      <c r="B56" s="15">
        <v>45292</v>
      </c>
      <c r="C56" t="s">
        <v>9</v>
      </c>
      <c r="D56">
        <v>205351</v>
      </c>
      <c r="E56" t="s">
        <v>943</v>
      </c>
      <c r="F56" t="s">
        <v>305</v>
      </c>
      <c r="G56" t="s">
        <v>944</v>
      </c>
      <c r="H56" t="s">
        <v>159</v>
      </c>
      <c r="I56" t="s">
        <v>232</v>
      </c>
      <c r="J56" t="s">
        <v>17</v>
      </c>
      <c r="K56" t="s">
        <v>22</v>
      </c>
      <c r="L56" t="s">
        <v>128</v>
      </c>
      <c r="M56">
        <v>1</v>
      </c>
      <c r="N56" s="47">
        <v>225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225</v>
      </c>
      <c r="U56" s="47">
        <v>0</v>
      </c>
      <c r="V56" t="s">
        <v>71</v>
      </c>
      <c r="W56" t="s">
        <v>72</v>
      </c>
      <c r="X56"/>
      <c r="Y56" t="s">
        <v>240</v>
      </c>
      <c r="Z56" s="43" t="str">
        <f>Raw_data[[#This Row],[Month]]&amp;Raw_data[[#This Row],[Locations]]&amp;Raw_data[[#This Row],[Looker2]]</f>
        <v>45292AustinIOP</v>
      </c>
      <c r="AA56" s="44" t="str">
        <f>IFERROR(VLOOKUP(Raw_data[[#This Row],[Description]],'LU Table'!$A$1:$B$50,2,0),"")</f>
        <v>IOP</v>
      </c>
      <c r="AB56" s="44" t="str">
        <f>TRIM(MID(Raw_data[[#This Row],[Location]],LEN("Positive Recovery- ")+1,LEN(Raw_data[[#This Row],[Location]])))</f>
        <v>Austin</v>
      </c>
      <c r="AC56" s="45">
        <f t="shared" si="0"/>
        <v>45292</v>
      </c>
      <c r="AD56" s="44" t="str">
        <f>VLOOKUP(Raw_data[[#This Row],[Locations]]&amp;Raw_data[[#This Row],[Looker2]],Category!A:E,5,0)</f>
        <v>Affiliate</v>
      </c>
      <c r="AE56" s="44" t="str">
        <f>Raw_data[[#This Row],[Locations]]&amp;Raw_data[[#This Row],[Looker2]]</f>
        <v>AustinIOP</v>
      </c>
      <c r="AH56"/>
      <c r="AI56"/>
    </row>
    <row r="57" spans="1:35">
      <c r="A57" s="15">
        <v>45295</v>
      </c>
      <c r="B57" s="15">
        <v>45292</v>
      </c>
      <c r="C57" t="s">
        <v>9</v>
      </c>
      <c r="D57">
        <v>205352</v>
      </c>
      <c r="E57" t="s">
        <v>879</v>
      </c>
      <c r="F57" t="s">
        <v>332</v>
      </c>
      <c r="G57" t="s">
        <v>880</v>
      </c>
      <c r="H57" t="s">
        <v>159</v>
      </c>
      <c r="I57" t="s">
        <v>232</v>
      </c>
      <c r="J57" t="s">
        <v>17</v>
      </c>
      <c r="K57" t="s">
        <v>22</v>
      </c>
      <c r="L57" t="s">
        <v>128</v>
      </c>
      <c r="M57">
        <v>1</v>
      </c>
      <c r="N57" s="47">
        <v>225</v>
      </c>
      <c r="O57" s="47">
        <v>0</v>
      </c>
      <c r="P57" s="47">
        <v>0</v>
      </c>
      <c r="Q57" s="47">
        <v>0</v>
      </c>
      <c r="R57" s="47">
        <v>0</v>
      </c>
      <c r="S57" s="47">
        <v>225</v>
      </c>
      <c r="T57" s="47">
        <v>225</v>
      </c>
      <c r="U57" s="47">
        <v>225</v>
      </c>
      <c r="V57" t="s">
        <v>71</v>
      </c>
      <c r="W57" t="s">
        <v>72</v>
      </c>
      <c r="X57"/>
      <c r="Y57" t="s">
        <v>240</v>
      </c>
      <c r="Z57" s="43" t="str">
        <f>Raw_data[[#This Row],[Month]]&amp;Raw_data[[#This Row],[Locations]]&amp;Raw_data[[#This Row],[Looker2]]</f>
        <v>45292AustinIOP</v>
      </c>
      <c r="AA57" s="44" t="str">
        <f>IFERROR(VLOOKUP(Raw_data[[#This Row],[Description]],'LU Table'!$A$1:$B$50,2,0),"")</f>
        <v>IOP</v>
      </c>
      <c r="AB57" s="44" t="str">
        <f>TRIM(MID(Raw_data[[#This Row],[Location]],LEN("Positive Recovery- ")+1,LEN(Raw_data[[#This Row],[Location]])))</f>
        <v>Austin</v>
      </c>
      <c r="AC57" s="45">
        <f t="shared" si="0"/>
        <v>45292</v>
      </c>
      <c r="AD57" s="44" t="str">
        <f>VLOOKUP(Raw_data[[#This Row],[Locations]]&amp;Raw_data[[#This Row],[Looker2]],Category!A:E,5,0)</f>
        <v>Affiliate</v>
      </c>
      <c r="AE57" s="44" t="str">
        <f>Raw_data[[#This Row],[Locations]]&amp;Raw_data[[#This Row],[Looker2]]</f>
        <v>AustinIOP</v>
      </c>
      <c r="AH57"/>
      <c r="AI57"/>
    </row>
    <row r="58" spans="1:35">
      <c r="A58" s="15">
        <v>45295</v>
      </c>
      <c r="B58" s="15">
        <v>45292</v>
      </c>
      <c r="C58" t="s">
        <v>9</v>
      </c>
      <c r="D58">
        <v>205353</v>
      </c>
      <c r="E58" t="s">
        <v>142</v>
      </c>
      <c r="F58" t="s">
        <v>254</v>
      </c>
      <c r="G58" t="s">
        <v>480</v>
      </c>
      <c r="H58" t="s">
        <v>158</v>
      </c>
      <c r="I58" t="s">
        <v>232</v>
      </c>
      <c r="J58" t="s">
        <v>88</v>
      </c>
      <c r="K58" t="s">
        <v>22</v>
      </c>
      <c r="L58" t="s">
        <v>128</v>
      </c>
      <c r="M58">
        <v>1</v>
      </c>
      <c r="N58" s="47">
        <v>250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225</v>
      </c>
      <c r="U58" s="47">
        <v>125</v>
      </c>
      <c r="V58" t="s">
        <v>71</v>
      </c>
      <c r="W58" t="s">
        <v>72</v>
      </c>
      <c r="X58"/>
      <c r="Y58" t="s">
        <v>240</v>
      </c>
      <c r="Z58" s="43" t="str">
        <f>Raw_data[[#This Row],[Month]]&amp;Raw_data[[#This Row],[Locations]]&amp;Raw_data[[#This Row],[Looker2]]</f>
        <v>45292AustinIOP</v>
      </c>
      <c r="AA58" s="44" t="str">
        <f>IFERROR(VLOOKUP(Raw_data[[#This Row],[Description]],'LU Table'!$A$1:$B$50,2,0),"")</f>
        <v>IOP</v>
      </c>
      <c r="AB58" s="44" t="str">
        <f>TRIM(MID(Raw_data[[#This Row],[Location]],LEN("Positive Recovery- ")+1,LEN(Raw_data[[#This Row],[Location]])))</f>
        <v>Austin</v>
      </c>
      <c r="AC58" s="45">
        <f t="shared" si="0"/>
        <v>45292</v>
      </c>
      <c r="AD58" s="44" t="str">
        <f>VLOOKUP(Raw_data[[#This Row],[Locations]]&amp;Raw_data[[#This Row],[Looker2]],Category!A:E,5,0)</f>
        <v>Affiliate</v>
      </c>
      <c r="AE58" s="44" t="str">
        <f>Raw_data[[#This Row],[Locations]]&amp;Raw_data[[#This Row],[Looker2]]</f>
        <v>AustinIOP</v>
      </c>
      <c r="AH58"/>
      <c r="AI58"/>
    </row>
    <row r="59" spans="1:35">
      <c r="A59" s="15">
        <v>45295</v>
      </c>
      <c r="B59" s="15">
        <v>45292</v>
      </c>
      <c r="C59" t="s">
        <v>9</v>
      </c>
      <c r="D59">
        <v>205354</v>
      </c>
      <c r="E59" t="s">
        <v>719</v>
      </c>
      <c r="F59" t="s">
        <v>720</v>
      </c>
      <c r="G59" t="s">
        <v>721</v>
      </c>
      <c r="H59" t="s">
        <v>160</v>
      </c>
      <c r="I59" t="s">
        <v>232</v>
      </c>
      <c r="J59" t="s">
        <v>132</v>
      </c>
      <c r="K59" t="s">
        <v>75</v>
      </c>
      <c r="L59" t="s">
        <v>128</v>
      </c>
      <c r="M59">
        <v>1</v>
      </c>
      <c r="N59" s="47">
        <v>165</v>
      </c>
      <c r="O59" s="47">
        <v>0</v>
      </c>
      <c r="P59" s="47">
        <v>0</v>
      </c>
      <c r="Q59" s="47">
        <v>0</v>
      </c>
      <c r="R59" s="47">
        <v>0</v>
      </c>
      <c r="S59" s="47">
        <v>165</v>
      </c>
      <c r="T59" s="47">
        <v>148.5</v>
      </c>
      <c r="U59" s="47">
        <v>148.5</v>
      </c>
      <c r="V59" t="s">
        <v>71</v>
      </c>
      <c r="W59" t="s">
        <v>72</v>
      </c>
      <c r="X59"/>
      <c r="Y59" t="s">
        <v>240</v>
      </c>
      <c r="Z59" s="43" t="str">
        <f>Raw_data[[#This Row],[Month]]&amp;Raw_data[[#This Row],[Locations]]&amp;Raw_data[[#This Row],[Looker2]]</f>
        <v>45292The WoodlandsIOP</v>
      </c>
      <c r="AA59" s="44" t="str">
        <f>IFERROR(VLOOKUP(Raw_data[[#This Row],[Description]],'LU Table'!$A$1:$B$50,2,0),"")</f>
        <v>IOP</v>
      </c>
      <c r="AB59" s="44" t="str">
        <f>TRIM(MID(Raw_data[[#This Row],[Location]],LEN("Positive Recovery- ")+1,LEN(Raw_data[[#This Row],[Location]])))</f>
        <v>The Woodlands</v>
      </c>
      <c r="AC59" s="45">
        <f t="shared" si="0"/>
        <v>45292</v>
      </c>
      <c r="AD59" s="44" t="str">
        <f>VLOOKUP(Raw_data[[#This Row],[Locations]]&amp;Raw_data[[#This Row],[Looker2]],Category!A:E,5,0)</f>
        <v>Affiliate</v>
      </c>
      <c r="AE59" s="44" t="str">
        <f>Raw_data[[#This Row],[Locations]]&amp;Raw_data[[#This Row],[Looker2]]</f>
        <v>The WoodlandsIOP</v>
      </c>
      <c r="AH59"/>
      <c r="AI59"/>
    </row>
    <row r="60" spans="1:35">
      <c r="A60" s="15">
        <v>45295</v>
      </c>
      <c r="B60" s="15">
        <v>45292</v>
      </c>
      <c r="C60" t="s">
        <v>9</v>
      </c>
      <c r="D60">
        <v>205355</v>
      </c>
      <c r="E60" t="s">
        <v>139</v>
      </c>
      <c r="F60" t="s">
        <v>266</v>
      </c>
      <c r="G60" t="s">
        <v>459</v>
      </c>
      <c r="H60" t="s">
        <v>158</v>
      </c>
      <c r="I60" t="s">
        <v>232</v>
      </c>
      <c r="J60" t="s">
        <v>140</v>
      </c>
      <c r="K60" t="s">
        <v>22</v>
      </c>
      <c r="L60" t="s">
        <v>128</v>
      </c>
      <c r="M60">
        <v>1</v>
      </c>
      <c r="N60" s="47">
        <v>180</v>
      </c>
      <c r="O60" s="47">
        <v>0</v>
      </c>
      <c r="P60" s="47">
        <v>0</v>
      </c>
      <c r="Q60" s="47">
        <v>0</v>
      </c>
      <c r="R60" s="47">
        <v>0</v>
      </c>
      <c r="S60" s="47">
        <v>180</v>
      </c>
      <c r="T60" s="47">
        <v>162</v>
      </c>
      <c r="U60" s="47">
        <v>162</v>
      </c>
      <c r="V60" t="s">
        <v>71</v>
      </c>
      <c r="W60" t="s">
        <v>72</v>
      </c>
      <c r="X60"/>
      <c r="Y60" t="s">
        <v>240</v>
      </c>
      <c r="Z60" s="43" t="str">
        <f>Raw_data[[#This Row],[Month]]&amp;Raw_data[[#This Row],[Locations]]&amp;Raw_data[[#This Row],[Looker2]]</f>
        <v>45292AustinIOP</v>
      </c>
      <c r="AA60" s="44" t="str">
        <f>IFERROR(VLOOKUP(Raw_data[[#This Row],[Description]],'LU Table'!$A$1:$B$50,2,0),"")</f>
        <v>IOP</v>
      </c>
      <c r="AB60" s="44" t="str">
        <f>TRIM(MID(Raw_data[[#This Row],[Location]],LEN("Positive Recovery- ")+1,LEN(Raw_data[[#This Row],[Location]])))</f>
        <v>Austin</v>
      </c>
      <c r="AC60" s="45">
        <f t="shared" ref="AC60:AC123" si="1">B60-DAY(B60)+1</f>
        <v>45292</v>
      </c>
      <c r="AD60" s="44" t="str">
        <f>VLOOKUP(Raw_data[[#This Row],[Locations]]&amp;Raw_data[[#This Row],[Looker2]],Category!A:E,5,0)</f>
        <v>Affiliate</v>
      </c>
      <c r="AE60" s="44" t="str">
        <f>Raw_data[[#This Row],[Locations]]&amp;Raw_data[[#This Row],[Looker2]]</f>
        <v>AustinIOP</v>
      </c>
      <c r="AH60"/>
      <c r="AI60"/>
    </row>
    <row r="61" spans="1:35">
      <c r="A61" s="15">
        <v>45295</v>
      </c>
      <c r="B61" s="15">
        <v>45292</v>
      </c>
      <c r="C61" t="s">
        <v>9</v>
      </c>
      <c r="D61">
        <v>205356</v>
      </c>
      <c r="E61" t="s">
        <v>881</v>
      </c>
      <c r="F61" t="s">
        <v>435</v>
      </c>
      <c r="G61" t="s">
        <v>882</v>
      </c>
      <c r="H61" t="s">
        <v>160</v>
      </c>
      <c r="I61" t="s">
        <v>232</v>
      </c>
      <c r="J61" t="s">
        <v>94</v>
      </c>
      <c r="K61" t="s">
        <v>81</v>
      </c>
      <c r="L61" t="s">
        <v>128</v>
      </c>
      <c r="M61">
        <v>1</v>
      </c>
      <c r="N61" s="47">
        <v>215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193.5</v>
      </c>
      <c r="U61" s="47">
        <v>183</v>
      </c>
      <c r="V61" t="s">
        <v>71</v>
      </c>
      <c r="W61" t="s">
        <v>72</v>
      </c>
      <c r="X61"/>
      <c r="Y61" t="s">
        <v>240</v>
      </c>
      <c r="Z61" s="43" t="str">
        <f>Raw_data[[#This Row],[Month]]&amp;Raw_data[[#This Row],[Locations]]&amp;Raw_data[[#This Row],[Looker2]]</f>
        <v>45292Energy CorridorIOP</v>
      </c>
      <c r="AA61" s="44" t="str">
        <f>IFERROR(VLOOKUP(Raw_data[[#This Row],[Description]],'LU Table'!$A$1:$B$50,2,0),"")</f>
        <v>IOP</v>
      </c>
      <c r="AB61" s="44" t="str">
        <f>TRIM(MID(Raw_data[[#This Row],[Location]],LEN("Positive Recovery- ")+1,LEN(Raw_data[[#This Row],[Location]])))</f>
        <v>Energy Corridor</v>
      </c>
      <c r="AC61" s="45">
        <f t="shared" si="1"/>
        <v>45292</v>
      </c>
      <c r="AD61" s="44" t="str">
        <f>VLOOKUP(Raw_data[[#This Row],[Locations]]&amp;Raw_data[[#This Row],[Looker2]],Category!A:E,5,0)</f>
        <v>Affiliate</v>
      </c>
      <c r="AE61" s="44" t="str">
        <f>Raw_data[[#This Row],[Locations]]&amp;Raw_data[[#This Row],[Looker2]]</f>
        <v>Energy CorridorIOP</v>
      </c>
      <c r="AH61"/>
      <c r="AI61"/>
    </row>
    <row r="62" spans="1:35">
      <c r="A62" s="15">
        <v>45295</v>
      </c>
      <c r="B62" s="15">
        <v>45292</v>
      </c>
      <c r="C62" t="s">
        <v>9</v>
      </c>
      <c r="D62">
        <v>205357</v>
      </c>
      <c r="E62" t="s">
        <v>750</v>
      </c>
      <c r="F62" t="s">
        <v>438</v>
      </c>
      <c r="G62" t="s">
        <v>751</v>
      </c>
      <c r="H62" t="s">
        <v>159</v>
      </c>
      <c r="I62" t="s">
        <v>232</v>
      </c>
      <c r="J62" t="s">
        <v>17</v>
      </c>
      <c r="K62" t="s">
        <v>81</v>
      </c>
      <c r="L62" t="s">
        <v>128</v>
      </c>
      <c r="M62">
        <v>1</v>
      </c>
      <c r="N62" s="47">
        <v>225</v>
      </c>
      <c r="O62" s="47">
        <v>0</v>
      </c>
      <c r="P62" s="47">
        <v>0</v>
      </c>
      <c r="Q62" s="47">
        <v>0</v>
      </c>
      <c r="R62" s="47">
        <v>0</v>
      </c>
      <c r="S62" s="47">
        <v>225</v>
      </c>
      <c r="T62" s="47">
        <v>225</v>
      </c>
      <c r="U62" s="47">
        <v>225</v>
      </c>
      <c r="V62" t="s">
        <v>71</v>
      </c>
      <c r="W62" t="s">
        <v>72</v>
      </c>
      <c r="X62"/>
      <c r="Y62" t="s">
        <v>240</v>
      </c>
      <c r="Z62" s="43" t="str">
        <f>Raw_data[[#This Row],[Month]]&amp;Raw_data[[#This Row],[Locations]]&amp;Raw_data[[#This Row],[Looker2]]</f>
        <v>45292Energy CorridorIOP</v>
      </c>
      <c r="AA62" s="44" t="str">
        <f>IFERROR(VLOOKUP(Raw_data[[#This Row],[Description]],'LU Table'!$A$1:$B$50,2,0),"")</f>
        <v>IOP</v>
      </c>
      <c r="AB62" s="44" t="str">
        <f>TRIM(MID(Raw_data[[#This Row],[Location]],LEN("Positive Recovery- ")+1,LEN(Raw_data[[#This Row],[Location]])))</f>
        <v>Energy Corridor</v>
      </c>
      <c r="AC62" s="45">
        <f t="shared" si="1"/>
        <v>45292</v>
      </c>
      <c r="AD62" s="44" t="str">
        <f>VLOOKUP(Raw_data[[#This Row],[Locations]]&amp;Raw_data[[#This Row],[Looker2]],Category!A:E,5,0)</f>
        <v>Affiliate</v>
      </c>
      <c r="AE62" s="44" t="str">
        <f>Raw_data[[#This Row],[Locations]]&amp;Raw_data[[#This Row],[Looker2]]</f>
        <v>Energy CorridorIOP</v>
      </c>
      <c r="AH62"/>
      <c r="AI62"/>
    </row>
    <row r="63" spans="1:35">
      <c r="A63" s="15">
        <v>45295</v>
      </c>
      <c r="B63" s="15">
        <v>45292</v>
      </c>
      <c r="C63" t="s">
        <v>9</v>
      </c>
      <c r="D63">
        <v>205358</v>
      </c>
      <c r="E63" t="s">
        <v>554</v>
      </c>
      <c r="F63" t="s">
        <v>555</v>
      </c>
      <c r="G63" t="s">
        <v>556</v>
      </c>
      <c r="H63" t="s">
        <v>160</v>
      </c>
      <c r="I63" t="s">
        <v>232</v>
      </c>
      <c r="J63" t="s">
        <v>90</v>
      </c>
      <c r="K63" t="s">
        <v>81</v>
      </c>
      <c r="L63" t="s">
        <v>128</v>
      </c>
      <c r="M63">
        <v>1</v>
      </c>
      <c r="N63" s="47">
        <v>220</v>
      </c>
      <c r="O63" s="47">
        <v>0</v>
      </c>
      <c r="P63" s="47">
        <v>0</v>
      </c>
      <c r="Q63" s="47">
        <v>0</v>
      </c>
      <c r="R63" s="47">
        <v>0</v>
      </c>
      <c r="S63" s="47">
        <v>8</v>
      </c>
      <c r="T63" s="47">
        <v>198</v>
      </c>
      <c r="U63" s="47">
        <v>198</v>
      </c>
      <c r="V63" t="s">
        <v>71</v>
      </c>
      <c r="W63" t="s">
        <v>72</v>
      </c>
      <c r="X63"/>
      <c r="Y63" t="s">
        <v>240</v>
      </c>
      <c r="Z63" s="43" t="str">
        <f>Raw_data[[#This Row],[Month]]&amp;Raw_data[[#This Row],[Locations]]&amp;Raw_data[[#This Row],[Looker2]]</f>
        <v>45292Energy CorridorIOP</v>
      </c>
      <c r="AA63" s="44" t="str">
        <f>IFERROR(VLOOKUP(Raw_data[[#This Row],[Description]],'LU Table'!$A$1:$B$50,2,0),"")</f>
        <v>IOP</v>
      </c>
      <c r="AB63" s="44" t="str">
        <f>TRIM(MID(Raw_data[[#This Row],[Location]],LEN("Positive Recovery- ")+1,LEN(Raw_data[[#This Row],[Location]])))</f>
        <v>Energy Corridor</v>
      </c>
      <c r="AC63" s="45">
        <f t="shared" si="1"/>
        <v>45292</v>
      </c>
      <c r="AD63" s="44" t="str">
        <f>VLOOKUP(Raw_data[[#This Row],[Locations]]&amp;Raw_data[[#This Row],[Looker2]],Category!A:E,5,0)</f>
        <v>Affiliate</v>
      </c>
      <c r="AE63" s="44" t="str">
        <f>Raw_data[[#This Row],[Locations]]&amp;Raw_data[[#This Row],[Looker2]]</f>
        <v>Energy CorridorIOP</v>
      </c>
      <c r="AH63"/>
      <c r="AI63"/>
    </row>
    <row r="64" spans="1:35">
      <c r="A64" s="15">
        <v>45295</v>
      </c>
      <c r="B64" s="15">
        <v>45292</v>
      </c>
      <c r="C64" t="s">
        <v>9</v>
      </c>
      <c r="D64">
        <v>205359</v>
      </c>
      <c r="E64" t="s">
        <v>224</v>
      </c>
      <c r="F64" t="s">
        <v>333</v>
      </c>
      <c r="G64" t="s">
        <v>281</v>
      </c>
      <c r="H64" t="s">
        <v>158</v>
      </c>
      <c r="I64" t="s">
        <v>232</v>
      </c>
      <c r="J64" t="s">
        <v>87</v>
      </c>
      <c r="K64" t="s">
        <v>62</v>
      </c>
      <c r="L64" t="s">
        <v>128</v>
      </c>
      <c r="M64">
        <v>1</v>
      </c>
      <c r="N64" s="47">
        <v>275</v>
      </c>
      <c r="O64" s="47">
        <v>0</v>
      </c>
      <c r="P64" s="47">
        <v>0</v>
      </c>
      <c r="Q64" s="47">
        <v>0</v>
      </c>
      <c r="R64" s="47">
        <v>0</v>
      </c>
      <c r="S64" s="47">
        <v>275</v>
      </c>
      <c r="T64" s="47">
        <v>247.5</v>
      </c>
      <c r="U64" s="47">
        <v>247.5</v>
      </c>
      <c r="V64" t="s">
        <v>71</v>
      </c>
      <c r="W64" t="s">
        <v>72</v>
      </c>
      <c r="X64"/>
      <c r="Y64" t="s">
        <v>240</v>
      </c>
      <c r="Z64" s="43" t="str">
        <f>Raw_data[[#This Row],[Month]]&amp;Raw_data[[#This Row],[Locations]]&amp;Raw_data[[#This Row],[Looker2]]</f>
        <v>45292SugarlandIOP</v>
      </c>
      <c r="AA64" s="44" t="str">
        <f>IFERROR(VLOOKUP(Raw_data[[#This Row],[Description]],'LU Table'!$A$1:$B$50,2,0),"")</f>
        <v>IOP</v>
      </c>
      <c r="AB64" s="44" t="str">
        <f>TRIM(MID(Raw_data[[#This Row],[Location]],LEN("Positive Recovery- ")+1,LEN(Raw_data[[#This Row],[Location]])))</f>
        <v>Sugarland</v>
      </c>
      <c r="AC64" s="45">
        <f t="shared" si="1"/>
        <v>45292</v>
      </c>
      <c r="AD64" s="44" t="str">
        <f>VLOOKUP(Raw_data[[#This Row],[Locations]]&amp;Raw_data[[#This Row],[Looker2]],Category!A:E,5,0)</f>
        <v>Affiliate</v>
      </c>
      <c r="AE64" s="44" t="str">
        <f>Raw_data[[#This Row],[Locations]]&amp;Raw_data[[#This Row],[Looker2]]</f>
        <v>SugarlandIOP</v>
      </c>
      <c r="AH64"/>
      <c r="AI64"/>
    </row>
    <row r="65" spans="1:35">
      <c r="A65" s="15">
        <v>45295</v>
      </c>
      <c r="B65" s="15">
        <v>45292</v>
      </c>
      <c r="C65" t="s">
        <v>9</v>
      </c>
      <c r="D65">
        <v>205360</v>
      </c>
      <c r="E65" t="s">
        <v>190</v>
      </c>
      <c r="F65" t="s">
        <v>425</v>
      </c>
      <c r="G65" t="s">
        <v>522</v>
      </c>
      <c r="H65" t="s">
        <v>166</v>
      </c>
      <c r="I65" t="s">
        <v>232</v>
      </c>
      <c r="J65" t="s">
        <v>95</v>
      </c>
      <c r="K65" t="s">
        <v>62</v>
      </c>
      <c r="L65" t="s">
        <v>129</v>
      </c>
      <c r="M65">
        <v>1</v>
      </c>
      <c r="N65" s="47">
        <v>230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207</v>
      </c>
      <c r="U65" s="47">
        <v>34.5</v>
      </c>
      <c r="V65" t="s">
        <v>71</v>
      </c>
      <c r="W65" t="s">
        <v>72</v>
      </c>
      <c r="X65"/>
      <c r="Y65" t="s">
        <v>240</v>
      </c>
      <c r="Z65" s="43" t="str">
        <f>Raw_data[[#This Row],[Month]]&amp;Raw_data[[#This Row],[Locations]]&amp;Raw_data[[#This Row],[Looker2]]</f>
        <v>45292SugarlandPHP</v>
      </c>
      <c r="AA65" s="44" t="str">
        <f>IFERROR(VLOOKUP(Raw_data[[#This Row],[Description]],'LU Table'!$A$1:$B$50,2,0),"")</f>
        <v>PHP</v>
      </c>
      <c r="AB65" s="44" t="str">
        <f>TRIM(MID(Raw_data[[#This Row],[Location]],LEN("Positive Recovery- ")+1,LEN(Raw_data[[#This Row],[Location]])))</f>
        <v>Sugarland</v>
      </c>
      <c r="AC65" s="45">
        <f t="shared" si="1"/>
        <v>45292</v>
      </c>
      <c r="AD65" s="44" t="str">
        <f>VLOOKUP(Raw_data[[#This Row],[Locations]]&amp;Raw_data[[#This Row],[Looker2]],Category!A:E,5,0)</f>
        <v>Affiliate</v>
      </c>
      <c r="AE65" s="44" t="str">
        <f>Raw_data[[#This Row],[Locations]]&amp;Raw_data[[#This Row],[Looker2]]</f>
        <v>SugarlandPHP</v>
      </c>
      <c r="AH65"/>
      <c r="AI65"/>
    </row>
    <row r="66" spans="1:35">
      <c r="A66" s="15">
        <v>45295</v>
      </c>
      <c r="B66" s="15">
        <v>45292</v>
      </c>
      <c r="C66" t="s">
        <v>9</v>
      </c>
      <c r="D66">
        <v>205361</v>
      </c>
      <c r="E66" t="s">
        <v>114</v>
      </c>
      <c r="F66" t="s">
        <v>296</v>
      </c>
      <c r="G66" t="s">
        <v>297</v>
      </c>
      <c r="H66" t="s">
        <v>172</v>
      </c>
      <c r="I66" t="s">
        <v>232</v>
      </c>
      <c r="J66" t="s">
        <v>17</v>
      </c>
      <c r="K66" t="s">
        <v>79</v>
      </c>
      <c r="L66" t="s">
        <v>135</v>
      </c>
      <c r="M66">
        <v>1</v>
      </c>
      <c r="N66" s="47">
        <v>40</v>
      </c>
      <c r="O66" s="47">
        <v>0</v>
      </c>
      <c r="P66" s="47">
        <v>0</v>
      </c>
      <c r="Q66" s="47">
        <v>0</v>
      </c>
      <c r="R66" s="47">
        <v>0</v>
      </c>
      <c r="S66" s="47">
        <v>40</v>
      </c>
      <c r="T66" s="47">
        <v>40</v>
      </c>
      <c r="U66" s="47">
        <v>40</v>
      </c>
      <c r="V66" t="s">
        <v>71</v>
      </c>
      <c r="W66" t="s">
        <v>72</v>
      </c>
      <c r="X66"/>
      <c r="Y66" t="s">
        <v>240</v>
      </c>
      <c r="Z66" s="43" t="str">
        <f>Raw_data[[#This Row],[Month]]&amp;Raw_data[[#This Row],[Locations]]&amp;Raw_data[[#This Row],[Looker2]]</f>
        <v>45292Cinco RanchAftercare</v>
      </c>
      <c r="AA66" s="44" t="str">
        <f>IFERROR(VLOOKUP(Raw_data[[#This Row],[Description]],'LU Table'!$A$1:$B$50,2,0),"")</f>
        <v>Aftercare</v>
      </c>
      <c r="AB66" s="44" t="str">
        <f>TRIM(MID(Raw_data[[#This Row],[Location]],LEN("Positive Recovery- ")+1,LEN(Raw_data[[#This Row],[Location]])))</f>
        <v>Cinco Ranch</v>
      </c>
      <c r="AC66" s="45">
        <f t="shared" si="1"/>
        <v>45292</v>
      </c>
      <c r="AD66" s="44" t="str">
        <f>VLOOKUP(Raw_data[[#This Row],[Locations]]&amp;Raw_data[[#This Row],[Looker2]],Category!A:E,5,0)</f>
        <v>Affiliate</v>
      </c>
      <c r="AE66" s="44" t="str">
        <f>Raw_data[[#This Row],[Locations]]&amp;Raw_data[[#This Row],[Looker2]]</f>
        <v>Cinco RanchAftercare</v>
      </c>
      <c r="AH66"/>
      <c r="AI66"/>
    </row>
    <row r="67" spans="1:35">
      <c r="A67" s="15">
        <v>45295</v>
      </c>
      <c r="B67" s="15">
        <v>45292</v>
      </c>
      <c r="C67" t="s">
        <v>9</v>
      </c>
      <c r="D67">
        <v>205362</v>
      </c>
      <c r="E67" t="s">
        <v>830</v>
      </c>
      <c r="F67" t="s">
        <v>489</v>
      </c>
      <c r="G67" t="s">
        <v>831</v>
      </c>
      <c r="H67" t="s">
        <v>160</v>
      </c>
      <c r="I67" t="s">
        <v>232</v>
      </c>
      <c r="J67" t="s">
        <v>90</v>
      </c>
      <c r="K67" t="s">
        <v>79</v>
      </c>
      <c r="L67" t="s">
        <v>128</v>
      </c>
      <c r="M67">
        <v>1</v>
      </c>
      <c r="N67" s="47">
        <v>220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198</v>
      </c>
      <c r="U67" s="47">
        <v>182</v>
      </c>
      <c r="V67" t="s">
        <v>71</v>
      </c>
      <c r="W67" t="s">
        <v>72</v>
      </c>
      <c r="X67"/>
      <c r="Y67" t="s">
        <v>240</v>
      </c>
      <c r="Z67" s="43" t="str">
        <f>Raw_data[[#This Row],[Month]]&amp;Raw_data[[#This Row],[Locations]]&amp;Raw_data[[#This Row],[Looker2]]</f>
        <v>45292Cinco RanchIOP</v>
      </c>
      <c r="AA67" s="44" t="str">
        <f>IFERROR(VLOOKUP(Raw_data[[#This Row],[Description]],'LU Table'!$A$1:$B$50,2,0),"")</f>
        <v>IOP</v>
      </c>
      <c r="AB67" s="44" t="str">
        <f>TRIM(MID(Raw_data[[#This Row],[Location]],LEN("Positive Recovery- ")+1,LEN(Raw_data[[#This Row],[Location]])))</f>
        <v>Cinco Ranch</v>
      </c>
      <c r="AC67" s="45">
        <f t="shared" si="1"/>
        <v>45292</v>
      </c>
      <c r="AD67" s="44" t="str">
        <f>VLOOKUP(Raw_data[[#This Row],[Locations]]&amp;Raw_data[[#This Row],[Looker2]],Category!A:E,5,0)</f>
        <v>Affiliate</v>
      </c>
      <c r="AE67" s="44" t="str">
        <f>Raw_data[[#This Row],[Locations]]&amp;Raw_data[[#This Row],[Looker2]]</f>
        <v>Cinco RanchIOP</v>
      </c>
      <c r="AH67"/>
      <c r="AI67"/>
    </row>
    <row r="68" spans="1:35">
      <c r="A68" s="15">
        <v>45295</v>
      </c>
      <c r="B68" s="15">
        <v>45292</v>
      </c>
      <c r="C68" t="s">
        <v>9</v>
      </c>
      <c r="D68">
        <v>205364</v>
      </c>
      <c r="E68" t="s">
        <v>859</v>
      </c>
      <c r="F68" t="s">
        <v>284</v>
      </c>
      <c r="G68" t="s">
        <v>401</v>
      </c>
      <c r="H68" t="s">
        <v>158</v>
      </c>
      <c r="I68" t="s">
        <v>232</v>
      </c>
      <c r="J68" t="s">
        <v>88</v>
      </c>
      <c r="K68" t="s">
        <v>79</v>
      </c>
      <c r="L68" t="s">
        <v>128</v>
      </c>
      <c r="M68">
        <v>1</v>
      </c>
      <c r="N68" s="47">
        <v>250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225</v>
      </c>
      <c r="U68" s="47">
        <v>225</v>
      </c>
      <c r="V68" t="s">
        <v>71</v>
      </c>
      <c r="W68" t="s">
        <v>72</v>
      </c>
      <c r="X68"/>
      <c r="Y68" t="s">
        <v>240</v>
      </c>
      <c r="Z68" s="43" t="str">
        <f>Raw_data[[#This Row],[Month]]&amp;Raw_data[[#This Row],[Locations]]&amp;Raw_data[[#This Row],[Looker2]]</f>
        <v>45292Cinco RanchIOP</v>
      </c>
      <c r="AA68" s="44" t="str">
        <f>IFERROR(VLOOKUP(Raw_data[[#This Row],[Description]],'LU Table'!$A$1:$B$50,2,0),"")</f>
        <v>IOP</v>
      </c>
      <c r="AB68" s="44" t="str">
        <f>TRIM(MID(Raw_data[[#This Row],[Location]],LEN("Positive Recovery- ")+1,LEN(Raw_data[[#This Row],[Location]])))</f>
        <v>Cinco Ranch</v>
      </c>
      <c r="AC68" s="45">
        <f t="shared" si="1"/>
        <v>45292</v>
      </c>
      <c r="AD68" s="44" t="str">
        <f>VLOOKUP(Raw_data[[#This Row],[Locations]]&amp;Raw_data[[#This Row],[Looker2]],Category!A:E,5,0)</f>
        <v>Affiliate</v>
      </c>
      <c r="AE68" s="44" t="str">
        <f>Raw_data[[#This Row],[Locations]]&amp;Raw_data[[#This Row],[Looker2]]</f>
        <v>Cinco RanchIOP</v>
      </c>
      <c r="AH68"/>
      <c r="AI68"/>
    </row>
    <row r="69" spans="1:35">
      <c r="A69" s="15">
        <v>45295</v>
      </c>
      <c r="B69" s="15">
        <v>45292</v>
      </c>
      <c r="C69" t="s">
        <v>9</v>
      </c>
      <c r="D69">
        <v>205365</v>
      </c>
      <c r="E69" t="s">
        <v>744</v>
      </c>
      <c r="F69" t="s">
        <v>391</v>
      </c>
      <c r="G69" t="s">
        <v>745</v>
      </c>
      <c r="H69" t="s">
        <v>160</v>
      </c>
      <c r="I69"/>
      <c r="J69" t="s">
        <v>96</v>
      </c>
      <c r="K69" t="s">
        <v>579</v>
      </c>
      <c r="L69" t="s">
        <v>128</v>
      </c>
      <c r="M69">
        <v>1</v>
      </c>
      <c r="N69" s="47">
        <v>169</v>
      </c>
      <c r="O69" s="47">
        <v>0</v>
      </c>
      <c r="P69" s="47">
        <v>0</v>
      </c>
      <c r="Q69" s="47">
        <v>0</v>
      </c>
      <c r="R69" s="47">
        <v>0</v>
      </c>
      <c r="S69" s="47">
        <v>169</v>
      </c>
      <c r="T69" s="47">
        <v>152.1</v>
      </c>
      <c r="U69" s="47">
        <v>152.1</v>
      </c>
      <c r="V69" t="s">
        <v>71</v>
      </c>
      <c r="W69" t="s">
        <v>72</v>
      </c>
      <c r="X69"/>
      <c r="Y69" t="s">
        <v>240</v>
      </c>
      <c r="Z69" s="43" t="str">
        <f>Raw_data[[#This Row],[Month]]&amp;Raw_data[[#This Row],[Locations]]&amp;Raw_data[[#This Row],[Looker2]]</f>
        <v>45292Round RockIOP</v>
      </c>
      <c r="AA69" s="44" t="str">
        <f>IFERROR(VLOOKUP(Raw_data[[#This Row],[Description]],'LU Table'!$A$1:$B$50,2,0),"")</f>
        <v>IOP</v>
      </c>
      <c r="AB69" s="44" t="str">
        <f>TRIM(MID(Raw_data[[#This Row],[Location]],LEN("Positive Recovery- ")+1,LEN(Raw_data[[#This Row],[Location]])))</f>
        <v>Round Rock</v>
      </c>
      <c r="AC69" s="45">
        <f t="shared" si="1"/>
        <v>45292</v>
      </c>
      <c r="AD69" s="44" t="str">
        <f>VLOOKUP(Raw_data[[#This Row],[Locations]]&amp;Raw_data[[#This Row],[Looker2]],Category!A:E,5,0)</f>
        <v>Affiliate</v>
      </c>
      <c r="AE69" s="44" t="str">
        <f>Raw_data[[#This Row],[Locations]]&amp;Raw_data[[#This Row],[Looker2]]</f>
        <v>Round RockIOP</v>
      </c>
      <c r="AH69"/>
      <c r="AI69"/>
    </row>
    <row r="70" spans="1:35">
      <c r="A70" s="15">
        <v>45295</v>
      </c>
      <c r="B70" s="15">
        <v>45292</v>
      </c>
      <c r="C70" t="s">
        <v>9</v>
      </c>
      <c r="D70">
        <v>205366</v>
      </c>
      <c r="E70" t="s">
        <v>716</v>
      </c>
      <c r="F70" t="s">
        <v>717</v>
      </c>
      <c r="G70" t="s">
        <v>718</v>
      </c>
      <c r="H70" t="s">
        <v>158</v>
      </c>
      <c r="I70" t="s">
        <v>232</v>
      </c>
      <c r="J70" t="s">
        <v>140</v>
      </c>
      <c r="K70" t="s">
        <v>579</v>
      </c>
      <c r="L70" t="s">
        <v>128</v>
      </c>
      <c r="M70">
        <v>1</v>
      </c>
      <c r="N70" s="47">
        <v>180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162</v>
      </c>
      <c r="U70" s="47">
        <v>30</v>
      </c>
      <c r="V70" t="s">
        <v>71</v>
      </c>
      <c r="W70" t="s">
        <v>72</v>
      </c>
      <c r="X70"/>
      <c r="Y70" t="s">
        <v>240</v>
      </c>
      <c r="Z70" s="43" t="str">
        <f>Raw_data[[#This Row],[Month]]&amp;Raw_data[[#This Row],[Locations]]&amp;Raw_data[[#This Row],[Looker2]]</f>
        <v>45292Round RockIOP</v>
      </c>
      <c r="AA70" s="44" t="str">
        <f>IFERROR(VLOOKUP(Raw_data[[#This Row],[Description]],'LU Table'!$A$1:$B$50,2,0),"")</f>
        <v>IOP</v>
      </c>
      <c r="AB70" s="44" t="str">
        <f>TRIM(MID(Raw_data[[#This Row],[Location]],LEN("Positive Recovery- ")+1,LEN(Raw_data[[#This Row],[Location]])))</f>
        <v>Round Rock</v>
      </c>
      <c r="AC70" s="45">
        <f t="shared" si="1"/>
        <v>45292</v>
      </c>
      <c r="AD70" s="44" t="str">
        <f>VLOOKUP(Raw_data[[#This Row],[Locations]]&amp;Raw_data[[#This Row],[Looker2]],Category!A:E,5,0)</f>
        <v>Affiliate</v>
      </c>
      <c r="AE70" s="44" t="str">
        <f>Raw_data[[#This Row],[Locations]]&amp;Raw_data[[#This Row],[Looker2]]</f>
        <v>Round RockIOP</v>
      </c>
      <c r="AH70"/>
      <c r="AI70"/>
    </row>
    <row r="71" spans="1:35">
      <c r="A71" s="15">
        <v>45295</v>
      </c>
      <c r="B71" s="15">
        <v>45292</v>
      </c>
      <c r="C71" t="s">
        <v>9</v>
      </c>
      <c r="D71">
        <v>205367</v>
      </c>
      <c r="E71" t="s">
        <v>821</v>
      </c>
      <c r="F71" t="s">
        <v>278</v>
      </c>
      <c r="G71" t="s">
        <v>822</v>
      </c>
      <c r="H71" t="s">
        <v>158</v>
      </c>
      <c r="I71" t="s">
        <v>232</v>
      </c>
      <c r="J71" t="s">
        <v>88</v>
      </c>
      <c r="K71" t="s">
        <v>579</v>
      </c>
      <c r="L71" t="s">
        <v>128</v>
      </c>
      <c r="M71">
        <v>1</v>
      </c>
      <c r="N71" s="47">
        <v>250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225</v>
      </c>
      <c r="U71" s="47">
        <v>225</v>
      </c>
      <c r="V71" t="s">
        <v>71</v>
      </c>
      <c r="W71" t="s">
        <v>72</v>
      </c>
      <c r="X71"/>
      <c r="Y71" t="s">
        <v>240</v>
      </c>
      <c r="Z71" s="43" t="str">
        <f>Raw_data[[#This Row],[Month]]&amp;Raw_data[[#This Row],[Locations]]&amp;Raw_data[[#This Row],[Looker2]]</f>
        <v>45292Round RockIOP</v>
      </c>
      <c r="AA71" s="44" t="str">
        <f>IFERROR(VLOOKUP(Raw_data[[#This Row],[Description]],'LU Table'!$A$1:$B$50,2,0),"")</f>
        <v>IOP</v>
      </c>
      <c r="AB71" s="44" t="str">
        <f>TRIM(MID(Raw_data[[#This Row],[Location]],LEN("Positive Recovery- ")+1,LEN(Raw_data[[#This Row],[Location]])))</f>
        <v>Round Rock</v>
      </c>
      <c r="AC71" s="45">
        <f t="shared" si="1"/>
        <v>45292</v>
      </c>
      <c r="AD71" s="44" t="str">
        <f>VLOOKUP(Raw_data[[#This Row],[Locations]]&amp;Raw_data[[#This Row],[Looker2]],Category!A:E,5,0)</f>
        <v>Affiliate</v>
      </c>
      <c r="AE71" s="44" t="str">
        <f>Raw_data[[#This Row],[Locations]]&amp;Raw_data[[#This Row],[Looker2]]</f>
        <v>Round RockIOP</v>
      </c>
      <c r="AH71"/>
    </row>
    <row r="72" spans="1:35">
      <c r="A72" s="15">
        <v>45295</v>
      </c>
      <c r="B72" s="15">
        <v>45292</v>
      </c>
      <c r="C72" t="s">
        <v>9</v>
      </c>
      <c r="D72">
        <v>205368</v>
      </c>
      <c r="E72" t="s">
        <v>823</v>
      </c>
      <c r="F72" t="s">
        <v>37</v>
      </c>
      <c r="G72" t="s">
        <v>327</v>
      </c>
      <c r="H72" t="s">
        <v>158</v>
      </c>
      <c r="I72" t="s">
        <v>232</v>
      </c>
      <c r="J72" t="s">
        <v>87</v>
      </c>
      <c r="K72" t="s">
        <v>579</v>
      </c>
      <c r="L72" t="s">
        <v>128</v>
      </c>
      <c r="M72">
        <v>1</v>
      </c>
      <c r="N72" s="47">
        <v>275</v>
      </c>
      <c r="O72" s="47">
        <v>0</v>
      </c>
      <c r="P72" s="47">
        <v>0</v>
      </c>
      <c r="Q72" s="47">
        <v>0</v>
      </c>
      <c r="R72" s="47">
        <v>0</v>
      </c>
      <c r="S72" s="47">
        <v>275</v>
      </c>
      <c r="T72" s="47">
        <v>247.5</v>
      </c>
      <c r="U72" s="47">
        <v>247.5</v>
      </c>
      <c r="V72" t="s">
        <v>71</v>
      </c>
      <c r="W72" t="s">
        <v>72</v>
      </c>
      <c r="X72"/>
      <c r="Y72" t="s">
        <v>240</v>
      </c>
      <c r="Z72" s="43" t="str">
        <f>Raw_data[[#This Row],[Month]]&amp;Raw_data[[#This Row],[Locations]]&amp;Raw_data[[#This Row],[Looker2]]</f>
        <v>45292Round RockIOP</v>
      </c>
      <c r="AA72" s="44" t="str">
        <f>IFERROR(VLOOKUP(Raw_data[[#This Row],[Description]],'LU Table'!$A$1:$B$50,2,0),"")</f>
        <v>IOP</v>
      </c>
      <c r="AB72" s="44" t="str">
        <f>TRIM(MID(Raw_data[[#This Row],[Location]],LEN("Positive Recovery- ")+1,LEN(Raw_data[[#This Row],[Location]])))</f>
        <v>Round Rock</v>
      </c>
      <c r="AC72" s="45">
        <f t="shared" si="1"/>
        <v>45292</v>
      </c>
      <c r="AD72" s="44" t="str">
        <f>VLOOKUP(Raw_data[[#This Row],[Locations]]&amp;Raw_data[[#This Row],[Looker2]],Category!A:E,5,0)</f>
        <v>Affiliate</v>
      </c>
      <c r="AE72" s="44" t="str">
        <f>Raw_data[[#This Row],[Locations]]&amp;Raw_data[[#This Row],[Looker2]]</f>
        <v>Round RockIOP</v>
      </c>
      <c r="AH72"/>
    </row>
    <row r="73" spans="1:35">
      <c r="A73" s="15">
        <v>45295</v>
      </c>
      <c r="B73" s="15">
        <v>45292</v>
      </c>
      <c r="C73" t="s">
        <v>9</v>
      </c>
      <c r="D73">
        <v>205369</v>
      </c>
      <c r="E73" t="s">
        <v>633</v>
      </c>
      <c r="F73" t="s">
        <v>563</v>
      </c>
      <c r="G73" t="s">
        <v>634</v>
      </c>
      <c r="H73" t="s">
        <v>167</v>
      </c>
      <c r="I73"/>
      <c r="J73" t="s">
        <v>87</v>
      </c>
      <c r="K73" t="s">
        <v>19</v>
      </c>
      <c r="L73" t="s">
        <v>129</v>
      </c>
      <c r="M73">
        <v>1</v>
      </c>
      <c r="N73" s="47">
        <v>425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425</v>
      </c>
      <c r="U73" s="47">
        <v>267.5</v>
      </c>
      <c r="V73" t="s">
        <v>71</v>
      </c>
      <c r="W73" t="s">
        <v>72</v>
      </c>
      <c r="X73"/>
      <c r="Y73" t="s">
        <v>240</v>
      </c>
      <c r="Z73" s="43" t="str">
        <f>Raw_data[[#This Row],[Month]]&amp;Raw_data[[#This Row],[Locations]]&amp;Raw_data[[#This Row],[Looker2]]</f>
        <v>45292San MarcosPHP</v>
      </c>
      <c r="AA73" s="44" t="str">
        <f>IFERROR(VLOOKUP(Raw_data[[#This Row],[Description]],'LU Table'!$A$1:$B$50,2,0),"")</f>
        <v>PHP</v>
      </c>
      <c r="AB73" s="44" t="str">
        <f>TRIM(MID(Raw_data[[#This Row],[Location]],LEN("Positive Recovery- ")+1,LEN(Raw_data[[#This Row],[Location]])))</f>
        <v>San Marcos</v>
      </c>
      <c r="AC73" s="45">
        <f t="shared" si="1"/>
        <v>45292</v>
      </c>
      <c r="AD73" s="44" t="str">
        <f>VLOOKUP(Raw_data[[#This Row],[Locations]]&amp;Raw_data[[#This Row],[Looker2]],Category!A:E,5,0)</f>
        <v>Affiliate</v>
      </c>
      <c r="AE73" s="44" t="str">
        <f>Raw_data[[#This Row],[Locations]]&amp;Raw_data[[#This Row],[Looker2]]</f>
        <v>San MarcosPHP</v>
      </c>
      <c r="AH73"/>
    </row>
    <row r="74" spans="1:35">
      <c r="A74" s="15">
        <v>45295</v>
      </c>
      <c r="B74" s="15">
        <v>45292</v>
      </c>
      <c r="C74" t="s">
        <v>9</v>
      </c>
      <c r="D74">
        <v>205370</v>
      </c>
      <c r="E74" t="s">
        <v>792</v>
      </c>
      <c r="F74" t="s">
        <v>793</v>
      </c>
      <c r="G74" t="s">
        <v>303</v>
      </c>
      <c r="H74" t="s">
        <v>166</v>
      </c>
      <c r="I74" t="s">
        <v>232</v>
      </c>
      <c r="J74" t="s">
        <v>90</v>
      </c>
      <c r="K74" t="s">
        <v>19</v>
      </c>
      <c r="L74" t="s">
        <v>129</v>
      </c>
      <c r="M74">
        <v>1</v>
      </c>
      <c r="N74" s="47">
        <v>450</v>
      </c>
      <c r="O74" s="47">
        <v>0</v>
      </c>
      <c r="P74" s="47">
        <v>0</v>
      </c>
      <c r="Q74" s="47">
        <v>0</v>
      </c>
      <c r="R74" s="47">
        <v>0</v>
      </c>
      <c r="S74" s="47">
        <v>450</v>
      </c>
      <c r="T74" s="47">
        <v>405</v>
      </c>
      <c r="U74" s="47">
        <v>405</v>
      </c>
      <c r="V74" t="s">
        <v>71</v>
      </c>
      <c r="W74" t="s">
        <v>72</v>
      </c>
      <c r="X74"/>
      <c r="Y74" t="s">
        <v>240</v>
      </c>
      <c r="Z74" s="43" t="str">
        <f>Raw_data[[#This Row],[Month]]&amp;Raw_data[[#This Row],[Locations]]&amp;Raw_data[[#This Row],[Looker2]]</f>
        <v>45292San MarcosPHP</v>
      </c>
      <c r="AA74" s="44" t="str">
        <f>IFERROR(VLOOKUP(Raw_data[[#This Row],[Description]],'LU Table'!$A$1:$B$50,2,0),"")</f>
        <v>PHP</v>
      </c>
      <c r="AB74" s="44" t="str">
        <f>TRIM(MID(Raw_data[[#This Row],[Location]],LEN("Positive Recovery- ")+1,LEN(Raw_data[[#This Row],[Location]])))</f>
        <v>San Marcos</v>
      </c>
      <c r="AC74" s="45">
        <f t="shared" si="1"/>
        <v>45292</v>
      </c>
      <c r="AD74" s="44" t="str">
        <f>VLOOKUP(Raw_data[[#This Row],[Locations]]&amp;Raw_data[[#This Row],[Looker2]],Category!A:E,5,0)</f>
        <v>Affiliate</v>
      </c>
      <c r="AE74" s="44" t="str">
        <f>Raw_data[[#This Row],[Locations]]&amp;Raw_data[[#This Row],[Looker2]]</f>
        <v>San MarcosPHP</v>
      </c>
      <c r="AH74"/>
    </row>
    <row r="75" spans="1:35">
      <c r="A75" s="15">
        <v>45295</v>
      </c>
      <c r="B75" s="15">
        <v>45292</v>
      </c>
      <c r="C75" t="s">
        <v>9</v>
      </c>
      <c r="D75">
        <v>205371</v>
      </c>
      <c r="E75" t="s">
        <v>811</v>
      </c>
      <c r="F75" t="s">
        <v>812</v>
      </c>
      <c r="G75" t="s">
        <v>432</v>
      </c>
      <c r="H75" t="s">
        <v>167</v>
      </c>
      <c r="I75" t="s">
        <v>232</v>
      </c>
      <c r="J75" t="s">
        <v>93</v>
      </c>
      <c r="K75" t="s">
        <v>19</v>
      </c>
      <c r="L75" t="s">
        <v>129</v>
      </c>
      <c r="M75">
        <v>1</v>
      </c>
      <c r="N75" s="47">
        <v>230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47">
        <v>207</v>
      </c>
      <c r="U75" s="47">
        <v>-23</v>
      </c>
      <c r="V75" t="s">
        <v>71</v>
      </c>
      <c r="W75" t="s">
        <v>72</v>
      </c>
      <c r="X75"/>
      <c r="Y75" t="s">
        <v>240</v>
      </c>
      <c r="Z75" s="43" t="str">
        <f>Raw_data[[#This Row],[Month]]&amp;Raw_data[[#This Row],[Locations]]&amp;Raw_data[[#This Row],[Looker2]]</f>
        <v>45292San MarcosPHP</v>
      </c>
      <c r="AA75" s="44" t="str">
        <f>IFERROR(VLOOKUP(Raw_data[[#This Row],[Description]],'LU Table'!$A$1:$B$50,2,0),"")</f>
        <v>PHP</v>
      </c>
      <c r="AB75" s="44" t="str">
        <f>TRIM(MID(Raw_data[[#This Row],[Location]],LEN("Positive Recovery- ")+1,LEN(Raw_data[[#This Row],[Location]])))</f>
        <v>San Marcos</v>
      </c>
      <c r="AC75" s="45">
        <f t="shared" si="1"/>
        <v>45292</v>
      </c>
      <c r="AD75" s="44" t="str">
        <f>VLOOKUP(Raw_data[[#This Row],[Locations]]&amp;Raw_data[[#This Row],[Looker2]],Category!A:E,5,0)</f>
        <v>Affiliate</v>
      </c>
      <c r="AE75" s="44" t="str">
        <f>Raw_data[[#This Row],[Locations]]&amp;Raw_data[[#This Row],[Looker2]]</f>
        <v>San MarcosPHP</v>
      </c>
      <c r="AH75"/>
    </row>
    <row r="76" spans="1:35">
      <c r="A76" s="15">
        <v>45295</v>
      </c>
      <c r="B76" s="15">
        <v>45292</v>
      </c>
      <c r="C76" t="s">
        <v>9</v>
      </c>
      <c r="D76">
        <v>205372</v>
      </c>
      <c r="E76" t="s">
        <v>837</v>
      </c>
      <c r="F76" t="s">
        <v>307</v>
      </c>
      <c r="G76" t="s">
        <v>838</v>
      </c>
      <c r="H76" t="s">
        <v>158</v>
      </c>
      <c r="I76" t="s">
        <v>232</v>
      </c>
      <c r="J76" t="s">
        <v>87</v>
      </c>
      <c r="K76" t="s">
        <v>107</v>
      </c>
      <c r="L76" t="s">
        <v>128</v>
      </c>
      <c r="M76">
        <v>1</v>
      </c>
      <c r="N76" s="47">
        <v>275</v>
      </c>
      <c r="O76" s="47">
        <v>0</v>
      </c>
      <c r="P76" s="47">
        <v>0</v>
      </c>
      <c r="Q76" s="47">
        <v>0</v>
      </c>
      <c r="R76" s="47">
        <v>0</v>
      </c>
      <c r="S76" s="47">
        <v>0</v>
      </c>
      <c r="T76" s="47">
        <v>247.5</v>
      </c>
      <c r="U76" s="47">
        <v>129.54</v>
      </c>
      <c r="V76" t="s">
        <v>71</v>
      </c>
      <c r="W76" t="s">
        <v>72</v>
      </c>
      <c r="X76"/>
      <c r="Y76" t="s">
        <v>240</v>
      </c>
      <c r="Z76" s="43" t="str">
        <f>Raw_data[[#This Row],[Month]]&amp;Raw_data[[#This Row],[Locations]]&amp;Raw_data[[#This Row],[Looker2]]</f>
        <v>45292Dallas Ft WorthIOP</v>
      </c>
      <c r="AA76" s="44" t="str">
        <f>IFERROR(VLOOKUP(Raw_data[[#This Row],[Description]],'LU Table'!$A$1:$B$50,2,0),"")</f>
        <v>IOP</v>
      </c>
      <c r="AB76" s="44" t="str">
        <f>TRIM(MID(Raw_data[[#This Row],[Location]],LEN("Positive Recovery- ")+1,LEN(Raw_data[[#This Row],[Location]])))</f>
        <v>Dallas Ft Worth</v>
      </c>
      <c r="AC76" s="45">
        <f t="shared" si="1"/>
        <v>45292</v>
      </c>
      <c r="AD76" s="44" t="str">
        <f>VLOOKUP(Raw_data[[#This Row],[Locations]]&amp;Raw_data[[#This Row],[Looker2]],Category!A:E,5,0)</f>
        <v>Company Owned</v>
      </c>
      <c r="AE76" s="44" t="str">
        <f>Raw_data[[#This Row],[Locations]]&amp;Raw_data[[#This Row],[Looker2]]</f>
        <v>Dallas Ft WorthIOP</v>
      </c>
      <c r="AH76"/>
    </row>
    <row r="77" spans="1:35">
      <c r="A77" s="15">
        <v>45295</v>
      </c>
      <c r="B77" s="15">
        <v>45292</v>
      </c>
      <c r="C77" t="s">
        <v>9</v>
      </c>
      <c r="D77">
        <v>205373</v>
      </c>
      <c r="E77" t="s">
        <v>649</v>
      </c>
      <c r="F77" t="s">
        <v>468</v>
      </c>
      <c r="G77" t="s">
        <v>298</v>
      </c>
      <c r="H77" t="s">
        <v>158</v>
      </c>
      <c r="I77" t="s">
        <v>232</v>
      </c>
      <c r="J77" t="s">
        <v>88</v>
      </c>
      <c r="K77" t="s">
        <v>107</v>
      </c>
      <c r="L77" t="s">
        <v>128</v>
      </c>
      <c r="M77">
        <v>1</v>
      </c>
      <c r="N77" s="47">
        <v>250</v>
      </c>
      <c r="O77" s="47">
        <v>0</v>
      </c>
      <c r="P77" s="47">
        <v>0</v>
      </c>
      <c r="Q77" s="47">
        <v>0</v>
      </c>
      <c r="R77" s="47">
        <v>0</v>
      </c>
      <c r="S77" s="47">
        <v>0</v>
      </c>
      <c r="T77" s="47">
        <v>225</v>
      </c>
      <c r="U77" s="47">
        <v>225</v>
      </c>
      <c r="V77" t="s">
        <v>71</v>
      </c>
      <c r="W77" t="s">
        <v>72</v>
      </c>
      <c r="X77"/>
      <c r="Y77" t="s">
        <v>240</v>
      </c>
      <c r="Z77" s="43" t="str">
        <f>Raw_data[[#This Row],[Month]]&amp;Raw_data[[#This Row],[Locations]]&amp;Raw_data[[#This Row],[Looker2]]</f>
        <v>45292Dallas Ft WorthIOP</v>
      </c>
      <c r="AA77" s="44" t="str">
        <f>IFERROR(VLOOKUP(Raw_data[[#This Row],[Description]],'LU Table'!$A$1:$B$50,2,0),"")</f>
        <v>IOP</v>
      </c>
      <c r="AB77" s="44" t="str">
        <f>TRIM(MID(Raw_data[[#This Row],[Location]],LEN("Positive Recovery- ")+1,LEN(Raw_data[[#This Row],[Location]])))</f>
        <v>Dallas Ft Worth</v>
      </c>
      <c r="AC77" s="45">
        <f t="shared" si="1"/>
        <v>45292</v>
      </c>
      <c r="AD77" s="44" t="str">
        <f>VLOOKUP(Raw_data[[#This Row],[Locations]]&amp;Raw_data[[#This Row],[Looker2]],Category!A:E,5,0)</f>
        <v>Company Owned</v>
      </c>
      <c r="AE77" s="44" t="str">
        <f>Raw_data[[#This Row],[Locations]]&amp;Raw_data[[#This Row],[Looker2]]</f>
        <v>Dallas Ft WorthIOP</v>
      </c>
      <c r="AH77"/>
    </row>
    <row r="78" spans="1:35">
      <c r="A78" s="15">
        <v>45295</v>
      </c>
      <c r="B78" s="15">
        <v>45292</v>
      </c>
      <c r="C78" t="s">
        <v>9</v>
      </c>
      <c r="D78">
        <v>205374</v>
      </c>
      <c r="E78" t="s">
        <v>743</v>
      </c>
      <c r="F78" t="s">
        <v>624</v>
      </c>
      <c r="G78" t="s">
        <v>546</v>
      </c>
      <c r="H78" t="s">
        <v>160</v>
      </c>
      <c r="I78" t="s">
        <v>232</v>
      </c>
      <c r="J78" t="s">
        <v>96</v>
      </c>
      <c r="K78" t="s">
        <v>107</v>
      </c>
      <c r="L78" t="s">
        <v>128</v>
      </c>
      <c r="M78">
        <v>1</v>
      </c>
      <c r="N78" s="47">
        <v>169</v>
      </c>
      <c r="O78" s="47">
        <v>0</v>
      </c>
      <c r="P78" s="47">
        <v>0</v>
      </c>
      <c r="Q78" s="47">
        <v>0</v>
      </c>
      <c r="R78" s="47">
        <v>0</v>
      </c>
      <c r="S78" s="47">
        <v>169</v>
      </c>
      <c r="T78" s="47">
        <v>152.1</v>
      </c>
      <c r="U78" s="47">
        <v>152.1</v>
      </c>
      <c r="V78" t="s">
        <v>71</v>
      </c>
      <c r="W78" t="s">
        <v>72</v>
      </c>
      <c r="X78"/>
      <c r="Y78" t="s">
        <v>240</v>
      </c>
      <c r="Z78" s="43" t="str">
        <f>Raw_data[[#This Row],[Month]]&amp;Raw_data[[#This Row],[Locations]]&amp;Raw_data[[#This Row],[Looker2]]</f>
        <v>45292Dallas Ft WorthIOP</v>
      </c>
      <c r="AA78" s="44" t="str">
        <f>IFERROR(VLOOKUP(Raw_data[[#This Row],[Description]],'LU Table'!$A$1:$B$50,2,0),"")</f>
        <v>IOP</v>
      </c>
      <c r="AB78" s="44" t="str">
        <f>TRIM(MID(Raw_data[[#This Row],[Location]],LEN("Positive Recovery- ")+1,LEN(Raw_data[[#This Row],[Location]])))</f>
        <v>Dallas Ft Worth</v>
      </c>
      <c r="AC78" s="45">
        <f t="shared" si="1"/>
        <v>45292</v>
      </c>
      <c r="AD78" s="44" t="str">
        <f>VLOOKUP(Raw_data[[#This Row],[Locations]]&amp;Raw_data[[#This Row],[Looker2]],Category!A:E,5,0)</f>
        <v>Company Owned</v>
      </c>
      <c r="AE78" s="44" t="str">
        <f>Raw_data[[#This Row],[Locations]]&amp;Raw_data[[#This Row],[Looker2]]</f>
        <v>Dallas Ft WorthIOP</v>
      </c>
      <c r="AH78"/>
    </row>
    <row r="79" spans="1:35">
      <c r="A79" s="15">
        <v>45295</v>
      </c>
      <c r="B79" s="15">
        <v>45292</v>
      </c>
      <c r="C79" t="s">
        <v>9</v>
      </c>
      <c r="D79">
        <v>205375</v>
      </c>
      <c r="E79" t="s">
        <v>575</v>
      </c>
      <c r="F79" t="s">
        <v>299</v>
      </c>
      <c r="G79" t="s">
        <v>576</v>
      </c>
      <c r="H79" t="s">
        <v>160</v>
      </c>
      <c r="I79" t="s">
        <v>232</v>
      </c>
      <c r="J79" t="s">
        <v>95</v>
      </c>
      <c r="K79" t="s">
        <v>107</v>
      </c>
      <c r="L79" t="s">
        <v>128</v>
      </c>
      <c r="M79">
        <v>1</v>
      </c>
      <c r="N79" s="47">
        <v>130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117</v>
      </c>
      <c r="U79" s="47">
        <v>19.5</v>
      </c>
      <c r="V79" t="s">
        <v>71</v>
      </c>
      <c r="W79" t="s">
        <v>72</v>
      </c>
      <c r="X79"/>
      <c r="Y79" t="s">
        <v>240</v>
      </c>
      <c r="Z79" s="43" t="str">
        <f>Raw_data[[#This Row],[Month]]&amp;Raw_data[[#This Row],[Locations]]&amp;Raw_data[[#This Row],[Looker2]]</f>
        <v>45292Dallas Ft WorthIOP</v>
      </c>
      <c r="AA79" s="44" t="str">
        <f>IFERROR(VLOOKUP(Raw_data[[#This Row],[Description]],'LU Table'!$A$1:$B$50,2,0),"")</f>
        <v>IOP</v>
      </c>
      <c r="AB79" s="44" t="str">
        <f>TRIM(MID(Raw_data[[#This Row],[Location]],LEN("Positive Recovery- ")+1,LEN(Raw_data[[#This Row],[Location]])))</f>
        <v>Dallas Ft Worth</v>
      </c>
      <c r="AC79" s="45">
        <f t="shared" si="1"/>
        <v>45292</v>
      </c>
      <c r="AD79" s="44" t="str">
        <f>VLOOKUP(Raw_data[[#This Row],[Locations]]&amp;Raw_data[[#This Row],[Looker2]],Category!A:E,5,0)</f>
        <v>Company Owned</v>
      </c>
      <c r="AE79" s="44" t="str">
        <f>Raw_data[[#This Row],[Locations]]&amp;Raw_data[[#This Row],[Looker2]]</f>
        <v>Dallas Ft WorthIOP</v>
      </c>
      <c r="AH79"/>
    </row>
    <row r="80" spans="1:35">
      <c r="A80" s="15">
        <v>45295</v>
      </c>
      <c r="B80" s="15">
        <v>45292</v>
      </c>
      <c r="C80" t="s">
        <v>9</v>
      </c>
      <c r="D80">
        <v>205376</v>
      </c>
      <c r="E80" t="s">
        <v>893</v>
      </c>
      <c r="F80" t="s">
        <v>219</v>
      </c>
      <c r="G80" t="s">
        <v>470</v>
      </c>
      <c r="H80" t="s">
        <v>159</v>
      </c>
      <c r="I80" t="s">
        <v>232</v>
      </c>
      <c r="J80" t="s">
        <v>88</v>
      </c>
      <c r="K80" t="s">
        <v>107</v>
      </c>
      <c r="L80" t="s">
        <v>128</v>
      </c>
      <c r="M80">
        <v>1</v>
      </c>
      <c r="N80" s="47">
        <v>250</v>
      </c>
      <c r="O80" s="47">
        <v>0</v>
      </c>
      <c r="P80" s="47">
        <v>0</v>
      </c>
      <c r="Q80" s="47">
        <v>0</v>
      </c>
      <c r="R80" s="47">
        <v>0</v>
      </c>
      <c r="S80" s="47">
        <v>250</v>
      </c>
      <c r="T80" s="47">
        <v>225</v>
      </c>
      <c r="U80" s="47">
        <v>225</v>
      </c>
      <c r="V80" t="s">
        <v>71</v>
      </c>
      <c r="W80" t="s">
        <v>72</v>
      </c>
      <c r="X80"/>
      <c r="Y80" t="s">
        <v>240</v>
      </c>
      <c r="Z80" s="43" t="str">
        <f>Raw_data[[#This Row],[Month]]&amp;Raw_data[[#This Row],[Locations]]&amp;Raw_data[[#This Row],[Looker2]]</f>
        <v>45292Dallas Ft WorthIOP</v>
      </c>
      <c r="AA80" s="44" t="str">
        <f>IFERROR(VLOOKUP(Raw_data[[#This Row],[Description]],'LU Table'!$A$1:$B$50,2,0),"")</f>
        <v>IOP</v>
      </c>
      <c r="AB80" s="44" t="str">
        <f>TRIM(MID(Raw_data[[#This Row],[Location]],LEN("Positive Recovery- ")+1,LEN(Raw_data[[#This Row],[Location]])))</f>
        <v>Dallas Ft Worth</v>
      </c>
      <c r="AC80" s="45">
        <f t="shared" si="1"/>
        <v>45292</v>
      </c>
      <c r="AD80" s="44" t="str">
        <f>VLOOKUP(Raw_data[[#This Row],[Locations]]&amp;Raw_data[[#This Row],[Looker2]],Category!A:E,5,0)</f>
        <v>Company Owned</v>
      </c>
      <c r="AE80" s="44" t="str">
        <f>Raw_data[[#This Row],[Locations]]&amp;Raw_data[[#This Row],[Looker2]]</f>
        <v>Dallas Ft WorthIOP</v>
      </c>
      <c r="AH80"/>
    </row>
    <row r="81" spans="1:34">
      <c r="A81" s="15">
        <v>45295</v>
      </c>
      <c r="B81" s="15">
        <v>45292</v>
      </c>
      <c r="C81" t="s">
        <v>9</v>
      </c>
      <c r="D81">
        <v>205377</v>
      </c>
      <c r="E81" t="s">
        <v>776</v>
      </c>
      <c r="F81" t="s">
        <v>305</v>
      </c>
      <c r="G81" t="s">
        <v>777</v>
      </c>
      <c r="H81" t="s">
        <v>158</v>
      </c>
      <c r="I81" t="s">
        <v>232</v>
      </c>
      <c r="J81" t="s">
        <v>87</v>
      </c>
      <c r="K81" t="s">
        <v>19</v>
      </c>
      <c r="L81" t="s">
        <v>128</v>
      </c>
      <c r="M81">
        <v>1</v>
      </c>
      <c r="N81" s="47">
        <v>275</v>
      </c>
      <c r="O81" s="47">
        <v>0</v>
      </c>
      <c r="P81" s="47">
        <v>0</v>
      </c>
      <c r="Q81" s="47">
        <v>0</v>
      </c>
      <c r="R81" s="47">
        <v>0</v>
      </c>
      <c r="S81" s="47">
        <v>275</v>
      </c>
      <c r="T81" s="47">
        <v>247.5</v>
      </c>
      <c r="U81" s="47">
        <v>247.5</v>
      </c>
      <c r="V81" t="s">
        <v>71</v>
      </c>
      <c r="W81" t="s">
        <v>72</v>
      </c>
      <c r="X81"/>
      <c r="Y81" t="s">
        <v>240</v>
      </c>
      <c r="Z81" s="43" t="str">
        <f>Raw_data[[#This Row],[Month]]&amp;Raw_data[[#This Row],[Locations]]&amp;Raw_data[[#This Row],[Looker2]]</f>
        <v>45292San MarcosIOP</v>
      </c>
      <c r="AA81" s="44" t="str">
        <f>IFERROR(VLOOKUP(Raw_data[[#This Row],[Description]],'LU Table'!$A$1:$B$50,2,0),"")</f>
        <v>IOP</v>
      </c>
      <c r="AB81" s="44" t="str">
        <f>TRIM(MID(Raw_data[[#This Row],[Location]],LEN("Positive Recovery- ")+1,LEN(Raw_data[[#This Row],[Location]])))</f>
        <v>San Marcos</v>
      </c>
      <c r="AC81" s="45">
        <f t="shared" si="1"/>
        <v>45292</v>
      </c>
      <c r="AD81" s="44" t="str">
        <f>VLOOKUP(Raw_data[[#This Row],[Locations]]&amp;Raw_data[[#This Row],[Looker2]],Category!A:E,5,0)</f>
        <v>Affiliate</v>
      </c>
      <c r="AE81" s="44" t="str">
        <f>Raw_data[[#This Row],[Locations]]&amp;Raw_data[[#This Row],[Looker2]]</f>
        <v>San MarcosIOP</v>
      </c>
      <c r="AH81"/>
    </row>
    <row r="82" spans="1:34">
      <c r="A82" s="15">
        <v>45295</v>
      </c>
      <c r="B82" s="15">
        <v>45292</v>
      </c>
      <c r="C82" t="s">
        <v>9</v>
      </c>
      <c r="D82">
        <v>205378</v>
      </c>
      <c r="E82" t="s">
        <v>120</v>
      </c>
      <c r="F82" t="s">
        <v>431</v>
      </c>
      <c r="G82" t="s">
        <v>325</v>
      </c>
      <c r="H82" t="s">
        <v>159</v>
      </c>
      <c r="I82" t="s">
        <v>232</v>
      </c>
      <c r="J82" t="s">
        <v>17</v>
      </c>
      <c r="K82" t="s">
        <v>19</v>
      </c>
      <c r="L82" t="s">
        <v>128</v>
      </c>
      <c r="M82">
        <v>1</v>
      </c>
      <c r="N82" s="47">
        <v>225</v>
      </c>
      <c r="O82" s="47">
        <v>0</v>
      </c>
      <c r="P82" s="47">
        <v>0</v>
      </c>
      <c r="Q82" s="47">
        <v>0</v>
      </c>
      <c r="R82" s="47">
        <v>0</v>
      </c>
      <c r="S82" s="47">
        <v>225</v>
      </c>
      <c r="T82" s="47">
        <v>225</v>
      </c>
      <c r="U82" s="47">
        <v>225</v>
      </c>
      <c r="V82" t="s">
        <v>71</v>
      </c>
      <c r="W82" t="s">
        <v>72</v>
      </c>
      <c r="X82"/>
      <c r="Y82" t="s">
        <v>240</v>
      </c>
      <c r="Z82" s="43" t="str">
        <f>Raw_data[[#This Row],[Month]]&amp;Raw_data[[#This Row],[Locations]]&amp;Raw_data[[#This Row],[Looker2]]</f>
        <v>45292San MarcosIOP</v>
      </c>
      <c r="AA82" s="44" t="str">
        <f>IFERROR(VLOOKUP(Raw_data[[#This Row],[Description]],'LU Table'!$A$1:$B$50,2,0),"")</f>
        <v>IOP</v>
      </c>
      <c r="AB82" s="44" t="str">
        <f>TRIM(MID(Raw_data[[#This Row],[Location]],LEN("Positive Recovery- ")+1,LEN(Raw_data[[#This Row],[Location]])))</f>
        <v>San Marcos</v>
      </c>
      <c r="AC82" s="45">
        <f t="shared" si="1"/>
        <v>45292</v>
      </c>
      <c r="AD82" s="44" t="str">
        <f>VLOOKUP(Raw_data[[#This Row],[Locations]]&amp;Raw_data[[#This Row],[Looker2]],Category!A:E,5,0)</f>
        <v>Affiliate</v>
      </c>
      <c r="AE82" s="44" t="str">
        <f>Raw_data[[#This Row],[Locations]]&amp;Raw_data[[#This Row],[Looker2]]</f>
        <v>San MarcosIOP</v>
      </c>
      <c r="AH82"/>
    </row>
    <row r="83" spans="1:34">
      <c r="A83" s="15">
        <v>45295</v>
      </c>
      <c r="B83" s="15">
        <v>45292</v>
      </c>
      <c r="C83" t="s">
        <v>9</v>
      </c>
      <c r="D83">
        <v>205379</v>
      </c>
      <c r="E83" t="s">
        <v>685</v>
      </c>
      <c r="F83" t="s">
        <v>305</v>
      </c>
      <c r="G83" t="s">
        <v>280</v>
      </c>
      <c r="H83" t="s">
        <v>158</v>
      </c>
      <c r="I83" t="s">
        <v>232</v>
      </c>
      <c r="J83" t="s">
        <v>103</v>
      </c>
      <c r="K83" t="s">
        <v>19</v>
      </c>
      <c r="L83" t="s">
        <v>128</v>
      </c>
      <c r="M83">
        <v>1</v>
      </c>
      <c r="N83" s="47">
        <v>250</v>
      </c>
      <c r="O83" s="47">
        <v>0</v>
      </c>
      <c r="P83" s="47">
        <v>0</v>
      </c>
      <c r="Q83" s="47">
        <v>0</v>
      </c>
      <c r="R83" s="47">
        <v>0</v>
      </c>
      <c r="S83" s="47">
        <v>0</v>
      </c>
      <c r="T83" s="47">
        <v>225</v>
      </c>
      <c r="U83" s="47">
        <v>10</v>
      </c>
      <c r="V83" t="s">
        <v>71</v>
      </c>
      <c r="W83" t="s">
        <v>72</v>
      </c>
      <c r="X83"/>
      <c r="Y83" t="s">
        <v>240</v>
      </c>
      <c r="Z83" s="43" t="str">
        <f>Raw_data[[#This Row],[Month]]&amp;Raw_data[[#This Row],[Locations]]&amp;Raw_data[[#This Row],[Looker2]]</f>
        <v>45292San MarcosIOP</v>
      </c>
      <c r="AA83" s="44" t="str">
        <f>IFERROR(VLOOKUP(Raw_data[[#This Row],[Description]],'LU Table'!$A$1:$B$50,2,0),"")</f>
        <v>IOP</v>
      </c>
      <c r="AB83" s="44" t="str">
        <f>TRIM(MID(Raw_data[[#This Row],[Location]],LEN("Positive Recovery- ")+1,LEN(Raw_data[[#This Row],[Location]])))</f>
        <v>San Marcos</v>
      </c>
      <c r="AC83" s="45">
        <f t="shared" si="1"/>
        <v>45292</v>
      </c>
      <c r="AD83" s="44" t="str">
        <f>VLOOKUP(Raw_data[[#This Row],[Locations]]&amp;Raw_data[[#This Row],[Looker2]],Category!A:E,5,0)</f>
        <v>Affiliate</v>
      </c>
      <c r="AE83" s="44" t="str">
        <f>Raw_data[[#This Row],[Locations]]&amp;Raw_data[[#This Row],[Looker2]]</f>
        <v>San MarcosIOP</v>
      </c>
      <c r="AH83"/>
    </row>
    <row r="84" spans="1:34">
      <c r="A84" s="15">
        <v>45295</v>
      </c>
      <c r="B84" s="15">
        <v>45292</v>
      </c>
      <c r="C84" t="s">
        <v>9</v>
      </c>
      <c r="D84">
        <v>205380</v>
      </c>
      <c r="E84" t="s">
        <v>794</v>
      </c>
      <c r="F84" t="s">
        <v>427</v>
      </c>
      <c r="G84" t="s">
        <v>795</v>
      </c>
      <c r="H84" t="s">
        <v>158</v>
      </c>
      <c r="I84" t="s">
        <v>232</v>
      </c>
      <c r="J84" t="s">
        <v>87</v>
      </c>
      <c r="K84" t="s">
        <v>19</v>
      </c>
      <c r="L84" t="s">
        <v>128</v>
      </c>
      <c r="M84">
        <v>1</v>
      </c>
      <c r="N84" s="47">
        <v>275</v>
      </c>
      <c r="O84" s="47">
        <v>0</v>
      </c>
      <c r="P84" s="47">
        <v>0</v>
      </c>
      <c r="Q84" s="47">
        <v>0</v>
      </c>
      <c r="R84" s="47">
        <v>0</v>
      </c>
      <c r="S84" s="47">
        <v>0</v>
      </c>
      <c r="T84" s="47">
        <v>247.5</v>
      </c>
      <c r="U84" s="47">
        <v>247.5</v>
      </c>
      <c r="V84" t="s">
        <v>71</v>
      </c>
      <c r="W84" t="s">
        <v>72</v>
      </c>
      <c r="X84"/>
      <c r="Y84" t="s">
        <v>240</v>
      </c>
      <c r="Z84" s="43" t="str">
        <f>Raw_data[[#This Row],[Month]]&amp;Raw_data[[#This Row],[Locations]]&amp;Raw_data[[#This Row],[Looker2]]</f>
        <v>45292San MarcosIOP</v>
      </c>
      <c r="AA84" s="44" t="str">
        <f>IFERROR(VLOOKUP(Raw_data[[#This Row],[Description]],'LU Table'!$A$1:$B$50,2,0),"")</f>
        <v>IOP</v>
      </c>
      <c r="AB84" s="44" t="str">
        <f>TRIM(MID(Raw_data[[#This Row],[Location]],LEN("Positive Recovery- ")+1,LEN(Raw_data[[#This Row],[Location]])))</f>
        <v>San Marcos</v>
      </c>
      <c r="AC84" s="45">
        <f t="shared" si="1"/>
        <v>45292</v>
      </c>
      <c r="AD84" s="44" t="str">
        <f>VLOOKUP(Raw_data[[#This Row],[Locations]]&amp;Raw_data[[#This Row],[Looker2]],Category!A:E,5,0)</f>
        <v>Affiliate</v>
      </c>
      <c r="AE84" s="44" t="str">
        <f>Raw_data[[#This Row],[Locations]]&amp;Raw_data[[#This Row],[Looker2]]</f>
        <v>San MarcosIOP</v>
      </c>
      <c r="AH84"/>
    </row>
    <row r="85" spans="1:34">
      <c r="A85" s="15">
        <v>45295</v>
      </c>
      <c r="B85" s="15">
        <v>45292</v>
      </c>
      <c r="C85" t="s">
        <v>9</v>
      </c>
      <c r="D85">
        <v>205381</v>
      </c>
      <c r="E85" t="s">
        <v>894</v>
      </c>
      <c r="F85" t="s">
        <v>500</v>
      </c>
      <c r="G85" t="s">
        <v>871</v>
      </c>
      <c r="H85" t="s">
        <v>160</v>
      </c>
      <c r="I85" t="s">
        <v>232</v>
      </c>
      <c r="J85" t="s">
        <v>96</v>
      </c>
      <c r="K85" t="s">
        <v>19</v>
      </c>
      <c r="L85" t="s">
        <v>128</v>
      </c>
      <c r="M85">
        <v>1</v>
      </c>
      <c r="N85" s="47">
        <v>169</v>
      </c>
      <c r="O85" s="47">
        <v>0</v>
      </c>
      <c r="P85" s="47">
        <v>0</v>
      </c>
      <c r="Q85" s="47">
        <v>0</v>
      </c>
      <c r="R85" s="47">
        <v>0</v>
      </c>
      <c r="S85" s="47">
        <v>169</v>
      </c>
      <c r="T85" s="47">
        <v>152.1</v>
      </c>
      <c r="U85" s="47">
        <v>152.1</v>
      </c>
      <c r="V85" t="s">
        <v>71</v>
      </c>
      <c r="W85" t="s">
        <v>72</v>
      </c>
      <c r="X85"/>
      <c r="Y85" t="s">
        <v>240</v>
      </c>
      <c r="Z85" s="43" t="str">
        <f>Raw_data[[#This Row],[Month]]&amp;Raw_data[[#This Row],[Locations]]&amp;Raw_data[[#This Row],[Looker2]]</f>
        <v>45292San MarcosIOP</v>
      </c>
      <c r="AA85" s="44" t="str">
        <f>IFERROR(VLOOKUP(Raw_data[[#This Row],[Description]],'LU Table'!$A$1:$B$50,2,0),"")</f>
        <v>IOP</v>
      </c>
      <c r="AB85" s="44" t="str">
        <f>TRIM(MID(Raw_data[[#This Row],[Location]],LEN("Positive Recovery- ")+1,LEN(Raw_data[[#This Row],[Location]])))</f>
        <v>San Marcos</v>
      </c>
      <c r="AC85" s="45">
        <f t="shared" si="1"/>
        <v>45292</v>
      </c>
      <c r="AD85" s="44" t="str">
        <f>VLOOKUP(Raw_data[[#This Row],[Locations]]&amp;Raw_data[[#This Row],[Looker2]],Category!A:E,5,0)</f>
        <v>Affiliate</v>
      </c>
      <c r="AE85" s="44" t="str">
        <f>Raw_data[[#This Row],[Locations]]&amp;Raw_data[[#This Row],[Looker2]]</f>
        <v>San MarcosIOP</v>
      </c>
      <c r="AH85"/>
    </row>
    <row r="86" spans="1:34">
      <c r="A86" s="15">
        <v>45295</v>
      </c>
      <c r="B86" s="15">
        <v>45292</v>
      </c>
      <c r="C86" t="s">
        <v>9</v>
      </c>
      <c r="D86">
        <v>205382</v>
      </c>
      <c r="E86" t="s">
        <v>883</v>
      </c>
      <c r="F86" t="s">
        <v>410</v>
      </c>
      <c r="G86" t="s">
        <v>486</v>
      </c>
      <c r="H86" t="s">
        <v>160</v>
      </c>
      <c r="I86" t="s">
        <v>232</v>
      </c>
      <c r="J86" t="s">
        <v>90</v>
      </c>
      <c r="K86" t="s">
        <v>19</v>
      </c>
      <c r="L86" t="s">
        <v>128</v>
      </c>
      <c r="M86">
        <v>1</v>
      </c>
      <c r="N86" s="47">
        <v>220</v>
      </c>
      <c r="O86" s="47">
        <v>0</v>
      </c>
      <c r="P86" s="47">
        <v>0</v>
      </c>
      <c r="Q86" s="47">
        <v>0</v>
      </c>
      <c r="R86" s="47">
        <v>0</v>
      </c>
      <c r="S86" s="47">
        <v>8</v>
      </c>
      <c r="T86" s="47">
        <v>198</v>
      </c>
      <c r="U86" s="47">
        <v>198</v>
      </c>
      <c r="V86" t="s">
        <v>71</v>
      </c>
      <c r="W86" t="s">
        <v>72</v>
      </c>
      <c r="X86"/>
      <c r="Y86" t="s">
        <v>240</v>
      </c>
      <c r="Z86" s="43" t="str">
        <f>Raw_data[[#This Row],[Month]]&amp;Raw_data[[#This Row],[Locations]]&amp;Raw_data[[#This Row],[Looker2]]</f>
        <v>45292San MarcosIOP</v>
      </c>
      <c r="AA86" s="44" t="str">
        <f>IFERROR(VLOOKUP(Raw_data[[#This Row],[Description]],'LU Table'!$A$1:$B$50,2,0),"")</f>
        <v>IOP</v>
      </c>
      <c r="AB86" s="44" t="str">
        <f>TRIM(MID(Raw_data[[#This Row],[Location]],LEN("Positive Recovery- ")+1,LEN(Raw_data[[#This Row],[Location]])))</f>
        <v>San Marcos</v>
      </c>
      <c r="AC86" s="45">
        <f t="shared" si="1"/>
        <v>45292</v>
      </c>
      <c r="AD86" s="44" t="str">
        <f>VLOOKUP(Raw_data[[#This Row],[Locations]]&amp;Raw_data[[#This Row],[Looker2]],Category!A:E,5,0)</f>
        <v>Affiliate</v>
      </c>
      <c r="AE86" s="44" t="str">
        <f>Raw_data[[#This Row],[Locations]]&amp;Raw_data[[#This Row],[Looker2]]</f>
        <v>San MarcosIOP</v>
      </c>
      <c r="AH86"/>
    </row>
    <row r="87" spans="1:34">
      <c r="A87" s="15">
        <v>45295</v>
      </c>
      <c r="B87" s="15">
        <v>45292</v>
      </c>
      <c r="C87" t="s">
        <v>9</v>
      </c>
      <c r="D87">
        <v>205383</v>
      </c>
      <c r="E87" t="s">
        <v>706</v>
      </c>
      <c r="F87" t="s">
        <v>519</v>
      </c>
      <c r="G87" t="s">
        <v>707</v>
      </c>
      <c r="H87" t="s">
        <v>158</v>
      </c>
      <c r="I87" t="s">
        <v>232</v>
      </c>
      <c r="J87" t="s">
        <v>88</v>
      </c>
      <c r="K87" t="s">
        <v>19</v>
      </c>
      <c r="L87" t="s">
        <v>128</v>
      </c>
      <c r="M87">
        <v>1</v>
      </c>
      <c r="N87" s="47">
        <v>250</v>
      </c>
      <c r="O87" s="47">
        <v>0</v>
      </c>
      <c r="P87" s="47">
        <v>0</v>
      </c>
      <c r="Q87" s="47">
        <v>0</v>
      </c>
      <c r="R87" s="47">
        <v>0</v>
      </c>
      <c r="S87" s="47">
        <v>0</v>
      </c>
      <c r="T87" s="47">
        <v>225</v>
      </c>
      <c r="U87" s="47">
        <v>5</v>
      </c>
      <c r="V87" t="s">
        <v>71</v>
      </c>
      <c r="W87" t="s">
        <v>72</v>
      </c>
      <c r="X87"/>
      <c r="Y87" t="s">
        <v>240</v>
      </c>
      <c r="Z87" s="43" t="str">
        <f>Raw_data[[#This Row],[Month]]&amp;Raw_data[[#This Row],[Locations]]&amp;Raw_data[[#This Row],[Looker2]]</f>
        <v>45292San MarcosIOP</v>
      </c>
      <c r="AA87" s="44" t="str">
        <f>IFERROR(VLOOKUP(Raw_data[[#This Row],[Description]],'LU Table'!$A$1:$B$50,2,0),"")</f>
        <v>IOP</v>
      </c>
      <c r="AB87" s="44" t="str">
        <f>TRIM(MID(Raw_data[[#This Row],[Location]],LEN("Positive Recovery- ")+1,LEN(Raw_data[[#This Row],[Location]])))</f>
        <v>San Marcos</v>
      </c>
      <c r="AC87" s="45">
        <f t="shared" si="1"/>
        <v>45292</v>
      </c>
      <c r="AD87" s="44" t="str">
        <f>VLOOKUP(Raw_data[[#This Row],[Locations]]&amp;Raw_data[[#This Row],[Looker2]],Category!A:E,5,0)</f>
        <v>Affiliate</v>
      </c>
      <c r="AE87" s="44" t="str">
        <f>Raw_data[[#This Row],[Locations]]&amp;Raw_data[[#This Row],[Looker2]]</f>
        <v>San MarcosIOP</v>
      </c>
      <c r="AH87"/>
    </row>
    <row r="88" spans="1:34">
      <c r="A88" s="15">
        <v>45295</v>
      </c>
      <c r="B88" s="15">
        <v>45292</v>
      </c>
      <c r="C88" t="s">
        <v>9</v>
      </c>
      <c r="D88">
        <v>205384</v>
      </c>
      <c r="E88" t="s">
        <v>813</v>
      </c>
      <c r="F88" t="s">
        <v>814</v>
      </c>
      <c r="G88" t="s">
        <v>815</v>
      </c>
      <c r="H88" t="s">
        <v>158</v>
      </c>
      <c r="I88" t="s">
        <v>232</v>
      </c>
      <c r="J88" t="s">
        <v>88</v>
      </c>
      <c r="K88" t="s">
        <v>19</v>
      </c>
      <c r="L88" t="s">
        <v>128</v>
      </c>
      <c r="M88">
        <v>1</v>
      </c>
      <c r="N88" s="47">
        <v>250</v>
      </c>
      <c r="O88" s="47">
        <v>0</v>
      </c>
      <c r="P88" s="47">
        <v>0</v>
      </c>
      <c r="Q88" s="47">
        <v>0</v>
      </c>
      <c r="R88" s="47">
        <v>0</v>
      </c>
      <c r="S88" s="47">
        <v>0</v>
      </c>
      <c r="T88" s="47">
        <v>225</v>
      </c>
      <c r="U88" s="47">
        <v>225</v>
      </c>
      <c r="V88" t="s">
        <v>71</v>
      </c>
      <c r="W88" t="s">
        <v>72</v>
      </c>
      <c r="X88"/>
      <c r="Y88" t="s">
        <v>240</v>
      </c>
      <c r="Z88" s="43" t="str">
        <f>Raw_data[[#This Row],[Month]]&amp;Raw_data[[#This Row],[Locations]]&amp;Raw_data[[#This Row],[Looker2]]</f>
        <v>45292San MarcosIOP</v>
      </c>
      <c r="AA88" s="44" t="str">
        <f>IFERROR(VLOOKUP(Raw_data[[#This Row],[Description]],'LU Table'!$A$1:$B$50,2,0),"")</f>
        <v>IOP</v>
      </c>
      <c r="AB88" s="44" t="str">
        <f>TRIM(MID(Raw_data[[#This Row],[Location]],LEN("Positive Recovery- ")+1,LEN(Raw_data[[#This Row],[Location]])))</f>
        <v>San Marcos</v>
      </c>
      <c r="AC88" s="45">
        <f t="shared" si="1"/>
        <v>45292</v>
      </c>
      <c r="AD88" s="44" t="str">
        <f>VLOOKUP(Raw_data[[#This Row],[Locations]]&amp;Raw_data[[#This Row],[Looker2]],Category!A:E,5,0)</f>
        <v>Affiliate</v>
      </c>
      <c r="AE88" s="44" t="str">
        <f>Raw_data[[#This Row],[Locations]]&amp;Raw_data[[#This Row],[Looker2]]</f>
        <v>San MarcosIOP</v>
      </c>
      <c r="AH88"/>
    </row>
    <row r="89" spans="1:34">
      <c r="A89" s="15">
        <v>45295</v>
      </c>
      <c r="B89" s="15">
        <v>45292</v>
      </c>
      <c r="C89" t="s">
        <v>9</v>
      </c>
      <c r="D89">
        <v>205385</v>
      </c>
      <c r="E89" t="s">
        <v>125</v>
      </c>
      <c r="F89" t="s">
        <v>417</v>
      </c>
      <c r="G89" t="s">
        <v>320</v>
      </c>
      <c r="H89" t="s">
        <v>159</v>
      </c>
      <c r="I89" t="s">
        <v>232</v>
      </c>
      <c r="J89" t="s">
        <v>17</v>
      </c>
      <c r="K89" t="s">
        <v>19</v>
      </c>
      <c r="L89" t="s">
        <v>128</v>
      </c>
      <c r="M89">
        <v>1</v>
      </c>
      <c r="N89" s="47">
        <v>225</v>
      </c>
      <c r="O89" s="47">
        <v>0</v>
      </c>
      <c r="P89" s="47">
        <v>0</v>
      </c>
      <c r="Q89" s="47">
        <v>0</v>
      </c>
      <c r="R89" s="47">
        <v>0</v>
      </c>
      <c r="S89" s="47">
        <v>225</v>
      </c>
      <c r="T89" s="47">
        <v>225</v>
      </c>
      <c r="U89" s="47">
        <v>225</v>
      </c>
      <c r="V89" t="s">
        <v>71</v>
      </c>
      <c r="W89" t="s">
        <v>72</v>
      </c>
      <c r="X89"/>
      <c r="Y89" t="s">
        <v>240</v>
      </c>
      <c r="Z89" s="43" t="str">
        <f>Raw_data[[#This Row],[Month]]&amp;Raw_data[[#This Row],[Locations]]&amp;Raw_data[[#This Row],[Looker2]]</f>
        <v>45292San MarcosIOP</v>
      </c>
      <c r="AA89" s="44" t="str">
        <f>IFERROR(VLOOKUP(Raw_data[[#This Row],[Description]],'LU Table'!$A$1:$B$50,2,0),"")</f>
        <v>IOP</v>
      </c>
      <c r="AB89" s="44" t="str">
        <f>TRIM(MID(Raw_data[[#This Row],[Location]],LEN("Positive Recovery- ")+1,LEN(Raw_data[[#This Row],[Location]])))</f>
        <v>San Marcos</v>
      </c>
      <c r="AC89" s="45">
        <f t="shared" si="1"/>
        <v>45292</v>
      </c>
      <c r="AD89" s="44" t="str">
        <f>VLOOKUP(Raw_data[[#This Row],[Locations]]&amp;Raw_data[[#This Row],[Looker2]],Category!A:E,5,0)</f>
        <v>Affiliate</v>
      </c>
      <c r="AE89" s="44" t="str">
        <f>Raw_data[[#This Row],[Locations]]&amp;Raw_data[[#This Row],[Looker2]]</f>
        <v>San MarcosIOP</v>
      </c>
      <c r="AH89"/>
    </row>
    <row r="90" spans="1:34">
      <c r="A90" s="15">
        <v>45295</v>
      </c>
      <c r="B90" s="15">
        <v>45292</v>
      </c>
      <c r="C90" t="s">
        <v>9</v>
      </c>
      <c r="D90">
        <v>205386</v>
      </c>
      <c r="E90" t="s">
        <v>606</v>
      </c>
      <c r="F90" t="s">
        <v>404</v>
      </c>
      <c r="G90" t="s">
        <v>607</v>
      </c>
      <c r="H90" t="s">
        <v>160</v>
      </c>
      <c r="I90" t="s">
        <v>232</v>
      </c>
      <c r="J90" t="s">
        <v>90</v>
      </c>
      <c r="K90" t="s">
        <v>19</v>
      </c>
      <c r="L90" t="s">
        <v>128</v>
      </c>
      <c r="M90">
        <v>1</v>
      </c>
      <c r="N90" s="47">
        <v>220</v>
      </c>
      <c r="O90" s="47">
        <v>0</v>
      </c>
      <c r="P90" s="47">
        <v>0</v>
      </c>
      <c r="Q90" s="47">
        <v>0</v>
      </c>
      <c r="R90" s="47">
        <v>0</v>
      </c>
      <c r="S90" s="47">
        <v>8</v>
      </c>
      <c r="T90" s="47">
        <v>198</v>
      </c>
      <c r="U90" s="47">
        <v>39</v>
      </c>
      <c r="V90" t="s">
        <v>71</v>
      </c>
      <c r="W90" t="s">
        <v>72</v>
      </c>
      <c r="X90"/>
      <c r="Y90" t="s">
        <v>240</v>
      </c>
      <c r="Z90" s="43" t="str">
        <f>Raw_data[[#This Row],[Month]]&amp;Raw_data[[#This Row],[Locations]]&amp;Raw_data[[#This Row],[Looker2]]</f>
        <v>45292San MarcosIOP</v>
      </c>
      <c r="AA90" s="44" t="str">
        <f>IFERROR(VLOOKUP(Raw_data[[#This Row],[Description]],'LU Table'!$A$1:$B$50,2,0),"")</f>
        <v>IOP</v>
      </c>
      <c r="AB90" s="44" t="str">
        <f>TRIM(MID(Raw_data[[#This Row],[Location]],LEN("Positive Recovery- ")+1,LEN(Raw_data[[#This Row],[Location]])))</f>
        <v>San Marcos</v>
      </c>
      <c r="AC90" s="45">
        <f t="shared" si="1"/>
        <v>45292</v>
      </c>
      <c r="AD90" s="44" t="str">
        <f>VLOOKUP(Raw_data[[#This Row],[Locations]]&amp;Raw_data[[#This Row],[Looker2]],Category!A:E,5,0)</f>
        <v>Affiliate</v>
      </c>
      <c r="AE90" s="44" t="str">
        <f>Raw_data[[#This Row],[Locations]]&amp;Raw_data[[#This Row],[Looker2]]</f>
        <v>San MarcosIOP</v>
      </c>
      <c r="AH90"/>
    </row>
    <row r="91" spans="1:34">
      <c r="A91" s="15">
        <v>45295</v>
      </c>
      <c r="B91" s="15">
        <v>45292</v>
      </c>
      <c r="C91" t="s">
        <v>9</v>
      </c>
      <c r="D91">
        <v>205387</v>
      </c>
      <c r="E91" t="s">
        <v>724</v>
      </c>
      <c r="F91" t="s">
        <v>383</v>
      </c>
      <c r="G91" t="s">
        <v>353</v>
      </c>
      <c r="H91" t="s">
        <v>158</v>
      </c>
      <c r="I91" t="s">
        <v>232</v>
      </c>
      <c r="J91" t="s">
        <v>725</v>
      </c>
      <c r="K91" t="s">
        <v>19</v>
      </c>
      <c r="L91" t="s">
        <v>128</v>
      </c>
      <c r="M91">
        <v>1</v>
      </c>
      <c r="N91" s="47">
        <v>1500</v>
      </c>
      <c r="O91" s="47">
        <v>0</v>
      </c>
      <c r="P91" s="47">
        <v>0</v>
      </c>
      <c r="Q91" s="47">
        <v>0</v>
      </c>
      <c r="R91" s="47">
        <v>0</v>
      </c>
      <c r="S91" s="47">
        <v>0</v>
      </c>
      <c r="T91" s="47">
        <v>150</v>
      </c>
      <c r="U91" s="47">
        <v>-787.5</v>
      </c>
      <c r="V91" t="s">
        <v>71</v>
      </c>
      <c r="W91" t="s">
        <v>72</v>
      </c>
      <c r="X91"/>
      <c r="Y91" t="s">
        <v>240</v>
      </c>
      <c r="Z91" s="43" t="str">
        <f>Raw_data[[#This Row],[Month]]&amp;Raw_data[[#This Row],[Locations]]&amp;Raw_data[[#This Row],[Looker2]]</f>
        <v>45292San MarcosIOP</v>
      </c>
      <c r="AA91" s="44" t="str">
        <f>IFERROR(VLOOKUP(Raw_data[[#This Row],[Description]],'LU Table'!$A$1:$B$50,2,0),"")</f>
        <v>IOP</v>
      </c>
      <c r="AB91" s="44" t="str">
        <f>TRIM(MID(Raw_data[[#This Row],[Location]],LEN("Positive Recovery- ")+1,LEN(Raw_data[[#This Row],[Location]])))</f>
        <v>San Marcos</v>
      </c>
      <c r="AC91" s="45">
        <f t="shared" si="1"/>
        <v>45292</v>
      </c>
      <c r="AD91" s="44" t="str">
        <f>VLOOKUP(Raw_data[[#This Row],[Locations]]&amp;Raw_data[[#This Row],[Looker2]],Category!A:E,5,0)</f>
        <v>Affiliate</v>
      </c>
      <c r="AE91" s="44" t="str">
        <f>Raw_data[[#This Row],[Locations]]&amp;Raw_data[[#This Row],[Looker2]]</f>
        <v>San MarcosIOP</v>
      </c>
      <c r="AH91"/>
    </row>
    <row r="92" spans="1:34">
      <c r="A92" s="15">
        <v>45295</v>
      </c>
      <c r="B92" s="15">
        <v>45292</v>
      </c>
      <c r="C92" t="s">
        <v>9</v>
      </c>
      <c r="D92">
        <v>205388</v>
      </c>
      <c r="E92" t="s">
        <v>796</v>
      </c>
      <c r="F92" t="s">
        <v>483</v>
      </c>
      <c r="G92" t="s">
        <v>353</v>
      </c>
      <c r="H92" t="s">
        <v>158</v>
      </c>
      <c r="I92" t="s">
        <v>232</v>
      </c>
      <c r="J92" t="s">
        <v>92</v>
      </c>
      <c r="K92" t="s">
        <v>19</v>
      </c>
      <c r="L92" t="s">
        <v>128</v>
      </c>
      <c r="M92">
        <v>1</v>
      </c>
      <c r="N92" s="47">
        <v>190</v>
      </c>
      <c r="O92" s="47">
        <v>0</v>
      </c>
      <c r="P92" s="47">
        <v>0</v>
      </c>
      <c r="Q92" s="47">
        <v>0</v>
      </c>
      <c r="R92" s="47">
        <v>0</v>
      </c>
      <c r="S92" s="47">
        <v>0</v>
      </c>
      <c r="T92" s="47">
        <v>171</v>
      </c>
      <c r="U92" s="47">
        <v>19</v>
      </c>
      <c r="V92" t="s">
        <v>71</v>
      </c>
      <c r="W92" t="s">
        <v>72</v>
      </c>
      <c r="X92"/>
      <c r="Y92" t="s">
        <v>240</v>
      </c>
      <c r="Z92" s="43" t="str">
        <f>Raw_data[[#This Row],[Month]]&amp;Raw_data[[#This Row],[Locations]]&amp;Raw_data[[#This Row],[Looker2]]</f>
        <v>45292San MarcosIOP</v>
      </c>
      <c r="AA92" s="44" t="str">
        <f>IFERROR(VLOOKUP(Raw_data[[#This Row],[Description]],'LU Table'!$A$1:$B$50,2,0),"")</f>
        <v>IOP</v>
      </c>
      <c r="AB92" s="44" t="str">
        <f>TRIM(MID(Raw_data[[#This Row],[Location]],LEN("Positive Recovery- ")+1,LEN(Raw_data[[#This Row],[Location]])))</f>
        <v>San Marcos</v>
      </c>
      <c r="AC92" s="45">
        <f t="shared" si="1"/>
        <v>45292</v>
      </c>
      <c r="AD92" s="44" t="str">
        <f>VLOOKUP(Raw_data[[#This Row],[Locations]]&amp;Raw_data[[#This Row],[Looker2]],Category!A:E,5,0)</f>
        <v>Affiliate</v>
      </c>
      <c r="AE92" s="44" t="str">
        <f>Raw_data[[#This Row],[Locations]]&amp;Raw_data[[#This Row],[Looker2]]</f>
        <v>San MarcosIOP</v>
      </c>
      <c r="AH92"/>
    </row>
    <row r="93" spans="1:34">
      <c r="A93" s="15">
        <v>45295</v>
      </c>
      <c r="B93" s="15">
        <v>45292</v>
      </c>
      <c r="C93" t="s">
        <v>9</v>
      </c>
      <c r="D93">
        <v>205408</v>
      </c>
      <c r="E93" t="s">
        <v>772</v>
      </c>
      <c r="F93" t="s">
        <v>384</v>
      </c>
      <c r="G93" t="s">
        <v>773</v>
      </c>
      <c r="H93" t="s">
        <v>160</v>
      </c>
      <c r="I93" t="s">
        <v>232</v>
      </c>
      <c r="J93" t="s">
        <v>90</v>
      </c>
      <c r="K93" t="s">
        <v>18</v>
      </c>
      <c r="L93" t="s">
        <v>128</v>
      </c>
      <c r="M93">
        <v>1</v>
      </c>
      <c r="N93" s="47">
        <v>220</v>
      </c>
      <c r="O93" s="47">
        <v>0</v>
      </c>
      <c r="P93" s="47">
        <v>0</v>
      </c>
      <c r="Q93" s="47">
        <v>0</v>
      </c>
      <c r="R93" s="47">
        <v>0</v>
      </c>
      <c r="S93" s="47">
        <v>8</v>
      </c>
      <c r="T93" s="47">
        <v>198</v>
      </c>
      <c r="U93" s="47">
        <v>-4</v>
      </c>
      <c r="V93" t="s">
        <v>71</v>
      </c>
      <c r="W93" t="s">
        <v>72</v>
      </c>
      <c r="X93"/>
      <c r="Y93" t="s">
        <v>240</v>
      </c>
      <c r="Z93" s="43" t="str">
        <f>Raw_data[[#This Row],[Month]]&amp;Raw_data[[#This Row],[Locations]]&amp;Raw_data[[#This Row],[Looker2]]</f>
        <v>45292San AntonioIOP</v>
      </c>
      <c r="AA93" s="44" t="str">
        <f>IFERROR(VLOOKUP(Raw_data[[#This Row],[Description]],'LU Table'!$A$1:$B$50,2,0),"")</f>
        <v>IOP</v>
      </c>
      <c r="AB93" s="44" t="str">
        <f>TRIM(MID(Raw_data[[#This Row],[Location]],LEN("Positive Recovery- ")+1,LEN(Raw_data[[#This Row],[Location]])))</f>
        <v>San Antonio</v>
      </c>
      <c r="AC93" s="45">
        <f t="shared" si="1"/>
        <v>45292</v>
      </c>
      <c r="AD93" s="44" t="str">
        <f>VLOOKUP(Raw_data[[#This Row],[Locations]]&amp;Raw_data[[#This Row],[Looker2]],Category!A:E,5,0)</f>
        <v>Affiliate</v>
      </c>
      <c r="AE93" s="44" t="str">
        <f>Raw_data[[#This Row],[Locations]]&amp;Raw_data[[#This Row],[Looker2]]</f>
        <v>San AntonioIOP</v>
      </c>
      <c r="AH93"/>
    </row>
    <row r="94" spans="1:34">
      <c r="A94" s="15">
        <v>45295</v>
      </c>
      <c r="B94" s="15">
        <v>45292</v>
      </c>
      <c r="C94" t="s">
        <v>9</v>
      </c>
      <c r="D94">
        <v>205409</v>
      </c>
      <c r="E94" t="s">
        <v>951</v>
      </c>
      <c r="F94" t="s">
        <v>479</v>
      </c>
      <c r="G94" t="s">
        <v>952</v>
      </c>
      <c r="H94" t="s">
        <v>157</v>
      </c>
      <c r="I94" t="s">
        <v>232</v>
      </c>
      <c r="J94" t="s">
        <v>961</v>
      </c>
      <c r="K94" t="s">
        <v>18</v>
      </c>
      <c r="L94" t="s">
        <v>129</v>
      </c>
      <c r="M94">
        <v>1</v>
      </c>
      <c r="N94" s="47">
        <v>400</v>
      </c>
      <c r="O94" s="47">
        <v>0</v>
      </c>
      <c r="P94" s="47">
        <v>0</v>
      </c>
      <c r="Q94" s="47">
        <v>0</v>
      </c>
      <c r="R94" s="47">
        <v>0</v>
      </c>
      <c r="S94" s="47">
        <v>400</v>
      </c>
      <c r="T94" s="47">
        <v>400</v>
      </c>
      <c r="U94" s="47">
        <v>400</v>
      </c>
      <c r="V94" t="s">
        <v>71</v>
      </c>
      <c r="W94" t="s">
        <v>72</v>
      </c>
      <c r="X94"/>
      <c r="Y94" t="s">
        <v>240</v>
      </c>
      <c r="Z94" s="43" t="str">
        <f>Raw_data[[#This Row],[Month]]&amp;Raw_data[[#This Row],[Locations]]&amp;Raw_data[[#This Row],[Looker2]]</f>
        <v>45292San AntonioPHP</v>
      </c>
      <c r="AA94" s="44" t="str">
        <f>IFERROR(VLOOKUP(Raw_data[[#This Row],[Description]],'LU Table'!$A$1:$B$50,2,0),"")</f>
        <v>PHP</v>
      </c>
      <c r="AB94" s="44" t="str">
        <f>TRIM(MID(Raw_data[[#This Row],[Location]],LEN("Positive Recovery- ")+1,LEN(Raw_data[[#This Row],[Location]])))</f>
        <v>San Antonio</v>
      </c>
      <c r="AC94" s="45">
        <f t="shared" si="1"/>
        <v>45292</v>
      </c>
      <c r="AD94" s="44" t="str">
        <f>VLOOKUP(Raw_data[[#This Row],[Locations]]&amp;Raw_data[[#This Row],[Looker2]],Category!A:E,5,0)</f>
        <v>Affiliate</v>
      </c>
      <c r="AE94" s="44" t="str">
        <f>Raw_data[[#This Row],[Locations]]&amp;Raw_data[[#This Row],[Looker2]]</f>
        <v>San AntonioPHP</v>
      </c>
      <c r="AH94"/>
    </row>
    <row r="95" spans="1:34">
      <c r="A95" s="15">
        <v>45295</v>
      </c>
      <c r="B95" s="15">
        <v>45292</v>
      </c>
      <c r="C95" t="s">
        <v>9</v>
      </c>
      <c r="D95">
        <v>205410</v>
      </c>
      <c r="E95" t="s">
        <v>818</v>
      </c>
      <c r="F95" t="s">
        <v>819</v>
      </c>
      <c r="G95" t="s">
        <v>432</v>
      </c>
      <c r="H95" t="s">
        <v>158</v>
      </c>
      <c r="I95" t="s">
        <v>232</v>
      </c>
      <c r="J95" t="s">
        <v>97</v>
      </c>
      <c r="K95" t="s">
        <v>18</v>
      </c>
      <c r="L95" t="s">
        <v>128</v>
      </c>
      <c r="M95">
        <v>1</v>
      </c>
      <c r="N95" s="47">
        <v>225</v>
      </c>
      <c r="O95" s="47">
        <v>0</v>
      </c>
      <c r="P95" s="47">
        <v>0</v>
      </c>
      <c r="Q95" s="47">
        <v>0</v>
      </c>
      <c r="R95" s="47">
        <v>0</v>
      </c>
      <c r="S95" s="47">
        <v>225</v>
      </c>
      <c r="T95" s="47">
        <v>202.5</v>
      </c>
      <c r="U95" s="47">
        <v>202.5</v>
      </c>
      <c r="V95" t="s">
        <v>71</v>
      </c>
      <c r="W95" t="s">
        <v>72</v>
      </c>
      <c r="X95"/>
      <c r="Y95" t="s">
        <v>240</v>
      </c>
      <c r="Z95" s="43" t="str">
        <f>Raw_data[[#This Row],[Month]]&amp;Raw_data[[#This Row],[Locations]]&amp;Raw_data[[#This Row],[Looker2]]</f>
        <v>45292San AntonioIOP</v>
      </c>
      <c r="AA95" s="44" t="str">
        <f>IFERROR(VLOOKUP(Raw_data[[#This Row],[Description]],'LU Table'!$A$1:$B$50,2,0),"")</f>
        <v>IOP</v>
      </c>
      <c r="AB95" s="44" t="str">
        <f>TRIM(MID(Raw_data[[#This Row],[Location]],LEN("Positive Recovery- ")+1,LEN(Raw_data[[#This Row],[Location]])))</f>
        <v>San Antonio</v>
      </c>
      <c r="AC95" s="45">
        <f t="shared" si="1"/>
        <v>45292</v>
      </c>
      <c r="AD95" s="44" t="str">
        <f>VLOOKUP(Raw_data[[#This Row],[Locations]]&amp;Raw_data[[#This Row],[Looker2]],Category!A:E,5,0)</f>
        <v>Affiliate</v>
      </c>
      <c r="AE95" s="44" t="str">
        <f>Raw_data[[#This Row],[Locations]]&amp;Raw_data[[#This Row],[Looker2]]</f>
        <v>San AntonioIOP</v>
      </c>
      <c r="AH95"/>
    </row>
    <row r="96" spans="1:34">
      <c r="A96" s="15">
        <v>45295</v>
      </c>
      <c r="B96" s="15">
        <v>45292</v>
      </c>
      <c r="C96" t="s">
        <v>9</v>
      </c>
      <c r="D96">
        <v>205619</v>
      </c>
      <c r="E96" t="s">
        <v>876</v>
      </c>
      <c r="F96" t="s">
        <v>397</v>
      </c>
      <c r="G96" t="s">
        <v>877</v>
      </c>
      <c r="H96" t="s">
        <v>151</v>
      </c>
      <c r="I96" t="s">
        <v>232</v>
      </c>
      <c r="J96" t="s">
        <v>95</v>
      </c>
      <c r="K96" t="s">
        <v>16</v>
      </c>
      <c r="L96" t="s">
        <v>130</v>
      </c>
      <c r="M96">
        <v>3</v>
      </c>
      <c r="N96" s="47">
        <v>1590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1566</v>
      </c>
      <c r="U96" s="47">
        <v>453</v>
      </c>
      <c r="V96" t="s">
        <v>71</v>
      </c>
      <c r="W96" t="s">
        <v>72</v>
      </c>
      <c r="X96"/>
      <c r="Y96" t="s">
        <v>240</v>
      </c>
      <c r="Z96" s="43" t="str">
        <f>Raw_data[[#This Row],[Month]]&amp;Raw_data[[#This Row],[Locations]]&amp;Raw_data[[#This Row],[Looker2]]</f>
        <v>45292Garden OaksRTC</v>
      </c>
      <c r="AA96" s="44" t="str">
        <f>IFERROR(VLOOKUP(Raw_data[[#This Row],[Description]],'LU Table'!$A$1:$B$50,2,0),"")</f>
        <v>RTC</v>
      </c>
      <c r="AB96" s="44" t="str">
        <f>TRIM(MID(Raw_data[[#This Row],[Location]],LEN("Positive Recovery- ")+1,LEN(Raw_data[[#This Row],[Location]])))</f>
        <v>Garden Oaks</v>
      </c>
      <c r="AC96" s="45">
        <f t="shared" si="1"/>
        <v>45292</v>
      </c>
      <c r="AD96" s="44" t="str">
        <f>VLOOKUP(Raw_data[[#This Row],[Locations]]&amp;Raw_data[[#This Row],[Looker2]],Category!A:E,5,0)</f>
        <v>Company Owned</v>
      </c>
      <c r="AE96" s="44" t="str">
        <f>Raw_data[[#This Row],[Locations]]&amp;Raw_data[[#This Row],[Looker2]]</f>
        <v>Garden OaksRTC</v>
      </c>
      <c r="AH96"/>
    </row>
    <row r="97" spans="1:34">
      <c r="A97" s="15">
        <v>45295</v>
      </c>
      <c r="B97" s="15">
        <v>45292</v>
      </c>
      <c r="C97" t="s">
        <v>9</v>
      </c>
      <c r="D97">
        <v>205645</v>
      </c>
      <c r="E97" t="s">
        <v>741</v>
      </c>
      <c r="F97" t="s">
        <v>413</v>
      </c>
      <c r="G97" t="s">
        <v>742</v>
      </c>
      <c r="H97" t="s">
        <v>151</v>
      </c>
      <c r="I97" t="s">
        <v>232</v>
      </c>
      <c r="J97" t="s">
        <v>95</v>
      </c>
      <c r="K97" t="s">
        <v>16</v>
      </c>
      <c r="L97" t="s">
        <v>130</v>
      </c>
      <c r="M97">
        <v>3</v>
      </c>
      <c r="N97" s="47">
        <v>1590</v>
      </c>
      <c r="O97" s="47">
        <v>0</v>
      </c>
      <c r="P97" s="47">
        <v>0</v>
      </c>
      <c r="Q97" s="47">
        <v>0</v>
      </c>
      <c r="R97" s="47">
        <v>0</v>
      </c>
      <c r="S97" s="47">
        <v>0</v>
      </c>
      <c r="T97" s="47">
        <v>1566</v>
      </c>
      <c r="U97" s="47">
        <v>453</v>
      </c>
      <c r="V97" t="s">
        <v>71</v>
      </c>
      <c r="W97" t="s">
        <v>72</v>
      </c>
      <c r="X97"/>
      <c r="Y97" t="s">
        <v>240</v>
      </c>
      <c r="Z97" s="43" t="str">
        <f>Raw_data[[#This Row],[Month]]&amp;Raw_data[[#This Row],[Locations]]&amp;Raw_data[[#This Row],[Looker2]]</f>
        <v>45292Garden OaksRTC</v>
      </c>
      <c r="AA97" s="44" t="str">
        <f>IFERROR(VLOOKUP(Raw_data[[#This Row],[Description]],'LU Table'!$A$1:$B$50,2,0),"")</f>
        <v>RTC</v>
      </c>
      <c r="AB97" s="44" t="str">
        <f>TRIM(MID(Raw_data[[#This Row],[Location]],LEN("Positive Recovery- ")+1,LEN(Raw_data[[#This Row],[Location]])))</f>
        <v>Garden Oaks</v>
      </c>
      <c r="AC97" s="45">
        <f t="shared" si="1"/>
        <v>45292</v>
      </c>
      <c r="AD97" s="44" t="str">
        <f>VLOOKUP(Raw_data[[#This Row],[Locations]]&amp;Raw_data[[#This Row],[Looker2]],Category!A:E,5,0)</f>
        <v>Company Owned</v>
      </c>
      <c r="AE97" s="44" t="str">
        <f>Raw_data[[#This Row],[Locations]]&amp;Raw_data[[#This Row],[Looker2]]</f>
        <v>Garden OaksRTC</v>
      </c>
      <c r="AH97"/>
    </row>
    <row r="98" spans="1:34">
      <c r="A98" s="15">
        <v>45295</v>
      </c>
      <c r="B98" s="15">
        <v>45292</v>
      </c>
      <c r="C98" t="s">
        <v>9</v>
      </c>
      <c r="D98">
        <v>205646</v>
      </c>
      <c r="E98" t="s">
        <v>941</v>
      </c>
      <c r="F98" t="s">
        <v>942</v>
      </c>
      <c r="G98" t="s">
        <v>486</v>
      </c>
      <c r="H98" t="s">
        <v>151</v>
      </c>
      <c r="I98" t="s">
        <v>232</v>
      </c>
      <c r="J98" t="s">
        <v>95</v>
      </c>
      <c r="K98" t="s">
        <v>16</v>
      </c>
      <c r="L98" t="s">
        <v>131</v>
      </c>
      <c r="M98">
        <v>3</v>
      </c>
      <c r="N98" s="47">
        <v>1590</v>
      </c>
      <c r="O98" s="47">
        <v>0</v>
      </c>
      <c r="P98" s="47">
        <v>0</v>
      </c>
      <c r="Q98" s="47">
        <v>0</v>
      </c>
      <c r="R98" s="47">
        <v>0</v>
      </c>
      <c r="S98" s="47">
        <v>1590</v>
      </c>
      <c r="T98" s="47">
        <v>1566</v>
      </c>
      <c r="U98" s="47">
        <v>1566</v>
      </c>
      <c r="V98" t="s">
        <v>71</v>
      </c>
      <c r="W98" t="s">
        <v>72</v>
      </c>
      <c r="X98"/>
      <c r="Y98" t="s">
        <v>240</v>
      </c>
      <c r="Z98" s="43" t="str">
        <f>Raw_data[[#This Row],[Month]]&amp;Raw_data[[#This Row],[Locations]]&amp;Raw_data[[#This Row],[Looker2]]</f>
        <v>45292Garden OaksRTC</v>
      </c>
      <c r="AA98" s="44" t="str">
        <f>IFERROR(VLOOKUP(Raw_data[[#This Row],[Description]],'LU Table'!$A$1:$B$50,2,0),"")</f>
        <v>RTC</v>
      </c>
      <c r="AB98" s="44" t="str">
        <f>TRIM(MID(Raw_data[[#This Row],[Location]],LEN("Positive Recovery- ")+1,LEN(Raw_data[[#This Row],[Location]])))</f>
        <v>Garden Oaks</v>
      </c>
      <c r="AC98" s="45">
        <f t="shared" si="1"/>
        <v>45292</v>
      </c>
      <c r="AD98" s="44" t="str">
        <f>VLOOKUP(Raw_data[[#This Row],[Locations]]&amp;Raw_data[[#This Row],[Looker2]],Category!A:E,5,0)</f>
        <v>Company Owned</v>
      </c>
      <c r="AE98" s="44" t="str">
        <f>Raw_data[[#This Row],[Locations]]&amp;Raw_data[[#This Row],[Looker2]]</f>
        <v>Garden OaksRTC</v>
      </c>
      <c r="AH98"/>
    </row>
    <row r="99" spans="1:34">
      <c r="A99" s="15">
        <v>45295</v>
      </c>
      <c r="B99" s="15">
        <v>45292</v>
      </c>
      <c r="C99" t="s">
        <v>9</v>
      </c>
      <c r="D99">
        <v>205647</v>
      </c>
      <c r="E99" t="s">
        <v>878</v>
      </c>
      <c r="F99" t="s">
        <v>463</v>
      </c>
      <c r="G99" t="s">
        <v>433</v>
      </c>
      <c r="H99" t="s">
        <v>151</v>
      </c>
      <c r="I99" t="s">
        <v>232</v>
      </c>
      <c r="J99" t="s">
        <v>95</v>
      </c>
      <c r="K99" t="s">
        <v>16</v>
      </c>
      <c r="L99" t="s">
        <v>131</v>
      </c>
      <c r="M99">
        <v>3</v>
      </c>
      <c r="N99" s="47">
        <v>1590</v>
      </c>
      <c r="O99" s="47">
        <v>0</v>
      </c>
      <c r="P99" s="47">
        <v>0</v>
      </c>
      <c r="Q99" s="47">
        <v>0</v>
      </c>
      <c r="R99" s="47">
        <v>0</v>
      </c>
      <c r="S99" s="47">
        <v>1590</v>
      </c>
      <c r="T99" s="47">
        <v>1566</v>
      </c>
      <c r="U99" s="47">
        <v>1566</v>
      </c>
      <c r="V99" t="s">
        <v>71</v>
      </c>
      <c r="W99" t="s">
        <v>72</v>
      </c>
      <c r="X99"/>
      <c r="Y99" t="s">
        <v>240</v>
      </c>
      <c r="Z99" s="43" t="str">
        <f>Raw_data[[#This Row],[Month]]&amp;Raw_data[[#This Row],[Locations]]&amp;Raw_data[[#This Row],[Looker2]]</f>
        <v>45292Garden OaksRTC</v>
      </c>
      <c r="AA99" s="44" t="str">
        <f>IFERROR(VLOOKUP(Raw_data[[#This Row],[Description]],'LU Table'!$A$1:$B$50,2,0),"")</f>
        <v>RTC</v>
      </c>
      <c r="AB99" s="44" t="str">
        <f>TRIM(MID(Raw_data[[#This Row],[Location]],LEN("Positive Recovery- ")+1,LEN(Raw_data[[#This Row],[Location]])))</f>
        <v>Garden Oaks</v>
      </c>
      <c r="AC99" s="45">
        <f t="shared" si="1"/>
        <v>45292</v>
      </c>
      <c r="AD99" s="44" t="str">
        <f>VLOOKUP(Raw_data[[#This Row],[Locations]]&amp;Raw_data[[#This Row],[Looker2]],Category!A:E,5,0)</f>
        <v>Company Owned</v>
      </c>
      <c r="AE99" s="44" t="str">
        <f>Raw_data[[#This Row],[Locations]]&amp;Raw_data[[#This Row],[Looker2]]</f>
        <v>Garden OaksRTC</v>
      </c>
      <c r="AH99"/>
    </row>
    <row r="100" spans="1:34">
      <c r="A100" s="15">
        <v>45295</v>
      </c>
      <c r="B100" s="15">
        <v>45293</v>
      </c>
      <c r="C100" t="s">
        <v>9</v>
      </c>
      <c r="D100">
        <v>205204</v>
      </c>
      <c r="E100" t="s">
        <v>714</v>
      </c>
      <c r="F100" t="s">
        <v>715</v>
      </c>
      <c r="G100" t="s">
        <v>532</v>
      </c>
      <c r="H100" t="s">
        <v>151</v>
      </c>
      <c r="I100" t="s">
        <v>232</v>
      </c>
      <c r="J100" t="s">
        <v>89</v>
      </c>
      <c r="K100" t="s">
        <v>16</v>
      </c>
      <c r="L100" t="s">
        <v>131</v>
      </c>
      <c r="M100">
        <v>1</v>
      </c>
      <c r="N100" s="47">
        <v>425</v>
      </c>
      <c r="O100" s="47">
        <v>0</v>
      </c>
      <c r="P100" s="47">
        <v>0</v>
      </c>
      <c r="Q100" s="47">
        <v>0</v>
      </c>
      <c r="R100" s="47">
        <v>0</v>
      </c>
      <c r="S100" s="47">
        <v>0</v>
      </c>
      <c r="T100" s="47">
        <v>382.5</v>
      </c>
      <c r="U100" s="47">
        <v>-42.5</v>
      </c>
      <c r="V100" t="s">
        <v>71</v>
      </c>
      <c r="W100" t="s">
        <v>72</v>
      </c>
      <c r="X100"/>
      <c r="Y100" t="s">
        <v>240</v>
      </c>
      <c r="Z100" s="43" t="str">
        <f>Raw_data[[#This Row],[Month]]&amp;Raw_data[[#This Row],[Locations]]&amp;Raw_data[[#This Row],[Looker2]]</f>
        <v>45292Garden OaksRTC</v>
      </c>
      <c r="AA100" s="44" t="str">
        <f>IFERROR(VLOOKUP(Raw_data[[#This Row],[Description]],'LU Table'!$A$1:$B$50,2,0),"")</f>
        <v>RTC</v>
      </c>
      <c r="AB100" s="44" t="str">
        <f>TRIM(MID(Raw_data[[#This Row],[Location]],LEN("Positive Recovery- ")+1,LEN(Raw_data[[#This Row],[Location]])))</f>
        <v>Garden Oaks</v>
      </c>
      <c r="AC100" s="45">
        <f t="shared" si="1"/>
        <v>45292</v>
      </c>
      <c r="AD100" s="44" t="str">
        <f>VLOOKUP(Raw_data[[#This Row],[Locations]]&amp;Raw_data[[#This Row],[Looker2]],Category!A:E,5,0)</f>
        <v>Company Owned</v>
      </c>
      <c r="AE100" s="44" t="str">
        <f>Raw_data[[#This Row],[Locations]]&amp;Raw_data[[#This Row],[Looker2]]</f>
        <v>Garden OaksRTC</v>
      </c>
      <c r="AH100"/>
    </row>
    <row r="101" spans="1:34">
      <c r="A101" s="15">
        <v>45295</v>
      </c>
      <c r="B101" s="15">
        <v>45293</v>
      </c>
      <c r="C101" t="s">
        <v>9</v>
      </c>
      <c r="D101">
        <v>205205</v>
      </c>
      <c r="E101" t="s">
        <v>826</v>
      </c>
      <c r="F101" t="s">
        <v>827</v>
      </c>
      <c r="G101" t="s">
        <v>288</v>
      </c>
      <c r="H101" t="s">
        <v>151</v>
      </c>
      <c r="I101" t="s">
        <v>232</v>
      </c>
      <c r="J101" t="s">
        <v>87</v>
      </c>
      <c r="K101" t="s">
        <v>16</v>
      </c>
      <c r="L101" t="s">
        <v>130</v>
      </c>
      <c r="M101">
        <v>1</v>
      </c>
      <c r="N101" s="47">
        <v>470</v>
      </c>
      <c r="O101" s="47">
        <v>0</v>
      </c>
      <c r="P101" s="47">
        <v>0</v>
      </c>
      <c r="Q101" s="47">
        <v>0</v>
      </c>
      <c r="R101" s="47">
        <v>0</v>
      </c>
      <c r="S101" s="47">
        <v>0</v>
      </c>
      <c r="T101" s="47">
        <v>423</v>
      </c>
      <c r="U101" s="47">
        <v>188</v>
      </c>
      <c r="V101" t="s">
        <v>71</v>
      </c>
      <c r="W101" t="s">
        <v>72</v>
      </c>
      <c r="X101"/>
      <c r="Y101" t="s">
        <v>240</v>
      </c>
      <c r="Z101" s="43" t="str">
        <f>Raw_data[[#This Row],[Month]]&amp;Raw_data[[#This Row],[Locations]]&amp;Raw_data[[#This Row],[Looker2]]</f>
        <v>45292Garden OaksRTC</v>
      </c>
      <c r="AA101" s="44" t="str">
        <f>IFERROR(VLOOKUP(Raw_data[[#This Row],[Description]],'LU Table'!$A$1:$B$50,2,0),"")</f>
        <v>RTC</v>
      </c>
      <c r="AB101" s="44" t="str">
        <f>TRIM(MID(Raw_data[[#This Row],[Location]],LEN("Positive Recovery- ")+1,LEN(Raw_data[[#This Row],[Location]])))</f>
        <v>Garden Oaks</v>
      </c>
      <c r="AC101" s="45">
        <f t="shared" si="1"/>
        <v>45292</v>
      </c>
      <c r="AD101" s="44" t="str">
        <f>VLOOKUP(Raw_data[[#This Row],[Locations]]&amp;Raw_data[[#This Row],[Looker2]],Category!A:E,5,0)</f>
        <v>Company Owned</v>
      </c>
      <c r="AE101" s="44" t="str">
        <f>Raw_data[[#This Row],[Locations]]&amp;Raw_data[[#This Row],[Looker2]]</f>
        <v>Garden OaksRTC</v>
      </c>
      <c r="AH101"/>
    </row>
    <row r="102" spans="1:34">
      <c r="A102" s="15">
        <v>45295</v>
      </c>
      <c r="B102" s="15">
        <v>45293</v>
      </c>
      <c r="C102" t="s">
        <v>9</v>
      </c>
      <c r="D102">
        <v>205206</v>
      </c>
      <c r="E102" t="s">
        <v>735</v>
      </c>
      <c r="F102" t="s">
        <v>301</v>
      </c>
      <c r="G102" t="s">
        <v>317</v>
      </c>
      <c r="H102" t="s">
        <v>154</v>
      </c>
      <c r="I102" t="s">
        <v>232</v>
      </c>
      <c r="J102" t="s">
        <v>93</v>
      </c>
      <c r="K102" t="s">
        <v>16</v>
      </c>
      <c r="L102" t="s">
        <v>130</v>
      </c>
      <c r="M102">
        <v>1</v>
      </c>
      <c r="N102" s="47">
        <v>530</v>
      </c>
      <c r="O102" s="47">
        <v>0</v>
      </c>
      <c r="P102" s="47">
        <v>0</v>
      </c>
      <c r="Q102" s="47">
        <v>0</v>
      </c>
      <c r="R102" s="47">
        <v>0</v>
      </c>
      <c r="S102" s="47">
        <v>530</v>
      </c>
      <c r="T102" s="47">
        <v>477</v>
      </c>
      <c r="U102" s="47">
        <v>477</v>
      </c>
      <c r="V102" t="s">
        <v>71</v>
      </c>
      <c r="W102" t="s">
        <v>72</v>
      </c>
      <c r="X102"/>
      <c r="Y102" t="s">
        <v>240</v>
      </c>
      <c r="Z102" s="43" t="str">
        <f>Raw_data[[#This Row],[Month]]&amp;Raw_data[[#This Row],[Locations]]&amp;Raw_data[[#This Row],[Looker2]]</f>
        <v>45292Garden OaksRTC</v>
      </c>
      <c r="AA102" s="44" t="str">
        <f>IFERROR(VLOOKUP(Raw_data[[#This Row],[Description]],'LU Table'!$A$1:$B$50,2,0),"")</f>
        <v>RTC</v>
      </c>
      <c r="AB102" s="44" t="str">
        <f>TRIM(MID(Raw_data[[#This Row],[Location]],LEN("Positive Recovery- ")+1,LEN(Raw_data[[#This Row],[Location]])))</f>
        <v>Garden Oaks</v>
      </c>
      <c r="AC102" s="45">
        <f t="shared" si="1"/>
        <v>45292</v>
      </c>
      <c r="AD102" s="44" t="str">
        <f>VLOOKUP(Raw_data[[#This Row],[Locations]]&amp;Raw_data[[#This Row],[Looker2]],Category!A:E,5,0)</f>
        <v>Company Owned</v>
      </c>
      <c r="AE102" s="44" t="str">
        <f>Raw_data[[#This Row],[Locations]]&amp;Raw_data[[#This Row],[Looker2]]</f>
        <v>Garden OaksRTC</v>
      </c>
      <c r="AH102"/>
    </row>
    <row r="103" spans="1:34">
      <c r="A103" s="15">
        <v>45295</v>
      </c>
      <c r="B103" s="15">
        <v>45293</v>
      </c>
      <c r="C103" t="s">
        <v>9</v>
      </c>
      <c r="D103">
        <v>205207</v>
      </c>
      <c r="E103" t="s">
        <v>934</v>
      </c>
      <c r="F103" t="s">
        <v>358</v>
      </c>
      <c r="G103" t="s">
        <v>935</v>
      </c>
      <c r="H103" t="s">
        <v>151</v>
      </c>
      <c r="I103" t="s">
        <v>232</v>
      </c>
      <c r="J103" t="s">
        <v>88</v>
      </c>
      <c r="K103" t="s">
        <v>16</v>
      </c>
      <c r="L103" t="s">
        <v>131</v>
      </c>
      <c r="M103">
        <v>1</v>
      </c>
      <c r="N103" s="47">
        <v>500</v>
      </c>
      <c r="O103" s="47">
        <v>0</v>
      </c>
      <c r="P103" s="47">
        <v>0</v>
      </c>
      <c r="Q103" s="47">
        <v>0</v>
      </c>
      <c r="R103" s="47">
        <v>0</v>
      </c>
      <c r="S103" s="47">
        <v>500</v>
      </c>
      <c r="T103" s="47">
        <v>450</v>
      </c>
      <c r="U103" s="47">
        <v>450</v>
      </c>
      <c r="V103" t="s">
        <v>71</v>
      </c>
      <c r="W103" t="s">
        <v>72</v>
      </c>
      <c r="X103"/>
      <c r="Y103" t="s">
        <v>240</v>
      </c>
      <c r="Z103" s="43" t="str">
        <f>Raw_data[[#This Row],[Month]]&amp;Raw_data[[#This Row],[Locations]]&amp;Raw_data[[#This Row],[Looker2]]</f>
        <v>45292Garden OaksRTC</v>
      </c>
      <c r="AA103" s="44" t="str">
        <f>IFERROR(VLOOKUP(Raw_data[[#This Row],[Description]],'LU Table'!$A$1:$B$50,2,0),"")</f>
        <v>RTC</v>
      </c>
      <c r="AB103" s="44" t="str">
        <f>TRIM(MID(Raw_data[[#This Row],[Location]],LEN("Positive Recovery- ")+1,LEN(Raw_data[[#This Row],[Location]])))</f>
        <v>Garden Oaks</v>
      </c>
      <c r="AC103" s="45">
        <f t="shared" si="1"/>
        <v>45292</v>
      </c>
      <c r="AD103" s="44" t="str">
        <f>VLOOKUP(Raw_data[[#This Row],[Locations]]&amp;Raw_data[[#This Row],[Looker2]],Category!A:E,5,0)</f>
        <v>Company Owned</v>
      </c>
      <c r="AE103" s="44" t="str">
        <f>Raw_data[[#This Row],[Locations]]&amp;Raw_data[[#This Row],[Looker2]]</f>
        <v>Garden OaksRTC</v>
      </c>
      <c r="AH103"/>
    </row>
    <row r="104" spans="1:34">
      <c r="A104" s="15">
        <v>45295</v>
      </c>
      <c r="B104" s="15">
        <v>45293</v>
      </c>
      <c r="C104" t="s">
        <v>9</v>
      </c>
      <c r="D104">
        <v>205208</v>
      </c>
      <c r="E104" t="s">
        <v>192</v>
      </c>
      <c r="F104" t="s">
        <v>377</v>
      </c>
      <c r="G104" t="s">
        <v>497</v>
      </c>
      <c r="H104" t="s">
        <v>151</v>
      </c>
      <c r="I104" t="s">
        <v>232</v>
      </c>
      <c r="J104" t="s">
        <v>87</v>
      </c>
      <c r="K104" t="s">
        <v>57</v>
      </c>
      <c r="L104" t="s">
        <v>131</v>
      </c>
      <c r="M104">
        <v>1</v>
      </c>
      <c r="N104" s="47">
        <v>470</v>
      </c>
      <c r="O104" s="47">
        <v>0</v>
      </c>
      <c r="P104" s="47">
        <v>0</v>
      </c>
      <c r="Q104" s="47">
        <v>0</v>
      </c>
      <c r="R104" s="47">
        <v>0</v>
      </c>
      <c r="S104" s="47">
        <v>0</v>
      </c>
      <c r="T104" s="47">
        <v>423</v>
      </c>
      <c r="U104" s="47">
        <v>47</v>
      </c>
      <c r="V104" t="s">
        <v>71</v>
      </c>
      <c r="W104" t="s">
        <v>72</v>
      </c>
      <c r="X104"/>
      <c r="Y104" t="s">
        <v>240</v>
      </c>
      <c r="Z104" s="43" t="str">
        <f>Raw_data[[#This Row],[Month]]&amp;Raw_data[[#This Row],[Locations]]&amp;Raw_data[[#This Row],[Looker2]]</f>
        <v>45292Hill CountryRTC</v>
      </c>
      <c r="AA104" s="44" t="str">
        <f>IFERROR(VLOOKUP(Raw_data[[#This Row],[Description]],'LU Table'!$A$1:$B$50,2,0),"")</f>
        <v>RTC</v>
      </c>
      <c r="AB104" s="44" t="str">
        <f>TRIM(MID(Raw_data[[#This Row],[Location]],LEN("Positive Recovery- ")+1,LEN(Raw_data[[#This Row],[Location]])))</f>
        <v>Hill Country</v>
      </c>
      <c r="AC104" s="45">
        <f t="shared" si="1"/>
        <v>45292</v>
      </c>
      <c r="AD104" s="44" t="str">
        <f>VLOOKUP(Raw_data[[#This Row],[Locations]]&amp;Raw_data[[#This Row],[Looker2]],Category!A:E,5,0)</f>
        <v>Company Owned</v>
      </c>
      <c r="AE104" s="44" t="str">
        <f>Raw_data[[#This Row],[Locations]]&amp;Raw_data[[#This Row],[Looker2]]</f>
        <v>Hill CountryRTC</v>
      </c>
      <c r="AH104"/>
    </row>
    <row r="105" spans="1:34">
      <c r="A105" s="15">
        <v>45295</v>
      </c>
      <c r="B105" s="15">
        <v>45293</v>
      </c>
      <c r="C105" t="s">
        <v>9</v>
      </c>
      <c r="D105">
        <v>205209</v>
      </c>
      <c r="E105" t="s">
        <v>854</v>
      </c>
      <c r="F105" t="s">
        <v>855</v>
      </c>
      <c r="G105" t="s">
        <v>429</v>
      </c>
      <c r="H105" t="s">
        <v>151</v>
      </c>
      <c r="I105" t="s">
        <v>232</v>
      </c>
      <c r="J105" t="s">
        <v>17</v>
      </c>
      <c r="K105" t="s">
        <v>57</v>
      </c>
      <c r="L105" t="s">
        <v>130</v>
      </c>
      <c r="M105">
        <v>1</v>
      </c>
      <c r="N105" s="47">
        <v>400</v>
      </c>
      <c r="O105" s="47">
        <v>0</v>
      </c>
      <c r="P105" s="47">
        <v>0</v>
      </c>
      <c r="Q105" s="47">
        <v>0</v>
      </c>
      <c r="R105" s="47">
        <v>0</v>
      </c>
      <c r="S105" s="47">
        <v>0</v>
      </c>
      <c r="T105" s="47">
        <v>400</v>
      </c>
      <c r="U105" s="47">
        <v>0</v>
      </c>
      <c r="V105" t="s">
        <v>71</v>
      </c>
      <c r="W105" t="s">
        <v>72</v>
      </c>
      <c r="X105"/>
      <c r="Y105" t="s">
        <v>240</v>
      </c>
      <c r="Z105" s="43" t="str">
        <f>Raw_data[[#This Row],[Month]]&amp;Raw_data[[#This Row],[Locations]]&amp;Raw_data[[#This Row],[Looker2]]</f>
        <v>45292Hill CountryRTC</v>
      </c>
      <c r="AA105" s="44" t="str">
        <f>IFERROR(VLOOKUP(Raw_data[[#This Row],[Description]],'LU Table'!$A$1:$B$50,2,0),"")</f>
        <v>RTC</v>
      </c>
      <c r="AB105" s="44" t="str">
        <f>TRIM(MID(Raw_data[[#This Row],[Location]],LEN("Positive Recovery- ")+1,LEN(Raw_data[[#This Row],[Location]])))</f>
        <v>Hill Country</v>
      </c>
      <c r="AC105" s="45">
        <f t="shared" si="1"/>
        <v>45292</v>
      </c>
      <c r="AD105" s="44" t="str">
        <f>VLOOKUP(Raw_data[[#This Row],[Locations]]&amp;Raw_data[[#This Row],[Looker2]],Category!A:E,5,0)</f>
        <v>Company Owned</v>
      </c>
      <c r="AE105" s="44" t="str">
        <f>Raw_data[[#This Row],[Locations]]&amp;Raw_data[[#This Row],[Looker2]]</f>
        <v>Hill CountryRTC</v>
      </c>
      <c r="AH105"/>
    </row>
    <row r="106" spans="1:34">
      <c r="A106" s="15">
        <v>45295</v>
      </c>
      <c r="B106" s="15">
        <v>45293</v>
      </c>
      <c r="C106" t="s">
        <v>9</v>
      </c>
      <c r="D106">
        <v>205210</v>
      </c>
      <c r="E106" t="s">
        <v>708</v>
      </c>
      <c r="F106" t="s">
        <v>449</v>
      </c>
      <c r="G106" t="s">
        <v>709</v>
      </c>
      <c r="H106" t="s">
        <v>151</v>
      </c>
      <c r="I106" t="s">
        <v>232</v>
      </c>
      <c r="J106" t="s">
        <v>87</v>
      </c>
      <c r="K106" t="s">
        <v>16</v>
      </c>
      <c r="L106" t="s">
        <v>131</v>
      </c>
      <c r="M106">
        <v>1</v>
      </c>
      <c r="N106" s="47">
        <v>470</v>
      </c>
      <c r="O106" s="47">
        <v>0</v>
      </c>
      <c r="P106" s="47">
        <v>0</v>
      </c>
      <c r="Q106" s="47">
        <v>0</v>
      </c>
      <c r="R106" s="47">
        <v>0</v>
      </c>
      <c r="S106" s="47">
        <v>0</v>
      </c>
      <c r="T106" s="47">
        <v>423</v>
      </c>
      <c r="U106" s="47">
        <v>47</v>
      </c>
      <c r="V106" t="s">
        <v>71</v>
      </c>
      <c r="W106" t="s">
        <v>72</v>
      </c>
      <c r="X106"/>
      <c r="Y106" t="s">
        <v>240</v>
      </c>
      <c r="Z106" s="43" t="str">
        <f>Raw_data[[#This Row],[Month]]&amp;Raw_data[[#This Row],[Locations]]&amp;Raw_data[[#This Row],[Looker2]]</f>
        <v>45292Garden OaksRTC</v>
      </c>
      <c r="AA106" s="44" t="str">
        <f>IFERROR(VLOOKUP(Raw_data[[#This Row],[Description]],'LU Table'!$A$1:$B$50,2,0),"")</f>
        <v>RTC</v>
      </c>
      <c r="AB106" s="44" t="str">
        <f>TRIM(MID(Raw_data[[#This Row],[Location]],LEN("Positive Recovery- ")+1,LEN(Raw_data[[#This Row],[Location]])))</f>
        <v>Garden Oaks</v>
      </c>
      <c r="AC106" s="45">
        <f t="shared" si="1"/>
        <v>45292</v>
      </c>
      <c r="AD106" s="44" t="str">
        <f>VLOOKUP(Raw_data[[#This Row],[Locations]]&amp;Raw_data[[#This Row],[Looker2]],Category!A:E,5,0)</f>
        <v>Company Owned</v>
      </c>
      <c r="AE106" s="44" t="str">
        <f>Raw_data[[#This Row],[Locations]]&amp;Raw_data[[#This Row],[Looker2]]</f>
        <v>Garden OaksRTC</v>
      </c>
      <c r="AH106"/>
    </row>
    <row r="107" spans="1:34">
      <c r="A107" s="15">
        <v>45295</v>
      </c>
      <c r="B107" s="15">
        <v>45293</v>
      </c>
      <c r="C107" t="s">
        <v>9</v>
      </c>
      <c r="D107">
        <v>205211</v>
      </c>
      <c r="E107" t="s">
        <v>828</v>
      </c>
      <c r="F107" t="s">
        <v>385</v>
      </c>
      <c r="G107" t="s">
        <v>541</v>
      </c>
      <c r="H107" t="s">
        <v>171</v>
      </c>
      <c r="I107" t="s">
        <v>232</v>
      </c>
      <c r="J107" t="s">
        <v>87</v>
      </c>
      <c r="K107" t="s">
        <v>107</v>
      </c>
      <c r="L107" t="s">
        <v>134</v>
      </c>
      <c r="M107">
        <v>1</v>
      </c>
      <c r="N107" s="47">
        <v>425</v>
      </c>
      <c r="O107" s="47">
        <v>0</v>
      </c>
      <c r="P107" s="47">
        <v>0</v>
      </c>
      <c r="Q107" s="47">
        <v>0</v>
      </c>
      <c r="R107" s="47">
        <v>0</v>
      </c>
      <c r="S107" s="47">
        <v>0</v>
      </c>
      <c r="T107" s="47">
        <v>382.5</v>
      </c>
      <c r="U107" s="47">
        <v>125.5</v>
      </c>
      <c r="V107" t="s">
        <v>71</v>
      </c>
      <c r="W107" t="s">
        <v>72</v>
      </c>
      <c r="X107"/>
      <c r="Y107" t="s">
        <v>240</v>
      </c>
      <c r="Z107" s="43" t="str">
        <f>Raw_data[[#This Row],[Month]]&amp;Raw_data[[#This Row],[Locations]]&amp;Raw_data[[#This Row],[Looker2]]</f>
        <v>45292Dallas Ft WorthRTC</v>
      </c>
      <c r="AA107" s="44" t="str">
        <f>IFERROR(VLOOKUP(Raw_data[[#This Row],[Description]],'LU Table'!$A$1:$B$50,2,0),"")</f>
        <v>RTC</v>
      </c>
      <c r="AB107" s="44" t="str">
        <f>TRIM(MID(Raw_data[[#This Row],[Location]],LEN("Positive Recovery- ")+1,LEN(Raw_data[[#This Row],[Location]])))</f>
        <v>Dallas Ft Worth</v>
      </c>
      <c r="AC107" s="45">
        <f t="shared" si="1"/>
        <v>45292</v>
      </c>
      <c r="AD107" s="44" t="str">
        <f>VLOOKUP(Raw_data[[#This Row],[Locations]]&amp;Raw_data[[#This Row],[Looker2]],Category!A:E,5,0)</f>
        <v>Company Owned</v>
      </c>
      <c r="AE107" s="44" t="str">
        <f>Raw_data[[#This Row],[Locations]]&amp;Raw_data[[#This Row],[Looker2]]</f>
        <v>Dallas Ft WorthRTC</v>
      </c>
      <c r="AH107"/>
    </row>
    <row r="108" spans="1:34">
      <c r="A108" s="15">
        <v>45295</v>
      </c>
      <c r="B108" s="15">
        <v>45293</v>
      </c>
      <c r="C108" t="s">
        <v>9</v>
      </c>
      <c r="D108">
        <v>205213</v>
      </c>
      <c r="E108" t="s">
        <v>891</v>
      </c>
      <c r="F108" t="s">
        <v>597</v>
      </c>
      <c r="G108" t="s">
        <v>892</v>
      </c>
      <c r="H108" t="s">
        <v>152</v>
      </c>
      <c r="I108" t="s">
        <v>232</v>
      </c>
      <c r="J108" t="s">
        <v>96</v>
      </c>
      <c r="K108" t="s">
        <v>107</v>
      </c>
      <c r="L108" t="s">
        <v>130</v>
      </c>
      <c r="M108">
        <v>1</v>
      </c>
      <c r="N108" s="47">
        <v>428</v>
      </c>
      <c r="O108" s="47">
        <v>0</v>
      </c>
      <c r="P108" s="47">
        <v>0</v>
      </c>
      <c r="Q108" s="47">
        <v>0</v>
      </c>
      <c r="R108" s="47">
        <v>0</v>
      </c>
      <c r="S108" s="47">
        <v>428</v>
      </c>
      <c r="T108" s="47">
        <v>385.2</v>
      </c>
      <c r="U108" s="47">
        <v>385.2</v>
      </c>
      <c r="V108" t="s">
        <v>71</v>
      </c>
      <c r="W108" t="s">
        <v>72</v>
      </c>
      <c r="X108"/>
      <c r="Y108" t="s">
        <v>240</v>
      </c>
      <c r="Z108" s="43" t="str">
        <f>Raw_data[[#This Row],[Month]]&amp;Raw_data[[#This Row],[Locations]]&amp;Raw_data[[#This Row],[Looker2]]</f>
        <v>45292Dallas Ft WorthRTC</v>
      </c>
      <c r="AA108" s="44" t="str">
        <f>IFERROR(VLOOKUP(Raw_data[[#This Row],[Description]],'LU Table'!$A$1:$B$50,2,0),"")</f>
        <v>RTC</v>
      </c>
      <c r="AB108" s="44" t="str">
        <f>TRIM(MID(Raw_data[[#This Row],[Location]],LEN("Positive Recovery- ")+1,LEN(Raw_data[[#This Row],[Location]])))</f>
        <v>Dallas Ft Worth</v>
      </c>
      <c r="AC108" s="45">
        <f t="shared" si="1"/>
        <v>45292</v>
      </c>
      <c r="AD108" s="44" t="str">
        <f>VLOOKUP(Raw_data[[#This Row],[Locations]]&amp;Raw_data[[#This Row],[Looker2]],Category!A:E,5,0)</f>
        <v>Company Owned</v>
      </c>
      <c r="AE108" s="44" t="str">
        <f>Raw_data[[#This Row],[Locations]]&amp;Raw_data[[#This Row],[Looker2]]</f>
        <v>Dallas Ft WorthRTC</v>
      </c>
      <c r="AH108"/>
    </row>
    <row r="109" spans="1:34">
      <c r="A109" s="15">
        <v>45295</v>
      </c>
      <c r="B109" s="15">
        <v>45293</v>
      </c>
      <c r="C109" t="s">
        <v>9</v>
      </c>
      <c r="D109">
        <v>205214</v>
      </c>
      <c r="E109" t="s">
        <v>820</v>
      </c>
      <c r="F109" t="s">
        <v>287</v>
      </c>
      <c r="G109" t="s">
        <v>325</v>
      </c>
      <c r="H109" t="s">
        <v>151</v>
      </c>
      <c r="I109" t="s">
        <v>232</v>
      </c>
      <c r="J109" t="s">
        <v>87</v>
      </c>
      <c r="K109" t="s">
        <v>16</v>
      </c>
      <c r="L109" t="s">
        <v>131</v>
      </c>
      <c r="M109">
        <v>1</v>
      </c>
      <c r="N109" s="47">
        <v>470</v>
      </c>
      <c r="O109" s="47">
        <v>0</v>
      </c>
      <c r="P109" s="47">
        <v>0</v>
      </c>
      <c r="Q109" s="47">
        <v>0</v>
      </c>
      <c r="R109" s="47">
        <v>0</v>
      </c>
      <c r="S109" s="47">
        <v>0</v>
      </c>
      <c r="T109" s="47">
        <v>423</v>
      </c>
      <c r="U109" s="47">
        <v>47</v>
      </c>
      <c r="V109" t="s">
        <v>71</v>
      </c>
      <c r="W109" t="s">
        <v>72</v>
      </c>
      <c r="X109"/>
      <c r="Y109" t="s">
        <v>240</v>
      </c>
      <c r="Z109" s="43" t="str">
        <f>Raw_data[[#This Row],[Month]]&amp;Raw_data[[#This Row],[Locations]]&amp;Raw_data[[#This Row],[Looker2]]</f>
        <v>45292Garden OaksRTC</v>
      </c>
      <c r="AA109" s="44" t="str">
        <f>IFERROR(VLOOKUP(Raw_data[[#This Row],[Description]],'LU Table'!$A$1:$B$50,2,0),"")</f>
        <v>RTC</v>
      </c>
      <c r="AB109" s="44" t="str">
        <f>TRIM(MID(Raw_data[[#This Row],[Location]],LEN("Positive Recovery- ")+1,LEN(Raw_data[[#This Row],[Location]])))</f>
        <v>Garden Oaks</v>
      </c>
      <c r="AC109" s="45">
        <f t="shared" si="1"/>
        <v>45292</v>
      </c>
      <c r="AD109" s="44" t="str">
        <f>VLOOKUP(Raw_data[[#This Row],[Locations]]&amp;Raw_data[[#This Row],[Looker2]],Category!A:E,5,0)</f>
        <v>Company Owned</v>
      </c>
      <c r="AE109" s="44" t="str">
        <f>Raw_data[[#This Row],[Locations]]&amp;Raw_data[[#This Row],[Looker2]]</f>
        <v>Garden OaksRTC</v>
      </c>
      <c r="AH109"/>
    </row>
    <row r="110" spans="1:34">
      <c r="A110" s="15">
        <v>45295</v>
      </c>
      <c r="B110" s="15">
        <v>45293</v>
      </c>
      <c r="C110" t="s">
        <v>9</v>
      </c>
      <c r="D110">
        <v>205215</v>
      </c>
      <c r="E110" t="s">
        <v>852</v>
      </c>
      <c r="F110" t="s">
        <v>549</v>
      </c>
      <c r="G110" t="s">
        <v>853</v>
      </c>
      <c r="H110" t="s">
        <v>154</v>
      </c>
      <c r="I110" t="s">
        <v>232</v>
      </c>
      <c r="J110" t="s">
        <v>93</v>
      </c>
      <c r="K110" t="s">
        <v>107</v>
      </c>
      <c r="L110" t="s">
        <v>131</v>
      </c>
      <c r="M110">
        <v>1</v>
      </c>
      <c r="N110" s="47">
        <v>530</v>
      </c>
      <c r="O110" s="47">
        <v>0</v>
      </c>
      <c r="P110" s="47">
        <v>0</v>
      </c>
      <c r="Q110" s="47">
        <v>0</v>
      </c>
      <c r="R110" s="47">
        <v>0</v>
      </c>
      <c r="S110" s="47">
        <v>530</v>
      </c>
      <c r="T110" s="47">
        <v>477</v>
      </c>
      <c r="U110" s="47">
        <v>477</v>
      </c>
      <c r="V110" t="s">
        <v>71</v>
      </c>
      <c r="W110" t="s">
        <v>72</v>
      </c>
      <c r="X110"/>
      <c r="Y110" t="s">
        <v>240</v>
      </c>
      <c r="Z110" s="43" t="str">
        <f>Raw_data[[#This Row],[Month]]&amp;Raw_data[[#This Row],[Locations]]&amp;Raw_data[[#This Row],[Looker2]]</f>
        <v>45292Dallas Ft WorthRTC</v>
      </c>
      <c r="AA110" s="44" t="str">
        <f>IFERROR(VLOOKUP(Raw_data[[#This Row],[Description]],'LU Table'!$A$1:$B$50,2,0),"")</f>
        <v>RTC</v>
      </c>
      <c r="AB110" s="44" t="str">
        <f>TRIM(MID(Raw_data[[#This Row],[Location]],LEN("Positive Recovery- ")+1,LEN(Raw_data[[#This Row],[Location]])))</f>
        <v>Dallas Ft Worth</v>
      </c>
      <c r="AC110" s="45">
        <f t="shared" si="1"/>
        <v>45292</v>
      </c>
      <c r="AD110" s="44" t="str">
        <f>VLOOKUP(Raw_data[[#This Row],[Locations]]&amp;Raw_data[[#This Row],[Looker2]],Category!A:E,5,0)</f>
        <v>Company Owned</v>
      </c>
      <c r="AE110" s="44" t="str">
        <f>Raw_data[[#This Row],[Locations]]&amp;Raw_data[[#This Row],[Looker2]]</f>
        <v>Dallas Ft WorthRTC</v>
      </c>
      <c r="AH110"/>
    </row>
    <row r="111" spans="1:34">
      <c r="A111" s="15">
        <v>45295</v>
      </c>
      <c r="B111" s="15">
        <v>45293</v>
      </c>
      <c r="C111" t="s">
        <v>9</v>
      </c>
      <c r="D111">
        <v>205216</v>
      </c>
      <c r="E111" t="s">
        <v>956</v>
      </c>
      <c r="F111" t="s">
        <v>284</v>
      </c>
      <c r="G111" t="s">
        <v>487</v>
      </c>
      <c r="H111" t="s">
        <v>175</v>
      </c>
      <c r="I111" t="s">
        <v>232</v>
      </c>
      <c r="J111" t="s">
        <v>96</v>
      </c>
      <c r="K111" t="s">
        <v>107</v>
      </c>
      <c r="L111" t="s">
        <v>130</v>
      </c>
      <c r="M111">
        <v>1</v>
      </c>
      <c r="N111" s="47">
        <v>832</v>
      </c>
      <c r="O111" s="47">
        <v>0</v>
      </c>
      <c r="P111" s="47">
        <v>0</v>
      </c>
      <c r="Q111" s="47">
        <v>0</v>
      </c>
      <c r="R111" s="47">
        <v>0</v>
      </c>
      <c r="S111" s="47">
        <v>0</v>
      </c>
      <c r="T111" s="47">
        <v>748.8</v>
      </c>
      <c r="U111" s="47">
        <v>0</v>
      </c>
      <c r="V111" t="s">
        <v>71</v>
      </c>
      <c r="W111" t="s">
        <v>72</v>
      </c>
      <c r="X111"/>
      <c r="Y111" t="s">
        <v>240</v>
      </c>
      <c r="Z111" s="43" t="str">
        <f>Raw_data[[#This Row],[Month]]&amp;Raw_data[[#This Row],[Locations]]&amp;Raw_data[[#This Row],[Looker2]]</f>
        <v>45292Dallas Ft WorthDetox</v>
      </c>
      <c r="AA111" s="44" t="str">
        <f>IFERROR(VLOOKUP(Raw_data[[#This Row],[Description]],'LU Table'!$A$1:$B$50,2,0),"")</f>
        <v>Detox</v>
      </c>
      <c r="AB111" s="44" t="str">
        <f>TRIM(MID(Raw_data[[#This Row],[Location]],LEN("Positive Recovery- ")+1,LEN(Raw_data[[#This Row],[Location]])))</f>
        <v>Dallas Ft Worth</v>
      </c>
      <c r="AC111" s="45">
        <f t="shared" si="1"/>
        <v>45292</v>
      </c>
      <c r="AD111" s="44" t="str">
        <f>VLOOKUP(Raw_data[[#This Row],[Locations]]&amp;Raw_data[[#This Row],[Looker2]],Category!A:E,5,0)</f>
        <v>Company Owned</v>
      </c>
      <c r="AE111" s="44" t="str">
        <f>Raw_data[[#This Row],[Locations]]&amp;Raw_data[[#This Row],[Looker2]]</f>
        <v>Dallas Ft WorthDetox</v>
      </c>
      <c r="AH111"/>
    </row>
    <row r="112" spans="1:34">
      <c r="A112" s="15">
        <v>45295</v>
      </c>
      <c r="B112" s="15">
        <v>45293</v>
      </c>
      <c r="C112" t="s">
        <v>9</v>
      </c>
      <c r="D112">
        <v>205217</v>
      </c>
      <c r="E112" t="s">
        <v>888</v>
      </c>
      <c r="F112" t="s">
        <v>290</v>
      </c>
      <c r="G112" t="s">
        <v>889</v>
      </c>
      <c r="H112" t="s">
        <v>151</v>
      </c>
      <c r="I112" t="s">
        <v>232</v>
      </c>
      <c r="J112" t="s">
        <v>17</v>
      </c>
      <c r="K112" t="s">
        <v>16</v>
      </c>
      <c r="L112" t="s">
        <v>130</v>
      </c>
      <c r="M112">
        <v>1</v>
      </c>
      <c r="N112" s="47">
        <v>200</v>
      </c>
      <c r="O112" s="47">
        <v>0</v>
      </c>
      <c r="P112" s="47">
        <v>0</v>
      </c>
      <c r="Q112" s="47">
        <v>0</v>
      </c>
      <c r="R112" s="47">
        <v>0</v>
      </c>
      <c r="S112" s="47">
        <v>0</v>
      </c>
      <c r="T112" s="47">
        <v>200</v>
      </c>
      <c r="U112" s="47">
        <v>0</v>
      </c>
      <c r="V112" t="s">
        <v>71</v>
      </c>
      <c r="W112" t="s">
        <v>72</v>
      </c>
      <c r="X112"/>
      <c r="Y112" t="s">
        <v>240</v>
      </c>
      <c r="Z112" s="43" t="str">
        <f>Raw_data[[#This Row],[Month]]&amp;Raw_data[[#This Row],[Locations]]&amp;Raw_data[[#This Row],[Looker2]]</f>
        <v>45292Garden OaksRTC</v>
      </c>
      <c r="AA112" s="44" t="str">
        <f>IFERROR(VLOOKUP(Raw_data[[#This Row],[Description]],'LU Table'!$A$1:$B$50,2,0),"")</f>
        <v>RTC</v>
      </c>
      <c r="AB112" s="44" t="str">
        <f>TRIM(MID(Raw_data[[#This Row],[Location]],LEN("Positive Recovery- ")+1,LEN(Raw_data[[#This Row],[Location]])))</f>
        <v>Garden Oaks</v>
      </c>
      <c r="AC112" s="45">
        <f t="shared" si="1"/>
        <v>45292</v>
      </c>
      <c r="AD112" s="44" t="str">
        <f>VLOOKUP(Raw_data[[#This Row],[Locations]]&amp;Raw_data[[#This Row],[Looker2]],Category!A:E,5,0)</f>
        <v>Company Owned</v>
      </c>
      <c r="AE112" s="44" t="str">
        <f>Raw_data[[#This Row],[Locations]]&amp;Raw_data[[#This Row],[Looker2]]</f>
        <v>Garden OaksRTC</v>
      </c>
      <c r="AH112"/>
    </row>
    <row r="113" spans="1:34">
      <c r="A113" s="15">
        <v>45295</v>
      </c>
      <c r="B113" s="15">
        <v>45293</v>
      </c>
      <c r="C113" t="s">
        <v>9</v>
      </c>
      <c r="D113">
        <v>205218</v>
      </c>
      <c r="E113" t="s">
        <v>569</v>
      </c>
      <c r="F113" t="s">
        <v>570</v>
      </c>
      <c r="G113" t="s">
        <v>571</v>
      </c>
      <c r="H113" t="s">
        <v>151</v>
      </c>
      <c r="I113" t="s">
        <v>232</v>
      </c>
      <c r="J113" t="s">
        <v>89</v>
      </c>
      <c r="K113" t="s">
        <v>16</v>
      </c>
      <c r="L113" t="s">
        <v>130</v>
      </c>
      <c r="M113">
        <v>1</v>
      </c>
      <c r="N113" s="47">
        <v>425</v>
      </c>
      <c r="O113" s="47">
        <v>0</v>
      </c>
      <c r="P113" s="47">
        <v>0</v>
      </c>
      <c r="Q113" s="47">
        <v>0</v>
      </c>
      <c r="R113" s="47">
        <v>0</v>
      </c>
      <c r="S113" s="47">
        <v>0</v>
      </c>
      <c r="T113" s="47">
        <v>382.5</v>
      </c>
      <c r="U113" s="47">
        <v>-42.5</v>
      </c>
      <c r="V113" t="s">
        <v>71</v>
      </c>
      <c r="W113" t="s">
        <v>72</v>
      </c>
      <c r="X113"/>
      <c r="Y113" t="s">
        <v>240</v>
      </c>
      <c r="Z113" s="43" t="str">
        <f>Raw_data[[#This Row],[Month]]&amp;Raw_data[[#This Row],[Locations]]&amp;Raw_data[[#This Row],[Looker2]]</f>
        <v>45292Garden OaksRTC</v>
      </c>
      <c r="AA113" s="44" t="str">
        <f>IFERROR(VLOOKUP(Raw_data[[#This Row],[Description]],'LU Table'!$A$1:$B$50,2,0),"")</f>
        <v>RTC</v>
      </c>
      <c r="AB113" s="44" t="str">
        <f>TRIM(MID(Raw_data[[#This Row],[Location]],LEN("Positive Recovery- ")+1,LEN(Raw_data[[#This Row],[Location]])))</f>
        <v>Garden Oaks</v>
      </c>
      <c r="AC113" s="45">
        <f t="shared" si="1"/>
        <v>45292</v>
      </c>
      <c r="AD113" s="44" t="str">
        <f>VLOOKUP(Raw_data[[#This Row],[Locations]]&amp;Raw_data[[#This Row],[Looker2]],Category!A:E,5,0)</f>
        <v>Company Owned</v>
      </c>
      <c r="AE113" s="44" t="str">
        <f>Raw_data[[#This Row],[Locations]]&amp;Raw_data[[#This Row],[Looker2]]</f>
        <v>Garden OaksRTC</v>
      </c>
      <c r="AH113"/>
    </row>
    <row r="114" spans="1:34">
      <c r="A114" s="15">
        <v>45295</v>
      </c>
      <c r="B114" s="15">
        <v>45293</v>
      </c>
      <c r="C114" t="s">
        <v>9</v>
      </c>
      <c r="D114">
        <v>205220</v>
      </c>
      <c r="E114" t="s">
        <v>843</v>
      </c>
      <c r="F114" t="s">
        <v>447</v>
      </c>
      <c r="G114" t="s">
        <v>456</v>
      </c>
      <c r="H114" t="s">
        <v>151</v>
      </c>
      <c r="I114" t="s">
        <v>232</v>
      </c>
      <c r="J114" t="s">
        <v>88</v>
      </c>
      <c r="K114" t="s">
        <v>107</v>
      </c>
      <c r="L114" t="s">
        <v>131</v>
      </c>
      <c r="M114">
        <v>1</v>
      </c>
      <c r="N114" s="47">
        <v>500</v>
      </c>
      <c r="O114" s="47">
        <v>0</v>
      </c>
      <c r="P114" s="47">
        <v>0</v>
      </c>
      <c r="Q114" s="47">
        <v>0</v>
      </c>
      <c r="R114" s="47">
        <v>0</v>
      </c>
      <c r="S114" s="47">
        <v>0</v>
      </c>
      <c r="T114" s="47">
        <v>450</v>
      </c>
      <c r="U114" s="47">
        <v>450</v>
      </c>
      <c r="V114" t="s">
        <v>71</v>
      </c>
      <c r="W114" t="s">
        <v>72</v>
      </c>
      <c r="X114"/>
      <c r="Y114" t="s">
        <v>240</v>
      </c>
      <c r="Z114" s="43" t="str">
        <f>Raw_data[[#This Row],[Month]]&amp;Raw_data[[#This Row],[Locations]]&amp;Raw_data[[#This Row],[Looker2]]</f>
        <v>45292Dallas Ft WorthRTC</v>
      </c>
      <c r="AA114" s="44" t="str">
        <f>IFERROR(VLOOKUP(Raw_data[[#This Row],[Description]],'LU Table'!$A$1:$B$50,2,0),"")</f>
        <v>RTC</v>
      </c>
      <c r="AB114" s="44" t="str">
        <f>TRIM(MID(Raw_data[[#This Row],[Location]],LEN("Positive Recovery- ")+1,LEN(Raw_data[[#This Row],[Location]])))</f>
        <v>Dallas Ft Worth</v>
      </c>
      <c r="AC114" s="45">
        <f t="shared" si="1"/>
        <v>45292</v>
      </c>
      <c r="AD114" s="44" t="str">
        <f>VLOOKUP(Raw_data[[#This Row],[Locations]]&amp;Raw_data[[#This Row],[Looker2]],Category!A:E,5,0)</f>
        <v>Company Owned</v>
      </c>
      <c r="AE114" s="44" t="str">
        <f>Raw_data[[#This Row],[Locations]]&amp;Raw_data[[#This Row],[Looker2]]</f>
        <v>Dallas Ft WorthRTC</v>
      </c>
      <c r="AH114"/>
    </row>
    <row r="115" spans="1:34">
      <c r="A115" s="15">
        <v>45295</v>
      </c>
      <c r="B115" s="15">
        <v>45293</v>
      </c>
      <c r="C115" t="s">
        <v>9</v>
      </c>
      <c r="D115">
        <v>205221</v>
      </c>
      <c r="E115" t="s">
        <v>936</v>
      </c>
      <c r="F115" t="s">
        <v>937</v>
      </c>
      <c r="G115" t="s">
        <v>938</v>
      </c>
      <c r="H115" t="s">
        <v>151</v>
      </c>
      <c r="I115" t="s">
        <v>232</v>
      </c>
      <c r="J115" t="s">
        <v>88</v>
      </c>
      <c r="K115" t="s">
        <v>16</v>
      </c>
      <c r="L115" t="s">
        <v>131</v>
      </c>
      <c r="M115">
        <v>1</v>
      </c>
      <c r="N115" s="47">
        <v>500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  <c r="T115" s="47">
        <v>450</v>
      </c>
      <c r="U115" s="47">
        <v>-50</v>
      </c>
      <c r="V115" t="s">
        <v>71</v>
      </c>
      <c r="W115" t="s">
        <v>72</v>
      </c>
      <c r="X115"/>
      <c r="Y115" t="s">
        <v>240</v>
      </c>
      <c r="Z115" s="43" t="str">
        <f>Raw_data[[#This Row],[Month]]&amp;Raw_data[[#This Row],[Locations]]&amp;Raw_data[[#This Row],[Looker2]]</f>
        <v>45292Garden OaksRTC</v>
      </c>
      <c r="AA115" s="44" t="str">
        <f>IFERROR(VLOOKUP(Raw_data[[#This Row],[Description]],'LU Table'!$A$1:$B$50,2,0),"")</f>
        <v>RTC</v>
      </c>
      <c r="AB115" s="44" t="str">
        <f>TRIM(MID(Raw_data[[#This Row],[Location]],LEN("Positive Recovery- ")+1,LEN(Raw_data[[#This Row],[Location]])))</f>
        <v>Garden Oaks</v>
      </c>
      <c r="AC115" s="45">
        <f t="shared" si="1"/>
        <v>45292</v>
      </c>
      <c r="AD115" s="44" t="str">
        <f>VLOOKUP(Raw_data[[#This Row],[Locations]]&amp;Raw_data[[#This Row],[Looker2]],Category!A:E,5,0)</f>
        <v>Company Owned</v>
      </c>
      <c r="AE115" s="44" t="str">
        <f>Raw_data[[#This Row],[Locations]]&amp;Raw_data[[#This Row],[Looker2]]</f>
        <v>Garden OaksRTC</v>
      </c>
      <c r="AH115"/>
    </row>
    <row r="116" spans="1:34">
      <c r="A116" s="15">
        <v>45295</v>
      </c>
      <c r="B116" s="15">
        <v>45293</v>
      </c>
      <c r="C116" t="s">
        <v>9</v>
      </c>
      <c r="D116">
        <v>205222</v>
      </c>
      <c r="E116" t="s">
        <v>99</v>
      </c>
      <c r="F116" t="s">
        <v>278</v>
      </c>
      <c r="G116" t="s">
        <v>400</v>
      </c>
      <c r="H116" t="s">
        <v>154</v>
      </c>
      <c r="I116" t="s">
        <v>232</v>
      </c>
      <c r="J116" t="s">
        <v>711</v>
      </c>
      <c r="K116" t="s">
        <v>107</v>
      </c>
      <c r="L116" t="s">
        <v>130</v>
      </c>
      <c r="M116">
        <v>1</v>
      </c>
      <c r="N116" s="47">
        <v>400.39</v>
      </c>
      <c r="O116" s="47">
        <v>0</v>
      </c>
      <c r="P116" s="47">
        <v>0</v>
      </c>
      <c r="Q116" s="47">
        <v>0</v>
      </c>
      <c r="R116" s="47">
        <v>0</v>
      </c>
      <c r="S116" s="47">
        <v>400.39</v>
      </c>
      <c r="T116" s="47">
        <v>360.35</v>
      </c>
      <c r="U116" s="47">
        <v>360.35</v>
      </c>
      <c r="V116" t="s">
        <v>71</v>
      </c>
      <c r="W116" t="s">
        <v>72</v>
      </c>
      <c r="X116"/>
      <c r="Y116" t="s">
        <v>240</v>
      </c>
      <c r="Z116" s="43" t="str">
        <f>Raw_data[[#This Row],[Month]]&amp;Raw_data[[#This Row],[Locations]]&amp;Raw_data[[#This Row],[Looker2]]</f>
        <v>45292Dallas Ft WorthRTC</v>
      </c>
      <c r="AA116" s="44" t="str">
        <f>IFERROR(VLOOKUP(Raw_data[[#This Row],[Description]],'LU Table'!$A$1:$B$50,2,0),"")</f>
        <v>RTC</v>
      </c>
      <c r="AB116" s="44" t="str">
        <f>TRIM(MID(Raw_data[[#This Row],[Location]],LEN("Positive Recovery- ")+1,LEN(Raw_data[[#This Row],[Location]])))</f>
        <v>Dallas Ft Worth</v>
      </c>
      <c r="AC116" s="45">
        <f t="shared" si="1"/>
        <v>45292</v>
      </c>
      <c r="AD116" s="44" t="str">
        <f>VLOOKUP(Raw_data[[#This Row],[Locations]]&amp;Raw_data[[#This Row],[Looker2]],Category!A:E,5,0)</f>
        <v>Company Owned</v>
      </c>
      <c r="AE116" s="44" t="str">
        <f>Raw_data[[#This Row],[Locations]]&amp;Raw_data[[#This Row],[Looker2]]</f>
        <v>Dallas Ft WorthRTC</v>
      </c>
      <c r="AH116"/>
    </row>
    <row r="117" spans="1:34">
      <c r="A117" s="15">
        <v>45295</v>
      </c>
      <c r="B117" s="15">
        <v>45293</v>
      </c>
      <c r="C117" t="s">
        <v>9</v>
      </c>
      <c r="D117">
        <v>205223</v>
      </c>
      <c r="E117" t="s">
        <v>949</v>
      </c>
      <c r="F117" t="s">
        <v>950</v>
      </c>
      <c r="G117" t="s">
        <v>382</v>
      </c>
      <c r="H117" t="s">
        <v>154</v>
      </c>
      <c r="I117" t="s">
        <v>232</v>
      </c>
      <c r="J117" t="s">
        <v>93</v>
      </c>
      <c r="K117" t="s">
        <v>107</v>
      </c>
      <c r="L117" t="s">
        <v>131</v>
      </c>
      <c r="M117">
        <v>1</v>
      </c>
      <c r="N117" s="47">
        <v>530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477</v>
      </c>
      <c r="U117" s="47">
        <v>-53</v>
      </c>
      <c r="V117" t="s">
        <v>71</v>
      </c>
      <c r="W117" t="s">
        <v>72</v>
      </c>
      <c r="X117"/>
      <c r="Y117" t="s">
        <v>240</v>
      </c>
      <c r="Z117" s="43" t="str">
        <f>Raw_data[[#This Row],[Month]]&amp;Raw_data[[#This Row],[Locations]]&amp;Raw_data[[#This Row],[Looker2]]</f>
        <v>45292Dallas Ft WorthRTC</v>
      </c>
      <c r="AA117" s="44" t="str">
        <f>IFERROR(VLOOKUP(Raw_data[[#This Row],[Description]],'LU Table'!$A$1:$B$50,2,0),"")</f>
        <v>RTC</v>
      </c>
      <c r="AB117" s="44" t="str">
        <f>TRIM(MID(Raw_data[[#This Row],[Location]],LEN("Positive Recovery- ")+1,LEN(Raw_data[[#This Row],[Location]])))</f>
        <v>Dallas Ft Worth</v>
      </c>
      <c r="AC117" s="45">
        <f t="shared" si="1"/>
        <v>45292</v>
      </c>
      <c r="AD117" s="44" t="str">
        <f>VLOOKUP(Raw_data[[#This Row],[Locations]]&amp;Raw_data[[#This Row],[Looker2]],Category!A:E,5,0)</f>
        <v>Company Owned</v>
      </c>
      <c r="AE117" s="44" t="str">
        <f>Raw_data[[#This Row],[Locations]]&amp;Raw_data[[#This Row],[Looker2]]</f>
        <v>Dallas Ft WorthRTC</v>
      </c>
      <c r="AH117"/>
    </row>
    <row r="118" spans="1:34">
      <c r="A118" s="15">
        <v>45295</v>
      </c>
      <c r="B118" s="15">
        <v>45293</v>
      </c>
      <c r="C118" t="s">
        <v>9</v>
      </c>
      <c r="D118">
        <v>205224</v>
      </c>
      <c r="E118" t="s">
        <v>677</v>
      </c>
      <c r="F118" t="s">
        <v>543</v>
      </c>
      <c r="G118" t="s">
        <v>508</v>
      </c>
      <c r="H118" t="s">
        <v>151</v>
      </c>
      <c r="I118" t="s">
        <v>232</v>
      </c>
      <c r="J118" t="s">
        <v>88</v>
      </c>
      <c r="K118" t="s">
        <v>57</v>
      </c>
      <c r="L118" t="s">
        <v>131</v>
      </c>
      <c r="M118">
        <v>1</v>
      </c>
      <c r="N118" s="47">
        <v>500</v>
      </c>
      <c r="O118" s="47">
        <v>0</v>
      </c>
      <c r="P118" s="47">
        <v>0</v>
      </c>
      <c r="Q118" s="47">
        <v>0</v>
      </c>
      <c r="R118" s="47">
        <v>0</v>
      </c>
      <c r="S118" s="47">
        <v>0</v>
      </c>
      <c r="T118" s="47">
        <v>450</v>
      </c>
      <c r="U118" s="47">
        <v>-50</v>
      </c>
      <c r="V118" t="s">
        <v>71</v>
      </c>
      <c r="W118" t="s">
        <v>72</v>
      </c>
      <c r="X118"/>
      <c r="Y118" t="s">
        <v>240</v>
      </c>
      <c r="Z118" s="43" t="str">
        <f>Raw_data[[#This Row],[Month]]&amp;Raw_data[[#This Row],[Locations]]&amp;Raw_data[[#This Row],[Looker2]]</f>
        <v>45292Hill CountryRTC</v>
      </c>
      <c r="AA118" s="44" t="str">
        <f>IFERROR(VLOOKUP(Raw_data[[#This Row],[Description]],'LU Table'!$A$1:$B$50,2,0),"")</f>
        <v>RTC</v>
      </c>
      <c r="AB118" s="44" t="str">
        <f>TRIM(MID(Raw_data[[#This Row],[Location]],LEN("Positive Recovery- ")+1,LEN(Raw_data[[#This Row],[Location]])))</f>
        <v>Hill Country</v>
      </c>
      <c r="AC118" s="45">
        <f t="shared" si="1"/>
        <v>45292</v>
      </c>
      <c r="AD118" s="44" t="str">
        <f>VLOOKUP(Raw_data[[#This Row],[Locations]]&amp;Raw_data[[#This Row],[Looker2]],Category!A:E,5,0)</f>
        <v>Company Owned</v>
      </c>
      <c r="AE118" s="44" t="str">
        <f>Raw_data[[#This Row],[Locations]]&amp;Raw_data[[#This Row],[Looker2]]</f>
        <v>Hill CountryRTC</v>
      </c>
      <c r="AH118"/>
    </row>
    <row r="119" spans="1:34">
      <c r="A119" s="15">
        <v>45295</v>
      </c>
      <c r="B119" s="15">
        <v>45293</v>
      </c>
      <c r="C119" t="s">
        <v>9</v>
      </c>
      <c r="D119">
        <v>205225</v>
      </c>
      <c r="E119" t="s">
        <v>885</v>
      </c>
      <c r="F119" t="s">
        <v>886</v>
      </c>
      <c r="G119" t="s">
        <v>887</v>
      </c>
      <c r="H119" t="s">
        <v>151</v>
      </c>
      <c r="I119" t="s">
        <v>232</v>
      </c>
      <c r="J119" t="s">
        <v>90</v>
      </c>
      <c r="K119" t="s">
        <v>16</v>
      </c>
      <c r="L119" t="s">
        <v>131</v>
      </c>
      <c r="M119">
        <v>1</v>
      </c>
      <c r="N119" s="47">
        <v>425</v>
      </c>
      <c r="O119" s="47">
        <v>0</v>
      </c>
      <c r="P119" s="47">
        <v>0</v>
      </c>
      <c r="Q119" s="47">
        <v>0</v>
      </c>
      <c r="R119" s="47">
        <v>0</v>
      </c>
      <c r="S119" s="47">
        <v>425</v>
      </c>
      <c r="T119" s="47">
        <v>425</v>
      </c>
      <c r="U119" s="47">
        <v>425</v>
      </c>
      <c r="V119" t="s">
        <v>71</v>
      </c>
      <c r="W119" t="s">
        <v>72</v>
      </c>
      <c r="X119"/>
      <c r="Y119" t="s">
        <v>240</v>
      </c>
      <c r="Z119" s="43" t="str">
        <f>Raw_data[[#This Row],[Month]]&amp;Raw_data[[#This Row],[Locations]]&amp;Raw_data[[#This Row],[Looker2]]</f>
        <v>45292Garden OaksRTC</v>
      </c>
      <c r="AA119" s="44" t="str">
        <f>IFERROR(VLOOKUP(Raw_data[[#This Row],[Description]],'LU Table'!$A$1:$B$50,2,0),"")</f>
        <v>RTC</v>
      </c>
      <c r="AB119" s="44" t="str">
        <f>TRIM(MID(Raw_data[[#This Row],[Location]],LEN("Positive Recovery- ")+1,LEN(Raw_data[[#This Row],[Location]])))</f>
        <v>Garden Oaks</v>
      </c>
      <c r="AC119" s="45">
        <f t="shared" si="1"/>
        <v>45292</v>
      </c>
      <c r="AD119" s="44" t="str">
        <f>VLOOKUP(Raw_data[[#This Row],[Locations]]&amp;Raw_data[[#This Row],[Looker2]],Category!A:E,5,0)</f>
        <v>Company Owned</v>
      </c>
      <c r="AE119" s="44" t="str">
        <f>Raw_data[[#This Row],[Locations]]&amp;Raw_data[[#This Row],[Looker2]]</f>
        <v>Garden OaksRTC</v>
      </c>
      <c r="AH119"/>
    </row>
    <row r="120" spans="1:34">
      <c r="A120" s="15">
        <v>45295</v>
      </c>
      <c r="B120" s="15">
        <v>45293</v>
      </c>
      <c r="C120" t="s">
        <v>9</v>
      </c>
      <c r="D120">
        <v>205226</v>
      </c>
      <c r="E120" t="s">
        <v>619</v>
      </c>
      <c r="F120" t="s">
        <v>620</v>
      </c>
      <c r="G120" t="s">
        <v>621</v>
      </c>
      <c r="H120" t="s">
        <v>151</v>
      </c>
      <c r="I120" t="s">
        <v>232</v>
      </c>
      <c r="J120" t="s">
        <v>89</v>
      </c>
      <c r="K120" t="s">
        <v>107</v>
      </c>
      <c r="L120" t="s">
        <v>130</v>
      </c>
      <c r="M120">
        <v>1</v>
      </c>
      <c r="N120" s="47">
        <v>425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382.5</v>
      </c>
      <c r="U120" s="47">
        <v>-42.5</v>
      </c>
      <c r="V120" t="s">
        <v>71</v>
      </c>
      <c r="W120" t="s">
        <v>72</v>
      </c>
      <c r="X120"/>
      <c r="Y120" t="s">
        <v>240</v>
      </c>
      <c r="Z120" s="43" t="str">
        <f>Raw_data[[#This Row],[Month]]&amp;Raw_data[[#This Row],[Locations]]&amp;Raw_data[[#This Row],[Looker2]]</f>
        <v>45292Dallas Ft WorthRTC</v>
      </c>
      <c r="AA120" s="44" t="str">
        <f>IFERROR(VLOOKUP(Raw_data[[#This Row],[Description]],'LU Table'!$A$1:$B$50,2,0),"")</f>
        <v>RTC</v>
      </c>
      <c r="AB120" s="44" t="str">
        <f>TRIM(MID(Raw_data[[#This Row],[Location]],LEN("Positive Recovery- ")+1,LEN(Raw_data[[#This Row],[Location]])))</f>
        <v>Dallas Ft Worth</v>
      </c>
      <c r="AC120" s="45">
        <f t="shared" si="1"/>
        <v>45292</v>
      </c>
      <c r="AD120" s="44" t="str">
        <f>VLOOKUP(Raw_data[[#This Row],[Locations]]&amp;Raw_data[[#This Row],[Looker2]],Category!A:E,5,0)</f>
        <v>Company Owned</v>
      </c>
      <c r="AE120" s="44" t="str">
        <f>Raw_data[[#This Row],[Locations]]&amp;Raw_data[[#This Row],[Looker2]]</f>
        <v>Dallas Ft WorthRTC</v>
      </c>
      <c r="AH120"/>
    </row>
    <row r="121" spans="1:34">
      <c r="A121" s="15">
        <v>45295</v>
      </c>
      <c r="B121" s="15">
        <v>45293</v>
      </c>
      <c r="C121" t="s">
        <v>9</v>
      </c>
      <c r="D121">
        <v>205227</v>
      </c>
      <c r="E121" t="s">
        <v>187</v>
      </c>
      <c r="F121" t="s">
        <v>349</v>
      </c>
      <c r="G121" t="s">
        <v>507</v>
      </c>
      <c r="H121" t="s">
        <v>151</v>
      </c>
      <c r="I121" t="s">
        <v>232</v>
      </c>
      <c r="J121" t="s">
        <v>88</v>
      </c>
      <c r="K121" t="s">
        <v>107</v>
      </c>
      <c r="L121" t="s">
        <v>130</v>
      </c>
      <c r="M121">
        <v>1</v>
      </c>
      <c r="N121" s="47">
        <v>500</v>
      </c>
      <c r="O121" s="47">
        <v>0</v>
      </c>
      <c r="P121" s="47">
        <v>0</v>
      </c>
      <c r="Q121" s="47">
        <v>0</v>
      </c>
      <c r="R121" s="47">
        <v>0</v>
      </c>
      <c r="S121" s="47">
        <v>500</v>
      </c>
      <c r="T121" s="47">
        <v>450</v>
      </c>
      <c r="U121" s="47">
        <v>450</v>
      </c>
      <c r="V121" t="s">
        <v>71</v>
      </c>
      <c r="W121" t="s">
        <v>72</v>
      </c>
      <c r="X121"/>
      <c r="Y121" t="s">
        <v>240</v>
      </c>
      <c r="Z121" s="43" t="str">
        <f>Raw_data[[#This Row],[Month]]&amp;Raw_data[[#This Row],[Locations]]&amp;Raw_data[[#This Row],[Looker2]]</f>
        <v>45292Dallas Ft WorthRTC</v>
      </c>
      <c r="AA121" s="44" t="str">
        <f>IFERROR(VLOOKUP(Raw_data[[#This Row],[Description]],'LU Table'!$A$1:$B$50,2,0),"")</f>
        <v>RTC</v>
      </c>
      <c r="AB121" s="44" t="str">
        <f>TRIM(MID(Raw_data[[#This Row],[Location]],LEN("Positive Recovery- ")+1,LEN(Raw_data[[#This Row],[Location]])))</f>
        <v>Dallas Ft Worth</v>
      </c>
      <c r="AC121" s="45">
        <f t="shared" si="1"/>
        <v>45292</v>
      </c>
      <c r="AD121" s="44" t="str">
        <f>VLOOKUP(Raw_data[[#This Row],[Locations]]&amp;Raw_data[[#This Row],[Looker2]],Category!A:E,5,0)</f>
        <v>Company Owned</v>
      </c>
      <c r="AE121" s="44" t="str">
        <f>Raw_data[[#This Row],[Locations]]&amp;Raw_data[[#This Row],[Looker2]]</f>
        <v>Dallas Ft WorthRTC</v>
      </c>
      <c r="AH121"/>
    </row>
    <row r="122" spans="1:34">
      <c r="A122" s="15">
        <v>45295</v>
      </c>
      <c r="B122" s="15">
        <v>45293</v>
      </c>
      <c r="C122" t="s">
        <v>9</v>
      </c>
      <c r="D122">
        <v>205228</v>
      </c>
      <c r="E122" t="s">
        <v>746</v>
      </c>
      <c r="F122" t="s">
        <v>463</v>
      </c>
      <c r="G122" t="s">
        <v>312</v>
      </c>
      <c r="H122" t="s">
        <v>154</v>
      </c>
      <c r="I122" t="s">
        <v>232</v>
      </c>
      <c r="J122" t="s">
        <v>711</v>
      </c>
      <c r="K122" t="s">
        <v>16</v>
      </c>
      <c r="L122" t="s">
        <v>131</v>
      </c>
      <c r="M122">
        <v>1</v>
      </c>
      <c r="N122" s="47">
        <v>400.39</v>
      </c>
      <c r="O122" s="47">
        <v>0</v>
      </c>
      <c r="P122" s="47">
        <v>0</v>
      </c>
      <c r="Q122" s="47">
        <v>0</v>
      </c>
      <c r="R122" s="47">
        <v>0</v>
      </c>
      <c r="S122" s="47">
        <v>400.39</v>
      </c>
      <c r="T122" s="47">
        <v>360.35</v>
      </c>
      <c r="U122" s="47">
        <v>360.35</v>
      </c>
      <c r="V122" t="s">
        <v>71</v>
      </c>
      <c r="W122" t="s">
        <v>72</v>
      </c>
      <c r="X122"/>
      <c r="Y122" t="s">
        <v>240</v>
      </c>
      <c r="Z122" s="43" t="str">
        <f>Raw_data[[#This Row],[Month]]&amp;Raw_data[[#This Row],[Locations]]&amp;Raw_data[[#This Row],[Looker2]]</f>
        <v>45292Garden OaksRTC</v>
      </c>
      <c r="AA122" s="44" t="str">
        <f>IFERROR(VLOOKUP(Raw_data[[#This Row],[Description]],'LU Table'!$A$1:$B$50,2,0),"")</f>
        <v>RTC</v>
      </c>
      <c r="AB122" s="44" t="str">
        <f>TRIM(MID(Raw_data[[#This Row],[Location]],LEN("Positive Recovery- ")+1,LEN(Raw_data[[#This Row],[Location]])))</f>
        <v>Garden Oaks</v>
      </c>
      <c r="AC122" s="45">
        <f t="shared" si="1"/>
        <v>45292</v>
      </c>
      <c r="AD122" s="44" t="str">
        <f>VLOOKUP(Raw_data[[#This Row],[Locations]]&amp;Raw_data[[#This Row],[Looker2]],Category!A:E,5,0)</f>
        <v>Company Owned</v>
      </c>
      <c r="AE122" s="44" t="str">
        <f>Raw_data[[#This Row],[Locations]]&amp;Raw_data[[#This Row],[Looker2]]</f>
        <v>Garden OaksRTC</v>
      </c>
      <c r="AH122"/>
    </row>
    <row r="123" spans="1:34">
      <c r="A123" s="15">
        <v>45295</v>
      </c>
      <c r="B123" s="15">
        <v>45293</v>
      </c>
      <c r="C123" t="s">
        <v>9</v>
      </c>
      <c r="D123">
        <v>205230</v>
      </c>
      <c r="E123" t="s">
        <v>122</v>
      </c>
      <c r="F123" t="s">
        <v>441</v>
      </c>
      <c r="G123" t="s">
        <v>442</v>
      </c>
      <c r="H123" t="s">
        <v>627</v>
      </c>
      <c r="I123" t="s">
        <v>232</v>
      </c>
      <c r="J123" t="s">
        <v>94</v>
      </c>
      <c r="K123" t="s">
        <v>16</v>
      </c>
      <c r="L123" t="s">
        <v>130</v>
      </c>
      <c r="M123">
        <v>1</v>
      </c>
      <c r="N123" s="47">
        <v>495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47">
        <v>445.5</v>
      </c>
      <c r="U123" s="47">
        <v>74.25</v>
      </c>
      <c r="V123" t="s">
        <v>71</v>
      </c>
      <c r="W123" t="s">
        <v>72</v>
      </c>
      <c r="X123"/>
      <c r="Y123" t="s">
        <v>240</v>
      </c>
      <c r="Z123" s="43" t="str">
        <f>Raw_data[[#This Row],[Month]]&amp;Raw_data[[#This Row],[Locations]]&amp;Raw_data[[#This Row],[Looker2]]</f>
        <v>45292Garden OaksRTC</v>
      </c>
      <c r="AA123" s="44" t="str">
        <f>IFERROR(VLOOKUP(Raw_data[[#This Row],[Description]],'LU Table'!$A$1:$B$50,2,0),"")</f>
        <v>RTC</v>
      </c>
      <c r="AB123" s="44" t="str">
        <f>TRIM(MID(Raw_data[[#This Row],[Location]],LEN("Positive Recovery- ")+1,LEN(Raw_data[[#This Row],[Location]])))</f>
        <v>Garden Oaks</v>
      </c>
      <c r="AC123" s="45">
        <f t="shared" si="1"/>
        <v>45292</v>
      </c>
      <c r="AD123" s="44" t="str">
        <f>VLOOKUP(Raw_data[[#This Row],[Locations]]&amp;Raw_data[[#This Row],[Looker2]],Category!A:E,5,0)</f>
        <v>Company Owned</v>
      </c>
      <c r="AE123" s="44" t="str">
        <f>Raw_data[[#This Row],[Locations]]&amp;Raw_data[[#This Row],[Looker2]]</f>
        <v>Garden OaksRTC</v>
      </c>
      <c r="AH123"/>
    </row>
    <row r="124" spans="1:34">
      <c r="A124" s="15">
        <v>45295</v>
      </c>
      <c r="B124" s="15">
        <v>45293</v>
      </c>
      <c r="C124" t="s">
        <v>9</v>
      </c>
      <c r="D124">
        <v>205231</v>
      </c>
      <c r="E124" t="s">
        <v>544</v>
      </c>
      <c r="F124" t="s">
        <v>395</v>
      </c>
      <c r="G124" t="s">
        <v>331</v>
      </c>
      <c r="H124" t="s">
        <v>152</v>
      </c>
      <c r="I124" t="s">
        <v>232</v>
      </c>
      <c r="J124" t="s">
        <v>90</v>
      </c>
      <c r="K124" t="s">
        <v>57</v>
      </c>
      <c r="L124" t="s">
        <v>131</v>
      </c>
      <c r="M124">
        <v>1</v>
      </c>
      <c r="N124" s="47">
        <v>535</v>
      </c>
      <c r="O124" s="47">
        <v>0</v>
      </c>
      <c r="P124" s="47">
        <v>0</v>
      </c>
      <c r="Q124" s="47">
        <v>0</v>
      </c>
      <c r="R124" s="47">
        <v>0</v>
      </c>
      <c r="S124" s="47">
        <v>0</v>
      </c>
      <c r="T124" s="47">
        <v>481.5</v>
      </c>
      <c r="U124" s="47">
        <v>0</v>
      </c>
      <c r="V124" t="s">
        <v>71</v>
      </c>
      <c r="W124" t="s">
        <v>72</v>
      </c>
      <c r="X124"/>
      <c r="Y124" t="s">
        <v>240</v>
      </c>
      <c r="Z124" s="43" t="str">
        <f>Raw_data[[#This Row],[Month]]&amp;Raw_data[[#This Row],[Locations]]&amp;Raw_data[[#This Row],[Looker2]]</f>
        <v>45292Hill CountryRTC</v>
      </c>
      <c r="AA124" s="44" t="str">
        <f>IFERROR(VLOOKUP(Raw_data[[#This Row],[Description]],'LU Table'!$A$1:$B$50,2,0),"")</f>
        <v>RTC</v>
      </c>
      <c r="AB124" s="44" t="str">
        <f>TRIM(MID(Raw_data[[#This Row],[Location]],LEN("Positive Recovery- ")+1,LEN(Raw_data[[#This Row],[Location]])))</f>
        <v>Hill Country</v>
      </c>
      <c r="AC124" s="45">
        <f t="shared" ref="AC124:AC187" si="2">B124-DAY(B124)+1</f>
        <v>45292</v>
      </c>
      <c r="AD124" s="44" t="str">
        <f>VLOOKUP(Raw_data[[#This Row],[Locations]]&amp;Raw_data[[#This Row],[Looker2]],Category!A:E,5,0)</f>
        <v>Company Owned</v>
      </c>
      <c r="AE124" s="44" t="str">
        <f>Raw_data[[#This Row],[Locations]]&amp;Raw_data[[#This Row],[Looker2]]</f>
        <v>Hill CountryRTC</v>
      </c>
      <c r="AH124"/>
    </row>
    <row r="125" spans="1:34">
      <c r="A125" s="15">
        <v>45295</v>
      </c>
      <c r="B125" s="15">
        <v>45293</v>
      </c>
      <c r="C125" t="s">
        <v>9</v>
      </c>
      <c r="D125">
        <v>205232</v>
      </c>
      <c r="E125" t="s">
        <v>635</v>
      </c>
      <c r="F125" t="s">
        <v>618</v>
      </c>
      <c r="G125" t="s">
        <v>636</v>
      </c>
      <c r="H125" t="s">
        <v>151</v>
      </c>
      <c r="I125" t="s">
        <v>232</v>
      </c>
      <c r="J125" t="s">
        <v>87</v>
      </c>
      <c r="K125" t="s">
        <v>57</v>
      </c>
      <c r="L125" t="s">
        <v>131</v>
      </c>
      <c r="M125">
        <v>1</v>
      </c>
      <c r="N125" s="47">
        <v>470</v>
      </c>
      <c r="O125" s="47">
        <v>0</v>
      </c>
      <c r="P125" s="47">
        <v>0</v>
      </c>
      <c r="Q125" s="47">
        <v>0</v>
      </c>
      <c r="R125" s="47">
        <v>0</v>
      </c>
      <c r="S125" s="47">
        <v>470</v>
      </c>
      <c r="T125" s="47">
        <v>423</v>
      </c>
      <c r="U125" s="47">
        <v>423</v>
      </c>
      <c r="V125" t="s">
        <v>71</v>
      </c>
      <c r="W125" t="s">
        <v>72</v>
      </c>
      <c r="X125"/>
      <c r="Y125" t="s">
        <v>240</v>
      </c>
      <c r="Z125" s="43" t="str">
        <f>Raw_data[[#This Row],[Month]]&amp;Raw_data[[#This Row],[Locations]]&amp;Raw_data[[#This Row],[Looker2]]</f>
        <v>45292Hill CountryRTC</v>
      </c>
      <c r="AA125" s="44" t="str">
        <f>IFERROR(VLOOKUP(Raw_data[[#This Row],[Description]],'LU Table'!$A$1:$B$50,2,0),"")</f>
        <v>RTC</v>
      </c>
      <c r="AB125" s="44" t="str">
        <f>TRIM(MID(Raw_data[[#This Row],[Location]],LEN("Positive Recovery- ")+1,LEN(Raw_data[[#This Row],[Location]])))</f>
        <v>Hill Country</v>
      </c>
      <c r="AC125" s="45">
        <f t="shared" si="2"/>
        <v>45292</v>
      </c>
      <c r="AD125" s="44" t="str">
        <f>VLOOKUP(Raw_data[[#This Row],[Locations]]&amp;Raw_data[[#This Row],[Looker2]],Category!A:E,5,0)</f>
        <v>Company Owned</v>
      </c>
      <c r="AE125" s="44" t="str">
        <f>Raw_data[[#This Row],[Locations]]&amp;Raw_data[[#This Row],[Looker2]]</f>
        <v>Hill CountryRTC</v>
      </c>
      <c r="AH125"/>
    </row>
    <row r="126" spans="1:34">
      <c r="A126" s="15">
        <v>45295</v>
      </c>
      <c r="B126" s="15">
        <v>45293</v>
      </c>
      <c r="C126" t="s">
        <v>9</v>
      </c>
      <c r="D126">
        <v>205233</v>
      </c>
      <c r="E126" t="s">
        <v>946</v>
      </c>
      <c r="F126" t="s">
        <v>284</v>
      </c>
      <c r="G126" t="s">
        <v>470</v>
      </c>
      <c r="H126" t="s">
        <v>151</v>
      </c>
      <c r="I126" t="s">
        <v>232</v>
      </c>
      <c r="J126" t="s">
        <v>92</v>
      </c>
      <c r="K126" t="s">
        <v>16</v>
      </c>
      <c r="L126" t="s">
        <v>131</v>
      </c>
      <c r="M126">
        <v>1</v>
      </c>
      <c r="N126" s="47">
        <v>475</v>
      </c>
      <c r="O126" s="47">
        <v>0</v>
      </c>
      <c r="P126" s="47">
        <v>0</v>
      </c>
      <c r="Q126" s="47">
        <v>0</v>
      </c>
      <c r="R126" s="47">
        <v>0</v>
      </c>
      <c r="S126" s="47">
        <v>475</v>
      </c>
      <c r="T126" s="47">
        <v>427.5</v>
      </c>
      <c r="U126" s="47">
        <v>427.5</v>
      </c>
      <c r="V126" t="s">
        <v>71</v>
      </c>
      <c r="W126" t="s">
        <v>72</v>
      </c>
      <c r="X126"/>
      <c r="Y126" t="s">
        <v>240</v>
      </c>
      <c r="Z126" s="43" t="str">
        <f>Raw_data[[#This Row],[Month]]&amp;Raw_data[[#This Row],[Locations]]&amp;Raw_data[[#This Row],[Looker2]]</f>
        <v>45292Garden OaksRTC</v>
      </c>
      <c r="AA126" s="44" t="str">
        <f>IFERROR(VLOOKUP(Raw_data[[#This Row],[Description]],'LU Table'!$A$1:$B$50,2,0),"")</f>
        <v>RTC</v>
      </c>
      <c r="AB126" s="44" t="str">
        <f>TRIM(MID(Raw_data[[#This Row],[Location]],LEN("Positive Recovery- ")+1,LEN(Raw_data[[#This Row],[Location]])))</f>
        <v>Garden Oaks</v>
      </c>
      <c r="AC126" s="45">
        <f t="shared" si="2"/>
        <v>45292</v>
      </c>
      <c r="AD126" s="44" t="str">
        <f>VLOOKUP(Raw_data[[#This Row],[Locations]]&amp;Raw_data[[#This Row],[Looker2]],Category!A:E,5,0)</f>
        <v>Company Owned</v>
      </c>
      <c r="AE126" s="44" t="str">
        <f>Raw_data[[#This Row],[Locations]]&amp;Raw_data[[#This Row],[Looker2]]</f>
        <v>Garden OaksRTC</v>
      </c>
      <c r="AH126"/>
    </row>
    <row r="127" spans="1:34">
      <c r="A127" s="15">
        <v>45295</v>
      </c>
      <c r="B127" s="15">
        <v>45293</v>
      </c>
      <c r="C127" t="s">
        <v>9</v>
      </c>
      <c r="D127">
        <v>205234</v>
      </c>
      <c r="E127" t="s">
        <v>769</v>
      </c>
      <c r="F127" t="s">
        <v>397</v>
      </c>
      <c r="G127" t="s">
        <v>770</v>
      </c>
      <c r="H127" t="s">
        <v>151</v>
      </c>
      <c r="I127" t="s">
        <v>232</v>
      </c>
      <c r="J127" t="s">
        <v>91</v>
      </c>
      <c r="K127" t="s">
        <v>57</v>
      </c>
      <c r="L127" t="s">
        <v>130</v>
      </c>
      <c r="M127">
        <v>1</v>
      </c>
      <c r="N127" s="47">
        <v>470</v>
      </c>
      <c r="O127" s="47">
        <v>0</v>
      </c>
      <c r="P127" s="47">
        <v>0</v>
      </c>
      <c r="Q127" s="47">
        <v>0</v>
      </c>
      <c r="R127" s="47">
        <v>0</v>
      </c>
      <c r="S127" s="47">
        <v>0</v>
      </c>
      <c r="T127" s="47">
        <v>423</v>
      </c>
      <c r="U127" s="47">
        <v>70.5</v>
      </c>
      <c r="V127" t="s">
        <v>71</v>
      </c>
      <c r="W127" t="s">
        <v>72</v>
      </c>
      <c r="X127"/>
      <c r="Y127" t="s">
        <v>240</v>
      </c>
      <c r="Z127" s="43" t="str">
        <f>Raw_data[[#This Row],[Month]]&amp;Raw_data[[#This Row],[Locations]]&amp;Raw_data[[#This Row],[Looker2]]</f>
        <v>45292Hill CountryRTC</v>
      </c>
      <c r="AA127" s="44" t="str">
        <f>IFERROR(VLOOKUP(Raw_data[[#This Row],[Description]],'LU Table'!$A$1:$B$50,2,0),"")</f>
        <v>RTC</v>
      </c>
      <c r="AB127" s="44" t="str">
        <f>TRIM(MID(Raw_data[[#This Row],[Location]],LEN("Positive Recovery- ")+1,LEN(Raw_data[[#This Row],[Location]])))</f>
        <v>Hill Country</v>
      </c>
      <c r="AC127" s="45">
        <f t="shared" si="2"/>
        <v>45292</v>
      </c>
      <c r="AD127" s="44" t="str">
        <f>VLOOKUP(Raw_data[[#This Row],[Locations]]&amp;Raw_data[[#This Row],[Looker2]],Category!A:E,5,0)</f>
        <v>Company Owned</v>
      </c>
      <c r="AE127" s="44" t="str">
        <f>Raw_data[[#This Row],[Locations]]&amp;Raw_data[[#This Row],[Looker2]]</f>
        <v>Hill CountryRTC</v>
      </c>
      <c r="AH127"/>
    </row>
    <row r="128" spans="1:34">
      <c r="A128" s="15">
        <v>45295</v>
      </c>
      <c r="B128" s="15">
        <v>45293</v>
      </c>
      <c r="C128" t="s">
        <v>9</v>
      </c>
      <c r="D128">
        <v>205235</v>
      </c>
      <c r="E128" t="s">
        <v>962</v>
      </c>
      <c r="F128" t="s">
        <v>529</v>
      </c>
      <c r="G128" t="s">
        <v>728</v>
      </c>
      <c r="H128" t="s">
        <v>155</v>
      </c>
      <c r="I128" t="s">
        <v>232</v>
      </c>
      <c r="J128" t="s">
        <v>89</v>
      </c>
      <c r="K128" t="s">
        <v>16</v>
      </c>
      <c r="L128" t="s">
        <v>130</v>
      </c>
      <c r="M128">
        <v>1</v>
      </c>
      <c r="N128" s="47">
        <v>600</v>
      </c>
      <c r="O128" s="47">
        <v>0</v>
      </c>
      <c r="P128" s="47">
        <v>0</v>
      </c>
      <c r="Q128" s="47">
        <v>0</v>
      </c>
      <c r="R128" s="47">
        <v>0</v>
      </c>
      <c r="S128" s="47">
        <v>0</v>
      </c>
      <c r="T128" s="47">
        <v>540</v>
      </c>
      <c r="U128" s="47">
        <v>-60</v>
      </c>
      <c r="V128" t="s">
        <v>71</v>
      </c>
      <c r="W128" t="s">
        <v>72</v>
      </c>
      <c r="X128"/>
      <c r="Y128" t="s">
        <v>240</v>
      </c>
      <c r="Z128" s="43" t="str">
        <f>Raw_data[[#This Row],[Month]]&amp;Raw_data[[#This Row],[Locations]]&amp;Raw_data[[#This Row],[Looker2]]</f>
        <v>45292Garden OaksDetox</v>
      </c>
      <c r="AA128" s="44" t="str">
        <f>IFERROR(VLOOKUP(Raw_data[[#This Row],[Description]],'LU Table'!$A$1:$B$50,2,0),"")</f>
        <v>Detox</v>
      </c>
      <c r="AB128" s="44" t="str">
        <f>TRIM(MID(Raw_data[[#This Row],[Location]],LEN("Positive Recovery- ")+1,LEN(Raw_data[[#This Row],[Location]])))</f>
        <v>Garden Oaks</v>
      </c>
      <c r="AC128" s="45">
        <f t="shared" si="2"/>
        <v>45292</v>
      </c>
      <c r="AD128" s="44" t="str">
        <f>VLOOKUP(Raw_data[[#This Row],[Locations]]&amp;Raw_data[[#This Row],[Looker2]],Category!A:E,5,0)</f>
        <v>Company Owned</v>
      </c>
      <c r="AE128" s="44" t="str">
        <f>Raw_data[[#This Row],[Locations]]&amp;Raw_data[[#This Row],[Looker2]]</f>
        <v>Garden OaksDetox</v>
      </c>
      <c r="AH128"/>
    </row>
    <row r="129" spans="1:34">
      <c r="A129" s="15">
        <v>45295</v>
      </c>
      <c r="B129" s="15">
        <v>45293</v>
      </c>
      <c r="C129" t="s">
        <v>9</v>
      </c>
      <c r="D129">
        <v>205392</v>
      </c>
      <c r="E129" t="s">
        <v>757</v>
      </c>
      <c r="F129" t="s">
        <v>758</v>
      </c>
      <c r="G129" t="s">
        <v>382</v>
      </c>
      <c r="H129" t="s">
        <v>157</v>
      </c>
      <c r="I129" t="s">
        <v>232</v>
      </c>
      <c r="J129" t="s">
        <v>89</v>
      </c>
      <c r="K129" t="s">
        <v>76</v>
      </c>
      <c r="L129" t="s">
        <v>129</v>
      </c>
      <c r="M129">
        <v>1</v>
      </c>
      <c r="N129" s="47">
        <v>365</v>
      </c>
      <c r="O129" s="47">
        <v>0</v>
      </c>
      <c r="P129" s="47">
        <v>0</v>
      </c>
      <c r="Q129" s="47">
        <v>0</v>
      </c>
      <c r="R129" s="47">
        <v>0</v>
      </c>
      <c r="S129" s="47">
        <v>0</v>
      </c>
      <c r="T129" s="47">
        <v>328.5</v>
      </c>
      <c r="U129" s="47">
        <v>-36.5</v>
      </c>
      <c r="V129" t="s">
        <v>71</v>
      </c>
      <c r="W129" t="s">
        <v>72</v>
      </c>
      <c r="X129"/>
      <c r="Y129" t="s">
        <v>240</v>
      </c>
      <c r="Z129" s="43" t="str">
        <f>Raw_data[[#This Row],[Month]]&amp;Raw_data[[#This Row],[Locations]]&amp;Raw_data[[#This Row],[Looker2]]</f>
        <v>45292MontrosePHP</v>
      </c>
      <c r="AA129" s="44" t="str">
        <f>IFERROR(VLOOKUP(Raw_data[[#This Row],[Description]],'LU Table'!$A$1:$B$50,2,0),"")</f>
        <v>PHP</v>
      </c>
      <c r="AB129" s="44" t="str">
        <f>TRIM(MID(Raw_data[[#This Row],[Location]],LEN("Positive Recovery- ")+1,LEN(Raw_data[[#This Row],[Location]])))</f>
        <v>Montrose</v>
      </c>
      <c r="AC129" s="45">
        <f t="shared" si="2"/>
        <v>45292</v>
      </c>
      <c r="AD129" s="44" t="str">
        <f>VLOOKUP(Raw_data[[#This Row],[Locations]]&amp;Raw_data[[#This Row],[Looker2]],Category!A:E,5,0)</f>
        <v>Company Owned</v>
      </c>
      <c r="AE129" s="44" t="str">
        <f>Raw_data[[#This Row],[Locations]]&amp;Raw_data[[#This Row],[Looker2]]</f>
        <v>MontrosePHP</v>
      </c>
      <c r="AH129"/>
    </row>
    <row r="130" spans="1:34">
      <c r="A130" s="15">
        <v>45295</v>
      </c>
      <c r="B130" s="15">
        <v>45293</v>
      </c>
      <c r="C130" t="s">
        <v>9</v>
      </c>
      <c r="D130">
        <v>205393</v>
      </c>
      <c r="E130" t="s">
        <v>787</v>
      </c>
      <c r="F130" t="s">
        <v>648</v>
      </c>
      <c r="G130" t="s">
        <v>788</v>
      </c>
      <c r="H130" t="s">
        <v>157</v>
      </c>
      <c r="I130" t="s">
        <v>232</v>
      </c>
      <c r="J130" t="s">
        <v>103</v>
      </c>
      <c r="K130" t="s">
        <v>76</v>
      </c>
      <c r="L130" t="s">
        <v>129</v>
      </c>
      <c r="M130">
        <v>1</v>
      </c>
      <c r="N130" s="47">
        <v>400</v>
      </c>
      <c r="O130" s="47">
        <v>0</v>
      </c>
      <c r="P130" s="47">
        <v>0</v>
      </c>
      <c r="Q130" s="47">
        <v>0</v>
      </c>
      <c r="R130" s="47">
        <v>0</v>
      </c>
      <c r="S130" s="47">
        <v>400</v>
      </c>
      <c r="T130" s="47">
        <v>360</v>
      </c>
      <c r="U130" s="47">
        <v>360</v>
      </c>
      <c r="V130" t="s">
        <v>71</v>
      </c>
      <c r="W130" t="s">
        <v>72</v>
      </c>
      <c r="X130"/>
      <c r="Y130" t="s">
        <v>240</v>
      </c>
      <c r="Z130" s="43" t="str">
        <f>Raw_data[[#This Row],[Month]]&amp;Raw_data[[#This Row],[Locations]]&amp;Raw_data[[#This Row],[Looker2]]</f>
        <v>45292MontrosePHP</v>
      </c>
      <c r="AA130" s="44" t="str">
        <f>IFERROR(VLOOKUP(Raw_data[[#This Row],[Description]],'LU Table'!$A$1:$B$50,2,0),"")</f>
        <v>PHP</v>
      </c>
      <c r="AB130" s="44" t="str">
        <f>TRIM(MID(Raw_data[[#This Row],[Location]],LEN("Positive Recovery- ")+1,LEN(Raw_data[[#This Row],[Location]])))</f>
        <v>Montrose</v>
      </c>
      <c r="AC130" s="45">
        <f t="shared" si="2"/>
        <v>45292</v>
      </c>
      <c r="AD130" s="44" t="str">
        <f>VLOOKUP(Raw_data[[#This Row],[Locations]]&amp;Raw_data[[#This Row],[Looker2]],Category!A:E,5,0)</f>
        <v>Company Owned</v>
      </c>
      <c r="AE130" s="44" t="str">
        <f>Raw_data[[#This Row],[Locations]]&amp;Raw_data[[#This Row],[Looker2]]</f>
        <v>MontrosePHP</v>
      </c>
      <c r="AH130"/>
    </row>
    <row r="131" spans="1:34">
      <c r="A131" s="15">
        <v>45295</v>
      </c>
      <c r="B131" s="15">
        <v>45293</v>
      </c>
      <c r="C131" t="s">
        <v>9</v>
      </c>
      <c r="D131">
        <v>205394</v>
      </c>
      <c r="E131" t="s">
        <v>672</v>
      </c>
      <c r="F131" t="s">
        <v>609</v>
      </c>
      <c r="G131" t="s">
        <v>393</v>
      </c>
      <c r="H131" t="s">
        <v>166</v>
      </c>
      <c r="I131" t="s">
        <v>232</v>
      </c>
      <c r="J131" t="s">
        <v>94</v>
      </c>
      <c r="K131" t="s">
        <v>76</v>
      </c>
      <c r="L131" t="s">
        <v>129</v>
      </c>
      <c r="M131">
        <v>1</v>
      </c>
      <c r="N131" s="47">
        <v>325</v>
      </c>
      <c r="O131" s="47">
        <v>0</v>
      </c>
      <c r="P131" s="47">
        <v>0</v>
      </c>
      <c r="Q131" s="47">
        <v>0</v>
      </c>
      <c r="R131" s="47">
        <v>0</v>
      </c>
      <c r="S131" s="47">
        <v>0</v>
      </c>
      <c r="T131" s="47">
        <v>292.5</v>
      </c>
      <c r="U131" s="47">
        <v>292.5</v>
      </c>
      <c r="V131" t="s">
        <v>71</v>
      </c>
      <c r="W131" t="s">
        <v>72</v>
      </c>
      <c r="X131"/>
      <c r="Y131" t="s">
        <v>240</v>
      </c>
      <c r="Z131" s="43" t="str">
        <f>Raw_data[[#This Row],[Month]]&amp;Raw_data[[#This Row],[Locations]]&amp;Raw_data[[#This Row],[Looker2]]</f>
        <v>45292MontrosePHP</v>
      </c>
      <c r="AA131" s="44" t="str">
        <f>IFERROR(VLOOKUP(Raw_data[[#This Row],[Description]],'LU Table'!$A$1:$B$50,2,0),"")</f>
        <v>PHP</v>
      </c>
      <c r="AB131" s="44" t="str">
        <f>TRIM(MID(Raw_data[[#This Row],[Location]],LEN("Positive Recovery- ")+1,LEN(Raw_data[[#This Row],[Location]])))</f>
        <v>Montrose</v>
      </c>
      <c r="AC131" s="45">
        <f t="shared" si="2"/>
        <v>45292</v>
      </c>
      <c r="AD131" s="44" t="str">
        <f>VLOOKUP(Raw_data[[#This Row],[Locations]]&amp;Raw_data[[#This Row],[Looker2]],Category!A:E,5,0)</f>
        <v>Company Owned</v>
      </c>
      <c r="AE131" s="44" t="str">
        <f>Raw_data[[#This Row],[Locations]]&amp;Raw_data[[#This Row],[Looker2]]</f>
        <v>MontrosePHP</v>
      </c>
      <c r="AH131"/>
    </row>
    <row r="132" spans="1:34">
      <c r="A132" s="15">
        <v>45295</v>
      </c>
      <c r="B132" s="15">
        <v>45293</v>
      </c>
      <c r="C132" t="s">
        <v>9</v>
      </c>
      <c r="D132">
        <v>205395</v>
      </c>
      <c r="E132" t="s">
        <v>141</v>
      </c>
      <c r="F132" t="s">
        <v>478</v>
      </c>
      <c r="G132" t="s">
        <v>325</v>
      </c>
      <c r="H132" t="s">
        <v>157</v>
      </c>
      <c r="I132" t="s">
        <v>232</v>
      </c>
      <c r="J132" t="s">
        <v>89</v>
      </c>
      <c r="K132" t="s">
        <v>76</v>
      </c>
      <c r="L132" t="s">
        <v>129</v>
      </c>
      <c r="M132">
        <v>1</v>
      </c>
      <c r="N132" s="47">
        <v>365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328.5</v>
      </c>
      <c r="U132" s="47">
        <v>-36.5</v>
      </c>
      <c r="V132" t="s">
        <v>71</v>
      </c>
      <c r="W132" t="s">
        <v>72</v>
      </c>
      <c r="X132"/>
      <c r="Y132" t="s">
        <v>240</v>
      </c>
      <c r="Z132" s="43" t="str">
        <f>Raw_data[[#This Row],[Month]]&amp;Raw_data[[#This Row],[Locations]]&amp;Raw_data[[#This Row],[Looker2]]</f>
        <v>45292MontrosePHP</v>
      </c>
      <c r="AA132" s="44" t="str">
        <f>IFERROR(VLOOKUP(Raw_data[[#This Row],[Description]],'LU Table'!$A$1:$B$50,2,0),"")</f>
        <v>PHP</v>
      </c>
      <c r="AB132" s="44" t="str">
        <f>TRIM(MID(Raw_data[[#This Row],[Location]],LEN("Positive Recovery- ")+1,LEN(Raw_data[[#This Row],[Location]])))</f>
        <v>Montrose</v>
      </c>
      <c r="AC132" s="45">
        <f t="shared" si="2"/>
        <v>45292</v>
      </c>
      <c r="AD132" s="44" t="str">
        <f>VLOOKUP(Raw_data[[#This Row],[Locations]]&amp;Raw_data[[#This Row],[Looker2]],Category!A:E,5,0)</f>
        <v>Company Owned</v>
      </c>
      <c r="AE132" s="44" t="str">
        <f>Raw_data[[#This Row],[Locations]]&amp;Raw_data[[#This Row],[Looker2]]</f>
        <v>MontrosePHP</v>
      </c>
      <c r="AH132"/>
    </row>
    <row r="133" spans="1:34">
      <c r="A133" s="15">
        <v>45295</v>
      </c>
      <c r="B133" s="15">
        <v>45293</v>
      </c>
      <c r="C133" t="s">
        <v>9</v>
      </c>
      <c r="D133">
        <v>205396</v>
      </c>
      <c r="E133" t="s">
        <v>710</v>
      </c>
      <c r="F133" t="s">
        <v>363</v>
      </c>
      <c r="G133" t="s">
        <v>344</v>
      </c>
      <c r="H133" t="s">
        <v>165</v>
      </c>
      <c r="I133" t="s">
        <v>232</v>
      </c>
      <c r="J133" t="s">
        <v>711</v>
      </c>
      <c r="K133" t="s">
        <v>76</v>
      </c>
      <c r="L133" t="s">
        <v>129</v>
      </c>
      <c r="M133">
        <v>1</v>
      </c>
      <c r="N133" s="47">
        <v>312</v>
      </c>
      <c r="O133" s="47">
        <v>0</v>
      </c>
      <c r="P133" s="47">
        <v>0</v>
      </c>
      <c r="Q133" s="47">
        <v>0</v>
      </c>
      <c r="R133" s="47">
        <v>0</v>
      </c>
      <c r="S133" s="47">
        <v>0</v>
      </c>
      <c r="T133" s="47">
        <v>280.8</v>
      </c>
      <c r="U133" s="47">
        <v>-1.2</v>
      </c>
      <c r="V133" t="s">
        <v>71</v>
      </c>
      <c r="W133" t="s">
        <v>72</v>
      </c>
      <c r="X133"/>
      <c r="Y133" t="s">
        <v>240</v>
      </c>
      <c r="Z133" s="43" t="str">
        <f>Raw_data[[#This Row],[Month]]&amp;Raw_data[[#This Row],[Locations]]&amp;Raw_data[[#This Row],[Looker2]]</f>
        <v>45292MontrosePHP</v>
      </c>
      <c r="AA133" s="44" t="str">
        <f>IFERROR(VLOOKUP(Raw_data[[#This Row],[Description]],'LU Table'!$A$1:$B$50,2,0),"")</f>
        <v>PHP</v>
      </c>
      <c r="AB133" s="44" t="str">
        <f>TRIM(MID(Raw_data[[#This Row],[Location]],LEN("Positive Recovery- ")+1,LEN(Raw_data[[#This Row],[Location]])))</f>
        <v>Montrose</v>
      </c>
      <c r="AC133" s="45">
        <f t="shared" si="2"/>
        <v>45292</v>
      </c>
      <c r="AD133" s="44" t="str">
        <f>VLOOKUP(Raw_data[[#This Row],[Locations]]&amp;Raw_data[[#This Row],[Looker2]],Category!A:E,5,0)</f>
        <v>Company Owned</v>
      </c>
      <c r="AE133" s="44" t="str">
        <f>Raw_data[[#This Row],[Locations]]&amp;Raw_data[[#This Row],[Looker2]]</f>
        <v>MontrosePHP</v>
      </c>
      <c r="AH133"/>
    </row>
    <row r="134" spans="1:34">
      <c r="A134" s="15">
        <v>45295</v>
      </c>
      <c r="B134" s="15">
        <v>45293</v>
      </c>
      <c r="C134" t="s">
        <v>9</v>
      </c>
      <c r="D134">
        <v>205397</v>
      </c>
      <c r="E134" t="s">
        <v>637</v>
      </c>
      <c r="F134" t="s">
        <v>290</v>
      </c>
      <c r="G134" t="s">
        <v>638</v>
      </c>
      <c r="H134" t="s">
        <v>166</v>
      </c>
      <c r="I134" t="s">
        <v>232</v>
      </c>
      <c r="J134" t="s">
        <v>95</v>
      </c>
      <c r="K134" t="s">
        <v>21</v>
      </c>
      <c r="L134" t="s">
        <v>129</v>
      </c>
      <c r="M134">
        <v>1</v>
      </c>
      <c r="N134" s="47">
        <v>230</v>
      </c>
      <c r="O134" s="47">
        <v>0</v>
      </c>
      <c r="P134" s="47">
        <v>0</v>
      </c>
      <c r="Q134" s="47">
        <v>0</v>
      </c>
      <c r="R134" s="47">
        <v>0</v>
      </c>
      <c r="S134" s="47">
        <v>0</v>
      </c>
      <c r="T134" s="47">
        <v>207</v>
      </c>
      <c r="U134" s="47">
        <v>207</v>
      </c>
      <c r="V134" t="s">
        <v>71</v>
      </c>
      <c r="W134" t="s">
        <v>72</v>
      </c>
      <c r="X134"/>
      <c r="Y134" t="s">
        <v>240</v>
      </c>
      <c r="Z134" s="43" t="str">
        <f>Raw_data[[#This Row],[Month]]&amp;Raw_data[[#This Row],[Locations]]&amp;Raw_data[[#This Row],[Looker2]]</f>
        <v>45292Jersey VillagePHP</v>
      </c>
      <c r="AA134" s="44" t="str">
        <f>IFERROR(VLOOKUP(Raw_data[[#This Row],[Description]],'LU Table'!$A$1:$B$50,2,0),"")</f>
        <v>PHP</v>
      </c>
      <c r="AB134" s="44" t="str">
        <f>TRIM(MID(Raw_data[[#This Row],[Location]],LEN("Positive Recovery- ")+1,LEN(Raw_data[[#This Row],[Location]])))</f>
        <v>Jersey Village</v>
      </c>
      <c r="AC134" s="45">
        <f t="shared" si="2"/>
        <v>45292</v>
      </c>
      <c r="AD134" s="44" t="str">
        <f>VLOOKUP(Raw_data[[#This Row],[Locations]]&amp;Raw_data[[#This Row],[Looker2]],Category!A:E,5,0)</f>
        <v>Affiliate</v>
      </c>
      <c r="AE134" s="44" t="str">
        <f>Raw_data[[#This Row],[Locations]]&amp;Raw_data[[#This Row],[Looker2]]</f>
        <v>Jersey VillagePHP</v>
      </c>
      <c r="AH134"/>
    </row>
    <row r="135" spans="1:34">
      <c r="A135" s="15">
        <v>45295</v>
      </c>
      <c r="B135" s="15">
        <v>45293</v>
      </c>
      <c r="C135" t="s">
        <v>9</v>
      </c>
      <c r="D135">
        <v>205398</v>
      </c>
      <c r="E135" t="s">
        <v>184</v>
      </c>
      <c r="F135" t="s">
        <v>457</v>
      </c>
      <c r="G135" t="s">
        <v>504</v>
      </c>
      <c r="H135" t="s">
        <v>166</v>
      </c>
      <c r="I135" t="s">
        <v>232</v>
      </c>
      <c r="J135" t="s">
        <v>95</v>
      </c>
      <c r="K135" t="s">
        <v>21</v>
      </c>
      <c r="L135" t="s">
        <v>129</v>
      </c>
      <c r="M135">
        <v>1</v>
      </c>
      <c r="N135" s="47">
        <v>230</v>
      </c>
      <c r="O135" s="47">
        <v>0</v>
      </c>
      <c r="P135" s="47">
        <v>0</v>
      </c>
      <c r="Q135" s="47">
        <v>0</v>
      </c>
      <c r="R135" s="47">
        <v>0</v>
      </c>
      <c r="S135" s="47">
        <v>0</v>
      </c>
      <c r="T135" s="47">
        <v>207</v>
      </c>
      <c r="U135" s="47">
        <v>207</v>
      </c>
      <c r="V135" t="s">
        <v>71</v>
      </c>
      <c r="W135" t="s">
        <v>72</v>
      </c>
      <c r="X135"/>
      <c r="Y135" t="s">
        <v>240</v>
      </c>
      <c r="Z135" s="43" t="str">
        <f>Raw_data[[#This Row],[Month]]&amp;Raw_data[[#This Row],[Locations]]&amp;Raw_data[[#This Row],[Looker2]]</f>
        <v>45292Jersey VillagePHP</v>
      </c>
      <c r="AA135" s="44" t="str">
        <f>IFERROR(VLOOKUP(Raw_data[[#This Row],[Description]],'LU Table'!$A$1:$B$50,2,0),"")</f>
        <v>PHP</v>
      </c>
      <c r="AB135" s="44" t="str">
        <f>TRIM(MID(Raw_data[[#This Row],[Location]],LEN("Positive Recovery- ")+1,LEN(Raw_data[[#This Row],[Location]])))</f>
        <v>Jersey Village</v>
      </c>
      <c r="AC135" s="45">
        <f t="shared" si="2"/>
        <v>45292</v>
      </c>
      <c r="AD135" s="44" t="str">
        <f>VLOOKUP(Raw_data[[#This Row],[Locations]]&amp;Raw_data[[#This Row],[Looker2]],Category!A:E,5,0)</f>
        <v>Affiliate</v>
      </c>
      <c r="AE135" s="44" t="str">
        <f>Raw_data[[#This Row],[Locations]]&amp;Raw_data[[#This Row],[Looker2]]</f>
        <v>Jersey VillagePHP</v>
      </c>
      <c r="AH135"/>
    </row>
    <row r="136" spans="1:34">
      <c r="A136" s="15">
        <v>45295</v>
      </c>
      <c r="B136" s="15">
        <v>45293</v>
      </c>
      <c r="C136" t="s">
        <v>9</v>
      </c>
      <c r="D136">
        <v>205399</v>
      </c>
      <c r="E136" t="s">
        <v>870</v>
      </c>
      <c r="F136" t="s">
        <v>359</v>
      </c>
      <c r="G136" t="s">
        <v>871</v>
      </c>
      <c r="H136" t="s">
        <v>160</v>
      </c>
      <c r="I136" t="s">
        <v>232</v>
      </c>
      <c r="J136" t="s">
        <v>96</v>
      </c>
      <c r="K136" t="s">
        <v>21</v>
      </c>
      <c r="L136" t="s">
        <v>128</v>
      </c>
      <c r="M136">
        <v>1</v>
      </c>
      <c r="N136" s="47">
        <v>169</v>
      </c>
      <c r="O136" s="47">
        <v>0</v>
      </c>
      <c r="P136" s="47">
        <v>0</v>
      </c>
      <c r="Q136" s="47">
        <v>0</v>
      </c>
      <c r="R136" s="47">
        <v>0</v>
      </c>
      <c r="S136" s="47">
        <v>0</v>
      </c>
      <c r="T136" s="47">
        <v>152.1</v>
      </c>
      <c r="U136" s="47">
        <v>-16.899999999999999</v>
      </c>
      <c r="V136" t="s">
        <v>71</v>
      </c>
      <c r="W136" t="s">
        <v>72</v>
      </c>
      <c r="X136"/>
      <c r="Y136" t="s">
        <v>240</v>
      </c>
      <c r="Z136" s="43" t="str">
        <f>Raw_data[[#This Row],[Month]]&amp;Raw_data[[#This Row],[Locations]]&amp;Raw_data[[#This Row],[Looker2]]</f>
        <v>45292Jersey VillageIOP</v>
      </c>
      <c r="AA136" s="44" t="str">
        <f>IFERROR(VLOOKUP(Raw_data[[#This Row],[Description]],'LU Table'!$A$1:$B$50,2,0),"")</f>
        <v>IOP</v>
      </c>
      <c r="AB136" s="44" t="str">
        <f>TRIM(MID(Raw_data[[#This Row],[Location]],LEN("Positive Recovery- ")+1,LEN(Raw_data[[#This Row],[Location]])))</f>
        <v>Jersey Village</v>
      </c>
      <c r="AC136" s="45">
        <f t="shared" si="2"/>
        <v>45292</v>
      </c>
      <c r="AD136" s="44" t="str">
        <f>VLOOKUP(Raw_data[[#This Row],[Locations]]&amp;Raw_data[[#This Row],[Looker2]],Category!A:E,5,0)</f>
        <v>Affiliate</v>
      </c>
      <c r="AE136" s="44" t="str">
        <f>Raw_data[[#This Row],[Locations]]&amp;Raw_data[[#This Row],[Looker2]]</f>
        <v>Jersey VillageIOP</v>
      </c>
      <c r="AH136"/>
    </row>
    <row r="137" spans="1:34">
      <c r="A137" s="15">
        <v>45295</v>
      </c>
      <c r="B137" s="15">
        <v>45293</v>
      </c>
      <c r="C137" t="s">
        <v>9</v>
      </c>
      <c r="D137">
        <v>205400</v>
      </c>
      <c r="E137" t="s">
        <v>568</v>
      </c>
      <c r="F137" t="s">
        <v>302</v>
      </c>
      <c r="G137" t="s">
        <v>482</v>
      </c>
      <c r="H137" t="s">
        <v>158</v>
      </c>
      <c r="I137"/>
      <c r="J137" t="s">
        <v>89</v>
      </c>
      <c r="K137" t="s">
        <v>76</v>
      </c>
      <c r="L137" t="s">
        <v>128</v>
      </c>
      <c r="M137">
        <v>1</v>
      </c>
      <c r="N137" s="47">
        <v>200</v>
      </c>
      <c r="O137" s="47">
        <v>0</v>
      </c>
      <c r="P137" s="47">
        <v>0</v>
      </c>
      <c r="Q137" s="47">
        <v>0</v>
      </c>
      <c r="R137" s="47">
        <v>0</v>
      </c>
      <c r="S137" s="47">
        <v>0</v>
      </c>
      <c r="T137" s="47">
        <v>180</v>
      </c>
      <c r="U137" s="47">
        <v>-20</v>
      </c>
      <c r="V137" t="s">
        <v>71</v>
      </c>
      <c r="W137" t="s">
        <v>72</v>
      </c>
      <c r="X137"/>
      <c r="Y137" t="s">
        <v>240</v>
      </c>
      <c r="Z137" s="43" t="str">
        <f>Raw_data[[#This Row],[Month]]&amp;Raw_data[[#This Row],[Locations]]&amp;Raw_data[[#This Row],[Looker2]]</f>
        <v>45292MontroseIOP</v>
      </c>
      <c r="AA137" s="44" t="str">
        <f>IFERROR(VLOOKUP(Raw_data[[#This Row],[Description]],'LU Table'!$A$1:$B$50,2,0),"")</f>
        <v>IOP</v>
      </c>
      <c r="AB137" s="44" t="str">
        <f>TRIM(MID(Raw_data[[#This Row],[Location]],LEN("Positive Recovery- ")+1,LEN(Raw_data[[#This Row],[Location]])))</f>
        <v>Montrose</v>
      </c>
      <c r="AC137" s="45">
        <f t="shared" si="2"/>
        <v>45292</v>
      </c>
      <c r="AD137" s="44" t="str">
        <f>VLOOKUP(Raw_data[[#This Row],[Locations]]&amp;Raw_data[[#This Row],[Looker2]],Category!A:E,5,0)</f>
        <v>Company Owned</v>
      </c>
      <c r="AE137" s="44" t="str">
        <f>Raw_data[[#This Row],[Locations]]&amp;Raw_data[[#This Row],[Looker2]]</f>
        <v>MontroseIOP</v>
      </c>
      <c r="AH137"/>
    </row>
    <row r="138" spans="1:34">
      <c r="A138" s="15">
        <v>45295</v>
      </c>
      <c r="B138" s="15">
        <v>45293</v>
      </c>
      <c r="C138" t="s">
        <v>9</v>
      </c>
      <c r="D138">
        <v>205401</v>
      </c>
      <c r="E138" t="s">
        <v>565</v>
      </c>
      <c r="F138" t="s">
        <v>566</v>
      </c>
      <c r="G138" t="s">
        <v>567</v>
      </c>
      <c r="H138" t="s">
        <v>159</v>
      </c>
      <c r="I138" t="s">
        <v>232</v>
      </c>
      <c r="J138" t="s">
        <v>17</v>
      </c>
      <c r="K138" t="s">
        <v>76</v>
      </c>
      <c r="L138" t="s">
        <v>128</v>
      </c>
      <c r="M138">
        <v>1</v>
      </c>
      <c r="N138" s="47">
        <v>225</v>
      </c>
      <c r="O138" s="47">
        <v>0</v>
      </c>
      <c r="P138" s="47">
        <v>0</v>
      </c>
      <c r="Q138" s="47">
        <v>0</v>
      </c>
      <c r="R138" s="47">
        <v>0</v>
      </c>
      <c r="S138" s="47">
        <v>0</v>
      </c>
      <c r="T138" s="47">
        <v>225</v>
      </c>
      <c r="U138" s="47">
        <v>225</v>
      </c>
      <c r="V138" t="s">
        <v>71</v>
      </c>
      <c r="W138" t="s">
        <v>72</v>
      </c>
      <c r="X138"/>
      <c r="Y138" t="s">
        <v>240</v>
      </c>
      <c r="Z138" s="43" t="str">
        <f>Raw_data[[#This Row],[Month]]&amp;Raw_data[[#This Row],[Locations]]&amp;Raw_data[[#This Row],[Looker2]]</f>
        <v>45292MontroseIOP</v>
      </c>
      <c r="AA138" s="44" t="str">
        <f>IFERROR(VLOOKUP(Raw_data[[#This Row],[Description]],'LU Table'!$A$1:$B$50,2,0),"")</f>
        <v>IOP</v>
      </c>
      <c r="AB138" s="44" t="str">
        <f>TRIM(MID(Raw_data[[#This Row],[Location]],LEN("Positive Recovery- ")+1,LEN(Raw_data[[#This Row],[Location]])))</f>
        <v>Montrose</v>
      </c>
      <c r="AC138" s="45">
        <f t="shared" si="2"/>
        <v>45292</v>
      </c>
      <c r="AD138" s="44" t="str">
        <f>VLOOKUP(Raw_data[[#This Row],[Locations]]&amp;Raw_data[[#This Row],[Looker2]],Category!A:E,5,0)</f>
        <v>Company Owned</v>
      </c>
      <c r="AE138" s="44" t="str">
        <f>Raw_data[[#This Row],[Locations]]&amp;Raw_data[[#This Row],[Looker2]]</f>
        <v>MontroseIOP</v>
      </c>
      <c r="AH138"/>
    </row>
    <row r="139" spans="1:34">
      <c r="A139" s="15">
        <v>45295</v>
      </c>
      <c r="B139" s="15">
        <v>45293</v>
      </c>
      <c r="C139" t="s">
        <v>9</v>
      </c>
      <c r="D139">
        <v>205402</v>
      </c>
      <c r="E139" t="s">
        <v>670</v>
      </c>
      <c r="F139" t="s">
        <v>475</v>
      </c>
      <c r="G139" t="s">
        <v>671</v>
      </c>
      <c r="H139" t="s">
        <v>160</v>
      </c>
      <c r="I139" t="s">
        <v>232</v>
      </c>
      <c r="J139" t="s">
        <v>95</v>
      </c>
      <c r="K139" t="s">
        <v>76</v>
      </c>
      <c r="L139" t="s">
        <v>128</v>
      </c>
      <c r="M139">
        <v>1</v>
      </c>
      <c r="N139" s="47">
        <v>130</v>
      </c>
      <c r="O139" s="47">
        <v>0</v>
      </c>
      <c r="P139" s="47">
        <v>0</v>
      </c>
      <c r="Q139" s="47">
        <v>0</v>
      </c>
      <c r="R139" s="47">
        <v>0</v>
      </c>
      <c r="S139" s="47">
        <v>0</v>
      </c>
      <c r="T139" s="47">
        <v>117</v>
      </c>
      <c r="U139" s="47">
        <v>26</v>
      </c>
      <c r="V139" t="s">
        <v>71</v>
      </c>
      <c r="W139" t="s">
        <v>72</v>
      </c>
      <c r="X139"/>
      <c r="Y139" t="s">
        <v>240</v>
      </c>
      <c r="Z139" s="43" t="str">
        <f>Raw_data[[#This Row],[Month]]&amp;Raw_data[[#This Row],[Locations]]&amp;Raw_data[[#This Row],[Looker2]]</f>
        <v>45292MontroseIOP</v>
      </c>
      <c r="AA139" s="44" t="str">
        <f>IFERROR(VLOOKUP(Raw_data[[#This Row],[Description]],'LU Table'!$A$1:$B$50,2,0),"")</f>
        <v>IOP</v>
      </c>
      <c r="AB139" s="44" t="str">
        <f>TRIM(MID(Raw_data[[#This Row],[Location]],LEN("Positive Recovery- ")+1,LEN(Raw_data[[#This Row],[Location]])))</f>
        <v>Montrose</v>
      </c>
      <c r="AC139" s="45">
        <f t="shared" si="2"/>
        <v>45292</v>
      </c>
      <c r="AD139" s="44" t="str">
        <f>VLOOKUP(Raw_data[[#This Row],[Locations]]&amp;Raw_data[[#This Row],[Looker2]],Category!A:E,5,0)</f>
        <v>Company Owned</v>
      </c>
      <c r="AE139" s="44" t="str">
        <f>Raw_data[[#This Row],[Locations]]&amp;Raw_data[[#This Row],[Looker2]]</f>
        <v>MontroseIOP</v>
      </c>
      <c r="AH139"/>
    </row>
    <row r="140" spans="1:34">
      <c r="A140" s="15">
        <v>45295</v>
      </c>
      <c r="B140" s="15">
        <v>45293</v>
      </c>
      <c r="C140" t="s">
        <v>9</v>
      </c>
      <c r="D140">
        <v>205403</v>
      </c>
      <c r="E140" t="s">
        <v>729</v>
      </c>
      <c r="F140" t="s">
        <v>310</v>
      </c>
      <c r="G140" t="s">
        <v>730</v>
      </c>
      <c r="H140" t="s">
        <v>160</v>
      </c>
      <c r="I140" t="s">
        <v>232</v>
      </c>
      <c r="J140" t="s">
        <v>132</v>
      </c>
      <c r="K140" t="s">
        <v>76</v>
      </c>
      <c r="L140" t="s">
        <v>128</v>
      </c>
      <c r="M140">
        <v>1</v>
      </c>
      <c r="N140" s="47">
        <v>165</v>
      </c>
      <c r="O140" s="47">
        <v>0</v>
      </c>
      <c r="P140" s="47">
        <v>0</v>
      </c>
      <c r="Q140" s="47">
        <v>0</v>
      </c>
      <c r="R140" s="47">
        <v>0</v>
      </c>
      <c r="S140" s="47">
        <v>165</v>
      </c>
      <c r="T140" s="47">
        <v>148.5</v>
      </c>
      <c r="U140" s="47">
        <v>148.5</v>
      </c>
      <c r="V140" t="s">
        <v>71</v>
      </c>
      <c r="W140" t="s">
        <v>72</v>
      </c>
      <c r="X140"/>
      <c r="Y140" t="s">
        <v>240</v>
      </c>
      <c r="Z140" s="43" t="str">
        <f>Raw_data[[#This Row],[Month]]&amp;Raw_data[[#This Row],[Locations]]&amp;Raw_data[[#This Row],[Looker2]]</f>
        <v>45292MontroseIOP</v>
      </c>
      <c r="AA140" s="44" t="str">
        <f>IFERROR(VLOOKUP(Raw_data[[#This Row],[Description]],'LU Table'!$A$1:$B$50,2,0),"")</f>
        <v>IOP</v>
      </c>
      <c r="AB140" s="44" t="str">
        <f>TRIM(MID(Raw_data[[#This Row],[Location]],LEN("Positive Recovery- ")+1,LEN(Raw_data[[#This Row],[Location]])))</f>
        <v>Montrose</v>
      </c>
      <c r="AC140" s="45">
        <f t="shared" si="2"/>
        <v>45292</v>
      </c>
      <c r="AD140" s="44" t="str">
        <f>VLOOKUP(Raw_data[[#This Row],[Locations]]&amp;Raw_data[[#This Row],[Looker2]],Category!A:E,5,0)</f>
        <v>Company Owned</v>
      </c>
      <c r="AE140" s="44" t="str">
        <f>Raw_data[[#This Row],[Locations]]&amp;Raw_data[[#This Row],[Looker2]]</f>
        <v>MontroseIOP</v>
      </c>
      <c r="AH140"/>
    </row>
    <row r="141" spans="1:34">
      <c r="A141" s="15">
        <v>45295</v>
      </c>
      <c r="B141" s="15">
        <v>45293</v>
      </c>
      <c r="C141" t="s">
        <v>9</v>
      </c>
      <c r="D141">
        <v>205404</v>
      </c>
      <c r="E141" t="s">
        <v>73</v>
      </c>
      <c r="F141" t="s">
        <v>398</v>
      </c>
      <c r="G141" t="s">
        <v>399</v>
      </c>
      <c r="H141" t="s">
        <v>160</v>
      </c>
      <c r="I141" t="s">
        <v>232</v>
      </c>
      <c r="J141" t="s">
        <v>94</v>
      </c>
      <c r="K141" t="s">
        <v>76</v>
      </c>
      <c r="L141" t="s">
        <v>128</v>
      </c>
      <c r="M141">
        <v>1</v>
      </c>
      <c r="N141" s="47">
        <v>215</v>
      </c>
      <c r="O141" s="47">
        <v>0</v>
      </c>
      <c r="P141" s="47">
        <v>0</v>
      </c>
      <c r="Q141" s="47">
        <v>0</v>
      </c>
      <c r="R141" s="47">
        <v>0</v>
      </c>
      <c r="S141" s="47">
        <v>0</v>
      </c>
      <c r="T141" s="47">
        <v>193.5</v>
      </c>
      <c r="U141" s="47">
        <v>105.61</v>
      </c>
      <c r="V141" t="s">
        <v>71</v>
      </c>
      <c r="W141" t="s">
        <v>72</v>
      </c>
      <c r="X141"/>
      <c r="Y141" t="s">
        <v>240</v>
      </c>
      <c r="Z141" s="43" t="str">
        <f>Raw_data[[#This Row],[Month]]&amp;Raw_data[[#This Row],[Locations]]&amp;Raw_data[[#This Row],[Looker2]]</f>
        <v>45292MontroseIOP</v>
      </c>
      <c r="AA141" s="44" t="str">
        <f>IFERROR(VLOOKUP(Raw_data[[#This Row],[Description]],'LU Table'!$A$1:$B$50,2,0),"")</f>
        <v>IOP</v>
      </c>
      <c r="AB141" s="44" t="str">
        <f>TRIM(MID(Raw_data[[#This Row],[Location]],LEN("Positive Recovery- ")+1,LEN(Raw_data[[#This Row],[Location]])))</f>
        <v>Montrose</v>
      </c>
      <c r="AC141" s="45">
        <f t="shared" si="2"/>
        <v>45292</v>
      </c>
      <c r="AD141" s="44" t="str">
        <f>VLOOKUP(Raw_data[[#This Row],[Locations]]&amp;Raw_data[[#This Row],[Looker2]],Category!A:E,5,0)</f>
        <v>Company Owned</v>
      </c>
      <c r="AE141" s="44" t="str">
        <f>Raw_data[[#This Row],[Locations]]&amp;Raw_data[[#This Row],[Looker2]]</f>
        <v>MontroseIOP</v>
      </c>
      <c r="AH141"/>
    </row>
    <row r="142" spans="1:34">
      <c r="A142" s="15">
        <v>45295</v>
      </c>
      <c r="B142" s="15">
        <v>45293</v>
      </c>
      <c r="C142" t="s">
        <v>9</v>
      </c>
      <c r="D142">
        <v>205405</v>
      </c>
      <c r="E142" t="s">
        <v>675</v>
      </c>
      <c r="F142" t="s">
        <v>37</v>
      </c>
      <c r="G142" t="s">
        <v>487</v>
      </c>
      <c r="H142" t="s">
        <v>160</v>
      </c>
      <c r="I142" t="s">
        <v>232</v>
      </c>
      <c r="J142" t="s">
        <v>132</v>
      </c>
      <c r="K142" t="s">
        <v>76</v>
      </c>
      <c r="L142" t="s">
        <v>128</v>
      </c>
      <c r="M142">
        <v>1</v>
      </c>
      <c r="N142" s="47">
        <v>165</v>
      </c>
      <c r="O142" s="47">
        <v>0</v>
      </c>
      <c r="P142" s="47">
        <v>0</v>
      </c>
      <c r="Q142" s="47">
        <v>0</v>
      </c>
      <c r="R142" s="47">
        <v>0</v>
      </c>
      <c r="S142" s="47">
        <v>165</v>
      </c>
      <c r="T142" s="47">
        <v>148.5</v>
      </c>
      <c r="U142" s="47">
        <v>148.5</v>
      </c>
      <c r="V142" t="s">
        <v>71</v>
      </c>
      <c r="W142" t="s">
        <v>72</v>
      </c>
      <c r="X142"/>
      <c r="Y142" t="s">
        <v>240</v>
      </c>
      <c r="Z142" s="43" t="str">
        <f>Raw_data[[#This Row],[Month]]&amp;Raw_data[[#This Row],[Locations]]&amp;Raw_data[[#This Row],[Looker2]]</f>
        <v>45292MontroseIOP</v>
      </c>
      <c r="AA142" s="44" t="str">
        <f>IFERROR(VLOOKUP(Raw_data[[#This Row],[Description]],'LU Table'!$A$1:$B$50,2,0),"")</f>
        <v>IOP</v>
      </c>
      <c r="AB142" s="44" t="str">
        <f>TRIM(MID(Raw_data[[#This Row],[Location]],LEN("Positive Recovery- ")+1,LEN(Raw_data[[#This Row],[Location]])))</f>
        <v>Montrose</v>
      </c>
      <c r="AC142" s="45">
        <f t="shared" si="2"/>
        <v>45292</v>
      </c>
      <c r="AD142" s="44" t="str">
        <f>VLOOKUP(Raw_data[[#This Row],[Locations]]&amp;Raw_data[[#This Row],[Looker2]],Category!A:E,5,0)</f>
        <v>Company Owned</v>
      </c>
      <c r="AE142" s="44" t="str">
        <f>Raw_data[[#This Row],[Locations]]&amp;Raw_data[[#This Row],[Looker2]]</f>
        <v>MontroseIOP</v>
      </c>
      <c r="AH142"/>
    </row>
    <row r="143" spans="1:34">
      <c r="A143" s="15">
        <v>45295</v>
      </c>
      <c r="B143" s="15">
        <v>45293</v>
      </c>
      <c r="C143" t="s">
        <v>9</v>
      </c>
      <c r="D143">
        <v>205406</v>
      </c>
      <c r="E143" t="s">
        <v>700</v>
      </c>
      <c r="F143" t="s">
        <v>701</v>
      </c>
      <c r="G143" t="s">
        <v>702</v>
      </c>
      <c r="H143" t="s">
        <v>160</v>
      </c>
      <c r="I143" t="s">
        <v>232</v>
      </c>
      <c r="J143" t="s">
        <v>95</v>
      </c>
      <c r="K143" t="s">
        <v>76</v>
      </c>
      <c r="L143" t="s">
        <v>128</v>
      </c>
      <c r="M143">
        <v>1</v>
      </c>
      <c r="N143" s="47">
        <v>130</v>
      </c>
      <c r="O143" s="47">
        <v>0</v>
      </c>
      <c r="P143" s="47">
        <v>0</v>
      </c>
      <c r="Q143" s="47">
        <v>0</v>
      </c>
      <c r="R143" s="47">
        <v>0</v>
      </c>
      <c r="S143" s="47">
        <v>0</v>
      </c>
      <c r="T143" s="47">
        <v>117</v>
      </c>
      <c r="U143" s="47">
        <v>117</v>
      </c>
      <c r="V143" t="s">
        <v>71</v>
      </c>
      <c r="W143" t="s">
        <v>72</v>
      </c>
      <c r="X143"/>
      <c r="Y143" t="s">
        <v>240</v>
      </c>
      <c r="Z143" s="43" t="str">
        <f>Raw_data[[#This Row],[Month]]&amp;Raw_data[[#This Row],[Locations]]&amp;Raw_data[[#This Row],[Looker2]]</f>
        <v>45292MontroseIOP</v>
      </c>
      <c r="AA143" s="44" t="str">
        <f>IFERROR(VLOOKUP(Raw_data[[#This Row],[Description]],'LU Table'!$A$1:$B$50,2,0),"")</f>
        <v>IOP</v>
      </c>
      <c r="AB143" s="44" t="str">
        <f>TRIM(MID(Raw_data[[#This Row],[Location]],LEN("Positive Recovery- ")+1,LEN(Raw_data[[#This Row],[Location]])))</f>
        <v>Montrose</v>
      </c>
      <c r="AC143" s="45">
        <f t="shared" si="2"/>
        <v>45292</v>
      </c>
      <c r="AD143" s="44" t="str">
        <f>VLOOKUP(Raw_data[[#This Row],[Locations]]&amp;Raw_data[[#This Row],[Looker2]],Category!A:E,5,0)</f>
        <v>Company Owned</v>
      </c>
      <c r="AE143" s="44" t="str">
        <f>Raw_data[[#This Row],[Locations]]&amp;Raw_data[[#This Row],[Looker2]]</f>
        <v>MontroseIOP</v>
      </c>
      <c r="AH143"/>
    </row>
    <row r="144" spans="1:34">
      <c r="A144" s="15">
        <v>45295</v>
      </c>
      <c r="B144" s="15">
        <v>45293</v>
      </c>
      <c r="C144" t="s">
        <v>9</v>
      </c>
      <c r="D144">
        <v>205407</v>
      </c>
      <c r="E144" t="s">
        <v>951</v>
      </c>
      <c r="F144" t="s">
        <v>479</v>
      </c>
      <c r="G144" t="s">
        <v>952</v>
      </c>
      <c r="H144" t="s">
        <v>157</v>
      </c>
      <c r="I144" t="s">
        <v>232</v>
      </c>
      <c r="J144" t="s">
        <v>961</v>
      </c>
      <c r="K144" t="s">
        <v>18</v>
      </c>
      <c r="L144" t="s">
        <v>129</v>
      </c>
      <c r="M144">
        <v>1</v>
      </c>
      <c r="N144" s="47">
        <v>400</v>
      </c>
      <c r="O144" s="47">
        <v>0</v>
      </c>
      <c r="P144" s="47">
        <v>0</v>
      </c>
      <c r="Q144" s="47">
        <v>0</v>
      </c>
      <c r="R144" s="47">
        <v>0</v>
      </c>
      <c r="S144" s="47">
        <v>400</v>
      </c>
      <c r="T144" s="47">
        <v>400</v>
      </c>
      <c r="U144" s="47">
        <v>400</v>
      </c>
      <c r="V144" t="s">
        <v>71</v>
      </c>
      <c r="W144" t="s">
        <v>72</v>
      </c>
      <c r="X144"/>
      <c r="Y144" t="s">
        <v>240</v>
      </c>
      <c r="Z144" s="43" t="str">
        <f>Raw_data[[#This Row],[Month]]&amp;Raw_data[[#This Row],[Locations]]&amp;Raw_data[[#This Row],[Looker2]]</f>
        <v>45292San AntonioPHP</v>
      </c>
      <c r="AA144" s="44" t="str">
        <f>IFERROR(VLOOKUP(Raw_data[[#This Row],[Description]],'LU Table'!$A$1:$B$50,2,0),"")</f>
        <v>PHP</v>
      </c>
      <c r="AB144" s="44" t="str">
        <f>TRIM(MID(Raw_data[[#This Row],[Location]],LEN("Positive Recovery- ")+1,LEN(Raw_data[[#This Row],[Location]])))</f>
        <v>San Antonio</v>
      </c>
      <c r="AC144" s="45">
        <f t="shared" si="2"/>
        <v>45292</v>
      </c>
      <c r="AD144" s="44" t="str">
        <f>VLOOKUP(Raw_data[[#This Row],[Locations]]&amp;Raw_data[[#This Row],[Looker2]],Category!A:E,5,0)</f>
        <v>Affiliate</v>
      </c>
      <c r="AE144" s="44" t="str">
        <f>Raw_data[[#This Row],[Locations]]&amp;Raw_data[[#This Row],[Looker2]]</f>
        <v>San AntonioPHP</v>
      </c>
      <c r="AH144"/>
    </row>
    <row r="145" spans="1:34">
      <c r="A145" s="15">
        <v>45295</v>
      </c>
      <c r="B145" s="15">
        <v>45293</v>
      </c>
      <c r="C145" t="s">
        <v>9</v>
      </c>
      <c r="D145">
        <v>205411</v>
      </c>
      <c r="E145" t="s">
        <v>658</v>
      </c>
      <c r="F145" t="s">
        <v>559</v>
      </c>
      <c r="G145" t="s">
        <v>276</v>
      </c>
      <c r="H145" t="s">
        <v>158</v>
      </c>
      <c r="I145" t="s">
        <v>232</v>
      </c>
      <c r="J145" t="s">
        <v>87</v>
      </c>
      <c r="K145" t="s">
        <v>21</v>
      </c>
      <c r="L145" t="s">
        <v>128</v>
      </c>
      <c r="M145">
        <v>1</v>
      </c>
      <c r="N145" s="47">
        <v>275</v>
      </c>
      <c r="O145" s="47">
        <v>0</v>
      </c>
      <c r="P145" s="47">
        <v>0</v>
      </c>
      <c r="Q145" s="47">
        <v>0</v>
      </c>
      <c r="R145" s="47">
        <v>0</v>
      </c>
      <c r="S145" s="47">
        <v>0</v>
      </c>
      <c r="T145" s="47">
        <v>247.5</v>
      </c>
      <c r="U145" s="47">
        <v>247.5</v>
      </c>
      <c r="V145" t="s">
        <v>71</v>
      </c>
      <c r="W145" t="s">
        <v>72</v>
      </c>
      <c r="X145"/>
      <c r="Y145" t="s">
        <v>240</v>
      </c>
      <c r="Z145" s="43" t="str">
        <f>Raw_data[[#This Row],[Month]]&amp;Raw_data[[#This Row],[Locations]]&amp;Raw_data[[#This Row],[Looker2]]</f>
        <v>45292Jersey VillageIOP</v>
      </c>
      <c r="AA145" s="44" t="str">
        <f>IFERROR(VLOOKUP(Raw_data[[#This Row],[Description]],'LU Table'!$A$1:$B$50,2,0),"")</f>
        <v>IOP</v>
      </c>
      <c r="AB145" s="44" t="str">
        <f>TRIM(MID(Raw_data[[#This Row],[Location]],LEN("Positive Recovery- ")+1,LEN(Raw_data[[#This Row],[Location]])))</f>
        <v>Jersey Village</v>
      </c>
      <c r="AC145" s="45">
        <f t="shared" si="2"/>
        <v>45292</v>
      </c>
      <c r="AD145" s="44" t="str">
        <f>VLOOKUP(Raw_data[[#This Row],[Locations]]&amp;Raw_data[[#This Row],[Looker2]],Category!A:E,5,0)</f>
        <v>Affiliate</v>
      </c>
      <c r="AE145" s="44" t="str">
        <f>Raw_data[[#This Row],[Locations]]&amp;Raw_data[[#This Row],[Looker2]]</f>
        <v>Jersey VillageIOP</v>
      </c>
      <c r="AH145"/>
    </row>
    <row r="146" spans="1:34">
      <c r="A146" s="15">
        <v>45295</v>
      </c>
      <c r="B146" s="15">
        <v>45293</v>
      </c>
      <c r="C146" t="s">
        <v>9</v>
      </c>
      <c r="D146">
        <v>205412</v>
      </c>
      <c r="E146" t="s">
        <v>874</v>
      </c>
      <c r="F146" t="s">
        <v>278</v>
      </c>
      <c r="G146" t="s">
        <v>875</v>
      </c>
      <c r="H146" t="s">
        <v>158</v>
      </c>
      <c r="I146" t="s">
        <v>232</v>
      </c>
      <c r="J146" t="s">
        <v>88</v>
      </c>
      <c r="K146" t="s">
        <v>547</v>
      </c>
      <c r="L146" t="s">
        <v>128</v>
      </c>
      <c r="M146">
        <v>1</v>
      </c>
      <c r="N146" s="47">
        <v>250</v>
      </c>
      <c r="O146" s="47">
        <v>0</v>
      </c>
      <c r="P146" s="47">
        <v>0</v>
      </c>
      <c r="Q146" s="47">
        <v>0</v>
      </c>
      <c r="R146" s="47">
        <v>0</v>
      </c>
      <c r="S146" s="47">
        <v>0</v>
      </c>
      <c r="T146" s="47">
        <v>225</v>
      </c>
      <c r="U146" s="47">
        <v>25</v>
      </c>
      <c r="V146" t="s">
        <v>71</v>
      </c>
      <c r="W146" t="s">
        <v>72</v>
      </c>
      <c r="X146"/>
      <c r="Y146" t="s">
        <v>240</v>
      </c>
      <c r="Z146" s="43" t="str">
        <f>Raw_data[[#This Row],[Month]]&amp;Raw_data[[#This Row],[Locations]]&amp;Raw_data[[#This Row],[Looker2]]</f>
        <v>45292ConroeIOP</v>
      </c>
      <c r="AA146" s="44" t="str">
        <f>IFERROR(VLOOKUP(Raw_data[[#This Row],[Description]],'LU Table'!$A$1:$B$50,2,0),"")</f>
        <v>IOP</v>
      </c>
      <c r="AB146" s="44" t="str">
        <f>TRIM(MID(Raw_data[[#This Row],[Location]],LEN("Positive Recovery- ")+1,LEN(Raw_data[[#This Row],[Location]])))</f>
        <v>Conroe</v>
      </c>
      <c r="AC146" s="45">
        <f t="shared" si="2"/>
        <v>45292</v>
      </c>
      <c r="AD146" s="44" t="str">
        <f>VLOOKUP(Raw_data[[#This Row],[Locations]]&amp;Raw_data[[#This Row],[Looker2]],Category!A:E,5,0)</f>
        <v>Affiliate</v>
      </c>
      <c r="AE146" s="44" t="str">
        <f>Raw_data[[#This Row],[Locations]]&amp;Raw_data[[#This Row],[Looker2]]</f>
        <v>ConroeIOP</v>
      </c>
      <c r="AH146"/>
    </row>
    <row r="147" spans="1:34">
      <c r="A147" s="15">
        <v>45295</v>
      </c>
      <c r="B147" s="15">
        <v>45293</v>
      </c>
      <c r="C147" t="s">
        <v>9</v>
      </c>
      <c r="D147">
        <v>205413</v>
      </c>
      <c r="E147" t="s">
        <v>681</v>
      </c>
      <c r="F147" t="s">
        <v>305</v>
      </c>
      <c r="G147" t="s">
        <v>682</v>
      </c>
      <c r="H147" t="s">
        <v>158</v>
      </c>
      <c r="I147" t="s">
        <v>232</v>
      </c>
      <c r="J147" t="s">
        <v>88</v>
      </c>
      <c r="K147" t="s">
        <v>547</v>
      </c>
      <c r="L147" t="s">
        <v>128</v>
      </c>
      <c r="M147">
        <v>1</v>
      </c>
      <c r="N147" s="47">
        <v>250</v>
      </c>
      <c r="O147" s="47">
        <v>0</v>
      </c>
      <c r="P147" s="47">
        <v>0</v>
      </c>
      <c r="Q147" s="47">
        <v>0</v>
      </c>
      <c r="R147" s="47">
        <v>0</v>
      </c>
      <c r="S147" s="47">
        <v>0</v>
      </c>
      <c r="T147" s="47">
        <v>225</v>
      </c>
      <c r="U147" s="47">
        <v>-6.25</v>
      </c>
      <c r="V147" t="s">
        <v>71</v>
      </c>
      <c r="W147" t="s">
        <v>72</v>
      </c>
      <c r="X147"/>
      <c r="Y147" t="s">
        <v>240</v>
      </c>
      <c r="Z147" s="43" t="str">
        <f>Raw_data[[#This Row],[Month]]&amp;Raw_data[[#This Row],[Locations]]&amp;Raw_data[[#This Row],[Looker2]]</f>
        <v>45292ConroeIOP</v>
      </c>
      <c r="AA147" s="44" t="str">
        <f>IFERROR(VLOOKUP(Raw_data[[#This Row],[Description]],'LU Table'!$A$1:$B$50,2,0),"")</f>
        <v>IOP</v>
      </c>
      <c r="AB147" s="44" t="str">
        <f>TRIM(MID(Raw_data[[#This Row],[Location]],LEN("Positive Recovery- ")+1,LEN(Raw_data[[#This Row],[Location]])))</f>
        <v>Conroe</v>
      </c>
      <c r="AC147" s="45">
        <f t="shared" si="2"/>
        <v>45292</v>
      </c>
      <c r="AD147" s="44" t="str">
        <f>VLOOKUP(Raw_data[[#This Row],[Locations]]&amp;Raw_data[[#This Row],[Looker2]],Category!A:E,5,0)</f>
        <v>Affiliate</v>
      </c>
      <c r="AE147" s="44" t="str">
        <f>Raw_data[[#This Row],[Locations]]&amp;Raw_data[[#This Row],[Looker2]]</f>
        <v>ConroeIOP</v>
      </c>
      <c r="AH147"/>
    </row>
    <row r="148" spans="1:34">
      <c r="A148" s="15">
        <v>45295</v>
      </c>
      <c r="B148" s="15">
        <v>45293</v>
      </c>
      <c r="C148" t="s">
        <v>9</v>
      </c>
      <c r="D148">
        <v>205414</v>
      </c>
      <c r="E148" t="s">
        <v>641</v>
      </c>
      <c r="F148" t="s">
        <v>437</v>
      </c>
      <c r="G148" t="s">
        <v>642</v>
      </c>
      <c r="H148" t="s">
        <v>159</v>
      </c>
      <c r="I148" t="s">
        <v>232</v>
      </c>
      <c r="J148" t="s">
        <v>17</v>
      </c>
      <c r="K148" t="s">
        <v>21</v>
      </c>
      <c r="L148" t="s">
        <v>128</v>
      </c>
      <c r="M148">
        <v>1</v>
      </c>
      <c r="N148" s="47">
        <v>225</v>
      </c>
      <c r="O148" s="47">
        <v>0</v>
      </c>
      <c r="P148" s="47">
        <v>0</v>
      </c>
      <c r="Q148" s="47">
        <v>0</v>
      </c>
      <c r="R148" s="47">
        <v>0</v>
      </c>
      <c r="S148" s="47">
        <v>0</v>
      </c>
      <c r="T148" s="47">
        <v>225</v>
      </c>
      <c r="U148" s="47">
        <v>0</v>
      </c>
      <c r="V148" t="s">
        <v>71</v>
      </c>
      <c r="W148" t="s">
        <v>72</v>
      </c>
      <c r="X148"/>
      <c r="Y148" t="s">
        <v>240</v>
      </c>
      <c r="Z148" s="43" t="str">
        <f>Raw_data[[#This Row],[Month]]&amp;Raw_data[[#This Row],[Locations]]&amp;Raw_data[[#This Row],[Looker2]]</f>
        <v>45292Jersey VillageIOP</v>
      </c>
      <c r="AA148" s="44" t="str">
        <f>IFERROR(VLOOKUP(Raw_data[[#This Row],[Description]],'LU Table'!$A$1:$B$50,2,0),"")</f>
        <v>IOP</v>
      </c>
      <c r="AB148" s="44" t="str">
        <f>TRIM(MID(Raw_data[[#This Row],[Location]],LEN("Positive Recovery- ")+1,LEN(Raw_data[[#This Row],[Location]])))</f>
        <v>Jersey Village</v>
      </c>
      <c r="AC148" s="45">
        <f t="shared" si="2"/>
        <v>45292</v>
      </c>
      <c r="AD148" s="44" t="str">
        <f>VLOOKUP(Raw_data[[#This Row],[Locations]]&amp;Raw_data[[#This Row],[Looker2]],Category!A:E,5,0)</f>
        <v>Affiliate</v>
      </c>
      <c r="AE148" s="44" t="str">
        <f>Raw_data[[#This Row],[Locations]]&amp;Raw_data[[#This Row],[Looker2]]</f>
        <v>Jersey VillageIOP</v>
      </c>
      <c r="AH148"/>
    </row>
    <row r="149" spans="1:34">
      <c r="A149" s="15">
        <v>45295</v>
      </c>
      <c r="B149" s="15">
        <v>45293</v>
      </c>
      <c r="C149" t="s">
        <v>9</v>
      </c>
      <c r="D149">
        <v>205415</v>
      </c>
      <c r="E149" t="s">
        <v>868</v>
      </c>
      <c r="F149" t="s">
        <v>523</v>
      </c>
      <c r="G149" t="s">
        <v>869</v>
      </c>
      <c r="H149" t="s">
        <v>158</v>
      </c>
      <c r="I149" t="s">
        <v>232</v>
      </c>
      <c r="J149" t="s">
        <v>88</v>
      </c>
      <c r="K149" t="s">
        <v>21</v>
      </c>
      <c r="L149" t="s">
        <v>128</v>
      </c>
      <c r="M149">
        <v>1</v>
      </c>
      <c r="N149" s="47">
        <v>250</v>
      </c>
      <c r="O149" s="47">
        <v>0</v>
      </c>
      <c r="P149" s="47">
        <v>0</v>
      </c>
      <c r="Q149" s="47">
        <v>0</v>
      </c>
      <c r="R149" s="47">
        <v>0</v>
      </c>
      <c r="S149" s="47">
        <v>0</v>
      </c>
      <c r="T149" s="47">
        <v>225</v>
      </c>
      <c r="U149" s="47">
        <v>225</v>
      </c>
      <c r="V149" t="s">
        <v>71</v>
      </c>
      <c r="W149" t="s">
        <v>72</v>
      </c>
      <c r="X149"/>
      <c r="Y149" t="s">
        <v>240</v>
      </c>
      <c r="Z149" s="43" t="str">
        <f>Raw_data[[#This Row],[Month]]&amp;Raw_data[[#This Row],[Locations]]&amp;Raw_data[[#This Row],[Looker2]]</f>
        <v>45292Jersey VillageIOP</v>
      </c>
      <c r="AA149" s="44" t="str">
        <f>IFERROR(VLOOKUP(Raw_data[[#This Row],[Description]],'LU Table'!$A$1:$B$50,2,0),"")</f>
        <v>IOP</v>
      </c>
      <c r="AB149" s="44" t="str">
        <f>TRIM(MID(Raw_data[[#This Row],[Location]],LEN("Positive Recovery- ")+1,LEN(Raw_data[[#This Row],[Location]])))</f>
        <v>Jersey Village</v>
      </c>
      <c r="AC149" s="45">
        <f t="shared" si="2"/>
        <v>45292</v>
      </c>
      <c r="AD149" s="44" t="str">
        <f>VLOOKUP(Raw_data[[#This Row],[Locations]]&amp;Raw_data[[#This Row],[Looker2]],Category!A:E,5,0)</f>
        <v>Affiliate</v>
      </c>
      <c r="AE149" s="44" t="str">
        <f>Raw_data[[#This Row],[Locations]]&amp;Raw_data[[#This Row],[Looker2]]</f>
        <v>Jersey VillageIOP</v>
      </c>
      <c r="AH149"/>
    </row>
    <row r="150" spans="1:34">
      <c r="A150" s="15">
        <v>45295</v>
      </c>
      <c r="B150" s="15">
        <v>45293</v>
      </c>
      <c r="C150" t="s">
        <v>9</v>
      </c>
      <c r="D150">
        <v>205416</v>
      </c>
      <c r="E150" t="s">
        <v>612</v>
      </c>
      <c r="F150" t="s">
        <v>461</v>
      </c>
      <c r="G150" t="s">
        <v>481</v>
      </c>
      <c r="H150" t="s">
        <v>158</v>
      </c>
      <c r="I150" t="s">
        <v>232</v>
      </c>
      <c r="J150" t="s">
        <v>88</v>
      </c>
      <c r="K150" t="s">
        <v>21</v>
      </c>
      <c r="L150" t="s">
        <v>128</v>
      </c>
      <c r="M150">
        <v>1</v>
      </c>
      <c r="N150" s="47">
        <v>250</v>
      </c>
      <c r="O150" s="47">
        <v>0</v>
      </c>
      <c r="P150" s="47">
        <v>0</v>
      </c>
      <c r="Q150" s="47">
        <v>0</v>
      </c>
      <c r="R150" s="47">
        <v>0</v>
      </c>
      <c r="S150" s="47">
        <v>0</v>
      </c>
      <c r="T150" s="47">
        <v>225</v>
      </c>
      <c r="U150" s="47">
        <v>-25</v>
      </c>
      <c r="V150" t="s">
        <v>71</v>
      </c>
      <c r="W150" t="s">
        <v>72</v>
      </c>
      <c r="X150"/>
      <c r="Y150" t="s">
        <v>240</v>
      </c>
      <c r="Z150" s="43" t="str">
        <f>Raw_data[[#This Row],[Month]]&amp;Raw_data[[#This Row],[Locations]]&amp;Raw_data[[#This Row],[Looker2]]</f>
        <v>45292Jersey VillageIOP</v>
      </c>
      <c r="AA150" s="44" t="str">
        <f>IFERROR(VLOOKUP(Raw_data[[#This Row],[Description]],'LU Table'!$A$1:$B$50,2,0),"")</f>
        <v>IOP</v>
      </c>
      <c r="AB150" s="44" t="str">
        <f>TRIM(MID(Raw_data[[#This Row],[Location]],LEN("Positive Recovery- ")+1,LEN(Raw_data[[#This Row],[Location]])))</f>
        <v>Jersey Village</v>
      </c>
      <c r="AC150" s="45">
        <f t="shared" si="2"/>
        <v>45292</v>
      </c>
      <c r="AD150" s="44" t="str">
        <f>VLOOKUP(Raw_data[[#This Row],[Locations]]&amp;Raw_data[[#This Row],[Looker2]],Category!A:E,5,0)</f>
        <v>Affiliate</v>
      </c>
      <c r="AE150" s="44" t="str">
        <f>Raw_data[[#This Row],[Locations]]&amp;Raw_data[[#This Row],[Looker2]]</f>
        <v>Jersey VillageIOP</v>
      </c>
      <c r="AH150"/>
    </row>
    <row r="151" spans="1:34">
      <c r="A151" s="15">
        <v>45295</v>
      </c>
      <c r="B151" s="15">
        <v>45293</v>
      </c>
      <c r="C151" t="s">
        <v>9</v>
      </c>
      <c r="D151">
        <v>205417</v>
      </c>
      <c r="E151" t="s">
        <v>866</v>
      </c>
      <c r="F151" t="s">
        <v>410</v>
      </c>
      <c r="G151" t="s">
        <v>867</v>
      </c>
      <c r="H151" t="s">
        <v>167</v>
      </c>
      <c r="I151" t="s">
        <v>232</v>
      </c>
      <c r="J151" t="s">
        <v>87</v>
      </c>
      <c r="K151" t="s">
        <v>547</v>
      </c>
      <c r="L151" t="s">
        <v>129</v>
      </c>
      <c r="M151">
        <v>1</v>
      </c>
      <c r="N151" s="47">
        <v>425</v>
      </c>
      <c r="O151" s="47">
        <v>0</v>
      </c>
      <c r="P151" s="47">
        <v>0</v>
      </c>
      <c r="Q151" s="47">
        <v>0</v>
      </c>
      <c r="R151" s="47">
        <v>0</v>
      </c>
      <c r="S151" s="47">
        <v>0</v>
      </c>
      <c r="T151" s="47">
        <v>425</v>
      </c>
      <c r="U151" s="47">
        <v>20</v>
      </c>
      <c r="V151" t="s">
        <v>71</v>
      </c>
      <c r="W151" t="s">
        <v>72</v>
      </c>
      <c r="X151"/>
      <c r="Y151" t="s">
        <v>240</v>
      </c>
      <c r="Z151" s="43" t="str">
        <f>Raw_data[[#This Row],[Month]]&amp;Raw_data[[#This Row],[Locations]]&amp;Raw_data[[#This Row],[Looker2]]</f>
        <v>45292ConroePHP</v>
      </c>
      <c r="AA151" s="44" t="str">
        <f>IFERROR(VLOOKUP(Raw_data[[#This Row],[Description]],'LU Table'!$A$1:$B$50,2,0),"")</f>
        <v>PHP</v>
      </c>
      <c r="AB151" s="44" t="str">
        <f>TRIM(MID(Raw_data[[#This Row],[Location]],LEN("Positive Recovery- ")+1,LEN(Raw_data[[#This Row],[Location]])))</f>
        <v>Conroe</v>
      </c>
      <c r="AC151" s="45">
        <f t="shared" si="2"/>
        <v>45292</v>
      </c>
      <c r="AD151" s="44" t="str">
        <f>VLOOKUP(Raw_data[[#This Row],[Locations]]&amp;Raw_data[[#This Row],[Looker2]],Category!A:E,5,0)</f>
        <v>Affiliate</v>
      </c>
      <c r="AE151" s="44" t="str">
        <f>Raw_data[[#This Row],[Locations]]&amp;Raw_data[[#This Row],[Looker2]]</f>
        <v>ConroePHP</v>
      </c>
      <c r="AH151"/>
    </row>
    <row r="152" spans="1:34">
      <c r="A152" s="15">
        <v>45295</v>
      </c>
      <c r="B152" s="15">
        <v>45293</v>
      </c>
      <c r="C152" t="s">
        <v>9</v>
      </c>
      <c r="D152">
        <v>205418</v>
      </c>
      <c r="E152" t="s">
        <v>673</v>
      </c>
      <c r="F152" t="s">
        <v>271</v>
      </c>
      <c r="G152" t="s">
        <v>764</v>
      </c>
      <c r="H152" t="s">
        <v>160</v>
      </c>
      <c r="I152" t="s">
        <v>232</v>
      </c>
      <c r="J152" t="s">
        <v>132</v>
      </c>
      <c r="K152" t="s">
        <v>547</v>
      </c>
      <c r="L152" t="s">
        <v>128</v>
      </c>
      <c r="M152">
        <v>1</v>
      </c>
      <c r="N152" s="47">
        <v>165</v>
      </c>
      <c r="O152" s="47">
        <v>0</v>
      </c>
      <c r="P152" s="47">
        <v>0</v>
      </c>
      <c r="Q152" s="47">
        <v>0</v>
      </c>
      <c r="R152" s="47">
        <v>0</v>
      </c>
      <c r="S152" s="47">
        <v>165</v>
      </c>
      <c r="T152" s="47">
        <v>148.5</v>
      </c>
      <c r="U152" s="47">
        <v>148.5</v>
      </c>
      <c r="V152" t="s">
        <v>71</v>
      </c>
      <c r="W152" t="s">
        <v>72</v>
      </c>
      <c r="X152"/>
      <c r="Y152" t="s">
        <v>240</v>
      </c>
      <c r="Z152" s="43" t="str">
        <f>Raw_data[[#This Row],[Month]]&amp;Raw_data[[#This Row],[Locations]]&amp;Raw_data[[#This Row],[Looker2]]</f>
        <v>45292ConroeIOP</v>
      </c>
      <c r="AA152" s="44" t="str">
        <f>IFERROR(VLOOKUP(Raw_data[[#This Row],[Description]],'LU Table'!$A$1:$B$50,2,0),"")</f>
        <v>IOP</v>
      </c>
      <c r="AB152" s="44" t="str">
        <f>TRIM(MID(Raw_data[[#This Row],[Location]],LEN("Positive Recovery- ")+1,LEN(Raw_data[[#This Row],[Location]])))</f>
        <v>Conroe</v>
      </c>
      <c r="AC152" s="45">
        <f t="shared" si="2"/>
        <v>45292</v>
      </c>
      <c r="AD152" s="44" t="str">
        <f>VLOOKUP(Raw_data[[#This Row],[Locations]]&amp;Raw_data[[#This Row],[Looker2]],Category!A:E,5,0)</f>
        <v>Affiliate</v>
      </c>
      <c r="AE152" s="44" t="str">
        <f>Raw_data[[#This Row],[Locations]]&amp;Raw_data[[#This Row],[Looker2]]</f>
        <v>ConroeIOP</v>
      </c>
      <c r="AH152"/>
    </row>
    <row r="153" spans="1:34">
      <c r="A153" s="15">
        <v>45295</v>
      </c>
      <c r="B153" s="15">
        <v>45293</v>
      </c>
      <c r="C153" t="s">
        <v>9</v>
      </c>
      <c r="D153">
        <v>205419</v>
      </c>
      <c r="E153" t="s">
        <v>747</v>
      </c>
      <c r="F153" t="s">
        <v>748</v>
      </c>
      <c r="G153" t="s">
        <v>252</v>
      </c>
      <c r="H153" t="s">
        <v>158</v>
      </c>
      <c r="I153" t="s">
        <v>232</v>
      </c>
      <c r="J153" t="s">
        <v>749</v>
      </c>
      <c r="K153" t="s">
        <v>547</v>
      </c>
      <c r="L153" t="s">
        <v>128</v>
      </c>
      <c r="M153">
        <v>1</v>
      </c>
      <c r="N153" s="47">
        <v>158</v>
      </c>
      <c r="O153" s="47">
        <v>0</v>
      </c>
      <c r="P153" s="47">
        <v>0</v>
      </c>
      <c r="Q153" s="47">
        <v>0</v>
      </c>
      <c r="R153" s="47">
        <v>0</v>
      </c>
      <c r="S153" s="47">
        <v>0</v>
      </c>
      <c r="T153" s="47">
        <v>142.19999999999999</v>
      </c>
      <c r="U153" s="47">
        <v>142.19999999999999</v>
      </c>
      <c r="V153" t="s">
        <v>71</v>
      </c>
      <c r="W153" t="s">
        <v>72</v>
      </c>
      <c r="X153"/>
      <c r="Y153" t="s">
        <v>240</v>
      </c>
      <c r="Z153" s="43" t="str">
        <f>Raw_data[[#This Row],[Month]]&amp;Raw_data[[#This Row],[Locations]]&amp;Raw_data[[#This Row],[Looker2]]</f>
        <v>45292ConroeIOP</v>
      </c>
      <c r="AA153" s="44" t="str">
        <f>IFERROR(VLOOKUP(Raw_data[[#This Row],[Description]],'LU Table'!$A$1:$B$50,2,0),"")</f>
        <v>IOP</v>
      </c>
      <c r="AB153" s="44" t="str">
        <f>TRIM(MID(Raw_data[[#This Row],[Location]],LEN("Positive Recovery- ")+1,LEN(Raw_data[[#This Row],[Location]])))</f>
        <v>Conroe</v>
      </c>
      <c r="AC153" s="45">
        <f t="shared" si="2"/>
        <v>45292</v>
      </c>
      <c r="AD153" s="44" t="str">
        <f>VLOOKUP(Raw_data[[#This Row],[Locations]]&amp;Raw_data[[#This Row],[Looker2]],Category!A:E,5,0)</f>
        <v>Affiliate</v>
      </c>
      <c r="AE153" s="44" t="str">
        <f>Raw_data[[#This Row],[Locations]]&amp;Raw_data[[#This Row],[Looker2]]</f>
        <v>ConroeIOP</v>
      </c>
      <c r="AH153"/>
    </row>
    <row r="154" spans="1:34">
      <c r="A154" s="15">
        <v>45295</v>
      </c>
      <c r="B154" s="15">
        <v>45293</v>
      </c>
      <c r="C154" t="s">
        <v>9</v>
      </c>
      <c r="D154">
        <v>205420</v>
      </c>
      <c r="E154" t="s">
        <v>774</v>
      </c>
      <c r="F154" t="s">
        <v>464</v>
      </c>
      <c r="G154" t="s">
        <v>775</v>
      </c>
      <c r="H154" t="s">
        <v>158</v>
      </c>
      <c r="I154" t="s">
        <v>232</v>
      </c>
      <c r="J154" t="s">
        <v>121</v>
      </c>
      <c r="K154" t="s">
        <v>75</v>
      </c>
      <c r="L154" t="s">
        <v>128</v>
      </c>
      <c r="M154">
        <v>1</v>
      </c>
      <c r="N154" s="47">
        <v>212</v>
      </c>
      <c r="O154" s="47">
        <v>0</v>
      </c>
      <c r="P154" s="47">
        <v>0</v>
      </c>
      <c r="Q154" s="47">
        <v>0</v>
      </c>
      <c r="R154" s="47">
        <v>0</v>
      </c>
      <c r="S154" s="47">
        <v>0</v>
      </c>
      <c r="T154" s="47">
        <v>190.8</v>
      </c>
      <c r="U154" s="47">
        <v>21.2</v>
      </c>
      <c r="V154" t="s">
        <v>71</v>
      </c>
      <c r="W154" t="s">
        <v>72</v>
      </c>
      <c r="X154"/>
      <c r="Y154" t="s">
        <v>240</v>
      </c>
      <c r="Z154" s="43" t="str">
        <f>Raw_data[[#This Row],[Month]]&amp;Raw_data[[#This Row],[Locations]]&amp;Raw_data[[#This Row],[Looker2]]</f>
        <v>45292The WoodlandsIOP</v>
      </c>
      <c r="AA154" s="44" t="str">
        <f>IFERROR(VLOOKUP(Raw_data[[#This Row],[Description]],'LU Table'!$A$1:$B$50,2,0),"")</f>
        <v>IOP</v>
      </c>
      <c r="AB154" s="44" t="str">
        <f>TRIM(MID(Raw_data[[#This Row],[Location]],LEN("Positive Recovery- ")+1,LEN(Raw_data[[#This Row],[Location]])))</f>
        <v>The Woodlands</v>
      </c>
      <c r="AC154" s="45">
        <f t="shared" si="2"/>
        <v>45292</v>
      </c>
      <c r="AD154" s="44" t="str">
        <f>VLOOKUP(Raw_data[[#This Row],[Locations]]&amp;Raw_data[[#This Row],[Looker2]],Category!A:E,5,0)</f>
        <v>Affiliate</v>
      </c>
      <c r="AE154" s="44" t="str">
        <f>Raw_data[[#This Row],[Locations]]&amp;Raw_data[[#This Row],[Looker2]]</f>
        <v>The WoodlandsIOP</v>
      </c>
      <c r="AH154"/>
    </row>
    <row r="155" spans="1:34">
      <c r="A155" s="15">
        <v>45295</v>
      </c>
      <c r="B155" s="15">
        <v>45293</v>
      </c>
      <c r="C155" t="s">
        <v>9</v>
      </c>
      <c r="D155">
        <v>205421</v>
      </c>
      <c r="E155" t="s">
        <v>719</v>
      </c>
      <c r="F155" t="s">
        <v>720</v>
      </c>
      <c r="G155" t="s">
        <v>721</v>
      </c>
      <c r="H155" t="s">
        <v>160</v>
      </c>
      <c r="I155" t="s">
        <v>232</v>
      </c>
      <c r="J155" t="s">
        <v>132</v>
      </c>
      <c r="K155" t="s">
        <v>75</v>
      </c>
      <c r="L155" t="s">
        <v>128</v>
      </c>
      <c r="M155">
        <v>1</v>
      </c>
      <c r="N155" s="47">
        <v>165</v>
      </c>
      <c r="O155" s="47">
        <v>0</v>
      </c>
      <c r="P155" s="47">
        <v>0</v>
      </c>
      <c r="Q155" s="47">
        <v>0</v>
      </c>
      <c r="R155" s="47">
        <v>0</v>
      </c>
      <c r="S155" s="47">
        <v>165</v>
      </c>
      <c r="T155" s="47">
        <v>148.5</v>
      </c>
      <c r="U155" s="47">
        <v>148.5</v>
      </c>
      <c r="V155" t="s">
        <v>71</v>
      </c>
      <c r="W155" t="s">
        <v>72</v>
      </c>
      <c r="X155"/>
      <c r="Y155" t="s">
        <v>240</v>
      </c>
      <c r="Z155" s="43" t="str">
        <f>Raw_data[[#This Row],[Month]]&amp;Raw_data[[#This Row],[Locations]]&amp;Raw_data[[#This Row],[Looker2]]</f>
        <v>45292The WoodlandsIOP</v>
      </c>
      <c r="AA155" s="44" t="str">
        <f>IFERROR(VLOOKUP(Raw_data[[#This Row],[Description]],'LU Table'!$A$1:$B$50,2,0),"")</f>
        <v>IOP</v>
      </c>
      <c r="AB155" s="44" t="str">
        <f>TRIM(MID(Raw_data[[#This Row],[Location]],LEN("Positive Recovery- ")+1,LEN(Raw_data[[#This Row],[Location]])))</f>
        <v>The Woodlands</v>
      </c>
      <c r="AC155" s="45">
        <f t="shared" si="2"/>
        <v>45292</v>
      </c>
      <c r="AD155" s="44" t="str">
        <f>VLOOKUP(Raw_data[[#This Row],[Locations]]&amp;Raw_data[[#This Row],[Looker2]],Category!A:E,5,0)</f>
        <v>Affiliate</v>
      </c>
      <c r="AE155" s="44" t="str">
        <f>Raw_data[[#This Row],[Locations]]&amp;Raw_data[[#This Row],[Looker2]]</f>
        <v>The WoodlandsIOP</v>
      </c>
      <c r="AH155"/>
    </row>
    <row r="156" spans="1:34">
      <c r="A156" s="15">
        <v>45295</v>
      </c>
      <c r="B156" s="15">
        <v>45293</v>
      </c>
      <c r="C156" t="s">
        <v>9</v>
      </c>
      <c r="D156">
        <v>205422</v>
      </c>
      <c r="E156" t="s">
        <v>829</v>
      </c>
      <c r="F156" t="s">
        <v>333</v>
      </c>
      <c r="G156" t="s">
        <v>440</v>
      </c>
      <c r="H156" t="s">
        <v>160</v>
      </c>
      <c r="I156" t="s">
        <v>232</v>
      </c>
      <c r="J156" t="s">
        <v>94</v>
      </c>
      <c r="K156" t="s">
        <v>75</v>
      </c>
      <c r="L156" t="s">
        <v>128</v>
      </c>
      <c r="M156">
        <v>1</v>
      </c>
      <c r="N156" s="47">
        <v>215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193.5</v>
      </c>
      <c r="U156" s="47">
        <v>193.5</v>
      </c>
      <c r="V156" t="s">
        <v>71</v>
      </c>
      <c r="W156" t="s">
        <v>72</v>
      </c>
      <c r="X156"/>
      <c r="Y156" t="s">
        <v>240</v>
      </c>
      <c r="Z156" s="43" t="str">
        <f>Raw_data[[#This Row],[Month]]&amp;Raw_data[[#This Row],[Locations]]&amp;Raw_data[[#This Row],[Looker2]]</f>
        <v>45292The WoodlandsIOP</v>
      </c>
      <c r="AA156" s="44" t="str">
        <f>IFERROR(VLOOKUP(Raw_data[[#This Row],[Description]],'LU Table'!$A$1:$B$50,2,0),"")</f>
        <v>IOP</v>
      </c>
      <c r="AB156" s="44" t="str">
        <f>TRIM(MID(Raw_data[[#This Row],[Location]],LEN("Positive Recovery- ")+1,LEN(Raw_data[[#This Row],[Location]])))</f>
        <v>The Woodlands</v>
      </c>
      <c r="AC156" s="45">
        <f t="shared" si="2"/>
        <v>45292</v>
      </c>
      <c r="AD156" s="44" t="str">
        <f>VLOOKUP(Raw_data[[#This Row],[Locations]]&amp;Raw_data[[#This Row],[Looker2]],Category!A:E,5,0)</f>
        <v>Affiliate</v>
      </c>
      <c r="AE156" s="44" t="str">
        <f>Raw_data[[#This Row],[Locations]]&amp;Raw_data[[#This Row],[Looker2]]</f>
        <v>The WoodlandsIOP</v>
      </c>
      <c r="AH156"/>
    </row>
    <row r="157" spans="1:34">
      <c r="A157" s="15">
        <v>45295</v>
      </c>
      <c r="B157" s="15">
        <v>45293</v>
      </c>
      <c r="C157" t="s">
        <v>9</v>
      </c>
      <c r="D157">
        <v>205423</v>
      </c>
      <c r="E157" t="s">
        <v>890</v>
      </c>
      <c r="F157" t="s">
        <v>414</v>
      </c>
      <c r="G157" t="s">
        <v>551</v>
      </c>
      <c r="H157" t="s">
        <v>160</v>
      </c>
      <c r="I157" t="s">
        <v>232</v>
      </c>
      <c r="J157" t="s">
        <v>95</v>
      </c>
      <c r="K157" t="s">
        <v>79</v>
      </c>
      <c r="L157" t="s">
        <v>128</v>
      </c>
      <c r="M157">
        <v>1</v>
      </c>
      <c r="N157" s="47">
        <v>130</v>
      </c>
      <c r="O157" s="47">
        <v>0</v>
      </c>
      <c r="P157" s="47">
        <v>0</v>
      </c>
      <c r="Q157" s="47">
        <v>0</v>
      </c>
      <c r="R157" s="47">
        <v>0</v>
      </c>
      <c r="S157" s="47">
        <v>0</v>
      </c>
      <c r="T157" s="47">
        <v>117</v>
      </c>
      <c r="U157" s="47">
        <v>117</v>
      </c>
      <c r="V157" t="s">
        <v>71</v>
      </c>
      <c r="W157" t="s">
        <v>72</v>
      </c>
      <c r="X157"/>
      <c r="Y157" t="s">
        <v>240</v>
      </c>
      <c r="Z157" s="43" t="str">
        <f>Raw_data[[#This Row],[Month]]&amp;Raw_data[[#This Row],[Locations]]&amp;Raw_data[[#This Row],[Looker2]]</f>
        <v>45292Cinco RanchIOP</v>
      </c>
      <c r="AA157" s="44" t="str">
        <f>IFERROR(VLOOKUP(Raw_data[[#This Row],[Description]],'LU Table'!$A$1:$B$50,2,0),"")</f>
        <v>IOP</v>
      </c>
      <c r="AB157" s="44" t="str">
        <f>TRIM(MID(Raw_data[[#This Row],[Location]],LEN("Positive Recovery- ")+1,LEN(Raw_data[[#This Row],[Location]])))</f>
        <v>Cinco Ranch</v>
      </c>
      <c r="AC157" s="45">
        <f t="shared" si="2"/>
        <v>45292</v>
      </c>
      <c r="AD157" s="44" t="str">
        <f>VLOOKUP(Raw_data[[#This Row],[Locations]]&amp;Raw_data[[#This Row],[Looker2]],Category!A:E,5,0)</f>
        <v>Affiliate</v>
      </c>
      <c r="AE157" s="44" t="str">
        <f>Raw_data[[#This Row],[Locations]]&amp;Raw_data[[#This Row],[Looker2]]</f>
        <v>Cinco RanchIOP</v>
      </c>
      <c r="AH157"/>
    </row>
    <row r="158" spans="1:34">
      <c r="A158" s="15">
        <v>45295</v>
      </c>
      <c r="B158" s="15">
        <v>45293</v>
      </c>
      <c r="C158" t="s">
        <v>9</v>
      </c>
      <c r="D158">
        <v>205424</v>
      </c>
      <c r="E158" t="s">
        <v>830</v>
      </c>
      <c r="F158" t="s">
        <v>489</v>
      </c>
      <c r="G158" t="s">
        <v>831</v>
      </c>
      <c r="H158" t="s">
        <v>160</v>
      </c>
      <c r="I158" t="s">
        <v>232</v>
      </c>
      <c r="J158" t="s">
        <v>90</v>
      </c>
      <c r="K158" t="s">
        <v>79</v>
      </c>
      <c r="L158" t="s">
        <v>128</v>
      </c>
      <c r="M158">
        <v>1</v>
      </c>
      <c r="N158" s="47">
        <v>220</v>
      </c>
      <c r="O158" s="47">
        <v>0</v>
      </c>
      <c r="P158" s="47">
        <v>0</v>
      </c>
      <c r="Q158" s="47">
        <v>0</v>
      </c>
      <c r="R158" s="47">
        <v>0</v>
      </c>
      <c r="S158" s="47">
        <v>0</v>
      </c>
      <c r="T158" s="47">
        <v>198</v>
      </c>
      <c r="U158" s="47">
        <v>22</v>
      </c>
      <c r="V158" t="s">
        <v>71</v>
      </c>
      <c r="W158" t="s">
        <v>72</v>
      </c>
      <c r="X158"/>
      <c r="Y158" t="s">
        <v>240</v>
      </c>
      <c r="Z158" s="43" t="str">
        <f>Raw_data[[#This Row],[Month]]&amp;Raw_data[[#This Row],[Locations]]&amp;Raw_data[[#This Row],[Looker2]]</f>
        <v>45292Cinco RanchIOP</v>
      </c>
      <c r="AA158" s="44" t="str">
        <f>IFERROR(VLOOKUP(Raw_data[[#This Row],[Description]],'LU Table'!$A$1:$B$50,2,0),"")</f>
        <v>IOP</v>
      </c>
      <c r="AB158" s="44" t="str">
        <f>TRIM(MID(Raw_data[[#This Row],[Location]],LEN("Positive Recovery- ")+1,LEN(Raw_data[[#This Row],[Location]])))</f>
        <v>Cinco Ranch</v>
      </c>
      <c r="AC158" s="45">
        <f t="shared" si="2"/>
        <v>45292</v>
      </c>
      <c r="AD158" s="44" t="str">
        <f>VLOOKUP(Raw_data[[#This Row],[Locations]]&amp;Raw_data[[#This Row],[Looker2]],Category!A:E,5,0)</f>
        <v>Affiliate</v>
      </c>
      <c r="AE158" s="44" t="str">
        <f>Raw_data[[#This Row],[Locations]]&amp;Raw_data[[#This Row],[Looker2]]</f>
        <v>Cinco RanchIOP</v>
      </c>
      <c r="AH158"/>
    </row>
    <row r="159" spans="1:34">
      <c r="A159" s="15">
        <v>45295</v>
      </c>
      <c r="B159" s="15">
        <v>45293</v>
      </c>
      <c r="C159" t="s">
        <v>9</v>
      </c>
      <c r="D159">
        <v>205425</v>
      </c>
      <c r="E159" t="s">
        <v>668</v>
      </c>
      <c r="F159" t="s">
        <v>350</v>
      </c>
      <c r="G159" t="s">
        <v>669</v>
      </c>
      <c r="H159" t="s">
        <v>160</v>
      </c>
      <c r="I159" t="s">
        <v>232</v>
      </c>
      <c r="J159" t="s">
        <v>96</v>
      </c>
      <c r="K159" t="s">
        <v>79</v>
      </c>
      <c r="L159" t="s">
        <v>128</v>
      </c>
      <c r="M159">
        <v>1</v>
      </c>
      <c r="N159" s="47">
        <v>169</v>
      </c>
      <c r="O159" s="47">
        <v>0</v>
      </c>
      <c r="P159" s="47">
        <v>0</v>
      </c>
      <c r="Q159" s="47">
        <v>0</v>
      </c>
      <c r="R159" s="47">
        <v>0</v>
      </c>
      <c r="S159" s="47">
        <v>169</v>
      </c>
      <c r="T159" s="47">
        <v>152.1</v>
      </c>
      <c r="U159" s="47">
        <v>152.1</v>
      </c>
      <c r="V159" t="s">
        <v>71</v>
      </c>
      <c r="W159" t="s">
        <v>72</v>
      </c>
      <c r="X159"/>
      <c r="Y159" t="s">
        <v>240</v>
      </c>
      <c r="Z159" s="43" t="str">
        <f>Raw_data[[#This Row],[Month]]&amp;Raw_data[[#This Row],[Locations]]&amp;Raw_data[[#This Row],[Looker2]]</f>
        <v>45292Cinco RanchIOP</v>
      </c>
      <c r="AA159" s="44" t="str">
        <f>IFERROR(VLOOKUP(Raw_data[[#This Row],[Description]],'LU Table'!$A$1:$B$50,2,0),"")</f>
        <v>IOP</v>
      </c>
      <c r="AB159" s="44" t="str">
        <f>TRIM(MID(Raw_data[[#This Row],[Location]],LEN("Positive Recovery- ")+1,LEN(Raw_data[[#This Row],[Location]])))</f>
        <v>Cinco Ranch</v>
      </c>
      <c r="AC159" s="45">
        <f t="shared" si="2"/>
        <v>45292</v>
      </c>
      <c r="AD159" s="44" t="str">
        <f>VLOOKUP(Raw_data[[#This Row],[Locations]]&amp;Raw_data[[#This Row],[Looker2]],Category!A:E,5,0)</f>
        <v>Affiliate</v>
      </c>
      <c r="AE159" s="44" t="str">
        <f>Raw_data[[#This Row],[Locations]]&amp;Raw_data[[#This Row],[Looker2]]</f>
        <v>Cinco RanchIOP</v>
      </c>
      <c r="AH159"/>
    </row>
    <row r="160" spans="1:34">
      <c r="A160" s="15">
        <v>45295</v>
      </c>
      <c r="B160" s="15">
        <v>45293</v>
      </c>
      <c r="C160" t="s">
        <v>9</v>
      </c>
      <c r="D160">
        <v>205426</v>
      </c>
      <c r="E160" t="s">
        <v>772</v>
      </c>
      <c r="F160" t="s">
        <v>384</v>
      </c>
      <c r="G160" t="s">
        <v>773</v>
      </c>
      <c r="H160" t="s">
        <v>160</v>
      </c>
      <c r="I160" t="s">
        <v>232</v>
      </c>
      <c r="J160" t="s">
        <v>90</v>
      </c>
      <c r="K160" t="s">
        <v>18</v>
      </c>
      <c r="L160" t="s">
        <v>128</v>
      </c>
      <c r="M160">
        <v>1</v>
      </c>
      <c r="N160" s="47">
        <v>220</v>
      </c>
      <c r="O160" s="47">
        <v>0</v>
      </c>
      <c r="P160" s="47">
        <v>0</v>
      </c>
      <c r="Q160" s="47">
        <v>0</v>
      </c>
      <c r="R160" s="47">
        <v>0</v>
      </c>
      <c r="S160" s="47">
        <v>8</v>
      </c>
      <c r="T160" s="47">
        <v>198</v>
      </c>
      <c r="U160" s="47">
        <v>-4</v>
      </c>
      <c r="V160" t="s">
        <v>71</v>
      </c>
      <c r="W160" t="s">
        <v>72</v>
      </c>
      <c r="X160"/>
      <c r="Y160" t="s">
        <v>240</v>
      </c>
      <c r="Z160" s="43" t="str">
        <f>Raw_data[[#This Row],[Month]]&amp;Raw_data[[#This Row],[Locations]]&amp;Raw_data[[#This Row],[Looker2]]</f>
        <v>45292San AntonioIOP</v>
      </c>
      <c r="AA160" s="44" t="str">
        <f>IFERROR(VLOOKUP(Raw_data[[#This Row],[Description]],'LU Table'!$A$1:$B$50,2,0),"")</f>
        <v>IOP</v>
      </c>
      <c r="AB160" s="44" t="str">
        <f>TRIM(MID(Raw_data[[#This Row],[Location]],LEN("Positive Recovery- ")+1,LEN(Raw_data[[#This Row],[Location]])))</f>
        <v>San Antonio</v>
      </c>
      <c r="AC160" s="45">
        <f t="shared" si="2"/>
        <v>45292</v>
      </c>
      <c r="AD160" s="44" t="str">
        <f>VLOOKUP(Raw_data[[#This Row],[Locations]]&amp;Raw_data[[#This Row],[Looker2]],Category!A:E,5,0)</f>
        <v>Affiliate</v>
      </c>
      <c r="AE160" s="44" t="str">
        <f>Raw_data[[#This Row],[Locations]]&amp;Raw_data[[#This Row],[Looker2]]</f>
        <v>San AntonioIOP</v>
      </c>
      <c r="AH160"/>
    </row>
    <row r="161" spans="1:34">
      <c r="A161" s="15">
        <v>45295</v>
      </c>
      <c r="B161" s="15">
        <v>45293</v>
      </c>
      <c r="C161" t="s">
        <v>9</v>
      </c>
      <c r="D161">
        <v>205428</v>
      </c>
      <c r="E161" t="s">
        <v>693</v>
      </c>
      <c r="F161" t="s">
        <v>309</v>
      </c>
      <c r="G161" t="s">
        <v>293</v>
      </c>
      <c r="H161" t="s">
        <v>158</v>
      </c>
      <c r="I161" t="s">
        <v>232</v>
      </c>
      <c r="J161" t="s">
        <v>87</v>
      </c>
      <c r="K161" t="s">
        <v>18</v>
      </c>
      <c r="L161" t="s">
        <v>128</v>
      </c>
      <c r="M161">
        <v>1</v>
      </c>
      <c r="N161" s="47">
        <v>275</v>
      </c>
      <c r="O161" s="47">
        <v>0</v>
      </c>
      <c r="P161" s="47">
        <v>0</v>
      </c>
      <c r="Q161" s="47">
        <v>0</v>
      </c>
      <c r="R161" s="47">
        <v>0</v>
      </c>
      <c r="S161" s="47">
        <v>0</v>
      </c>
      <c r="T161" s="47">
        <v>247.5</v>
      </c>
      <c r="U161" s="47">
        <v>247.5</v>
      </c>
      <c r="V161" t="s">
        <v>71</v>
      </c>
      <c r="W161" t="s">
        <v>72</v>
      </c>
      <c r="X161"/>
      <c r="Y161" t="s">
        <v>240</v>
      </c>
      <c r="Z161" s="43" t="str">
        <f>Raw_data[[#This Row],[Month]]&amp;Raw_data[[#This Row],[Locations]]&amp;Raw_data[[#This Row],[Looker2]]</f>
        <v>45292San AntonioIOP</v>
      </c>
      <c r="AA161" s="44" t="str">
        <f>IFERROR(VLOOKUP(Raw_data[[#This Row],[Description]],'LU Table'!$A$1:$B$50,2,0),"")</f>
        <v>IOP</v>
      </c>
      <c r="AB161" s="44" t="str">
        <f>TRIM(MID(Raw_data[[#This Row],[Location]],LEN("Positive Recovery- ")+1,LEN(Raw_data[[#This Row],[Location]])))</f>
        <v>San Antonio</v>
      </c>
      <c r="AC161" s="45">
        <f t="shared" si="2"/>
        <v>45292</v>
      </c>
      <c r="AD161" s="44" t="str">
        <f>VLOOKUP(Raw_data[[#This Row],[Locations]]&amp;Raw_data[[#This Row],[Looker2]],Category!A:E,5,0)</f>
        <v>Affiliate</v>
      </c>
      <c r="AE161" s="44" t="str">
        <f>Raw_data[[#This Row],[Locations]]&amp;Raw_data[[#This Row],[Looker2]]</f>
        <v>San AntonioIOP</v>
      </c>
      <c r="AH161"/>
    </row>
    <row r="162" spans="1:34">
      <c r="A162" s="15">
        <v>45295</v>
      </c>
      <c r="B162" s="15">
        <v>45293</v>
      </c>
      <c r="C162" t="s">
        <v>9</v>
      </c>
      <c r="D162">
        <v>205429</v>
      </c>
      <c r="E162" t="s">
        <v>837</v>
      </c>
      <c r="F162" t="s">
        <v>307</v>
      </c>
      <c r="G162" t="s">
        <v>838</v>
      </c>
      <c r="H162" t="s">
        <v>158</v>
      </c>
      <c r="I162" t="s">
        <v>232</v>
      </c>
      <c r="J162" t="s">
        <v>87</v>
      </c>
      <c r="K162" t="s">
        <v>107</v>
      </c>
      <c r="L162" t="s">
        <v>128</v>
      </c>
      <c r="M162">
        <v>1</v>
      </c>
      <c r="N162" s="47">
        <v>275</v>
      </c>
      <c r="O162" s="47">
        <v>0</v>
      </c>
      <c r="P162" s="47">
        <v>0</v>
      </c>
      <c r="Q162" s="47">
        <v>0</v>
      </c>
      <c r="R162" s="47">
        <v>0</v>
      </c>
      <c r="S162" s="47">
        <v>0</v>
      </c>
      <c r="T162" s="47">
        <v>247.5</v>
      </c>
      <c r="U162" s="47">
        <v>129.53</v>
      </c>
      <c r="V162" t="s">
        <v>71</v>
      </c>
      <c r="W162" t="s">
        <v>72</v>
      </c>
      <c r="X162"/>
      <c r="Y162" t="s">
        <v>240</v>
      </c>
      <c r="Z162" s="43" t="str">
        <f>Raw_data[[#This Row],[Month]]&amp;Raw_data[[#This Row],[Locations]]&amp;Raw_data[[#This Row],[Looker2]]</f>
        <v>45292Dallas Ft WorthIOP</v>
      </c>
      <c r="AA162" s="44" t="str">
        <f>IFERROR(VLOOKUP(Raw_data[[#This Row],[Description]],'LU Table'!$A$1:$B$50,2,0),"")</f>
        <v>IOP</v>
      </c>
      <c r="AB162" s="44" t="str">
        <f>TRIM(MID(Raw_data[[#This Row],[Location]],LEN("Positive Recovery- ")+1,LEN(Raw_data[[#This Row],[Location]])))</f>
        <v>Dallas Ft Worth</v>
      </c>
      <c r="AC162" s="45">
        <f t="shared" si="2"/>
        <v>45292</v>
      </c>
      <c r="AD162" s="44" t="str">
        <f>VLOOKUP(Raw_data[[#This Row],[Locations]]&amp;Raw_data[[#This Row],[Looker2]],Category!A:E,5,0)</f>
        <v>Company Owned</v>
      </c>
      <c r="AE162" s="44" t="str">
        <f>Raw_data[[#This Row],[Locations]]&amp;Raw_data[[#This Row],[Looker2]]</f>
        <v>Dallas Ft WorthIOP</v>
      </c>
      <c r="AH162"/>
    </row>
    <row r="163" spans="1:34">
      <c r="A163" s="15">
        <v>45295</v>
      </c>
      <c r="B163" s="15">
        <v>45293</v>
      </c>
      <c r="C163" t="s">
        <v>9</v>
      </c>
      <c r="D163">
        <v>205430</v>
      </c>
      <c r="E163" t="s">
        <v>649</v>
      </c>
      <c r="F163" t="s">
        <v>468</v>
      </c>
      <c r="G163" t="s">
        <v>298</v>
      </c>
      <c r="H163" t="s">
        <v>158</v>
      </c>
      <c r="I163" t="s">
        <v>232</v>
      </c>
      <c r="J163" t="s">
        <v>88</v>
      </c>
      <c r="K163" t="s">
        <v>107</v>
      </c>
      <c r="L163" t="s">
        <v>128</v>
      </c>
      <c r="M163">
        <v>1</v>
      </c>
      <c r="N163" s="47">
        <v>250</v>
      </c>
      <c r="O163" s="47">
        <v>0</v>
      </c>
      <c r="P163" s="47">
        <v>0</v>
      </c>
      <c r="Q163" s="47">
        <v>0</v>
      </c>
      <c r="R163" s="47">
        <v>0</v>
      </c>
      <c r="S163" s="47">
        <v>0</v>
      </c>
      <c r="T163" s="47">
        <v>225</v>
      </c>
      <c r="U163" s="47">
        <v>225</v>
      </c>
      <c r="V163" t="s">
        <v>71</v>
      </c>
      <c r="W163" t="s">
        <v>72</v>
      </c>
      <c r="X163"/>
      <c r="Y163" t="s">
        <v>240</v>
      </c>
      <c r="Z163" s="43" t="str">
        <f>Raw_data[[#This Row],[Month]]&amp;Raw_data[[#This Row],[Locations]]&amp;Raw_data[[#This Row],[Looker2]]</f>
        <v>45292Dallas Ft WorthIOP</v>
      </c>
      <c r="AA163" s="44" t="str">
        <f>IFERROR(VLOOKUP(Raw_data[[#This Row],[Description]],'LU Table'!$A$1:$B$50,2,0),"")</f>
        <v>IOP</v>
      </c>
      <c r="AB163" s="44" t="str">
        <f>TRIM(MID(Raw_data[[#This Row],[Location]],LEN("Positive Recovery- ")+1,LEN(Raw_data[[#This Row],[Location]])))</f>
        <v>Dallas Ft Worth</v>
      </c>
      <c r="AC163" s="45">
        <f t="shared" si="2"/>
        <v>45292</v>
      </c>
      <c r="AD163" s="44" t="str">
        <f>VLOOKUP(Raw_data[[#This Row],[Locations]]&amp;Raw_data[[#This Row],[Looker2]],Category!A:E,5,0)</f>
        <v>Company Owned</v>
      </c>
      <c r="AE163" s="44" t="str">
        <f>Raw_data[[#This Row],[Locations]]&amp;Raw_data[[#This Row],[Looker2]]</f>
        <v>Dallas Ft WorthIOP</v>
      </c>
      <c r="AH163"/>
    </row>
    <row r="164" spans="1:34">
      <c r="A164" s="15">
        <v>45295</v>
      </c>
      <c r="B164" s="15">
        <v>45293</v>
      </c>
      <c r="C164" t="s">
        <v>9</v>
      </c>
      <c r="D164">
        <v>205431</v>
      </c>
      <c r="E164" t="s">
        <v>743</v>
      </c>
      <c r="F164" t="s">
        <v>624</v>
      </c>
      <c r="G164" t="s">
        <v>546</v>
      </c>
      <c r="H164" t="s">
        <v>160</v>
      </c>
      <c r="I164" t="s">
        <v>232</v>
      </c>
      <c r="J164" t="s">
        <v>96</v>
      </c>
      <c r="K164" t="s">
        <v>107</v>
      </c>
      <c r="L164" t="s">
        <v>128</v>
      </c>
      <c r="M164">
        <v>1</v>
      </c>
      <c r="N164" s="47">
        <v>169</v>
      </c>
      <c r="O164" s="47">
        <v>0</v>
      </c>
      <c r="P164" s="47">
        <v>0</v>
      </c>
      <c r="Q164" s="47">
        <v>0</v>
      </c>
      <c r="R164" s="47">
        <v>0</v>
      </c>
      <c r="S164" s="47">
        <v>169</v>
      </c>
      <c r="T164" s="47">
        <v>152.1</v>
      </c>
      <c r="U164" s="47">
        <v>152.1</v>
      </c>
      <c r="V164" t="s">
        <v>71</v>
      </c>
      <c r="W164" t="s">
        <v>72</v>
      </c>
      <c r="X164"/>
      <c r="Y164" t="s">
        <v>240</v>
      </c>
      <c r="Z164" s="43" t="str">
        <f>Raw_data[[#This Row],[Month]]&amp;Raw_data[[#This Row],[Locations]]&amp;Raw_data[[#This Row],[Looker2]]</f>
        <v>45292Dallas Ft WorthIOP</v>
      </c>
      <c r="AA164" s="44" t="str">
        <f>IFERROR(VLOOKUP(Raw_data[[#This Row],[Description]],'LU Table'!$A$1:$B$50,2,0),"")</f>
        <v>IOP</v>
      </c>
      <c r="AB164" s="44" t="str">
        <f>TRIM(MID(Raw_data[[#This Row],[Location]],LEN("Positive Recovery- ")+1,LEN(Raw_data[[#This Row],[Location]])))</f>
        <v>Dallas Ft Worth</v>
      </c>
      <c r="AC164" s="45">
        <f t="shared" si="2"/>
        <v>45292</v>
      </c>
      <c r="AD164" s="44" t="str">
        <f>VLOOKUP(Raw_data[[#This Row],[Locations]]&amp;Raw_data[[#This Row],[Looker2]],Category!A:E,5,0)</f>
        <v>Company Owned</v>
      </c>
      <c r="AE164" s="44" t="str">
        <f>Raw_data[[#This Row],[Locations]]&amp;Raw_data[[#This Row],[Looker2]]</f>
        <v>Dallas Ft WorthIOP</v>
      </c>
      <c r="AH164"/>
    </row>
    <row r="165" spans="1:34">
      <c r="A165" s="15">
        <v>45295</v>
      </c>
      <c r="B165" s="15">
        <v>45293</v>
      </c>
      <c r="C165" t="s">
        <v>9</v>
      </c>
      <c r="D165">
        <v>205432</v>
      </c>
      <c r="E165" t="s">
        <v>893</v>
      </c>
      <c r="F165" t="s">
        <v>219</v>
      </c>
      <c r="G165" t="s">
        <v>470</v>
      </c>
      <c r="H165" t="s">
        <v>159</v>
      </c>
      <c r="I165" t="s">
        <v>232</v>
      </c>
      <c r="J165" t="s">
        <v>88</v>
      </c>
      <c r="K165" t="s">
        <v>107</v>
      </c>
      <c r="L165" t="s">
        <v>128</v>
      </c>
      <c r="M165">
        <v>1</v>
      </c>
      <c r="N165" s="47">
        <v>250</v>
      </c>
      <c r="O165" s="47">
        <v>0</v>
      </c>
      <c r="P165" s="47">
        <v>0</v>
      </c>
      <c r="Q165" s="47">
        <v>0</v>
      </c>
      <c r="R165" s="47">
        <v>0</v>
      </c>
      <c r="S165" s="47">
        <v>250</v>
      </c>
      <c r="T165" s="47">
        <v>225</v>
      </c>
      <c r="U165" s="47">
        <v>225</v>
      </c>
      <c r="V165" t="s">
        <v>71</v>
      </c>
      <c r="W165" t="s">
        <v>72</v>
      </c>
      <c r="X165"/>
      <c r="Y165" t="s">
        <v>240</v>
      </c>
      <c r="Z165" s="43" t="str">
        <f>Raw_data[[#This Row],[Month]]&amp;Raw_data[[#This Row],[Locations]]&amp;Raw_data[[#This Row],[Looker2]]</f>
        <v>45292Dallas Ft WorthIOP</v>
      </c>
      <c r="AA165" s="44" t="str">
        <f>IFERROR(VLOOKUP(Raw_data[[#This Row],[Description]],'LU Table'!$A$1:$B$50,2,0),"")</f>
        <v>IOP</v>
      </c>
      <c r="AB165" s="44" t="str">
        <f>TRIM(MID(Raw_data[[#This Row],[Location]],LEN("Positive Recovery- ")+1,LEN(Raw_data[[#This Row],[Location]])))</f>
        <v>Dallas Ft Worth</v>
      </c>
      <c r="AC165" s="45">
        <f t="shared" si="2"/>
        <v>45292</v>
      </c>
      <c r="AD165" s="44" t="str">
        <f>VLOOKUP(Raw_data[[#This Row],[Locations]]&amp;Raw_data[[#This Row],[Looker2]],Category!A:E,5,0)</f>
        <v>Company Owned</v>
      </c>
      <c r="AE165" s="44" t="str">
        <f>Raw_data[[#This Row],[Locations]]&amp;Raw_data[[#This Row],[Looker2]]</f>
        <v>Dallas Ft WorthIOP</v>
      </c>
      <c r="AH165"/>
    </row>
    <row r="166" spans="1:34">
      <c r="A166" s="15">
        <v>45295</v>
      </c>
      <c r="B166" s="15">
        <v>45293</v>
      </c>
      <c r="C166" t="s">
        <v>9</v>
      </c>
      <c r="D166">
        <v>205433</v>
      </c>
      <c r="E166" t="s">
        <v>633</v>
      </c>
      <c r="F166" t="s">
        <v>563</v>
      </c>
      <c r="G166" t="s">
        <v>634</v>
      </c>
      <c r="H166" t="s">
        <v>167</v>
      </c>
      <c r="I166"/>
      <c r="J166" t="s">
        <v>87</v>
      </c>
      <c r="K166" t="s">
        <v>19</v>
      </c>
      <c r="L166" t="s">
        <v>129</v>
      </c>
      <c r="M166">
        <v>1</v>
      </c>
      <c r="N166" s="47">
        <v>425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425</v>
      </c>
      <c r="U166" s="47">
        <v>267.5</v>
      </c>
      <c r="V166" t="s">
        <v>71</v>
      </c>
      <c r="W166" t="s">
        <v>72</v>
      </c>
      <c r="X166"/>
      <c r="Y166" t="s">
        <v>240</v>
      </c>
      <c r="Z166" s="43" t="str">
        <f>Raw_data[[#This Row],[Month]]&amp;Raw_data[[#This Row],[Locations]]&amp;Raw_data[[#This Row],[Looker2]]</f>
        <v>45292San MarcosPHP</v>
      </c>
      <c r="AA166" s="44" t="str">
        <f>IFERROR(VLOOKUP(Raw_data[[#This Row],[Description]],'LU Table'!$A$1:$B$50,2,0),"")</f>
        <v>PHP</v>
      </c>
      <c r="AB166" s="44" t="str">
        <f>TRIM(MID(Raw_data[[#This Row],[Location]],LEN("Positive Recovery- ")+1,LEN(Raw_data[[#This Row],[Location]])))</f>
        <v>San Marcos</v>
      </c>
      <c r="AC166" s="45">
        <f t="shared" si="2"/>
        <v>45292</v>
      </c>
      <c r="AD166" s="44" t="str">
        <f>VLOOKUP(Raw_data[[#This Row],[Locations]]&amp;Raw_data[[#This Row],[Looker2]],Category!A:E,5,0)</f>
        <v>Affiliate</v>
      </c>
      <c r="AE166" s="44" t="str">
        <f>Raw_data[[#This Row],[Locations]]&amp;Raw_data[[#This Row],[Looker2]]</f>
        <v>San MarcosPHP</v>
      </c>
      <c r="AH166"/>
    </row>
    <row r="167" spans="1:34">
      <c r="A167" s="15">
        <v>45295</v>
      </c>
      <c r="B167" s="15">
        <v>45293</v>
      </c>
      <c r="C167" t="s">
        <v>9</v>
      </c>
      <c r="D167">
        <v>205434</v>
      </c>
      <c r="E167" t="s">
        <v>792</v>
      </c>
      <c r="F167" t="s">
        <v>793</v>
      </c>
      <c r="G167" t="s">
        <v>303</v>
      </c>
      <c r="H167" t="s">
        <v>166</v>
      </c>
      <c r="I167" t="s">
        <v>232</v>
      </c>
      <c r="J167" t="s">
        <v>90</v>
      </c>
      <c r="K167" t="s">
        <v>19</v>
      </c>
      <c r="L167" t="s">
        <v>129</v>
      </c>
      <c r="M167">
        <v>1</v>
      </c>
      <c r="N167" s="47">
        <v>450</v>
      </c>
      <c r="O167" s="47">
        <v>0</v>
      </c>
      <c r="P167" s="47">
        <v>0</v>
      </c>
      <c r="Q167" s="47">
        <v>0</v>
      </c>
      <c r="R167" s="47">
        <v>0</v>
      </c>
      <c r="S167" s="47">
        <v>450</v>
      </c>
      <c r="T167" s="47">
        <v>405</v>
      </c>
      <c r="U167" s="47">
        <v>405</v>
      </c>
      <c r="V167" t="s">
        <v>71</v>
      </c>
      <c r="W167" t="s">
        <v>72</v>
      </c>
      <c r="X167"/>
      <c r="Y167" t="s">
        <v>240</v>
      </c>
      <c r="Z167" s="43" t="str">
        <f>Raw_data[[#This Row],[Month]]&amp;Raw_data[[#This Row],[Locations]]&amp;Raw_data[[#This Row],[Looker2]]</f>
        <v>45292San MarcosPHP</v>
      </c>
      <c r="AA167" s="44" t="str">
        <f>IFERROR(VLOOKUP(Raw_data[[#This Row],[Description]],'LU Table'!$A$1:$B$50,2,0),"")</f>
        <v>PHP</v>
      </c>
      <c r="AB167" s="44" t="str">
        <f>TRIM(MID(Raw_data[[#This Row],[Location]],LEN("Positive Recovery- ")+1,LEN(Raw_data[[#This Row],[Location]])))</f>
        <v>San Marcos</v>
      </c>
      <c r="AC167" s="45">
        <f t="shared" si="2"/>
        <v>45292</v>
      </c>
      <c r="AD167" s="44" t="str">
        <f>VLOOKUP(Raw_data[[#This Row],[Locations]]&amp;Raw_data[[#This Row],[Looker2]],Category!A:E,5,0)</f>
        <v>Affiliate</v>
      </c>
      <c r="AE167" s="44" t="str">
        <f>Raw_data[[#This Row],[Locations]]&amp;Raw_data[[#This Row],[Looker2]]</f>
        <v>San MarcosPHP</v>
      </c>
      <c r="AH167"/>
    </row>
    <row r="168" spans="1:34">
      <c r="A168" s="15">
        <v>45295</v>
      </c>
      <c r="B168" s="15">
        <v>45293</v>
      </c>
      <c r="C168" t="s">
        <v>9</v>
      </c>
      <c r="D168">
        <v>205435</v>
      </c>
      <c r="E168" t="s">
        <v>811</v>
      </c>
      <c r="F168" t="s">
        <v>812</v>
      </c>
      <c r="G168" t="s">
        <v>432</v>
      </c>
      <c r="H168" t="s">
        <v>167</v>
      </c>
      <c r="I168" t="s">
        <v>232</v>
      </c>
      <c r="J168" t="s">
        <v>93</v>
      </c>
      <c r="K168" t="s">
        <v>19</v>
      </c>
      <c r="L168" t="s">
        <v>129</v>
      </c>
      <c r="M168">
        <v>1</v>
      </c>
      <c r="N168" s="47">
        <v>230</v>
      </c>
      <c r="O168" s="47">
        <v>0</v>
      </c>
      <c r="P168" s="47">
        <v>0</v>
      </c>
      <c r="Q168" s="47">
        <v>0</v>
      </c>
      <c r="R168" s="47">
        <v>0</v>
      </c>
      <c r="S168" s="47">
        <v>0</v>
      </c>
      <c r="T168" s="47">
        <v>207</v>
      </c>
      <c r="U168" s="47">
        <v>-23</v>
      </c>
      <c r="V168" t="s">
        <v>71</v>
      </c>
      <c r="W168" t="s">
        <v>72</v>
      </c>
      <c r="X168"/>
      <c r="Y168" t="s">
        <v>240</v>
      </c>
      <c r="Z168" s="43" t="str">
        <f>Raw_data[[#This Row],[Month]]&amp;Raw_data[[#This Row],[Locations]]&amp;Raw_data[[#This Row],[Looker2]]</f>
        <v>45292San MarcosPHP</v>
      </c>
      <c r="AA168" s="44" t="str">
        <f>IFERROR(VLOOKUP(Raw_data[[#This Row],[Description]],'LU Table'!$A$1:$B$50,2,0),"")</f>
        <v>PHP</v>
      </c>
      <c r="AB168" s="44" t="str">
        <f>TRIM(MID(Raw_data[[#This Row],[Location]],LEN("Positive Recovery- ")+1,LEN(Raw_data[[#This Row],[Location]])))</f>
        <v>San Marcos</v>
      </c>
      <c r="AC168" s="45">
        <f t="shared" si="2"/>
        <v>45292</v>
      </c>
      <c r="AD168" s="44" t="str">
        <f>VLOOKUP(Raw_data[[#This Row],[Locations]]&amp;Raw_data[[#This Row],[Looker2]],Category!A:E,5,0)</f>
        <v>Affiliate</v>
      </c>
      <c r="AE168" s="44" t="str">
        <f>Raw_data[[#This Row],[Locations]]&amp;Raw_data[[#This Row],[Looker2]]</f>
        <v>San MarcosPHP</v>
      </c>
      <c r="AH168"/>
    </row>
    <row r="169" spans="1:34">
      <c r="A169" s="15">
        <v>45295</v>
      </c>
      <c r="B169" s="15">
        <v>45293</v>
      </c>
      <c r="C169" t="s">
        <v>9</v>
      </c>
      <c r="D169">
        <v>205437</v>
      </c>
      <c r="E169" t="s">
        <v>839</v>
      </c>
      <c r="F169" t="s">
        <v>550</v>
      </c>
      <c r="G169" t="s">
        <v>840</v>
      </c>
      <c r="H169" t="s">
        <v>158</v>
      </c>
      <c r="I169" t="s">
        <v>232</v>
      </c>
      <c r="J169" t="s">
        <v>841</v>
      </c>
      <c r="K169" t="s">
        <v>144</v>
      </c>
      <c r="L169" t="s">
        <v>128</v>
      </c>
      <c r="M169">
        <v>1</v>
      </c>
      <c r="N169" s="47">
        <v>250</v>
      </c>
      <c r="O169" s="47">
        <v>0</v>
      </c>
      <c r="P169" s="47">
        <v>0</v>
      </c>
      <c r="Q169" s="47">
        <v>0</v>
      </c>
      <c r="R169" s="47">
        <v>0</v>
      </c>
      <c r="S169" s="47">
        <v>0</v>
      </c>
      <c r="T169" s="47">
        <v>225</v>
      </c>
      <c r="U169" s="47">
        <v>25</v>
      </c>
      <c r="V169" t="s">
        <v>71</v>
      </c>
      <c r="W169" t="s">
        <v>72</v>
      </c>
      <c r="X169"/>
      <c r="Y169" t="s">
        <v>240</v>
      </c>
      <c r="Z169" s="43" t="str">
        <f>Raw_data[[#This Row],[Month]]&amp;Raw_data[[#This Row],[Locations]]&amp;Raw_data[[#This Row],[Looker2]]</f>
        <v>45292North LoopIOP</v>
      </c>
      <c r="AA169" s="44" t="str">
        <f>IFERROR(VLOOKUP(Raw_data[[#This Row],[Description]],'LU Table'!$A$1:$B$50,2,0),"")</f>
        <v>IOP</v>
      </c>
      <c r="AB169" s="44" t="str">
        <f>TRIM(MID(Raw_data[[#This Row],[Location]],LEN("Positive Recovery- ")+1,LEN(Raw_data[[#This Row],[Location]])))</f>
        <v>North Loop</v>
      </c>
      <c r="AC169" s="45">
        <f t="shared" si="2"/>
        <v>45292</v>
      </c>
      <c r="AD169" s="44" t="str">
        <f>VLOOKUP(Raw_data[[#This Row],[Locations]]&amp;Raw_data[[#This Row],[Looker2]],Category!A:E,5,0)</f>
        <v>Affiliate</v>
      </c>
      <c r="AE169" s="44" t="str">
        <f>Raw_data[[#This Row],[Locations]]&amp;Raw_data[[#This Row],[Looker2]]</f>
        <v>North LoopIOP</v>
      </c>
      <c r="AH169"/>
    </row>
    <row r="170" spans="1:34">
      <c r="A170" s="15">
        <v>45295</v>
      </c>
      <c r="B170" s="15">
        <v>45293</v>
      </c>
      <c r="C170" t="s">
        <v>9</v>
      </c>
      <c r="D170">
        <v>205438</v>
      </c>
      <c r="E170" t="s">
        <v>739</v>
      </c>
      <c r="F170" t="s">
        <v>740</v>
      </c>
      <c r="G170" t="s">
        <v>430</v>
      </c>
      <c r="H170" t="s">
        <v>160</v>
      </c>
      <c r="I170" t="s">
        <v>232</v>
      </c>
      <c r="J170" t="s">
        <v>94</v>
      </c>
      <c r="K170" t="s">
        <v>144</v>
      </c>
      <c r="L170" t="s">
        <v>128</v>
      </c>
      <c r="M170">
        <v>1</v>
      </c>
      <c r="N170" s="47">
        <v>130</v>
      </c>
      <c r="O170" s="47">
        <v>0</v>
      </c>
      <c r="P170" s="47">
        <v>0</v>
      </c>
      <c r="Q170" s="47">
        <v>0</v>
      </c>
      <c r="R170" s="47">
        <v>0</v>
      </c>
      <c r="S170" s="47">
        <v>130</v>
      </c>
      <c r="T170" s="47">
        <v>130</v>
      </c>
      <c r="U170" s="47">
        <v>130</v>
      </c>
      <c r="V170" t="s">
        <v>71</v>
      </c>
      <c r="W170" t="s">
        <v>72</v>
      </c>
      <c r="X170"/>
      <c r="Y170" t="s">
        <v>240</v>
      </c>
      <c r="Z170" s="43" t="str">
        <f>Raw_data[[#This Row],[Month]]&amp;Raw_data[[#This Row],[Locations]]&amp;Raw_data[[#This Row],[Looker2]]</f>
        <v>45292North LoopIOP</v>
      </c>
      <c r="AA170" s="44" t="str">
        <f>IFERROR(VLOOKUP(Raw_data[[#This Row],[Description]],'LU Table'!$A$1:$B$50,2,0),"")</f>
        <v>IOP</v>
      </c>
      <c r="AB170" s="44" t="str">
        <f>TRIM(MID(Raw_data[[#This Row],[Location]],LEN("Positive Recovery- ")+1,LEN(Raw_data[[#This Row],[Location]])))</f>
        <v>North Loop</v>
      </c>
      <c r="AC170" s="45">
        <f t="shared" si="2"/>
        <v>45292</v>
      </c>
      <c r="AD170" s="44" t="str">
        <f>VLOOKUP(Raw_data[[#This Row],[Locations]]&amp;Raw_data[[#This Row],[Looker2]],Category!A:E,5,0)</f>
        <v>Affiliate</v>
      </c>
      <c r="AE170" s="44" t="str">
        <f>Raw_data[[#This Row],[Locations]]&amp;Raw_data[[#This Row],[Looker2]]</f>
        <v>North LoopIOP</v>
      </c>
      <c r="AH170"/>
    </row>
    <row r="171" spans="1:34">
      <c r="A171" s="15">
        <v>45295</v>
      </c>
      <c r="B171" s="15">
        <v>45293</v>
      </c>
      <c r="C171" t="s">
        <v>9</v>
      </c>
      <c r="D171">
        <v>205439</v>
      </c>
      <c r="E171" t="s">
        <v>849</v>
      </c>
      <c r="F171" t="s">
        <v>423</v>
      </c>
      <c r="G171" t="s">
        <v>312</v>
      </c>
      <c r="H171" t="s">
        <v>159</v>
      </c>
      <c r="I171" t="s">
        <v>232</v>
      </c>
      <c r="J171" t="s">
        <v>17</v>
      </c>
      <c r="K171" t="s">
        <v>144</v>
      </c>
      <c r="L171" t="s">
        <v>128</v>
      </c>
      <c r="M171">
        <v>1</v>
      </c>
      <c r="N171" s="47">
        <v>225</v>
      </c>
      <c r="O171" s="47">
        <v>0</v>
      </c>
      <c r="P171" s="47">
        <v>0</v>
      </c>
      <c r="Q171" s="47">
        <v>0</v>
      </c>
      <c r="R171" s="47">
        <v>0</v>
      </c>
      <c r="S171" s="47">
        <v>225</v>
      </c>
      <c r="T171" s="47">
        <v>225</v>
      </c>
      <c r="U171" s="47">
        <v>225</v>
      </c>
      <c r="V171" t="s">
        <v>71</v>
      </c>
      <c r="W171" t="s">
        <v>72</v>
      </c>
      <c r="X171"/>
      <c r="Y171" t="s">
        <v>240</v>
      </c>
      <c r="Z171" s="43" t="str">
        <f>Raw_data[[#This Row],[Month]]&amp;Raw_data[[#This Row],[Locations]]&amp;Raw_data[[#This Row],[Looker2]]</f>
        <v>45292North LoopIOP</v>
      </c>
      <c r="AA171" s="44" t="str">
        <f>IFERROR(VLOOKUP(Raw_data[[#This Row],[Description]],'LU Table'!$A$1:$B$50,2,0),"")</f>
        <v>IOP</v>
      </c>
      <c r="AB171" s="44" t="str">
        <f>TRIM(MID(Raw_data[[#This Row],[Location]],LEN("Positive Recovery- ")+1,LEN(Raw_data[[#This Row],[Location]])))</f>
        <v>North Loop</v>
      </c>
      <c r="AC171" s="45">
        <f t="shared" si="2"/>
        <v>45292</v>
      </c>
      <c r="AD171" s="44" t="str">
        <f>VLOOKUP(Raw_data[[#This Row],[Locations]]&amp;Raw_data[[#This Row],[Looker2]],Category!A:E,5,0)</f>
        <v>Affiliate</v>
      </c>
      <c r="AE171" s="44" t="str">
        <f>Raw_data[[#This Row],[Locations]]&amp;Raw_data[[#This Row],[Looker2]]</f>
        <v>North LoopIOP</v>
      </c>
      <c r="AH171"/>
    </row>
    <row r="172" spans="1:34">
      <c r="A172" s="15">
        <v>45295</v>
      </c>
      <c r="B172" s="15">
        <v>45293</v>
      </c>
      <c r="C172" t="s">
        <v>9</v>
      </c>
      <c r="D172">
        <v>205440</v>
      </c>
      <c r="E172" t="s">
        <v>895</v>
      </c>
      <c r="F172" t="s">
        <v>896</v>
      </c>
      <c r="G172" t="s">
        <v>897</v>
      </c>
      <c r="H172" t="s">
        <v>158</v>
      </c>
      <c r="I172" t="s">
        <v>232</v>
      </c>
      <c r="J172" t="s">
        <v>89</v>
      </c>
      <c r="K172" t="s">
        <v>78</v>
      </c>
      <c r="L172" t="s">
        <v>128</v>
      </c>
      <c r="M172">
        <v>1</v>
      </c>
      <c r="N172" s="47">
        <v>200</v>
      </c>
      <c r="O172" s="47">
        <v>0</v>
      </c>
      <c r="P172" s="47">
        <v>0</v>
      </c>
      <c r="Q172" s="47">
        <v>0</v>
      </c>
      <c r="R172" s="47">
        <v>0</v>
      </c>
      <c r="S172" s="47">
        <v>0</v>
      </c>
      <c r="T172" s="47">
        <v>180</v>
      </c>
      <c r="U172" s="47">
        <v>-20</v>
      </c>
      <c r="V172" t="s">
        <v>71</v>
      </c>
      <c r="W172" t="s">
        <v>72</v>
      </c>
      <c r="X172"/>
      <c r="Y172" t="s">
        <v>240</v>
      </c>
      <c r="Z172" s="43" t="str">
        <f>Raw_data[[#This Row],[Month]]&amp;Raw_data[[#This Row],[Locations]]&amp;Raw_data[[#This Row],[Looker2]]</f>
        <v>45292PasadenaIOP</v>
      </c>
      <c r="AA172" s="44" t="str">
        <f>IFERROR(VLOOKUP(Raw_data[[#This Row],[Description]],'LU Table'!$A$1:$B$50,2,0),"")</f>
        <v>IOP</v>
      </c>
      <c r="AB172" s="44" t="str">
        <f>TRIM(MID(Raw_data[[#This Row],[Location]],LEN("Positive Recovery- ")+1,LEN(Raw_data[[#This Row],[Location]])))</f>
        <v>Pasadena</v>
      </c>
      <c r="AC172" s="45">
        <f t="shared" si="2"/>
        <v>45292</v>
      </c>
      <c r="AD172" s="44" t="str">
        <f>VLOOKUP(Raw_data[[#This Row],[Locations]]&amp;Raw_data[[#This Row],[Looker2]],Category!A:E,5,0)</f>
        <v>Affiliate</v>
      </c>
      <c r="AE172" s="44" t="str">
        <f>Raw_data[[#This Row],[Locations]]&amp;Raw_data[[#This Row],[Looker2]]</f>
        <v>PasadenaIOP</v>
      </c>
      <c r="AH172"/>
    </row>
    <row r="173" spans="1:34">
      <c r="A173" s="15">
        <v>45295</v>
      </c>
      <c r="B173" s="15">
        <v>45293</v>
      </c>
      <c r="C173" t="s">
        <v>9</v>
      </c>
      <c r="D173">
        <v>205441</v>
      </c>
      <c r="E173" t="s">
        <v>884</v>
      </c>
      <c r="F173" t="s">
        <v>324</v>
      </c>
      <c r="G173" t="s">
        <v>643</v>
      </c>
      <c r="H173" t="s">
        <v>167</v>
      </c>
      <c r="I173" t="s">
        <v>232</v>
      </c>
      <c r="J173" t="s">
        <v>87</v>
      </c>
      <c r="K173" t="s">
        <v>77</v>
      </c>
      <c r="L173" t="s">
        <v>129</v>
      </c>
      <c r="M173">
        <v>1</v>
      </c>
      <c r="N173" s="47">
        <v>425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425</v>
      </c>
      <c r="U173" s="47">
        <v>301.57</v>
      </c>
      <c r="V173" t="s">
        <v>71</v>
      </c>
      <c r="W173" t="s">
        <v>72</v>
      </c>
      <c r="X173"/>
      <c r="Y173" t="s">
        <v>240</v>
      </c>
      <c r="Z173" s="43" t="str">
        <f>Raw_data[[#This Row],[Month]]&amp;Raw_data[[#This Row],[Locations]]&amp;Raw_data[[#This Row],[Looker2]]</f>
        <v>45292HumblePHP</v>
      </c>
      <c r="AA173" s="44" t="str">
        <f>IFERROR(VLOOKUP(Raw_data[[#This Row],[Description]],'LU Table'!$A$1:$B$50,2,0),"")</f>
        <v>PHP</v>
      </c>
      <c r="AB173" s="44" t="str">
        <f>TRIM(MID(Raw_data[[#This Row],[Location]],LEN("Positive Recovery- ")+1,LEN(Raw_data[[#This Row],[Location]])))</f>
        <v>Humble</v>
      </c>
      <c r="AC173" s="45">
        <f t="shared" si="2"/>
        <v>45292</v>
      </c>
      <c r="AD173" s="44" t="str">
        <f>VLOOKUP(Raw_data[[#This Row],[Locations]]&amp;Raw_data[[#This Row],[Looker2]],Category!A:E,5,0)</f>
        <v>Affiliate</v>
      </c>
      <c r="AE173" s="44" t="str">
        <f>Raw_data[[#This Row],[Locations]]&amp;Raw_data[[#This Row],[Looker2]]</f>
        <v>HumblePHP</v>
      </c>
      <c r="AH173"/>
    </row>
    <row r="174" spans="1:34">
      <c r="A174" s="15">
        <v>45295</v>
      </c>
      <c r="B174" s="15">
        <v>45293</v>
      </c>
      <c r="C174" t="s">
        <v>9</v>
      </c>
      <c r="D174">
        <v>205442</v>
      </c>
      <c r="E174" t="s">
        <v>86</v>
      </c>
      <c r="F174" t="s">
        <v>420</v>
      </c>
      <c r="G174" t="s">
        <v>421</v>
      </c>
      <c r="H174" t="s">
        <v>169</v>
      </c>
      <c r="I174" t="s">
        <v>232</v>
      </c>
      <c r="J174" t="s">
        <v>17</v>
      </c>
      <c r="K174" t="s">
        <v>77</v>
      </c>
      <c r="L174" t="s">
        <v>23</v>
      </c>
      <c r="M174">
        <v>1</v>
      </c>
      <c r="N174" s="47">
        <v>40</v>
      </c>
      <c r="O174" s="47">
        <v>0</v>
      </c>
      <c r="P174" s="47">
        <v>0</v>
      </c>
      <c r="Q174" s="47">
        <v>0</v>
      </c>
      <c r="R174" s="47">
        <v>0</v>
      </c>
      <c r="S174" s="47">
        <v>40</v>
      </c>
      <c r="T174" s="47">
        <v>40</v>
      </c>
      <c r="U174" s="47">
        <v>40</v>
      </c>
      <c r="V174" t="s">
        <v>71</v>
      </c>
      <c r="W174" t="s">
        <v>72</v>
      </c>
      <c r="X174"/>
      <c r="Y174" t="s">
        <v>240</v>
      </c>
      <c r="Z174" s="43" t="str">
        <f>Raw_data[[#This Row],[Month]]&amp;Raw_data[[#This Row],[Locations]]&amp;Raw_data[[#This Row],[Looker2]]</f>
        <v>45292HumbleAftercare</v>
      </c>
      <c r="AA174" s="44" t="str">
        <f>IFERROR(VLOOKUP(Raw_data[[#This Row],[Description]],'LU Table'!$A$1:$B$50,2,0),"")</f>
        <v>Aftercare</v>
      </c>
      <c r="AB174" s="44" t="str">
        <f>TRIM(MID(Raw_data[[#This Row],[Location]],LEN("Positive Recovery- ")+1,LEN(Raw_data[[#This Row],[Location]])))</f>
        <v>Humble</v>
      </c>
      <c r="AC174" s="45">
        <f t="shared" si="2"/>
        <v>45292</v>
      </c>
      <c r="AD174" s="44" t="str">
        <f>VLOOKUP(Raw_data[[#This Row],[Locations]]&amp;Raw_data[[#This Row],[Looker2]],Category!A:E,5,0)</f>
        <v>Affiliate</v>
      </c>
      <c r="AE174" s="44" t="str">
        <f>Raw_data[[#This Row],[Locations]]&amp;Raw_data[[#This Row],[Looker2]]</f>
        <v>HumbleAftercare</v>
      </c>
      <c r="AH174"/>
    </row>
    <row r="175" spans="1:34">
      <c r="A175" s="15">
        <v>45295</v>
      </c>
      <c r="B175" s="15">
        <v>45293</v>
      </c>
      <c r="C175" t="s">
        <v>9</v>
      </c>
      <c r="D175">
        <v>205443</v>
      </c>
      <c r="E175" t="s">
        <v>102</v>
      </c>
      <c r="F175" t="s">
        <v>337</v>
      </c>
      <c r="G175" t="s">
        <v>338</v>
      </c>
      <c r="H175" t="s">
        <v>169</v>
      </c>
      <c r="I175" t="s">
        <v>232</v>
      </c>
      <c r="J175" t="s">
        <v>17</v>
      </c>
      <c r="K175" t="s">
        <v>77</v>
      </c>
      <c r="L175" t="s">
        <v>23</v>
      </c>
      <c r="M175">
        <v>1</v>
      </c>
      <c r="N175" s="47">
        <v>40</v>
      </c>
      <c r="O175" s="47">
        <v>0</v>
      </c>
      <c r="P175" s="47">
        <v>0</v>
      </c>
      <c r="Q175" s="47">
        <v>0</v>
      </c>
      <c r="R175" s="47">
        <v>0</v>
      </c>
      <c r="S175" s="47">
        <v>40</v>
      </c>
      <c r="T175" s="47">
        <v>40</v>
      </c>
      <c r="U175" s="47">
        <v>40</v>
      </c>
      <c r="V175" t="s">
        <v>71</v>
      </c>
      <c r="W175" t="s">
        <v>72</v>
      </c>
      <c r="X175"/>
      <c r="Y175" t="s">
        <v>240</v>
      </c>
      <c r="Z175" s="43" t="str">
        <f>Raw_data[[#This Row],[Month]]&amp;Raw_data[[#This Row],[Locations]]&amp;Raw_data[[#This Row],[Looker2]]</f>
        <v>45292HumbleAftercare</v>
      </c>
      <c r="AA175" s="44" t="str">
        <f>IFERROR(VLOOKUP(Raw_data[[#This Row],[Description]],'LU Table'!$A$1:$B$50,2,0),"")</f>
        <v>Aftercare</v>
      </c>
      <c r="AB175" s="44" t="str">
        <f>TRIM(MID(Raw_data[[#This Row],[Location]],LEN("Positive Recovery- ")+1,LEN(Raw_data[[#This Row],[Location]])))</f>
        <v>Humble</v>
      </c>
      <c r="AC175" s="45">
        <f t="shared" si="2"/>
        <v>45292</v>
      </c>
      <c r="AD175" s="44" t="str">
        <f>VLOOKUP(Raw_data[[#This Row],[Locations]]&amp;Raw_data[[#This Row],[Looker2]],Category!A:E,5,0)</f>
        <v>Affiliate</v>
      </c>
      <c r="AE175" s="44" t="str">
        <f>Raw_data[[#This Row],[Locations]]&amp;Raw_data[[#This Row],[Looker2]]</f>
        <v>HumbleAftercare</v>
      </c>
      <c r="AH175"/>
    </row>
    <row r="176" spans="1:34">
      <c r="A176" s="15">
        <v>45295</v>
      </c>
      <c r="B176" s="15">
        <v>45293</v>
      </c>
      <c r="C176" t="s">
        <v>9</v>
      </c>
      <c r="D176">
        <v>205444</v>
      </c>
      <c r="E176" t="s">
        <v>20</v>
      </c>
      <c r="F176" t="s">
        <v>336</v>
      </c>
      <c r="G176" t="s">
        <v>328</v>
      </c>
      <c r="H176" t="s">
        <v>169</v>
      </c>
      <c r="I176" t="s">
        <v>232</v>
      </c>
      <c r="J176" t="s">
        <v>17</v>
      </c>
      <c r="K176" t="s">
        <v>77</v>
      </c>
      <c r="L176" t="s">
        <v>23</v>
      </c>
      <c r="M176">
        <v>1</v>
      </c>
      <c r="N176" s="47">
        <v>40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40</v>
      </c>
      <c r="U176" s="47">
        <v>0</v>
      </c>
      <c r="V176" t="s">
        <v>71</v>
      </c>
      <c r="W176" t="s">
        <v>72</v>
      </c>
      <c r="X176"/>
      <c r="Y176" t="s">
        <v>240</v>
      </c>
      <c r="Z176" s="43" t="str">
        <f>Raw_data[[#This Row],[Month]]&amp;Raw_data[[#This Row],[Locations]]&amp;Raw_data[[#This Row],[Looker2]]</f>
        <v>45292HumbleAftercare</v>
      </c>
      <c r="AA176" s="44" t="str">
        <f>IFERROR(VLOOKUP(Raw_data[[#This Row],[Description]],'LU Table'!$A$1:$B$50,2,0),"")</f>
        <v>Aftercare</v>
      </c>
      <c r="AB176" s="44" t="str">
        <f>TRIM(MID(Raw_data[[#This Row],[Location]],LEN("Positive Recovery- ")+1,LEN(Raw_data[[#This Row],[Location]])))</f>
        <v>Humble</v>
      </c>
      <c r="AC176" s="45">
        <f t="shared" si="2"/>
        <v>45292</v>
      </c>
      <c r="AD176" s="44" t="str">
        <f>VLOOKUP(Raw_data[[#This Row],[Locations]]&amp;Raw_data[[#This Row],[Looker2]],Category!A:E,5,0)</f>
        <v>Affiliate</v>
      </c>
      <c r="AE176" s="44" t="str">
        <f>Raw_data[[#This Row],[Locations]]&amp;Raw_data[[#This Row],[Looker2]]</f>
        <v>HumbleAftercare</v>
      </c>
      <c r="AH176"/>
    </row>
    <row r="177" spans="1:34">
      <c r="A177" s="15">
        <v>45295</v>
      </c>
      <c r="B177" s="15">
        <v>45293</v>
      </c>
      <c r="C177" t="s">
        <v>9</v>
      </c>
      <c r="D177">
        <v>205445</v>
      </c>
      <c r="E177" t="s">
        <v>181</v>
      </c>
      <c r="F177" t="s">
        <v>523</v>
      </c>
      <c r="G177" t="s">
        <v>524</v>
      </c>
      <c r="H177" t="s">
        <v>172</v>
      </c>
      <c r="I177" t="s">
        <v>232</v>
      </c>
      <c r="J177" t="s">
        <v>17</v>
      </c>
      <c r="K177" t="s">
        <v>77</v>
      </c>
      <c r="L177" t="s">
        <v>135</v>
      </c>
      <c r="M177">
        <v>1</v>
      </c>
      <c r="N177" s="47">
        <v>40</v>
      </c>
      <c r="O177" s="47">
        <v>0</v>
      </c>
      <c r="P177" s="47">
        <v>0</v>
      </c>
      <c r="Q177" s="47">
        <v>0</v>
      </c>
      <c r="R177" s="47">
        <v>0</v>
      </c>
      <c r="S177" s="47">
        <v>40</v>
      </c>
      <c r="T177" s="47">
        <v>40</v>
      </c>
      <c r="U177" s="47">
        <v>40</v>
      </c>
      <c r="V177" t="s">
        <v>71</v>
      </c>
      <c r="W177" t="s">
        <v>72</v>
      </c>
      <c r="X177"/>
      <c r="Y177" t="s">
        <v>240</v>
      </c>
      <c r="Z177" s="43" t="str">
        <f>Raw_data[[#This Row],[Month]]&amp;Raw_data[[#This Row],[Locations]]&amp;Raw_data[[#This Row],[Looker2]]</f>
        <v>45292HumbleAftercare</v>
      </c>
      <c r="AA177" s="44" t="str">
        <f>IFERROR(VLOOKUP(Raw_data[[#This Row],[Description]],'LU Table'!$A$1:$B$50,2,0),"")</f>
        <v>Aftercare</v>
      </c>
      <c r="AB177" s="44" t="str">
        <f>TRIM(MID(Raw_data[[#This Row],[Location]],LEN("Positive Recovery- ")+1,LEN(Raw_data[[#This Row],[Location]])))</f>
        <v>Humble</v>
      </c>
      <c r="AC177" s="45">
        <f t="shared" si="2"/>
        <v>45292</v>
      </c>
      <c r="AD177" s="44" t="str">
        <f>VLOOKUP(Raw_data[[#This Row],[Locations]]&amp;Raw_data[[#This Row],[Looker2]],Category!A:E,5,0)</f>
        <v>Affiliate</v>
      </c>
      <c r="AE177" s="44" t="str">
        <f>Raw_data[[#This Row],[Locations]]&amp;Raw_data[[#This Row],[Looker2]]</f>
        <v>HumbleAftercare</v>
      </c>
      <c r="AH177"/>
    </row>
    <row r="178" spans="1:34">
      <c r="A178" s="15">
        <v>45295</v>
      </c>
      <c r="B178" s="15">
        <v>45293</v>
      </c>
      <c r="C178" t="s">
        <v>9</v>
      </c>
      <c r="D178">
        <v>205446</v>
      </c>
      <c r="E178" t="s">
        <v>589</v>
      </c>
      <c r="F178" t="s">
        <v>311</v>
      </c>
      <c r="G178" t="s">
        <v>590</v>
      </c>
      <c r="H178" t="s">
        <v>172</v>
      </c>
      <c r="I178" t="s">
        <v>232</v>
      </c>
      <c r="J178" t="s">
        <v>17</v>
      </c>
      <c r="K178" t="s">
        <v>77</v>
      </c>
      <c r="L178" t="s">
        <v>135</v>
      </c>
      <c r="M178">
        <v>1</v>
      </c>
      <c r="N178" s="47">
        <v>40</v>
      </c>
      <c r="O178" s="47">
        <v>0</v>
      </c>
      <c r="P178" s="47">
        <v>0</v>
      </c>
      <c r="Q178" s="47">
        <v>0</v>
      </c>
      <c r="R178" s="47">
        <v>0</v>
      </c>
      <c r="S178" s="47">
        <v>40</v>
      </c>
      <c r="T178" s="47">
        <v>40</v>
      </c>
      <c r="U178" s="47">
        <v>40</v>
      </c>
      <c r="V178" t="s">
        <v>71</v>
      </c>
      <c r="W178" t="s">
        <v>72</v>
      </c>
      <c r="X178"/>
      <c r="Y178" t="s">
        <v>240</v>
      </c>
      <c r="Z178" s="43" t="str">
        <f>Raw_data[[#This Row],[Month]]&amp;Raw_data[[#This Row],[Locations]]&amp;Raw_data[[#This Row],[Looker2]]</f>
        <v>45292HumbleAftercare</v>
      </c>
      <c r="AA178" s="44" t="str">
        <f>IFERROR(VLOOKUP(Raw_data[[#This Row],[Description]],'LU Table'!$A$1:$B$50,2,0),"")</f>
        <v>Aftercare</v>
      </c>
      <c r="AB178" s="44" t="str">
        <f>TRIM(MID(Raw_data[[#This Row],[Location]],LEN("Positive Recovery- ")+1,LEN(Raw_data[[#This Row],[Location]])))</f>
        <v>Humble</v>
      </c>
      <c r="AC178" s="45">
        <f t="shared" si="2"/>
        <v>45292</v>
      </c>
      <c r="AD178" s="44" t="str">
        <f>VLOOKUP(Raw_data[[#This Row],[Locations]]&amp;Raw_data[[#This Row],[Looker2]],Category!A:E,5,0)</f>
        <v>Affiliate</v>
      </c>
      <c r="AE178" s="44" t="str">
        <f>Raw_data[[#This Row],[Locations]]&amp;Raw_data[[#This Row],[Looker2]]</f>
        <v>HumbleAftercare</v>
      </c>
      <c r="AH178"/>
    </row>
    <row r="179" spans="1:34">
      <c r="A179" s="15">
        <v>45295</v>
      </c>
      <c r="B179" s="15">
        <v>45293</v>
      </c>
      <c r="C179" t="s">
        <v>9</v>
      </c>
      <c r="D179">
        <v>205447</v>
      </c>
      <c r="E179" t="s">
        <v>664</v>
      </c>
      <c r="F179" t="s">
        <v>333</v>
      </c>
      <c r="G179" t="s">
        <v>665</v>
      </c>
      <c r="H179" t="s">
        <v>172</v>
      </c>
      <c r="I179" t="s">
        <v>232</v>
      </c>
      <c r="J179" t="s">
        <v>17</v>
      </c>
      <c r="K179" t="s">
        <v>77</v>
      </c>
      <c r="L179" t="s">
        <v>135</v>
      </c>
      <c r="M179">
        <v>1</v>
      </c>
      <c r="N179" s="47">
        <v>40</v>
      </c>
      <c r="O179" s="47">
        <v>0</v>
      </c>
      <c r="P179" s="47">
        <v>0</v>
      </c>
      <c r="Q179" s="47">
        <v>0</v>
      </c>
      <c r="R179" s="47">
        <v>0</v>
      </c>
      <c r="S179" s="47">
        <v>39.94</v>
      </c>
      <c r="T179" s="47">
        <v>40</v>
      </c>
      <c r="U179" s="47">
        <v>39.94</v>
      </c>
      <c r="V179" t="s">
        <v>71</v>
      </c>
      <c r="W179" t="s">
        <v>72</v>
      </c>
      <c r="X179"/>
      <c r="Y179" t="s">
        <v>240</v>
      </c>
      <c r="Z179" s="43" t="str">
        <f>Raw_data[[#This Row],[Month]]&amp;Raw_data[[#This Row],[Locations]]&amp;Raw_data[[#This Row],[Looker2]]</f>
        <v>45292HumbleAftercare</v>
      </c>
      <c r="AA179" s="44" t="str">
        <f>IFERROR(VLOOKUP(Raw_data[[#This Row],[Description]],'LU Table'!$A$1:$B$50,2,0),"")</f>
        <v>Aftercare</v>
      </c>
      <c r="AB179" s="44" t="str">
        <f>TRIM(MID(Raw_data[[#This Row],[Location]],LEN("Positive Recovery- ")+1,LEN(Raw_data[[#This Row],[Location]])))</f>
        <v>Humble</v>
      </c>
      <c r="AC179" s="45">
        <f t="shared" si="2"/>
        <v>45292</v>
      </c>
      <c r="AD179" s="44" t="str">
        <f>VLOOKUP(Raw_data[[#This Row],[Locations]]&amp;Raw_data[[#This Row],[Looker2]],Category!A:E,5,0)</f>
        <v>Affiliate</v>
      </c>
      <c r="AE179" s="44" t="str">
        <f>Raw_data[[#This Row],[Locations]]&amp;Raw_data[[#This Row],[Looker2]]</f>
        <v>HumbleAftercare</v>
      </c>
      <c r="AH179"/>
    </row>
    <row r="180" spans="1:34">
      <c r="A180" s="15">
        <v>45295</v>
      </c>
      <c r="B180" s="15">
        <v>45293</v>
      </c>
      <c r="C180" t="s">
        <v>9</v>
      </c>
      <c r="D180">
        <v>205448</v>
      </c>
      <c r="E180" t="s">
        <v>109</v>
      </c>
      <c r="F180" t="s">
        <v>266</v>
      </c>
      <c r="G180" t="s">
        <v>340</v>
      </c>
      <c r="H180" t="s">
        <v>172</v>
      </c>
      <c r="I180" t="s">
        <v>232</v>
      </c>
      <c r="J180" t="s">
        <v>17</v>
      </c>
      <c r="K180" t="s">
        <v>77</v>
      </c>
      <c r="L180" t="s">
        <v>135</v>
      </c>
      <c r="M180">
        <v>1</v>
      </c>
      <c r="N180" s="47">
        <v>40</v>
      </c>
      <c r="O180" s="47">
        <v>0</v>
      </c>
      <c r="P180" s="47">
        <v>0</v>
      </c>
      <c r="Q180" s="47">
        <v>0</v>
      </c>
      <c r="R180" s="47">
        <v>0</v>
      </c>
      <c r="S180" s="47">
        <v>40</v>
      </c>
      <c r="T180" s="47">
        <v>40</v>
      </c>
      <c r="U180" s="47">
        <v>40</v>
      </c>
      <c r="V180" t="s">
        <v>71</v>
      </c>
      <c r="W180" t="s">
        <v>72</v>
      </c>
      <c r="X180"/>
      <c r="Y180" t="s">
        <v>240</v>
      </c>
      <c r="Z180" s="43" t="str">
        <f>Raw_data[[#This Row],[Month]]&amp;Raw_data[[#This Row],[Locations]]&amp;Raw_data[[#This Row],[Looker2]]</f>
        <v>45292HumbleAftercare</v>
      </c>
      <c r="AA180" s="44" t="str">
        <f>IFERROR(VLOOKUP(Raw_data[[#This Row],[Description]],'LU Table'!$A$1:$B$50,2,0),"")</f>
        <v>Aftercare</v>
      </c>
      <c r="AB180" s="44" t="str">
        <f>TRIM(MID(Raw_data[[#This Row],[Location]],LEN("Positive Recovery- ")+1,LEN(Raw_data[[#This Row],[Location]])))</f>
        <v>Humble</v>
      </c>
      <c r="AC180" s="45">
        <f t="shared" si="2"/>
        <v>45292</v>
      </c>
      <c r="AD180" s="44" t="str">
        <f>VLOOKUP(Raw_data[[#This Row],[Locations]]&amp;Raw_data[[#This Row],[Looker2]],Category!A:E,5,0)</f>
        <v>Affiliate</v>
      </c>
      <c r="AE180" s="44" t="str">
        <f>Raw_data[[#This Row],[Locations]]&amp;Raw_data[[#This Row],[Looker2]]</f>
        <v>HumbleAftercare</v>
      </c>
      <c r="AH180"/>
    </row>
    <row r="181" spans="1:34">
      <c r="A181" s="15">
        <v>45295</v>
      </c>
      <c r="B181" s="15">
        <v>45293</v>
      </c>
      <c r="C181" t="s">
        <v>9</v>
      </c>
      <c r="D181">
        <v>205449</v>
      </c>
      <c r="E181" t="s">
        <v>226</v>
      </c>
      <c r="F181" t="s">
        <v>367</v>
      </c>
      <c r="G181" t="s">
        <v>540</v>
      </c>
      <c r="H181" t="s">
        <v>172</v>
      </c>
      <c r="I181" t="s">
        <v>232</v>
      </c>
      <c r="J181" t="s">
        <v>17</v>
      </c>
      <c r="K181" t="s">
        <v>77</v>
      </c>
      <c r="L181" t="s">
        <v>135</v>
      </c>
      <c r="M181">
        <v>1</v>
      </c>
      <c r="N181" s="47">
        <v>40</v>
      </c>
      <c r="O181" s="47">
        <v>0</v>
      </c>
      <c r="P181" s="47">
        <v>0</v>
      </c>
      <c r="Q181" s="47">
        <v>0</v>
      </c>
      <c r="R181" s="47">
        <v>0</v>
      </c>
      <c r="S181" s="47">
        <v>40</v>
      </c>
      <c r="T181" s="47">
        <v>40</v>
      </c>
      <c r="U181" s="47">
        <v>40</v>
      </c>
      <c r="V181" t="s">
        <v>71</v>
      </c>
      <c r="W181" t="s">
        <v>72</v>
      </c>
      <c r="X181"/>
      <c r="Y181" t="s">
        <v>240</v>
      </c>
      <c r="Z181" s="43" t="str">
        <f>Raw_data[[#This Row],[Month]]&amp;Raw_data[[#This Row],[Locations]]&amp;Raw_data[[#This Row],[Looker2]]</f>
        <v>45292HumbleAftercare</v>
      </c>
      <c r="AA181" s="44" t="str">
        <f>IFERROR(VLOOKUP(Raw_data[[#This Row],[Description]],'LU Table'!$A$1:$B$50,2,0),"")</f>
        <v>Aftercare</v>
      </c>
      <c r="AB181" s="44" t="str">
        <f>TRIM(MID(Raw_data[[#This Row],[Location]],LEN("Positive Recovery- ")+1,LEN(Raw_data[[#This Row],[Location]])))</f>
        <v>Humble</v>
      </c>
      <c r="AC181" s="45">
        <f t="shared" si="2"/>
        <v>45292</v>
      </c>
      <c r="AD181" s="44" t="str">
        <f>VLOOKUP(Raw_data[[#This Row],[Locations]]&amp;Raw_data[[#This Row],[Looker2]],Category!A:E,5,0)</f>
        <v>Affiliate</v>
      </c>
      <c r="AE181" s="44" t="str">
        <f>Raw_data[[#This Row],[Locations]]&amp;Raw_data[[#This Row],[Looker2]]</f>
        <v>HumbleAftercare</v>
      </c>
      <c r="AH181"/>
    </row>
    <row r="182" spans="1:34">
      <c r="A182" s="15">
        <v>45295</v>
      </c>
      <c r="B182" s="15">
        <v>45293</v>
      </c>
      <c r="C182" t="s">
        <v>9</v>
      </c>
      <c r="D182">
        <v>205450</v>
      </c>
      <c r="E182" t="s">
        <v>189</v>
      </c>
      <c r="F182" t="s">
        <v>517</v>
      </c>
      <c r="G182" t="s">
        <v>499</v>
      </c>
      <c r="H182" t="s">
        <v>172</v>
      </c>
      <c r="I182" t="s">
        <v>232</v>
      </c>
      <c r="J182" t="s">
        <v>17</v>
      </c>
      <c r="K182" t="s">
        <v>77</v>
      </c>
      <c r="L182" t="s">
        <v>135</v>
      </c>
      <c r="M182">
        <v>1</v>
      </c>
      <c r="N182" s="47">
        <v>40</v>
      </c>
      <c r="O182" s="47">
        <v>0</v>
      </c>
      <c r="P182" s="47">
        <v>0</v>
      </c>
      <c r="Q182" s="47">
        <v>0</v>
      </c>
      <c r="R182" s="47">
        <v>0</v>
      </c>
      <c r="S182" s="47">
        <v>40</v>
      </c>
      <c r="T182" s="47">
        <v>40</v>
      </c>
      <c r="U182" s="47">
        <v>40</v>
      </c>
      <c r="V182" t="s">
        <v>71</v>
      </c>
      <c r="W182" t="s">
        <v>72</v>
      </c>
      <c r="X182"/>
      <c r="Y182" t="s">
        <v>240</v>
      </c>
      <c r="Z182" s="43" t="str">
        <f>Raw_data[[#This Row],[Month]]&amp;Raw_data[[#This Row],[Locations]]&amp;Raw_data[[#This Row],[Looker2]]</f>
        <v>45292HumbleAftercare</v>
      </c>
      <c r="AA182" s="44" t="str">
        <f>IFERROR(VLOOKUP(Raw_data[[#This Row],[Description]],'LU Table'!$A$1:$B$50,2,0),"")</f>
        <v>Aftercare</v>
      </c>
      <c r="AB182" s="44" t="str">
        <f>TRIM(MID(Raw_data[[#This Row],[Location]],LEN("Positive Recovery- ")+1,LEN(Raw_data[[#This Row],[Location]])))</f>
        <v>Humble</v>
      </c>
      <c r="AC182" s="45">
        <f t="shared" si="2"/>
        <v>45292</v>
      </c>
      <c r="AD182" s="44" t="str">
        <f>VLOOKUP(Raw_data[[#This Row],[Locations]]&amp;Raw_data[[#This Row],[Looker2]],Category!A:E,5,0)</f>
        <v>Affiliate</v>
      </c>
      <c r="AE182" s="44" t="str">
        <f>Raw_data[[#This Row],[Locations]]&amp;Raw_data[[#This Row],[Looker2]]</f>
        <v>HumbleAftercare</v>
      </c>
      <c r="AH182"/>
    </row>
    <row r="183" spans="1:34">
      <c r="A183" s="15">
        <v>45295</v>
      </c>
      <c r="B183" s="15">
        <v>45293</v>
      </c>
      <c r="C183" t="s">
        <v>9</v>
      </c>
      <c r="D183">
        <v>205451</v>
      </c>
      <c r="E183" t="s">
        <v>824</v>
      </c>
      <c r="F183" t="s">
        <v>539</v>
      </c>
      <c r="G183" t="s">
        <v>825</v>
      </c>
      <c r="H183" t="s">
        <v>158</v>
      </c>
      <c r="I183" t="s">
        <v>232</v>
      </c>
      <c r="J183" t="s">
        <v>88</v>
      </c>
      <c r="K183" t="s">
        <v>77</v>
      </c>
      <c r="L183" t="s">
        <v>128</v>
      </c>
      <c r="M183">
        <v>1</v>
      </c>
      <c r="N183" s="47">
        <v>250</v>
      </c>
      <c r="O183" s="47">
        <v>0</v>
      </c>
      <c r="P183" s="47">
        <v>0</v>
      </c>
      <c r="Q183" s="47">
        <v>0</v>
      </c>
      <c r="R183" s="47">
        <v>0</v>
      </c>
      <c r="S183" s="47">
        <v>0</v>
      </c>
      <c r="T183" s="47">
        <v>225</v>
      </c>
      <c r="U183" s="47">
        <v>225</v>
      </c>
      <c r="V183" t="s">
        <v>71</v>
      </c>
      <c r="W183" t="s">
        <v>72</v>
      </c>
      <c r="X183"/>
      <c r="Y183" t="s">
        <v>240</v>
      </c>
      <c r="Z183" s="43" t="str">
        <f>Raw_data[[#This Row],[Month]]&amp;Raw_data[[#This Row],[Locations]]&amp;Raw_data[[#This Row],[Looker2]]</f>
        <v>45292HumbleIOP</v>
      </c>
      <c r="AA183" s="44" t="str">
        <f>IFERROR(VLOOKUP(Raw_data[[#This Row],[Description]],'LU Table'!$A$1:$B$50,2,0),"")</f>
        <v>IOP</v>
      </c>
      <c r="AB183" s="44" t="str">
        <f>TRIM(MID(Raw_data[[#This Row],[Location]],LEN("Positive Recovery- ")+1,LEN(Raw_data[[#This Row],[Location]])))</f>
        <v>Humble</v>
      </c>
      <c r="AC183" s="45">
        <f t="shared" si="2"/>
        <v>45292</v>
      </c>
      <c r="AD183" s="44" t="str">
        <f>VLOOKUP(Raw_data[[#This Row],[Locations]]&amp;Raw_data[[#This Row],[Looker2]],Category!A:E,5,0)</f>
        <v>Affiliate</v>
      </c>
      <c r="AE183" s="44" t="str">
        <f>Raw_data[[#This Row],[Locations]]&amp;Raw_data[[#This Row],[Looker2]]</f>
        <v>HumbleIOP</v>
      </c>
      <c r="AH183"/>
    </row>
    <row r="184" spans="1:34">
      <c r="A184" s="15">
        <v>45295</v>
      </c>
      <c r="B184" s="15">
        <v>45293</v>
      </c>
      <c r="C184" t="s">
        <v>9</v>
      </c>
      <c r="D184">
        <v>205452</v>
      </c>
      <c r="E184" t="s">
        <v>732</v>
      </c>
      <c r="F184" t="s">
        <v>378</v>
      </c>
      <c r="G184" t="s">
        <v>733</v>
      </c>
      <c r="H184" t="s">
        <v>158</v>
      </c>
      <c r="I184" t="s">
        <v>232</v>
      </c>
      <c r="J184" t="s">
        <v>88</v>
      </c>
      <c r="K184" t="s">
        <v>77</v>
      </c>
      <c r="L184" t="s">
        <v>128</v>
      </c>
      <c r="M184">
        <v>1</v>
      </c>
      <c r="N184" s="47">
        <v>250</v>
      </c>
      <c r="O184" s="47">
        <v>0</v>
      </c>
      <c r="P184" s="47">
        <v>0</v>
      </c>
      <c r="Q184" s="47">
        <v>0</v>
      </c>
      <c r="R184" s="47">
        <v>0</v>
      </c>
      <c r="S184" s="47">
        <v>250</v>
      </c>
      <c r="T184" s="47">
        <v>225</v>
      </c>
      <c r="U184" s="47">
        <v>225</v>
      </c>
      <c r="V184" t="s">
        <v>71</v>
      </c>
      <c r="W184" t="s">
        <v>72</v>
      </c>
      <c r="X184"/>
      <c r="Y184" t="s">
        <v>240</v>
      </c>
      <c r="Z184" s="43" t="str">
        <f>Raw_data[[#This Row],[Month]]&amp;Raw_data[[#This Row],[Locations]]&amp;Raw_data[[#This Row],[Looker2]]</f>
        <v>45292HumbleIOP</v>
      </c>
      <c r="AA184" s="44" t="str">
        <f>IFERROR(VLOOKUP(Raw_data[[#This Row],[Description]],'LU Table'!$A$1:$B$50,2,0),"")</f>
        <v>IOP</v>
      </c>
      <c r="AB184" s="44" t="str">
        <f>TRIM(MID(Raw_data[[#This Row],[Location]],LEN("Positive Recovery- ")+1,LEN(Raw_data[[#This Row],[Location]])))</f>
        <v>Humble</v>
      </c>
      <c r="AC184" s="45">
        <f t="shared" si="2"/>
        <v>45292</v>
      </c>
      <c r="AD184" s="44" t="str">
        <f>VLOOKUP(Raw_data[[#This Row],[Locations]]&amp;Raw_data[[#This Row],[Looker2]],Category!A:E,5,0)</f>
        <v>Affiliate</v>
      </c>
      <c r="AE184" s="44" t="str">
        <f>Raw_data[[#This Row],[Locations]]&amp;Raw_data[[#This Row],[Looker2]]</f>
        <v>HumbleIOP</v>
      </c>
      <c r="AH184"/>
    </row>
    <row r="185" spans="1:34">
      <c r="A185" s="15">
        <v>45295</v>
      </c>
      <c r="B185" s="15">
        <v>45293</v>
      </c>
      <c r="C185" t="s">
        <v>9</v>
      </c>
      <c r="D185">
        <v>205453</v>
      </c>
      <c r="E185" t="s">
        <v>703</v>
      </c>
      <c r="F185" t="s">
        <v>654</v>
      </c>
      <c r="G185" t="s">
        <v>325</v>
      </c>
      <c r="H185" t="s">
        <v>158</v>
      </c>
      <c r="I185" t="s">
        <v>232</v>
      </c>
      <c r="J185" t="s">
        <v>88</v>
      </c>
      <c r="K185" t="s">
        <v>77</v>
      </c>
      <c r="L185" t="s">
        <v>128</v>
      </c>
      <c r="M185">
        <v>1</v>
      </c>
      <c r="N185" s="47">
        <v>250</v>
      </c>
      <c r="O185" s="47">
        <v>0</v>
      </c>
      <c r="P185" s="47">
        <v>0</v>
      </c>
      <c r="Q185" s="47">
        <v>0</v>
      </c>
      <c r="R185" s="47">
        <v>0</v>
      </c>
      <c r="S185" s="47">
        <v>0</v>
      </c>
      <c r="T185" s="47">
        <v>225</v>
      </c>
      <c r="U185" s="47">
        <v>-12.5</v>
      </c>
      <c r="V185" t="s">
        <v>71</v>
      </c>
      <c r="W185" t="s">
        <v>72</v>
      </c>
      <c r="X185"/>
      <c r="Y185" t="s">
        <v>240</v>
      </c>
      <c r="Z185" s="43" t="str">
        <f>Raw_data[[#This Row],[Month]]&amp;Raw_data[[#This Row],[Locations]]&amp;Raw_data[[#This Row],[Looker2]]</f>
        <v>45292HumbleIOP</v>
      </c>
      <c r="AA185" s="44" t="str">
        <f>IFERROR(VLOOKUP(Raw_data[[#This Row],[Description]],'LU Table'!$A$1:$B$50,2,0),"")</f>
        <v>IOP</v>
      </c>
      <c r="AB185" s="44" t="str">
        <f>TRIM(MID(Raw_data[[#This Row],[Location]],LEN("Positive Recovery- ")+1,LEN(Raw_data[[#This Row],[Location]])))</f>
        <v>Humble</v>
      </c>
      <c r="AC185" s="45">
        <f t="shared" si="2"/>
        <v>45292</v>
      </c>
      <c r="AD185" s="44" t="str">
        <f>VLOOKUP(Raw_data[[#This Row],[Locations]]&amp;Raw_data[[#This Row],[Looker2]],Category!A:E,5,0)</f>
        <v>Affiliate</v>
      </c>
      <c r="AE185" s="44" t="str">
        <f>Raw_data[[#This Row],[Locations]]&amp;Raw_data[[#This Row],[Looker2]]</f>
        <v>HumbleIOP</v>
      </c>
      <c r="AH185"/>
    </row>
    <row r="186" spans="1:34">
      <c r="A186" s="15">
        <v>45295</v>
      </c>
      <c r="B186" s="15">
        <v>45293</v>
      </c>
      <c r="C186" t="s">
        <v>9</v>
      </c>
      <c r="D186">
        <v>205454</v>
      </c>
      <c r="E186" t="s">
        <v>856</v>
      </c>
      <c r="F186" t="s">
        <v>410</v>
      </c>
      <c r="G186" t="s">
        <v>393</v>
      </c>
      <c r="H186" t="s">
        <v>158</v>
      </c>
      <c r="I186" t="s">
        <v>232</v>
      </c>
      <c r="J186" t="s">
        <v>88</v>
      </c>
      <c r="K186" t="s">
        <v>77</v>
      </c>
      <c r="L186" t="s">
        <v>128</v>
      </c>
      <c r="M186">
        <v>1</v>
      </c>
      <c r="N186" s="47">
        <v>250</v>
      </c>
      <c r="O186" s="47">
        <v>0</v>
      </c>
      <c r="P186" s="47">
        <v>0</v>
      </c>
      <c r="Q186" s="47">
        <v>0</v>
      </c>
      <c r="R186" s="47">
        <v>0</v>
      </c>
      <c r="S186" s="47">
        <v>0</v>
      </c>
      <c r="T186" s="47">
        <v>225</v>
      </c>
      <c r="U186" s="47">
        <v>25</v>
      </c>
      <c r="V186" t="s">
        <v>71</v>
      </c>
      <c r="W186" t="s">
        <v>72</v>
      </c>
      <c r="X186"/>
      <c r="Y186" t="s">
        <v>240</v>
      </c>
      <c r="Z186" s="43" t="str">
        <f>Raw_data[[#This Row],[Month]]&amp;Raw_data[[#This Row],[Locations]]&amp;Raw_data[[#This Row],[Looker2]]</f>
        <v>45292HumbleIOP</v>
      </c>
      <c r="AA186" s="44" t="str">
        <f>IFERROR(VLOOKUP(Raw_data[[#This Row],[Description]],'LU Table'!$A$1:$B$50,2,0),"")</f>
        <v>IOP</v>
      </c>
      <c r="AB186" s="44" t="str">
        <f>TRIM(MID(Raw_data[[#This Row],[Location]],LEN("Positive Recovery- ")+1,LEN(Raw_data[[#This Row],[Location]])))</f>
        <v>Humble</v>
      </c>
      <c r="AC186" s="45">
        <f t="shared" si="2"/>
        <v>45292</v>
      </c>
      <c r="AD186" s="44" t="str">
        <f>VLOOKUP(Raw_data[[#This Row],[Locations]]&amp;Raw_data[[#This Row],[Looker2]],Category!A:E,5,0)</f>
        <v>Affiliate</v>
      </c>
      <c r="AE186" s="44" t="str">
        <f>Raw_data[[#This Row],[Locations]]&amp;Raw_data[[#This Row],[Looker2]]</f>
        <v>HumbleIOP</v>
      </c>
      <c r="AH186"/>
    </row>
    <row r="187" spans="1:34">
      <c r="A187" s="15">
        <v>45295</v>
      </c>
      <c r="B187" s="15">
        <v>45293</v>
      </c>
      <c r="C187" t="s">
        <v>9</v>
      </c>
      <c r="D187">
        <v>205455</v>
      </c>
      <c r="E187" t="s">
        <v>686</v>
      </c>
      <c r="F187" t="s">
        <v>687</v>
      </c>
      <c r="G187" t="s">
        <v>281</v>
      </c>
      <c r="H187" t="s">
        <v>160</v>
      </c>
      <c r="I187" t="s">
        <v>232</v>
      </c>
      <c r="J187" t="s">
        <v>95</v>
      </c>
      <c r="K187" t="s">
        <v>77</v>
      </c>
      <c r="L187" t="s">
        <v>128</v>
      </c>
      <c r="M187">
        <v>1</v>
      </c>
      <c r="N187" s="47">
        <v>130</v>
      </c>
      <c r="O187" s="47">
        <v>0</v>
      </c>
      <c r="P187" s="47">
        <v>0</v>
      </c>
      <c r="Q187" s="47">
        <v>0</v>
      </c>
      <c r="R187" s="47">
        <v>0</v>
      </c>
      <c r="S187" s="47">
        <v>0</v>
      </c>
      <c r="T187" s="47">
        <v>117</v>
      </c>
      <c r="U187" s="47">
        <v>26</v>
      </c>
      <c r="V187" t="s">
        <v>71</v>
      </c>
      <c r="W187" t="s">
        <v>72</v>
      </c>
      <c r="X187"/>
      <c r="Y187" t="s">
        <v>240</v>
      </c>
      <c r="Z187" s="43" t="str">
        <f>Raw_data[[#This Row],[Month]]&amp;Raw_data[[#This Row],[Locations]]&amp;Raw_data[[#This Row],[Looker2]]</f>
        <v>45292HumbleIOP</v>
      </c>
      <c r="AA187" s="44" t="str">
        <f>IFERROR(VLOOKUP(Raw_data[[#This Row],[Description]],'LU Table'!$A$1:$B$50,2,0),"")</f>
        <v>IOP</v>
      </c>
      <c r="AB187" s="44" t="str">
        <f>TRIM(MID(Raw_data[[#This Row],[Location]],LEN("Positive Recovery- ")+1,LEN(Raw_data[[#This Row],[Location]])))</f>
        <v>Humble</v>
      </c>
      <c r="AC187" s="45">
        <f t="shared" si="2"/>
        <v>45292</v>
      </c>
      <c r="AD187" s="44" t="str">
        <f>VLOOKUP(Raw_data[[#This Row],[Locations]]&amp;Raw_data[[#This Row],[Looker2]],Category!A:E,5,0)</f>
        <v>Affiliate</v>
      </c>
      <c r="AE187" s="44" t="str">
        <f>Raw_data[[#This Row],[Locations]]&amp;Raw_data[[#This Row],[Looker2]]</f>
        <v>HumbleIOP</v>
      </c>
      <c r="AH187"/>
    </row>
    <row r="188" spans="1:34">
      <c r="A188" s="15">
        <v>45295</v>
      </c>
      <c r="B188" s="15">
        <v>45293</v>
      </c>
      <c r="C188" t="s">
        <v>9</v>
      </c>
      <c r="D188">
        <v>205456</v>
      </c>
      <c r="E188" t="s">
        <v>704</v>
      </c>
      <c r="F188" t="s">
        <v>564</v>
      </c>
      <c r="G188" t="s">
        <v>705</v>
      </c>
      <c r="H188" t="s">
        <v>160</v>
      </c>
      <c r="I188" t="s">
        <v>232</v>
      </c>
      <c r="J188" t="s">
        <v>95</v>
      </c>
      <c r="K188" t="s">
        <v>77</v>
      </c>
      <c r="L188" t="s">
        <v>128</v>
      </c>
      <c r="M188">
        <v>1</v>
      </c>
      <c r="N188" s="47">
        <v>130</v>
      </c>
      <c r="O188" s="47">
        <v>0</v>
      </c>
      <c r="P188" s="47">
        <v>0</v>
      </c>
      <c r="Q188" s="47">
        <v>0</v>
      </c>
      <c r="R188" s="47">
        <v>0</v>
      </c>
      <c r="S188" s="47">
        <v>0</v>
      </c>
      <c r="T188" s="47">
        <v>117</v>
      </c>
      <c r="U188" s="47">
        <v>117</v>
      </c>
      <c r="V188" t="s">
        <v>71</v>
      </c>
      <c r="W188" t="s">
        <v>72</v>
      </c>
      <c r="X188"/>
      <c r="Y188" t="s">
        <v>240</v>
      </c>
      <c r="Z188" s="43" t="str">
        <f>Raw_data[[#This Row],[Month]]&amp;Raw_data[[#This Row],[Locations]]&amp;Raw_data[[#This Row],[Looker2]]</f>
        <v>45292HumbleIOP</v>
      </c>
      <c r="AA188" s="44" t="str">
        <f>IFERROR(VLOOKUP(Raw_data[[#This Row],[Description]],'LU Table'!$A$1:$B$50,2,0),"")</f>
        <v>IOP</v>
      </c>
      <c r="AB188" s="44" t="str">
        <f>TRIM(MID(Raw_data[[#This Row],[Location]],LEN("Positive Recovery- ")+1,LEN(Raw_data[[#This Row],[Location]])))</f>
        <v>Humble</v>
      </c>
      <c r="AC188" s="45">
        <f t="shared" ref="AC188:AC251" si="3">B188-DAY(B188)+1</f>
        <v>45292</v>
      </c>
      <c r="AD188" s="44" t="str">
        <f>VLOOKUP(Raw_data[[#This Row],[Locations]]&amp;Raw_data[[#This Row],[Looker2]],Category!A:E,5,0)</f>
        <v>Affiliate</v>
      </c>
      <c r="AE188" s="44" t="str">
        <f>Raw_data[[#This Row],[Locations]]&amp;Raw_data[[#This Row],[Looker2]]</f>
        <v>HumbleIOP</v>
      </c>
      <c r="AH188"/>
    </row>
    <row r="189" spans="1:34">
      <c r="A189" s="15">
        <v>45295</v>
      </c>
      <c r="B189" s="15">
        <v>45293</v>
      </c>
      <c r="C189" t="s">
        <v>9</v>
      </c>
      <c r="D189">
        <v>205457</v>
      </c>
      <c r="E189" t="s">
        <v>126</v>
      </c>
      <c r="F189" t="s">
        <v>458</v>
      </c>
      <c r="G189" t="s">
        <v>353</v>
      </c>
      <c r="H189" t="s">
        <v>160</v>
      </c>
      <c r="I189" t="s">
        <v>232</v>
      </c>
      <c r="J189" t="s">
        <v>132</v>
      </c>
      <c r="K189" t="s">
        <v>77</v>
      </c>
      <c r="L189" t="s">
        <v>128</v>
      </c>
      <c r="M189">
        <v>1</v>
      </c>
      <c r="N189" s="47">
        <v>165</v>
      </c>
      <c r="O189" s="47">
        <v>0</v>
      </c>
      <c r="P189" s="47">
        <v>0</v>
      </c>
      <c r="Q189" s="47">
        <v>0</v>
      </c>
      <c r="R189" s="47">
        <v>0</v>
      </c>
      <c r="S189" s="47">
        <v>165</v>
      </c>
      <c r="T189" s="47">
        <v>148.5</v>
      </c>
      <c r="U189" s="47">
        <v>148.5</v>
      </c>
      <c r="V189" t="s">
        <v>71</v>
      </c>
      <c r="W189" t="s">
        <v>72</v>
      </c>
      <c r="X189"/>
      <c r="Y189" t="s">
        <v>240</v>
      </c>
      <c r="Z189" s="43" t="str">
        <f>Raw_data[[#This Row],[Month]]&amp;Raw_data[[#This Row],[Locations]]&amp;Raw_data[[#This Row],[Looker2]]</f>
        <v>45292HumbleIOP</v>
      </c>
      <c r="AA189" s="44" t="str">
        <f>IFERROR(VLOOKUP(Raw_data[[#This Row],[Description]],'LU Table'!$A$1:$B$50,2,0),"")</f>
        <v>IOP</v>
      </c>
      <c r="AB189" s="44" t="str">
        <f>TRIM(MID(Raw_data[[#This Row],[Location]],LEN("Positive Recovery- ")+1,LEN(Raw_data[[#This Row],[Location]])))</f>
        <v>Humble</v>
      </c>
      <c r="AC189" s="45">
        <f t="shared" si="3"/>
        <v>45292</v>
      </c>
      <c r="AD189" s="44" t="str">
        <f>VLOOKUP(Raw_data[[#This Row],[Locations]]&amp;Raw_data[[#This Row],[Looker2]],Category!A:E,5,0)</f>
        <v>Affiliate</v>
      </c>
      <c r="AE189" s="44" t="str">
        <f>Raw_data[[#This Row],[Locations]]&amp;Raw_data[[#This Row],[Looker2]]</f>
        <v>HumbleIOP</v>
      </c>
      <c r="AH189"/>
    </row>
    <row r="190" spans="1:34">
      <c r="A190" s="15">
        <v>45295</v>
      </c>
      <c r="B190" s="15">
        <v>45293</v>
      </c>
      <c r="C190" t="s">
        <v>9</v>
      </c>
      <c r="D190">
        <v>205458</v>
      </c>
      <c r="E190" t="s">
        <v>731</v>
      </c>
      <c r="F190" t="s">
        <v>473</v>
      </c>
      <c r="G190" t="s">
        <v>293</v>
      </c>
      <c r="H190" t="s">
        <v>166</v>
      </c>
      <c r="I190" t="s">
        <v>232</v>
      </c>
      <c r="J190" t="s">
        <v>90</v>
      </c>
      <c r="K190" t="s">
        <v>77</v>
      </c>
      <c r="L190" t="s">
        <v>129</v>
      </c>
      <c r="M190">
        <v>1</v>
      </c>
      <c r="N190" s="47">
        <v>450</v>
      </c>
      <c r="O190" s="47">
        <v>0</v>
      </c>
      <c r="P190" s="47">
        <v>0</v>
      </c>
      <c r="Q190" s="47">
        <v>0</v>
      </c>
      <c r="R190" s="47">
        <v>0</v>
      </c>
      <c r="S190" s="47">
        <v>15</v>
      </c>
      <c r="T190" s="47">
        <v>405</v>
      </c>
      <c r="U190" s="47">
        <v>57</v>
      </c>
      <c r="V190" t="s">
        <v>71</v>
      </c>
      <c r="W190" t="s">
        <v>72</v>
      </c>
      <c r="X190"/>
      <c r="Y190" t="s">
        <v>240</v>
      </c>
      <c r="Z190" s="43" t="str">
        <f>Raw_data[[#This Row],[Month]]&amp;Raw_data[[#This Row],[Locations]]&amp;Raw_data[[#This Row],[Looker2]]</f>
        <v>45292HumblePHP</v>
      </c>
      <c r="AA190" s="44" t="str">
        <f>IFERROR(VLOOKUP(Raw_data[[#This Row],[Description]],'LU Table'!$A$1:$B$50,2,0),"")</f>
        <v>PHP</v>
      </c>
      <c r="AB190" s="44" t="str">
        <f>TRIM(MID(Raw_data[[#This Row],[Location]],LEN("Positive Recovery- ")+1,LEN(Raw_data[[#This Row],[Location]])))</f>
        <v>Humble</v>
      </c>
      <c r="AC190" s="45">
        <f t="shared" si="3"/>
        <v>45292</v>
      </c>
      <c r="AD190" s="44" t="str">
        <f>VLOOKUP(Raw_data[[#This Row],[Locations]]&amp;Raw_data[[#This Row],[Looker2]],Category!A:E,5,0)</f>
        <v>Affiliate</v>
      </c>
      <c r="AE190" s="44" t="str">
        <f>Raw_data[[#This Row],[Locations]]&amp;Raw_data[[#This Row],[Looker2]]</f>
        <v>HumblePHP</v>
      </c>
      <c r="AH190"/>
    </row>
    <row r="191" spans="1:34">
      <c r="A191" s="15">
        <v>45295</v>
      </c>
      <c r="B191" s="15">
        <v>45293</v>
      </c>
      <c r="C191" t="s">
        <v>9</v>
      </c>
      <c r="D191">
        <v>205459</v>
      </c>
      <c r="E191" t="s">
        <v>872</v>
      </c>
      <c r="F191" t="s">
        <v>873</v>
      </c>
      <c r="G191" t="s">
        <v>276</v>
      </c>
      <c r="H191" t="s">
        <v>157</v>
      </c>
      <c r="I191" t="s">
        <v>232</v>
      </c>
      <c r="J191" t="s">
        <v>88</v>
      </c>
      <c r="K191" t="s">
        <v>77</v>
      </c>
      <c r="L191" t="s">
        <v>129</v>
      </c>
      <c r="M191">
        <v>1</v>
      </c>
      <c r="N191" s="47">
        <v>400</v>
      </c>
      <c r="O191" s="47">
        <v>0</v>
      </c>
      <c r="P191" s="47">
        <v>0</v>
      </c>
      <c r="Q191" s="47">
        <v>0</v>
      </c>
      <c r="R191" s="47">
        <v>0</v>
      </c>
      <c r="S191" s="47">
        <v>0</v>
      </c>
      <c r="T191" s="47">
        <v>360</v>
      </c>
      <c r="U191" s="47">
        <v>80</v>
      </c>
      <c r="V191" t="s">
        <v>71</v>
      </c>
      <c r="W191" t="s">
        <v>72</v>
      </c>
      <c r="X191"/>
      <c r="Y191" t="s">
        <v>240</v>
      </c>
      <c r="Z191" s="43" t="str">
        <f>Raw_data[[#This Row],[Month]]&amp;Raw_data[[#This Row],[Locations]]&amp;Raw_data[[#This Row],[Looker2]]</f>
        <v>45292HumblePHP</v>
      </c>
      <c r="AA191" s="44" t="str">
        <f>IFERROR(VLOOKUP(Raw_data[[#This Row],[Description]],'LU Table'!$A$1:$B$50,2,0),"")</f>
        <v>PHP</v>
      </c>
      <c r="AB191" s="44" t="str">
        <f>TRIM(MID(Raw_data[[#This Row],[Location]],LEN("Positive Recovery- ")+1,LEN(Raw_data[[#This Row],[Location]])))</f>
        <v>Humble</v>
      </c>
      <c r="AC191" s="45">
        <f t="shared" si="3"/>
        <v>45292</v>
      </c>
      <c r="AD191" s="44" t="str">
        <f>VLOOKUP(Raw_data[[#This Row],[Locations]]&amp;Raw_data[[#This Row],[Looker2]],Category!A:E,5,0)</f>
        <v>Affiliate</v>
      </c>
      <c r="AE191" s="44" t="str">
        <f>Raw_data[[#This Row],[Locations]]&amp;Raw_data[[#This Row],[Looker2]]</f>
        <v>HumblePHP</v>
      </c>
      <c r="AH191"/>
    </row>
    <row r="192" spans="1:34">
      <c r="A192" s="15">
        <v>45295</v>
      </c>
      <c r="B192" s="15">
        <v>45293</v>
      </c>
      <c r="C192" t="s">
        <v>9</v>
      </c>
      <c r="D192">
        <v>205460</v>
      </c>
      <c r="E192" t="s">
        <v>783</v>
      </c>
      <c r="F192" t="s">
        <v>784</v>
      </c>
      <c r="G192" t="s">
        <v>785</v>
      </c>
      <c r="H192" t="s">
        <v>166</v>
      </c>
      <c r="I192" t="s">
        <v>232</v>
      </c>
      <c r="J192" t="s">
        <v>95</v>
      </c>
      <c r="K192" t="s">
        <v>77</v>
      </c>
      <c r="L192" t="s">
        <v>129</v>
      </c>
      <c r="M192">
        <v>1</v>
      </c>
      <c r="N192" s="47">
        <v>230</v>
      </c>
      <c r="O192" s="47">
        <v>0</v>
      </c>
      <c r="P192" s="47">
        <v>0</v>
      </c>
      <c r="Q192" s="47">
        <v>0</v>
      </c>
      <c r="R192" s="47">
        <v>0</v>
      </c>
      <c r="S192" s="47">
        <v>230</v>
      </c>
      <c r="T192" s="47">
        <v>207</v>
      </c>
      <c r="U192" s="47">
        <v>207</v>
      </c>
      <c r="V192" t="s">
        <v>71</v>
      </c>
      <c r="W192" t="s">
        <v>72</v>
      </c>
      <c r="X192"/>
      <c r="Y192" t="s">
        <v>240</v>
      </c>
      <c r="Z192" s="43" t="str">
        <f>Raw_data[[#This Row],[Month]]&amp;Raw_data[[#This Row],[Locations]]&amp;Raw_data[[#This Row],[Looker2]]</f>
        <v>45292HumblePHP</v>
      </c>
      <c r="AA192" s="44" t="str">
        <f>IFERROR(VLOOKUP(Raw_data[[#This Row],[Description]],'LU Table'!$A$1:$B$50,2,0),"")</f>
        <v>PHP</v>
      </c>
      <c r="AB192" s="44" t="str">
        <f>TRIM(MID(Raw_data[[#This Row],[Location]],LEN("Positive Recovery- ")+1,LEN(Raw_data[[#This Row],[Location]])))</f>
        <v>Humble</v>
      </c>
      <c r="AC192" s="45">
        <f t="shared" si="3"/>
        <v>45292</v>
      </c>
      <c r="AD192" s="44" t="str">
        <f>VLOOKUP(Raw_data[[#This Row],[Locations]]&amp;Raw_data[[#This Row],[Looker2]],Category!A:E,5,0)</f>
        <v>Affiliate</v>
      </c>
      <c r="AE192" s="44" t="str">
        <f>Raw_data[[#This Row],[Locations]]&amp;Raw_data[[#This Row],[Looker2]]</f>
        <v>HumblePHP</v>
      </c>
      <c r="AH192"/>
    </row>
    <row r="193" spans="1:34">
      <c r="A193" s="15">
        <v>45295</v>
      </c>
      <c r="B193" s="15">
        <v>45293</v>
      </c>
      <c r="C193" t="s">
        <v>9</v>
      </c>
      <c r="D193">
        <v>205461</v>
      </c>
      <c r="E193" t="s">
        <v>881</v>
      </c>
      <c r="F193" t="s">
        <v>435</v>
      </c>
      <c r="G193" t="s">
        <v>882</v>
      </c>
      <c r="H193" t="s">
        <v>160</v>
      </c>
      <c r="I193" t="s">
        <v>232</v>
      </c>
      <c r="J193" t="s">
        <v>94</v>
      </c>
      <c r="K193" t="s">
        <v>81</v>
      </c>
      <c r="L193" t="s">
        <v>128</v>
      </c>
      <c r="M193">
        <v>1</v>
      </c>
      <c r="N193" s="47">
        <v>215</v>
      </c>
      <c r="O193" s="47">
        <v>0</v>
      </c>
      <c r="P193" s="47">
        <v>0</v>
      </c>
      <c r="Q193" s="47">
        <v>0</v>
      </c>
      <c r="R193" s="47">
        <v>0</v>
      </c>
      <c r="S193" s="47">
        <v>0</v>
      </c>
      <c r="T193" s="47">
        <v>193.5</v>
      </c>
      <c r="U193" s="47">
        <v>43</v>
      </c>
      <c r="V193" t="s">
        <v>71</v>
      </c>
      <c r="W193" t="s">
        <v>72</v>
      </c>
      <c r="X193"/>
      <c r="Y193" t="s">
        <v>240</v>
      </c>
      <c r="Z193" s="43" t="str">
        <f>Raw_data[[#This Row],[Month]]&amp;Raw_data[[#This Row],[Locations]]&amp;Raw_data[[#This Row],[Looker2]]</f>
        <v>45292Energy CorridorIOP</v>
      </c>
      <c r="AA193" s="44" t="str">
        <f>IFERROR(VLOOKUP(Raw_data[[#This Row],[Description]],'LU Table'!$A$1:$B$50,2,0),"")</f>
        <v>IOP</v>
      </c>
      <c r="AB193" s="44" t="str">
        <f>TRIM(MID(Raw_data[[#This Row],[Location]],LEN("Positive Recovery- ")+1,LEN(Raw_data[[#This Row],[Location]])))</f>
        <v>Energy Corridor</v>
      </c>
      <c r="AC193" s="45">
        <f t="shared" si="3"/>
        <v>45292</v>
      </c>
      <c r="AD193" s="44" t="str">
        <f>VLOOKUP(Raw_data[[#This Row],[Locations]]&amp;Raw_data[[#This Row],[Looker2]],Category!A:E,5,0)</f>
        <v>Affiliate</v>
      </c>
      <c r="AE193" s="44" t="str">
        <f>Raw_data[[#This Row],[Locations]]&amp;Raw_data[[#This Row],[Looker2]]</f>
        <v>Energy CorridorIOP</v>
      </c>
      <c r="AH193"/>
    </row>
    <row r="194" spans="1:34">
      <c r="A194" s="15">
        <v>45295</v>
      </c>
      <c r="B194" s="15">
        <v>45293</v>
      </c>
      <c r="C194" t="s">
        <v>9</v>
      </c>
      <c r="D194">
        <v>205462</v>
      </c>
      <c r="E194" t="s">
        <v>117</v>
      </c>
      <c r="F194" t="s">
        <v>258</v>
      </c>
      <c r="G194" t="s">
        <v>259</v>
      </c>
      <c r="H194" t="s">
        <v>158</v>
      </c>
      <c r="I194" t="s">
        <v>232</v>
      </c>
      <c r="J194" t="s">
        <v>88</v>
      </c>
      <c r="K194" t="s">
        <v>81</v>
      </c>
      <c r="L194" t="s">
        <v>128</v>
      </c>
      <c r="M194">
        <v>1</v>
      </c>
      <c r="N194" s="47">
        <v>250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225</v>
      </c>
      <c r="U194" s="47">
        <v>225</v>
      </c>
      <c r="V194" t="s">
        <v>71</v>
      </c>
      <c r="W194" t="s">
        <v>72</v>
      </c>
      <c r="X194"/>
      <c r="Y194" t="s">
        <v>240</v>
      </c>
      <c r="Z194" s="43" t="str">
        <f>Raw_data[[#This Row],[Month]]&amp;Raw_data[[#This Row],[Locations]]&amp;Raw_data[[#This Row],[Looker2]]</f>
        <v>45292Energy CorridorIOP</v>
      </c>
      <c r="AA194" s="44" t="str">
        <f>IFERROR(VLOOKUP(Raw_data[[#This Row],[Description]],'LU Table'!$A$1:$B$50,2,0),"")</f>
        <v>IOP</v>
      </c>
      <c r="AB194" s="44" t="str">
        <f>TRIM(MID(Raw_data[[#This Row],[Location]],LEN("Positive Recovery- ")+1,LEN(Raw_data[[#This Row],[Location]])))</f>
        <v>Energy Corridor</v>
      </c>
      <c r="AC194" s="45">
        <f t="shared" si="3"/>
        <v>45292</v>
      </c>
      <c r="AD194" s="44" t="str">
        <f>VLOOKUP(Raw_data[[#This Row],[Locations]]&amp;Raw_data[[#This Row],[Looker2]],Category!A:E,5,0)</f>
        <v>Affiliate</v>
      </c>
      <c r="AE194" s="44" t="str">
        <f>Raw_data[[#This Row],[Locations]]&amp;Raw_data[[#This Row],[Looker2]]</f>
        <v>Energy CorridorIOP</v>
      </c>
    </row>
    <row r="195" spans="1:34">
      <c r="A195" s="15">
        <v>45295</v>
      </c>
      <c r="B195" s="15">
        <v>45293</v>
      </c>
      <c r="C195" t="s">
        <v>9</v>
      </c>
      <c r="D195">
        <v>205463</v>
      </c>
      <c r="E195" t="s">
        <v>750</v>
      </c>
      <c r="F195" t="s">
        <v>438</v>
      </c>
      <c r="G195" t="s">
        <v>751</v>
      </c>
      <c r="H195" t="s">
        <v>159</v>
      </c>
      <c r="I195" t="s">
        <v>232</v>
      </c>
      <c r="J195" t="s">
        <v>17</v>
      </c>
      <c r="K195" t="s">
        <v>81</v>
      </c>
      <c r="L195" t="s">
        <v>128</v>
      </c>
      <c r="M195">
        <v>1</v>
      </c>
      <c r="N195" s="47">
        <v>225</v>
      </c>
      <c r="O195" s="47">
        <v>0</v>
      </c>
      <c r="P195" s="47">
        <v>0</v>
      </c>
      <c r="Q195" s="47">
        <v>0</v>
      </c>
      <c r="R195" s="47">
        <v>0</v>
      </c>
      <c r="S195" s="47">
        <v>225</v>
      </c>
      <c r="T195" s="47">
        <v>225</v>
      </c>
      <c r="U195" s="47">
        <v>225</v>
      </c>
      <c r="V195" t="s">
        <v>71</v>
      </c>
      <c r="W195" t="s">
        <v>72</v>
      </c>
      <c r="X195"/>
      <c r="Y195" t="s">
        <v>240</v>
      </c>
      <c r="Z195" s="43" t="str">
        <f>Raw_data[[#This Row],[Month]]&amp;Raw_data[[#This Row],[Locations]]&amp;Raw_data[[#This Row],[Looker2]]</f>
        <v>45292Energy CorridorIOP</v>
      </c>
      <c r="AA195" s="44" t="str">
        <f>IFERROR(VLOOKUP(Raw_data[[#This Row],[Description]],'LU Table'!$A$1:$B$50,2,0),"")</f>
        <v>IOP</v>
      </c>
      <c r="AB195" s="44" t="str">
        <f>TRIM(MID(Raw_data[[#This Row],[Location]],LEN("Positive Recovery- ")+1,LEN(Raw_data[[#This Row],[Location]])))</f>
        <v>Energy Corridor</v>
      </c>
      <c r="AC195" s="45">
        <f t="shared" si="3"/>
        <v>45292</v>
      </c>
      <c r="AD195" s="44" t="str">
        <f>VLOOKUP(Raw_data[[#This Row],[Locations]]&amp;Raw_data[[#This Row],[Looker2]],Category!A:E,5,0)</f>
        <v>Affiliate</v>
      </c>
      <c r="AE195" s="44" t="str">
        <f>Raw_data[[#This Row],[Locations]]&amp;Raw_data[[#This Row],[Looker2]]</f>
        <v>Energy CorridorIOP</v>
      </c>
    </row>
    <row r="196" spans="1:34">
      <c r="A196" s="15">
        <v>45295</v>
      </c>
      <c r="B196" s="15">
        <v>45293</v>
      </c>
      <c r="C196" t="s">
        <v>9</v>
      </c>
      <c r="D196">
        <v>205464</v>
      </c>
      <c r="E196" t="s">
        <v>554</v>
      </c>
      <c r="F196" t="s">
        <v>555</v>
      </c>
      <c r="G196" t="s">
        <v>556</v>
      </c>
      <c r="H196" t="s">
        <v>160</v>
      </c>
      <c r="I196" t="s">
        <v>232</v>
      </c>
      <c r="J196" t="s">
        <v>90</v>
      </c>
      <c r="K196" t="s">
        <v>81</v>
      </c>
      <c r="L196" t="s">
        <v>128</v>
      </c>
      <c r="M196">
        <v>1</v>
      </c>
      <c r="N196" s="47">
        <v>220</v>
      </c>
      <c r="O196" s="47">
        <v>0</v>
      </c>
      <c r="P196" s="47">
        <v>0</v>
      </c>
      <c r="Q196" s="47">
        <v>0</v>
      </c>
      <c r="R196" s="47">
        <v>0</v>
      </c>
      <c r="S196" s="47">
        <v>8</v>
      </c>
      <c r="T196" s="47">
        <v>198</v>
      </c>
      <c r="U196" s="47">
        <v>178.8</v>
      </c>
      <c r="V196" t="s">
        <v>71</v>
      </c>
      <c r="W196" t="s">
        <v>72</v>
      </c>
      <c r="X196"/>
      <c r="Y196" t="s">
        <v>240</v>
      </c>
      <c r="Z196" s="43" t="str">
        <f>Raw_data[[#This Row],[Month]]&amp;Raw_data[[#This Row],[Locations]]&amp;Raw_data[[#This Row],[Looker2]]</f>
        <v>45292Energy CorridorIOP</v>
      </c>
      <c r="AA196" s="44" t="str">
        <f>IFERROR(VLOOKUP(Raw_data[[#This Row],[Description]],'LU Table'!$A$1:$B$50,2,0),"")</f>
        <v>IOP</v>
      </c>
      <c r="AB196" s="44" t="str">
        <f>TRIM(MID(Raw_data[[#This Row],[Location]],LEN("Positive Recovery- ")+1,LEN(Raw_data[[#This Row],[Location]])))</f>
        <v>Energy Corridor</v>
      </c>
      <c r="AC196" s="45">
        <f t="shared" si="3"/>
        <v>45292</v>
      </c>
      <c r="AD196" s="44" t="str">
        <f>VLOOKUP(Raw_data[[#This Row],[Locations]]&amp;Raw_data[[#This Row],[Looker2]],Category!A:E,5,0)</f>
        <v>Affiliate</v>
      </c>
      <c r="AE196" s="44" t="str">
        <f>Raw_data[[#This Row],[Locations]]&amp;Raw_data[[#This Row],[Looker2]]</f>
        <v>Energy CorridorIOP</v>
      </c>
    </row>
    <row r="197" spans="1:34">
      <c r="A197" s="15">
        <v>45295</v>
      </c>
      <c r="B197" s="15">
        <v>45293</v>
      </c>
      <c r="C197" t="s">
        <v>9</v>
      </c>
      <c r="D197">
        <v>205473</v>
      </c>
      <c r="E197" t="s">
        <v>832</v>
      </c>
      <c r="F197" t="s">
        <v>335</v>
      </c>
      <c r="G197" t="s">
        <v>833</v>
      </c>
      <c r="H197" t="s">
        <v>158</v>
      </c>
      <c r="I197" t="s">
        <v>232</v>
      </c>
      <c r="J197" t="s">
        <v>235</v>
      </c>
      <c r="K197" t="s">
        <v>76</v>
      </c>
      <c r="L197" t="s">
        <v>128</v>
      </c>
      <c r="M197">
        <v>1</v>
      </c>
      <c r="N197" s="47">
        <v>212</v>
      </c>
      <c r="O197" s="47">
        <v>0</v>
      </c>
      <c r="P197" s="47">
        <v>0</v>
      </c>
      <c r="Q197" s="47">
        <v>0</v>
      </c>
      <c r="R197" s="47">
        <v>0</v>
      </c>
      <c r="S197" s="47">
        <v>0</v>
      </c>
      <c r="T197" s="47">
        <v>198</v>
      </c>
      <c r="U197" s="47">
        <v>11</v>
      </c>
      <c r="V197" t="s">
        <v>71</v>
      </c>
      <c r="W197" t="s">
        <v>72</v>
      </c>
      <c r="X197"/>
      <c r="Y197" t="s">
        <v>240</v>
      </c>
      <c r="Z197" s="43" t="str">
        <f>Raw_data[[#This Row],[Month]]&amp;Raw_data[[#This Row],[Locations]]&amp;Raw_data[[#This Row],[Looker2]]</f>
        <v>45292MontroseIOP</v>
      </c>
      <c r="AA197" s="44" t="str">
        <f>IFERROR(VLOOKUP(Raw_data[[#This Row],[Description]],'LU Table'!$A$1:$B$50,2,0),"")</f>
        <v>IOP</v>
      </c>
      <c r="AB197" s="44" t="str">
        <f>TRIM(MID(Raw_data[[#This Row],[Location]],LEN("Positive Recovery- ")+1,LEN(Raw_data[[#This Row],[Location]])))</f>
        <v>Montrose</v>
      </c>
      <c r="AC197" s="45">
        <f t="shared" si="3"/>
        <v>45292</v>
      </c>
      <c r="AD197" s="44" t="str">
        <f>VLOOKUP(Raw_data[[#This Row],[Locations]]&amp;Raw_data[[#This Row],[Looker2]],Category!A:E,5,0)</f>
        <v>Company Owned</v>
      </c>
      <c r="AE197" s="44" t="str">
        <f>Raw_data[[#This Row],[Locations]]&amp;Raw_data[[#This Row],[Looker2]]</f>
        <v>MontroseIOP</v>
      </c>
    </row>
    <row r="198" spans="1:34">
      <c r="A198" s="15">
        <v>45295</v>
      </c>
      <c r="B198" s="15">
        <v>45293</v>
      </c>
      <c r="C198" t="s">
        <v>9</v>
      </c>
      <c r="D198">
        <v>205474</v>
      </c>
      <c r="E198" t="s">
        <v>698</v>
      </c>
      <c r="F198" t="s">
        <v>260</v>
      </c>
      <c r="G198" t="s">
        <v>436</v>
      </c>
      <c r="H198" t="s">
        <v>160</v>
      </c>
      <c r="I198" t="s">
        <v>232</v>
      </c>
      <c r="J198" t="s">
        <v>95</v>
      </c>
      <c r="K198" t="s">
        <v>76</v>
      </c>
      <c r="L198" t="s">
        <v>128</v>
      </c>
      <c r="M198">
        <v>1</v>
      </c>
      <c r="N198" s="47">
        <v>130</v>
      </c>
      <c r="O198" s="47">
        <v>0</v>
      </c>
      <c r="P198" s="47">
        <v>0</v>
      </c>
      <c r="Q198" s="47">
        <v>0</v>
      </c>
      <c r="R198" s="47">
        <v>0</v>
      </c>
      <c r="S198" s="47">
        <v>130</v>
      </c>
      <c r="T198" s="47">
        <v>117</v>
      </c>
      <c r="U198" s="47">
        <v>117</v>
      </c>
      <c r="V198" t="s">
        <v>71</v>
      </c>
      <c r="W198" t="s">
        <v>72</v>
      </c>
      <c r="X198"/>
      <c r="Y198" t="s">
        <v>240</v>
      </c>
      <c r="Z198" s="43" t="str">
        <f>Raw_data[[#This Row],[Month]]&amp;Raw_data[[#This Row],[Locations]]&amp;Raw_data[[#This Row],[Looker2]]</f>
        <v>45292MontroseIOP</v>
      </c>
      <c r="AA198" s="44" t="str">
        <f>IFERROR(VLOOKUP(Raw_data[[#This Row],[Description]],'LU Table'!$A$1:$B$50,2,0),"")</f>
        <v>IOP</v>
      </c>
      <c r="AB198" s="44" t="str">
        <f>TRIM(MID(Raw_data[[#This Row],[Location]],LEN("Positive Recovery- ")+1,LEN(Raw_data[[#This Row],[Location]])))</f>
        <v>Montrose</v>
      </c>
      <c r="AC198" s="45">
        <f t="shared" si="3"/>
        <v>45292</v>
      </c>
      <c r="AD198" s="44" t="str">
        <f>VLOOKUP(Raw_data[[#This Row],[Locations]]&amp;Raw_data[[#This Row],[Looker2]],Category!A:E,5,0)</f>
        <v>Company Owned</v>
      </c>
      <c r="AE198" s="44" t="str">
        <f>Raw_data[[#This Row],[Locations]]&amp;Raw_data[[#This Row],[Looker2]]</f>
        <v>MontroseIOP</v>
      </c>
    </row>
    <row r="199" spans="1:34">
      <c r="A199" s="15">
        <v>45295</v>
      </c>
      <c r="B199" s="15">
        <v>45293</v>
      </c>
      <c r="C199" t="s">
        <v>9</v>
      </c>
      <c r="D199">
        <v>205475</v>
      </c>
      <c r="E199" t="s">
        <v>864</v>
      </c>
      <c r="F199" t="s">
        <v>528</v>
      </c>
      <c r="G199" t="s">
        <v>865</v>
      </c>
      <c r="H199" t="s">
        <v>158</v>
      </c>
      <c r="I199" t="s">
        <v>232</v>
      </c>
      <c r="J199" t="s">
        <v>89</v>
      </c>
      <c r="K199" t="s">
        <v>76</v>
      </c>
      <c r="L199" t="s">
        <v>128</v>
      </c>
      <c r="M199">
        <v>1</v>
      </c>
      <c r="N199" s="47">
        <v>200</v>
      </c>
      <c r="O199" s="47">
        <v>0</v>
      </c>
      <c r="P199" s="47">
        <v>0</v>
      </c>
      <c r="Q199" s="47">
        <v>0</v>
      </c>
      <c r="R199" s="47">
        <v>0</v>
      </c>
      <c r="S199" s="47">
        <v>0</v>
      </c>
      <c r="T199" s="47">
        <v>180</v>
      </c>
      <c r="U199" s="47">
        <v>-20</v>
      </c>
      <c r="V199" t="s">
        <v>71</v>
      </c>
      <c r="W199" t="s">
        <v>72</v>
      </c>
      <c r="X199"/>
      <c r="Y199" t="s">
        <v>240</v>
      </c>
      <c r="Z199" s="43" t="str">
        <f>Raw_data[[#This Row],[Month]]&amp;Raw_data[[#This Row],[Locations]]&amp;Raw_data[[#This Row],[Looker2]]</f>
        <v>45292MontroseIOP</v>
      </c>
      <c r="AA199" s="44" t="str">
        <f>IFERROR(VLOOKUP(Raw_data[[#This Row],[Description]],'LU Table'!$A$1:$B$50,2,0),"")</f>
        <v>IOP</v>
      </c>
      <c r="AB199" s="44" t="str">
        <f>TRIM(MID(Raw_data[[#This Row],[Location]],LEN("Positive Recovery- ")+1,LEN(Raw_data[[#This Row],[Location]])))</f>
        <v>Montrose</v>
      </c>
      <c r="AC199" s="45">
        <f t="shared" si="3"/>
        <v>45292</v>
      </c>
      <c r="AD199" s="44" t="str">
        <f>VLOOKUP(Raw_data[[#This Row],[Locations]]&amp;Raw_data[[#This Row],[Looker2]],Category!A:E,5,0)</f>
        <v>Company Owned</v>
      </c>
      <c r="AE199" s="44" t="str">
        <f>Raw_data[[#This Row],[Locations]]&amp;Raw_data[[#This Row],[Looker2]]</f>
        <v>MontroseIOP</v>
      </c>
    </row>
    <row r="200" spans="1:34">
      <c r="A200" s="15">
        <v>45295</v>
      </c>
      <c r="B200" s="15">
        <v>45293</v>
      </c>
      <c r="C200" t="s">
        <v>9</v>
      </c>
      <c r="D200">
        <v>205476</v>
      </c>
      <c r="E200" t="s">
        <v>799</v>
      </c>
      <c r="F200" t="s">
        <v>321</v>
      </c>
      <c r="G200" t="s">
        <v>800</v>
      </c>
      <c r="H200" t="s">
        <v>158</v>
      </c>
      <c r="I200" t="s">
        <v>232</v>
      </c>
      <c r="J200" t="s">
        <v>933</v>
      </c>
      <c r="K200" t="s">
        <v>76</v>
      </c>
      <c r="L200" t="s">
        <v>128</v>
      </c>
      <c r="M200">
        <v>1</v>
      </c>
      <c r="N200" s="47">
        <v>250</v>
      </c>
      <c r="O200" s="47">
        <v>0</v>
      </c>
      <c r="P200" s="47">
        <v>0</v>
      </c>
      <c r="Q200" s="47">
        <v>0</v>
      </c>
      <c r="R200" s="47">
        <v>0</v>
      </c>
      <c r="S200" s="47">
        <v>250</v>
      </c>
      <c r="T200" s="47">
        <v>225</v>
      </c>
      <c r="U200" s="47">
        <v>225</v>
      </c>
      <c r="V200" t="s">
        <v>71</v>
      </c>
      <c r="W200" t="s">
        <v>72</v>
      </c>
      <c r="X200"/>
      <c r="Y200" t="s">
        <v>240</v>
      </c>
      <c r="Z200" s="43" t="str">
        <f>Raw_data[[#This Row],[Month]]&amp;Raw_data[[#This Row],[Locations]]&amp;Raw_data[[#This Row],[Looker2]]</f>
        <v>45292MontroseIOP</v>
      </c>
      <c r="AA200" s="44" t="str">
        <f>IFERROR(VLOOKUP(Raw_data[[#This Row],[Description]],'LU Table'!$A$1:$B$50,2,0),"")</f>
        <v>IOP</v>
      </c>
      <c r="AB200" s="44" t="str">
        <f>TRIM(MID(Raw_data[[#This Row],[Location]],LEN("Positive Recovery- ")+1,LEN(Raw_data[[#This Row],[Location]])))</f>
        <v>Montrose</v>
      </c>
      <c r="AC200" s="45">
        <f t="shared" si="3"/>
        <v>45292</v>
      </c>
      <c r="AD200" s="44" t="str">
        <f>VLOOKUP(Raw_data[[#This Row],[Locations]]&amp;Raw_data[[#This Row],[Looker2]],Category!A:E,5,0)</f>
        <v>Company Owned</v>
      </c>
      <c r="AE200" s="44" t="str">
        <f>Raw_data[[#This Row],[Locations]]&amp;Raw_data[[#This Row],[Looker2]]</f>
        <v>MontroseIOP</v>
      </c>
    </row>
    <row r="201" spans="1:34">
      <c r="A201" s="15">
        <v>45295</v>
      </c>
      <c r="B201" s="15">
        <v>45293</v>
      </c>
      <c r="C201" t="s">
        <v>9</v>
      </c>
      <c r="D201">
        <v>205477</v>
      </c>
      <c r="E201" t="s">
        <v>939</v>
      </c>
      <c r="F201" t="s">
        <v>321</v>
      </c>
      <c r="G201" t="s">
        <v>940</v>
      </c>
      <c r="H201" t="s">
        <v>158</v>
      </c>
      <c r="I201" t="s">
        <v>232</v>
      </c>
      <c r="J201" t="s">
        <v>88</v>
      </c>
      <c r="K201" t="s">
        <v>76</v>
      </c>
      <c r="L201" t="s">
        <v>128</v>
      </c>
      <c r="M201">
        <v>1</v>
      </c>
      <c r="N201" s="47">
        <v>250</v>
      </c>
      <c r="O201" s="47">
        <v>0</v>
      </c>
      <c r="P201" s="47">
        <v>0</v>
      </c>
      <c r="Q201" s="47">
        <v>0</v>
      </c>
      <c r="R201" s="47">
        <v>0</v>
      </c>
      <c r="S201" s="47">
        <v>250</v>
      </c>
      <c r="T201" s="47">
        <v>225</v>
      </c>
      <c r="U201" s="47">
        <v>225</v>
      </c>
      <c r="V201" t="s">
        <v>71</v>
      </c>
      <c r="W201" t="s">
        <v>72</v>
      </c>
      <c r="X201"/>
      <c r="Y201" t="s">
        <v>240</v>
      </c>
      <c r="Z201" s="43" t="str">
        <f>Raw_data[[#This Row],[Month]]&amp;Raw_data[[#This Row],[Locations]]&amp;Raw_data[[#This Row],[Looker2]]</f>
        <v>45292MontroseIOP</v>
      </c>
      <c r="AA201" s="44" t="str">
        <f>IFERROR(VLOOKUP(Raw_data[[#This Row],[Description]],'LU Table'!$A$1:$B$50,2,0),"")</f>
        <v>IOP</v>
      </c>
      <c r="AB201" s="44" t="str">
        <f>TRIM(MID(Raw_data[[#This Row],[Location]],LEN("Positive Recovery- ")+1,LEN(Raw_data[[#This Row],[Location]])))</f>
        <v>Montrose</v>
      </c>
      <c r="AC201" s="45">
        <f t="shared" si="3"/>
        <v>45292</v>
      </c>
      <c r="AD201" s="44" t="str">
        <f>VLOOKUP(Raw_data[[#This Row],[Locations]]&amp;Raw_data[[#This Row],[Looker2]],Category!A:E,5,0)</f>
        <v>Company Owned</v>
      </c>
      <c r="AE201" s="44" t="str">
        <f>Raw_data[[#This Row],[Locations]]&amp;Raw_data[[#This Row],[Looker2]]</f>
        <v>MontroseIOP</v>
      </c>
    </row>
    <row r="202" spans="1:34">
      <c r="A202" s="15">
        <v>45295</v>
      </c>
      <c r="B202" s="15">
        <v>45293</v>
      </c>
      <c r="C202" t="s">
        <v>9</v>
      </c>
      <c r="D202">
        <v>205478</v>
      </c>
      <c r="E202" t="s">
        <v>106</v>
      </c>
      <c r="F202" t="s">
        <v>354</v>
      </c>
      <c r="G202" t="s">
        <v>355</v>
      </c>
      <c r="H202" t="s">
        <v>160</v>
      </c>
      <c r="I202" t="s">
        <v>232</v>
      </c>
      <c r="J202" t="s">
        <v>96</v>
      </c>
      <c r="K202" t="s">
        <v>76</v>
      </c>
      <c r="L202" t="s">
        <v>128</v>
      </c>
      <c r="M202">
        <v>1</v>
      </c>
      <c r="N202" s="47">
        <v>169</v>
      </c>
      <c r="O202" s="47">
        <v>0</v>
      </c>
      <c r="P202" s="47">
        <v>0</v>
      </c>
      <c r="Q202" s="47">
        <v>0</v>
      </c>
      <c r="R202" s="47">
        <v>0</v>
      </c>
      <c r="S202" s="47">
        <v>0</v>
      </c>
      <c r="T202" s="47">
        <v>152.1</v>
      </c>
      <c r="U202" s="47">
        <v>152.1</v>
      </c>
      <c r="V202" t="s">
        <v>71</v>
      </c>
      <c r="W202" t="s">
        <v>72</v>
      </c>
      <c r="X202"/>
      <c r="Y202" t="s">
        <v>240</v>
      </c>
      <c r="Z202" s="43" t="str">
        <f>Raw_data[[#This Row],[Month]]&amp;Raw_data[[#This Row],[Locations]]&amp;Raw_data[[#This Row],[Looker2]]</f>
        <v>45292MontroseIOP</v>
      </c>
      <c r="AA202" s="44" t="str">
        <f>IFERROR(VLOOKUP(Raw_data[[#This Row],[Description]],'LU Table'!$A$1:$B$50,2,0),"")</f>
        <v>IOP</v>
      </c>
      <c r="AB202" s="44" t="str">
        <f>TRIM(MID(Raw_data[[#This Row],[Location]],LEN("Positive Recovery- ")+1,LEN(Raw_data[[#This Row],[Location]])))</f>
        <v>Montrose</v>
      </c>
      <c r="AC202" s="45">
        <f t="shared" si="3"/>
        <v>45292</v>
      </c>
      <c r="AD202" s="44" t="str">
        <f>VLOOKUP(Raw_data[[#This Row],[Locations]]&amp;Raw_data[[#This Row],[Looker2]],Category!A:E,5,0)</f>
        <v>Company Owned</v>
      </c>
      <c r="AE202" s="44" t="str">
        <f>Raw_data[[#This Row],[Locations]]&amp;Raw_data[[#This Row],[Looker2]]</f>
        <v>MontroseIOP</v>
      </c>
    </row>
    <row r="203" spans="1:34">
      <c r="A203" s="15">
        <v>45295</v>
      </c>
      <c r="B203" s="15">
        <v>45293</v>
      </c>
      <c r="C203" t="s">
        <v>9</v>
      </c>
      <c r="D203">
        <v>205479</v>
      </c>
      <c r="E203" t="s">
        <v>83</v>
      </c>
      <c r="F203" t="s">
        <v>253</v>
      </c>
      <c r="G203" t="s">
        <v>294</v>
      </c>
      <c r="H203" t="s">
        <v>160</v>
      </c>
      <c r="I203" t="s">
        <v>232</v>
      </c>
      <c r="J203" t="s">
        <v>94</v>
      </c>
      <c r="K203" t="s">
        <v>76</v>
      </c>
      <c r="L203" t="s">
        <v>128</v>
      </c>
      <c r="M203">
        <v>1</v>
      </c>
      <c r="N203" s="47">
        <v>215</v>
      </c>
      <c r="O203" s="47">
        <v>0</v>
      </c>
      <c r="P203" s="47">
        <v>0</v>
      </c>
      <c r="Q203" s="47">
        <v>0</v>
      </c>
      <c r="R203" s="47">
        <v>0</v>
      </c>
      <c r="S203" s="47">
        <v>0</v>
      </c>
      <c r="T203" s="47">
        <v>193.5</v>
      </c>
      <c r="U203" s="47">
        <v>193.5</v>
      </c>
      <c r="V203" t="s">
        <v>71</v>
      </c>
      <c r="W203" t="s">
        <v>72</v>
      </c>
      <c r="X203"/>
      <c r="Y203" t="s">
        <v>240</v>
      </c>
      <c r="Z203" s="43" t="str">
        <f>Raw_data[[#This Row],[Month]]&amp;Raw_data[[#This Row],[Locations]]&amp;Raw_data[[#This Row],[Looker2]]</f>
        <v>45292MontroseIOP</v>
      </c>
      <c r="AA203" s="44" t="str">
        <f>IFERROR(VLOOKUP(Raw_data[[#This Row],[Description]],'LU Table'!$A$1:$B$50,2,0),"")</f>
        <v>IOP</v>
      </c>
      <c r="AB203" s="44" t="str">
        <f>TRIM(MID(Raw_data[[#This Row],[Location]],LEN("Positive Recovery- ")+1,LEN(Raw_data[[#This Row],[Location]])))</f>
        <v>Montrose</v>
      </c>
      <c r="AC203" s="45">
        <f t="shared" si="3"/>
        <v>45292</v>
      </c>
      <c r="AD203" s="44" t="str">
        <f>VLOOKUP(Raw_data[[#This Row],[Locations]]&amp;Raw_data[[#This Row],[Looker2]],Category!A:E,5,0)</f>
        <v>Company Owned</v>
      </c>
      <c r="AE203" s="44" t="str">
        <f>Raw_data[[#This Row],[Locations]]&amp;Raw_data[[#This Row],[Looker2]]</f>
        <v>MontroseIOP</v>
      </c>
    </row>
    <row r="204" spans="1:34">
      <c r="A204" s="15">
        <v>45295</v>
      </c>
      <c r="B204" s="15">
        <v>45293</v>
      </c>
      <c r="C204" t="s">
        <v>9</v>
      </c>
      <c r="D204">
        <v>205480</v>
      </c>
      <c r="E204" t="s">
        <v>850</v>
      </c>
      <c r="F204" t="s">
        <v>851</v>
      </c>
      <c r="G204" t="s">
        <v>707</v>
      </c>
      <c r="H204" t="s">
        <v>160</v>
      </c>
      <c r="I204" t="s">
        <v>232</v>
      </c>
      <c r="J204" t="s">
        <v>90</v>
      </c>
      <c r="K204" t="s">
        <v>76</v>
      </c>
      <c r="L204" t="s">
        <v>128</v>
      </c>
      <c r="M204">
        <v>1</v>
      </c>
      <c r="N204" s="47">
        <v>220</v>
      </c>
      <c r="O204" s="47">
        <v>0</v>
      </c>
      <c r="P204" s="47">
        <v>0</v>
      </c>
      <c r="Q204" s="47">
        <v>0</v>
      </c>
      <c r="R204" s="47">
        <v>0</v>
      </c>
      <c r="S204" s="47">
        <v>220</v>
      </c>
      <c r="T204" s="47">
        <v>198</v>
      </c>
      <c r="U204" s="47">
        <v>198</v>
      </c>
      <c r="V204" t="s">
        <v>71</v>
      </c>
      <c r="W204" t="s">
        <v>72</v>
      </c>
      <c r="X204"/>
      <c r="Y204" t="s">
        <v>240</v>
      </c>
      <c r="Z204" s="43" t="str">
        <f>Raw_data[[#This Row],[Month]]&amp;Raw_data[[#This Row],[Locations]]&amp;Raw_data[[#This Row],[Looker2]]</f>
        <v>45292MontroseIOP</v>
      </c>
      <c r="AA204" s="44" t="str">
        <f>IFERROR(VLOOKUP(Raw_data[[#This Row],[Description]],'LU Table'!$A$1:$B$50,2,0),"")</f>
        <v>IOP</v>
      </c>
      <c r="AB204" s="44" t="str">
        <f>TRIM(MID(Raw_data[[#This Row],[Location]],LEN("Positive Recovery- ")+1,LEN(Raw_data[[#This Row],[Location]])))</f>
        <v>Montrose</v>
      </c>
      <c r="AC204" s="45">
        <f t="shared" si="3"/>
        <v>45292</v>
      </c>
      <c r="AD204" s="44" t="str">
        <f>VLOOKUP(Raw_data[[#This Row],[Locations]]&amp;Raw_data[[#This Row],[Looker2]],Category!A:E,5,0)</f>
        <v>Company Owned</v>
      </c>
      <c r="AE204" s="44" t="str">
        <f>Raw_data[[#This Row],[Locations]]&amp;Raw_data[[#This Row],[Looker2]]</f>
        <v>MontroseIOP</v>
      </c>
    </row>
    <row r="205" spans="1:34">
      <c r="A205" s="15">
        <v>45295</v>
      </c>
      <c r="B205" s="15">
        <v>45293</v>
      </c>
      <c r="C205" t="s">
        <v>9</v>
      </c>
      <c r="D205">
        <v>205481</v>
      </c>
      <c r="E205" t="s">
        <v>100</v>
      </c>
      <c r="F205" t="s">
        <v>345</v>
      </c>
      <c r="G205" t="s">
        <v>346</v>
      </c>
      <c r="H205" t="s">
        <v>160</v>
      </c>
      <c r="I205" t="s">
        <v>232</v>
      </c>
      <c r="J205" t="s">
        <v>95</v>
      </c>
      <c r="K205" t="s">
        <v>76</v>
      </c>
      <c r="L205" t="s">
        <v>128</v>
      </c>
      <c r="M205">
        <v>1</v>
      </c>
      <c r="N205" s="47">
        <v>130</v>
      </c>
      <c r="O205" s="47">
        <v>0</v>
      </c>
      <c r="P205" s="47">
        <v>0</v>
      </c>
      <c r="Q205" s="47">
        <v>0</v>
      </c>
      <c r="R205" s="47">
        <v>0</v>
      </c>
      <c r="S205" s="47">
        <v>0</v>
      </c>
      <c r="T205" s="47">
        <v>117</v>
      </c>
      <c r="U205" s="47">
        <v>117</v>
      </c>
      <c r="V205" t="s">
        <v>71</v>
      </c>
      <c r="W205" t="s">
        <v>72</v>
      </c>
      <c r="X205"/>
      <c r="Y205" t="s">
        <v>240</v>
      </c>
      <c r="Z205" s="43" t="str">
        <f>Raw_data[[#This Row],[Month]]&amp;Raw_data[[#This Row],[Locations]]&amp;Raw_data[[#This Row],[Looker2]]</f>
        <v>45292MontroseIOP</v>
      </c>
      <c r="AA205" s="44" t="str">
        <f>IFERROR(VLOOKUP(Raw_data[[#This Row],[Description]],'LU Table'!$A$1:$B$50,2,0),"")</f>
        <v>IOP</v>
      </c>
      <c r="AB205" s="44" t="str">
        <f>TRIM(MID(Raw_data[[#This Row],[Location]],LEN("Positive Recovery- ")+1,LEN(Raw_data[[#This Row],[Location]])))</f>
        <v>Montrose</v>
      </c>
      <c r="AC205" s="45">
        <f t="shared" si="3"/>
        <v>45292</v>
      </c>
      <c r="AD205" s="44" t="str">
        <f>VLOOKUP(Raw_data[[#This Row],[Locations]]&amp;Raw_data[[#This Row],[Looker2]],Category!A:E,5,0)</f>
        <v>Company Owned</v>
      </c>
      <c r="AE205" s="44" t="str">
        <f>Raw_data[[#This Row],[Locations]]&amp;Raw_data[[#This Row],[Looker2]]</f>
        <v>MontroseIOP</v>
      </c>
    </row>
    <row r="206" spans="1:34">
      <c r="A206" s="15">
        <v>45295</v>
      </c>
      <c r="B206" s="15">
        <v>45293</v>
      </c>
      <c r="C206" t="s">
        <v>9</v>
      </c>
      <c r="D206">
        <v>205483</v>
      </c>
      <c r="E206" t="s">
        <v>716</v>
      </c>
      <c r="F206" t="s">
        <v>717</v>
      </c>
      <c r="G206" t="s">
        <v>718</v>
      </c>
      <c r="H206" t="s">
        <v>158</v>
      </c>
      <c r="I206" t="s">
        <v>232</v>
      </c>
      <c r="J206" t="s">
        <v>140</v>
      </c>
      <c r="K206" t="s">
        <v>579</v>
      </c>
      <c r="L206" t="s">
        <v>128</v>
      </c>
      <c r="M206">
        <v>1</v>
      </c>
      <c r="N206" s="47">
        <v>180</v>
      </c>
      <c r="O206" s="47">
        <v>0</v>
      </c>
      <c r="P206" s="47">
        <v>0</v>
      </c>
      <c r="Q206" s="47">
        <v>0</v>
      </c>
      <c r="R206" s="47">
        <v>0</v>
      </c>
      <c r="S206" s="47">
        <v>0</v>
      </c>
      <c r="T206" s="47">
        <v>162</v>
      </c>
      <c r="U206" s="47">
        <v>30</v>
      </c>
      <c r="V206" t="s">
        <v>71</v>
      </c>
      <c r="W206" t="s">
        <v>72</v>
      </c>
      <c r="X206"/>
      <c r="Y206" t="s">
        <v>240</v>
      </c>
      <c r="Z206" s="43" t="str">
        <f>Raw_data[[#This Row],[Month]]&amp;Raw_data[[#This Row],[Locations]]&amp;Raw_data[[#This Row],[Looker2]]</f>
        <v>45292Round RockIOP</v>
      </c>
      <c r="AA206" s="44" t="str">
        <f>IFERROR(VLOOKUP(Raw_data[[#This Row],[Description]],'LU Table'!$A$1:$B$50,2,0),"")</f>
        <v>IOP</v>
      </c>
      <c r="AB206" s="44" t="str">
        <f>TRIM(MID(Raw_data[[#This Row],[Location]],LEN("Positive Recovery- ")+1,LEN(Raw_data[[#This Row],[Location]])))</f>
        <v>Round Rock</v>
      </c>
      <c r="AC206" s="45">
        <f t="shared" si="3"/>
        <v>45292</v>
      </c>
      <c r="AD206" s="44" t="str">
        <f>VLOOKUP(Raw_data[[#This Row],[Locations]]&amp;Raw_data[[#This Row],[Looker2]],Category!A:E,5,0)</f>
        <v>Affiliate</v>
      </c>
      <c r="AE206" s="44" t="str">
        <f>Raw_data[[#This Row],[Locations]]&amp;Raw_data[[#This Row],[Looker2]]</f>
        <v>Round RockIOP</v>
      </c>
    </row>
    <row r="207" spans="1:34">
      <c r="A207" s="15">
        <v>45295</v>
      </c>
      <c r="B207" s="15">
        <v>45293</v>
      </c>
      <c r="C207" t="s">
        <v>9</v>
      </c>
      <c r="D207">
        <v>205484</v>
      </c>
      <c r="E207" t="s">
        <v>821</v>
      </c>
      <c r="F207" t="s">
        <v>278</v>
      </c>
      <c r="G207" t="s">
        <v>822</v>
      </c>
      <c r="H207" t="s">
        <v>158</v>
      </c>
      <c r="I207" t="s">
        <v>232</v>
      </c>
      <c r="J207" t="s">
        <v>88</v>
      </c>
      <c r="K207" t="s">
        <v>579</v>
      </c>
      <c r="L207" t="s">
        <v>128</v>
      </c>
      <c r="M207">
        <v>1</v>
      </c>
      <c r="N207" s="47">
        <v>250</v>
      </c>
      <c r="O207" s="47">
        <v>0</v>
      </c>
      <c r="P207" s="47">
        <v>0</v>
      </c>
      <c r="Q207" s="47">
        <v>0</v>
      </c>
      <c r="R207" s="47">
        <v>0</v>
      </c>
      <c r="S207" s="47">
        <v>0</v>
      </c>
      <c r="T207" s="47">
        <v>225</v>
      </c>
      <c r="U207" s="47">
        <v>225</v>
      </c>
      <c r="V207" t="s">
        <v>71</v>
      </c>
      <c r="W207" t="s">
        <v>72</v>
      </c>
      <c r="X207"/>
      <c r="Y207" t="s">
        <v>240</v>
      </c>
      <c r="Z207" s="43" t="str">
        <f>Raw_data[[#This Row],[Month]]&amp;Raw_data[[#This Row],[Locations]]&amp;Raw_data[[#This Row],[Looker2]]</f>
        <v>45292Round RockIOP</v>
      </c>
      <c r="AA207" s="44" t="str">
        <f>IFERROR(VLOOKUP(Raw_data[[#This Row],[Description]],'LU Table'!$A$1:$B$50,2,0),"")</f>
        <v>IOP</v>
      </c>
      <c r="AB207" s="44" t="str">
        <f>TRIM(MID(Raw_data[[#This Row],[Location]],LEN("Positive Recovery- ")+1,LEN(Raw_data[[#This Row],[Location]])))</f>
        <v>Round Rock</v>
      </c>
      <c r="AC207" s="45">
        <f t="shared" si="3"/>
        <v>45292</v>
      </c>
      <c r="AD207" s="44" t="str">
        <f>VLOOKUP(Raw_data[[#This Row],[Locations]]&amp;Raw_data[[#This Row],[Looker2]],Category!A:E,5,0)</f>
        <v>Affiliate</v>
      </c>
      <c r="AE207" s="44" t="str">
        <f>Raw_data[[#This Row],[Locations]]&amp;Raw_data[[#This Row],[Looker2]]</f>
        <v>Round RockIOP</v>
      </c>
    </row>
    <row r="208" spans="1:34">
      <c r="A208" s="15">
        <v>45295</v>
      </c>
      <c r="B208" s="15">
        <v>45293</v>
      </c>
      <c r="C208" t="s">
        <v>9</v>
      </c>
      <c r="D208">
        <v>205485</v>
      </c>
      <c r="E208" t="s">
        <v>823</v>
      </c>
      <c r="F208" t="s">
        <v>37</v>
      </c>
      <c r="G208" t="s">
        <v>327</v>
      </c>
      <c r="H208" t="s">
        <v>158</v>
      </c>
      <c r="I208" t="s">
        <v>232</v>
      </c>
      <c r="J208" t="s">
        <v>87</v>
      </c>
      <c r="K208" t="s">
        <v>579</v>
      </c>
      <c r="L208" t="s">
        <v>128</v>
      </c>
      <c r="M208">
        <v>1</v>
      </c>
      <c r="N208" s="47">
        <v>275</v>
      </c>
      <c r="O208" s="47">
        <v>0</v>
      </c>
      <c r="P208" s="47">
        <v>0</v>
      </c>
      <c r="Q208" s="47">
        <v>0</v>
      </c>
      <c r="R208" s="47">
        <v>0</v>
      </c>
      <c r="S208" s="47">
        <v>275</v>
      </c>
      <c r="T208" s="47">
        <v>247.5</v>
      </c>
      <c r="U208" s="47">
        <v>247.5</v>
      </c>
      <c r="V208" t="s">
        <v>71</v>
      </c>
      <c r="W208" t="s">
        <v>72</v>
      </c>
      <c r="X208"/>
      <c r="Y208" t="s">
        <v>240</v>
      </c>
      <c r="Z208" s="43" t="str">
        <f>Raw_data[[#This Row],[Month]]&amp;Raw_data[[#This Row],[Locations]]&amp;Raw_data[[#This Row],[Looker2]]</f>
        <v>45292Round RockIOP</v>
      </c>
      <c r="AA208" s="44" t="str">
        <f>IFERROR(VLOOKUP(Raw_data[[#This Row],[Description]],'LU Table'!$A$1:$B$50,2,0),"")</f>
        <v>IOP</v>
      </c>
      <c r="AB208" s="44" t="str">
        <f>TRIM(MID(Raw_data[[#This Row],[Location]],LEN("Positive Recovery- ")+1,LEN(Raw_data[[#This Row],[Location]])))</f>
        <v>Round Rock</v>
      </c>
      <c r="AC208" s="45">
        <f t="shared" si="3"/>
        <v>45292</v>
      </c>
      <c r="AD208" s="44" t="str">
        <f>VLOOKUP(Raw_data[[#This Row],[Locations]]&amp;Raw_data[[#This Row],[Looker2]],Category!A:E,5,0)</f>
        <v>Affiliate</v>
      </c>
      <c r="AE208" s="44" t="str">
        <f>Raw_data[[#This Row],[Locations]]&amp;Raw_data[[#This Row],[Looker2]]</f>
        <v>Round RockIOP</v>
      </c>
    </row>
    <row r="209" spans="1:31">
      <c r="A209" s="15">
        <v>45295</v>
      </c>
      <c r="B209" s="15">
        <v>45293</v>
      </c>
      <c r="C209" t="s">
        <v>9</v>
      </c>
      <c r="D209">
        <v>205486</v>
      </c>
      <c r="E209" t="s">
        <v>145</v>
      </c>
      <c r="F209" t="s">
        <v>326</v>
      </c>
      <c r="G209" t="s">
        <v>317</v>
      </c>
      <c r="H209" t="s">
        <v>160</v>
      </c>
      <c r="I209" t="s">
        <v>232</v>
      </c>
      <c r="J209" t="s">
        <v>94</v>
      </c>
      <c r="K209" t="s">
        <v>76</v>
      </c>
      <c r="L209" t="s">
        <v>128</v>
      </c>
      <c r="M209">
        <v>1</v>
      </c>
      <c r="N209" s="47">
        <v>215</v>
      </c>
      <c r="O209" s="47">
        <v>0</v>
      </c>
      <c r="P209" s="47">
        <v>0</v>
      </c>
      <c r="Q209" s="47">
        <v>0</v>
      </c>
      <c r="R209" s="47">
        <v>0</v>
      </c>
      <c r="S209" s="47">
        <v>0</v>
      </c>
      <c r="T209" s="47">
        <v>193.5</v>
      </c>
      <c r="U209" s="47">
        <v>193.5</v>
      </c>
      <c r="V209" t="s">
        <v>71</v>
      </c>
      <c r="W209" t="s">
        <v>72</v>
      </c>
      <c r="X209"/>
      <c r="Y209" t="s">
        <v>240</v>
      </c>
      <c r="Z209" s="43" t="str">
        <f>Raw_data[[#This Row],[Month]]&amp;Raw_data[[#This Row],[Locations]]&amp;Raw_data[[#This Row],[Looker2]]</f>
        <v>45292MontroseIOP</v>
      </c>
      <c r="AA209" s="44" t="str">
        <f>IFERROR(VLOOKUP(Raw_data[[#This Row],[Description]],'LU Table'!$A$1:$B$50,2,0),"")</f>
        <v>IOP</v>
      </c>
      <c r="AB209" s="44" t="str">
        <f>TRIM(MID(Raw_data[[#This Row],[Location]],LEN("Positive Recovery- ")+1,LEN(Raw_data[[#This Row],[Location]])))</f>
        <v>Montrose</v>
      </c>
      <c r="AC209" s="45">
        <f t="shared" si="3"/>
        <v>45292</v>
      </c>
      <c r="AD209" s="44" t="str">
        <f>VLOOKUP(Raw_data[[#This Row],[Locations]]&amp;Raw_data[[#This Row],[Looker2]],Category!A:E,5,0)</f>
        <v>Company Owned</v>
      </c>
      <c r="AE209" s="44" t="str">
        <f>Raw_data[[#This Row],[Locations]]&amp;Raw_data[[#This Row],[Looker2]]</f>
        <v>MontroseIOP</v>
      </c>
    </row>
    <row r="210" spans="1:31">
      <c r="A210" s="15">
        <v>45295</v>
      </c>
      <c r="B210" s="15">
        <v>45293</v>
      </c>
      <c r="C210" t="s">
        <v>9</v>
      </c>
      <c r="D210">
        <v>205615</v>
      </c>
      <c r="E210" t="s">
        <v>954</v>
      </c>
      <c r="F210" t="s">
        <v>531</v>
      </c>
      <c r="G210" t="s">
        <v>955</v>
      </c>
      <c r="H210" t="s">
        <v>158</v>
      </c>
      <c r="I210" t="s">
        <v>232</v>
      </c>
      <c r="J210" t="s">
        <v>88</v>
      </c>
      <c r="K210" t="s">
        <v>111</v>
      </c>
      <c r="L210" t="s">
        <v>128</v>
      </c>
      <c r="M210">
        <v>1</v>
      </c>
      <c r="N210" s="47">
        <v>250</v>
      </c>
      <c r="O210" s="47">
        <v>0</v>
      </c>
      <c r="P210" s="47">
        <v>0</v>
      </c>
      <c r="Q210" s="47">
        <v>0</v>
      </c>
      <c r="R210" s="47">
        <v>0</v>
      </c>
      <c r="S210" s="47">
        <v>0</v>
      </c>
      <c r="T210" s="47">
        <v>225</v>
      </c>
      <c r="U210" s="47">
        <v>162.5</v>
      </c>
      <c r="V210" t="s">
        <v>71</v>
      </c>
      <c r="W210" t="s">
        <v>72</v>
      </c>
      <c r="X210"/>
      <c r="Y210" t="s">
        <v>240</v>
      </c>
      <c r="Z210" s="43" t="str">
        <f>Raw_data[[#This Row],[Month]]&amp;Raw_data[[#This Row],[Locations]]&amp;Raw_data[[#This Row],[Looker2]]</f>
        <v>45292GalleriaIOP</v>
      </c>
      <c r="AA210" s="44" t="str">
        <f>IFERROR(VLOOKUP(Raw_data[[#This Row],[Description]],'LU Table'!$A$1:$B$50,2,0),"")</f>
        <v>IOP</v>
      </c>
      <c r="AB210" s="44" t="str">
        <f>TRIM(MID(Raw_data[[#This Row],[Location]],LEN("Positive Recovery- ")+1,LEN(Raw_data[[#This Row],[Location]])))</f>
        <v>Galleria</v>
      </c>
      <c r="AC210" s="45">
        <f t="shared" si="3"/>
        <v>45292</v>
      </c>
      <c r="AD210" s="44" t="str">
        <f>VLOOKUP(Raw_data[[#This Row],[Locations]]&amp;Raw_data[[#This Row],[Looker2]],Category!A:E,5,0)</f>
        <v>Affiliate</v>
      </c>
      <c r="AE210" s="44" t="str">
        <f>Raw_data[[#This Row],[Locations]]&amp;Raw_data[[#This Row],[Looker2]]</f>
        <v>GalleriaIOP</v>
      </c>
    </row>
    <row r="211" spans="1:31">
      <c r="A211" s="15">
        <v>45295</v>
      </c>
      <c r="B211" s="15">
        <v>45293</v>
      </c>
      <c r="C211" t="s">
        <v>9</v>
      </c>
      <c r="D211">
        <v>205616</v>
      </c>
      <c r="E211" t="s">
        <v>225</v>
      </c>
      <c r="F211" t="s">
        <v>332</v>
      </c>
      <c r="G211" t="s">
        <v>533</v>
      </c>
      <c r="H211" t="s">
        <v>158</v>
      </c>
      <c r="I211" t="s">
        <v>232</v>
      </c>
      <c r="J211" t="s">
        <v>97</v>
      </c>
      <c r="K211" t="s">
        <v>111</v>
      </c>
      <c r="L211" t="s">
        <v>128</v>
      </c>
      <c r="M211">
        <v>1</v>
      </c>
      <c r="N211" s="47">
        <v>225</v>
      </c>
      <c r="O211" s="47">
        <v>0</v>
      </c>
      <c r="P211" s="47">
        <v>0</v>
      </c>
      <c r="Q211" s="47">
        <v>0</v>
      </c>
      <c r="R211" s="47">
        <v>0</v>
      </c>
      <c r="S211" s="47">
        <v>0</v>
      </c>
      <c r="T211" s="47">
        <v>202.5</v>
      </c>
      <c r="U211" s="47">
        <v>22.5</v>
      </c>
      <c r="V211" t="s">
        <v>71</v>
      </c>
      <c r="W211" t="s">
        <v>72</v>
      </c>
      <c r="X211"/>
      <c r="Y211" t="s">
        <v>240</v>
      </c>
      <c r="Z211" s="43" t="str">
        <f>Raw_data[[#This Row],[Month]]&amp;Raw_data[[#This Row],[Locations]]&amp;Raw_data[[#This Row],[Looker2]]</f>
        <v>45292GalleriaIOP</v>
      </c>
      <c r="AA211" s="44" t="str">
        <f>IFERROR(VLOOKUP(Raw_data[[#This Row],[Description]],'LU Table'!$A$1:$B$50,2,0),"")</f>
        <v>IOP</v>
      </c>
      <c r="AB211" s="44" t="str">
        <f>TRIM(MID(Raw_data[[#This Row],[Location]],LEN("Positive Recovery- ")+1,LEN(Raw_data[[#This Row],[Location]])))</f>
        <v>Galleria</v>
      </c>
      <c r="AC211" s="45">
        <f t="shared" si="3"/>
        <v>45292</v>
      </c>
      <c r="AD211" s="44" t="str">
        <f>VLOOKUP(Raw_data[[#This Row],[Locations]]&amp;Raw_data[[#This Row],[Looker2]],Category!A:E,5,0)</f>
        <v>Affiliate</v>
      </c>
      <c r="AE211" s="44" t="str">
        <f>Raw_data[[#This Row],[Locations]]&amp;Raw_data[[#This Row],[Looker2]]</f>
        <v>GalleriaIOP</v>
      </c>
    </row>
    <row r="212" spans="1:31">
      <c r="A212" s="15">
        <v>45295</v>
      </c>
      <c r="B212" s="15">
        <v>45293</v>
      </c>
      <c r="C212" t="s">
        <v>9</v>
      </c>
      <c r="D212">
        <v>205653</v>
      </c>
      <c r="E212" t="s">
        <v>861</v>
      </c>
      <c r="F212" t="s">
        <v>862</v>
      </c>
      <c r="G212" t="s">
        <v>863</v>
      </c>
      <c r="H212" t="s">
        <v>158</v>
      </c>
      <c r="I212" t="s">
        <v>232</v>
      </c>
      <c r="J212" t="s">
        <v>92</v>
      </c>
      <c r="K212" t="s">
        <v>144</v>
      </c>
      <c r="L212" t="s">
        <v>128</v>
      </c>
      <c r="M212">
        <v>1</v>
      </c>
      <c r="N212" s="47">
        <v>190</v>
      </c>
      <c r="O212" s="47">
        <v>0</v>
      </c>
      <c r="P212" s="47">
        <v>0</v>
      </c>
      <c r="Q212" s="47">
        <v>0</v>
      </c>
      <c r="R212" s="47">
        <v>0</v>
      </c>
      <c r="S212" s="47">
        <v>0</v>
      </c>
      <c r="T212" s="47">
        <v>171</v>
      </c>
      <c r="U212" s="47">
        <v>73</v>
      </c>
      <c r="V212" t="s">
        <v>71</v>
      </c>
      <c r="W212" t="s">
        <v>72</v>
      </c>
      <c r="X212"/>
      <c r="Y212" t="s">
        <v>240</v>
      </c>
      <c r="Z212" s="43" t="str">
        <f>Raw_data[[#This Row],[Month]]&amp;Raw_data[[#This Row],[Locations]]&amp;Raw_data[[#This Row],[Looker2]]</f>
        <v>45292North LoopIOP</v>
      </c>
      <c r="AA212" s="44" t="str">
        <f>IFERROR(VLOOKUP(Raw_data[[#This Row],[Description]],'LU Table'!$A$1:$B$50,2,0),"")</f>
        <v>IOP</v>
      </c>
      <c r="AB212" s="44" t="str">
        <f>TRIM(MID(Raw_data[[#This Row],[Location]],LEN("Positive Recovery- ")+1,LEN(Raw_data[[#This Row],[Location]])))</f>
        <v>North Loop</v>
      </c>
      <c r="AC212" s="45">
        <f t="shared" si="3"/>
        <v>45292</v>
      </c>
      <c r="AD212" s="44" t="str">
        <f>VLOOKUP(Raw_data[[#This Row],[Locations]]&amp;Raw_data[[#This Row],[Looker2]],Category!A:E,5,0)</f>
        <v>Affiliate</v>
      </c>
      <c r="AE212" s="44" t="str">
        <f>Raw_data[[#This Row],[Locations]]&amp;Raw_data[[#This Row],[Looker2]]</f>
        <v>North LoopIOP</v>
      </c>
    </row>
    <row r="213" spans="1:31">
      <c r="A213" s="15">
        <v>45295</v>
      </c>
      <c r="B213" s="15">
        <v>45294</v>
      </c>
      <c r="C213" t="s">
        <v>9</v>
      </c>
      <c r="D213">
        <v>205237</v>
      </c>
      <c r="E213" t="s">
        <v>714</v>
      </c>
      <c r="F213" t="s">
        <v>715</v>
      </c>
      <c r="G213" t="s">
        <v>532</v>
      </c>
      <c r="H213" t="s">
        <v>151</v>
      </c>
      <c r="I213" t="s">
        <v>232</v>
      </c>
      <c r="J213" t="s">
        <v>89</v>
      </c>
      <c r="K213" t="s">
        <v>16</v>
      </c>
      <c r="L213" t="s">
        <v>131</v>
      </c>
      <c r="M213">
        <v>1</v>
      </c>
      <c r="N213" s="47">
        <v>425</v>
      </c>
      <c r="O213" s="47">
        <v>0</v>
      </c>
      <c r="P213" s="47">
        <v>0</v>
      </c>
      <c r="Q213" s="47">
        <v>0</v>
      </c>
      <c r="R213" s="47">
        <v>0</v>
      </c>
      <c r="S213" s="47">
        <v>0</v>
      </c>
      <c r="T213" s="47">
        <v>382.5</v>
      </c>
      <c r="U213" s="47">
        <v>-42.5</v>
      </c>
      <c r="V213" t="s">
        <v>71</v>
      </c>
      <c r="W213" t="s">
        <v>72</v>
      </c>
      <c r="X213"/>
      <c r="Y213" t="s">
        <v>240</v>
      </c>
      <c r="Z213" s="43" t="str">
        <f>Raw_data[[#This Row],[Month]]&amp;Raw_data[[#This Row],[Locations]]&amp;Raw_data[[#This Row],[Looker2]]</f>
        <v>45292Garden OaksRTC</v>
      </c>
      <c r="AA213" s="44" t="str">
        <f>IFERROR(VLOOKUP(Raw_data[[#This Row],[Description]],'LU Table'!$A$1:$B$50,2,0),"")</f>
        <v>RTC</v>
      </c>
      <c r="AB213" s="44" t="str">
        <f>TRIM(MID(Raw_data[[#This Row],[Location]],LEN("Positive Recovery- ")+1,LEN(Raw_data[[#This Row],[Location]])))</f>
        <v>Garden Oaks</v>
      </c>
      <c r="AC213" s="45">
        <f t="shared" si="3"/>
        <v>45292</v>
      </c>
      <c r="AD213" s="44" t="str">
        <f>VLOOKUP(Raw_data[[#This Row],[Locations]]&amp;Raw_data[[#This Row],[Looker2]],Category!A:E,5,0)</f>
        <v>Company Owned</v>
      </c>
      <c r="AE213" s="44" t="str">
        <f>Raw_data[[#This Row],[Locations]]&amp;Raw_data[[#This Row],[Looker2]]</f>
        <v>Garden OaksRTC</v>
      </c>
    </row>
    <row r="214" spans="1:31">
      <c r="A214" s="15">
        <v>45295</v>
      </c>
      <c r="B214" s="15">
        <v>45294</v>
      </c>
      <c r="C214" t="s">
        <v>9</v>
      </c>
      <c r="D214">
        <v>205238</v>
      </c>
      <c r="E214" t="s">
        <v>826</v>
      </c>
      <c r="F214" t="s">
        <v>827</v>
      </c>
      <c r="G214" t="s">
        <v>288</v>
      </c>
      <c r="H214" t="s">
        <v>151</v>
      </c>
      <c r="I214" t="s">
        <v>232</v>
      </c>
      <c r="J214" t="s">
        <v>87</v>
      </c>
      <c r="K214" t="s">
        <v>16</v>
      </c>
      <c r="L214" t="s">
        <v>130</v>
      </c>
      <c r="M214">
        <v>1</v>
      </c>
      <c r="N214" s="47">
        <v>470</v>
      </c>
      <c r="O214" s="47">
        <v>0</v>
      </c>
      <c r="P214" s="47">
        <v>0</v>
      </c>
      <c r="Q214" s="47">
        <v>0</v>
      </c>
      <c r="R214" s="47">
        <v>0</v>
      </c>
      <c r="S214" s="47">
        <v>0</v>
      </c>
      <c r="T214" s="47">
        <v>423</v>
      </c>
      <c r="U214" s="47">
        <v>188</v>
      </c>
      <c r="V214" t="s">
        <v>71</v>
      </c>
      <c r="W214" t="s">
        <v>72</v>
      </c>
      <c r="X214"/>
      <c r="Y214" t="s">
        <v>240</v>
      </c>
      <c r="Z214" s="43" t="str">
        <f>Raw_data[[#This Row],[Month]]&amp;Raw_data[[#This Row],[Locations]]&amp;Raw_data[[#This Row],[Looker2]]</f>
        <v>45292Garden OaksRTC</v>
      </c>
      <c r="AA214" s="44" t="str">
        <f>IFERROR(VLOOKUP(Raw_data[[#This Row],[Description]],'LU Table'!$A$1:$B$50,2,0),"")</f>
        <v>RTC</v>
      </c>
      <c r="AB214" s="44" t="str">
        <f>TRIM(MID(Raw_data[[#This Row],[Location]],LEN("Positive Recovery- ")+1,LEN(Raw_data[[#This Row],[Location]])))</f>
        <v>Garden Oaks</v>
      </c>
      <c r="AC214" s="45">
        <f t="shared" si="3"/>
        <v>45292</v>
      </c>
      <c r="AD214" s="44" t="str">
        <f>VLOOKUP(Raw_data[[#This Row],[Locations]]&amp;Raw_data[[#This Row],[Looker2]],Category!A:E,5,0)</f>
        <v>Company Owned</v>
      </c>
      <c r="AE214" s="44" t="str">
        <f>Raw_data[[#This Row],[Locations]]&amp;Raw_data[[#This Row],[Looker2]]</f>
        <v>Garden OaksRTC</v>
      </c>
    </row>
    <row r="215" spans="1:31">
      <c r="A215" s="15">
        <v>45295</v>
      </c>
      <c r="B215" s="15">
        <v>45294</v>
      </c>
      <c r="C215" t="s">
        <v>9</v>
      </c>
      <c r="D215">
        <v>205239</v>
      </c>
      <c r="E215" t="s">
        <v>735</v>
      </c>
      <c r="F215" t="s">
        <v>301</v>
      </c>
      <c r="G215" t="s">
        <v>317</v>
      </c>
      <c r="H215" t="s">
        <v>154</v>
      </c>
      <c r="I215" t="s">
        <v>232</v>
      </c>
      <c r="J215" t="s">
        <v>93</v>
      </c>
      <c r="K215" t="s">
        <v>16</v>
      </c>
      <c r="L215" t="s">
        <v>130</v>
      </c>
      <c r="M215">
        <v>1</v>
      </c>
      <c r="N215" s="47">
        <v>530</v>
      </c>
      <c r="O215" s="47">
        <v>0</v>
      </c>
      <c r="P215" s="47">
        <v>0</v>
      </c>
      <c r="Q215" s="47">
        <v>0</v>
      </c>
      <c r="R215" s="47">
        <v>0</v>
      </c>
      <c r="S215" s="47">
        <v>530</v>
      </c>
      <c r="T215" s="47">
        <v>477</v>
      </c>
      <c r="U215" s="47">
        <v>477</v>
      </c>
      <c r="V215" t="s">
        <v>71</v>
      </c>
      <c r="W215" t="s">
        <v>72</v>
      </c>
      <c r="X215"/>
      <c r="Y215" t="s">
        <v>240</v>
      </c>
      <c r="Z215" s="43" t="str">
        <f>Raw_data[[#This Row],[Month]]&amp;Raw_data[[#This Row],[Locations]]&amp;Raw_data[[#This Row],[Looker2]]</f>
        <v>45292Garden OaksRTC</v>
      </c>
      <c r="AA215" s="44" t="str">
        <f>IFERROR(VLOOKUP(Raw_data[[#This Row],[Description]],'LU Table'!$A$1:$B$50,2,0),"")</f>
        <v>RTC</v>
      </c>
      <c r="AB215" s="44" t="str">
        <f>TRIM(MID(Raw_data[[#This Row],[Location]],LEN("Positive Recovery- ")+1,LEN(Raw_data[[#This Row],[Location]])))</f>
        <v>Garden Oaks</v>
      </c>
      <c r="AC215" s="45">
        <f t="shared" si="3"/>
        <v>45292</v>
      </c>
      <c r="AD215" s="44" t="str">
        <f>VLOOKUP(Raw_data[[#This Row],[Locations]]&amp;Raw_data[[#This Row],[Looker2]],Category!A:E,5,0)</f>
        <v>Company Owned</v>
      </c>
      <c r="AE215" s="44" t="str">
        <f>Raw_data[[#This Row],[Locations]]&amp;Raw_data[[#This Row],[Looker2]]</f>
        <v>Garden OaksRTC</v>
      </c>
    </row>
    <row r="216" spans="1:31">
      <c r="A216" s="15">
        <v>45295</v>
      </c>
      <c r="B216" s="15">
        <v>45294</v>
      </c>
      <c r="C216" t="s">
        <v>9</v>
      </c>
      <c r="D216">
        <v>205240</v>
      </c>
      <c r="E216" t="s">
        <v>934</v>
      </c>
      <c r="F216" t="s">
        <v>358</v>
      </c>
      <c r="G216" t="s">
        <v>935</v>
      </c>
      <c r="H216" t="s">
        <v>151</v>
      </c>
      <c r="I216" t="s">
        <v>232</v>
      </c>
      <c r="J216" t="s">
        <v>88</v>
      </c>
      <c r="K216" t="s">
        <v>16</v>
      </c>
      <c r="L216" t="s">
        <v>131</v>
      </c>
      <c r="M216">
        <v>1</v>
      </c>
      <c r="N216" s="47">
        <v>500</v>
      </c>
      <c r="O216" s="47">
        <v>0</v>
      </c>
      <c r="P216" s="47">
        <v>0</v>
      </c>
      <c r="Q216" s="47">
        <v>0</v>
      </c>
      <c r="R216" s="47">
        <v>0</v>
      </c>
      <c r="S216" s="47">
        <v>500</v>
      </c>
      <c r="T216" s="47">
        <v>450</v>
      </c>
      <c r="U216" s="47">
        <v>450</v>
      </c>
      <c r="V216" t="s">
        <v>71</v>
      </c>
      <c r="W216" t="s">
        <v>72</v>
      </c>
      <c r="X216"/>
      <c r="Y216" t="s">
        <v>240</v>
      </c>
      <c r="Z216" s="43" t="str">
        <f>Raw_data[[#This Row],[Month]]&amp;Raw_data[[#This Row],[Locations]]&amp;Raw_data[[#This Row],[Looker2]]</f>
        <v>45292Garden OaksRTC</v>
      </c>
      <c r="AA216" s="44" t="str">
        <f>IFERROR(VLOOKUP(Raw_data[[#This Row],[Description]],'LU Table'!$A$1:$B$50,2,0),"")</f>
        <v>RTC</v>
      </c>
      <c r="AB216" s="44" t="str">
        <f>TRIM(MID(Raw_data[[#This Row],[Location]],LEN("Positive Recovery- ")+1,LEN(Raw_data[[#This Row],[Location]])))</f>
        <v>Garden Oaks</v>
      </c>
      <c r="AC216" s="45">
        <f t="shared" si="3"/>
        <v>45292</v>
      </c>
      <c r="AD216" s="44" t="str">
        <f>VLOOKUP(Raw_data[[#This Row],[Locations]]&amp;Raw_data[[#This Row],[Looker2]],Category!A:E,5,0)</f>
        <v>Company Owned</v>
      </c>
      <c r="AE216" s="44" t="str">
        <f>Raw_data[[#This Row],[Locations]]&amp;Raw_data[[#This Row],[Looker2]]</f>
        <v>Garden OaksRTC</v>
      </c>
    </row>
    <row r="217" spans="1:31">
      <c r="A217" s="15">
        <v>45295</v>
      </c>
      <c r="B217" s="15">
        <v>45294</v>
      </c>
      <c r="C217" t="s">
        <v>9</v>
      </c>
      <c r="D217">
        <v>205241</v>
      </c>
      <c r="E217" t="s">
        <v>192</v>
      </c>
      <c r="F217" t="s">
        <v>377</v>
      </c>
      <c r="G217" t="s">
        <v>497</v>
      </c>
      <c r="H217" t="s">
        <v>151</v>
      </c>
      <c r="I217" t="s">
        <v>232</v>
      </c>
      <c r="J217" t="s">
        <v>87</v>
      </c>
      <c r="K217" t="s">
        <v>57</v>
      </c>
      <c r="L217" t="s">
        <v>131</v>
      </c>
      <c r="M217">
        <v>1</v>
      </c>
      <c r="N217" s="47">
        <v>470</v>
      </c>
      <c r="O217" s="47">
        <v>0</v>
      </c>
      <c r="P217" s="47">
        <v>0</v>
      </c>
      <c r="Q217" s="47">
        <v>0</v>
      </c>
      <c r="R217" s="47">
        <v>0</v>
      </c>
      <c r="S217" s="47">
        <v>0</v>
      </c>
      <c r="T217" s="47">
        <v>423</v>
      </c>
      <c r="U217" s="47">
        <v>47</v>
      </c>
      <c r="V217" t="s">
        <v>71</v>
      </c>
      <c r="W217" t="s">
        <v>72</v>
      </c>
      <c r="X217"/>
      <c r="Y217" t="s">
        <v>240</v>
      </c>
      <c r="Z217" s="43" t="str">
        <f>Raw_data[[#This Row],[Month]]&amp;Raw_data[[#This Row],[Locations]]&amp;Raw_data[[#This Row],[Looker2]]</f>
        <v>45292Hill CountryRTC</v>
      </c>
      <c r="AA217" s="44" t="str">
        <f>IFERROR(VLOOKUP(Raw_data[[#This Row],[Description]],'LU Table'!$A$1:$B$50,2,0),"")</f>
        <v>RTC</v>
      </c>
      <c r="AB217" s="44" t="str">
        <f>TRIM(MID(Raw_data[[#This Row],[Location]],LEN("Positive Recovery- ")+1,LEN(Raw_data[[#This Row],[Location]])))</f>
        <v>Hill Country</v>
      </c>
      <c r="AC217" s="45">
        <f t="shared" si="3"/>
        <v>45292</v>
      </c>
      <c r="AD217" s="44" t="str">
        <f>VLOOKUP(Raw_data[[#This Row],[Locations]]&amp;Raw_data[[#This Row],[Looker2]],Category!A:E,5,0)</f>
        <v>Company Owned</v>
      </c>
      <c r="AE217" s="44" t="str">
        <f>Raw_data[[#This Row],[Locations]]&amp;Raw_data[[#This Row],[Looker2]]</f>
        <v>Hill CountryRTC</v>
      </c>
    </row>
    <row r="218" spans="1:31">
      <c r="A218" s="15">
        <v>45295</v>
      </c>
      <c r="B218" s="15">
        <v>45294</v>
      </c>
      <c r="C218" t="s">
        <v>9</v>
      </c>
      <c r="D218">
        <v>205242</v>
      </c>
      <c r="E218" t="s">
        <v>854</v>
      </c>
      <c r="F218" t="s">
        <v>855</v>
      </c>
      <c r="G218" t="s">
        <v>429</v>
      </c>
      <c r="H218" t="s">
        <v>151</v>
      </c>
      <c r="I218" t="s">
        <v>232</v>
      </c>
      <c r="J218" t="s">
        <v>17</v>
      </c>
      <c r="K218" t="s">
        <v>57</v>
      </c>
      <c r="L218" t="s">
        <v>130</v>
      </c>
      <c r="M218">
        <v>1</v>
      </c>
      <c r="N218" s="47">
        <v>400</v>
      </c>
      <c r="O218" s="47">
        <v>0</v>
      </c>
      <c r="P218" s="47">
        <v>0</v>
      </c>
      <c r="Q218" s="47">
        <v>0</v>
      </c>
      <c r="R218" s="47">
        <v>0</v>
      </c>
      <c r="S218" s="47">
        <v>0</v>
      </c>
      <c r="T218" s="47">
        <v>400</v>
      </c>
      <c r="U218" s="47">
        <v>0</v>
      </c>
      <c r="V218" t="s">
        <v>71</v>
      </c>
      <c r="W218" t="s">
        <v>72</v>
      </c>
      <c r="X218"/>
      <c r="Y218" t="s">
        <v>240</v>
      </c>
      <c r="Z218" s="43" t="str">
        <f>Raw_data[[#This Row],[Month]]&amp;Raw_data[[#This Row],[Locations]]&amp;Raw_data[[#This Row],[Looker2]]</f>
        <v>45292Hill CountryRTC</v>
      </c>
      <c r="AA218" s="44" t="str">
        <f>IFERROR(VLOOKUP(Raw_data[[#This Row],[Description]],'LU Table'!$A$1:$B$50,2,0),"")</f>
        <v>RTC</v>
      </c>
      <c r="AB218" s="44" t="str">
        <f>TRIM(MID(Raw_data[[#This Row],[Location]],LEN("Positive Recovery- ")+1,LEN(Raw_data[[#This Row],[Location]])))</f>
        <v>Hill Country</v>
      </c>
      <c r="AC218" s="45">
        <f t="shared" si="3"/>
        <v>45292</v>
      </c>
      <c r="AD218" s="44" t="str">
        <f>VLOOKUP(Raw_data[[#This Row],[Locations]]&amp;Raw_data[[#This Row],[Looker2]],Category!A:E,5,0)</f>
        <v>Company Owned</v>
      </c>
      <c r="AE218" s="44" t="str">
        <f>Raw_data[[#This Row],[Locations]]&amp;Raw_data[[#This Row],[Looker2]]</f>
        <v>Hill CountryRTC</v>
      </c>
    </row>
    <row r="219" spans="1:31">
      <c r="A219" s="15">
        <v>45295</v>
      </c>
      <c r="B219" s="15">
        <v>45294</v>
      </c>
      <c r="C219" t="s">
        <v>9</v>
      </c>
      <c r="D219">
        <v>205243</v>
      </c>
      <c r="E219" t="s">
        <v>708</v>
      </c>
      <c r="F219" t="s">
        <v>449</v>
      </c>
      <c r="G219" t="s">
        <v>709</v>
      </c>
      <c r="H219" t="s">
        <v>151</v>
      </c>
      <c r="I219" t="s">
        <v>232</v>
      </c>
      <c r="J219" t="s">
        <v>87</v>
      </c>
      <c r="K219" t="s">
        <v>16</v>
      </c>
      <c r="L219" t="s">
        <v>131</v>
      </c>
      <c r="M219">
        <v>1</v>
      </c>
      <c r="N219" s="47">
        <v>470</v>
      </c>
      <c r="O219" s="47">
        <v>0</v>
      </c>
      <c r="P219" s="47">
        <v>0</v>
      </c>
      <c r="Q219" s="47">
        <v>0</v>
      </c>
      <c r="R219" s="47">
        <v>0</v>
      </c>
      <c r="S219" s="47">
        <v>0</v>
      </c>
      <c r="T219" s="47">
        <v>423</v>
      </c>
      <c r="U219" s="47">
        <v>47</v>
      </c>
      <c r="V219" t="s">
        <v>71</v>
      </c>
      <c r="W219" t="s">
        <v>72</v>
      </c>
      <c r="X219"/>
      <c r="Y219" t="s">
        <v>240</v>
      </c>
      <c r="Z219" s="43" t="str">
        <f>Raw_data[[#This Row],[Month]]&amp;Raw_data[[#This Row],[Locations]]&amp;Raw_data[[#This Row],[Looker2]]</f>
        <v>45292Garden OaksRTC</v>
      </c>
      <c r="AA219" s="44" t="str">
        <f>IFERROR(VLOOKUP(Raw_data[[#This Row],[Description]],'LU Table'!$A$1:$B$50,2,0),"")</f>
        <v>RTC</v>
      </c>
      <c r="AB219" s="44" t="str">
        <f>TRIM(MID(Raw_data[[#This Row],[Location]],LEN("Positive Recovery- ")+1,LEN(Raw_data[[#This Row],[Location]])))</f>
        <v>Garden Oaks</v>
      </c>
      <c r="AC219" s="45">
        <f t="shared" si="3"/>
        <v>45292</v>
      </c>
      <c r="AD219" s="44" t="str">
        <f>VLOOKUP(Raw_data[[#This Row],[Locations]]&amp;Raw_data[[#This Row],[Looker2]],Category!A:E,5,0)</f>
        <v>Company Owned</v>
      </c>
      <c r="AE219" s="44" t="str">
        <f>Raw_data[[#This Row],[Locations]]&amp;Raw_data[[#This Row],[Looker2]]</f>
        <v>Garden OaksRTC</v>
      </c>
    </row>
    <row r="220" spans="1:31">
      <c r="A220" s="15">
        <v>45295</v>
      </c>
      <c r="B220" s="15">
        <v>45294</v>
      </c>
      <c r="C220" t="s">
        <v>9</v>
      </c>
      <c r="D220">
        <v>205244</v>
      </c>
      <c r="E220" t="s">
        <v>828</v>
      </c>
      <c r="F220" t="s">
        <v>385</v>
      </c>
      <c r="G220" t="s">
        <v>541</v>
      </c>
      <c r="H220" t="s">
        <v>171</v>
      </c>
      <c r="I220" t="s">
        <v>232</v>
      </c>
      <c r="J220" t="s">
        <v>87</v>
      </c>
      <c r="K220" t="s">
        <v>107</v>
      </c>
      <c r="L220" t="s">
        <v>134</v>
      </c>
      <c r="M220">
        <v>1</v>
      </c>
      <c r="N220" s="47">
        <v>425</v>
      </c>
      <c r="O220" s="47">
        <v>0</v>
      </c>
      <c r="P220" s="47">
        <v>0</v>
      </c>
      <c r="Q220" s="47">
        <v>0</v>
      </c>
      <c r="R220" s="47">
        <v>0</v>
      </c>
      <c r="S220" s="47">
        <v>0</v>
      </c>
      <c r="T220" s="47">
        <v>382.5</v>
      </c>
      <c r="U220" s="47">
        <v>125.5</v>
      </c>
      <c r="V220" t="s">
        <v>71</v>
      </c>
      <c r="W220" t="s">
        <v>72</v>
      </c>
      <c r="X220"/>
      <c r="Y220" t="s">
        <v>240</v>
      </c>
      <c r="Z220" s="43" t="str">
        <f>Raw_data[[#This Row],[Month]]&amp;Raw_data[[#This Row],[Locations]]&amp;Raw_data[[#This Row],[Looker2]]</f>
        <v>45292Dallas Ft WorthRTC</v>
      </c>
      <c r="AA220" s="44" t="str">
        <f>IFERROR(VLOOKUP(Raw_data[[#This Row],[Description]],'LU Table'!$A$1:$B$50,2,0),"")</f>
        <v>RTC</v>
      </c>
      <c r="AB220" s="44" t="str">
        <f>TRIM(MID(Raw_data[[#This Row],[Location]],LEN("Positive Recovery- ")+1,LEN(Raw_data[[#This Row],[Location]])))</f>
        <v>Dallas Ft Worth</v>
      </c>
      <c r="AC220" s="45">
        <f t="shared" si="3"/>
        <v>45292</v>
      </c>
      <c r="AD220" s="44" t="str">
        <f>VLOOKUP(Raw_data[[#This Row],[Locations]]&amp;Raw_data[[#This Row],[Looker2]],Category!A:E,5,0)</f>
        <v>Company Owned</v>
      </c>
      <c r="AE220" s="44" t="str">
        <f>Raw_data[[#This Row],[Locations]]&amp;Raw_data[[#This Row],[Looker2]]</f>
        <v>Dallas Ft WorthRTC</v>
      </c>
    </row>
    <row r="221" spans="1:31">
      <c r="A221" s="15">
        <v>45295</v>
      </c>
      <c r="B221" s="15">
        <v>45294</v>
      </c>
      <c r="C221" t="s">
        <v>9</v>
      </c>
      <c r="D221">
        <v>205246</v>
      </c>
      <c r="E221" t="s">
        <v>891</v>
      </c>
      <c r="F221" t="s">
        <v>597</v>
      </c>
      <c r="G221" t="s">
        <v>892</v>
      </c>
      <c r="H221" t="s">
        <v>152</v>
      </c>
      <c r="I221" t="s">
        <v>232</v>
      </c>
      <c r="J221" t="s">
        <v>96</v>
      </c>
      <c r="K221" t="s">
        <v>107</v>
      </c>
      <c r="L221" t="s">
        <v>130</v>
      </c>
      <c r="M221">
        <v>1</v>
      </c>
      <c r="N221" s="47">
        <v>428</v>
      </c>
      <c r="O221" s="47">
        <v>0</v>
      </c>
      <c r="P221" s="47">
        <v>0</v>
      </c>
      <c r="Q221" s="47">
        <v>0</v>
      </c>
      <c r="R221" s="47">
        <v>0</v>
      </c>
      <c r="S221" s="47">
        <v>428</v>
      </c>
      <c r="T221" s="47">
        <v>385.2</v>
      </c>
      <c r="U221" s="47">
        <v>385.2</v>
      </c>
      <c r="V221" t="s">
        <v>71</v>
      </c>
      <c r="W221" t="s">
        <v>72</v>
      </c>
      <c r="X221"/>
      <c r="Y221" t="s">
        <v>240</v>
      </c>
      <c r="Z221" s="43" t="str">
        <f>Raw_data[[#This Row],[Month]]&amp;Raw_data[[#This Row],[Locations]]&amp;Raw_data[[#This Row],[Looker2]]</f>
        <v>45292Dallas Ft WorthRTC</v>
      </c>
      <c r="AA221" s="44" t="str">
        <f>IFERROR(VLOOKUP(Raw_data[[#This Row],[Description]],'LU Table'!$A$1:$B$50,2,0),"")</f>
        <v>RTC</v>
      </c>
      <c r="AB221" s="44" t="str">
        <f>TRIM(MID(Raw_data[[#This Row],[Location]],LEN("Positive Recovery- ")+1,LEN(Raw_data[[#This Row],[Location]])))</f>
        <v>Dallas Ft Worth</v>
      </c>
      <c r="AC221" s="45">
        <f t="shared" si="3"/>
        <v>45292</v>
      </c>
      <c r="AD221" s="44" t="str">
        <f>VLOOKUP(Raw_data[[#This Row],[Locations]]&amp;Raw_data[[#This Row],[Looker2]],Category!A:E,5,0)</f>
        <v>Company Owned</v>
      </c>
      <c r="AE221" s="44" t="str">
        <f>Raw_data[[#This Row],[Locations]]&amp;Raw_data[[#This Row],[Looker2]]</f>
        <v>Dallas Ft WorthRTC</v>
      </c>
    </row>
    <row r="222" spans="1:31">
      <c r="A222" s="15">
        <v>45295</v>
      </c>
      <c r="B222" s="15">
        <v>45294</v>
      </c>
      <c r="C222" t="s">
        <v>9</v>
      </c>
      <c r="D222">
        <v>205247</v>
      </c>
      <c r="E222" t="s">
        <v>852</v>
      </c>
      <c r="F222" t="s">
        <v>549</v>
      </c>
      <c r="G222" t="s">
        <v>853</v>
      </c>
      <c r="H222" t="s">
        <v>154</v>
      </c>
      <c r="I222" t="s">
        <v>232</v>
      </c>
      <c r="J222" t="s">
        <v>93</v>
      </c>
      <c r="K222" t="s">
        <v>107</v>
      </c>
      <c r="L222" t="s">
        <v>131</v>
      </c>
      <c r="M222">
        <v>1</v>
      </c>
      <c r="N222" s="47">
        <v>530</v>
      </c>
      <c r="O222" s="47">
        <v>0</v>
      </c>
      <c r="P222" s="47">
        <v>0</v>
      </c>
      <c r="Q222" s="47">
        <v>0</v>
      </c>
      <c r="R222" s="47">
        <v>0</v>
      </c>
      <c r="S222" s="47">
        <v>530</v>
      </c>
      <c r="T222" s="47">
        <v>477</v>
      </c>
      <c r="U222" s="47">
        <v>477</v>
      </c>
      <c r="V222" t="s">
        <v>71</v>
      </c>
      <c r="W222" t="s">
        <v>72</v>
      </c>
      <c r="X222"/>
      <c r="Y222" t="s">
        <v>240</v>
      </c>
      <c r="Z222" s="43" t="str">
        <f>Raw_data[[#This Row],[Month]]&amp;Raw_data[[#This Row],[Locations]]&amp;Raw_data[[#This Row],[Looker2]]</f>
        <v>45292Dallas Ft WorthRTC</v>
      </c>
      <c r="AA222" s="44" t="str">
        <f>IFERROR(VLOOKUP(Raw_data[[#This Row],[Description]],'LU Table'!$A$1:$B$50,2,0),"")</f>
        <v>RTC</v>
      </c>
      <c r="AB222" s="44" t="str">
        <f>TRIM(MID(Raw_data[[#This Row],[Location]],LEN("Positive Recovery- ")+1,LEN(Raw_data[[#This Row],[Location]])))</f>
        <v>Dallas Ft Worth</v>
      </c>
      <c r="AC222" s="45">
        <f t="shared" si="3"/>
        <v>45292</v>
      </c>
      <c r="AD222" s="44" t="str">
        <f>VLOOKUP(Raw_data[[#This Row],[Locations]]&amp;Raw_data[[#This Row],[Looker2]],Category!A:E,5,0)</f>
        <v>Company Owned</v>
      </c>
      <c r="AE222" s="44" t="str">
        <f>Raw_data[[#This Row],[Locations]]&amp;Raw_data[[#This Row],[Looker2]]</f>
        <v>Dallas Ft WorthRTC</v>
      </c>
    </row>
    <row r="223" spans="1:31">
      <c r="A223" s="15">
        <v>45295</v>
      </c>
      <c r="B223" s="15">
        <v>45294</v>
      </c>
      <c r="C223" t="s">
        <v>9</v>
      </c>
      <c r="D223">
        <v>205248</v>
      </c>
      <c r="E223" t="s">
        <v>956</v>
      </c>
      <c r="F223" t="s">
        <v>284</v>
      </c>
      <c r="G223" t="s">
        <v>487</v>
      </c>
      <c r="H223" t="s">
        <v>175</v>
      </c>
      <c r="I223" t="s">
        <v>232</v>
      </c>
      <c r="J223" t="s">
        <v>96</v>
      </c>
      <c r="K223" t="s">
        <v>107</v>
      </c>
      <c r="L223" t="s">
        <v>130</v>
      </c>
      <c r="M223">
        <v>1</v>
      </c>
      <c r="N223" s="47">
        <v>832</v>
      </c>
      <c r="O223" s="47">
        <v>0</v>
      </c>
      <c r="P223" s="47">
        <v>0</v>
      </c>
      <c r="Q223" s="47">
        <v>0</v>
      </c>
      <c r="R223" s="47">
        <v>0</v>
      </c>
      <c r="S223" s="47">
        <v>0</v>
      </c>
      <c r="T223" s="47">
        <v>748.8</v>
      </c>
      <c r="U223" s="47">
        <v>0</v>
      </c>
      <c r="V223" t="s">
        <v>71</v>
      </c>
      <c r="W223" t="s">
        <v>72</v>
      </c>
      <c r="X223"/>
      <c r="Y223" t="s">
        <v>240</v>
      </c>
      <c r="Z223" s="43" t="str">
        <f>Raw_data[[#This Row],[Month]]&amp;Raw_data[[#This Row],[Locations]]&amp;Raw_data[[#This Row],[Looker2]]</f>
        <v>45292Dallas Ft WorthDetox</v>
      </c>
      <c r="AA223" s="44" t="str">
        <f>IFERROR(VLOOKUP(Raw_data[[#This Row],[Description]],'LU Table'!$A$1:$B$50,2,0),"")</f>
        <v>Detox</v>
      </c>
      <c r="AB223" s="44" t="str">
        <f>TRIM(MID(Raw_data[[#This Row],[Location]],LEN("Positive Recovery- ")+1,LEN(Raw_data[[#This Row],[Location]])))</f>
        <v>Dallas Ft Worth</v>
      </c>
      <c r="AC223" s="45">
        <f t="shared" si="3"/>
        <v>45292</v>
      </c>
      <c r="AD223" s="44" t="str">
        <f>VLOOKUP(Raw_data[[#This Row],[Locations]]&amp;Raw_data[[#This Row],[Looker2]],Category!A:E,5,0)</f>
        <v>Company Owned</v>
      </c>
      <c r="AE223" s="44" t="str">
        <f>Raw_data[[#This Row],[Locations]]&amp;Raw_data[[#This Row],[Looker2]]</f>
        <v>Dallas Ft WorthDetox</v>
      </c>
    </row>
    <row r="224" spans="1:31">
      <c r="A224" s="15">
        <v>45295</v>
      </c>
      <c r="B224" s="15">
        <v>45294</v>
      </c>
      <c r="C224" t="s">
        <v>9</v>
      </c>
      <c r="D224">
        <v>205249</v>
      </c>
      <c r="E224" t="s">
        <v>888</v>
      </c>
      <c r="F224" t="s">
        <v>290</v>
      </c>
      <c r="G224" t="s">
        <v>889</v>
      </c>
      <c r="H224" t="s">
        <v>151</v>
      </c>
      <c r="I224" t="s">
        <v>232</v>
      </c>
      <c r="J224" t="s">
        <v>17</v>
      </c>
      <c r="K224" t="s">
        <v>16</v>
      </c>
      <c r="L224" t="s">
        <v>130</v>
      </c>
      <c r="M224">
        <v>1</v>
      </c>
      <c r="N224" s="47">
        <v>200</v>
      </c>
      <c r="O224" s="47">
        <v>0</v>
      </c>
      <c r="P224" s="47">
        <v>0</v>
      </c>
      <c r="Q224" s="47">
        <v>0</v>
      </c>
      <c r="R224" s="47">
        <v>0</v>
      </c>
      <c r="S224" s="47">
        <v>0</v>
      </c>
      <c r="T224" s="47">
        <v>200</v>
      </c>
      <c r="U224" s="47">
        <v>0</v>
      </c>
      <c r="V224" t="s">
        <v>71</v>
      </c>
      <c r="W224" t="s">
        <v>72</v>
      </c>
      <c r="X224"/>
      <c r="Y224" t="s">
        <v>240</v>
      </c>
      <c r="Z224" s="43" t="str">
        <f>Raw_data[[#This Row],[Month]]&amp;Raw_data[[#This Row],[Locations]]&amp;Raw_data[[#This Row],[Looker2]]</f>
        <v>45292Garden OaksRTC</v>
      </c>
      <c r="AA224" s="44" t="str">
        <f>IFERROR(VLOOKUP(Raw_data[[#This Row],[Description]],'LU Table'!$A$1:$B$50,2,0),"")</f>
        <v>RTC</v>
      </c>
      <c r="AB224" s="44" t="str">
        <f>TRIM(MID(Raw_data[[#This Row],[Location]],LEN("Positive Recovery- ")+1,LEN(Raw_data[[#This Row],[Location]])))</f>
        <v>Garden Oaks</v>
      </c>
      <c r="AC224" s="45">
        <f t="shared" si="3"/>
        <v>45292</v>
      </c>
      <c r="AD224" s="44" t="str">
        <f>VLOOKUP(Raw_data[[#This Row],[Locations]]&amp;Raw_data[[#This Row],[Looker2]],Category!A:E,5,0)</f>
        <v>Company Owned</v>
      </c>
      <c r="AE224" s="44" t="str">
        <f>Raw_data[[#This Row],[Locations]]&amp;Raw_data[[#This Row],[Looker2]]</f>
        <v>Garden OaksRTC</v>
      </c>
    </row>
    <row r="225" spans="1:31">
      <c r="A225" s="15">
        <v>45295</v>
      </c>
      <c r="B225" s="15">
        <v>45294</v>
      </c>
      <c r="C225" t="s">
        <v>9</v>
      </c>
      <c r="D225">
        <v>205250</v>
      </c>
      <c r="E225" t="s">
        <v>569</v>
      </c>
      <c r="F225" t="s">
        <v>570</v>
      </c>
      <c r="G225" t="s">
        <v>571</v>
      </c>
      <c r="H225" t="s">
        <v>151</v>
      </c>
      <c r="I225" t="s">
        <v>232</v>
      </c>
      <c r="J225" t="s">
        <v>89</v>
      </c>
      <c r="K225" t="s">
        <v>16</v>
      </c>
      <c r="L225" t="s">
        <v>130</v>
      </c>
      <c r="M225">
        <v>1</v>
      </c>
      <c r="N225" s="47">
        <v>425</v>
      </c>
      <c r="O225" s="47">
        <v>0</v>
      </c>
      <c r="P225" s="47">
        <v>0</v>
      </c>
      <c r="Q225" s="47">
        <v>0</v>
      </c>
      <c r="R225" s="47">
        <v>0</v>
      </c>
      <c r="S225" s="47">
        <v>0</v>
      </c>
      <c r="T225" s="47">
        <v>382.5</v>
      </c>
      <c r="U225" s="47">
        <v>-42.5</v>
      </c>
      <c r="V225" t="s">
        <v>71</v>
      </c>
      <c r="W225" t="s">
        <v>72</v>
      </c>
      <c r="X225"/>
      <c r="Y225" t="s">
        <v>240</v>
      </c>
      <c r="Z225" s="43" t="str">
        <f>Raw_data[[#This Row],[Month]]&amp;Raw_data[[#This Row],[Locations]]&amp;Raw_data[[#This Row],[Looker2]]</f>
        <v>45292Garden OaksRTC</v>
      </c>
      <c r="AA225" s="44" t="str">
        <f>IFERROR(VLOOKUP(Raw_data[[#This Row],[Description]],'LU Table'!$A$1:$B$50,2,0),"")</f>
        <v>RTC</v>
      </c>
      <c r="AB225" s="44" t="str">
        <f>TRIM(MID(Raw_data[[#This Row],[Location]],LEN("Positive Recovery- ")+1,LEN(Raw_data[[#This Row],[Location]])))</f>
        <v>Garden Oaks</v>
      </c>
      <c r="AC225" s="45">
        <f t="shared" si="3"/>
        <v>45292</v>
      </c>
      <c r="AD225" s="44" t="str">
        <f>VLOOKUP(Raw_data[[#This Row],[Locations]]&amp;Raw_data[[#This Row],[Looker2]],Category!A:E,5,0)</f>
        <v>Company Owned</v>
      </c>
      <c r="AE225" s="44" t="str">
        <f>Raw_data[[#This Row],[Locations]]&amp;Raw_data[[#This Row],[Looker2]]</f>
        <v>Garden OaksRTC</v>
      </c>
    </row>
    <row r="226" spans="1:31">
      <c r="A226" s="15">
        <v>45295</v>
      </c>
      <c r="B226" s="15">
        <v>45294</v>
      </c>
      <c r="C226" t="s">
        <v>9</v>
      </c>
      <c r="D226">
        <v>205251</v>
      </c>
      <c r="E226" t="s">
        <v>807</v>
      </c>
      <c r="F226" t="s">
        <v>405</v>
      </c>
      <c r="G226" t="s">
        <v>808</v>
      </c>
      <c r="H226" t="s">
        <v>175</v>
      </c>
      <c r="I226" t="s">
        <v>232</v>
      </c>
      <c r="J226" t="s">
        <v>96</v>
      </c>
      <c r="K226" t="s">
        <v>57</v>
      </c>
      <c r="L226" t="s">
        <v>130</v>
      </c>
      <c r="M226">
        <v>1</v>
      </c>
      <c r="N226" s="47">
        <v>832</v>
      </c>
      <c r="O226" s="47">
        <v>0</v>
      </c>
      <c r="P226" s="47">
        <v>0</v>
      </c>
      <c r="Q226" s="47">
        <v>0</v>
      </c>
      <c r="R226" s="47">
        <v>0</v>
      </c>
      <c r="S226" s="47">
        <v>0</v>
      </c>
      <c r="T226" s="47">
        <v>748.8</v>
      </c>
      <c r="U226" s="47">
        <v>748.8</v>
      </c>
      <c r="V226" t="s">
        <v>71</v>
      </c>
      <c r="W226" t="s">
        <v>72</v>
      </c>
      <c r="X226"/>
      <c r="Y226" t="s">
        <v>240</v>
      </c>
      <c r="Z226" s="43" t="str">
        <f>Raw_data[[#This Row],[Month]]&amp;Raw_data[[#This Row],[Locations]]&amp;Raw_data[[#This Row],[Looker2]]</f>
        <v>45292Hill CountryDetox</v>
      </c>
      <c r="AA226" s="44" t="str">
        <f>IFERROR(VLOOKUP(Raw_data[[#This Row],[Description]],'LU Table'!$A$1:$B$50,2,0),"")</f>
        <v>Detox</v>
      </c>
      <c r="AB226" s="44" t="str">
        <f>TRIM(MID(Raw_data[[#This Row],[Location]],LEN("Positive Recovery- ")+1,LEN(Raw_data[[#This Row],[Location]])))</f>
        <v>Hill Country</v>
      </c>
      <c r="AC226" s="45">
        <f t="shared" si="3"/>
        <v>45292</v>
      </c>
      <c r="AD226" s="44" t="str">
        <f>VLOOKUP(Raw_data[[#This Row],[Locations]]&amp;Raw_data[[#This Row],[Looker2]],Category!A:E,5,0)</f>
        <v>Company Owned</v>
      </c>
      <c r="AE226" s="44" t="str">
        <f>Raw_data[[#This Row],[Locations]]&amp;Raw_data[[#This Row],[Looker2]]</f>
        <v>Hill CountryDetox</v>
      </c>
    </row>
    <row r="227" spans="1:31">
      <c r="A227" s="15">
        <v>45295</v>
      </c>
      <c r="B227" s="15">
        <v>45294</v>
      </c>
      <c r="C227" t="s">
        <v>9</v>
      </c>
      <c r="D227">
        <v>205253</v>
      </c>
      <c r="E227" t="s">
        <v>843</v>
      </c>
      <c r="F227" t="s">
        <v>447</v>
      </c>
      <c r="G227" t="s">
        <v>456</v>
      </c>
      <c r="H227" t="s">
        <v>151</v>
      </c>
      <c r="I227" t="s">
        <v>232</v>
      </c>
      <c r="J227" t="s">
        <v>88</v>
      </c>
      <c r="K227" t="s">
        <v>107</v>
      </c>
      <c r="L227" t="s">
        <v>131</v>
      </c>
      <c r="M227">
        <v>1</v>
      </c>
      <c r="N227" s="47">
        <v>500</v>
      </c>
      <c r="O227" s="47">
        <v>0</v>
      </c>
      <c r="P227" s="47">
        <v>0</v>
      </c>
      <c r="Q227" s="47">
        <v>0</v>
      </c>
      <c r="R227" s="47">
        <v>0</v>
      </c>
      <c r="S227" s="47">
        <v>0</v>
      </c>
      <c r="T227" s="47">
        <v>450</v>
      </c>
      <c r="U227" s="47">
        <v>450</v>
      </c>
      <c r="V227" t="s">
        <v>71</v>
      </c>
      <c r="W227" t="s">
        <v>72</v>
      </c>
      <c r="X227"/>
      <c r="Y227" t="s">
        <v>240</v>
      </c>
      <c r="Z227" s="43" t="str">
        <f>Raw_data[[#This Row],[Month]]&amp;Raw_data[[#This Row],[Locations]]&amp;Raw_data[[#This Row],[Looker2]]</f>
        <v>45292Dallas Ft WorthRTC</v>
      </c>
      <c r="AA227" s="44" t="str">
        <f>IFERROR(VLOOKUP(Raw_data[[#This Row],[Description]],'LU Table'!$A$1:$B$50,2,0),"")</f>
        <v>RTC</v>
      </c>
      <c r="AB227" s="44" t="str">
        <f>TRIM(MID(Raw_data[[#This Row],[Location]],LEN("Positive Recovery- ")+1,LEN(Raw_data[[#This Row],[Location]])))</f>
        <v>Dallas Ft Worth</v>
      </c>
      <c r="AC227" s="45">
        <f t="shared" si="3"/>
        <v>45292</v>
      </c>
      <c r="AD227" s="44" t="str">
        <f>VLOOKUP(Raw_data[[#This Row],[Locations]]&amp;Raw_data[[#This Row],[Looker2]],Category!A:E,5,0)</f>
        <v>Company Owned</v>
      </c>
      <c r="AE227" s="44" t="str">
        <f>Raw_data[[#This Row],[Locations]]&amp;Raw_data[[#This Row],[Looker2]]</f>
        <v>Dallas Ft WorthRTC</v>
      </c>
    </row>
    <row r="228" spans="1:31">
      <c r="A228" s="15">
        <v>45295</v>
      </c>
      <c r="B228" s="15">
        <v>45294</v>
      </c>
      <c r="C228" t="s">
        <v>9</v>
      </c>
      <c r="D228">
        <v>205254</v>
      </c>
      <c r="E228" t="s">
        <v>936</v>
      </c>
      <c r="F228" t="s">
        <v>937</v>
      </c>
      <c r="G228" t="s">
        <v>938</v>
      </c>
      <c r="H228" t="s">
        <v>151</v>
      </c>
      <c r="I228" t="s">
        <v>232</v>
      </c>
      <c r="J228" t="s">
        <v>88</v>
      </c>
      <c r="K228" t="s">
        <v>16</v>
      </c>
      <c r="L228" t="s">
        <v>131</v>
      </c>
      <c r="M228">
        <v>1</v>
      </c>
      <c r="N228" s="47">
        <v>500</v>
      </c>
      <c r="O228" s="47">
        <v>0</v>
      </c>
      <c r="P228" s="47">
        <v>0</v>
      </c>
      <c r="Q228" s="47">
        <v>0</v>
      </c>
      <c r="R228" s="47">
        <v>0</v>
      </c>
      <c r="S228" s="47">
        <v>0</v>
      </c>
      <c r="T228" s="47">
        <v>450</v>
      </c>
      <c r="U228" s="47">
        <v>-50</v>
      </c>
      <c r="V228" t="s">
        <v>71</v>
      </c>
      <c r="W228" t="s">
        <v>72</v>
      </c>
      <c r="X228"/>
      <c r="Y228" t="s">
        <v>240</v>
      </c>
      <c r="Z228" s="43" t="str">
        <f>Raw_data[[#This Row],[Month]]&amp;Raw_data[[#This Row],[Locations]]&amp;Raw_data[[#This Row],[Looker2]]</f>
        <v>45292Garden OaksRTC</v>
      </c>
      <c r="AA228" s="44" t="str">
        <f>IFERROR(VLOOKUP(Raw_data[[#This Row],[Description]],'LU Table'!$A$1:$B$50,2,0),"")</f>
        <v>RTC</v>
      </c>
      <c r="AB228" s="44" t="str">
        <f>TRIM(MID(Raw_data[[#This Row],[Location]],LEN("Positive Recovery- ")+1,LEN(Raw_data[[#This Row],[Location]])))</f>
        <v>Garden Oaks</v>
      </c>
      <c r="AC228" s="45">
        <f t="shared" si="3"/>
        <v>45292</v>
      </c>
      <c r="AD228" s="44" t="str">
        <f>VLOOKUP(Raw_data[[#This Row],[Locations]]&amp;Raw_data[[#This Row],[Looker2]],Category!A:E,5,0)</f>
        <v>Company Owned</v>
      </c>
      <c r="AE228" s="44" t="str">
        <f>Raw_data[[#This Row],[Locations]]&amp;Raw_data[[#This Row],[Looker2]]</f>
        <v>Garden OaksRTC</v>
      </c>
    </row>
    <row r="229" spans="1:31">
      <c r="A229" s="15">
        <v>45295</v>
      </c>
      <c r="B229" s="15">
        <v>45294</v>
      </c>
      <c r="C229" t="s">
        <v>9</v>
      </c>
      <c r="D229">
        <v>205255</v>
      </c>
      <c r="E229" t="s">
        <v>99</v>
      </c>
      <c r="F229" t="s">
        <v>278</v>
      </c>
      <c r="G229" t="s">
        <v>400</v>
      </c>
      <c r="H229" t="s">
        <v>154</v>
      </c>
      <c r="I229" t="s">
        <v>232</v>
      </c>
      <c r="J229" t="s">
        <v>711</v>
      </c>
      <c r="K229" t="s">
        <v>107</v>
      </c>
      <c r="L229" t="s">
        <v>130</v>
      </c>
      <c r="M229">
        <v>1</v>
      </c>
      <c r="N229" s="47">
        <v>400.39</v>
      </c>
      <c r="O229" s="47">
        <v>0</v>
      </c>
      <c r="P229" s="47">
        <v>0</v>
      </c>
      <c r="Q229" s="47">
        <v>0</v>
      </c>
      <c r="R229" s="47">
        <v>0</v>
      </c>
      <c r="S229" s="47">
        <v>400.39</v>
      </c>
      <c r="T229" s="47">
        <v>360.35</v>
      </c>
      <c r="U229" s="47">
        <v>360.35</v>
      </c>
      <c r="V229" t="s">
        <v>71</v>
      </c>
      <c r="W229" t="s">
        <v>72</v>
      </c>
      <c r="X229"/>
      <c r="Y229" t="s">
        <v>240</v>
      </c>
      <c r="Z229" s="43" t="str">
        <f>Raw_data[[#This Row],[Month]]&amp;Raw_data[[#This Row],[Locations]]&amp;Raw_data[[#This Row],[Looker2]]</f>
        <v>45292Dallas Ft WorthRTC</v>
      </c>
      <c r="AA229" s="44" t="str">
        <f>IFERROR(VLOOKUP(Raw_data[[#This Row],[Description]],'LU Table'!$A$1:$B$50,2,0),"")</f>
        <v>RTC</v>
      </c>
      <c r="AB229" s="44" t="str">
        <f>TRIM(MID(Raw_data[[#This Row],[Location]],LEN("Positive Recovery- ")+1,LEN(Raw_data[[#This Row],[Location]])))</f>
        <v>Dallas Ft Worth</v>
      </c>
      <c r="AC229" s="45">
        <f t="shared" si="3"/>
        <v>45292</v>
      </c>
      <c r="AD229" s="44" t="str">
        <f>VLOOKUP(Raw_data[[#This Row],[Locations]]&amp;Raw_data[[#This Row],[Looker2]],Category!A:E,5,0)</f>
        <v>Company Owned</v>
      </c>
      <c r="AE229" s="44" t="str">
        <f>Raw_data[[#This Row],[Locations]]&amp;Raw_data[[#This Row],[Looker2]]</f>
        <v>Dallas Ft WorthRTC</v>
      </c>
    </row>
    <row r="230" spans="1:31">
      <c r="A230" s="15">
        <v>45295</v>
      </c>
      <c r="B230" s="15">
        <v>45294</v>
      </c>
      <c r="C230" t="s">
        <v>9</v>
      </c>
      <c r="D230">
        <v>205256</v>
      </c>
      <c r="E230" t="s">
        <v>949</v>
      </c>
      <c r="F230" t="s">
        <v>950</v>
      </c>
      <c r="G230" t="s">
        <v>382</v>
      </c>
      <c r="H230" t="s">
        <v>154</v>
      </c>
      <c r="I230" t="s">
        <v>232</v>
      </c>
      <c r="J230" t="s">
        <v>93</v>
      </c>
      <c r="K230" t="s">
        <v>107</v>
      </c>
      <c r="L230" t="s">
        <v>131</v>
      </c>
      <c r="M230">
        <v>1</v>
      </c>
      <c r="N230" s="47">
        <v>530</v>
      </c>
      <c r="O230" s="47">
        <v>0</v>
      </c>
      <c r="P230" s="47">
        <v>0</v>
      </c>
      <c r="Q230" s="47">
        <v>0</v>
      </c>
      <c r="R230" s="47">
        <v>0</v>
      </c>
      <c r="S230" s="47">
        <v>0</v>
      </c>
      <c r="T230" s="47">
        <v>477</v>
      </c>
      <c r="U230" s="47">
        <v>-53</v>
      </c>
      <c r="V230" t="s">
        <v>71</v>
      </c>
      <c r="W230" t="s">
        <v>72</v>
      </c>
      <c r="X230"/>
      <c r="Y230" t="s">
        <v>240</v>
      </c>
      <c r="Z230" s="43" t="str">
        <f>Raw_data[[#This Row],[Month]]&amp;Raw_data[[#This Row],[Locations]]&amp;Raw_data[[#This Row],[Looker2]]</f>
        <v>45292Dallas Ft WorthRTC</v>
      </c>
      <c r="AA230" s="44" t="str">
        <f>IFERROR(VLOOKUP(Raw_data[[#This Row],[Description]],'LU Table'!$A$1:$B$50,2,0),"")</f>
        <v>RTC</v>
      </c>
      <c r="AB230" s="44" t="str">
        <f>TRIM(MID(Raw_data[[#This Row],[Location]],LEN("Positive Recovery- ")+1,LEN(Raw_data[[#This Row],[Location]])))</f>
        <v>Dallas Ft Worth</v>
      </c>
      <c r="AC230" s="45">
        <f t="shared" si="3"/>
        <v>45292</v>
      </c>
      <c r="AD230" s="44" t="str">
        <f>VLOOKUP(Raw_data[[#This Row],[Locations]]&amp;Raw_data[[#This Row],[Looker2]],Category!A:E,5,0)</f>
        <v>Company Owned</v>
      </c>
      <c r="AE230" s="44" t="str">
        <f>Raw_data[[#This Row],[Locations]]&amp;Raw_data[[#This Row],[Looker2]]</f>
        <v>Dallas Ft WorthRTC</v>
      </c>
    </row>
    <row r="231" spans="1:31">
      <c r="A231" s="15">
        <v>45295</v>
      </c>
      <c r="B231" s="15">
        <v>45294</v>
      </c>
      <c r="C231" t="s">
        <v>9</v>
      </c>
      <c r="D231">
        <v>205257</v>
      </c>
      <c r="E231" t="s">
        <v>677</v>
      </c>
      <c r="F231" t="s">
        <v>543</v>
      </c>
      <c r="G231" t="s">
        <v>508</v>
      </c>
      <c r="H231" t="s">
        <v>151</v>
      </c>
      <c r="I231" t="s">
        <v>232</v>
      </c>
      <c r="J231" t="s">
        <v>88</v>
      </c>
      <c r="K231" t="s">
        <v>57</v>
      </c>
      <c r="L231" t="s">
        <v>131</v>
      </c>
      <c r="M231">
        <v>1</v>
      </c>
      <c r="N231" s="47">
        <v>500</v>
      </c>
      <c r="O231" s="47">
        <v>0</v>
      </c>
      <c r="P231" s="47">
        <v>0</v>
      </c>
      <c r="Q231" s="47">
        <v>0</v>
      </c>
      <c r="R231" s="47">
        <v>0</v>
      </c>
      <c r="S231" s="47">
        <v>0</v>
      </c>
      <c r="T231" s="47">
        <v>450</v>
      </c>
      <c r="U231" s="47">
        <v>-50</v>
      </c>
      <c r="V231" t="s">
        <v>71</v>
      </c>
      <c r="W231" t="s">
        <v>72</v>
      </c>
      <c r="X231"/>
      <c r="Y231" t="s">
        <v>240</v>
      </c>
      <c r="Z231" s="43" t="str">
        <f>Raw_data[[#This Row],[Month]]&amp;Raw_data[[#This Row],[Locations]]&amp;Raw_data[[#This Row],[Looker2]]</f>
        <v>45292Hill CountryRTC</v>
      </c>
      <c r="AA231" s="44" t="str">
        <f>IFERROR(VLOOKUP(Raw_data[[#This Row],[Description]],'LU Table'!$A$1:$B$50,2,0),"")</f>
        <v>RTC</v>
      </c>
      <c r="AB231" s="44" t="str">
        <f>TRIM(MID(Raw_data[[#This Row],[Location]],LEN("Positive Recovery- ")+1,LEN(Raw_data[[#This Row],[Location]])))</f>
        <v>Hill Country</v>
      </c>
      <c r="AC231" s="45">
        <f t="shared" si="3"/>
        <v>45292</v>
      </c>
      <c r="AD231" s="44" t="str">
        <f>VLOOKUP(Raw_data[[#This Row],[Locations]]&amp;Raw_data[[#This Row],[Looker2]],Category!A:E,5,0)</f>
        <v>Company Owned</v>
      </c>
      <c r="AE231" s="44" t="str">
        <f>Raw_data[[#This Row],[Locations]]&amp;Raw_data[[#This Row],[Looker2]]</f>
        <v>Hill CountryRTC</v>
      </c>
    </row>
    <row r="232" spans="1:31">
      <c r="A232" s="15">
        <v>45295</v>
      </c>
      <c r="B232" s="15">
        <v>45294</v>
      </c>
      <c r="C232" t="s">
        <v>9</v>
      </c>
      <c r="D232">
        <v>205258</v>
      </c>
      <c r="E232" t="s">
        <v>885</v>
      </c>
      <c r="F232" t="s">
        <v>886</v>
      </c>
      <c r="G232" t="s">
        <v>887</v>
      </c>
      <c r="H232" t="s">
        <v>151</v>
      </c>
      <c r="I232" t="s">
        <v>232</v>
      </c>
      <c r="J232" t="s">
        <v>90</v>
      </c>
      <c r="K232" t="s">
        <v>16</v>
      </c>
      <c r="L232" t="s">
        <v>131</v>
      </c>
      <c r="M232">
        <v>1</v>
      </c>
      <c r="N232" s="47">
        <v>425</v>
      </c>
      <c r="O232" s="47">
        <v>0</v>
      </c>
      <c r="P232" s="47">
        <v>0</v>
      </c>
      <c r="Q232" s="47">
        <v>0</v>
      </c>
      <c r="R232" s="47">
        <v>0</v>
      </c>
      <c r="S232" s="47">
        <v>425</v>
      </c>
      <c r="T232" s="47">
        <v>425</v>
      </c>
      <c r="U232" s="47">
        <v>425</v>
      </c>
      <c r="V232" t="s">
        <v>71</v>
      </c>
      <c r="W232" t="s">
        <v>72</v>
      </c>
      <c r="X232"/>
      <c r="Y232" t="s">
        <v>240</v>
      </c>
      <c r="Z232" s="43" t="str">
        <f>Raw_data[[#This Row],[Month]]&amp;Raw_data[[#This Row],[Locations]]&amp;Raw_data[[#This Row],[Looker2]]</f>
        <v>45292Garden OaksRTC</v>
      </c>
      <c r="AA232" s="44" t="str">
        <f>IFERROR(VLOOKUP(Raw_data[[#This Row],[Description]],'LU Table'!$A$1:$B$50,2,0),"")</f>
        <v>RTC</v>
      </c>
      <c r="AB232" s="44" t="str">
        <f>TRIM(MID(Raw_data[[#This Row],[Location]],LEN("Positive Recovery- ")+1,LEN(Raw_data[[#This Row],[Location]])))</f>
        <v>Garden Oaks</v>
      </c>
      <c r="AC232" s="45">
        <f t="shared" si="3"/>
        <v>45292</v>
      </c>
      <c r="AD232" s="44" t="str">
        <f>VLOOKUP(Raw_data[[#This Row],[Locations]]&amp;Raw_data[[#This Row],[Looker2]],Category!A:E,5,0)</f>
        <v>Company Owned</v>
      </c>
      <c r="AE232" s="44" t="str">
        <f>Raw_data[[#This Row],[Locations]]&amp;Raw_data[[#This Row],[Looker2]]</f>
        <v>Garden OaksRTC</v>
      </c>
    </row>
    <row r="233" spans="1:31">
      <c r="A233" s="15">
        <v>45295</v>
      </c>
      <c r="B233" s="15">
        <v>45294</v>
      </c>
      <c r="C233" t="s">
        <v>9</v>
      </c>
      <c r="D233">
        <v>205259</v>
      </c>
      <c r="E233" t="s">
        <v>619</v>
      </c>
      <c r="F233" t="s">
        <v>620</v>
      </c>
      <c r="G233" t="s">
        <v>621</v>
      </c>
      <c r="H233" t="s">
        <v>151</v>
      </c>
      <c r="I233" t="s">
        <v>232</v>
      </c>
      <c r="J233" t="s">
        <v>89</v>
      </c>
      <c r="K233" t="s">
        <v>107</v>
      </c>
      <c r="L233" t="s">
        <v>130</v>
      </c>
      <c r="M233">
        <v>1</v>
      </c>
      <c r="N233" s="47">
        <v>425</v>
      </c>
      <c r="O233" s="47">
        <v>0</v>
      </c>
      <c r="P233" s="47">
        <v>0</v>
      </c>
      <c r="Q233" s="47">
        <v>0</v>
      </c>
      <c r="R233" s="47">
        <v>0</v>
      </c>
      <c r="S233" s="47">
        <v>0</v>
      </c>
      <c r="T233" s="47">
        <v>382.5</v>
      </c>
      <c r="U233" s="47">
        <v>-42.5</v>
      </c>
      <c r="V233" t="s">
        <v>71</v>
      </c>
      <c r="W233" t="s">
        <v>72</v>
      </c>
      <c r="X233"/>
      <c r="Y233" t="s">
        <v>240</v>
      </c>
      <c r="Z233" s="43" t="str">
        <f>Raw_data[[#This Row],[Month]]&amp;Raw_data[[#This Row],[Locations]]&amp;Raw_data[[#This Row],[Looker2]]</f>
        <v>45292Dallas Ft WorthRTC</v>
      </c>
      <c r="AA233" s="44" t="str">
        <f>IFERROR(VLOOKUP(Raw_data[[#This Row],[Description]],'LU Table'!$A$1:$B$50,2,0),"")</f>
        <v>RTC</v>
      </c>
      <c r="AB233" s="44" t="str">
        <f>TRIM(MID(Raw_data[[#This Row],[Location]],LEN("Positive Recovery- ")+1,LEN(Raw_data[[#This Row],[Location]])))</f>
        <v>Dallas Ft Worth</v>
      </c>
      <c r="AC233" s="45">
        <f t="shared" si="3"/>
        <v>45292</v>
      </c>
      <c r="AD233" s="44" t="str">
        <f>VLOOKUP(Raw_data[[#This Row],[Locations]]&amp;Raw_data[[#This Row],[Looker2]],Category!A:E,5,0)</f>
        <v>Company Owned</v>
      </c>
      <c r="AE233" s="44" t="str">
        <f>Raw_data[[#This Row],[Locations]]&amp;Raw_data[[#This Row],[Looker2]]</f>
        <v>Dallas Ft WorthRTC</v>
      </c>
    </row>
    <row r="234" spans="1:31">
      <c r="A234" s="15">
        <v>45295</v>
      </c>
      <c r="B234" s="15">
        <v>45294</v>
      </c>
      <c r="C234" t="s">
        <v>9</v>
      </c>
      <c r="D234">
        <v>205260</v>
      </c>
      <c r="E234" t="s">
        <v>187</v>
      </c>
      <c r="F234" t="s">
        <v>349</v>
      </c>
      <c r="G234" t="s">
        <v>507</v>
      </c>
      <c r="H234" t="s">
        <v>151</v>
      </c>
      <c r="I234" t="s">
        <v>232</v>
      </c>
      <c r="J234" t="s">
        <v>88</v>
      </c>
      <c r="K234" t="s">
        <v>107</v>
      </c>
      <c r="L234" t="s">
        <v>130</v>
      </c>
      <c r="M234">
        <v>1</v>
      </c>
      <c r="N234" s="47">
        <v>500</v>
      </c>
      <c r="O234" s="47">
        <v>0</v>
      </c>
      <c r="P234" s="47">
        <v>0</v>
      </c>
      <c r="Q234" s="47">
        <v>0</v>
      </c>
      <c r="R234" s="47">
        <v>0</v>
      </c>
      <c r="S234" s="47">
        <v>500</v>
      </c>
      <c r="T234" s="47">
        <v>450</v>
      </c>
      <c r="U234" s="47">
        <v>450</v>
      </c>
      <c r="V234" t="s">
        <v>71</v>
      </c>
      <c r="W234" t="s">
        <v>72</v>
      </c>
      <c r="X234"/>
      <c r="Y234" t="s">
        <v>240</v>
      </c>
      <c r="Z234" s="43" t="str">
        <f>Raw_data[[#This Row],[Month]]&amp;Raw_data[[#This Row],[Locations]]&amp;Raw_data[[#This Row],[Looker2]]</f>
        <v>45292Dallas Ft WorthRTC</v>
      </c>
      <c r="AA234" s="44" t="str">
        <f>IFERROR(VLOOKUP(Raw_data[[#This Row],[Description]],'LU Table'!$A$1:$B$50,2,0),"")</f>
        <v>RTC</v>
      </c>
      <c r="AB234" s="44" t="str">
        <f>TRIM(MID(Raw_data[[#This Row],[Location]],LEN("Positive Recovery- ")+1,LEN(Raw_data[[#This Row],[Location]])))</f>
        <v>Dallas Ft Worth</v>
      </c>
      <c r="AC234" s="45">
        <f t="shared" si="3"/>
        <v>45292</v>
      </c>
      <c r="AD234" s="44" t="str">
        <f>VLOOKUP(Raw_data[[#This Row],[Locations]]&amp;Raw_data[[#This Row],[Looker2]],Category!A:E,5,0)</f>
        <v>Company Owned</v>
      </c>
      <c r="AE234" s="44" t="str">
        <f>Raw_data[[#This Row],[Locations]]&amp;Raw_data[[#This Row],[Looker2]]</f>
        <v>Dallas Ft WorthRTC</v>
      </c>
    </row>
    <row r="235" spans="1:31">
      <c r="A235" s="15">
        <v>45295</v>
      </c>
      <c r="B235" s="15">
        <v>45294</v>
      </c>
      <c r="C235" t="s">
        <v>9</v>
      </c>
      <c r="D235">
        <v>205261</v>
      </c>
      <c r="E235" t="s">
        <v>746</v>
      </c>
      <c r="F235" t="s">
        <v>463</v>
      </c>
      <c r="G235" t="s">
        <v>312</v>
      </c>
      <c r="H235" t="s">
        <v>154</v>
      </c>
      <c r="I235" t="s">
        <v>232</v>
      </c>
      <c r="J235" t="s">
        <v>711</v>
      </c>
      <c r="K235" t="s">
        <v>16</v>
      </c>
      <c r="L235" t="s">
        <v>131</v>
      </c>
      <c r="M235">
        <v>1</v>
      </c>
      <c r="N235" s="47">
        <v>400.39</v>
      </c>
      <c r="O235" s="47">
        <v>0</v>
      </c>
      <c r="P235" s="47">
        <v>0</v>
      </c>
      <c r="Q235" s="47">
        <v>0</v>
      </c>
      <c r="R235" s="47">
        <v>0</v>
      </c>
      <c r="S235" s="47">
        <v>400.39</v>
      </c>
      <c r="T235" s="47">
        <v>360.35</v>
      </c>
      <c r="U235" s="47">
        <v>360.35</v>
      </c>
      <c r="V235" t="s">
        <v>71</v>
      </c>
      <c r="W235" t="s">
        <v>72</v>
      </c>
      <c r="X235"/>
      <c r="Y235" t="s">
        <v>240</v>
      </c>
      <c r="Z235" s="43" t="str">
        <f>Raw_data[[#This Row],[Month]]&amp;Raw_data[[#This Row],[Locations]]&amp;Raw_data[[#This Row],[Looker2]]</f>
        <v>45292Garden OaksRTC</v>
      </c>
      <c r="AA235" s="44" t="str">
        <f>IFERROR(VLOOKUP(Raw_data[[#This Row],[Description]],'LU Table'!$A$1:$B$50,2,0),"")</f>
        <v>RTC</v>
      </c>
      <c r="AB235" s="44" t="str">
        <f>TRIM(MID(Raw_data[[#This Row],[Location]],LEN("Positive Recovery- ")+1,LEN(Raw_data[[#This Row],[Location]])))</f>
        <v>Garden Oaks</v>
      </c>
      <c r="AC235" s="45">
        <f t="shared" si="3"/>
        <v>45292</v>
      </c>
      <c r="AD235" s="44" t="str">
        <f>VLOOKUP(Raw_data[[#This Row],[Locations]]&amp;Raw_data[[#This Row],[Looker2]],Category!A:E,5,0)</f>
        <v>Company Owned</v>
      </c>
      <c r="AE235" s="44" t="str">
        <f>Raw_data[[#This Row],[Locations]]&amp;Raw_data[[#This Row],[Looker2]]</f>
        <v>Garden OaksRTC</v>
      </c>
    </row>
    <row r="236" spans="1:31">
      <c r="A236" s="15">
        <v>45295</v>
      </c>
      <c r="B236" s="15">
        <v>45294</v>
      </c>
      <c r="C236" t="s">
        <v>9</v>
      </c>
      <c r="D236">
        <v>205263</v>
      </c>
      <c r="E236" t="s">
        <v>122</v>
      </c>
      <c r="F236" t="s">
        <v>441</v>
      </c>
      <c r="G236" t="s">
        <v>442</v>
      </c>
      <c r="H236" t="s">
        <v>627</v>
      </c>
      <c r="I236" t="s">
        <v>232</v>
      </c>
      <c r="J236" t="s">
        <v>94</v>
      </c>
      <c r="K236" t="s">
        <v>16</v>
      </c>
      <c r="L236" t="s">
        <v>130</v>
      </c>
      <c r="M236">
        <v>1</v>
      </c>
      <c r="N236" s="47">
        <v>495</v>
      </c>
      <c r="O236" s="47">
        <v>0</v>
      </c>
      <c r="P236" s="47">
        <v>0</v>
      </c>
      <c r="Q236" s="47">
        <v>0</v>
      </c>
      <c r="R236" s="47">
        <v>0</v>
      </c>
      <c r="S236" s="47">
        <v>0</v>
      </c>
      <c r="T236" s="47">
        <v>445.5</v>
      </c>
      <c r="U236" s="47">
        <v>74.25</v>
      </c>
      <c r="V236" t="s">
        <v>71</v>
      </c>
      <c r="W236" t="s">
        <v>72</v>
      </c>
      <c r="X236"/>
      <c r="Y236" t="s">
        <v>240</v>
      </c>
      <c r="Z236" s="43" t="str">
        <f>Raw_data[[#This Row],[Month]]&amp;Raw_data[[#This Row],[Locations]]&amp;Raw_data[[#This Row],[Looker2]]</f>
        <v>45292Garden OaksRTC</v>
      </c>
      <c r="AA236" s="44" t="str">
        <f>IFERROR(VLOOKUP(Raw_data[[#This Row],[Description]],'LU Table'!$A$1:$B$50,2,0),"")</f>
        <v>RTC</v>
      </c>
      <c r="AB236" s="44" t="str">
        <f>TRIM(MID(Raw_data[[#This Row],[Location]],LEN("Positive Recovery- ")+1,LEN(Raw_data[[#This Row],[Location]])))</f>
        <v>Garden Oaks</v>
      </c>
      <c r="AC236" s="45">
        <f t="shared" si="3"/>
        <v>45292</v>
      </c>
      <c r="AD236" s="44" t="str">
        <f>VLOOKUP(Raw_data[[#This Row],[Locations]]&amp;Raw_data[[#This Row],[Looker2]],Category!A:E,5,0)</f>
        <v>Company Owned</v>
      </c>
      <c r="AE236" s="44" t="str">
        <f>Raw_data[[#This Row],[Locations]]&amp;Raw_data[[#This Row],[Looker2]]</f>
        <v>Garden OaksRTC</v>
      </c>
    </row>
    <row r="237" spans="1:31">
      <c r="A237" s="15">
        <v>45295</v>
      </c>
      <c r="B237" s="15">
        <v>45294</v>
      </c>
      <c r="C237" t="s">
        <v>9</v>
      </c>
      <c r="D237">
        <v>205264</v>
      </c>
      <c r="E237" t="s">
        <v>544</v>
      </c>
      <c r="F237" t="s">
        <v>395</v>
      </c>
      <c r="G237" t="s">
        <v>331</v>
      </c>
      <c r="H237" t="s">
        <v>152</v>
      </c>
      <c r="I237" t="s">
        <v>232</v>
      </c>
      <c r="J237" t="s">
        <v>90</v>
      </c>
      <c r="K237" t="s">
        <v>57</v>
      </c>
      <c r="L237" t="s">
        <v>131</v>
      </c>
      <c r="M237">
        <v>1</v>
      </c>
      <c r="N237" s="47">
        <v>535</v>
      </c>
      <c r="O237" s="47">
        <v>0</v>
      </c>
      <c r="P237" s="47">
        <v>0</v>
      </c>
      <c r="Q237" s="47">
        <v>0</v>
      </c>
      <c r="R237" s="47">
        <v>0</v>
      </c>
      <c r="S237" s="47">
        <v>0</v>
      </c>
      <c r="T237" s="47">
        <v>481.5</v>
      </c>
      <c r="U237" s="47">
        <v>0</v>
      </c>
      <c r="V237" t="s">
        <v>71</v>
      </c>
      <c r="W237" t="s">
        <v>72</v>
      </c>
      <c r="X237"/>
      <c r="Y237" t="s">
        <v>240</v>
      </c>
      <c r="Z237" s="43" t="str">
        <f>Raw_data[[#This Row],[Month]]&amp;Raw_data[[#This Row],[Locations]]&amp;Raw_data[[#This Row],[Looker2]]</f>
        <v>45292Hill CountryRTC</v>
      </c>
      <c r="AA237" s="44" t="str">
        <f>IFERROR(VLOOKUP(Raw_data[[#This Row],[Description]],'LU Table'!$A$1:$B$50,2,0),"")</f>
        <v>RTC</v>
      </c>
      <c r="AB237" s="44" t="str">
        <f>TRIM(MID(Raw_data[[#This Row],[Location]],LEN("Positive Recovery- ")+1,LEN(Raw_data[[#This Row],[Location]])))</f>
        <v>Hill Country</v>
      </c>
      <c r="AC237" s="45">
        <f t="shared" si="3"/>
        <v>45292</v>
      </c>
      <c r="AD237" s="44" t="str">
        <f>VLOOKUP(Raw_data[[#This Row],[Locations]]&amp;Raw_data[[#This Row],[Looker2]],Category!A:E,5,0)</f>
        <v>Company Owned</v>
      </c>
      <c r="AE237" s="44" t="str">
        <f>Raw_data[[#This Row],[Locations]]&amp;Raw_data[[#This Row],[Looker2]]</f>
        <v>Hill CountryRTC</v>
      </c>
    </row>
    <row r="238" spans="1:31">
      <c r="A238" s="15">
        <v>45295</v>
      </c>
      <c r="B238" s="15">
        <v>45294</v>
      </c>
      <c r="C238" t="s">
        <v>9</v>
      </c>
      <c r="D238">
        <v>205265</v>
      </c>
      <c r="E238" t="s">
        <v>635</v>
      </c>
      <c r="F238" t="s">
        <v>618</v>
      </c>
      <c r="G238" t="s">
        <v>636</v>
      </c>
      <c r="H238" t="s">
        <v>151</v>
      </c>
      <c r="I238" t="s">
        <v>232</v>
      </c>
      <c r="J238" t="s">
        <v>87</v>
      </c>
      <c r="K238" t="s">
        <v>57</v>
      </c>
      <c r="L238" t="s">
        <v>131</v>
      </c>
      <c r="M238">
        <v>1</v>
      </c>
      <c r="N238" s="47">
        <v>470</v>
      </c>
      <c r="O238" s="47">
        <v>0</v>
      </c>
      <c r="P238" s="47">
        <v>0</v>
      </c>
      <c r="Q238" s="47">
        <v>0</v>
      </c>
      <c r="R238" s="47">
        <v>0</v>
      </c>
      <c r="S238" s="47">
        <v>470</v>
      </c>
      <c r="T238" s="47">
        <v>423</v>
      </c>
      <c r="U238" s="47">
        <v>423</v>
      </c>
      <c r="V238" t="s">
        <v>71</v>
      </c>
      <c r="W238" t="s">
        <v>72</v>
      </c>
      <c r="X238"/>
      <c r="Y238" t="s">
        <v>240</v>
      </c>
      <c r="Z238" s="43" t="str">
        <f>Raw_data[[#This Row],[Month]]&amp;Raw_data[[#This Row],[Locations]]&amp;Raw_data[[#This Row],[Looker2]]</f>
        <v>45292Hill CountryRTC</v>
      </c>
      <c r="AA238" s="44" t="str">
        <f>IFERROR(VLOOKUP(Raw_data[[#This Row],[Description]],'LU Table'!$A$1:$B$50,2,0),"")</f>
        <v>RTC</v>
      </c>
      <c r="AB238" s="44" t="str">
        <f>TRIM(MID(Raw_data[[#This Row],[Location]],LEN("Positive Recovery- ")+1,LEN(Raw_data[[#This Row],[Location]])))</f>
        <v>Hill Country</v>
      </c>
      <c r="AC238" s="45">
        <f t="shared" si="3"/>
        <v>45292</v>
      </c>
      <c r="AD238" s="44" t="str">
        <f>VLOOKUP(Raw_data[[#This Row],[Locations]]&amp;Raw_data[[#This Row],[Looker2]],Category!A:E,5,0)</f>
        <v>Company Owned</v>
      </c>
      <c r="AE238" s="44" t="str">
        <f>Raw_data[[#This Row],[Locations]]&amp;Raw_data[[#This Row],[Looker2]]</f>
        <v>Hill CountryRTC</v>
      </c>
    </row>
    <row r="239" spans="1:31">
      <c r="A239" s="15">
        <v>45295</v>
      </c>
      <c r="B239" s="15">
        <v>45294</v>
      </c>
      <c r="C239" t="s">
        <v>9</v>
      </c>
      <c r="D239">
        <v>205266</v>
      </c>
      <c r="E239" t="s">
        <v>946</v>
      </c>
      <c r="F239" t="s">
        <v>284</v>
      </c>
      <c r="G239" t="s">
        <v>470</v>
      </c>
      <c r="H239" t="s">
        <v>151</v>
      </c>
      <c r="I239" t="s">
        <v>232</v>
      </c>
      <c r="J239" t="s">
        <v>92</v>
      </c>
      <c r="K239" t="s">
        <v>16</v>
      </c>
      <c r="L239" t="s">
        <v>131</v>
      </c>
      <c r="M239">
        <v>1</v>
      </c>
      <c r="N239" s="47">
        <v>475</v>
      </c>
      <c r="O239" s="47">
        <v>0</v>
      </c>
      <c r="P239" s="47">
        <v>0</v>
      </c>
      <c r="Q239" s="47">
        <v>0</v>
      </c>
      <c r="R239" s="47">
        <v>0</v>
      </c>
      <c r="S239" s="47">
        <v>475</v>
      </c>
      <c r="T239" s="47">
        <v>427.5</v>
      </c>
      <c r="U239" s="47">
        <v>427.5</v>
      </c>
      <c r="V239" t="s">
        <v>71</v>
      </c>
      <c r="W239" t="s">
        <v>72</v>
      </c>
      <c r="X239"/>
      <c r="Y239" t="s">
        <v>240</v>
      </c>
      <c r="Z239" s="43" t="str">
        <f>Raw_data[[#This Row],[Month]]&amp;Raw_data[[#This Row],[Locations]]&amp;Raw_data[[#This Row],[Looker2]]</f>
        <v>45292Garden OaksRTC</v>
      </c>
      <c r="AA239" s="44" t="str">
        <f>IFERROR(VLOOKUP(Raw_data[[#This Row],[Description]],'LU Table'!$A$1:$B$50,2,0),"")</f>
        <v>RTC</v>
      </c>
      <c r="AB239" s="44" t="str">
        <f>TRIM(MID(Raw_data[[#This Row],[Location]],LEN("Positive Recovery- ")+1,LEN(Raw_data[[#This Row],[Location]])))</f>
        <v>Garden Oaks</v>
      </c>
      <c r="AC239" s="45">
        <f t="shared" si="3"/>
        <v>45292</v>
      </c>
      <c r="AD239" s="44" t="str">
        <f>VLOOKUP(Raw_data[[#This Row],[Locations]]&amp;Raw_data[[#This Row],[Looker2]],Category!A:E,5,0)</f>
        <v>Company Owned</v>
      </c>
      <c r="AE239" s="44" t="str">
        <f>Raw_data[[#This Row],[Locations]]&amp;Raw_data[[#This Row],[Looker2]]</f>
        <v>Garden OaksRTC</v>
      </c>
    </row>
    <row r="240" spans="1:31">
      <c r="A240" s="15">
        <v>45295</v>
      </c>
      <c r="B240" s="15">
        <v>45294</v>
      </c>
      <c r="C240" t="s">
        <v>9</v>
      </c>
      <c r="D240">
        <v>205267</v>
      </c>
      <c r="E240" t="s">
        <v>769</v>
      </c>
      <c r="F240" t="s">
        <v>397</v>
      </c>
      <c r="G240" t="s">
        <v>770</v>
      </c>
      <c r="H240" t="s">
        <v>151</v>
      </c>
      <c r="I240" t="s">
        <v>232</v>
      </c>
      <c r="J240" t="s">
        <v>91</v>
      </c>
      <c r="K240" t="s">
        <v>57</v>
      </c>
      <c r="L240" t="s">
        <v>130</v>
      </c>
      <c r="M240">
        <v>1</v>
      </c>
      <c r="N240" s="47">
        <v>470</v>
      </c>
      <c r="O240" s="47">
        <v>0</v>
      </c>
      <c r="P240" s="47">
        <v>0</v>
      </c>
      <c r="Q240" s="47">
        <v>0</v>
      </c>
      <c r="R240" s="47">
        <v>0</v>
      </c>
      <c r="S240" s="47">
        <v>0</v>
      </c>
      <c r="T240" s="47">
        <v>423</v>
      </c>
      <c r="U240" s="47">
        <v>70.5</v>
      </c>
      <c r="V240" t="s">
        <v>71</v>
      </c>
      <c r="W240" t="s">
        <v>72</v>
      </c>
      <c r="X240"/>
      <c r="Y240" t="s">
        <v>240</v>
      </c>
      <c r="Z240" s="43" t="str">
        <f>Raw_data[[#This Row],[Month]]&amp;Raw_data[[#This Row],[Locations]]&amp;Raw_data[[#This Row],[Looker2]]</f>
        <v>45292Hill CountryRTC</v>
      </c>
      <c r="AA240" s="44" t="str">
        <f>IFERROR(VLOOKUP(Raw_data[[#This Row],[Description]],'LU Table'!$A$1:$B$50,2,0),"")</f>
        <v>RTC</v>
      </c>
      <c r="AB240" s="44" t="str">
        <f>TRIM(MID(Raw_data[[#This Row],[Location]],LEN("Positive Recovery- ")+1,LEN(Raw_data[[#This Row],[Location]])))</f>
        <v>Hill Country</v>
      </c>
      <c r="AC240" s="45">
        <f t="shared" si="3"/>
        <v>45292</v>
      </c>
      <c r="AD240" s="44" t="str">
        <f>VLOOKUP(Raw_data[[#This Row],[Locations]]&amp;Raw_data[[#This Row],[Looker2]],Category!A:E,5,0)</f>
        <v>Company Owned</v>
      </c>
      <c r="AE240" s="44" t="str">
        <f>Raw_data[[#This Row],[Locations]]&amp;Raw_data[[#This Row],[Looker2]]</f>
        <v>Hill CountryRTC</v>
      </c>
    </row>
    <row r="241" spans="1:31">
      <c r="A241" s="15">
        <v>45295</v>
      </c>
      <c r="B241" s="15">
        <v>45294</v>
      </c>
      <c r="C241" t="s">
        <v>9</v>
      </c>
      <c r="D241">
        <v>205268</v>
      </c>
      <c r="E241" t="s">
        <v>962</v>
      </c>
      <c r="F241" t="s">
        <v>529</v>
      </c>
      <c r="G241" t="s">
        <v>728</v>
      </c>
      <c r="H241" t="s">
        <v>151</v>
      </c>
      <c r="I241" t="s">
        <v>232</v>
      </c>
      <c r="J241" t="s">
        <v>89</v>
      </c>
      <c r="K241" t="s">
        <v>16</v>
      </c>
      <c r="L241" t="s">
        <v>130</v>
      </c>
      <c r="M241">
        <v>1</v>
      </c>
      <c r="N241" s="47">
        <v>425</v>
      </c>
      <c r="O241" s="47">
        <v>0</v>
      </c>
      <c r="P241" s="47">
        <v>0</v>
      </c>
      <c r="Q241" s="47">
        <v>0</v>
      </c>
      <c r="R241" s="47">
        <v>0</v>
      </c>
      <c r="S241" s="47">
        <v>0</v>
      </c>
      <c r="T241" s="47">
        <v>382.5</v>
      </c>
      <c r="U241" s="47">
        <v>-42.5</v>
      </c>
      <c r="V241" t="s">
        <v>71</v>
      </c>
      <c r="W241" t="s">
        <v>72</v>
      </c>
      <c r="X241"/>
      <c r="Y241" t="s">
        <v>240</v>
      </c>
      <c r="Z241" s="43" t="str">
        <f>Raw_data[[#This Row],[Month]]&amp;Raw_data[[#This Row],[Locations]]&amp;Raw_data[[#This Row],[Looker2]]</f>
        <v>45292Garden OaksRTC</v>
      </c>
      <c r="AA241" s="44" t="str">
        <f>IFERROR(VLOOKUP(Raw_data[[#This Row],[Description]],'LU Table'!$A$1:$B$50,2,0),"")</f>
        <v>RTC</v>
      </c>
      <c r="AB241" s="44" t="str">
        <f>TRIM(MID(Raw_data[[#This Row],[Location]],LEN("Positive Recovery- ")+1,LEN(Raw_data[[#This Row],[Location]])))</f>
        <v>Garden Oaks</v>
      </c>
      <c r="AC241" s="45">
        <f t="shared" si="3"/>
        <v>45292</v>
      </c>
      <c r="AD241" s="44" t="str">
        <f>VLOOKUP(Raw_data[[#This Row],[Locations]]&amp;Raw_data[[#This Row],[Looker2]],Category!A:E,5,0)</f>
        <v>Company Owned</v>
      </c>
      <c r="AE241" s="44" t="str">
        <f>Raw_data[[#This Row],[Locations]]&amp;Raw_data[[#This Row],[Looker2]]</f>
        <v>Garden OaksRTC</v>
      </c>
    </row>
    <row r="242" spans="1:31">
      <c r="A242" s="15">
        <v>45295</v>
      </c>
      <c r="B242" s="15">
        <v>45294</v>
      </c>
      <c r="C242" t="s">
        <v>9</v>
      </c>
      <c r="D242">
        <v>205269</v>
      </c>
      <c r="E242" t="s">
        <v>963</v>
      </c>
      <c r="F242" t="s">
        <v>964</v>
      </c>
      <c r="G242" t="s">
        <v>965</v>
      </c>
      <c r="H242" t="s">
        <v>155</v>
      </c>
      <c r="I242" t="s">
        <v>232</v>
      </c>
      <c r="J242" t="s">
        <v>87</v>
      </c>
      <c r="K242" t="s">
        <v>16</v>
      </c>
      <c r="L242" t="s">
        <v>130</v>
      </c>
      <c r="M242">
        <v>1</v>
      </c>
      <c r="N242" s="47">
        <v>775</v>
      </c>
      <c r="O242" s="47">
        <v>0</v>
      </c>
      <c r="P242" s="47">
        <v>0</v>
      </c>
      <c r="Q242" s="47">
        <v>0</v>
      </c>
      <c r="R242" s="47">
        <v>0</v>
      </c>
      <c r="S242" s="47">
        <v>0</v>
      </c>
      <c r="T242" s="47">
        <v>697.5</v>
      </c>
      <c r="U242" s="47">
        <v>697.5</v>
      </c>
      <c r="V242" t="s">
        <v>71</v>
      </c>
      <c r="W242" t="s">
        <v>72</v>
      </c>
      <c r="X242"/>
      <c r="Y242" t="s">
        <v>240</v>
      </c>
      <c r="Z242" s="43" t="str">
        <f>Raw_data[[#This Row],[Month]]&amp;Raw_data[[#This Row],[Locations]]&amp;Raw_data[[#This Row],[Looker2]]</f>
        <v>45292Garden OaksDetox</v>
      </c>
      <c r="AA242" s="44" t="str">
        <f>IFERROR(VLOOKUP(Raw_data[[#This Row],[Description]],'LU Table'!$A$1:$B$50,2,0),"")</f>
        <v>Detox</v>
      </c>
      <c r="AB242" s="44" t="str">
        <f>TRIM(MID(Raw_data[[#This Row],[Location]],LEN("Positive Recovery- ")+1,LEN(Raw_data[[#This Row],[Location]])))</f>
        <v>Garden Oaks</v>
      </c>
      <c r="AC242" s="45">
        <f t="shared" si="3"/>
        <v>45292</v>
      </c>
      <c r="AD242" s="44" t="str">
        <f>VLOOKUP(Raw_data[[#This Row],[Locations]]&amp;Raw_data[[#This Row],[Looker2]],Category!A:E,5,0)</f>
        <v>Company Owned</v>
      </c>
      <c r="AE242" s="44" t="str">
        <f>Raw_data[[#This Row],[Locations]]&amp;Raw_data[[#This Row],[Looker2]]</f>
        <v>Garden OaksDetox</v>
      </c>
    </row>
    <row r="243" spans="1:31">
      <c r="A243" s="15">
        <v>45295</v>
      </c>
      <c r="B243" s="15">
        <v>45294</v>
      </c>
      <c r="C243" t="s">
        <v>9</v>
      </c>
      <c r="D243">
        <v>205271</v>
      </c>
      <c r="E243" t="s">
        <v>966</v>
      </c>
      <c r="F243" t="s">
        <v>967</v>
      </c>
      <c r="G243" t="s">
        <v>968</v>
      </c>
      <c r="H243" t="s">
        <v>152</v>
      </c>
      <c r="I243" t="s">
        <v>232</v>
      </c>
      <c r="J243" t="s">
        <v>96</v>
      </c>
      <c r="K243" t="s">
        <v>16</v>
      </c>
      <c r="L243" t="s">
        <v>131</v>
      </c>
      <c r="M243">
        <v>1</v>
      </c>
      <c r="N243" s="47">
        <v>428</v>
      </c>
      <c r="O243" s="47">
        <v>0</v>
      </c>
      <c r="P243" s="47">
        <v>0</v>
      </c>
      <c r="Q243" s="47">
        <v>0</v>
      </c>
      <c r="R243" s="47">
        <v>0</v>
      </c>
      <c r="S243" s="47">
        <v>428</v>
      </c>
      <c r="T243" s="47">
        <v>385.2</v>
      </c>
      <c r="U243" s="47">
        <v>385.2</v>
      </c>
      <c r="V243" t="s">
        <v>71</v>
      </c>
      <c r="W243" t="s">
        <v>72</v>
      </c>
      <c r="X243"/>
      <c r="Y243" t="s">
        <v>240</v>
      </c>
      <c r="Z243" s="43" t="str">
        <f>Raw_data[[#This Row],[Month]]&amp;Raw_data[[#This Row],[Locations]]&amp;Raw_data[[#This Row],[Looker2]]</f>
        <v>45292Garden OaksRTC</v>
      </c>
      <c r="AA243" s="44" t="str">
        <f>IFERROR(VLOOKUP(Raw_data[[#This Row],[Description]],'LU Table'!$A$1:$B$50,2,0),"")</f>
        <v>RTC</v>
      </c>
      <c r="AB243" s="44" t="str">
        <f>TRIM(MID(Raw_data[[#This Row],[Location]],LEN("Positive Recovery- ")+1,LEN(Raw_data[[#This Row],[Location]])))</f>
        <v>Garden Oaks</v>
      </c>
      <c r="AC243" s="45">
        <f t="shared" si="3"/>
        <v>45292</v>
      </c>
      <c r="AD243" s="44" t="str">
        <f>VLOOKUP(Raw_data[[#This Row],[Locations]]&amp;Raw_data[[#This Row],[Looker2]],Category!A:E,5,0)</f>
        <v>Company Owned</v>
      </c>
      <c r="AE243" s="44" t="str">
        <f>Raw_data[[#This Row],[Locations]]&amp;Raw_data[[#This Row],[Looker2]]</f>
        <v>Garden OaksRTC</v>
      </c>
    </row>
    <row r="244" spans="1:31">
      <c r="A244" s="15">
        <v>45295</v>
      </c>
      <c r="B244" s="15">
        <v>45294</v>
      </c>
      <c r="C244" t="s">
        <v>9</v>
      </c>
      <c r="D244">
        <v>205272</v>
      </c>
      <c r="E244" t="s">
        <v>969</v>
      </c>
      <c r="F244" t="s">
        <v>307</v>
      </c>
      <c r="G244" t="s">
        <v>276</v>
      </c>
      <c r="H244" t="s">
        <v>175</v>
      </c>
      <c r="I244" t="s">
        <v>232</v>
      </c>
      <c r="J244" t="s">
        <v>96</v>
      </c>
      <c r="K244" t="s">
        <v>107</v>
      </c>
      <c r="L244" t="s">
        <v>130</v>
      </c>
      <c r="M244">
        <v>1</v>
      </c>
      <c r="N244" s="47">
        <v>832</v>
      </c>
      <c r="O244" s="47">
        <v>0</v>
      </c>
      <c r="P244" s="47">
        <v>0</v>
      </c>
      <c r="Q244" s="47">
        <v>0</v>
      </c>
      <c r="R244" s="47">
        <v>0</v>
      </c>
      <c r="S244" s="47">
        <v>0</v>
      </c>
      <c r="T244" s="47">
        <v>748.8</v>
      </c>
      <c r="U244" s="47">
        <v>124.8</v>
      </c>
      <c r="V244" t="s">
        <v>71</v>
      </c>
      <c r="W244" t="s">
        <v>72</v>
      </c>
      <c r="X244"/>
      <c r="Y244" t="s">
        <v>240</v>
      </c>
      <c r="Z244" s="43" t="str">
        <f>Raw_data[[#This Row],[Month]]&amp;Raw_data[[#This Row],[Locations]]&amp;Raw_data[[#This Row],[Looker2]]</f>
        <v>45292Dallas Ft WorthDetox</v>
      </c>
      <c r="AA244" s="44" t="str">
        <f>IFERROR(VLOOKUP(Raw_data[[#This Row],[Description]],'LU Table'!$A$1:$B$50,2,0),"")</f>
        <v>Detox</v>
      </c>
      <c r="AB244" s="44" t="str">
        <f>TRIM(MID(Raw_data[[#This Row],[Location]],LEN("Positive Recovery- ")+1,LEN(Raw_data[[#This Row],[Location]])))</f>
        <v>Dallas Ft Worth</v>
      </c>
      <c r="AC244" s="45">
        <f t="shared" si="3"/>
        <v>45292</v>
      </c>
      <c r="AD244" s="44" t="str">
        <f>VLOOKUP(Raw_data[[#This Row],[Locations]]&amp;Raw_data[[#This Row],[Looker2]],Category!A:E,5,0)</f>
        <v>Company Owned</v>
      </c>
      <c r="AE244" s="44" t="str">
        <f>Raw_data[[#This Row],[Locations]]&amp;Raw_data[[#This Row],[Looker2]]</f>
        <v>Dallas Ft WorthDetox</v>
      </c>
    </row>
    <row r="245" spans="1:31">
      <c r="A245" s="15">
        <v>45295</v>
      </c>
      <c r="B245" s="15">
        <v>45294</v>
      </c>
      <c r="C245" t="s">
        <v>9</v>
      </c>
      <c r="D245">
        <v>205465</v>
      </c>
      <c r="E245" t="s">
        <v>845</v>
      </c>
      <c r="F245" t="s">
        <v>846</v>
      </c>
      <c r="G245" t="s">
        <v>393</v>
      </c>
      <c r="H245" t="s">
        <v>160</v>
      </c>
      <c r="I245" t="s">
        <v>232</v>
      </c>
      <c r="J245" t="s">
        <v>95</v>
      </c>
      <c r="K245" t="s">
        <v>75</v>
      </c>
      <c r="L245" t="s">
        <v>128</v>
      </c>
      <c r="M245">
        <v>1</v>
      </c>
      <c r="N245" s="47">
        <v>130</v>
      </c>
      <c r="O245" s="47">
        <v>0</v>
      </c>
      <c r="P245" s="47">
        <v>0</v>
      </c>
      <c r="Q245" s="47">
        <v>0</v>
      </c>
      <c r="R245" s="47">
        <v>0</v>
      </c>
      <c r="S245" s="47">
        <v>130</v>
      </c>
      <c r="T245" s="47">
        <v>117</v>
      </c>
      <c r="U245" s="47">
        <v>117</v>
      </c>
      <c r="V245" t="s">
        <v>71</v>
      </c>
      <c r="W245" t="s">
        <v>72</v>
      </c>
      <c r="X245"/>
      <c r="Y245" t="s">
        <v>240</v>
      </c>
      <c r="Z245" s="43" t="str">
        <f>Raw_data[[#This Row],[Month]]&amp;Raw_data[[#This Row],[Locations]]&amp;Raw_data[[#This Row],[Looker2]]</f>
        <v>45292The WoodlandsIOP</v>
      </c>
      <c r="AA245" s="44" t="str">
        <f>IFERROR(VLOOKUP(Raw_data[[#This Row],[Description]],'LU Table'!$A$1:$B$50,2,0),"")</f>
        <v>IOP</v>
      </c>
      <c r="AB245" s="44" t="str">
        <f>TRIM(MID(Raw_data[[#This Row],[Location]],LEN("Positive Recovery- ")+1,LEN(Raw_data[[#This Row],[Location]])))</f>
        <v>The Woodlands</v>
      </c>
      <c r="AC245" s="45">
        <f t="shared" si="3"/>
        <v>45292</v>
      </c>
      <c r="AD245" s="44" t="str">
        <f>VLOOKUP(Raw_data[[#This Row],[Locations]]&amp;Raw_data[[#This Row],[Looker2]],Category!A:E,5,0)</f>
        <v>Affiliate</v>
      </c>
      <c r="AE245" s="44" t="str">
        <f>Raw_data[[#This Row],[Locations]]&amp;Raw_data[[#This Row],[Looker2]]</f>
        <v>The WoodlandsIOP</v>
      </c>
    </row>
    <row r="246" spans="1:31">
      <c r="A246" s="15">
        <v>45295</v>
      </c>
      <c r="B246" s="15">
        <v>45294</v>
      </c>
      <c r="C246" t="s">
        <v>9</v>
      </c>
      <c r="D246">
        <v>205466</v>
      </c>
      <c r="E246" t="s">
        <v>970</v>
      </c>
      <c r="F246" t="s">
        <v>493</v>
      </c>
      <c r="G246" t="s">
        <v>971</v>
      </c>
      <c r="H246" t="s">
        <v>167</v>
      </c>
      <c r="I246" t="s">
        <v>232</v>
      </c>
      <c r="J246" t="s">
        <v>87</v>
      </c>
      <c r="K246" t="s">
        <v>22</v>
      </c>
      <c r="L246" t="s">
        <v>129</v>
      </c>
      <c r="M246">
        <v>1</v>
      </c>
      <c r="N246" s="47">
        <v>425</v>
      </c>
      <c r="O246" s="47">
        <v>0</v>
      </c>
      <c r="P246" s="47">
        <v>0</v>
      </c>
      <c r="Q246" s="47">
        <v>0</v>
      </c>
      <c r="R246" s="47">
        <v>0</v>
      </c>
      <c r="S246" s="47">
        <v>0</v>
      </c>
      <c r="T246" s="47">
        <v>425</v>
      </c>
      <c r="U246" s="47">
        <v>132.5</v>
      </c>
      <c r="V246" t="s">
        <v>71</v>
      </c>
      <c r="W246" t="s">
        <v>72</v>
      </c>
      <c r="X246"/>
      <c r="Y246" t="s">
        <v>240</v>
      </c>
      <c r="Z246" s="43" t="str">
        <f>Raw_data[[#This Row],[Month]]&amp;Raw_data[[#This Row],[Locations]]&amp;Raw_data[[#This Row],[Looker2]]</f>
        <v>45292AustinPHP</v>
      </c>
      <c r="AA246" s="44" t="str">
        <f>IFERROR(VLOOKUP(Raw_data[[#This Row],[Description]],'LU Table'!$A$1:$B$50,2,0),"")</f>
        <v>PHP</v>
      </c>
      <c r="AB246" s="44" t="str">
        <f>TRIM(MID(Raw_data[[#This Row],[Location]],LEN("Positive Recovery- ")+1,LEN(Raw_data[[#This Row],[Location]])))</f>
        <v>Austin</v>
      </c>
      <c r="AC246" s="45">
        <f t="shared" si="3"/>
        <v>45292</v>
      </c>
      <c r="AD246" s="44" t="str">
        <f>VLOOKUP(Raw_data[[#This Row],[Locations]]&amp;Raw_data[[#This Row],[Looker2]],Category!A:E,5,0)</f>
        <v>Affiliate</v>
      </c>
      <c r="AE246" s="44" t="str">
        <f>Raw_data[[#This Row],[Locations]]&amp;Raw_data[[#This Row],[Looker2]]</f>
        <v>AustinPHP</v>
      </c>
    </row>
    <row r="247" spans="1:31">
      <c r="A247" s="15">
        <v>45295</v>
      </c>
      <c r="B247" s="15">
        <v>45294</v>
      </c>
      <c r="C247" t="s">
        <v>9</v>
      </c>
      <c r="D247">
        <v>205467</v>
      </c>
      <c r="E247" t="s">
        <v>943</v>
      </c>
      <c r="F247" t="s">
        <v>305</v>
      </c>
      <c r="G247" t="s">
        <v>944</v>
      </c>
      <c r="H247" t="s">
        <v>159</v>
      </c>
      <c r="I247" t="s">
        <v>232</v>
      </c>
      <c r="J247" t="s">
        <v>17</v>
      </c>
      <c r="K247" t="s">
        <v>22</v>
      </c>
      <c r="L247" t="s">
        <v>128</v>
      </c>
      <c r="M247">
        <v>1</v>
      </c>
      <c r="N247" s="47">
        <v>225</v>
      </c>
      <c r="O247" s="47">
        <v>0</v>
      </c>
      <c r="P247" s="47">
        <v>0</v>
      </c>
      <c r="Q247" s="47">
        <v>0</v>
      </c>
      <c r="R247" s="47">
        <v>0</v>
      </c>
      <c r="S247" s="47">
        <v>0</v>
      </c>
      <c r="T247" s="47">
        <v>225</v>
      </c>
      <c r="U247" s="47">
        <v>0</v>
      </c>
      <c r="V247" t="s">
        <v>71</v>
      </c>
      <c r="W247" t="s">
        <v>72</v>
      </c>
      <c r="X247"/>
      <c r="Y247" t="s">
        <v>240</v>
      </c>
      <c r="Z247" s="43" t="str">
        <f>Raw_data[[#This Row],[Month]]&amp;Raw_data[[#This Row],[Locations]]&amp;Raw_data[[#This Row],[Looker2]]</f>
        <v>45292AustinIOP</v>
      </c>
      <c r="AA247" s="44" t="str">
        <f>IFERROR(VLOOKUP(Raw_data[[#This Row],[Description]],'LU Table'!$A$1:$B$50,2,0),"")</f>
        <v>IOP</v>
      </c>
      <c r="AB247" s="44" t="str">
        <f>TRIM(MID(Raw_data[[#This Row],[Location]],LEN("Positive Recovery- ")+1,LEN(Raw_data[[#This Row],[Location]])))</f>
        <v>Austin</v>
      </c>
      <c r="AC247" s="45">
        <f t="shared" si="3"/>
        <v>45292</v>
      </c>
      <c r="AD247" s="44" t="str">
        <f>VLOOKUP(Raw_data[[#This Row],[Locations]]&amp;Raw_data[[#This Row],[Looker2]],Category!A:E,5,0)</f>
        <v>Affiliate</v>
      </c>
      <c r="AE247" s="44" t="str">
        <f>Raw_data[[#This Row],[Locations]]&amp;Raw_data[[#This Row],[Looker2]]</f>
        <v>AustinIOP</v>
      </c>
    </row>
    <row r="248" spans="1:31">
      <c r="A248" s="15">
        <v>45295</v>
      </c>
      <c r="B248" s="15">
        <v>45294</v>
      </c>
      <c r="C248" t="s">
        <v>9</v>
      </c>
      <c r="D248">
        <v>205468</v>
      </c>
      <c r="E248" t="s">
        <v>667</v>
      </c>
      <c r="F248" t="s">
        <v>264</v>
      </c>
      <c r="G248" t="s">
        <v>334</v>
      </c>
      <c r="H248" t="s">
        <v>160</v>
      </c>
      <c r="I248" t="s">
        <v>232</v>
      </c>
      <c r="J248" t="s">
        <v>90</v>
      </c>
      <c r="K248" t="s">
        <v>75</v>
      </c>
      <c r="L248" t="s">
        <v>128</v>
      </c>
      <c r="M248">
        <v>1</v>
      </c>
      <c r="N248" s="47">
        <v>220</v>
      </c>
      <c r="O248" s="47">
        <v>0</v>
      </c>
      <c r="P248" s="47">
        <v>0</v>
      </c>
      <c r="Q248" s="47">
        <v>0</v>
      </c>
      <c r="R248" s="47">
        <v>0</v>
      </c>
      <c r="S248" s="47">
        <v>8</v>
      </c>
      <c r="T248" s="47">
        <v>198</v>
      </c>
      <c r="U248" s="47">
        <v>-4.4800000000000004</v>
      </c>
      <c r="V248" t="s">
        <v>71</v>
      </c>
      <c r="W248" t="s">
        <v>72</v>
      </c>
      <c r="X248"/>
      <c r="Y248" t="s">
        <v>240</v>
      </c>
      <c r="Z248" s="43" t="str">
        <f>Raw_data[[#This Row],[Month]]&amp;Raw_data[[#This Row],[Locations]]&amp;Raw_data[[#This Row],[Looker2]]</f>
        <v>45292The WoodlandsIOP</v>
      </c>
      <c r="AA248" s="44" t="str">
        <f>IFERROR(VLOOKUP(Raw_data[[#This Row],[Description]],'LU Table'!$A$1:$B$50,2,0),"")</f>
        <v>IOP</v>
      </c>
      <c r="AB248" s="44" t="str">
        <f>TRIM(MID(Raw_data[[#This Row],[Location]],LEN("Positive Recovery- ")+1,LEN(Raw_data[[#This Row],[Location]])))</f>
        <v>The Woodlands</v>
      </c>
      <c r="AC248" s="45">
        <f t="shared" si="3"/>
        <v>45292</v>
      </c>
      <c r="AD248" s="44" t="str">
        <f>VLOOKUP(Raw_data[[#This Row],[Locations]]&amp;Raw_data[[#This Row],[Looker2]],Category!A:E,5,0)</f>
        <v>Affiliate</v>
      </c>
      <c r="AE248" s="44" t="str">
        <f>Raw_data[[#This Row],[Locations]]&amp;Raw_data[[#This Row],[Looker2]]</f>
        <v>The WoodlandsIOP</v>
      </c>
    </row>
    <row r="249" spans="1:31">
      <c r="A249" s="15">
        <v>45295</v>
      </c>
      <c r="B249" s="15">
        <v>45294</v>
      </c>
      <c r="C249" t="s">
        <v>9</v>
      </c>
      <c r="D249">
        <v>205469</v>
      </c>
      <c r="E249" t="s">
        <v>947</v>
      </c>
      <c r="F249" t="s">
        <v>267</v>
      </c>
      <c r="G249" t="s">
        <v>948</v>
      </c>
      <c r="H249" t="s">
        <v>158</v>
      </c>
      <c r="I249" t="s">
        <v>232</v>
      </c>
      <c r="J249" t="s">
        <v>88</v>
      </c>
      <c r="K249" t="s">
        <v>22</v>
      </c>
      <c r="L249" t="s">
        <v>128</v>
      </c>
      <c r="M249">
        <v>1</v>
      </c>
      <c r="N249" s="47">
        <v>250</v>
      </c>
      <c r="O249" s="47">
        <v>0</v>
      </c>
      <c r="P249" s="47">
        <v>0</v>
      </c>
      <c r="Q249" s="47">
        <v>0</v>
      </c>
      <c r="R249" s="47">
        <v>0</v>
      </c>
      <c r="S249" s="47">
        <v>0</v>
      </c>
      <c r="T249" s="47">
        <v>225</v>
      </c>
      <c r="U249" s="47">
        <v>-25</v>
      </c>
      <c r="V249" t="s">
        <v>71</v>
      </c>
      <c r="W249" t="s">
        <v>72</v>
      </c>
      <c r="X249"/>
      <c r="Y249" t="s">
        <v>240</v>
      </c>
      <c r="Z249" s="43" t="str">
        <f>Raw_data[[#This Row],[Month]]&amp;Raw_data[[#This Row],[Locations]]&amp;Raw_data[[#This Row],[Looker2]]</f>
        <v>45292AustinIOP</v>
      </c>
      <c r="AA249" s="44" t="str">
        <f>IFERROR(VLOOKUP(Raw_data[[#This Row],[Description]],'LU Table'!$A$1:$B$50,2,0),"")</f>
        <v>IOP</v>
      </c>
      <c r="AB249" s="44" t="str">
        <f>TRIM(MID(Raw_data[[#This Row],[Location]],LEN("Positive Recovery- ")+1,LEN(Raw_data[[#This Row],[Location]])))</f>
        <v>Austin</v>
      </c>
      <c r="AC249" s="45">
        <f t="shared" si="3"/>
        <v>45292</v>
      </c>
      <c r="AD249" s="44" t="str">
        <f>VLOOKUP(Raw_data[[#This Row],[Locations]]&amp;Raw_data[[#This Row],[Looker2]],Category!A:E,5,0)</f>
        <v>Affiliate</v>
      </c>
      <c r="AE249" s="44" t="str">
        <f>Raw_data[[#This Row],[Locations]]&amp;Raw_data[[#This Row],[Looker2]]</f>
        <v>AustinIOP</v>
      </c>
    </row>
    <row r="250" spans="1:31">
      <c r="A250" s="15">
        <v>45295</v>
      </c>
      <c r="B250" s="15">
        <v>45294</v>
      </c>
      <c r="C250" t="s">
        <v>9</v>
      </c>
      <c r="D250">
        <v>205470</v>
      </c>
      <c r="E250" t="s">
        <v>610</v>
      </c>
      <c r="F250" t="s">
        <v>37</v>
      </c>
      <c r="G250" t="s">
        <v>462</v>
      </c>
      <c r="H250" t="s">
        <v>172</v>
      </c>
      <c r="I250" t="s">
        <v>232</v>
      </c>
      <c r="J250" t="s">
        <v>17</v>
      </c>
      <c r="K250" t="s">
        <v>22</v>
      </c>
      <c r="L250" t="s">
        <v>135</v>
      </c>
      <c r="M250">
        <v>1</v>
      </c>
      <c r="N250" s="47">
        <v>40</v>
      </c>
      <c r="O250" s="47">
        <v>0</v>
      </c>
      <c r="P250" s="47">
        <v>0</v>
      </c>
      <c r="Q250" s="47">
        <v>0</v>
      </c>
      <c r="R250" s="47">
        <v>0</v>
      </c>
      <c r="S250" s="47">
        <v>40</v>
      </c>
      <c r="T250" s="47">
        <v>40</v>
      </c>
      <c r="U250" s="47">
        <v>40</v>
      </c>
      <c r="V250" t="s">
        <v>71</v>
      </c>
      <c r="W250" t="s">
        <v>72</v>
      </c>
      <c r="X250"/>
      <c r="Y250" t="s">
        <v>240</v>
      </c>
      <c r="Z250" s="43" t="str">
        <f>Raw_data[[#This Row],[Month]]&amp;Raw_data[[#This Row],[Locations]]&amp;Raw_data[[#This Row],[Looker2]]</f>
        <v>45292AustinAftercare</v>
      </c>
      <c r="AA250" s="44" t="str">
        <f>IFERROR(VLOOKUP(Raw_data[[#This Row],[Description]],'LU Table'!$A$1:$B$50,2,0),"")</f>
        <v>Aftercare</v>
      </c>
      <c r="AB250" s="44" t="str">
        <f>TRIM(MID(Raw_data[[#This Row],[Location]],LEN("Positive Recovery- ")+1,LEN(Raw_data[[#This Row],[Location]])))</f>
        <v>Austin</v>
      </c>
      <c r="AC250" s="45">
        <f t="shared" si="3"/>
        <v>45292</v>
      </c>
      <c r="AD250" s="44" t="str">
        <f>VLOOKUP(Raw_data[[#This Row],[Locations]]&amp;Raw_data[[#This Row],[Looker2]],Category!A:E,5,0)</f>
        <v>Affiliate</v>
      </c>
      <c r="AE250" s="44" t="str">
        <f>Raw_data[[#This Row],[Locations]]&amp;Raw_data[[#This Row],[Looker2]]</f>
        <v>AustinAftercare</v>
      </c>
    </row>
    <row r="251" spans="1:31">
      <c r="A251" s="15">
        <v>45295</v>
      </c>
      <c r="B251" s="15">
        <v>45294</v>
      </c>
      <c r="C251" t="s">
        <v>9</v>
      </c>
      <c r="D251">
        <v>205471</v>
      </c>
      <c r="E251" t="s">
        <v>719</v>
      </c>
      <c r="F251" t="s">
        <v>720</v>
      </c>
      <c r="G251" t="s">
        <v>721</v>
      </c>
      <c r="H251" t="s">
        <v>160</v>
      </c>
      <c r="I251" t="s">
        <v>232</v>
      </c>
      <c r="J251" t="s">
        <v>132</v>
      </c>
      <c r="K251" t="s">
        <v>75</v>
      </c>
      <c r="L251" t="s">
        <v>128</v>
      </c>
      <c r="M251">
        <v>1</v>
      </c>
      <c r="N251" s="47">
        <v>165</v>
      </c>
      <c r="O251" s="47">
        <v>0</v>
      </c>
      <c r="P251" s="47">
        <v>0</v>
      </c>
      <c r="Q251" s="47">
        <v>0</v>
      </c>
      <c r="R251" s="47">
        <v>0</v>
      </c>
      <c r="S251" s="47">
        <v>165</v>
      </c>
      <c r="T251" s="47">
        <v>148.5</v>
      </c>
      <c r="U251" s="47">
        <v>148.5</v>
      </c>
      <c r="V251" t="s">
        <v>71</v>
      </c>
      <c r="W251" t="s">
        <v>72</v>
      </c>
      <c r="X251"/>
      <c r="Y251" t="s">
        <v>240</v>
      </c>
      <c r="Z251" s="43" t="str">
        <f>Raw_data[[#This Row],[Month]]&amp;Raw_data[[#This Row],[Locations]]&amp;Raw_data[[#This Row],[Looker2]]</f>
        <v>45292The WoodlandsIOP</v>
      </c>
      <c r="AA251" s="44" t="str">
        <f>IFERROR(VLOOKUP(Raw_data[[#This Row],[Description]],'LU Table'!$A$1:$B$50,2,0),"")</f>
        <v>IOP</v>
      </c>
      <c r="AB251" s="44" t="str">
        <f>TRIM(MID(Raw_data[[#This Row],[Location]],LEN("Positive Recovery- ")+1,LEN(Raw_data[[#This Row],[Location]])))</f>
        <v>The Woodlands</v>
      </c>
      <c r="AC251" s="45">
        <f t="shared" si="3"/>
        <v>45292</v>
      </c>
      <c r="AD251" s="44" t="str">
        <f>VLOOKUP(Raw_data[[#This Row],[Locations]]&amp;Raw_data[[#This Row],[Looker2]],Category!A:E,5,0)</f>
        <v>Affiliate</v>
      </c>
      <c r="AE251" s="44" t="str">
        <f>Raw_data[[#This Row],[Locations]]&amp;Raw_data[[#This Row],[Looker2]]</f>
        <v>The WoodlandsIOP</v>
      </c>
    </row>
    <row r="252" spans="1:31">
      <c r="A252" s="15">
        <v>45295</v>
      </c>
      <c r="B252" s="15">
        <v>45294</v>
      </c>
      <c r="C252" t="s">
        <v>9</v>
      </c>
      <c r="D252">
        <v>205472</v>
      </c>
      <c r="E252" t="s">
        <v>836</v>
      </c>
      <c r="F252" t="s">
        <v>255</v>
      </c>
      <c r="G252" t="s">
        <v>308</v>
      </c>
      <c r="H252" t="s">
        <v>160</v>
      </c>
      <c r="I252" t="s">
        <v>232</v>
      </c>
      <c r="J252" t="s">
        <v>90</v>
      </c>
      <c r="K252" t="s">
        <v>75</v>
      </c>
      <c r="L252" t="s">
        <v>128</v>
      </c>
      <c r="M252">
        <v>1</v>
      </c>
      <c r="N252" s="47">
        <v>220</v>
      </c>
      <c r="O252" s="47">
        <v>0</v>
      </c>
      <c r="P252" s="47">
        <v>0</v>
      </c>
      <c r="Q252" s="47">
        <v>0</v>
      </c>
      <c r="R252" s="47">
        <v>0</v>
      </c>
      <c r="S252" s="47">
        <v>220</v>
      </c>
      <c r="T252" s="47">
        <v>198</v>
      </c>
      <c r="U252" s="47">
        <v>198</v>
      </c>
      <c r="V252" t="s">
        <v>71</v>
      </c>
      <c r="W252" t="s">
        <v>72</v>
      </c>
      <c r="X252"/>
      <c r="Y252" t="s">
        <v>240</v>
      </c>
      <c r="Z252" s="43" t="str">
        <f>Raw_data[[#This Row],[Month]]&amp;Raw_data[[#This Row],[Locations]]&amp;Raw_data[[#This Row],[Looker2]]</f>
        <v>45292The WoodlandsIOP</v>
      </c>
      <c r="AA252" s="44" t="str">
        <f>IFERROR(VLOOKUP(Raw_data[[#This Row],[Description]],'LU Table'!$A$1:$B$50,2,0),"")</f>
        <v>IOP</v>
      </c>
      <c r="AB252" s="44" t="str">
        <f>TRIM(MID(Raw_data[[#This Row],[Location]],LEN("Positive Recovery- ")+1,LEN(Raw_data[[#This Row],[Location]])))</f>
        <v>The Woodlands</v>
      </c>
      <c r="AC252" s="45">
        <f t="shared" ref="AC252:AC315" si="4">B252-DAY(B252)+1</f>
        <v>45292</v>
      </c>
      <c r="AD252" s="44" t="str">
        <f>VLOOKUP(Raw_data[[#This Row],[Locations]]&amp;Raw_data[[#This Row],[Looker2]],Category!A:E,5,0)</f>
        <v>Affiliate</v>
      </c>
      <c r="AE252" s="44" t="str">
        <f>Raw_data[[#This Row],[Locations]]&amp;Raw_data[[#This Row],[Looker2]]</f>
        <v>The WoodlandsIOP</v>
      </c>
    </row>
    <row r="253" spans="1:31">
      <c r="A253" s="15">
        <v>45295</v>
      </c>
      <c r="B253" s="15">
        <v>45294</v>
      </c>
      <c r="C253" t="s">
        <v>9</v>
      </c>
      <c r="D253">
        <v>205487</v>
      </c>
      <c r="E253" t="s">
        <v>857</v>
      </c>
      <c r="F253" t="s">
        <v>279</v>
      </c>
      <c r="G253" t="s">
        <v>858</v>
      </c>
      <c r="H253" t="s">
        <v>158</v>
      </c>
      <c r="I253" t="s">
        <v>232</v>
      </c>
      <c r="J253" t="s">
        <v>103</v>
      </c>
      <c r="K253" t="s">
        <v>62</v>
      </c>
      <c r="L253" t="s">
        <v>128</v>
      </c>
      <c r="M253">
        <v>1</v>
      </c>
      <c r="N253" s="47">
        <v>250</v>
      </c>
      <c r="O253" s="47">
        <v>0</v>
      </c>
      <c r="P253" s="47">
        <v>0</v>
      </c>
      <c r="Q253" s="47">
        <v>0</v>
      </c>
      <c r="R253" s="47">
        <v>0</v>
      </c>
      <c r="S253" s="47">
        <v>0</v>
      </c>
      <c r="T253" s="47">
        <v>225</v>
      </c>
      <c r="U253" s="47">
        <v>10</v>
      </c>
      <c r="V253" t="s">
        <v>71</v>
      </c>
      <c r="W253" t="s">
        <v>72</v>
      </c>
      <c r="X253"/>
      <c r="Y253" t="s">
        <v>240</v>
      </c>
      <c r="Z253" s="43" t="str">
        <f>Raw_data[[#This Row],[Month]]&amp;Raw_data[[#This Row],[Locations]]&amp;Raw_data[[#This Row],[Looker2]]</f>
        <v>45292SugarlandIOP</v>
      </c>
      <c r="AA253" s="44" t="str">
        <f>IFERROR(VLOOKUP(Raw_data[[#This Row],[Description]],'LU Table'!$A$1:$B$50,2,0),"")</f>
        <v>IOP</v>
      </c>
      <c r="AB253" s="44" t="str">
        <f>TRIM(MID(Raw_data[[#This Row],[Location]],LEN("Positive Recovery- ")+1,LEN(Raw_data[[#This Row],[Location]])))</f>
        <v>Sugarland</v>
      </c>
      <c r="AC253" s="45">
        <f t="shared" si="4"/>
        <v>45292</v>
      </c>
      <c r="AD253" s="44" t="str">
        <f>VLOOKUP(Raw_data[[#This Row],[Locations]]&amp;Raw_data[[#This Row],[Looker2]],Category!A:E,5,0)</f>
        <v>Affiliate</v>
      </c>
      <c r="AE253" s="44" t="str">
        <f>Raw_data[[#This Row],[Locations]]&amp;Raw_data[[#This Row],[Looker2]]</f>
        <v>SugarlandIOP</v>
      </c>
    </row>
    <row r="254" spans="1:31">
      <c r="A254" s="15">
        <v>45295</v>
      </c>
      <c r="B254" s="15">
        <v>45294</v>
      </c>
      <c r="C254" t="s">
        <v>9</v>
      </c>
      <c r="D254">
        <v>205488</v>
      </c>
      <c r="E254" t="s">
        <v>842</v>
      </c>
      <c r="F254" t="s">
        <v>676</v>
      </c>
      <c r="G254" t="s">
        <v>308</v>
      </c>
      <c r="H254" t="s">
        <v>158</v>
      </c>
      <c r="I254" t="s">
        <v>232</v>
      </c>
      <c r="J254" t="s">
        <v>749</v>
      </c>
      <c r="K254" t="s">
        <v>62</v>
      </c>
      <c r="L254" t="s">
        <v>128</v>
      </c>
      <c r="M254">
        <v>1</v>
      </c>
      <c r="N254" s="47">
        <v>158</v>
      </c>
      <c r="O254" s="47">
        <v>0</v>
      </c>
      <c r="P254" s="47">
        <v>0</v>
      </c>
      <c r="Q254" s="47">
        <v>0</v>
      </c>
      <c r="R254" s="47">
        <v>0</v>
      </c>
      <c r="S254" s="47">
        <v>158</v>
      </c>
      <c r="T254" s="47">
        <v>142.19999999999999</v>
      </c>
      <c r="U254" s="47">
        <v>142.19999999999999</v>
      </c>
      <c r="V254" t="s">
        <v>71</v>
      </c>
      <c r="W254" t="s">
        <v>72</v>
      </c>
      <c r="X254"/>
      <c r="Y254" t="s">
        <v>240</v>
      </c>
      <c r="Z254" s="43" t="str">
        <f>Raw_data[[#This Row],[Month]]&amp;Raw_data[[#This Row],[Locations]]&amp;Raw_data[[#This Row],[Looker2]]</f>
        <v>45292SugarlandIOP</v>
      </c>
      <c r="AA254" s="44" t="str">
        <f>IFERROR(VLOOKUP(Raw_data[[#This Row],[Description]],'LU Table'!$A$1:$B$50,2,0),"")</f>
        <v>IOP</v>
      </c>
      <c r="AB254" s="44" t="str">
        <f>TRIM(MID(Raw_data[[#This Row],[Location]],LEN("Positive Recovery- ")+1,LEN(Raw_data[[#This Row],[Location]])))</f>
        <v>Sugarland</v>
      </c>
      <c r="AC254" s="45">
        <f t="shared" si="4"/>
        <v>45292</v>
      </c>
      <c r="AD254" s="44" t="str">
        <f>VLOOKUP(Raw_data[[#This Row],[Locations]]&amp;Raw_data[[#This Row],[Looker2]],Category!A:E,5,0)</f>
        <v>Affiliate</v>
      </c>
      <c r="AE254" s="44" t="str">
        <f>Raw_data[[#This Row],[Locations]]&amp;Raw_data[[#This Row],[Looker2]]</f>
        <v>SugarlandIOP</v>
      </c>
    </row>
    <row r="255" spans="1:31">
      <c r="A255" s="15">
        <v>45295</v>
      </c>
      <c r="B255" s="15">
        <v>45294</v>
      </c>
      <c r="C255" t="s">
        <v>9</v>
      </c>
      <c r="D255">
        <v>205489</v>
      </c>
      <c r="E255" t="s">
        <v>224</v>
      </c>
      <c r="F255" t="s">
        <v>333</v>
      </c>
      <c r="G255" t="s">
        <v>281</v>
      </c>
      <c r="H255" t="s">
        <v>158</v>
      </c>
      <c r="I255" t="s">
        <v>232</v>
      </c>
      <c r="J255" t="s">
        <v>87</v>
      </c>
      <c r="K255" t="s">
        <v>62</v>
      </c>
      <c r="L255" t="s">
        <v>128</v>
      </c>
      <c r="M255">
        <v>1</v>
      </c>
      <c r="N255" s="47">
        <v>275</v>
      </c>
      <c r="O255" s="47">
        <v>0</v>
      </c>
      <c r="P255" s="47">
        <v>0</v>
      </c>
      <c r="Q255" s="47">
        <v>0</v>
      </c>
      <c r="R255" s="47">
        <v>0</v>
      </c>
      <c r="S255" s="47">
        <v>275</v>
      </c>
      <c r="T255" s="47">
        <v>247.5</v>
      </c>
      <c r="U255" s="47">
        <v>247.5</v>
      </c>
      <c r="V255" t="s">
        <v>71</v>
      </c>
      <c r="W255" t="s">
        <v>72</v>
      </c>
      <c r="X255"/>
      <c r="Y255" t="s">
        <v>240</v>
      </c>
      <c r="Z255" s="43" t="str">
        <f>Raw_data[[#This Row],[Month]]&amp;Raw_data[[#This Row],[Locations]]&amp;Raw_data[[#This Row],[Looker2]]</f>
        <v>45292SugarlandIOP</v>
      </c>
      <c r="AA255" s="44" t="str">
        <f>IFERROR(VLOOKUP(Raw_data[[#This Row],[Description]],'LU Table'!$A$1:$B$50,2,0),"")</f>
        <v>IOP</v>
      </c>
      <c r="AB255" s="44" t="str">
        <f>TRIM(MID(Raw_data[[#This Row],[Location]],LEN("Positive Recovery- ")+1,LEN(Raw_data[[#This Row],[Location]])))</f>
        <v>Sugarland</v>
      </c>
      <c r="AC255" s="45">
        <f t="shared" si="4"/>
        <v>45292</v>
      </c>
      <c r="AD255" s="44" t="str">
        <f>VLOOKUP(Raw_data[[#This Row],[Locations]]&amp;Raw_data[[#This Row],[Looker2]],Category!A:E,5,0)</f>
        <v>Affiliate</v>
      </c>
      <c r="AE255" s="44" t="str">
        <f>Raw_data[[#This Row],[Locations]]&amp;Raw_data[[#This Row],[Looker2]]</f>
        <v>SugarlandIOP</v>
      </c>
    </row>
    <row r="256" spans="1:31">
      <c r="A256" s="15">
        <v>45295</v>
      </c>
      <c r="B256" s="15">
        <v>45294</v>
      </c>
      <c r="C256" t="s">
        <v>9</v>
      </c>
      <c r="D256">
        <v>205490</v>
      </c>
      <c r="E256" t="s">
        <v>190</v>
      </c>
      <c r="F256" t="s">
        <v>425</v>
      </c>
      <c r="G256" t="s">
        <v>522</v>
      </c>
      <c r="H256" t="s">
        <v>160</v>
      </c>
      <c r="I256" t="s">
        <v>232</v>
      </c>
      <c r="J256" t="s">
        <v>95</v>
      </c>
      <c r="K256" t="s">
        <v>62</v>
      </c>
      <c r="L256" t="s">
        <v>128</v>
      </c>
      <c r="M256">
        <v>1</v>
      </c>
      <c r="N256" s="47">
        <v>130</v>
      </c>
      <c r="O256" s="47">
        <v>0</v>
      </c>
      <c r="P256" s="47">
        <v>0</v>
      </c>
      <c r="Q256" s="47">
        <v>0</v>
      </c>
      <c r="R256" s="47">
        <v>0</v>
      </c>
      <c r="S256" s="47">
        <v>0</v>
      </c>
      <c r="T256" s="47">
        <v>117</v>
      </c>
      <c r="U256" s="47">
        <v>19.5</v>
      </c>
      <c r="V256" t="s">
        <v>71</v>
      </c>
      <c r="W256" t="s">
        <v>72</v>
      </c>
      <c r="X256"/>
      <c r="Y256" t="s">
        <v>240</v>
      </c>
      <c r="Z256" s="43" t="str">
        <f>Raw_data[[#This Row],[Month]]&amp;Raw_data[[#This Row],[Locations]]&amp;Raw_data[[#This Row],[Looker2]]</f>
        <v>45292SugarlandIOP</v>
      </c>
      <c r="AA256" s="44" t="str">
        <f>IFERROR(VLOOKUP(Raw_data[[#This Row],[Description]],'LU Table'!$A$1:$B$50,2,0),"")</f>
        <v>IOP</v>
      </c>
      <c r="AB256" s="44" t="str">
        <f>TRIM(MID(Raw_data[[#This Row],[Location]],LEN("Positive Recovery- ")+1,LEN(Raw_data[[#This Row],[Location]])))</f>
        <v>Sugarland</v>
      </c>
      <c r="AC256" s="45">
        <f t="shared" si="4"/>
        <v>45292</v>
      </c>
      <c r="AD256" s="44" t="str">
        <f>VLOOKUP(Raw_data[[#This Row],[Locations]]&amp;Raw_data[[#This Row],[Looker2]],Category!A:E,5,0)</f>
        <v>Affiliate</v>
      </c>
      <c r="AE256" s="44" t="str">
        <f>Raw_data[[#This Row],[Locations]]&amp;Raw_data[[#This Row],[Looker2]]</f>
        <v>SugarlandIOP</v>
      </c>
    </row>
    <row r="257" spans="1:31">
      <c r="A257" s="15">
        <v>45295</v>
      </c>
      <c r="B257" s="15">
        <v>45294</v>
      </c>
      <c r="C257" t="s">
        <v>9</v>
      </c>
      <c r="D257">
        <v>205491</v>
      </c>
      <c r="E257" t="s">
        <v>114</v>
      </c>
      <c r="F257" t="s">
        <v>296</v>
      </c>
      <c r="G257" t="s">
        <v>297</v>
      </c>
      <c r="H257" t="s">
        <v>172</v>
      </c>
      <c r="I257" t="s">
        <v>232</v>
      </c>
      <c r="J257" t="s">
        <v>17</v>
      </c>
      <c r="K257" t="s">
        <v>79</v>
      </c>
      <c r="L257" t="s">
        <v>135</v>
      </c>
      <c r="M257">
        <v>1</v>
      </c>
      <c r="N257" s="47">
        <v>40</v>
      </c>
      <c r="O257" s="47">
        <v>0</v>
      </c>
      <c r="P257" s="47">
        <v>0</v>
      </c>
      <c r="Q257" s="47">
        <v>0</v>
      </c>
      <c r="R257" s="47">
        <v>0</v>
      </c>
      <c r="S257" s="47">
        <v>40</v>
      </c>
      <c r="T257" s="47">
        <v>40</v>
      </c>
      <c r="U257" s="47">
        <v>40</v>
      </c>
      <c r="V257" t="s">
        <v>71</v>
      </c>
      <c r="W257" t="s">
        <v>72</v>
      </c>
      <c r="X257"/>
      <c r="Y257" t="s">
        <v>240</v>
      </c>
      <c r="Z257" s="43" t="str">
        <f>Raw_data[[#This Row],[Month]]&amp;Raw_data[[#This Row],[Locations]]&amp;Raw_data[[#This Row],[Looker2]]</f>
        <v>45292Cinco RanchAftercare</v>
      </c>
      <c r="AA257" s="44" t="str">
        <f>IFERROR(VLOOKUP(Raw_data[[#This Row],[Description]],'LU Table'!$A$1:$B$50,2,0),"")</f>
        <v>Aftercare</v>
      </c>
      <c r="AB257" s="44" t="str">
        <f>TRIM(MID(Raw_data[[#This Row],[Location]],LEN("Positive Recovery- ")+1,LEN(Raw_data[[#This Row],[Location]])))</f>
        <v>Cinco Ranch</v>
      </c>
      <c r="AC257" s="45">
        <f t="shared" si="4"/>
        <v>45292</v>
      </c>
      <c r="AD257" s="44" t="str">
        <f>VLOOKUP(Raw_data[[#This Row],[Locations]]&amp;Raw_data[[#This Row],[Looker2]],Category!A:E,5,0)</f>
        <v>Affiliate</v>
      </c>
      <c r="AE257" s="44" t="str">
        <f>Raw_data[[#This Row],[Locations]]&amp;Raw_data[[#This Row],[Looker2]]</f>
        <v>Cinco RanchAftercare</v>
      </c>
    </row>
    <row r="258" spans="1:31">
      <c r="A258" s="15">
        <v>45295</v>
      </c>
      <c r="B258" s="15">
        <v>45294</v>
      </c>
      <c r="C258" t="s">
        <v>9</v>
      </c>
      <c r="D258">
        <v>205492</v>
      </c>
      <c r="E258" t="s">
        <v>834</v>
      </c>
      <c r="F258" t="s">
        <v>835</v>
      </c>
      <c r="G258" t="s">
        <v>972</v>
      </c>
      <c r="H258" t="s">
        <v>158</v>
      </c>
      <c r="I258" t="s">
        <v>232</v>
      </c>
      <c r="J258" t="s">
        <v>87</v>
      </c>
      <c r="K258" t="s">
        <v>79</v>
      </c>
      <c r="L258" t="s">
        <v>128</v>
      </c>
      <c r="M258">
        <v>1</v>
      </c>
      <c r="N258" s="47">
        <v>275</v>
      </c>
      <c r="O258" s="47">
        <v>0</v>
      </c>
      <c r="P258" s="47">
        <v>0</v>
      </c>
      <c r="Q258" s="47">
        <v>0</v>
      </c>
      <c r="R258" s="47">
        <v>0</v>
      </c>
      <c r="S258" s="47">
        <v>0</v>
      </c>
      <c r="T258" s="47">
        <v>247.5</v>
      </c>
      <c r="U258" s="47">
        <v>247.5</v>
      </c>
      <c r="V258" t="s">
        <v>71</v>
      </c>
      <c r="W258" t="s">
        <v>72</v>
      </c>
      <c r="X258"/>
      <c r="Y258" t="s">
        <v>240</v>
      </c>
      <c r="Z258" s="43" t="str">
        <f>Raw_data[[#This Row],[Month]]&amp;Raw_data[[#This Row],[Locations]]&amp;Raw_data[[#This Row],[Looker2]]</f>
        <v>45292Cinco RanchIOP</v>
      </c>
      <c r="AA258" s="44" t="str">
        <f>IFERROR(VLOOKUP(Raw_data[[#This Row],[Description]],'LU Table'!$A$1:$B$50,2,0),"")</f>
        <v>IOP</v>
      </c>
      <c r="AB258" s="44" t="str">
        <f>TRIM(MID(Raw_data[[#This Row],[Location]],LEN("Positive Recovery- ")+1,LEN(Raw_data[[#This Row],[Location]])))</f>
        <v>Cinco Ranch</v>
      </c>
      <c r="AC258" s="45">
        <f t="shared" si="4"/>
        <v>45292</v>
      </c>
      <c r="AD258" s="44" t="str">
        <f>VLOOKUP(Raw_data[[#This Row],[Locations]]&amp;Raw_data[[#This Row],[Looker2]],Category!A:E,5,0)</f>
        <v>Affiliate</v>
      </c>
      <c r="AE258" s="44" t="str">
        <f>Raw_data[[#This Row],[Locations]]&amp;Raw_data[[#This Row],[Looker2]]</f>
        <v>Cinco RanchIOP</v>
      </c>
    </row>
    <row r="259" spans="1:31">
      <c r="A259" s="15">
        <v>45295</v>
      </c>
      <c r="B259" s="15">
        <v>45294</v>
      </c>
      <c r="C259" t="s">
        <v>9</v>
      </c>
      <c r="D259">
        <v>205493</v>
      </c>
      <c r="E259" t="s">
        <v>890</v>
      </c>
      <c r="F259" t="s">
        <v>414</v>
      </c>
      <c r="G259" t="s">
        <v>551</v>
      </c>
      <c r="H259" t="s">
        <v>160</v>
      </c>
      <c r="I259" t="s">
        <v>232</v>
      </c>
      <c r="J259" t="s">
        <v>95</v>
      </c>
      <c r="K259" t="s">
        <v>79</v>
      </c>
      <c r="L259" t="s">
        <v>128</v>
      </c>
      <c r="M259">
        <v>1</v>
      </c>
      <c r="N259" s="47">
        <v>130</v>
      </c>
      <c r="O259" s="47">
        <v>0</v>
      </c>
      <c r="P259" s="47">
        <v>0</v>
      </c>
      <c r="Q259" s="47">
        <v>0</v>
      </c>
      <c r="R259" s="47">
        <v>0</v>
      </c>
      <c r="S259" s="47">
        <v>0</v>
      </c>
      <c r="T259" s="47">
        <v>117</v>
      </c>
      <c r="U259" s="47">
        <v>117</v>
      </c>
      <c r="V259" t="s">
        <v>71</v>
      </c>
      <c r="W259" t="s">
        <v>72</v>
      </c>
      <c r="X259"/>
      <c r="Y259" t="s">
        <v>240</v>
      </c>
      <c r="Z259" s="43" t="str">
        <f>Raw_data[[#This Row],[Month]]&amp;Raw_data[[#This Row],[Locations]]&amp;Raw_data[[#This Row],[Looker2]]</f>
        <v>45292Cinco RanchIOP</v>
      </c>
      <c r="AA259" s="44" t="str">
        <f>IFERROR(VLOOKUP(Raw_data[[#This Row],[Description]],'LU Table'!$A$1:$B$50,2,0),"")</f>
        <v>IOP</v>
      </c>
      <c r="AB259" s="44" t="str">
        <f>TRIM(MID(Raw_data[[#This Row],[Location]],LEN("Positive Recovery- ")+1,LEN(Raw_data[[#This Row],[Location]])))</f>
        <v>Cinco Ranch</v>
      </c>
      <c r="AC259" s="45">
        <f t="shared" si="4"/>
        <v>45292</v>
      </c>
      <c r="AD259" s="44" t="str">
        <f>VLOOKUP(Raw_data[[#This Row],[Locations]]&amp;Raw_data[[#This Row],[Looker2]],Category!A:E,5,0)</f>
        <v>Affiliate</v>
      </c>
      <c r="AE259" s="44" t="str">
        <f>Raw_data[[#This Row],[Locations]]&amp;Raw_data[[#This Row],[Looker2]]</f>
        <v>Cinco RanchIOP</v>
      </c>
    </row>
    <row r="260" spans="1:31">
      <c r="A260" s="15">
        <v>45295</v>
      </c>
      <c r="B260" s="15">
        <v>45294</v>
      </c>
      <c r="C260" t="s">
        <v>9</v>
      </c>
      <c r="D260">
        <v>205494</v>
      </c>
      <c r="E260" t="s">
        <v>830</v>
      </c>
      <c r="F260" t="s">
        <v>489</v>
      </c>
      <c r="G260" t="s">
        <v>831</v>
      </c>
      <c r="H260" t="s">
        <v>160</v>
      </c>
      <c r="I260" t="s">
        <v>232</v>
      </c>
      <c r="J260" t="s">
        <v>90</v>
      </c>
      <c r="K260" t="s">
        <v>79</v>
      </c>
      <c r="L260" t="s">
        <v>128</v>
      </c>
      <c r="M260">
        <v>1</v>
      </c>
      <c r="N260" s="47">
        <v>220</v>
      </c>
      <c r="O260" s="47">
        <v>0</v>
      </c>
      <c r="P260" s="47">
        <v>0</v>
      </c>
      <c r="Q260" s="47">
        <v>0</v>
      </c>
      <c r="R260" s="47">
        <v>0</v>
      </c>
      <c r="S260" s="47">
        <v>0</v>
      </c>
      <c r="T260" s="47">
        <v>198</v>
      </c>
      <c r="U260" s="47">
        <v>22</v>
      </c>
      <c r="V260" t="s">
        <v>71</v>
      </c>
      <c r="W260" t="s">
        <v>72</v>
      </c>
      <c r="X260"/>
      <c r="Y260" t="s">
        <v>240</v>
      </c>
      <c r="Z260" s="43" t="str">
        <f>Raw_data[[#This Row],[Month]]&amp;Raw_data[[#This Row],[Locations]]&amp;Raw_data[[#This Row],[Looker2]]</f>
        <v>45292Cinco RanchIOP</v>
      </c>
      <c r="AA260" s="44" t="str">
        <f>IFERROR(VLOOKUP(Raw_data[[#This Row],[Description]],'LU Table'!$A$1:$B$50,2,0),"")</f>
        <v>IOP</v>
      </c>
      <c r="AB260" s="44" t="str">
        <f>TRIM(MID(Raw_data[[#This Row],[Location]],LEN("Positive Recovery- ")+1,LEN(Raw_data[[#This Row],[Location]])))</f>
        <v>Cinco Ranch</v>
      </c>
      <c r="AC260" s="45">
        <f t="shared" si="4"/>
        <v>45292</v>
      </c>
      <c r="AD260" s="44" t="str">
        <f>VLOOKUP(Raw_data[[#This Row],[Locations]]&amp;Raw_data[[#This Row],[Looker2]],Category!A:E,5,0)</f>
        <v>Affiliate</v>
      </c>
      <c r="AE260" s="44" t="str">
        <f>Raw_data[[#This Row],[Locations]]&amp;Raw_data[[#This Row],[Looker2]]</f>
        <v>Cinco RanchIOP</v>
      </c>
    </row>
    <row r="261" spans="1:31">
      <c r="A261" s="15">
        <v>45295</v>
      </c>
      <c r="B261" s="15">
        <v>45294</v>
      </c>
      <c r="C261" t="s">
        <v>9</v>
      </c>
      <c r="D261">
        <v>205495</v>
      </c>
      <c r="E261" t="s">
        <v>859</v>
      </c>
      <c r="F261" t="s">
        <v>284</v>
      </c>
      <c r="G261" t="s">
        <v>401</v>
      </c>
      <c r="H261" t="s">
        <v>158</v>
      </c>
      <c r="I261" t="s">
        <v>232</v>
      </c>
      <c r="J261" t="s">
        <v>88</v>
      </c>
      <c r="K261" t="s">
        <v>79</v>
      </c>
      <c r="L261" t="s">
        <v>128</v>
      </c>
      <c r="M261">
        <v>1</v>
      </c>
      <c r="N261" s="47">
        <v>250</v>
      </c>
      <c r="O261" s="47">
        <v>0</v>
      </c>
      <c r="P261" s="47">
        <v>0</v>
      </c>
      <c r="Q261" s="47">
        <v>0</v>
      </c>
      <c r="R261" s="47">
        <v>0</v>
      </c>
      <c r="S261" s="47">
        <v>0</v>
      </c>
      <c r="T261" s="47">
        <v>225</v>
      </c>
      <c r="U261" s="47">
        <v>225</v>
      </c>
      <c r="V261" t="s">
        <v>71</v>
      </c>
      <c r="W261" t="s">
        <v>72</v>
      </c>
      <c r="X261"/>
      <c r="Y261" t="s">
        <v>240</v>
      </c>
      <c r="Z261" s="43" t="str">
        <f>Raw_data[[#This Row],[Month]]&amp;Raw_data[[#This Row],[Locations]]&amp;Raw_data[[#This Row],[Looker2]]</f>
        <v>45292Cinco RanchIOP</v>
      </c>
      <c r="AA261" s="44" t="str">
        <f>IFERROR(VLOOKUP(Raw_data[[#This Row],[Description]],'LU Table'!$A$1:$B$50,2,0),"")</f>
        <v>IOP</v>
      </c>
      <c r="AB261" s="44" t="str">
        <f>TRIM(MID(Raw_data[[#This Row],[Location]],LEN("Positive Recovery- ")+1,LEN(Raw_data[[#This Row],[Location]])))</f>
        <v>Cinco Ranch</v>
      </c>
      <c r="AC261" s="45">
        <f t="shared" si="4"/>
        <v>45292</v>
      </c>
      <c r="AD261" s="44" t="str">
        <f>VLOOKUP(Raw_data[[#This Row],[Locations]]&amp;Raw_data[[#This Row],[Looker2]],Category!A:E,5,0)</f>
        <v>Affiliate</v>
      </c>
      <c r="AE261" s="44" t="str">
        <f>Raw_data[[#This Row],[Locations]]&amp;Raw_data[[#This Row],[Looker2]]</f>
        <v>Cinco RanchIOP</v>
      </c>
    </row>
    <row r="262" spans="1:31">
      <c r="A262" s="15">
        <v>45295</v>
      </c>
      <c r="B262" s="15">
        <v>45294</v>
      </c>
      <c r="C262" t="s">
        <v>9</v>
      </c>
      <c r="D262">
        <v>205496</v>
      </c>
      <c r="E262" t="s">
        <v>898</v>
      </c>
      <c r="F262" t="s">
        <v>415</v>
      </c>
      <c r="G262" t="s">
        <v>899</v>
      </c>
      <c r="H262" t="s">
        <v>158</v>
      </c>
      <c r="I262" t="s">
        <v>232</v>
      </c>
      <c r="J262" t="s">
        <v>87</v>
      </c>
      <c r="K262" t="s">
        <v>75</v>
      </c>
      <c r="L262" t="s">
        <v>128</v>
      </c>
      <c r="M262">
        <v>1</v>
      </c>
      <c r="N262" s="47">
        <v>275</v>
      </c>
      <c r="O262" s="47">
        <v>0</v>
      </c>
      <c r="P262" s="47">
        <v>0</v>
      </c>
      <c r="Q262" s="47">
        <v>0</v>
      </c>
      <c r="R262" s="47">
        <v>0</v>
      </c>
      <c r="S262" s="47">
        <v>0</v>
      </c>
      <c r="T262" s="47">
        <v>247.5</v>
      </c>
      <c r="U262" s="47">
        <v>0</v>
      </c>
      <c r="V262" t="s">
        <v>71</v>
      </c>
      <c r="W262" t="s">
        <v>72</v>
      </c>
      <c r="X262"/>
      <c r="Y262" t="s">
        <v>240</v>
      </c>
      <c r="Z262" s="43" t="str">
        <f>Raw_data[[#This Row],[Month]]&amp;Raw_data[[#This Row],[Locations]]&amp;Raw_data[[#This Row],[Looker2]]</f>
        <v>45292The WoodlandsIOP</v>
      </c>
      <c r="AA262" s="44" t="str">
        <f>IFERROR(VLOOKUP(Raw_data[[#This Row],[Description]],'LU Table'!$A$1:$B$50,2,0),"")</f>
        <v>IOP</v>
      </c>
      <c r="AB262" s="44" t="str">
        <f>TRIM(MID(Raw_data[[#This Row],[Location]],LEN("Positive Recovery- ")+1,LEN(Raw_data[[#This Row],[Location]])))</f>
        <v>The Woodlands</v>
      </c>
      <c r="AC262" s="45">
        <f t="shared" si="4"/>
        <v>45292</v>
      </c>
      <c r="AD262" s="44" t="str">
        <f>VLOOKUP(Raw_data[[#This Row],[Locations]]&amp;Raw_data[[#This Row],[Looker2]],Category!A:E,5,0)</f>
        <v>Affiliate</v>
      </c>
      <c r="AE262" s="44" t="str">
        <f>Raw_data[[#This Row],[Locations]]&amp;Raw_data[[#This Row],[Looker2]]</f>
        <v>The WoodlandsIOP</v>
      </c>
    </row>
    <row r="263" spans="1:31">
      <c r="A263" s="15">
        <v>45295</v>
      </c>
      <c r="B263" s="15">
        <v>45294</v>
      </c>
      <c r="C263" t="s">
        <v>9</v>
      </c>
      <c r="D263">
        <v>205497</v>
      </c>
      <c r="E263" t="s">
        <v>142</v>
      </c>
      <c r="F263" t="s">
        <v>254</v>
      </c>
      <c r="G263" t="s">
        <v>480</v>
      </c>
      <c r="H263" t="s">
        <v>158</v>
      </c>
      <c r="I263" t="s">
        <v>232</v>
      </c>
      <c r="J263" t="s">
        <v>88</v>
      </c>
      <c r="K263" t="s">
        <v>22</v>
      </c>
      <c r="L263" t="s">
        <v>128</v>
      </c>
      <c r="M263">
        <v>1</v>
      </c>
      <c r="N263" s="47">
        <v>250</v>
      </c>
      <c r="O263" s="47">
        <v>0</v>
      </c>
      <c r="P263" s="47">
        <v>0</v>
      </c>
      <c r="Q263" s="47">
        <v>0</v>
      </c>
      <c r="R263" s="47">
        <v>0</v>
      </c>
      <c r="S263" s="47">
        <v>0</v>
      </c>
      <c r="T263" s="47">
        <v>225</v>
      </c>
      <c r="U263" s="47">
        <v>125</v>
      </c>
      <c r="V263" t="s">
        <v>71</v>
      </c>
      <c r="W263" t="s">
        <v>72</v>
      </c>
      <c r="X263"/>
      <c r="Y263" t="s">
        <v>240</v>
      </c>
      <c r="Z263" s="43" t="str">
        <f>Raw_data[[#This Row],[Month]]&amp;Raw_data[[#This Row],[Locations]]&amp;Raw_data[[#This Row],[Looker2]]</f>
        <v>45292AustinIOP</v>
      </c>
      <c r="AA263" s="44" t="str">
        <f>IFERROR(VLOOKUP(Raw_data[[#This Row],[Description]],'LU Table'!$A$1:$B$50,2,0),"")</f>
        <v>IOP</v>
      </c>
      <c r="AB263" s="44" t="str">
        <f>TRIM(MID(Raw_data[[#This Row],[Location]],LEN("Positive Recovery- ")+1,LEN(Raw_data[[#This Row],[Location]])))</f>
        <v>Austin</v>
      </c>
      <c r="AC263" s="45">
        <f t="shared" si="4"/>
        <v>45292</v>
      </c>
      <c r="AD263" s="44" t="str">
        <f>VLOOKUP(Raw_data[[#This Row],[Locations]]&amp;Raw_data[[#This Row],[Looker2]],Category!A:E,5,0)</f>
        <v>Affiliate</v>
      </c>
      <c r="AE263" s="44" t="str">
        <f>Raw_data[[#This Row],[Locations]]&amp;Raw_data[[#This Row],[Looker2]]</f>
        <v>AustinIOP</v>
      </c>
    </row>
    <row r="264" spans="1:31">
      <c r="A264" s="15">
        <v>45295</v>
      </c>
      <c r="B264" s="15">
        <v>45294</v>
      </c>
      <c r="C264" t="s">
        <v>9</v>
      </c>
      <c r="D264">
        <v>205498</v>
      </c>
      <c r="E264" t="s">
        <v>625</v>
      </c>
      <c r="F264" t="s">
        <v>411</v>
      </c>
      <c r="G264" t="s">
        <v>331</v>
      </c>
      <c r="H264" t="s">
        <v>160</v>
      </c>
      <c r="I264" t="s">
        <v>232</v>
      </c>
      <c r="J264" t="s">
        <v>96</v>
      </c>
      <c r="K264" t="s">
        <v>22</v>
      </c>
      <c r="L264" t="s">
        <v>128</v>
      </c>
      <c r="M264">
        <v>1</v>
      </c>
      <c r="N264" s="47">
        <v>169</v>
      </c>
      <c r="O264" s="47">
        <v>0</v>
      </c>
      <c r="P264" s="47">
        <v>0</v>
      </c>
      <c r="Q264" s="47">
        <v>0</v>
      </c>
      <c r="R264" s="47">
        <v>0</v>
      </c>
      <c r="S264" s="47">
        <v>0</v>
      </c>
      <c r="T264" s="47">
        <v>152.1</v>
      </c>
      <c r="U264" s="47">
        <v>152.1</v>
      </c>
      <c r="V264" t="s">
        <v>71</v>
      </c>
      <c r="W264" t="s">
        <v>72</v>
      </c>
      <c r="X264"/>
      <c r="Y264" t="s">
        <v>240</v>
      </c>
      <c r="Z264" s="43" t="str">
        <f>Raw_data[[#This Row],[Month]]&amp;Raw_data[[#This Row],[Locations]]&amp;Raw_data[[#This Row],[Looker2]]</f>
        <v>45292AustinIOP</v>
      </c>
      <c r="AA264" s="44" t="str">
        <f>IFERROR(VLOOKUP(Raw_data[[#This Row],[Description]],'LU Table'!$A$1:$B$50,2,0),"")</f>
        <v>IOP</v>
      </c>
      <c r="AB264" s="44" t="str">
        <f>TRIM(MID(Raw_data[[#This Row],[Location]],LEN("Positive Recovery- ")+1,LEN(Raw_data[[#This Row],[Location]])))</f>
        <v>Austin</v>
      </c>
      <c r="AC264" s="45">
        <f t="shared" si="4"/>
        <v>45292</v>
      </c>
      <c r="AD264" s="44" t="str">
        <f>VLOOKUP(Raw_data[[#This Row],[Locations]]&amp;Raw_data[[#This Row],[Looker2]],Category!A:E,5,0)</f>
        <v>Affiliate</v>
      </c>
      <c r="AE264" s="44" t="str">
        <f>Raw_data[[#This Row],[Locations]]&amp;Raw_data[[#This Row],[Looker2]]</f>
        <v>AustinIOP</v>
      </c>
    </row>
    <row r="265" spans="1:31">
      <c r="A265" s="15">
        <v>45295</v>
      </c>
      <c r="B265" s="15">
        <v>45294</v>
      </c>
      <c r="C265" t="s">
        <v>9</v>
      </c>
      <c r="D265">
        <v>205499</v>
      </c>
      <c r="E265" t="s">
        <v>789</v>
      </c>
      <c r="F265" t="s">
        <v>557</v>
      </c>
      <c r="G265" t="s">
        <v>521</v>
      </c>
      <c r="H265" t="s">
        <v>158</v>
      </c>
      <c r="I265" t="s">
        <v>232</v>
      </c>
      <c r="J265" t="s">
        <v>88</v>
      </c>
      <c r="K265" t="s">
        <v>22</v>
      </c>
      <c r="L265" t="s">
        <v>128</v>
      </c>
      <c r="M265">
        <v>1</v>
      </c>
      <c r="N265" s="47">
        <v>250</v>
      </c>
      <c r="O265" s="47">
        <v>0</v>
      </c>
      <c r="P265" s="47">
        <v>0</v>
      </c>
      <c r="Q265" s="47">
        <v>0</v>
      </c>
      <c r="R265" s="47">
        <v>0</v>
      </c>
      <c r="S265" s="47">
        <v>0</v>
      </c>
      <c r="T265" s="47">
        <v>225</v>
      </c>
      <c r="U265" s="47">
        <v>225</v>
      </c>
      <c r="V265" t="s">
        <v>71</v>
      </c>
      <c r="W265" t="s">
        <v>72</v>
      </c>
      <c r="X265"/>
      <c r="Y265" t="s">
        <v>240</v>
      </c>
      <c r="Z265" s="43" t="str">
        <f>Raw_data[[#This Row],[Month]]&amp;Raw_data[[#This Row],[Locations]]&amp;Raw_data[[#This Row],[Looker2]]</f>
        <v>45292AustinIOP</v>
      </c>
      <c r="AA265" s="44" t="str">
        <f>IFERROR(VLOOKUP(Raw_data[[#This Row],[Description]],'LU Table'!$A$1:$B$50,2,0),"")</f>
        <v>IOP</v>
      </c>
      <c r="AB265" s="44" t="str">
        <f>TRIM(MID(Raw_data[[#This Row],[Location]],LEN("Positive Recovery- ")+1,LEN(Raw_data[[#This Row],[Location]])))</f>
        <v>Austin</v>
      </c>
      <c r="AC265" s="45">
        <f t="shared" si="4"/>
        <v>45292</v>
      </c>
      <c r="AD265" s="44" t="str">
        <f>VLOOKUP(Raw_data[[#This Row],[Locations]]&amp;Raw_data[[#This Row],[Looker2]],Category!A:E,5,0)</f>
        <v>Affiliate</v>
      </c>
      <c r="AE265" s="44" t="str">
        <f>Raw_data[[#This Row],[Locations]]&amp;Raw_data[[#This Row],[Looker2]]</f>
        <v>AustinIOP</v>
      </c>
    </row>
    <row r="266" spans="1:31">
      <c r="A266" s="15">
        <v>45295</v>
      </c>
      <c r="B266" s="15">
        <v>45294</v>
      </c>
      <c r="C266" t="s">
        <v>9</v>
      </c>
      <c r="D266">
        <v>205500</v>
      </c>
      <c r="E266" t="s">
        <v>790</v>
      </c>
      <c r="F266" t="s">
        <v>380</v>
      </c>
      <c r="G266" t="s">
        <v>791</v>
      </c>
      <c r="H266" t="s">
        <v>160</v>
      </c>
      <c r="I266" t="s">
        <v>232</v>
      </c>
      <c r="J266" t="s">
        <v>90</v>
      </c>
      <c r="K266" t="s">
        <v>22</v>
      </c>
      <c r="L266" t="s">
        <v>128</v>
      </c>
      <c r="M266">
        <v>1</v>
      </c>
      <c r="N266" s="47">
        <v>220</v>
      </c>
      <c r="O266" s="47">
        <v>0</v>
      </c>
      <c r="P266" s="47">
        <v>0</v>
      </c>
      <c r="Q266" s="47">
        <v>0</v>
      </c>
      <c r="R266" s="47">
        <v>0</v>
      </c>
      <c r="S266" s="47">
        <v>220</v>
      </c>
      <c r="T266" s="47">
        <v>198</v>
      </c>
      <c r="U266" s="47">
        <v>198</v>
      </c>
      <c r="V266" t="s">
        <v>71</v>
      </c>
      <c r="W266" t="s">
        <v>72</v>
      </c>
      <c r="X266"/>
      <c r="Y266" t="s">
        <v>240</v>
      </c>
      <c r="Z266" s="43" t="str">
        <f>Raw_data[[#This Row],[Month]]&amp;Raw_data[[#This Row],[Locations]]&amp;Raw_data[[#This Row],[Looker2]]</f>
        <v>45292AustinIOP</v>
      </c>
      <c r="AA266" s="44" t="str">
        <f>IFERROR(VLOOKUP(Raw_data[[#This Row],[Description]],'LU Table'!$A$1:$B$50,2,0),"")</f>
        <v>IOP</v>
      </c>
      <c r="AB266" s="44" t="str">
        <f>TRIM(MID(Raw_data[[#This Row],[Location]],LEN("Positive Recovery- ")+1,LEN(Raw_data[[#This Row],[Location]])))</f>
        <v>Austin</v>
      </c>
      <c r="AC266" s="45">
        <f t="shared" si="4"/>
        <v>45292</v>
      </c>
      <c r="AD266" s="44" t="str">
        <f>VLOOKUP(Raw_data[[#This Row],[Locations]]&amp;Raw_data[[#This Row],[Looker2]],Category!A:E,5,0)</f>
        <v>Affiliate</v>
      </c>
      <c r="AE266" s="44" t="str">
        <f>Raw_data[[#This Row],[Locations]]&amp;Raw_data[[#This Row],[Looker2]]</f>
        <v>AustinIOP</v>
      </c>
    </row>
    <row r="267" spans="1:31">
      <c r="A267" s="15">
        <v>45295</v>
      </c>
      <c r="B267" s="15">
        <v>45294</v>
      </c>
      <c r="C267" t="s">
        <v>9</v>
      </c>
      <c r="D267">
        <v>205501</v>
      </c>
      <c r="E267" t="s">
        <v>879</v>
      </c>
      <c r="F267" t="s">
        <v>332</v>
      </c>
      <c r="G267" t="s">
        <v>880</v>
      </c>
      <c r="H267" t="s">
        <v>159</v>
      </c>
      <c r="I267" t="s">
        <v>232</v>
      </c>
      <c r="J267" t="s">
        <v>17</v>
      </c>
      <c r="K267" t="s">
        <v>22</v>
      </c>
      <c r="L267" t="s">
        <v>128</v>
      </c>
      <c r="M267">
        <v>1</v>
      </c>
      <c r="N267" s="47">
        <v>225</v>
      </c>
      <c r="O267" s="47">
        <v>0</v>
      </c>
      <c r="P267" s="47">
        <v>0</v>
      </c>
      <c r="Q267" s="47">
        <v>0</v>
      </c>
      <c r="R267" s="47">
        <v>0</v>
      </c>
      <c r="S267" s="47">
        <v>225</v>
      </c>
      <c r="T267" s="47">
        <v>225</v>
      </c>
      <c r="U267" s="47">
        <v>225</v>
      </c>
      <c r="V267" t="s">
        <v>71</v>
      </c>
      <c r="W267" t="s">
        <v>72</v>
      </c>
      <c r="X267"/>
      <c r="Y267" t="s">
        <v>240</v>
      </c>
      <c r="Z267" s="43" t="str">
        <f>Raw_data[[#This Row],[Month]]&amp;Raw_data[[#This Row],[Locations]]&amp;Raw_data[[#This Row],[Looker2]]</f>
        <v>45292AustinIOP</v>
      </c>
      <c r="AA267" s="44" t="str">
        <f>IFERROR(VLOOKUP(Raw_data[[#This Row],[Description]],'LU Table'!$A$1:$B$50,2,0),"")</f>
        <v>IOP</v>
      </c>
      <c r="AB267" s="44" t="str">
        <f>TRIM(MID(Raw_data[[#This Row],[Location]],LEN("Positive Recovery- ")+1,LEN(Raw_data[[#This Row],[Location]])))</f>
        <v>Austin</v>
      </c>
      <c r="AC267" s="45">
        <f t="shared" si="4"/>
        <v>45292</v>
      </c>
      <c r="AD267" s="44" t="str">
        <f>VLOOKUP(Raw_data[[#This Row],[Locations]]&amp;Raw_data[[#This Row],[Looker2]],Category!A:E,5,0)</f>
        <v>Affiliate</v>
      </c>
      <c r="AE267" s="44" t="str">
        <f>Raw_data[[#This Row],[Locations]]&amp;Raw_data[[#This Row],[Looker2]]</f>
        <v>AustinIOP</v>
      </c>
    </row>
    <row r="268" spans="1:31">
      <c r="A268" s="15">
        <v>45295</v>
      </c>
      <c r="B268" s="15">
        <v>45294</v>
      </c>
      <c r="C268" t="s">
        <v>9</v>
      </c>
      <c r="D268">
        <v>205502</v>
      </c>
      <c r="E268" t="s">
        <v>139</v>
      </c>
      <c r="F268" t="s">
        <v>266</v>
      </c>
      <c r="G268" t="s">
        <v>459</v>
      </c>
      <c r="H268" t="s">
        <v>158</v>
      </c>
      <c r="I268" t="s">
        <v>232</v>
      </c>
      <c r="J268" t="s">
        <v>140</v>
      </c>
      <c r="K268" t="s">
        <v>22</v>
      </c>
      <c r="L268" t="s">
        <v>128</v>
      </c>
      <c r="M268">
        <v>1</v>
      </c>
      <c r="N268" s="47">
        <v>180</v>
      </c>
      <c r="O268" s="47">
        <v>0</v>
      </c>
      <c r="P268" s="47">
        <v>0</v>
      </c>
      <c r="Q268" s="47">
        <v>0</v>
      </c>
      <c r="R268" s="47">
        <v>0</v>
      </c>
      <c r="S268" s="47">
        <v>180</v>
      </c>
      <c r="T268" s="47">
        <v>162</v>
      </c>
      <c r="U268" s="47">
        <v>162</v>
      </c>
      <c r="V268" t="s">
        <v>71</v>
      </c>
      <c r="W268" t="s">
        <v>72</v>
      </c>
      <c r="X268"/>
      <c r="Y268" t="s">
        <v>240</v>
      </c>
      <c r="Z268" s="43" t="str">
        <f>Raw_data[[#This Row],[Month]]&amp;Raw_data[[#This Row],[Locations]]&amp;Raw_data[[#This Row],[Looker2]]</f>
        <v>45292AustinIOP</v>
      </c>
      <c r="AA268" s="44" t="str">
        <f>IFERROR(VLOOKUP(Raw_data[[#This Row],[Description]],'LU Table'!$A$1:$B$50,2,0),"")</f>
        <v>IOP</v>
      </c>
      <c r="AB268" s="44" t="str">
        <f>TRIM(MID(Raw_data[[#This Row],[Location]],LEN("Positive Recovery- ")+1,LEN(Raw_data[[#This Row],[Location]])))</f>
        <v>Austin</v>
      </c>
      <c r="AC268" s="45">
        <f t="shared" si="4"/>
        <v>45292</v>
      </c>
      <c r="AD268" s="44" t="str">
        <f>VLOOKUP(Raw_data[[#This Row],[Locations]]&amp;Raw_data[[#This Row],[Looker2]],Category!A:E,5,0)</f>
        <v>Affiliate</v>
      </c>
      <c r="AE268" s="44" t="str">
        <f>Raw_data[[#This Row],[Locations]]&amp;Raw_data[[#This Row],[Looker2]]</f>
        <v>AustinIOP</v>
      </c>
    </row>
    <row r="269" spans="1:31">
      <c r="A269" s="15">
        <v>45295</v>
      </c>
      <c r="B269" s="15">
        <v>45294</v>
      </c>
      <c r="C269" t="s">
        <v>9</v>
      </c>
      <c r="D269">
        <v>205504</v>
      </c>
      <c r="E269" t="s">
        <v>874</v>
      </c>
      <c r="F269" t="s">
        <v>278</v>
      </c>
      <c r="G269" t="s">
        <v>875</v>
      </c>
      <c r="H269" t="s">
        <v>158</v>
      </c>
      <c r="I269" t="s">
        <v>232</v>
      </c>
      <c r="J269" t="s">
        <v>88</v>
      </c>
      <c r="K269" t="s">
        <v>547</v>
      </c>
      <c r="L269" t="s">
        <v>128</v>
      </c>
      <c r="M269">
        <v>1</v>
      </c>
      <c r="N269" s="47">
        <v>250</v>
      </c>
      <c r="O269" s="47">
        <v>0</v>
      </c>
      <c r="P269" s="47">
        <v>0</v>
      </c>
      <c r="Q269" s="47">
        <v>0</v>
      </c>
      <c r="R269" s="47">
        <v>0</v>
      </c>
      <c r="S269" s="47">
        <v>0</v>
      </c>
      <c r="T269" s="47">
        <v>225</v>
      </c>
      <c r="U269" s="47">
        <v>25</v>
      </c>
      <c r="V269" t="s">
        <v>71</v>
      </c>
      <c r="W269" t="s">
        <v>72</v>
      </c>
      <c r="X269"/>
      <c r="Y269" t="s">
        <v>240</v>
      </c>
      <c r="Z269" s="43" t="str">
        <f>Raw_data[[#This Row],[Month]]&amp;Raw_data[[#This Row],[Locations]]&amp;Raw_data[[#This Row],[Looker2]]</f>
        <v>45292ConroeIOP</v>
      </c>
      <c r="AA269" s="44" t="str">
        <f>IFERROR(VLOOKUP(Raw_data[[#This Row],[Description]],'LU Table'!$A$1:$B$50,2,0),"")</f>
        <v>IOP</v>
      </c>
      <c r="AB269" s="44" t="str">
        <f>TRIM(MID(Raw_data[[#This Row],[Location]],LEN("Positive Recovery- ")+1,LEN(Raw_data[[#This Row],[Location]])))</f>
        <v>Conroe</v>
      </c>
      <c r="AC269" s="45">
        <f t="shared" si="4"/>
        <v>45292</v>
      </c>
      <c r="AD269" s="44" t="str">
        <f>VLOOKUP(Raw_data[[#This Row],[Locations]]&amp;Raw_data[[#This Row],[Looker2]],Category!A:E,5,0)</f>
        <v>Affiliate</v>
      </c>
      <c r="AE269" s="44" t="str">
        <f>Raw_data[[#This Row],[Locations]]&amp;Raw_data[[#This Row],[Looker2]]</f>
        <v>ConroeIOP</v>
      </c>
    </row>
    <row r="270" spans="1:31">
      <c r="A270" s="15">
        <v>45295</v>
      </c>
      <c r="B270" s="15">
        <v>45294</v>
      </c>
      <c r="C270" t="s">
        <v>9</v>
      </c>
      <c r="D270">
        <v>205505</v>
      </c>
      <c r="E270" t="s">
        <v>681</v>
      </c>
      <c r="F270" t="s">
        <v>305</v>
      </c>
      <c r="G270" t="s">
        <v>682</v>
      </c>
      <c r="H270" t="s">
        <v>158</v>
      </c>
      <c r="I270" t="s">
        <v>232</v>
      </c>
      <c r="J270" t="s">
        <v>88</v>
      </c>
      <c r="K270" t="s">
        <v>547</v>
      </c>
      <c r="L270" t="s">
        <v>128</v>
      </c>
      <c r="M270">
        <v>1</v>
      </c>
      <c r="N270" s="47">
        <v>250</v>
      </c>
      <c r="O270" s="47">
        <v>0</v>
      </c>
      <c r="P270" s="47">
        <v>0</v>
      </c>
      <c r="Q270" s="47">
        <v>0</v>
      </c>
      <c r="R270" s="47">
        <v>0</v>
      </c>
      <c r="S270" s="47">
        <v>0</v>
      </c>
      <c r="T270" s="47">
        <v>225</v>
      </c>
      <c r="U270" s="47">
        <v>-6.25</v>
      </c>
      <c r="V270" t="s">
        <v>71</v>
      </c>
      <c r="W270" t="s">
        <v>72</v>
      </c>
      <c r="X270"/>
      <c r="Y270" t="s">
        <v>240</v>
      </c>
      <c r="Z270" s="43" t="str">
        <f>Raw_data[[#This Row],[Month]]&amp;Raw_data[[#This Row],[Locations]]&amp;Raw_data[[#This Row],[Looker2]]</f>
        <v>45292ConroeIOP</v>
      </c>
      <c r="AA270" s="44" t="str">
        <f>IFERROR(VLOOKUP(Raw_data[[#This Row],[Description]],'LU Table'!$A$1:$B$50,2,0),"")</f>
        <v>IOP</v>
      </c>
      <c r="AB270" s="44" t="str">
        <f>TRIM(MID(Raw_data[[#This Row],[Location]],LEN("Positive Recovery- ")+1,LEN(Raw_data[[#This Row],[Location]])))</f>
        <v>Conroe</v>
      </c>
      <c r="AC270" s="45">
        <f t="shared" si="4"/>
        <v>45292</v>
      </c>
      <c r="AD270" s="44" t="str">
        <f>VLOOKUP(Raw_data[[#This Row],[Locations]]&amp;Raw_data[[#This Row],[Looker2]],Category!A:E,5,0)</f>
        <v>Affiliate</v>
      </c>
      <c r="AE270" s="44" t="str">
        <f>Raw_data[[#This Row],[Locations]]&amp;Raw_data[[#This Row],[Looker2]]</f>
        <v>ConroeIOP</v>
      </c>
    </row>
    <row r="271" spans="1:31">
      <c r="A271" s="15">
        <v>45295</v>
      </c>
      <c r="B271" s="15">
        <v>45294</v>
      </c>
      <c r="C271" t="s">
        <v>9</v>
      </c>
      <c r="D271">
        <v>205506</v>
      </c>
      <c r="E271" t="s">
        <v>673</v>
      </c>
      <c r="F271" t="s">
        <v>271</v>
      </c>
      <c r="G271" t="s">
        <v>764</v>
      </c>
      <c r="H271" t="s">
        <v>160</v>
      </c>
      <c r="I271" t="s">
        <v>232</v>
      </c>
      <c r="J271" t="s">
        <v>132</v>
      </c>
      <c r="K271" t="s">
        <v>547</v>
      </c>
      <c r="L271" t="s">
        <v>128</v>
      </c>
      <c r="M271">
        <v>1</v>
      </c>
      <c r="N271" s="47">
        <v>165</v>
      </c>
      <c r="O271" s="47">
        <v>0</v>
      </c>
      <c r="P271" s="47">
        <v>0</v>
      </c>
      <c r="Q271" s="47">
        <v>0</v>
      </c>
      <c r="R271" s="47">
        <v>0</v>
      </c>
      <c r="S271" s="47">
        <v>165</v>
      </c>
      <c r="T271" s="47">
        <v>148.5</v>
      </c>
      <c r="U271" s="47">
        <v>148.5</v>
      </c>
      <c r="V271" t="s">
        <v>71</v>
      </c>
      <c r="W271" t="s">
        <v>72</v>
      </c>
      <c r="X271"/>
      <c r="Y271" t="s">
        <v>240</v>
      </c>
      <c r="Z271" s="43" t="str">
        <f>Raw_data[[#This Row],[Month]]&amp;Raw_data[[#This Row],[Locations]]&amp;Raw_data[[#This Row],[Looker2]]</f>
        <v>45292ConroeIOP</v>
      </c>
      <c r="AA271" s="44" t="str">
        <f>IFERROR(VLOOKUP(Raw_data[[#This Row],[Description]],'LU Table'!$A$1:$B$50,2,0),"")</f>
        <v>IOP</v>
      </c>
      <c r="AB271" s="44" t="str">
        <f>TRIM(MID(Raw_data[[#This Row],[Location]],LEN("Positive Recovery- ")+1,LEN(Raw_data[[#This Row],[Location]])))</f>
        <v>Conroe</v>
      </c>
      <c r="AC271" s="45">
        <f t="shared" si="4"/>
        <v>45292</v>
      </c>
      <c r="AD271" s="44" t="str">
        <f>VLOOKUP(Raw_data[[#This Row],[Locations]]&amp;Raw_data[[#This Row],[Looker2]],Category!A:E,5,0)</f>
        <v>Affiliate</v>
      </c>
      <c r="AE271" s="44" t="str">
        <f>Raw_data[[#This Row],[Locations]]&amp;Raw_data[[#This Row],[Looker2]]</f>
        <v>ConroeIOP</v>
      </c>
    </row>
    <row r="272" spans="1:31">
      <c r="A272" s="15">
        <v>45295</v>
      </c>
      <c r="B272" s="15">
        <v>45294</v>
      </c>
      <c r="C272" t="s">
        <v>9</v>
      </c>
      <c r="D272">
        <v>205507</v>
      </c>
      <c r="E272" t="s">
        <v>747</v>
      </c>
      <c r="F272" t="s">
        <v>748</v>
      </c>
      <c r="G272" t="s">
        <v>252</v>
      </c>
      <c r="H272" t="s">
        <v>158</v>
      </c>
      <c r="I272" t="s">
        <v>232</v>
      </c>
      <c r="J272" t="s">
        <v>749</v>
      </c>
      <c r="K272" t="s">
        <v>547</v>
      </c>
      <c r="L272" t="s">
        <v>128</v>
      </c>
      <c r="M272">
        <v>1</v>
      </c>
      <c r="N272" s="47">
        <v>158</v>
      </c>
      <c r="O272" s="47">
        <v>0</v>
      </c>
      <c r="P272" s="47">
        <v>0</v>
      </c>
      <c r="Q272" s="47">
        <v>0</v>
      </c>
      <c r="R272" s="47">
        <v>0</v>
      </c>
      <c r="S272" s="47">
        <v>0</v>
      </c>
      <c r="T272" s="47">
        <v>142.19999999999999</v>
      </c>
      <c r="U272" s="47">
        <v>142.19999999999999</v>
      </c>
      <c r="V272" t="s">
        <v>71</v>
      </c>
      <c r="W272" t="s">
        <v>72</v>
      </c>
      <c r="X272"/>
      <c r="Y272" t="s">
        <v>240</v>
      </c>
      <c r="Z272" s="43" t="str">
        <f>Raw_data[[#This Row],[Month]]&amp;Raw_data[[#This Row],[Locations]]&amp;Raw_data[[#This Row],[Looker2]]</f>
        <v>45292ConroeIOP</v>
      </c>
      <c r="AA272" s="44" t="str">
        <f>IFERROR(VLOOKUP(Raw_data[[#This Row],[Description]],'LU Table'!$A$1:$B$50,2,0),"")</f>
        <v>IOP</v>
      </c>
      <c r="AB272" s="44" t="str">
        <f>TRIM(MID(Raw_data[[#This Row],[Location]],LEN("Positive Recovery- ")+1,LEN(Raw_data[[#This Row],[Location]])))</f>
        <v>Conroe</v>
      </c>
      <c r="AC272" s="45">
        <f t="shared" si="4"/>
        <v>45292</v>
      </c>
      <c r="AD272" s="44" t="str">
        <f>VLOOKUP(Raw_data[[#This Row],[Locations]]&amp;Raw_data[[#This Row],[Looker2]],Category!A:E,5,0)</f>
        <v>Affiliate</v>
      </c>
      <c r="AE272" s="44" t="str">
        <f>Raw_data[[#This Row],[Locations]]&amp;Raw_data[[#This Row],[Looker2]]</f>
        <v>ConroeIOP</v>
      </c>
    </row>
    <row r="273" spans="1:31">
      <c r="A273" s="15">
        <v>45295</v>
      </c>
      <c r="B273" s="15">
        <v>45294</v>
      </c>
      <c r="C273" t="s">
        <v>9</v>
      </c>
      <c r="D273">
        <v>205508</v>
      </c>
      <c r="E273" t="s">
        <v>829</v>
      </c>
      <c r="F273" t="s">
        <v>333</v>
      </c>
      <c r="G273" t="s">
        <v>440</v>
      </c>
      <c r="H273" t="s">
        <v>160</v>
      </c>
      <c r="I273" t="s">
        <v>232</v>
      </c>
      <c r="J273" t="s">
        <v>94</v>
      </c>
      <c r="K273" t="s">
        <v>75</v>
      </c>
      <c r="L273" t="s">
        <v>128</v>
      </c>
      <c r="M273">
        <v>1</v>
      </c>
      <c r="N273" s="47">
        <v>215</v>
      </c>
      <c r="O273" s="47">
        <v>0</v>
      </c>
      <c r="P273" s="47">
        <v>0</v>
      </c>
      <c r="Q273" s="47">
        <v>0</v>
      </c>
      <c r="R273" s="47">
        <v>0</v>
      </c>
      <c r="S273" s="47">
        <v>0</v>
      </c>
      <c r="T273" s="47">
        <v>193.5</v>
      </c>
      <c r="U273" s="47">
        <v>193.5</v>
      </c>
      <c r="V273" t="s">
        <v>71</v>
      </c>
      <c r="W273" t="s">
        <v>72</v>
      </c>
      <c r="X273"/>
      <c r="Y273" t="s">
        <v>240</v>
      </c>
      <c r="Z273" s="43" t="str">
        <f>Raw_data[[#This Row],[Month]]&amp;Raw_data[[#This Row],[Locations]]&amp;Raw_data[[#This Row],[Looker2]]</f>
        <v>45292The WoodlandsIOP</v>
      </c>
      <c r="AA273" s="44" t="str">
        <f>IFERROR(VLOOKUP(Raw_data[[#This Row],[Description]],'LU Table'!$A$1:$B$50,2,0),"")</f>
        <v>IOP</v>
      </c>
      <c r="AB273" s="44" t="str">
        <f>TRIM(MID(Raw_data[[#This Row],[Location]],LEN("Positive Recovery- ")+1,LEN(Raw_data[[#This Row],[Location]])))</f>
        <v>The Woodlands</v>
      </c>
      <c r="AC273" s="45">
        <f t="shared" si="4"/>
        <v>45292</v>
      </c>
      <c r="AD273" s="44" t="str">
        <f>VLOOKUP(Raw_data[[#This Row],[Locations]]&amp;Raw_data[[#This Row],[Looker2]],Category!A:E,5,0)</f>
        <v>Affiliate</v>
      </c>
      <c r="AE273" s="44" t="str">
        <f>Raw_data[[#This Row],[Locations]]&amp;Raw_data[[#This Row],[Looker2]]</f>
        <v>The WoodlandsIOP</v>
      </c>
    </row>
    <row r="274" spans="1:31">
      <c r="A274" s="15">
        <v>45295</v>
      </c>
      <c r="B274" s="15">
        <v>45294</v>
      </c>
      <c r="C274" t="s">
        <v>9</v>
      </c>
      <c r="D274">
        <v>205509</v>
      </c>
      <c r="E274" t="s">
        <v>816</v>
      </c>
      <c r="F274" t="s">
        <v>265</v>
      </c>
      <c r="G274" t="s">
        <v>817</v>
      </c>
      <c r="H274" t="s">
        <v>160</v>
      </c>
      <c r="I274" t="s">
        <v>232</v>
      </c>
      <c r="J274" t="s">
        <v>94</v>
      </c>
      <c r="K274" t="s">
        <v>75</v>
      </c>
      <c r="L274" t="s">
        <v>128</v>
      </c>
      <c r="M274">
        <v>1</v>
      </c>
      <c r="N274" s="47">
        <v>215</v>
      </c>
      <c r="O274" s="47">
        <v>0</v>
      </c>
      <c r="P274" s="47">
        <v>0</v>
      </c>
      <c r="Q274" s="47">
        <v>0</v>
      </c>
      <c r="R274" s="47">
        <v>0</v>
      </c>
      <c r="S274" s="47">
        <v>0</v>
      </c>
      <c r="T274" s="47">
        <v>193.5</v>
      </c>
      <c r="U274" s="47">
        <v>193.5</v>
      </c>
      <c r="V274" t="s">
        <v>71</v>
      </c>
      <c r="W274" t="s">
        <v>72</v>
      </c>
      <c r="X274"/>
      <c r="Y274" t="s">
        <v>240</v>
      </c>
      <c r="Z274" s="43" t="str">
        <f>Raw_data[[#This Row],[Month]]&amp;Raw_data[[#This Row],[Locations]]&amp;Raw_data[[#This Row],[Looker2]]</f>
        <v>45292The WoodlandsIOP</v>
      </c>
      <c r="AA274" s="44" t="str">
        <f>IFERROR(VLOOKUP(Raw_data[[#This Row],[Description]],'LU Table'!$A$1:$B$50,2,0),"")</f>
        <v>IOP</v>
      </c>
      <c r="AB274" s="44" t="str">
        <f>TRIM(MID(Raw_data[[#This Row],[Location]],LEN("Positive Recovery- ")+1,LEN(Raw_data[[#This Row],[Location]])))</f>
        <v>The Woodlands</v>
      </c>
      <c r="AC274" s="45">
        <f t="shared" si="4"/>
        <v>45292</v>
      </c>
      <c r="AD274" s="44" t="str">
        <f>VLOOKUP(Raw_data[[#This Row],[Locations]]&amp;Raw_data[[#This Row],[Looker2]],Category!A:E,5,0)</f>
        <v>Affiliate</v>
      </c>
      <c r="AE274" s="44" t="str">
        <f>Raw_data[[#This Row],[Locations]]&amp;Raw_data[[#This Row],[Looker2]]</f>
        <v>The WoodlandsIOP</v>
      </c>
    </row>
    <row r="275" spans="1:31">
      <c r="A275" s="15">
        <v>45295</v>
      </c>
      <c r="B275" s="15">
        <v>45294</v>
      </c>
      <c r="C275" t="s">
        <v>9</v>
      </c>
      <c r="D275">
        <v>205510</v>
      </c>
      <c r="E275" t="s">
        <v>752</v>
      </c>
      <c r="F275" t="s">
        <v>753</v>
      </c>
      <c r="G275" t="s">
        <v>252</v>
      </c>
      <c r="H275" t="s">
        <v>160</v>
      </c>
      <c r="I275" t="s">
        <v>232</v>
      </c>
      <c r="J275" t="s">
        <v>90</v>
      </c>
      <c r="K275" t="s">
        <v>75</v>
      </c>
      <c r="L275" t="s">
        <v>128</v>
      </c>
      <c r="M275">
        <v>1</v>
      </c>
      <c r="N275" s="47">
        <v>220</v>
      </c>
      <c r="O275" s="47">
        <v>0</v>
      </c>
      <c r="P275" s="47">
        <v>0</v>
      </c>
      <c r="Q275" s="47">
        <v>0</v>
      </c>
      <c r="R275" s="47">
        <v>0</v>
      </c>
      <c r="S275" s="47">
        <v>220</v>
      </c>
      <c r="T275" s="47">
        <v>198</v>
      </c>
      <c r="U275" s="47">
        <v>198</v>
      </c>
      <c r="V275" t="s">
        <v>71</v>
      </c>
      <c r="W275" t="s">
        <v>72</v>
      </c>
      <c r="X275"/>
      <c r="Y275" t="s">
        <v>240</v>
      </c>
      <c r="Z275" s="43" t="str">
        <f>Raw_data[[#This Row],[Month]]&amp;Raw_data[[#This Row],[Locations]]&amp;Raw_data[[#This Row],[Looker2]]</f>
        <v>45292The WoodlandsIOP</v>
      </c>
      <c r="AA275" s="44" t="str">
        <f>IFERROR(VLOOKUP(Raw_data[[#This Row],[Description]],'LU Table'!$A$1:$B$50,2,0),"")</f>
        <v>IOP</v>
      </c>
      <c r="AB275" s="44" t="str">
        <f>TRIM(MID(Raw_data[[#This Row],[Location]],LEN("Positive Recovery- ")+1,LEN(Raw_data[[#This Row],[Location]])))</f>
        <v>The Woodlands</v>
      </c>
      <c r="AC275" s="45">
        <f t="shared" si="4"/>
        <v>45292</v>
      </c>
      <c r="AD275" s="44" t="str">
        <f>VLOOKUP(Raw_data[[#This Row],[Locations]]&amp;Raw_data[[#This Row],[Looker2]],Category!A:E,5,0)</f>
        <v>Affiliate</v>
      </c>
      <c r="AE275" s="44" t="str">
        <f>Raw_data[[#This Row],[Locations]]&amp;Raw_data[[#This Row],[Looker2]]</f>
        <v>The WoodlandsIOP</v>
      </c>
    </row>
    <row r="276" spans="1:31">
      <c r="A276" s="15">
        <v>45295</v>
      </c>
      <c r="B276" s="15">
        <v>45294</v>
      </c>
      <c r="C276" t="s">
        <v>9</v>
      </c>
      <c r="D276">
        <v>205512</v>
      </c>
      <c r="E276" t="s">
        <v>774</v>
      </c>
      <c r="F276" t="s">
        <v>464</v>
      </c>
      <c r="G276" t="s">
        <v>775</v>
      </c>
      <c r="H276" t="s">
        <v>158</v>
      </c>
      <c r="I276" t="s">
        <v>232</v>
      </c>
      <c r="J276" t="s">
        <v>121</v>
      </c>
      <c r="K276" t="s">
        <v>75</v>
      </c>
      <c r="L276" t="s">
        <v>128</v>
      </c>
      <c r="M276">
        <v>1</v>
      </c>
      <c r="N276" s="47">
        <v>212</v>
      </c>
      <c r="O276" s="47">
        <v>0</v>
      </c>
      <c r="P276" s="47">
        <v>0</v>
      </c>
      <c r="Q276" s="47">
        <v>0</v>
      </c>
      <c r="R276" s="47">
        <v>0</v>
      </c>
      <c r="S276" s="47">
        <v>0</v>
      </c>
      <c r="T276" s="47">
        <v>190.8</v>
      </c>
      <c r="U276" s="47">
        <v>21.2</v>
      </c>
      <c r="V276" t="s">
        <v>71</v>
      </c>
      <c r="W276" t="s">
        <v>72</v>
      </c>
      <c r="X276"/>
      <c r="Y276" t="s">
        <v>240</v>
      </c>
      <c r="Z276" s="43" t="str">
        <f>Raw_data[[#This Row],[Month]]&amp;Raw_data[[#This Row],[Locations]]&amp;Raw_data[[#This Row],[Looker2]]</f>
        <v>45292The WoodlandsIOP</v>
      </c>
      <c r="AA276" s="44" t="str">
        <f>IFERROR(VLOOKUP(Raw_data[[#This Row],[Description]],'LU Table'!$A$1:$B$50,2,0),"")</f>
        <v>IOP</v>
      </c>
      <c r="AB276" s="44" t="str">
        <f>TRIM(MID(Raw_data[[#This Row],[Location]],LEN("Positive Recovery- ")+1,LEN(Raw_data[[#This Row],[Location]])))</f>
        <v>The Woodlands</v>
      </c>
      <c r="AC276" s="45">
        <f t="shared" si="4"/>
        <v>45292</v>
      </c>
      <c r="AD276" s="44" t="str">
        <f>VLOOKUP(Raw_data[[#This Row],[Locations]]&amp;Raw_data[[#This Row],[Looker2]],Category!A:E,5,0)</f>
        <v>Affiliate</v>
      </c>
      <c r="AE276" s="44" t="str">
        <f>Raw_data[[#This Row],[Locations]]&amp;Raw_data[[#This Row],[Looker2]]</f>
        <v>The WoodlandsIOP</v>
      </c>
    </row>
    <row r="277" spans="1:31">
      <c r="A277" s="15">
        <v>45295</v>
      </c>
      <c r="B277" s="15">
        <v>45294</v>
      </c>
      <c r="C277" t="s">
        <v>9</v>
      </c>
      <c r="D277">
        <v>205513</v>
      </c>
      <c r="E277" t="s">
        <v>811</v>
      </c>
      <c r="F277" t="s">
        <v>812</v>
      </c>
      <c r="G277" t="s">
        <v>432</v>
      </c>
      <c r="H277" t="s">
        <v>167</v>
      </c>
      <c r="I277" t="s">
        <v>232</v>
      </c>
      <c r="J277" t="s">
        <v>93</v>
      </c>
      <c r="K277" t="s">
        <v>19</v>
      </c>
      <c r="L277" t="s">
        <v>129</v>
      </c>
      <c r="M277">
        <v>1</v>
      </c>
      <c r="N277" s="47">
        <v>230</v>
      </c>
      <c r="O277" s="47">
        <v>0</v>
      </c>
      <c r="P277" s="47">
        <v>0</v>
      </c>
      <c r="Q277" s="47">
        <v>0</v>
      </c>
      <c r="R277" s="47">
        <v>0</v>
      </c>
      <c r="S277" s="47">
        <v>0</v>
      </c>
      <c r="T277" s="47">
        <v>207</v>
      </c>
      <c r="U277" s="47">
        <v>-23</v>
      </c>
      <c r="V277" t="s">
        <v>71</v>
      </c>
      <c r="W277" t="s">
        <v>72</v>
      </c>
      <c r="X277"/>
      <c r="Y277" t="s">
        <v>240</v>
      </c>
      <c r="Z277" s="43" t="str">
        <f>Raw_data[[#This Row],[Month]]&amp;Raw_data[[#This Row],[Locations]]&amp;Raw_data[[#This Row],[Looker2]]</f>
        <v>45292San MarcosPHP</v>
      </c>
      <c r="AA277" s="44" t="str">
        <f>IFERROR(VLOOKUP(Raw_data[[#This Row],[Description]],'LU Table'!$A$1:$B$50,2,0),"")</f>
        <v>PHP</v>
      </c>
      <c r="AB277" s="44" t="str">
        <f>TRIM(MID(Raw_data[[#This Row],[Location]],LEN("Positive Recovery- ")+1,LEN(Raw_data[[#This Row],[Location]])))</f>
        <v>San Marcos</v>
      </c>
      <c r="AC277" s="45">
        <f t="shared" si="4"/>
        <v>45292</v>
      </c>
      <c r="AD277" s="44" t="str">
        <f>VLOOKUP(Raw_data[[#This Row],[Locations]]&amp;Raw_data[[#This Row],[Looker2]],Category!A:E,5,0)</f>
        <v>Affiliate</v>
      </c>
      <c r="AE277" s="44" t="str">
        <f>Raw_data[[#This Row],[Locations]]&amp;Raw_data[[#This Row],[Looker2]]</f>
        <v>San MarcosPHP</v>
      </c>
    </row>
    <row r="278" spans="1:31">
      <c r="A278" s="15">
        <v>45295</v>
      </c>
      <c r="B278" s="15">
        <v>45294</v>
      </c>
      <c r="C278" t="s">
        <v>9</v>
      </c>
      <c r="D278">
        <v>205514</v>
      </c>
      <c r="E278" t="s">
        <v>633</v>
      </c>
      <c r="F278" t="s">
        <v>563</v>
      </c>
      <c r="G278" t="s">
        <v>634</v>
      </c>
      <c r="H278" t="s">
        <v>167</v>
      </c>
      <c r="I278"/>
      <c r="J278" t="s">
        <v>87</v>
      </c>
      <c r="K278" t="s">
        <v>19</v>
      </c>
      <c r="L278" t="s">
        <v>129</v>
      </c>
      <c r="M278">
        <v>1</v>
      </c>
      <c r="N278" s="47">
        <v>425</v>
      </c>
      <c r="O278" s="47">
        <v>0</v>
      </c>
      <c r="P278" s="47">
        <v>0</v>
      </c>
      <c r="Q278" s="47">
        <v>0</v>
      </c>
      <c r="R278" s="47">
        <v>0</v>
      </c>
      <c r="S278" s="47">
        <v>0</v>
      </c>
      <c r="T278" s="47">
        <v>425</v>
      </c>
      <c r="U278" s="47">
        <v>267.5</v>
      </c>
      <c r="V278" t="s">
        <v>71</v>
      </c>
      <c r="W278" t="s">
        <v>72</v>
      </c>
      <c r="X278"/>
      <c r="Y278" t="s">
        <v>240</v>
      </c>
      <c r="Z278" s="43" t="str">
        <f>Raw_data[[#This Row],[Month]]&amp;Raw_data[[#This Row],[Locations]]&amp;Raw_data[[#This Row],[Looker2]]</f>
        <v>45292San MarcosPHP</v>
      </c>
      <c r="AA278" s="44" t="str">
        <f>IFERROR(VLOOKUP(Raw_data[[#This Row],[Description]],'LU Table'!$A$1:$B$50,2,0),"")</f>
        <v>PHP</v>
      </c>
      <c r="AB278" s="44" t="str">
        <f>TRIM(MID(Raw_data[[#This Row],[Location]],LEN("Positive Recovery- ")+1,LEN(Raw_data[[#This Row],[Location]])))</f>
        <v>San Marcos</v>
      </c>
      <c r="AC278" s="45">
        <f t="shared" si="4"/>
        <v>45292</v>
      </c>
      <c r="AD278" s="44" t="str">
        <f>VLOOKUP(Raw_data[[#This Row],[Locations]]&amp;Raw_data[[#This Row],[Looker2]],Category!A:E,5,0)</f>
        <v>Affiliate</v>
      </c>
      <c r="AE278" s="44" t="str">
        <f>Raw_data[[#This Row],[Locations]]&amp;Raw_data[[#This Row],[Looker2]]</f>
        <v>San MarcosPHP</v>
      </c>
    </row>
    <row r="279" spans="1:31">
      <c r="A279" s="15">
        <v>45295</v>
      </c>
      <c r="B279" s="15">
        <v>45294</v>
      </c>
      <c r="C279" t="s">
        <v>9</v>
      </c>
      <c r="D279">
        <v>205515</v>
      </c>
      <c r="E279" t="s">
        <v>860</v>
      </c>
      <c r="F279" t="s">
        <v>290</v>
      </c>
      <c r="G279" t="s">
        <v>472</v>
      </c>
      <c r="H279" t="s">
        <v>160</v>
      </c>
      <c r="I279" t="s">
        <v>232</v>
      </c>
      <c r="J279" t="s">
        <v>95</v>
      </c>
      <c r="K279" t="s">
        <v>79</v>
      </c>
      <c r="L279" t="s">
        <v>128</v>
      </c>
      <c r="M279">
        <v>1</v>
      </c>
      <c r="N279" s="47">
        <v>130</v>
      </c>
      <c r="O279" s="47">
        <v>0</v>
      </c>
      <c r="P279" s="47">
        <v>0</v>
      </c>
      <c r="Q279" s="47">
        <v>0</v>
      </c>
      <c r="R279" s="47">
        <v>0</v>
      </c>
      <c r="S279" s="47">
        <v>0</v>
      </c>
      <c r="T279" s="47">
        <v>117</v>
      </c>
      <c r="U279" s="47">
        <v>26</v>
      </c>
      <c r="V279" t="s">
        <v>71</v>
      </c>
      <c r="W279" t="s">
        <v>72</v>
      </c>
      <c r="X279"/>
      <c r="Y279" t="s">
        <v>240</v>
      </c>
      <c r="Z279" s="43" t="str">
        <f>Raw_data[[#This Row],[Month]]&amp;Raw_data[[#This Row],[Locations]]&amp;Raw_data[[#This Row],[Looker2]]</f>
        <v>45292Cinco RanchIOP</v>
      </c>
      <c r="AA279" s="44" t="str">
        <f>IFERROR(VLOOKUP(Raw_data[[#This Row],[Description]],'LU Table'!$A$1:$B$50,2,0),"")</f>
        <v>IOP</v>
      </c>
      <c r="AB279" s="44" t="str">
        <f>TRIM(MID(Raw_data[[#This Row],[Location]],LEN("Positive Recovery- ")+1,LEN(Raw_data[[#This Row],[Location]])))</f>
        <v>Cinco Ranch</v>
      </c>
      <c r="AC279" s="45">
        <f t="shared" si="4"/>
        <v>45292</v>
      </c>
      <c r="AD279" s="44" t="str">
        <f>VLOOKUP(Raw_data[[#This Row],[Locations]]&amp;Raw_data[[#This Row],[Looker2]],Category!A:E,5,0)</f>
        <v>Affiliate</v>
      </c>
      <c r="AE279" s="44" t="str">
        <f>Raw_data[[#This Row],[Locations]]&amp;Raw_data[[#This Row],[Looker2]]</f>
        <v>Cinco RanchIOP</v>
      </c>
    </row>
    <row r="280" spans="1:31">
      <c r="A280" s="15">
        <v>45295</v>
      </c>
      <c r="B280" s="15">
        <v>45294</v>
      </c>
      <c r="C280" t="s">
        <v>9</v>
      </c>
      <c r="D280">
        <v>205516</v>
      </c>
      <c r="E280" t="s">
        <v>697</v>
      </c>
      <c r="F280" t="s">
        <v>352</v>
      </c>
      <c r="G280" t="s">
        <v>303</v>
      </c>
      <c r="H280" t="s">
        <v>160</v>
      </c>
      <c r="I280"/>
      <c r="J280" t="s">
        <v>94</v>
      </c>
      <c r="K280" t="s">
        <v>234</v>
      </c>
      <c r="L280" t="s">
        <v>128</v>
      </c>
      <c r="M280">
        <v>1</v>
      </c>
      <c r="N280" s="47">
        <v>215</v>
      </c>
      <c r="O280" s="47">
        <v>0</v>
      </c>
      <c r="P280" s="47">
        <v>0</v>
      </c>
      <c r="Q280" s="47">
        <v>0</v>
      </c>
      <c r="R280" s="47">
        <v>0</v>
      </c>
      <c r="S280" s="47">
        <v>215</v>
      </c>
      <c r="T280" s="47">
        <v>193.5</v>
      </c>
      <c r="U280" s="47">
        <v>193.5</v>
      </c>
      <c r="V280" t="s">
        <v>71</v>
      </c>
      <c r="W280" t="s">
        <v>72</v>
      </c>
      <c r="X280"/>
      <c r="Y280" t="s">
        <v>240</v>
      </c>
      <c r="Z280" s="43" t="str">
        <f>Raw_data[[#This Row],[Month]]&amp;Raw_data[[#This Row],[Locations]]&amp;Raw_data[[#This Row],[Looker2]]</f>
        <v>45292Clear LakeIOP</v>
      </c>
      <c r="AA280" s="44" t="str">
        <f>IFERROR(VLOOKUP(Raw_data[[#This Row],[Description]],'LU Table'!$A$1:$B$50,2,0),"")</f>
        <v>IOP</v>
      </c>
      <c r="AB280" s="44" t="str">
        <f>TRIM(MID(Raw_data[[#This Row],[Location]],LEN("Positive Recovery- ")+1,LEN(Raw_data[[#This Row],[Location]])))</f>
        <v>Clear Lake</v>
      </c>
      <c r="AC280" s="45">
        <f t="shared" si="4"/>
        <v>45292</v>
      </c>
      <c r="AD280" s="44" t="str">
        <f>VLOOKUP(Raw_data[[#This Row],[Locations]]&amp;Raw_data[[#This Row],[Looker2]],Category!A:E,5,0)</f>
        <v>Affiliate</v>
      </c>
      <c r="AE280" s="44" t="str">
        <f>Raw_data[[#This Row],[Locations]]&amp;Raw_data[[#This Row],[Looker2]]</f>
        <v>Clear LakeIOP</v>
      </c>
    </row>
    <row r="281" spans="1:31">
      <c r="A281" s="15">
        <v>45295</v>
      </c>
      <c r="B281" s="15">
        <v>45294</v>
      </c>
      <c r="C281" t="s">
        <v>9</v>
      </c>
      <c r="D281">
        <v>205517</v>
      </c>
      <c r="E281" t="s">
        <v>754</v>
      </c>
      <c r="F281" t="s">
        <v>274</v>
      </c>
      <c r="G281" t="s">
        <v>755</v>
      </c>
      <c r="H281" t="s">
        <v>158</v>
      </c>
      <c r="I281" t="s">
        <v>232</v>
      </c>
      <c r="J281" t="s">
        <v>87</v>
      </c>
      <c r="K281" t="s">
        <v>234</v>
      </c>
      <c r="L281" t="s">
        <v>128</v>
      </c>
      <c r="M281">
        <v>1</v>
      </c>
      <c r="N281" s="47">
        <v>275</v>
      </c>
      <c r="O281" s="47">
        <v>0</v>
      </c>
      <c r="P281" s="47">
        <v>0</v>
      </c>
      <c r="Q281" s="47">
        <v>0</v>
      </c>
      <c r="R281" s="47">
        <v>0</v>
      </c>
      <c r="S281" s="47">
        <v>0</v>
      </c>
      <c r="T281" s="47">
        <v>247.5</v>
      </c>
      <c r="U281" s="47">
        <v>247.5</v>
      </c>
      <c r="V281" t="s">
        <v>71</v>
      </c>
      <c r="W281" t="s">
        <v>72</v>
      </c>
      <c r="X281"/>
      <c r="Y281" t="s">
        <v>240</v>
      </c>
      <c r="Z281" s="43" t="str">
        <f>Raw_data[[#This Row],[Month]]&amp;Raw_data[[#This Row],[Locations]]&amp;Raw_data[[#This Row],[Looker2]]</f>
        <v>45292Clear LakeIOP</v>
      </c>
      <c r="AA281" s="44" t="str">
        <f>IFERROR(VLOOKUP(Raw_data[[#This Row],[Description]],'LU Table'!$A$1:$B$50,2,0),"")</f>
        <v>IOP</v>
      </c>
      <c r="AB281" s="44" t="str">
        <f>TRIM(MID(Raw_data[[#This Row],[Location]],LEN("Positive Recovery- ")+1,LEN(Raw_data[[#This Row],[Location]])))</f>
        <v>Clear Lake</v>
      </c>
      <c r="AC281" s="45">
        <f t="shared" si="4"/>
        <v>45292</v>
      </c>
      <c r="AD281" s="44" t="str">
        <f>VLOOKUP(Raw_data[[#This Row],[Locations]]&amp;Raw_data[[#This Row],[Looker2]],Category!A:E,5,0)</f>
        <v>Affiliate</v>
      </c>
      <c r="AE281" s="44" t="str">
        <f>Raw_data[[#This Row],[Locations]]&amp;Raw_data[[#This Row],[Looker2]]</f>
        <v>Clear LakeIOP</v>
      </c>
    </row>
    <row r="282" spans="1:31">
      <c r="A282" s="15">
        <v>45295</v>
      </c>
      <c r="B282" s="15">
        <v>45294</v>
      </c>
      <c r="C282" t="s">
        <v>9</v>
      </c>
      <c r="D282">
        <v>205518</v>
      </c>
      <c r="E282" t="s">
        <v>767</v>
      </c>
      <c r="F282" t="s">
        <v>768</v>
      </c>
      <c r="G282" t="s">
        <v>353</v>
      </c>
      <c r="H282" t="s">
        <v>158</v>
      </c>
      <c r="I282"/>
      <c r="J282" t="s">
        <v>89</v>
      </c>
      <c r="K282" t="s">
        <v>234</v>
      </c>
      <c r="L282" t="s">
        <v>128</v>
      </c>
      <c r="M282">
        <v>1</v>
      </c>
      <c r="N282" s="47">
        <v>200</v>
      </c>
      <c r="O282" s="47">
        <v>0</v>
      </c>
      <c r="P282" s="47">
        <v>0</v>
      </c>
      <c r="Q282" s="47">
        <v>0</v>
      </c>
      <c r="R282" s="47">
        <v>0</v>
      </c>
      <c r="S282" s="47">
        <v>0</v>
      </c>
      <c r="T282" s="47">
        <v>180</v>
      </c>
      <c r="U282" s="47">
        <v>-20</v>
      </c>
      <c r="V282" t="s">
        <v>71</v>
      </c>
      <c r="W282" t="s">
        <v>72</v>
      </c>
      <c r="X282"/>
      <c r="Y282" t="s">
        <v>240</v>
      </c>
      <c r="Z282" s="43" t="str">
        <f>Raw_data[[#This Row],[Month]]&amp;Raw_data[[#This Row],[Locations]]&amp;Raw_data[[#This Row],[Looker2]]</f>
        <v>45292Clear LakeIOP</v>
      </c>
      <c r="AA282" s="44" t="str">
        <f>IFERROR(VLOOKUP(Raw_data[[#This Row],[Description]],'LU Table'!$A$1:$B$50,2,0),"")</f>
        <v>IOP</v>
      </c>
      <c r="AB282" s="44" t="str">
        <f>TRIM(MID(Raw_data[[#This Row],[Location]],LEN("Positive Recovery- ")+1,LEN(Raw_data[[#This Row],[Location]])))</f>
        <v>Clear Lake</v>
      </c>
      <c r="AC282" s="45">
        <f t="shared" si="4"/>
        <v>45292</v>
      </c>
      <c r="AD282" s="44" t="str">
        <f>VLOOKUP(Raw_data[[#This Row],[Locations]]&amp;Raw_data[[#This Row],[Looker2]],Category!A:E,5,0)</f>
        <v>Affiliate</v>
      </c>
      <c r="AE282" s="44" t="str">
        <f>Raw_data[[#This Row],[Locations]]&amp;Raw_data[[#This Row],[Looker2]]</f>
        <v>Clear LakeIOP</v>
      </c>
    </row>
    <row r="283" spans="1:31">
      <c r="A283" s="15">
        <v>45295</v>
      </c>
      <c r="B283" s="15">
        <v>45294</v>
      </c>
      <c r="C283" t="s">
        <v>9</v>
      </c>
      <c r="D283">
        <v>205519</v>
      </c>
      <c r="E283" t="s">
        <v>100</v>
      </c>
      <c r="F283" t="s">
        <v>345</v>
      </c>
      <c r="G283" t="s">
        <v>346</v>
      </c>
      <c r="H283" t="s">
        <v>160</v>
      </c>
      <c r="I283" t="s">
        <v>232</v>
      </c>
      <c r="J283" t="s">
        <v>95</v>
      </c>
      <c r="K283" t="s">
        <v>76</v>
      </c>
      <c r="L283" t="s">
        <v>128</v>
      </c>
      <c r="M283">
        <v>1</v>
      </c>
      <c r="N283" s="47">
        <v>130</v>
      </c>
      <c r="O283" s="47">
        <v>0</v>
      </c>
      <c r="P283" s="47">
        <v>0</v>
      </c>
      <c r="Q283" s="47">
        <v>0</v>
      </c>
      <c r="R283" s="47">
        <v>0</v>
      </c>
      <c r="S283" s="47">
        <v>0</v>
      </c>
      <c r="T283" s="47">
        <v>117</v>
      </c>
      <c r="U283" s="47">
        <v>117</v>
      </c>
      <c r="V283" t="s">
        <v>71</v>
      </c>
      <c r="W283" t="s">
        <v>72</v>
      </c>
      <c r="X283"/>
      <c r="Y283" t="s">
        <v>240</v>
      </c>
      <c r="Z283" s="43" t="str">
        <f>Raw_data[[#This Row],[Month]]&amp;Raw_data[[#This Row],[Locations]]&amp;Raw_data[[#This Row],[Looker2]]</f>
        <v>45292MontroseIOP</v>
      </c>
      <c r="AA283" s="44" t="str">
        <f>IFERROR(VLOOKUP(Raw_data[[#This Row],[Description]],'LU Table'!$A$1:$B$50,2,0),"")</f>
        <v>IOP</v>
      </c>
      <c r="AB283" s="44" t="str">
        <f>TRIM(MID(Raw_data[[#This Row],[Location]],LEN("Positive Recovery- ")+1,LEN(Raw_data[[#This Row],[Location]])))</f>
        <v>Montrose</v>
      </c>
      <c r="AC283" s="45">
        <f t="shared" si="4"/>
        <v>45292</v>
      </c>
      <c r="AD283" s="44" t="str">
        <f>VLOOKUP(Raw_data[[#This Row],[Locations]]&amp;Raw_data[[#This Row],[Looker2]],Category!A:E,5,0)</f>
        <v>Company Owned</v>
      </c>
      <c r="AE283" s="44" t="str">
        <f>Raw_data[[#This Row],[Locations]]&amp;Raw_data[[#This Row],[Looker2]]</f>
        <v>MontroseIOP</v>
      </c>
    </row>
    <row r="284" spans="1:31">
      <c r="A284" s="15">
        <v>45295</v>
      </c>
      <c r="B284" s="15">
        <v>45294</v>
      </c>
      <c r="C284" t="s">
        <v>9</v>
      </c>
      <c r="D284">
        <v>205520</v>
      </c>
      <c r="E284" t="s">
        <v>615</v>
      </c>
      <c r="F284" t="s">
        <v>616</v>
      </c>
      <c r="G284" t="s">
        <v>617</v>
      </c>
      <c r="H284" t="s">
        <v>160</v>
      </c>
      <c r="I284" t="s">
        <v>232</v>
      </c>
      <c r="J284" t="s">
        <v>94</v>
      </c>
      <c r="K284" t="s">
        <v>76</v>
      </c>
      <c r="L284" t="s">
        <v>128</v>
      </c>
      <c r="M284">
        <v>1</v>
      </c>
      <c r="N284" s="47">
        <v>215</v>
      </c>
      <c r="O284" s="47">
        <v>0</v>
      </c>
      <c r="P284" s="47">
        <v>0</v>
      </c>
      <c r="Q284" s="47">
        <v>0</v>
      </c>
      <c r="R284" s="47">
        <v>0</v>
      </c>
      <c r="S284" s="47">
        <v>0</v>
      </c>
      <c r="T284" s="47">
        <v>193.5</v>
      </c>
      <c r="U284" s="47">
        <v>32.25</v>
      </c>
      <c r="V284" t="s">
        <v>71</v>
      </c>
      <c r="W284" t="s">
        <v>72</v>
      </c>
      <c r="X284"/>
      <c r="Y284" t="s">
        <v>240</v>
      </c>
      <c r="Z284" s="43" t="str">
        <f>Raw_data[[#This Row],[Month]]&amp;Raw_data[[#This Row],[Locations]]&amp;Raw_data[[#This Row],[Looker2]]</f>
        <v>45292MontroseIOP</v>
      </c>
      <c r="AA284" s="44" t="str">
        <f>IFERROR(VLOOKUP(Raw_data[[#This Row],[Description]],'LU Table'!$A$1:$B$50,2,0),"")</f>
        <v>IOP</v>
      </c>
      <c r="AB284" s="44" t="str">
        <f>TRIM(MID(Raw_data[[#This Row],[Location]],LEN("Positive Recovery- ")+1,LEN(Raw_data[[#This Row],[Location]])))</f>
        <v>Montrose</v>
      </c>
      <c r="AC284" s="45">
        <f t="shared" si="4"/>
        <v>45292</v>
      </c>
      <c r="AD284" s="44" t="str">
        <f>VLOOKUP(Raw_data[[#This Row],[Locations]]&amp;Raw_data[[#This Row],[Looker2]],Category!A:E,5,0)</f>
        <v>Company Owned</v>
      </c>
      <c r="AE284" s="44" t="str">
        <f>Raw_data[[#This Row],[Locations]]&amp;Raw_data[[#This Row],[Looker2]]</f>
        <v>MontroseIOP</v>
      </c>
    </row>
    <row r="285" spans="1:31">
      <c r="A285" s="15">
        <v>45295</v>
      </c>
      <c r="B285" s="15">
        <v>45294</v>
      </c>
      <c r="C285" t="s">
        <v>9</v>
      </c>
      <c r="D285">
        <v>205521</v>
      </c>
      <c r="E285" t="s">
        <v>145</v>
      </c>
      <c r="F285" t="s">
        <v>326</v>
      </c>
      <c r="G285" t="s">
        <v>317</v>
      </c>
      <c r="H285" t="s">
        <v>160</v>
      </c>
      <c r="I285" t="s">
        <v>232</v>
      </c>
      <c r="J285" t="s">
        <v>94</v>
      </c>
      <c r="K285" t="s">
        <v>76</v>
      </c>
      <c r="L285" t="s">
        <v>128</v>
      </c>
      <c r="M285">
        <v>1</v>
      </c>
      <c r="N285" s="47">
        <v>215</v>
      </c>
      <c r="O285" s="47">
        <v>0</v>
      </c>
      <c r="P285" s="47">
        <v>0</v>
      </c>
      <c r="Q285" s="47">
        <v>0</v>
      </c>
      <c r="R285" s="47">
        <v>0</v>
      </c>
      <c r="S285" s="47">
        <v>0</v>
      </c>
      <c r="T285" s="47">
        <v>193.5</v>
      </c>
      <c r="U285" s="47">
        <v>193.5</v>
      </c>
      <c r="V285" t="s">
        <v>71</v>
      </c>
      <c r="W285" t="s">
        <v>72</v>
      </c>
      <c r="X285"/>
      <c r="Y285" t="s">
        <v>240</v>
      </c>
      <c r="Z285" s="43" t="str">
        <f>Raw_data[[#This Row],[Month]]&amp;Raw_data[[#This Row],[Locations]]&amp;Raw_data[[#This Row],[Looker2]]</f>
        <v>45292MontroseIOP</v>
      </c>
      <c r="AA285" s="44" t="str">
        <f>IFERROR(VLOOKUP(Raw_data[[#This Row],[Description]],'LU Table'!$A$1:$B$50,2,0),"")</f>
        <v>IOP</v>
      </c>
      <c r="AB285" s="44" t="str">
        <f>TRIM(MID(Raw_data[[#This Row],[Location]],LEN("Positive Recovery- ")+1,LEN(Raw_data[[#This Row],[Location]])))</f>
        <v>Montrose</v>
      </c>
      <c r="AC285" s="45">
        <f t="shared" si="4"/>
        <v>45292</v>
      </c>
      <c r="AD285" s="44" t="str">
        <f>VLOOKUP(Raw_data[[#This Row],[Locations]]&amp;Raw_data[[#This Row],[Looker2]],Category!A:E,5,0)</f>
        <v>Company Owned</v>
      </c>
      <c r="AE285" s="44" t="str">
        <f>Raw_data[[#This Row],[Locations]]&amp;Raw_data[[#This Row],[Looker2]]</f>
        <v>MontroseIOP</v>
      </c>
    </row>
    <row r="286" spans="1:31">
      <c r="A286" s="15">
        <v>45295</v>
      </c>
      <c r="B286" s="15">
        <v>45294</v>
      </c>
      <c r="C286" t="s">
        <v>9</v>
      </c>
      <c r="D286">
        <v>205522</v>
      </c>
      <c r="E286" t="s">
        <v>698</v>
      </c>
      <c r="F286" t="s">
        <v>260</v>
      </c>
      <c r="G286" t="s">
        <v>436</v>
      </c>
      <c r="H286" t="s">
        <v>160</v>
      </c>
      <c r="I286" t="s">
        <v>232</v>
      </c>
      <c r="J286" t="s">
        <v>95</v>
      </c>
      <c r="K286" t="s">
        <v>76</v>
      </c>
      <c r="L286" t="s">
        <v>128</v>
      </c>
      <c r="M286">
        <v>1</v>
      </c>
      <c r="N286" s="47">
        <v>130</v>
      </c>
      <c r="O286" s="47">
        <v>0</v>
      </c>
      <c r="P286" s="47">
        <v>0</v>
      </c>
      <c r="Q286" s="47">
        <v>0</v>
      </c>
      <c r="R286" s="47">
        <v>0</v>
      </c>
      <c r="S286" s="47">
        <v>130</v>
      </c>
      <c r="T286" s="47">
        <v>117</v>
      </c>
      <c r="U286" s="47">
        <v>117</v>
      </c>
      <c r="V286" t="s">
        <v>71</v>
      </c>
      <c r="W286" t="s">
        <v>72</v>
      </c>
      <c r="X286"/>
      <c r="Y286" t="s">
        <v>240</v>
      </c>
      <c r="Z286" s="43" t="str">
        <f>Raw_data[[#This Row],[Month]]&amp;Raw_data[[#This Row],[Locations]]&amp;Raw_data[[#This Row],[Looker2]]</f>
        <v>45292MontroseIOP</v>
      </c>
      <c r="AA286" s="44" t="str">
        <f>IFERROR(VLOOKUP(Raw_data[[#This Row],[Description]],'LU Table'!$A$1:$B$50,2,0),"")</f>
        <v>IOP</v>
      </c>
      <c r="AB286" s="44" t="str">
        <f>TRIM(MID(Raw_data[[#This Row],[Location]],LEN("Positive Recovery- ")+1,LEN(Raw_data[[#This Row],[Location]])))</f>
        <v>Montrose</v>
      </c>
      <c r="AC286" s="45">
        <f t="shared" si="4"/>
        <v>45292</v>
      </c>
      <c r="AD286" s="44" t="str">
        <f>VLOOKUP(Raw_data[[#This Row],[Locations]]&amp;Raw_data[[#This Row],[Looker2]],Category!A:E,5,0)</f>
        <v>Company Owned</v>
      </c>
      <c r="AE286" s="44" t="str">
        <f>Raw_data[[#This Row],[Locations]]&amp;Raw_data[[#This Row],[Looker2]]</f>
        <v>MontroseIOP</v>
      </c>
    </row>
    <row r="287" spans="1:31">
      <c r="A287" s="15">
        <v>45295</v>
      </c>
      <c r="B287" s="15">
        <v>45294</v>
      </c>
      <c r="C287" t="s">
        <v>9</v>
      </c>
      <c r="D287">
        <v>205523</v>
      </c>
      <c r="E287" t="s">
        <v>939</v>
      </c>
      <c r="F287" t="s">
        <v>321</v>
      </c>
      <c r="G287" t="s">
        <v>940</v>
      </c>
      <c r="H287" t="s">
        <v>158</v>
      </c>
      <c r="I287" t="s">
        <v>232</v>
      </c>
      <c r="J287" t="s">
        <v>88</v>
      </c>
      <c r="K287" t="s">
        <v>76</v>
      </c>
      <c r="L287" t="s">
        <v>128</v>
      </c>
      <c r="M287">
        <v>1</v>
      </c>
      <c r="N287" s="47">
        <v>250</v>
      </c>
      <c r="O287" s="47">
        <v>0</v>
      </c>
      <c r="P287" s="47">
        <v>0</v>
      </c>
      <c r="Q287" s="47">
        <v>0</v>
      </c>
      <c r="R287" s="47">
        <v>0</v>
      </c>
      <c r="S287" s="47">
        <v>250</v>
      </c>
      <c r="T287" s="47">
        <v>225</v>
      </c>
      <c r="U287" s="47">
        <v>225</v>
      </c>
      <c r="V287" t="s">
        <v>71</v>
      </c>
      <c r="W287" t="s">
        <v>72</v>
      </c>
      <c r="X287"/>
      <c r="Y287" t="s">
        <v>240</v>
      </c>
      <c r="Z287" s="43" t="str">
        <f>Raw_data[[#This Row],[Month]]&amp;Raw_data[[#This Row],[Locations]]&amp;Raw_data[[#This Row],[Looker2]]</f>
        <v>45292MontroseIOP</v>
      </c>
      <c r="AA287" s="44" t="str">
        <f>IFERROR(VLOOKUP(Raw_data[[#This Row],[Description]],'LU Table'!$A$1:$B$50,2,0),"")</f>
        <v>IOP</v>
      </c>
      <c r="AB287" s="44" t="str">
        <f>TRIM(MID(Raw_data[[#This Row],[Location]],LEN("Positive Recovery- ")+1,LEN(Raw_data[[#This Row],[Location]])))</f>
        <v>Montrose</v>
      </c>
      <c r="AC287" s="45">
        <f t="shared" si="4"/>
        <v>45292</v>
      </c>
      <c r="AD287" s="44" t="str">
        <f>VLOOKUP(Raw_data[[#This Row],[Locations]]&amp;Raw_data[[#This Row],[Looker2]],Category!A:E,5,0)</f>
        <v>Company Owned</v>
      </c>
      <c r="AE287" s="44" t="str">
        <f>Raw_data[[#This Row],[Locations]]&amp;Raw_data[[#This Row],[Looker2]]</f>
        <v>MontroseIOP</v>
      </c>
    </row>
    <row r="288" spans="1:31">
      <c r="A288" s="15">
        <v>45295</v>
      </c>
      <c r="B288" s="15">
        <v>45294</v>
      </c>
      <c r="C288" t="s">
        <v>9</v>
      </c>
      <c r="D288">
        <v>205524</v>
      </c>
      <c r="E288" t="s">
        <v>83</v>
      </c>
      <c r="F288" t="s">
        <v>253</v>
      </c>
      <c r="G288" t="s">
        <v>294</v>
      </c>
      <c r="H288" t="s">
        <v>160</v>
      </c>
      <c r="I288" t="s">
        <v>232</v>
      </c>
      <c r="J288" t="s">
        <v>94</v>
      </c>
      <c r="K288" t="s">
        <v>76</v>
      </c>
      <c r="L288" t="s">
        <v>128</v>
      </c>
      <c r="M288">
        <v>1</v>
      </c>
      <c r="N288" s="47">
        <v>215</v>
      </c>
      <c r="O288" s="47">
        <v>0</v>
      </c>
      <c r="P288" s="47">
        <v>0</v>
      </c>
      <c r="Q288" s="47">
        <v>0</v>
      </c>
      <c r="R288" s="47">
        <v>0</v>
      </c>
      <c r="S288" s="47">
        <v>0</v>
      </c>
      <c r="T288" s="47">
        <v>193.5</v>
      </c>
      <c r="U288" s="47">
        <v>193.5</v>
      </c>
      <c r="V288" t="s">
        <v>71</v>
      </c>
      <c r="W288" t="s">
        <v>72</v>
      </c>
      <c r="X288"/>
      <c r="Y288" t="s">
        <v>240</v>
      </c>
      <c r="Z288" s="43" t="str">
        <f>Raw_data[[#This Row],[Month]]&amp;Raw_data[[#This Row],[Locations]]&amp;Raw_data[[#This Row],[Looker2]]</f>
        <v>45292MontroseIOP</v>
      </c>
      <c r="AA288" s="44" t="str">
        <f>IFERROR(VLOOKUP(Raw_data[[#This Row],[Description]],'LU Table'!$A$1:$B$50,2,0),"")</f>
        <v>IOP</v>
      </c>
      <c r="AB288" s="44" t="str">
        <f>TRIM(MID(Raw_data[[#This Row],[Location]],LEN("Positive Recovery- ")+1,LEN(Raw_data[[#This Row],[Location]])))</f>
        <v>Montrose</v>
      </c>
      <c r="AC288" s="45">
        <f t="shared" si="4"/>
        <v>45292</v>
      </c>
      <c r="AD288" s="44" t="str">
        <f>VLOOKUP(Raw_data[[#This Row],[Locations]]&amp;Raw_data[[#This Row],[Looker2]],Category!A:E,5,0)</f>
        <v>Company Owned</v>
      </c>
      <c r="AE288" s="44" t="str">
        <f>Raw_data[[#This Row],[Locations]]&amp;Raw_data[[#This Row],[Looker2]]</f>
        <v>MontroseIOP</v>
      </c>
    </row>
    <row r="289" spans="1:31">
      <c r="A289" s="15">
        <v>45295</v>
      </c>
      <c r="B289" s="15">
        <v>45294</v>
      </c>
      <c r="C289" t="s">
        <v>9</v>
      </c>
      <c r="D289">
        <v>205525</v>
      </c>
      <c r="E289" t="s">
        <v>670</v>
      </c>
      <c r="F289" t="s">
        <v>475</v>
      </c>
      <c r="G289" t="s">
        <v>671</v>
      </c>
      <c r="H289" t="s">
        <v>160</v>
      </c>
      <c r="I289" t="s">
        <v>232</v>
      </c>
      <c r="J289" t="s">
        <v>95</v>
      </c>
      <c r="K289" t="s">
        <v>76</v>
      </c>
      <c r="L289" t="s">
        <v>128</v>
      </c>
      <c r="M289">
        <v>1</v>
      </c>
      <c r="N289" s="47">
        <v>130</v>
      </c>
      <c r="O289" s="47">
        <v>0</v>
      </c>
      <c r="P289" s="47">
        <v>0</v>
      </c>
      <c r="Q289" s="47">
        <v>0</v>
      </c>
      <c r="R289" s="47">
        <v>0</v>
      </c>
      <c r="S289" s="47">
        <v>0</v>
      </c>
      <c r="T289" s="47">
        <v>117</v>
      </c>
      <c r="U289" s="47">
        <v>26</v>
      </c>
      <c r="V289" t="s">
        <v>71</v>
      </c>
      <c r="W289" t="s">
        <v>72</v>
      </c>
      <c r="X289"/>
      <c r="Y289" t="s">
        <v>240</v>
      </c>
      <c r="Z289" s="43" t="str">
        <f>Raw_data[[#This Row],[Month]]&amp;Raw_data[[#This Row],[Locations]]&amp;Raw_data[[#This Row],[Looker2]]</f>
        <v>45292MontroseIOP</v>
      </c>
      <c r="AA289" s="44" t="str">
        <f>IFERROR(VLOOKUP(Raw_data[[#This Row],[Description]],'LU Table'!$A$1:$B$50,2,0),"")</f>
        <v>IOP</v>
      </c>
      <c r="AB289" s="44" t="str">
        <f>TRIM(MID(Raw_data[[#This Row],[Location]],LEN("Positive Recovery- ")+1,LEN(Raw_data[[#This Row],[Location]])))</f>
        <v>Montrose</v>
      </c>
      <c r="AC289" s="45">
        <f t="shared" si="4"/>
        <v>45292</v>
      </c>
      <c r="AD289" s="44" t="str">
        <f>VLOOKUP(Raw_data[[#This Row],[Locations]]&amp;Raw_data[[#This Row],[Looker2]],Category!A:E,5,0)</f>
        <v>Company Owned</v>
      </c>
      <c r="AE289" s="44" t="str">
        <f>Raw_data[[#This Row],[Locations]]&amp;Raw_data[[#This Row],[Looker2]]</f>
        <v>MontroseIOP</v>
      </c>
    </row>
    <row r="290" spans="1:31">
      <c r="A290" s="15">
        <v>45295</v>
      </c>
      <c r="B290" s="15">
        <v>45294</v>
      </c>
      <c r="C290" t="s">
        <v>9</v>
      </c>
      <c r="D290">
        <v>205526</v>
      </c>
      <c r="E290" t="s">
        <v>850</v>
      </c>
      <c r="F290" t="s">
        <v>851</v>
      </c>
      <c r="G290" t="s">
        <v>707</v>
      </c>
      <c r="H290" t="s">
        <v>160</v>
      </c>
      <c r="I290" t="s">
        <v>232</v>
      </c>
      <c r="J290" t="s">
        <v>90</v>
      </c>
      <c r="K290" t="s">
        <v>76</v>
      </c>
      <c r="L290" t="s">
        <v>128</v>
      </c>
      <c r="M290">
        <v>1</v>
      </c>
      <c r="N290" s="47">
        <v>220</v>
      </c>
      <c r="O290" s="47">
        <v>0</v>
      </c>
      <c r="P290" s="47">
        <v>0</v>
      </c>
      <c r="Q290" s="47">
        <v>0</v>
      </c>
      <c r="R290" s="47">
        <v>0</v>
      </c>
      <c r="S290" s="47">
        <v>220</v>
      </c>
      <c r="T290" s="47">
        <v>198</v>
      </c>
      <c r="U290" s="47">
        <v>198</v>
      </c>
      <c r="V290" t="s">
        <v>71</v>
      </c>
      <c r="W290" t="s">
        <v>72</v>
      </c>
      <c r="X290"/>
      <c r="Y290" t="s">
        <v>240</v>
      </c>
      <c r="Z290" s="43" t="str">
        <f>Raw_data[[#This Row],[Month]]&amp;Raw_data[[#This Row],[Locations]]&amp;Raw_data[[#This Row],[Looker2]]</f>
        <v>45292MontroseIOP</v>
      </c>
      <c r="AA290" s="44" t="str">
        <f>IFERROR(VLOOKUP(Raw_data[[#This Row],[Description]],'LU Table'!$A$1:$B$50,2,0),"")</f>
        <v>IOP</v>
      </c>
      <c r="AB290" s="44" t="str">
        <f>TRIM(MID(Raw_data[[#This Row],[Location]],LEN("Positive Recovery- ")+1,LEN(Raw_data[[#This Row],[Location]])))</f>
        <v>Montrose</v>
      </c>
      <c r="AC290" s="45">
        <f t="shared" si="4"/>
        <v>45292</v>
      </c>
      <c r="AD290" s="44" t="str">
        <f>VLOOKUP(Raw_data[[#This Row],[Locations]]&amp;Raw_data[[#This Row],[Looker2]],Category!A:E,5,0)</f>
        <v>Company Owned</v>
      </c>
      <c r="AE290" s="44" t="str">
        <f>Raw_data[[#This Row],[Locations]]&amp;Raw_data[[#This Row],[Looker2]]</f>
        <v>MontroseIOP</v>
      </c>
    </row>
    <row r="291" spans="1:31">
      <c r="A291" s="15">
        <v>45295</v>
      </c>
      <c r="B291" s="15">
        <v>45294</v>
      </c>
      <c r="C291" t="s">
        <v>9</v>
      </c>
      <c r="D291">
        <v>205527</v>
      </c>
      <c r="E291" t="s">
        <v>722</v>
      </c>
      <c r="F291" t="s">
        <v>351</v>
      </c>
      <c r="G291" t="s">
        <v>362</v>
      </c>
      <c r="H291" t="s">
        <v>160</v>
      </c>
      <c r="I291" t="s">
        <v>232</v>
      </c>
      <c r="J291" t="s">
        <v>90</v>
      </c>
      <c r="K291" t="s">
        <v>76</v>
      </c>
      <c r="L291" t="s">
        <v>128</v>
      </c>
      <c r="M291">
        <v>1</v>
      </c>
      <c r="N291" s="47">
        <v>220</v>
      </c>
      <c r="O291" s="47">
        <v>0</v>
      </c>
      <c r="P291" s="47">
        <v>0</v>
      </c>
      <c r="Q291" s="47">
        <v>0</v>
      </c>
      <c r="R291" s="47">
        <v>0</v>
      </c>
      <c r="S291" s="47">
        <v>8</v>
      </c>
      <c r="T291" s="47">
        <v>198</v>
      </c>
      <c r="U291" s="47">
        <v>-14</v>
      </c>
      <c r="V291" t="s">
        <v>71</v>
      </c>
      <c r="W291" t="s">
        <v>72</v>
      </c>
      <c r="X291"/>
      <c r="Y291" t="s">
        <v>240</v>
      </c>
      <c r="Z291" s="43" t="str">
        <f>Raw_data[[#This Row],[Month]]&amp;Raw_data[[#This Row],[Locations]]&amp;Raw_data[[#This Row],[Looker2]]</f>
        <v>45292MontroseIOP</v>
      </c>
      <c r="AA291" s="44" t="str">
        <f>IFERROR(VLOOKUP(Raw_data[[#This Row],[Description]],'LU Table'!$A$1:$B$50,2,0),"")</f>
        <v>IOP</v>
      </c>
      <c r="AB291" s="44" t="str">
        <f>TRIM(MID(Raw_data[[#This Row],[Location]],LEN("Positive Recovery- ")+1,LEN(Raw_data[[#This Row],[Location]])))</f>
        <v>Montrose</v>
      </c>
      <c r="AC291" s="45">
        <f t="shared" si="4"/>
        <v>45292</v>
      </c>
      <c r="AD291" s="44" t="str">
        <f>VLOOKUP(Raw_data[[#This Row],[Locations]]&amp;Raw_data[[#This Row],[Looker2]],Category!A:E,5,0)</f>
        <v>Company Owned</v>
      </c>
      <c r="AE291" s="44" t="str">
        <f>Raw_data[[#This Row],[Locations]]&amp;Raw_data[[#This Row],[Looker2]]</f>
        <v>MontroseIOP</v>
      </c>
    </row>
    <row r="292" spans="1:31">
      <c r="A292" s="15">
        <v>45295</v>
      </c>
      <c r="B292" s="15">
        <v>45294</v>
      </c>
      <c r="C292" t="s">
        <v>9</v>
      </c>
      <c r="D292">
        <v>205528</v>
      </c>
      <c r="E292" t="s">
        <v>776</v>
      </c>
      <c r="F292" t="s">
        <v>305</v>
      </c>
      <c r="G292" t="s">
        <v>777</v>
      </c>
      <c r="H292" t="s">
        <v>158</v>
      </c>
      <c r="I292" t="s">
        <v>232</v>
      </c>
      <c r="J292" t="s">
        <v>87</v>
      </c>
      <c r="K292" t="s">
        <v>19</v>
      </c>
      <c r="L292" t="s">
        <v>128</v>
      </c>
      <c r="M292">
        <v>1</v>
      </c>
      <c r="N292" s="47">
        <v>275</v>
      </c>
      <c r="O292" s="47">
        <v>0</v>
      </c>
      <c r="P292" s="47">
        <v>0</v>
      </c>
      <c r="Q292" s="47">
        <v>0</v>
      </c>
      <c r="R292" s="47">
        <v>0</v>
      </c>
      <c r="S292" s="47">
        <v>275</v>
      </c>
      <c r="T292" s="47">
        <v>247.5</v>
      </c>
      <c r="U292" s="47">
        <v>247.5</v>
      </c>
      <c r="V292" t="s">
        <v>71</v>
      </c>
      <c r="W292" t="s">
        <v>72</v>
      </c>
      <c r="X292"/>
      <c r="Y292" t="s">
        <v>240</v>
      </c>
      <c r="Z292" s="43" t="str">
        <f>Raw_data[[#This Row],[Month]]&amp;Raw_data[[#This Row],[Locations]]&amp;Raw_data[[#This Row],[Looker2]]</f>
        <v>45292San MarcosIOP</v>
      </c>
      <c r="AA292" s="44" t="str">
        <f>IFERROR(VLOOKUP(Raw_data[[#This Row],[Description]],'LU Table'!$A$1:$B$50,2,0),"")</f>
        <v>IOP</v>
      </c>
      <c r="AB292" s="44" t="str">
        <f>TRIM(MID(Raw_data[[#This Row],[Location]],LEN("Positive Recovery- ")+1,LEN(Raw_data[[#This Row],[Location]])))</f>
        <v>San Marcos</v>
      </c>
      <c r="AC292" s="45">
        <f t="shared" si="4"/>
        <v>45292</v>
      </c>
      <c r="AD292" s="44" t="str">
        <f>VLOOKUP(Raw_data[[#This Row],[Locations]]&amp;Raw_data[[#This Row],[Looker2]],Category!A:E,5,0)</f>
        <v>Affiliate</v>
      </c>
      <c r="AE292" s="44" t="str">
        <f>Raw_data[[#This Row],[Locations]]&amp;Raw_data[[#This Row],[Looker2]]</f>
        <v>San MarcosIOP</v>
      </c>
    </row>
    <row r="293" spans="1:31">
      <c r="A293" s="15">
        <v>45295</v>
      </c>
      <c r="B293" s="15">
        <v>45294</v>
      </c>
      <c r="C293" t="s">
        <v>9</v>
      </c>
      <c r="D293">
        <v>205529</v>
      </c>
      <c r="E293" t="s">
        <v>120</v>
      </c>
      <c r="F293" t="s">
        <v>431</v>
      </c>
      <c r="G293" t="s">
        <v>325</v>
      </c>
      <c r="H293" t="s">
        <v>159</v>
      </c>
      <c r="I293" t="s">
        <v>232</v>
      </c>
      <c r="J293" t="s">
        <v>17</v>
      </c>
      <c r="K293" t="s">
        <v>19</v>
      </c>
      <c r="L293" t="s">
        <v>128</v>
      </c>
      <c r="M293">
        <v>1</v>
      </c>
      <c r="N293" s="47">
        <v>225</v>
      </c>
      <c r="O293" s="47">
        <v>0</v>
      </c>
      <c r="P293" s="47">
        <v>0</v>
      </c>
      <c r="Q293" s="47">
        <v>0</v>
      </c>
      <c r="R293" s="47">
        <v>0</v>
      </c>
      <c r="S293" s="47">
        <v>225</v>
      </c>
      <c r="T293" s="47">
        <v>225</v>
      </c>
      <c r="U293" s="47">
        <v>225</v>
      </c>
      <c r="V293" t="s">
        <v>71</v>
      </c>
      <c r="W293" t="s">
        <v>72</v>
      </c>
      <c r="X293"/>
      <c r="Y293" t="s">
        <v>240</v>
      </c>
      <c r="Z293" s="43" t="str">
        <f>Raw_data[[#This Row],[Month]]&amp;Raw_data[[#This Row],[Locations]]&amp;Raw_data[[#This Row],[Looker2]]</f>
        <v>45292San MarcosIOP</v>
      </c>
      <c r="AA293" s="44" t="str">
        <f>IFERROR(VLOOKUP(Raw_data[[#This Row],[Description]],'LU Table'!$A$1:$B$50,2,0),"")</f>
        <v>IOP</v>
      </c>
      <c r="AB293" s="44" t="str">
        <f>TRIM(MID(Raw_data[[#This Row],[Location]],LEN("Positive Recovery- ")+1,LEN(Raw_data[[#This Row],[Location]])))</f>
        <v>San Marcos</v>
      </c>
      <c r="AC293" s="45">
        <f t="shared" si="4"/>
        <v>45292</v>
      </c>
      <c r="AD293" s="44" t="str">
        <f>VLOOKUP(Raw_data[[#This Row],[Locations]]&amp;Raw_data[[#This Row],[Looker2]],Category!A:E,5,0)</f>
        <v>Affiliate</v>
      </c>
      <c r="AE293" s="44" t="str">
        <f>Raw_data[[#This Row],[Locations]]&amp;Raw_data[[#This Row],[Looker2]]</f>
        <v>San MarcosIOP</v>
      </c>
    </row>
    <row r="294" spans="1:31">
      <c r="A294" s="15">
        <v>45295</v>
      </c>
      <c r="B294" s="15">
        <v>45294</v>
      </c>
      <c r="C294" t="s">
        <v>9</v>
      </c>
      <c r="D294">
        <v>205530</v>
      </c>
      <c r="E294" t="s">
        <v>685</v>
      </c>
      <c r="F294" t="s">
        <v>305</v>
      </c>
      <c r="G294" t="s">
        <v>280</v>
      </c>
      <c r="H294" t="s">
        <v>158</v>
      </c>
      <c r="I294" t="s">
        <v>232</v>
      </c>
      <c r="J294" t="s">
        <v>103</v>
      </c>
      <c r="K294" t="s">
        <v>19</v>
      </c>
      <c r="L294" t="s">
        <v>128</v>
      </c>
      <c r="M294">
        <v>1</v>
      </c>
      <c r="N294" s="47">
        <v>250</v>
      </c>
      <c r="O294" s="47">
        <v>0</v>
      </c>
      <c r="P294" s="47">
        <v>0</v>
      </c>
      <c r="Q294" s="47">
        <v>0</v>
      </c>
      <c r="R294" s="47">
        <v>0</v>
      </c>
      <c r="S294" s="47">
        <v>0</v>
      </c>
      <c r="T294" s="47">
        <v>225</v>
      </c>
      <c r="U294" s="47">
        <v>10</v>
      </c>
      <c r="V294" t="s">
        <v>71</v>
      </c>
      <c r="W294" t="s">
        <v>72</v>
      </c>
      <c r="X294"/>
      <c r="Y294" t="s">
        <v>240</v>
      </c>
      <c r="Z294" s="43" t="str">
        <f>Raw_data[[#This Row],[Month]]&amp;Raw_data[[#This Row],[Locations]]&amp;Raw_data[[#This Row],[Looker2]]</f>
        <v>45292San MarcosIOP</v>
      </c>
      <c r="AA294" s="44" t="str">
        <f>IFERROR(VLOOKUP(Raw_data[[#This Row],[Description]],'LU Table'!$A$1:$B$50,2,0),"")</f>
        <v>IOP</v>
      </c>
      <c r="AB294" s="44" t="str">
        <f>TRIM(MID(Raw_data[[#This Row],[Location]],LEN("Positive Recovery- ")+1,LEN(Raw_data[[#This Row],[Location]])))</f>
        <v>San Marcos</v>
      </c>
      <c r="AC294" s="45">
        <f t="shared" si="4"/>
        <v>45292</v>
      </c>
      <c r="AD294" s="44" t="str">
        <f>VLOOKUP(Raw_data[[#This Row],[Locations]]&amp;Raw_data[[#This Row],[Looker2]],Category!A:E,5,0)</f>
        <v>Affiliate</v>
      </c>
      <c r="AE294" s="44" t="str">
        <f>Raw_data[[#This Row],[Locations]]&amp;Raw_data[[#This Row],[Looker2]]</f>
        <v>San MarcosIOP</v>
      </c>
    </row>
    <row r="295" spans="1:31">
      <c r="A295" s="15">
        <v>45295</v>
      </c>
      <c r="B295" s="15">
        <v>45294</v>
      </c>
      <c r="C295" t="s">
        <v>9</v>
      </c>
      <c r="D295">
        <v>205531</v>
      </c>
      <c r="E295" t="s">
        <v>794</v>
      </c>
      <c r="F295" t="s">
        <v>427</v>
      </c>
      <c r="G295" t="s">
        <v>795</v>
      </c>
      <c r="H295" t="s">
        <v>158</v>
      </c>
      <c r="I295" t="s">
        <v>232</v>
      </c>
      <c r="J295" t="s">
        <v>87</v>
      </c>
      <c r="K295" t="s">
        <v>19</v>
      </c>
      <c r="L295" t="s">
        <v>128</v>
      </c>
      <c r="M295">
        <v>1</v>
      </c>
      <c r="N295" s="47">
        <v>275</v>
      </c>
      <c r="O295" s="47">
        <v>0</v>
      </c>
      <c r="P295" s="47">
        <v>0</v>
      </c>
      <c r="Q295" s="47">
        <v>0</v>
      </c>
      <c r="R295" s="47">
        <v>0</v>
      </c>
      <c r="S295" s="47">
        <v>0</v>
      </c>
      <c r="T295" s="47">
        <v>247.5</v>
      </c>
      <c r="U295" s="47">
        <v>247.5</v>
      </c>
      <c r="V295" t="s">
        <v>71</v>
      </c>
      <c r="W295" t="s">
        <v>72</v>
      </c>
      <c r="X295"/>
      <c r="Y295" t="s">
        <v>240</v>
      </c>
      <c r="Z295" s="43" t="str">
        <f>Raw_data[[#This Row],[Month]]&amp;Raw_data[[#This Row],[Locations]]&amp;Raw_data[[#This Row],[Looker2]]</f>
        <v>45292San MarcosIOP</v>
      </c>
      <c r="AA295" s="44" t="str">
        <f>IFERROR(VLOOKUP(Raw_data[[#This Row],[Description]],'LU Table'!$A$1:$B$50,2,0),"")</f>
        <v>IOP</v>
      </c>
      <c r="AB295" s="44" t="str">
        <f>TRIM(MID(Raw_data[[#This Row],[Location]],LEN("Positive Recovery- ")+1,LEN(Raw_data[[#This Row],[Location]])))</f>
        <v>San Marcos</v>
      </c>
      <c r="AC295" s="45">
        <f t="shared" si="4"/>
        <v>45292</v>
      </c>
      <c r="AD295" s="44" t="str">
        <f>VLOOKUP(Raw_data[[#This Row],[Locations]]&amp;Raw_data[[#This Row],[Looker2]],Category!A:E,5,0)</f>
        <v>Affiliate</v>
      </c>
      <c r="AE295" s="44" t="str">
        <f>Raw_data[[#This Row],[Locations]]&amp;Raw_data[[#This Row],[Looker2]]</f>
        <v>San MarcosIOP</v>
      </c>
    </row>
    <row r="296" spans="1:31">
      <c r="A296" s="15">
        <v>45295</v>
      </c>
      <c r="B296" s="15">
        <v>45294</v>
      </c>
      <c r="C296" t="s">
        <v>9</v>
      </c>
      <c r="D296">
        <v>205532</v>
      </c>
      <c r="E296" t="s">
        <v>894</v>
      </c>
      <c r="F296" t="s">
        <v>500</v>
      </c>
      <c r="G296" t="s">
        <v>871</v>
      </c>
      <c r="H296" t="s">
        <v>160</v>
      </c>
      <c r="I296" t="s">
        <v>232</v>
      </c>
      <c r="J296" t="s">
        <v>96</v>
      </c>
      <c r="K296" t="s">
        <v>19</v>
      </c>
      <c r="L296" t="s">
        <v>128</v>
      </c>
      <c r="M296">
        <v>1</v>
      </c>
      <c r="N296" s="47">
        <v>169</v>
      </c>
      <c r="O296" s="47">
        <v>0</v>
      </c>
      <c r="P296" s="47">
        <v>0</v>
      </c>
      <c r="Q296" s="47">
        <v>0</v>
      </c>
      <c r="R296" s="47">
        <v>0</v>
      </c>
      <c r="S296" s="47">
        <v>169</v>
      </c>
      <c r="T296" s="47">
        <v>152.1</v>
      </c>
      <c r="U296" s="47">
        <v>152.1</v>
      </c>
      <c r="V296" t="s">
        <v>71</v>
      </c>
      <c r="W296" t="s">
        <v>72</v>
      </c>
      <c r="X296"/>
      <c r="Y296" t="s">
        <v>240</v>
      </c>
      <c r="Z296" s="43" t="str">
        <f>Raw_data[[#This Row],[Month]]&amp;Raw_data[[#This Row],[Locations]]&amp;Raw_data[[#This Row],[Looker2]]</f>
        <v>45292San MarcosIOP</v>
      </c>
      <c r="AA296" s="44" t="str">
        <f>IFERROR(VLOOKUP(Raw_data[[#This Row],[Description]],'LU Table'!$A$1:$B$50,2,0),"")</f>
        <v>IOP</v>
      </c>
      <c r="AB296" s="44" t="str">
        <f>TRIM(MID(Raw_data[[#This Row],[Location]],LEN("Positive Recovery- ")+1,LEN(Raw_data[[#This Row],[Location]])))</f>
        <v>San Marcos</v>
      </c>
      <c r="AC296" s="45">
        <f t="shared" si="4"/>
        <v>45292</v>
      </c>
      <c r="AD296" s="44" t="str">
        <f>VLOOKUP(Raw_data[[#This Row],[Locations]]&amp;Raw_data[[#This Row],[Looker2]],Category!A:E,5,0)</f>
        <v>Affiliate</v>
      </c>
      <c r="AE296" s="44" t="str">
        <f>Raw_data[[#This Row],[Locations]]&amp;Raw_data[[#This Row],[Looker2]]</f>
        <v>San MarcosIOP</v>
      </c>
    </row>
    <row r="297" spans="1:31">
      <c r="A297" s="15">
        <v>45295</v>
      </c>
      <c r="B297" s="15">
        <v>45294</v>
      </c>
      <c r="C297" t="s">
        <v>9</v>
      </c>
      <c r="D297">
        <v>205533</v>
      </c>
      <c r="E297" t="s">
        <v>883</v>
      </c>
      <c r="F297" t="s">
        <v>410</v>
      </c>
      <c r="G297" t="s">
        <v>486</v>
      </c>
      <c r="H297" t="s">
        <v>160</v>
      </c>
      <c r="I297" t="s">
        <v>232</v>
      </c>
      <c r="J297" t="s">
        <v>90</v>
      </c>
      <c r="K297" t="s">
        <v>19</v>
      </c>
      <c r="L297" t="s">
        <v>128</v>
      </c>
      <c r="M297">
        <v>1</v>
      </c>
      <c r="N297" s="47">
        <v>220</v>
      </c>
      <c r="O297" s="47">
        <v>0</v>
      </c>
      <c r="P297" s="47">
        <v>0</v>
      </c>
      <c r="Q297" s="47">
        <v>0</v>
      </c>
      <c r="R297" s="47">
        <v>0</v>
      </c>
      <c r="S297" s="47">
        <v>8</v>
      </c>
      <c r="T297" s="47">
        <v>198</v>
      </c>
      <c r="U297" s="47">
        <v>198</v>
      </c>
      <c r="V297" t="s">
        <v>71</v>
      </c>
      <c r="W297" t="s">
        <v>72</v>
      </c>
      <c r="X297"/>
      <c r="Y297" t="s">
        <v>240</v>
      </c>
      <c r="Z297" s="43" t="str">
        <f>Raw_data[[#This Row],[Month]]&amp;Raw_data[[#This Row],[Locations]]&amp;Raw_data[[#This Row],[Looker2]]</f>
        <v>45292San MarcosIOP</v>
      </c>
      <c r="AA297" s="44" t="str">
        <f>IFERROR(VLOOKUP(Raw_data[[#This Row],[Description]],'LU Table'!$A$1:$B$50,2,0),"")</f>
        <v>IOP</v>
      </c>
      <c r="AB297" s="44" t="str">
        <f>TRIM(MID(Raw_data[[#This Row],[Location]],LEN("Positive Recovery- ")+1,LEN(Raw_data[[#This Row],[Location]])))</f>
        <v>San Marcos</v>
      </c>
      <c r="AC297" s="45">
        <f t="shared" si="4"/>
        <v>45292</v>
      </c>
      <c r="AD297" s="44" t="str">
        <f>VLOOKUP(Raw_data[[#This Row],[Locations]]&amp;Raw_data[[#This Row],[Looker2]],Category!A:E,5,0)</f>
        <v>Affiliate</v>
      </c>
      <c r="AE297" s="44" t="str">
        <f>Raw_data[[#This Row],[Locations]]&amp;Raw_data[[#This Row],[Looker2]]</f>
        <v>San MarcosIOP</v>
      </c>
    </row>
    <row r="298" spans="1:31">
      <c r="A298" s="15">
        <v>45295</v>
      </c>
      <c r="B298" s="15">
        <v>45294</v>
      </c>
      <c r="C298" t="s">
        <v>9</v>
      </c>
      <c r="D298">
        <v>205534</v>
      </c>
      <c r="E298" t="s">
        <v>706</v>
      </c>
      <c r="F298" t="s">
        <v>519</v>
      </c>
      <c r="G298" t="s">
        <v>707</v>
      </c>
      <c r="H298" t="s">
        <v>158</v>
      </c>
      <c r="I298" t="s">
        <v>232</v>
      </c>
      <c r="J298" t="s">
        <v>88</v>
      </c>
      <c r="K298" t="s">
        <v>19</v>
      </c>
      <c r="L298" t="s">
        <v>128</v>
      </c>
      <c r="M298">
        <v>1</v>
      </c>
      <c r="N298" s="47">
        <v>250</v>
      </c>
      <c r="O298" s="47">
        <v>0</v>
      </c>
      <c r="P298" s="47">
        <v>0</v>
      </c>
      <c r="Q298" s="47">
        <v>0</v>
      </c>
      <c r="R298" s="47">
        <v>0</v>
      </c>
      <c r="S298" s="47">
        <v>0</v>
      </c>
      <c r="T298" s="47">
        <v>225</v>
      </c>
      <c r="U298" s="47">
        <v>5</v>
      </c>
      <c r="V298" t="s">
        <v>71</v>
      </c>
      <c r="W298" t="s">
        <v>72</v>
      </c>
      <c r="X298"/>
      <c r="Y298" t="s">
        <v>240</v>
      </c>
      <c r="Z298" s="43" t="str">
        <f>Raw_data[[#This Row],[Month]]&amp;Raw_data[[#This Row],[Locations]]&amp;Raw_data[[#This Row],[Looker2]]</f>
        <v>45292San MarcosIOP</v>
      </c>
      <c r="AA298" s="44" t="str">
        <f>IFERROR(VLOOKUP(Raw_data[[#This Row],[Description]],'LU Table'!$A$1:$B$50,2,0),"")</f>
        <v>IOP</v>
      </c>
      <c r="AB298" s="44" t="str">
        <f>TRIM(MID(Raw_data[[#This Row],[Location]],LEN("Positive Recovery- ")+1,LEN(Raw_data[[#This Row],[Location]])))</f>
        <v>San Marcos</v>
      </c>
      <c r="AC298" s="45">
        <f t="shared" si="4"/>
        <v>45292</v>
      </c>
      <c r="AD298" s="44" t="str">
        <f>VLOOKUP(Raw_data[[#This Row],[Locations]]&amp;Raw_data[[#This Row],[Looker2]],Category!A:E,5,0)</f>
        <v>Affiliate</v>
      </c>
      <c r="AE298" s="44" t="str">
        <f>Raw_data[[#This Row],[Locations]]&amp;Raw_data[[#This Row],[Looker2]]</f>
        <v>San MarcosIOP</v>
      </c>
    </row>
    <row r="299" spans="1:31">
      <c r="A299" s="15">
        <v>45295</v>
      </c>
      <c r="B299" s="15">
        <v>45294</v>
      </c>
      <c r="C299" t="s">
        <v>9</v>
      </c>
      <c r="D299">
        <v>205535</v>
      </c>
      <c r="E299" t="s">
        <v>813</v>
      </c>
      <c r="F299" t="s">
        <v>814</v>
      </c>
      <c r="G299" t="s">
        <v>815</v>
      </c>
      <c r="H299" t="s">
        <v>158</v>
      </c>
      <c r="I299" t="s">
        <v>232</v>
      </c>
      <c r="J299" t="s">
        <v>88</v>
      </c>
      <c r="K299" t="s">
        <v>19</v>
      </c>
      <c r="L299" t="s">
        <v>128</v>
      </c>
      <c r="M299">
        <v>1</v>
      </c>
      <c r="N299" s="47">
        <v>250</v>
      </c>
      <c r="O299" s="47">
        <v>0</v>
      </c>
      <c r="P299" s="47">
        <v>0</v>
      </c>
      <c r="Q299" s="47">
        <v>0</v>
      </c>
      <c r="R299" s="47">
        <v>0</v>
      </c>
      <c r="S299" s="47">
        <v>0</v>
      </c>
      <c r="T299" s="47">
        <v>225</v>
      </c>
      <c r="U299" s="47">
        <v>225</v>
      </c>
      <c r="V299" t="s">
        <v>71</v>
      </c>
      <c r="W299" t="s">
        <v>72</v>
      </c>
      <c r="X299"/>
      <c r="Y299" t="s">
        <v>240</v>
      </c>
      <c r="Z299" s="43" t="str">
        <f>Raw_data[[#This Row],[Month]]&amp;Raw_data[[#This Row],[Locations]]&amp;Raw_data[[#This Row],[Looker2]]</f>
        <v>45292San MarcosIOP</v>
      </c>
      <c r="AA299" s="44" t="str">
        <f>IFERROR(VLOOKUP(Raw_data[[#This Row],[Description]],'LU Table'!$A$1:$B$50,2,0),"")</f>
        <v>IOP</v>
      </c>
      <c r="AB299" s="44" t="str">
        <f>TRIM(MID(Raw_data[[#This Row],[Location]],LEN("Positive Recovery- ")+1,LEN(Raw_data[[#This Row],[Location]])))</f>
        <v>San Marcos</v>
      </c>
      <c r="AC299" s="45">
        <f t="shared" si="4"/>
        <v>45292</v>
      </c>
      <c r="AD299" s="44" t="str">
        <f>VLOOKUP(Raw_data[[#This Row],[Locations]]&amp;Raw_data[[#This Row],[Looker2]],Category!A:E,5,0)</f>
        <v>Affiliate</v>
      </c>
      <c r="AE299" s="44" t="str">
        <f>Raw_data[[#This Row],[Locations]]&amp;Raw_data[[#This Row],[Looker2]]</f>
        <v>San MarcosIOP</v>
      </c>
    </row>
    <row r="300" spans="1:31">
      <c r="A300" s="15">
        <v>45295</v>
      </c>
      <c r="B300" s="15">
        <v>45294</v>
      </c>
      <c r="C300" t="s">
        <v>9</v>
      </c>
      <c r="D300">
        <v>205536</v>
      </c>
      <c r="E300" t="s">
        <v>125</v>
      </c>
      <c r="F300" t="s">
        <v>417</v>
      </c>
      <c r="G300" t="s">
        <v>320</v>
      </c>
      <c r="H300" t="s">
        <v>159</v>
      </c>
      <c r="I300" t="s">
        <v>232</v>
      </c>
      <c r="J300" t="s">
        <v>17</v>
      </c>
      <c r="K300" t="s">
        <v>19</v>
      </c>
      <c r="L300" t="s">
        <v>128</v>
      </c>
      <c r="M300">
        <v>1</v>
      </c>
      <c r="N300" s="47">
        <v>225</v>
      </c>
      <c r="O300" s="47">
        <v>0</v>
      </c>
      <c r="P300" s="47">
        <v>0</v>
      </c>
      <c r="Q300" s="47">
        <v>0</v>
      </c>
      <c r="R300" s="47">
        <v>0</v>
      </c>
      <c r="S300" s="47">
        <v>225</v>
      </c>
      <c r="T300" s="47">
        <v>225</v>
      </c>
      <c r="U300" s="47">
        <v>225</v>
      </c>
      <c r="V300" t="s">
        <v>71</v>
      </c>
      <c r="W300" t="s">
        <v>72</v>
      </c>
      <c r="X300"/>
      <c r="Y300" t="s">
        <v>240</v>
      </c>
      <c r="Z300" s="43" t="str">
        <f>Raw_data[[#This Row],[Month]]&amp;Raw_data[[#This Row],[Locations]]&amp;Raw_data[[#This Row],[Looker2]]</f>
        <v>45292San MarcosIOP</v>
      </c>
      <c r="AA300" s="44" t="str">
        <f>IFERROR(VLOOKUP(Raw_data[[#This Row],[Description]],'LU Table'!$A$1:$B$50,2,0),"")</f>
        <v>IOP</v>
      </c>
      <c r="AB300" s="44" t="str">
        <f>TRIM(MID(Raw_data[[#This Row],[Location]],LEN("Positive Recovery- ")+1,LEN(Raw_data[[#This Row],[Location]])))</f>
        <v>San Marcos</v>
      </c>
      <c r="AC300" s="45">
        <f t="shared" si="4"/>
        <v>45292</v>
      </c>
      <c r="AD300" s="44" t="str">
        <f>VLOOKUP(Raw_data[[#This Row],[Locations]]&amp;Raw_data[[#This Row],[Looker2]],Category!A:E,5,0)</f>
        <v>Affiliate</v>
      </c>
      <c r="AE300" s="44" t="str">
        <f>Raw_data[[#This Row],[Locations]]&amp;Raw_data[[#This Row],[Looker2]]</f>
        <v>San MarcosIOP</v>
      </c>
    </row>
    <row r="301" spans="1:31">
      <c r="A301" s="15">
        <v>45295</v>
      </c>
      <c r="B301" s="15">
        <v>45294</v>
      </c>
      <c r="C301" t="s">
        <v>9</v>
      </c>
      <c r="D301">
        <v>205537</v>
      </c>
      <c r="E301" t="s">
        <v>606</v>
      </c>
      <c r="F301" t="s">
        <v>404</v>
      </c>
      <c r="G301" t="s">
        <v>607</v>
      </c>
      <c r="H301" t="s">
        <v>160</v>
      </c>
      <c r="I301" t="s">
        <v>232</v>
      </c>
      <c r="J301" t="s">
        <v>90</v>
      </c>
      <c r="K301" t="s">
        <v>19</v>
      </c>
      <c r="L301" t="s">
        <v>128</v>
      </c>
      <c r="M301">
        <v>1</v>
      </c>
      <c r="N301" s="47">
        <v>220</v>
      </c>
      <c r="O301" s="47">
        <v>0</v>
      </c>
      <c r="P301" s="47">
        <v>0</v>
      </c>
      <c r="Q301" s="47">
        <v>0</v>
      </c>
      <c r="R301" s="47">
        <v>0</v>
      </c>
      <c r="S301" s="47">
        <v>8</v>
      </c>
      <c r="T301" s="47">
        <v>198</v>
      </c>
      <c r="U301" s="47">
        <v>39</v>
      </c>
      <c r="V301" t="s">
        <v>71</v>
      </c>
      <c r="W301" t="s">
        <v>72</v>
      </c>
      <c r="X301"/>
      <c r="Y301" t="s">
        <v>240</v>
      </c>
      <c r="Z301" s="43" t="str">
        <f>Raw_data[[#This Row],[Month]]&amp;Raw_data[[#This Row],[Locations]]&amp;Raw_data[[#This Row],[Looker2]]</f>
        <v>45292San MarcosIOP</v>
      </c>
      <c r="AA301" s="44" t="str">
        <f>IFERROR(VLOOKUP(Raw_data[[#This Row],[Description]],'LU Table'!$A$1:$B$50,2,0),"")</f>
        <v>IOP</v>
      </c>
      <c r="AB301" s="44" t="str">
        <f>TRIM(MID(Raw_data[[#This Row],[Location]],LEN("Positive Recovery- ")+1,LEN(Raw_data[[#This Row],[Location]])))</f>
        <v>San Marcos</v>
      </c>
      <c r="AC301" s="45">
        <f t="shared" si="4"/>
        <v>45292</v>
      </c>
      <c r="AD301" s="44" t="str">
        <f>VLOOKUP(Raw_data[[#This Row],[Locations]]&amp;Raw_data[[#This Row],[Looker2]],Category!A:E,5,0)</f>
        <v>Affiliate</v>
      </c>
      <c r="AE301" s="44" t="str">
        <f>Raw_data[[#This Row],[Locations]]&amp;Raw_data[[#This Row],[Looker2]]</f>
        <v>San MarcosIOP</v>
      </c>
    </row>
    <row r="302" spans="1:31">
      <c r="A302" s="15">
        <v>45295</v>
      </c>
      <c r="B302" s="15">
        <v>45294</v>
      </c>
      <c r="C302" t="s">
        <v>9</v>
      </c>
      <c r="D302">
        <v>205538</v>
      </c>
      <c r="E302" t="s">
        <v>724</v>
      </c>
      <c r="F302" t="s">
        <v>383</v>
      </c>
      <c r="G302" t="s">
        <v>353</v>
      </c>
      <c r="H302" t="s">
        <v>158</v>
      </c>
      <c r="I302" t="s">
        <v>232</v>
      </c>
      <c r="J302" t="s">
        <v>725</v>
      </c>
      <c r="K302" t="s">
        <v>19</v>
      </c>
      <c r="L302" t="s">
        <v>128</v>
      </c>
      <c r="M302">
        <v>1</v>
      </c>
      <c r="N302" s="47">
        <v>1500</v>
      </c>
      <c r="O302" s="47">
        <v>0</v>
      </c>
      <c r="P302" s="47">
        <v>0</v>
      </c>
      <c r="Q302" s="47">
        <v>0</v>
      </c>
      <c r="R302" s="47">
        <v>0</v>
      </c>
      <c r="S302" s="47">
        <v>0</v>
      </c>
      <c r="T302" s="47">
        <v>150</v>
      </c>
      <c r="U302" s="47">
        <v>-412.5</v>
      </c>
      <c r="V302" t="s">
        <v>71</v>
      </c>
      <c r="W302" t="s">
        <v>72</v>
      </c>
      <c r="X302"/>
      <c r="Y302" t="s">
        <v>240</v>
      </c>
      <c r="Z302" s="43" t="str">
        <f>Raw_data[[#This Row],[Month]]&amp;Raw_data[[#This Row],[Locations]]&amp;Raw_data[[#This Row],[Looker2]]</f>
        <v>45292San MarcosIOP</v>
      </c>
      <c r="AA302" s="44" t="str">
        <f>IFERROR(VLOOKUP(Raw_data[[#This Row],[Description]],'LU Table'!$A$1:$B$50,2,0),"")</f>
        <v>IOP</v>
      </c>
      <c r="AB302" s="44" t="str">
        <f>TRIM(MID(Raw_data[[#This Row],[Location]],LEN("Positive Recovery- ")+1,LEN(Raw_data[[#This Row],[Location]])))</f>
        <v>San Marcos</v>
      </c>
      <c r="AC302" s="45">
        <f t="shared" si="4"/>
        <v>45292</v>
      </c>
      <c r="AD302" s="44" t="str">
        <f>VLOOKUP(Raw_data[[#This Row],[Locations]]&amp;Raw_data[[#This Row],[Looker2]],Category!A:E,5,0)</f>
        <v>Affiliate</v>
      </c>
      <c r="AE302" s="44" t="str">
        <f>Raw_data[[#This Row],[Locations]]&amp;Raw_data[[#This Row],[Looker2]]</f>
        <v>San MarcosIOP</v>
      </c>
    </row>
    <row r="303" spans="1:31">
      <c r="A303" s="15">
        <v>45295</v>
      </c>
      <c r="B303" s="15">
        <v>45294</v>
      </c>
      <c r="C303" t="s">
        <v>9</v>
      </c>
      <c r="D303">
        <v>205539</v>
      </c>
      <c r="E303" t="s">
        <v>796</v>
      </c>
      <c r="F303" t="s">
        <v>483</v>
      </c>
      <c r="G303" t="s">
        <v>353</v>
      </c>
      <c r="H303" t="s">
        <v>158</v>
      </c>
      <c r="I303" t="s">
        <v>232</v>
      </c>
      <c r="J303" t="s">
        <v>92</v>
      </c>
      <c r="K303" t="s">
        <v>19</v>
      </c>
      <c r="L303" t="s">
        <v>128</v>
      </c>
      <c r="M303">
        <v>1</v>
      </c>
      <c r="N303" s="47">
        <v>190</v>
      </c>
      <c r="O303" s="47">
        <v>0</v>
      </c>
      <c r="P303" s="47">
        <v>0</v>
      </c>
      <c r="Q303" s="47">
        <v>0</v>
      </c>
      <c r="R303" s="47">
        <v>0</v>
      </c>
      <c r="S303" s="47">
        <v>0</v>
      </c>
      <c r="T303" s="47">
        <v>171</v>
      </c>
      <c r="U303" s="47">
        <v>19</v>
      </c>
      <c r="V303" t="s">
        <v>71</v>
      </c>
      <c r="W303" t="s">
        <v>72</v>
      </c>
      <c r="X303"/>
      <c r="Y303" t="s">
        <v>240</v>
      </c>
      <c r="Z303" s="43" t="str">
        <f>Raw_data[[#This Row],[Month]]&amp;Raw_data[[#This Row],[Locations]]&amp;Raw_data[[#This Row],[Looker2]]</f>
        <v>45292San MarcosIOP</v>
      </c>
      <c r="AA303" s="44" t="str">
        <f>IFERROR(VLOOKUP(Raw_data[[#This Row],[Description]],'LU Table'!$A$1:$B$50,2,0),"")</f>
        <v>IOP</v>
      </c>
      <c r="AB303" s="44" t="str">
        <f>TRIM(MID(Raw_data[[#This Row],[Location]],LEN("Positive Recovery- ")+1,LEN(Raw_data[[#This Row],[Location]])))</f>
        <v>San Marcos</v>
      </c>
      <c r="AC303" s="45">
        <f t="shared" si="4"/>
        <v>45292</v>
      </c>
      <c r="AD303" s="44" t="str">
        <f>VLOOKUP(Raw_data[[#This Row],[Locations]]&amp;Raw_data[[#This Row],[Looker2]],Category!A:E,5,0)</f>
        <v>Affiliate</v>
      </c>
      <c r="AE303" s="44" t="str">
        <f>Raw_data[[#This Row],[Locations]]&amp;Raw_data[[#This Row],[Looker2]]</f>
        <v>San MarcosIOP</v>
      </c>
    </row>
    <row r="304" spans="1:31">
      <c r="A304" s="15">
        <v>45295</v>
      </c>
      <c r="B304" s="15">
        <v>45294</v>
      </c>
      <c r="C304" t="s">
        <v>9</v>
      </c>
      <c r="D304">
        <v>205540</v>
      </c>
      <c r="E304" t="s">
        <v>765</v>
      </c>
      <c r="F304" t="s">
        <v>300</v>
      </c>
      <c r="G304" t="s">
        <v>766</v>
      </c>
      <c r="H304" t="s">
        <v>160</v>
      </c>
      <c r="I304" t="s">
        <v>232</v>
      </c>
      <c r="J304" t="s">
        <v>90</v>
      </c>
      <c r="K304" t="s">
        <v>76</v>
      </c>
      <c r="L304" t="s">
        <v>128</v>
      </c>
      <c r="M304">
        <v>1</v>
      </c>
      <c r="N304" s="47">
        <v>220</v>
      </c>
      <c r="O304" s="47">
        <v>0</v>
      </c>
      <c r="P304" s="47">
        <v>0</v>
      </c>
      <c r="Q304" s="47">
        <v>0</v>
      </c>
      <c r="R304" s="47">
        <v>0</v>
      </c>
      <c r="S304" s="47">
        <v>8</v>
      </c>
      <c r="T304" s="47">
        <v>198</v>
      </c>
      <c r="U304" s="47">
        <v>198</v>
      </c>
      <c r="V304" t="s">
        <v>71</v>
      </c>
      <c r="W304" t="s">
        <v>72</v>
      </c>
      <c r="X304"/>
      <c r="Y304" t="s">
        <v>240</v>
      </c>
      <c r="Z304" s="43" t="str">
        <f>Raw_data[[#This Row],[Month]]&amp;Raw_data[[#This Row],[Locations]]&amp;Raw_data[[#This Row],[Looker2]]</f>
        <v>45292MontroseIOP</v>
      </c>
      <c r="AA304" s="44" t="str">
        <f>IFERROR(VLOOKUP(Raw_data[[#This Row],[Description]],'LU Table'!$A$1:$B$50,2,0),"")</f>
        <v>IOP</v>
      </c>
      <c r="AB304" s="44" t="str">
        <f>TRIM(MID(Raw_data[[#This Row],[Location]],LEN("Positive Recovery- ")+1,LEN(Raw_data[[#This Row],[Location]])))</f>
        <v>Montrose</v>
      </c>
      <c r="AC304" s="45">
        <f t="shared" si="4"/>
        <v>45292</v>
      </c>
      <c r="AD304" s="44" t="str">
        <f>VLOOKUP(Raw_data[[#This Row],[Locations]]&amp;Raw_data[[#This Row],[Looker2]],Category!A:E,5,0)</f>
        <v>Company Owned</v>
      </c>
      <c r="AE304" s="44" t="str">
        <f>Raw_data[[#This Row],[Locations]]&amp;Raw_data[[#This Row],[Looker2]]</f>
        <v>MontroseIOP</v>
      </c>
    </row>
    <row r="305" spans="1:31">
      <c r="A305" s="15">
        <v>45295</v>
      </c>
      <c r="B305" s="15">
        <v>45294</v>
      </c>
      <c r="C305" t="s">
        <v>9</v>
      </c>
      <c r="D305">
        <v>205541</v>
      </c>
      <c r="E305" t="s">
        <v>864</v>
      </c>
      <c r="F305" t="s">
        <v>528</v>
      </c>
      <c r="G305" t="s">
        <v>865</v>
      </c>
      <c r="H305" t="s">
        <v>158</v>
      </c>
      <c r="I305" t="s">
        <v>232</v>
      </c>
      <c r="J305" t="s">
        <v>89</v>
      </c>
      <c r="K305" t="s">
        <v>76</v>
      </c>
      <c r="L305" t="s">
        <v>128</v>
      </c>
      <c r="M305">
        <v>1</v>
      </c>
      <c r="N305" s="47">
        <v>200</v>
      </c>
      <c r="O305" s="47">
        <v>0</v>
      </c>
      <c r="P305" s="47">
        <v>0</v>
      </c>
      <c r="Q305" s="47">
        <v>0</v>
      </c>
      <c r="R305" s="47">
        <v>0</v>
      </c>
      <c r="S305" s="47">
        <v>0</v>
      </c>
      <c r="T305" s="47">
        <v>180</v>
      </c>
      <c r="U305" s="47">
        <v>-20</v>
      </c>
      <c r="V305" t="s">
        <v>71</v>
      </c>
      <c r="W305" t="s">
        <v>72</v>
      </c>
      <c r="X305"/>
      <c r="Y305" t="s">
        <v>240</v>
      </c>
      <c r="Z305" s="43" t="str">
        <f>Raw_data[[#This Row],[Month]]&amp;Raw_data[[#This Row],[Locations]]&amp;Raw_data[[#This Row],[Looker2]]</f>
        <v>45292MontroseIOP</v>
      </c>
      <c r="AA305" s="44" t="str">
        <f>IFERROR(VLOOKUP(Raw_data[[#This Row],[Description]],'LU Table'!$A$1:$B$50,2,0),"")</f>
        <v>IOP</v>
      </c>
      <c r="AB305" s="44" t="str">
        <f>TRIM(MID(Raw_data[[#This Row],[Location]],LEN("Positive Recovery- ")+1,LEN(Raw_data[[#This Row],[Location]])))</f>
        <v>Montrose</v>
      </c>
      <c r="AC305" s="45">
        <f t="shared" si="4"/>
        <v>45292</v>
      </c>
      <c r="AD305" s="44" t="str">
        <f>VLOOKUP(Raw_data[[#This Row],[Locations]]&amp;Raw_data[[#This Row],[Looker2]],Category!A:E,5,0)</f>
        <v>Company Owned</v>
      </c>
      <c r="AE305" s="44" t="str">
        <f>Raw_data[[#This Row],[Locations]]&amp;Raw_data[[#This Row],[Looker2]]</f>
        <v>MontroseIOP</v>
      </c>
    </row>
    <row r="306" spans="1:31">
      <c r="A306" s="15">
        <v>45295</v>
      </c>
      <c r="B306" s="15">
        <v>45294</v>
      </c>
      <c r="C306" t="s">
        <v>9</v>
      </c>
      <c r="D306">
        <v>205542</v>
      </c>
      <c r="E306" t="s">
        <v>646</v>
      </c>
      <c r="F306" t="s">
        <v>410</v>
      </c>
      <c r="G306" t="s">
        <v>647</v>
      </c>
      <c r="H306" t="s">
        <v>160</v>
      </c>
      <c r="I306" t="s">
        <v>232</v>
      </c>
      <c r="J306" t="s">
        <v>95</v>
      </c>
      <c r="K306" t="s">
        <v>76</v>
      </c>
      <c r="L306" t="s">
        <v>128</v>
      </c>
      <c r="M306">
        <v>1</v>
      </c>
      <c r="N306" s="47">
        <v>130</v>
      </c>
      <c r="O306" s="47">
        <v>0</v>
      </c>
      <c r="P306" s="47">
        <v>0</v>
      </c>
      <c r="Q306" s="47">
        <v>0</v>
      </c>
      <c r="R306" s="47">
        <v>0</v>
      </c>
      <c r="S306" s="47">
        <v>130</v>
      </c>
      <c r="T306" s="47">
        <v>117</v>
      </c>
      <c r="U306" s="47">
        <v>117</v>
      </c>
      <c r="V306" t="s">
        <v>71</v>
      </c>
      <c r="W306" t="s">
        <v>72</v>
      </c>
      <c r="X306"/>
      <c r="Y306" t="s">
        <v>240</v>
      </c>
      <c r="Z306" s="43" t="str">
        <f>Raw_data[[#This Row],[Month]]&amp;Raw_data[[#This Row],[Locations]]&amp;Raw_data[[#This Row],[Looker2]]</f>
        <v>45292MontroseIOP</v>
      </c>
      <c r="AA306" s="44" t="str">
        <f>IFERROR(VLOOKUP(Raw_data[[#This Row],[Description]],'LU Table'!$A$1:$B$50,2,0),"")</f>
        <v>IOP</v>
      </c>
      <c r="AB306" s="44" t="str">
        <f>TRIM(MID(Raw_data[[#This Row],[Location]],LEN("Positive Recovery- ")+1,LEN(Raw_data[[#This Row],[Location]])))</f>
        <v>Montrose</v>
      </c>
      <c r="AC306" s="45">
        <f t="shared" si="4"/>
        <v>45292</v>
      </c>
      <c r="AD306" s="44" t="str">
        <f>VLOOKUP(Raw_data[[#This Row],[Locations]]&amp;Raw_data[[#This Row],[Looker2]],Category!A:E,5,0)</f>
        <v>Company Owned</v>
      </c>
      <c r="AE306" s="44" t="str">
        <f>Raw_data[[#This Row],[Locations]]&amp;Raw_data[[#This Row],[Looker2]]</f>
        <v>MontroseIOP</v>
      </c>
    </row>
    <row r="307" spans="1:31">
      <c r="A307" s="15">
        <v>45295</v>
      </c>
      <c r="B307" s="15">
        <v>45294</v>
      </c>
      <c r="C307" t="s">
        <v>9</v>
      </c>
      <c r="D307">
        <v>205544</v>
      </c>
      <c r="E307" t="s">
        <v>637</v>
      </c>
      <c r="F307" t="s">
        <v>290</v>
      </c>
      <c r="G307" t="s">
        <v>638</v>
      </c>
      <c r="H307" t="s">
        <v>166</v>
      </c>
      <c r="I307" t="s">
        <v>232</v>
      </c>
      <c r="J307" t="s">
        <v>95</v>
      </c>
      <c r="K307" t="s">
        <v>21</v>
      </c>
      <c r="L307" t="s">
        <v>129</v>
      </c>
      <c r="M307">
        <v>1</v>
      </c>
      <c r="N307" s="47">
        <v>230</v>
      </c>
      <c r="O307" s="47">
        <v>0</v>
      </c>
      <c r="P307" s="47">
        <v>0</v>
      </c>
      <c r="Q307" s="47">
        <v>0</v>
      </c>
      <c r="R307" s="47">
        <v>0</v>
      </c>
      <c r="S307" s="47">
        <v>0</v>
      </c>
      <c r="T307" s="47">
        <v>207</v>
      </c>
      <c r="U307" s="47">
        <v>207</v>
      </c>
      <c r="V307" t="s">
        <v>71</v>
      </c>
      <c r="W307" t="s">
        <v>72</v>
      </c>
      <c r="X307"/>
      <c r="Y307" t="s">
        <v>240</v>
      </c>
      <c r="Z307" s="43" t="str">
        <f>Raw_data[[#This Row],[Month]]&amp;Raw_data[[#This Row],[Locations]]&amp;Raw_data[[#This Row],[Looker2]]</f>
        <v>45292Jersey VillagePHP</v>
      </c>
      <c r="AA307" s="44" t="str">
        <f>IFERROR(VLOOKUP(Raw_data[[#This Row],[Description]],'LU Table'!$A$1:$B$50,2,0),"")</f>
        <v>PHP</v>
      </c>
      <c r="AB307" s="44" t="str">
        <f>TRIM(MID(Raw_data[[#This Row],[Location]],LEN("Positive Recovery- ")+1,LEN(Raw_data[[#This Row],[Location]])))</f>
        <v>Jersey Village</v>
      </c>
      <c r="AC307" s="45">
        <f t="shared" si="4"/>
        <v>45292</v>
      </c>
      <c r="AD307" s="44" t="str">
        <f>VLOOKUP(Raw_data[[#This Row],[Locations]]&amp;Raw_data[[#This Row],[Looker2]],Category!A:E,5,0)</f>
        <v>Affiliate</v>
      </c>
      <c r="AE307" s="44" t="str">
        <f>Raw_data[[#This Row],[Locations]]&amp;Raw_data[[#This Row],[Looker2]]</f>
        <v>Jersey VillagePHP</v>
      </c>
    </row>
    <row r="308" spans="1:31">
      <c r="A308" s="15">
        <v>45295</v>
      </c>
      <c r="B308" s="15">
        <v>45294</v>
      </c>
      <c r="C308" t="s">
        <v>9</v>
      </c>
      <c r="D308">
        <v>205545</v>
      </c>
      <c r="E308" t="s">
        <v>870</v>
      </c>
      <c r="F308" t="s">
        <v>359</v>
      </c>
      <c r="G308" t="s">
        <v>871</v>
      </c>
      <c r="H308" t="s">
        <v>160</v>
      </c>
      <c r="I308" t="s">
        <v>232</v>
      </c>
      <c r="J308" t="s">
        <v>96</v>
      </c>
      <c r="K308" t="s">
        <v>21</v>
      </c>
      <c r="L308" t="s">
        <v>128</v>
      </c>
      <c r="M308">
        <v>1</v>
      </c>
      <c r="N308" s="47">
        <v>169</v>
      </c>
      <c r="O308" s="47">
        <v>0</v>
      </c>
      <c r="P308" s="47">
        <v>0</v>
      </c>
      <c r="Q308" s="47">
        <v>0</v>
      </c>
      <c r="R308" s="47">
        <v>0</v>
      </c>
      <c r="S308" s="47">
        <v>0</v>
      </c>
      <c r="T308" s="47">
        <v>152.1</v>
      </c>
      <c r="U308" s="47">
        <v>-16.899999999999999</v>
      </c>
      <c r="V308" t="s">
        <v>71</v>
      </c>
      <c r="W308" t="s">
        <v>72</v>
      </c>
      <c r="X308"/>
      <c r="Y308" t="s">
        <v>240</v>
      </c>
      <c r="Z308" s="43" t="str">
        <f>Raw_data[[#This Row],[Month]]&amp;Raw_data[[#This Row],[Locations]]&amp;Raw_data[[#This Row],[Looker2]]</f>
        <v>45292Jersey VillageIOP</v>
      </c>
      <c r="AA308" s="44" t="str">
        <f>IFERROR(VLOOKUP(Raw_data[[#This Row],[Description]],'LU Table'!$A$1:$B$50,2,0),"")</f>
        <v>IOP</v>
      </c>
      <c r="AB308" s="44" t="str">
        <f>TRIM(MID(Raw_data[[#This Row],[Location]],LEN("Positive Recovery- ")+1,LEN(Raw_data[[#This Row],[Location]])))</f>
        <v>Jersey Village</v>
      </c>
      <c r="AC308" s="45">
        <f t="shared" si="4"/>
        <v>45292</v>
      </c>
      <c r="AD308" s="44" t="str">
        <f>VLOOKUP(Raw_data[[#This Row],[Locations]]&amp;Raw_data[[#This Row],[Looker2]],Category!A:E,5,0)</f>
        <v>Affiliate</v>
      </c>
      <c r="AE308" s="44" t="str">
        <f>Raw_data[[#This Row],[Locations]]&amp;Raw_data[[#This Row],[Looker2]]</f>
        <v>Jersey VillageIOP</v>
      </c>
    </row>
    <row r="309" spans="1:31">
      <c r="A309" s="15">
        <v>45295</v>
      </c>
      <c r="B309" s="15">
        <v>45294</v>
      </c>
      <c r="C309" t="s">
        <v>9</v>
      </c>
      <c r="D309">
        <v>205546</v>
      </c>
      <c r="E309" t="s">
        <v>641</v>
      </c>
      <c r="F309" t="s">
        <v>437</v>
      </c>
      <c r="G309" t="s">
        <v>642</v>
      </c>
      <c r="H309" t="s">
        <v>159</v>
      </c>
      <c r="I309" t="s">
        <v>232</v>
      </c>
      <c r="J309" t="s">
        <v>17</v>
      </c>
      <c r="K309" t="s">
        <v>21</v>
      </c>
      <c r="L309" t="s">
        <v>128</v>
      </c>
      <c r="M309">
        <v>1</v>
      </c>
      <c r="N309" s="47">
        <v>225</v>
      </c>
      <c r="O309" s="47">
        <v>0</v>
      </c>
      <c r="P309" s="47">
        <v>0</v>
      </c>
      <c r="Q309" s="47">
        <v>0</v>
      </c>
      <c r="R309" s="47">
        <v>0</v>
      </c>
      <c r="S309" s="47">
        <v>0</v>
      </c>
      <c r="T309" s="47">
        <v>225</v>
      </c>
      <c r="U309" s="47">
        <v>0</v>
      </c>
      <c r="V309" t="s">
        <v>71</v>
      </c>
      <c r="W309" t="s">
        <v>72</v>
      </c>
      <c r="X309"/>
      <c r="Y309" t="s">
        <v>240</v>
      </c>
      <c r="Z309" s="43" t="str">
        <f>Raw_data[[#This Row],[Month]]&amp;Raw_data[[#This Row],[Locations]]&amp;Raw_data[[#This Row],[Looker2]]</f>
        <v>45292Jersey VillageIOP</v>
      </c>
      <c r="AA309" s="44" t="str">
        <f>IFERROR(VLOOKUP(Raw_data[[#This Row],[Description]],'LU Table'!$A$1:$B$50,2,0),"")</f>
        <v>IOP</v>
      </c>
      <c r="AB309" s="44" t="str">
        <f>TRIM(MID(Raw_data[[#This Row],[Location]],LEN("Positive Recovery- ")+1,LEN(Raw_data[[#This Row],[Location]])))</f>
        <v>Jersey Village</v>
      </c>
      <c r="AC309" s="45">
        <f t="shared" si="4"/>
        <v>45292</v>
      </c>
      <c r="AD309" s="44" t="str">
        <f>VLOOKUP(Raw_data[[#This Row],[Locations]]&amp;Raw_data[[#This Row],[Looker2]],Category!A:E,5,0)</f>
        <v>Affiliate</v>
      </c>
      <c r="AE309" s="44" t="str">
        <f>Raw_data[[#This Row],[Locations]]&amp;Raw_data[[#This Row],[Looker2]]</f>
        <v>Jersey VillageIOP</v>
      </c>
    </row>
    <row r="310" spans="1:31">
      <c r="A310" s="15">
        <v>45295</v>
      </c>
      <c r="B310" s="15">
        <v>45294</v>
      </c>
      <c r="C310" t="s">
        <v>9</v>
      </c>
      <c r="D310">
        <v>205547</v>
      </c>
      <c r="E310" t="s">
        <v>612</v>
      </c>
      <c r="F310" t="s">
        <v>461</v>
      </c>
      <c r="G310" t="s">
        <v>481</v>
      </c>
      <c r="H310" t="s">
        <v>158</v>
      </c>
      <c r="I310" t="s">
        <v>232</v>
      </c>
      <c r="J310" t="s">
        <v>88</v>
      </c>
      <c r="K310" t="s">
        <v>21</v>
      </c>
      <c r="L310" t="s">
        <v>128</v>
      </c>
      <c r="M310">
        <v>1</v>
      </c>
      <c r="N310" s="47">
        <v>250</v>
      </c>
      <c r="O310" s="47">
        <v>0</v>
      </c>
      <c r="P310" s="47">
        <v>0</v>
      </c>
      <c r="Q310" s="47">
        <v>0</v>
      </c>
      <c r="R310" s="47">
        <v>0</v>
      </c>
      <c r="S310" s="47">
        <v>0</v>
      </c>
      <c r="T310" s="47">
        <v>225</v>
      </c>
      <c r="U310" s="47">
        <v>-25</v>
      </c>
      <c r="V310" t="s">
        <v>71</v>
      </c>
      <c r="W310" t="s">
        <v>72</v>
      </c>
      <c r="X310"/>
      <c r="Y310" t="s">
        <v>240</v>
      </c>
      <c r="Z310" s="43" t="str">
        <f>Raw_data[[#This Row],[Month]]&amp;Raw_data[[#This Row],[Locations]]&amp;Raw_data[[#This Row],[Looker2]]</f>
        <v>45292Jersey VillageIOP</v>
      </c>
      <c r="AA310" s="44" t="str">
        <f>IFERROR(VLOOKUP(Raw_data[[#This Row],[Description]],'LU Table'!$A$1:$B$50,2,0),"")</f>
        <v>IOP</v>
      </c>
      <c r="AB310" s="44" t="str">
        <f>TRIM(MID(Raw_data[[#This Row],[Location]],LEN("Positive Recovery- ")+1,LEN(Raw_data[[#This Row],[Location]])))</f>
        <v>Jersey Village</v>
      </c>
      <c r="AC310" s="45">
        <f t="shared" si="4"/>
        <v>45292</v>
      </c>
      <c r="AD310" s="44" t="str">
        <f>VLOOKUP(Raw_data[[#This Row],[Locations]]&amp;Raw_data[[#This Row],[Looker2]],Category!A:E,5,0)</f>
        <v>Affiliate</v>
      </c>
      <c r="AE310" s="44" t="str">
        <f>Raw_data[[#This Row],[Locations]]&amp;Raw_data[[#This Row],[Looker2]]</f>
        <v>Jersey VillageIOP</v>
      </c>
    </row>
    <row r="311" spans="1:31">
      <c r="A311" s="15">
        <v>45295</v>
      </c>
      <c r="B311" s="15">
        <v>45294</v>
      </c>
      <c r="C311" t="s">
        <v>9</v>
      </c>
      <c r="D311">
        <v>205548</v>
      </c>
      <c r="E311" t="s">
        <v>884</v>
      </c>
      <c r="F311" t="s">
        <v>324</v>
      </c>
      <c r="G311" t="s">
        <v>643</v>
      </c>
      <c r="H311" t="s">
        <v>158</v>
      </c>
      <c r="I311" t="s">
        <v>232</v>
      </c>
      <c r="J311" t="s">
        <v>87</v>
      </c>
      <c r="K311" t="s">
        <v>77</v>
      </c>
      <c r="L311" t="s">
        <v>128</v>
      </c>
      <c r="M311">
        <v>1</v>
      </c>
      <c r="N311" s="47">
        <v>275</v>
      </c>
      <c r="O311" s="47">
        <v>0</v>
      </c>
      <c r="P311" s="47">
        <v>0</v>
      </c>
      <c r="Q311" s="47">
        <v>0</v>
      </c>
      <c r="R311" s="47">
        <v>0</v>
      </c>
      <c r="S311" s="47">
        <v>0</v>
      </c>
      <c r="T311" s="47">
        <v>247.5</v>
      </c>
      <c r="U311" s="47">
        <v>0</v>
      </c>
      <c r="V311" t="s">
        <v>71</v>
      </c>
      <c r="W311" t="s">
        <v>72</v>
      </c>
      <c r="X311"/>
      <c r="Y311" t="s">
        <v>240</v>
      </c>
      <c r="Z311" s="43" t="str">
        <f>Raw_data[[#This Row],[Month]]&amp;Raw_data[[#This Row],[Locations]]&amp;Raw_data[[#This Row],[Looker2]]</f>
        <v>45292HumbleIOP</v>
      </c>
      <c r="AA311" s="44" t="str">
        <f>IFERROR(VLOOKUP(Raw_data[[#This Row],[Description]],'LU Table'!$A$1:$B$50,2,0),"")</f>
        <v>IOP</v>
      </c>
      <c r="AB311" s="44" t="str">
        <f>TRIM(MID(Raw_data[[#This Row],[Location]],LEN("Positive Recovery- ")+1,LEN(Raw_data[[#This Row],[Location]])))</f>
        <v>Humble</v>
      </c>
      <c r="AC311" s="45">
        <f t="shared" si="4"/>
        <v>45292</v>
      </c>
      <c r="AD311" s="44" t="str">
        <f>VLOOKUP(Raw_data[[#This Row],[Locations]]&amp;Raw_data[[#This Row],[Looker2]],Category!A:E,5,0)</f>
        <v>Affiliate</v>
      </c>
      <c r="AE311" s="44" t="str">
        <f>Raw_data[[#This Row],[Locations]]&amp;Raw_data[[#This Row],[Looker2]]</f>
        <v>HumbleIOP</v>
      </c>
    </row>
    <row r="312" spans="1:31">
      <c r="A312" s="15">
        <v>45295</v>
      </c>
      <c r="B312" s="15">
        <v>45294</v>
      </c>
      <c r="C312" t="s">
        <v>9</v>
      </c>
      <c r="D312">
        <v>205549</v>
      </c>
      <c r="E312" t="s">
        <v>824</v>
      </c>
      <c r="F312" t="s">
        <v>539</v>
      </c>
      <c r="G312" t="s">
        <v>825</v>
      </c>
      <c r="H312" t="s">
        <v>158</v>
      </c>
      <c r="I312" t="s">
        <v>232</v>
      </c>
      <c r="J312" t="s">
        <v>88</v>
      </c>
      <c r="K312" t="s">
        <v>77</v>
      </c>
      <c r="L312" t="s">
        <v>128</v>
      </c>
      <c r="M312">
        <v>1</v>
      </c>
      <c r="N312" s="47">
        <v>250</v>
      </c>
      <c r="O312" s="47">
        <v>0</v>
      </c>
      <c r="P312" s="47">
        <v>0</v>
      </c>
      <c r="Q312" s="47">
        <v>0</v>
      </c>
      <c r="R312" s="47">
        <v>0</v>
      </c>
      <c r="S312" s="47">
        <v>0</v>
      </c>
      <c r="T312" s="47">
        <v>225</v>
      </c>
      <c r="U312" s="47">
        <v>225</v>
      </c>
      <c r="V312" t="s">
        <v>71</v>
      </c>
      <c r="W312" t="s">
        <v>72</v>
      </c>
      <c r="X312"/>
      <c r="Y312" t="s">
        <v>240</v>
      </c>
      <c r="Z312" s="43" t="str">
        <f>Raw_data[[#This Row],[Month]]&amp;Raw_data[[#This Row],[Locations]]&amp;Raw_data[[#This Row],[Looker2]]</f>
        <v>45292HumbleIOP</v>
      </c>
      <c r="AA312" s="44" t="str">
        <f>IFERROR(VLOOKUP(Raw_data[[#This Row],[Description]],'LU Table'!$A$1:$B$50,2,0),"")</f>
        <v>IOP</v>
      </c>
      <c r="AB312" s="44" t="str">
        <f>TRIM(MID(Raw_data[[#This Row],[Location]],LEN("Positive Recovery- ")+1,LEN(Raw_data[[#This Row],[Location]])))</f>
        <v>Humble</v>
      </c>
      <c r="AC312" s="45">
        <f t="shared" si="4"/>
        <v>45292</v>
      </c>
      <c r="AD312" s="44" t="str">
        <f>VLOOKUP(Raw_data[[#This Row],[Locations]]&amp;Raw_data[[#This Row],[Looker2]],Category!A:E,5,0)</f>
        <v>Affiliate</v>
      </c>
      <c r="AE312" s="44" t="str">
        <f>Raw_data[[#This Row],[Locations]]&amp;Raw_data[[#This Row],[Looker2]]</f>
        <v>HumbleIOP</v>
      </c>
    </row>
    <row r="313" spans="1:31">
      <c r="A313" s="15">
        <v>45295</v>
      </c>
      <c r="B313" s="15">
        <v>45294</v>
      </c>
      <c r="C313" t="s">
        <v>9</v>
      </c>
      <c r="D313">
        <v>205550</v>
      </c>
      <c r="E313" t="s">
        <v>732</v>
      </c>
      <c r="F313" t="s">
        <v>378</v>
      </c>
      <c r="G313" t="s">
        <v>733</v>
      </c>
      <c r="H313" t="s">
        <v>158</v>
      </c>
      <c r="I313" t="s">
        <v>232</v>
      </c>
      <c r="J313" t="s">
        <v>88</v>
      </c>
      <c r="K313" t="s">
        <v>77</v>
      </c>
      <c r="L313" t="s">
        <v>128</v>
      </c>
      <c r="M313">
        <v>1</v>
      </c>
      <c r="N313" s="47">
        <v>250</v>
      </c>
      <c r="O313" s="47">
        <v>0</v>
      </c>
      <c r="P313" s="47">
        <v>0</v>
      </c>
      <c r="Q313" s="47">
        <v>0</v>
      </c>
      <c r="R313" s="47">
        <v>0</v>
      </c>
      <c r="S313" s="47">
        <v>250</v>
      </c>
      <c r="T313" s="47">
        <v>225</v>
      </c>
      <c r="U313" s="47">
        <v>225</v>
      </c>
      <c r="V313" t="s">
        <v>71</v>
      </c>
      <c r="W313" t="s">
        <v>72</v>
      </c>
      <c r="X313"/>
      <c r="Y313" t="s">
        <v>240</v>
      </c>
      <c r="Z313" s="43" t="str">
        <f>Raw_data[[#This Row],[Month]]&amp;Raw_data[[#This Row],[Locations]]&amp;Raw_data[[#This Row],[Looker2]]</f>
        <v>45292HumbleIOP</v>
      </c>
      <c r="AA313" s="44" t="str">
        <f>IFERROR(VLOOKUP(Raw_data[[#This Row],[Description]],'LU Table'!$A$1:$B$50,2,0),"")</f>
        <v>IOP</v>
      </c>
      <c r="AB313" s="44" t="str">
        <f>TRIM(MID(Raw_data[[#This Row],[Location]],LEN("Positive Recovery- ")+1,LEN(Raw_data[[#This Row],[Location]])))</f>
        <v>Humble</v>
      </c>
      <c r="AC313" s="45">
        <f t="shared" si="4"/>
        <v>45292</v>
      </c>
      <c r="AD313" s="44" t="str">
        <f>VLOOKUP(Raw_data[[#This Row],[Locations]]&amp;Raw_data[[#This Row],[Looker2]],Category!A:E,5,0)</f>
        <v>Affiliate</v>
      </c>
      <c r="AE313" s="44" t="str">
        <f>Raw_data[[#This Row],[Locations]]&amp;Raw_data[[#This Row],[Looker2]]</f>
        <v>HumbleIOP</v>
      </c>
    </row>
    <row r="314" spans="1:31">
      <c r="A314" s="15">
        <v>45295</v>
      </c>
      <c r="B314" s="15">
        <v>45294</v>
      </c>
      <c r="C314" t="s">
        <v>9</v>
      </c>
      <c r="D314">
        <v>205551</v>
      </c>
      <c r="E314" t="s">
        <v>703</v>
      </c>
      <c r="F314" t="s">
        <v>654</v>
      </c>
      <c r="G314" t="s">
        <v>325</v>
      </c>
      <c r="H314" t="s">
        <v>158</v>
      </c>
      <c r="I314" t="s">
        <v>232</v>
      </c>
      <c r="J314" t="s">
        <v>88</v>
      </c>
      <c r="K314" t="s">
        <v>77</v>
      </c>
      <c r="L314" t="s">
        <v>128</v>
      </c>
      <c r="M314">
        <v>1</v>
      </c>
      <c r="N314" s="47">
        <v>250</v>
      </c>
      <c r="O314" s="47">
        <v>0</v>
      </c>
      <c r="P314" s="47">
        <v>0</v>
      </c>
      <c r="Q314" s="47">
        <v>0</v>
      </c>
      <c r="R314" s="47">
        <v>0</v>
      </c>
      <c r="S314" s="47">
        <v>0</v>
      </c>
      <c r="T314" s="47">
        <v>225</v>
      </c>
      <c r="U314" s="47">
        <v>-12.5</v>
      </c>
      <c r="V314" t="s">
        <v>71</v>
      </c>
      <c r="W314" t="s">
        <v>72</v>
      </c>
      <c r="X314"/>
      <c r="Y314" t="s">
        <v>240</v>
      </c>
      <c r="Z314" s="43" t="str">
        <f>Raw_data[[#This Row],[Month]]&amp;Raw_data[[#This Row],[Locations]]&amp;Raw_data[[#This Row],[Looker2]]</f>
        <v>45292HumbleIOP</v>
      </c>
      <c r="AA314" s="44" t="str">
        <f>IFERROR(VLOOKUP(Raw_data[[#This Row],[Description]],'LU Table'!$A$1:$B$50,2,0),"")</f>
        <v>IOP</v>
      </c>
      <c r="AB314" s="44" t="str">
        <f>TRIM(MID(Raw_data[[#This Row],[Location]],LEN("Positive Recovery- ")+1,LEN(Raw_data[[#This Row],[Location]])))</f>
        <v>Humble</v>
      </c>
      <c r="AC314" s="45">
        <f t="shared" si="4"/>
        <v>45292</v>
      </c>
      <c r="AD314" s="44" t="str">
        <f>VLOOKUP(Raw_data[[#This Row],[Locations]]&amp;Raw_data[[#This Row],[Looker2]],Category!A:E,5,0)</f>
        <v>Affiliate</v>
      </c>
      <c r="AE314" s="44" t="str">
        <f>Raw_data[[#This Row],[Locations]]&amp;Raw_data[[#This Row],[Looker2]]</f>
        <v>HumbleIOP</v>
      </c>
    </row>
    <row r="315" spans="1:31">
      <c r="A315" s="15">
        <v>45295</v>
      </c>
      <c r="B315" s="15">
        <v>45294</v>
      </c>
      <c r="C315" t="s">
        <v>9</v>
      </c>
      <c r="D315">
        <v>205552</v>
      </c>
      <c r="E315" t="s">
        <v>856</v>
      </c>
      <c r="F315" t="s">
        <v>410</v>
      </c>
      <c r="G315" t="s">
        <v>393</v>
      </c>
      <c r="H315" t="s">
        <v>158</v>
      </c>
      <c r="I315" t="s">
        <v>232</v>
      </c>
      <c r="J315" t="s">
        <v>88</v>
      </c>
      <c r="K315" t="s">
        <v>77</v>
      </c>
      <c r="L315" t="s">
        <v>128</v>
      </c>
      <c r="M315">
        <v>1</v>
      </c>
      <c r="N315" s="47">
        <v>250</v>
      </c>
      <c r="O315" s="47">
        <v>0</v>
      </c>
      <c r="P315" s="47">
        <v>0</v>
      </c>
      <c r="Q315" s="47">
        <v>0</v>
      </c>
      <c r="R315" s="47">
        <v>0</v>
      </c>
      <c r="S315" s="47">
        <v>0</v>
      </c>
      <c r="T315" s="47">
        <v>225</v>
      </c>
      <c r="U315" s="47">
        <v>25</v>
      </c>
      <c r="V315" t="s">
        <v>71</v>
      </c>
      <c r="W315" t="s">
        <v>72</v>
      </c>
      <c r="X315"/>
      <c r="Y315" t="s">
        <v>240</v>
      </c>
      <c r="Z315" s="43" t="str">
        <f>Raw_data[[#This Row],[Month]]&amp;Raw_data[[#This Row],[Locations]]&amp;Raw_data[[#This Row],[Looker2]]</f>
        <v>45292HumbleIOP</v>
      </c>
      <c r="AA315" s="44" t="str">
        <f>IFERROR(VLOOKUP(Raw_data[[#This Row],[Description]],'LU Table'!$A$1:$B$50,2,0),"")</f>
        <v>IOP</v>
      </c>
      <c r="AB315" s="44" t="str">
        <f>TRIM(MID(Raw_data[[#This Row],[Location]],LEN("Positive Recovery- ")+1,LEN(Raw_data[[#This Row],[Location]])))</f>
        <v>Humble</v>
      </c>
      <c r="AC315" s="45">
        <f t="shared" si="4"/>
        <v>45292</v>
      </c>
      <c r="AD315" s="44" t="str">
        <f>VLOOKUP(Raw_data[[#This Row],[Locations]]&amp;Raw_data[[#This Row],[Looker2]],Category!A:E,5,0)</f>
        <v>Affiliate</v>
      </c>
      <c r="AE315" s="44" t="str">
        <f>Raw_data[[#This Row],[Locations]]&amp;Raw_data[[#This Row],[Looker2]]</f>
        <v>HumbleIOP</v>
      </c>
    </row>
    <row r="316" spans="1:31">
      <c r="A316" s="15">
        <v>45295</v>
      </c>
      <c r="B316" s="15">
        <v>45294</v>
      </c>
      <c r="C316" t="s">
        <v>9</v>
      </c>
      <c r="D316">
        <v>205553</v>
      </c>
      <c r="E316" t="s">
        <v>686</v>
      </c>
      <c r="F316" t="s">
        <v>687</v>
      </c>
      <c r="G316" t="s">
        <v>281</v>
      </c>
      <c r="H316" t="s">
        <v>160</v>
      </c>
      <c r="I316" t="s">
        <v>232</v>
      </c>
      <c r="J316" t="s">
        <v>95</v>
      </c>
      <c r="K316" t="s">
        <v>77</v>
      </c>
      <c r="L316" t="s">
        <v>128</v>
      </c>
      <c r="M316">
        <v>1</v>
      </c>
      <c r="N316" s="47">
        <v>130</v>
      </c>
      <c r="O316" s="47">
        <v>0</v>
      </c>
      <c r="P316" s="47">
        <v>0</v>
      </c>
      <c r="Q316" s="47">
        <v>0</v>
      </c>
      <c r="R316" s="47">
        <v>0</v>
      </c>
      <c r="S316" s="47">
        <v>0</v>
      </c>
      <c r="T316" s="47">
        <v>117</v>
      </c>
      <c r="U316" s="47">
        <v>26</v>
      </c>
      <c r="V316" t="s">
        <v>71</v>
      </c>
      <c r="W316" t="s">
        <v>72</v>
      </c>
      <c r="X316"/>
      <c r="Y316" t="s">
        <v>240</v>
      </c>
      <c r="Z316" s="43" t="str">
        <f>Raw_data[[#This Row],[Month]]&amp;Raw_data[[#This Row],[Locations]]&amp;Raw_data[[#This Row],[Looker2]]</f>
        <v>45292HumbleIOP</v>
      </c>
      <c r="AA316" s="44" t="str">
        <f>IFERROR(VLOOKUP(Raw_data[[#This Row],[Description]],'LU Table'!$A$1:$B$50,2,0),"")</f>
        <v>IOP</v>
      </c>
      <c r="AB316" s="44" t="str">
        <f>TRIM(MID(Raw_data[[#This Row],[Location]],LEN("Positive Recovery- ")+1,LEN(Raw_data[[#This Row],[Location]])))</f>
        <v>Humble</v>
      </c>
      <c r="AC316" s="45">
        <f t="shared" ref="AC316:AC350" si="5">B316-DAY(B316)+1</f>
        <v>45292</v>
      </c>
      <c r="AD316" s="44" t="str">
        <f>VLOOKUP(Raw_data[[#This Row],[Locations]]&amp;Raw_data[[#This Row],[Looker2]],Category!A:E,5,0)</f>
        <v>Affiliate</v>
      </c>
      <c r="AE316" s="44" t="str">
        <f>Raw_data[[#This Row],[Locations]]&amp;Raw_data[[#This Row],[Looker2]]</f>
        <v>HumbleIOP</v>
      </c>
    </row>
    <row r="317" spans="1:31">
      <c r="A317" s="15">
        <v>45295</v>
      </c>
      <c r="B317" s="15">
        <v>45294</v>
      </c>
      <c r="C317" t="s">
        <v>9</v>
      </c>
      <c r="D317">
        <v>205554</v>
      </c>
      <c r="E317" t="s">
        <v>872</v>
      </c>
      <c r="F317" t="s">
        <v>873</v>
      </c>
      <c r="G317" t="s">
        <v>276</v>
      </c>
      <c r="H317" t="s">
        <v>157</v>
      </c>
      <c r="I317" t="s">
        <v>232</v>
      </c>
      <c r="J317" t="s">
        <v>88</v>
      </c>
      <c r="K317" t="s">
        <v>77</v>
      </c>
      <c r="L317" t="s">
        <v>129</v>
      </c>
      <c r="M317">
        <v>1</v>
      </c>
      <c r="N317" s="47">
        <v>400</v>
      </c>
      <c r="O317" s="47">
        <v>0</v>
      </c>
      <c r="P317" s="47">
        <v>0</v>
      </c>
      <c r="Q317" s="47">
        <v>0</v>
      </c>
      <c r="R317" s="47">
        <v>0</v>
      </c>
      <c r="S317" s="47">
        <v>0</v>
      </c>
      <c r="T317" s="47">
        <v>360</v>
      </c>
      <c r="U317" s="47">
        <v>80</v>
      </c>
      <c r="V317" t="s">
        <v>71</v>
      </c>
      <c r="W317" t="s">
        <v>72</v>
      </c>
      <c r="X317"/>
      <c r="Y317" t="s">
        <v>240</v>
      </c>
      <c r="Z317" s="43" t="str">
        <f>Raw_data[[#This Row],[Month]]&amp;Raw_data[[#This Row],[Locations]]&amp;Raw_data[[#This Row],[Looker2]]</f>
        <v>45292HumblePHP</v>
      </c>
      <c r="AA317" s="44" t="str">
        <f>IFERROR(VLOOKUP(Raw_data[[#This Row],[Description]],'LU Table'!$A$1:$B$50,2,0),"")</f>
        <v>PHP</v>
      </c>
      <c r="AB317" s="44" t="str">
        <f>TRIM(MID(Raw_data[[#This Row],[Location]],LEN("Positive Recovery- ")+1,LEN(Raw_data[[#This Row],[Location]])))</f>
        <v>Humble</v>
      </c>
      <c r="AC317" s="45">
        <f t="shared" si="5"/>
        <v>45292</v>
      </c>
      <c r="AD317" s="44" t="str">
        <f>VLOOKUP(Raw_data[[#This Row],[Locations]]&amp;Raw_data[[#This Row],[Looker2]],Category!A:E,5,0)</f>
        <v>Affiliate</v>
      </c>
      <c r="AE317" s="44" t="str">
        <f>Raw_data[[#This Row],[Locations]]&amp;Raw_data[[#This Row],[Looker2]]</f>
        <v>HumblePHP</v>
      </c>
    </row>
    <row r="318" spans="1:31">
      <c r="A318" s="15">
        <v>45295</v>
      </c>
      <c r="B318" s="15">
        <v>45294</v>
      </c>
      <c r="C318" t="s">
        <v>9</v>
      </c>
      <c r="D318">
        <v>205555</v>
      </c>
      <c r="E318" t="s">
        <v>783</v>
      </c>
      <c r="F318" t="s">
        <v>784</v>
      </c>
      <c r="G318" t="s">
        <v>785</v>
      </c>
      <c r="H318" t="s">
        <v>160</v>
      </c>
      <c r="I318" t="s">
        <v>232</v>
      </c>
      <c r="J318" t="s">
        <v>95</v>
      </c>
      <c r="K318" t="s">
        <v>77</v>
      </c>
      <c r="L318" t="s">
        <v>128</v>
      </c>
      <c r="M318">
        <v>1</v>
      </c>
      <c r="N318" s="47">
        <v>130</v>
      </c>
      <c r="O318" s="47">
        <v>0</v>
      </c>
      <c r="P318" s="47">
        <v>0</v>
      </c>
      <c r="Q318" s="47">
        <v>0</v>
      </c>
      <c r="R318" s="47">
        <v>0</v>
      </c>
      <c r="S318" s="47">
        <v>130</v>
      </c>
      <c r="T318" s="47">
        <v>117</v>
      </c>
      <c r="U318" s="47">
        <v>117</v>
      </c>
      <c r="V318" t="s">
        <v>71</v>
      </c>
      <c r="W318" t="s">
        <v>72</v>
      </c>
      <c r="X318"/>
      <c r="Y318" t="s">
        <v>240</v>
      </c>
      <c r="Z318" s="43" t="str">
        <f>Raw_data[[#This Row],[Month]]&amp;Raw_data[[#This Row],[Locations]]&amp;Raw_data[[#This Row],[Looker2]]</f>
        <v>45292HumbleIOP</v>
      </c>
      <c r="AA318" s="44" t="str">
        <f>IFERROR(VLOOKUP(Raw_data[[#This Row],[Description]],'LU Table'!$A$1:$B$50,2,0),"")</f>
        <v>IOP</v>
      </c>
      <c r="AB318" s="44" t="str">
        <f>TRIM(MID(Raw_data[[#This Row],[Location]],LEN("Positive Recovery- ")+1,LEN(Raw_data[[#This Row],[Location]])))</f>
        <v>Humble</v>
      </c>
      <c r="AC318" s="45">
        <f t="shared" si="5"/>
        <v>45292</v>
      </c>
      <c r="AD318" s="44" t="str">
        <f>VLOOKUP(Raw_data[[#This Row],[Locations]]&amp;Raw_data[[#This Row],[Looker2]],Category!A:E,5,0)</f>
        <v>Affiliate</v>
      </c>
      <c r="AE318" s="44" t="str">
        <f>Raw_data[[#This Row],[Locations]]&amp;Raw_data[[#This Row],[Looker2]]</f>
        <v>HumbleIOP</v>
      </c>
    </row>
    <row r="319" spans="1:31">
      <c r="A319" s="15">
        <v>45295</v>
      </c>
      <c r="B319" s="15">
        <v>45294</v>
      </c>
      <c r="C319" t="s">
        <v>9</v>
      </c>
      <c r="D319">
        <v>205556</v>
      </c>
      <c r="E319" t="s">
        <v>704</v>
      </c>
      <c r="F319" t="s">
        <v>564</v>
      </c>
      <c r="G319" t="s">
        <v>705</v>
      </c>
      <c r="H319" t="s">
        <v>160</v>
      </c>
      <c r="I319" t="s">
        <v>232</v>
      </c>
      <c r="J319" t="s">
        <v>95</v>
      </c>
      <c r="K319" t="s">
        <v>77</v>
      </c>
      <c r="L319" t="s">
        <v>128</v>
      </c>
      <c r="M319">
        <v>1</v>
      </c>
      <c r="N319" s="47">
        <v>130</v>
      </c>
      <c r="O319" s="47">
        <v>0</v>
      </c>
      <c r="P319" s="47">
        <v>0</v>
      </c>
      <c r="Q319" s="47">
        <v>0</v>
      </c>
      <c r="R319" s="47">
        <v>0</v>
      </c>
      <c r="S319" s="47">
        <v>0</v>
      </c>
      <c r="T319" s="47">
        <v>117</v>
      </c>
      <c r="U319" s="47">
        <v>117</v>
      </c>
      <c r="V319" t="s">
        <v>71</v>
      </c>
      <c r="W319" t="s">
        <v>72</v>
      </c>
      <c r="X319"/>
      <c r="Y319" t="s">
        <v>240</v>
      </c>
      <c r="Z319" s="43" t="str">
        <f>Raw_data[[#This Row],[Month]]&amp;Raw_data[[#This Row],[Locations]]&amp;Raw_data[[#This Row],[Looker2]]</f>
        <v>45292HumbleIOP</v>
      </c>
      <c r="AA319" s="44" t="str">
        <f>IFERROR(VLOOKUP(Raw_data[[#This Row],[Description]],'LU Table'!$A$1:$B$50,2,0),"")</f>
        <v>IOP</v>
      </c>
      <c r="AB319" s="44" t="str">
        <f>TRIM(MID(Raw_data[[#This Row],[Location]],LEN("Positive Recovery- ")+1,LEN(Raw_data[[#This Row],[Location]])))</f>
        <v>Humble</v>
      </c>
      <c r="AC319" s="45">
        <f t="shared" si="5"/>
        <v>45292</v>
      </c>
      <c r="AD319" s="44" t="str">
        <f>VLOOKUP(Raw_data[[#This Row],[Locations]]&amp;Raw_data[[#This Row],[Looker2]],Category!A:E,5,0)</f>
        <v>Affiliate</v>
      </c>
      <c r="AE319" s="44" t="str">
        <f>Raw_data[[#This Row],[Locations]]&amp;Raw_data[[#This Row],[Looker2]]</f>
        <v>HumbleIOP</v>
      </c>
    </row>
    <row r="320" spans="1:31">
      <c r="A320" s="15">
        <v>45295</v>
      </c>
      <c r="B320" s="15">
        <v>45294</v>
      </c>
      <c r="C320" t="s">
        <v>9</v>
      </c>
      <c r="D320">
        <v>205557</v>
      </c>
      <c r="E320" t="s">
        <v>126</v>
      </c>
      <c r="F320" t="s">
        <v>458</v>
      </c>
      <c r="G320" t="s">
        <v>353</v>
      </c>
      <c r="H320" t="s">
        <v>160</v>
      </c>
      <c r="I320" t="s">
        <v>232</v>
      </c>
      <c r="J320" t="s">
        <v>132</v>
      </c>
      <c r="K320" t="s">
        <v>77</v>
      </c>
      <c r="L320" t="s">
        <v>128</v>
      </c>
      <c r="M320">
        <v>1</v>
      </c>
      <c r="N320" s="47">
        <v>165</v>
      </c>
      <c r="O320" s="47">
        <v>0</v>
      </c>
      <c r="P320" s="47">
        <v>0</v>
      </c>
      <c r="Q320" s="47">
        <v>0</v>
      </c>
      <c r="R320" s="47">
        <v>0</v>
      </c>
      <c r="S320" s="47">
        <v>165</v>
      </c>
      <c r="T320" s="47">
        <v>148.5</v>
      </c>
      <c r="U320" s="47">
        <v>148.5</v>
      </c>
      <c r="V320" t="s">
        <v>71</v>
      </c>
      <c r="W320" t="s">
        <v>72</v>
      </c>
      <c r="X320"/>
      <c r="Y320" t="s">
        <v>240</v>
      </c>
      <c r="Z320" s="43" t="str">
        <f>Raw_data[[#This Row],[Month]]&amp;Raw_data[[#This Row],[Locations]]&amp;Raw_data[[#This Row],[Looker2]]</f>
        <v>45292HumbleIOP</v>
      </c>
      <c r="AA320" s="44" t="str">
        <f>IFERROR(VLOOKUP(Raw_data[[#This Row],[Description]],'LU Table'!$A$1:$B$50,2,0),"")</f>
        <v>IOP</v>
      </c>
      <c r="AB320" s="44" t="str">
        <f>TRIM(MID(Raw_data[[#This Row],[Location]],LEN("Positive Recovery- ")+1,LEN(Raw_data[[#This Row],[Location]])))</f>
        <v>Humble</v>
      </c>
      <c r="AC320" s="45">
        <f t="shared" si="5"/>
        <v>45292</v>
      </c>
      <c r="AD320" s="44" t="str">
        <f>VLOOKUP(Raw_data[[#This Row],[Locations]]&amp;Raw_data[[#This Row],[Looker2]],Category!A:E,5,0)</f>
        <v>Affiliate</v>
      </c>
      <c r="AE320" s="44" t="str">
        <f>Raw_data[[#This Row],[Locations]]&amp;Raw_data[[#This Row],[Looker2]]</f>
        <v>HumbleIOP</v>
      </c>
    </row>
    <row r="321" spans="1:31">
      <c r="A321" s="15">
        <v>45295</v>
      </c>
      <c r="B321" s="15">
        <v>45294</v>
      </c>
      <c r="C321" t="s">
        <v>9</v>
      </c>
      <c r="D321">
        <v>205596</v>
      </c>
      <c r="E321" t="s">
        <v>726</v>
      </c>
      <c r="F321" t="s">
        <v>545</v>
      </c>
      <c r="G321" t="s">
        <v>487</v>
      </c>
      <c r="H321" t="s">
        <v>158</v>
      </c>
      <c r="I321" t="s">
        <v>232</v>
      </c>
      <c r="J321" t="s">
        <v>89</v>
      </c>
      <c r="K321" t="s">
        <v>144</v>
      </c>
      <c r="L321" t="s">
        <v>128</v>
      </c>
      <c r="M321">
        <v>1</v>
      </c>
      <c r="N321" s="47">
        <v>200</v>
      </c>
      <c r="O321" s="47">
        <v>0</v>
      </c>
      <c r="P321" s="47">
        <v>0</v>
      </c>
      <c r="Q321" s="47">
        <v>0</v>
      </c>
      <c r="R321" s="47">
        <v>0</v>
      </c>
      <c r="S321" s="47">
        <v>0</v>
      </c>
      <c r="T321" s="47">
        <v>180</v>
      </c>
      <c r="U321" s="47">
        <v>-20</v>
      </c>
      <c r="V321" t="s">
        <v>71</v>
      </c>
      <c r="W321" t="s">
        <v>72</v>
      </c>
      <c r="X321"/>
      <c r="Y321" t="s">
        <v>240</v>
      </c>
      <c r="Z321" s="43" t="str">
        <f>Raw_data[[#This Row],[Month]]&amp;Raw_data[[#This Row],[Locations]]&amp;Raw_data[[#This Row],[Looker2]]</f>
        <v>45292North LoopIOP</v>
      </c>
      <c r="AA321" s="44" t="str">
        <f>IFERROR(VLOOKUP(Raw_data[[#This Row],[Description]],'LU Table'!$A$1:$B$50,2,0),"")</f>
        <v>IOP</v>
      </c>
      <c r="AB321" s="44" t="str">
        <f>TRIM(MID(Raw_data[[#This Row],[Location]],LEN("Positive Recovery- ")+1,LEN(Raw_data[[#This Row],[Location]])))</f>
        <v>North Loop</v>
      </c>
      <c r="AC321" s="45">
        <f t="shared" si="5"/>
        <v>45292</v>
      </c>
      <c r="AD321" s="44" t="str">
        <f>VLOOKUP(Raw_data[[#This Row],[Locations]]&amp;Raw_data[[#This Row],[Looker2]],Category!A:E,5,0)</f>
        <v>Affiliate</v>
      </c>
      <c r="AE321" s="44" t="str">
        <f>Raw_data[[#This Row],[Locations]]&amp;Raw_data[[#This Row],[Looker2]]</f>
        <v>North LoopIOP</v>
      </c>
    </row>
    <row r="322" spans="1:31">
      <c r="A322" s="15">
        <v>45295</v>
      </c>
      <c r="B322" s="15">
        <v>45294</v>
      </c>
      <c r="C322" t="s">
        <v>9</v>
      </c>
      <c r="D322">
        <v>205597</v>
      </c>
      <c r="E322" t="s">
        <v>797</v>
      </c>
      <c r="F322" t="s">
        <v>798</v>
      </c>
      <c r="G322" t="s">
        <v>436</v>
      </c>
      <c r="H322" t="s">
        <v>158</v>
      </c>
      <c r="I322" t="s">
        <v>232</v>
      </c>
      <c r="J322" t="s">
        <v>89</v>
      </c>
      <c r="K322" t="s">
        <v>144</v>
      </c>
      <c r="L322" t="s">
        <v>128</v>
      </c>
      <c r="M322">
        <v>1</v>
      </c>
      <c r="N322" s="47">
        <v>200</v>
      </c>
      <c r="O322" s="47">
        <v>0</v>
      </c>
      <c r="P322" s="47">
        <v>0</v>
      </c>
      <c r="Q322" s="47">
        <v>0</v>
      </c>
      <c r="R322" s="47">
        <v>0</v>
      </c>
      <c r="S322" s="47">
        <v>0</v>
      </c>
      <c r="T322" s="47">
        <v>180</v>
      </c>
      <c r="U322" s="47">
        <v>-20</v>
      </c>
      <c r="V322" t="s">
        <v>71</v>
      </c>
      <c r="W322" t="s">
        <v>72</v>
      </c>
      <c r="X322"/>
      <c r="Y322" t="s">
        <v>240</v>
      </c>
      <c r="Z322" s="43" t="str">
        <f>Raw_data[[#This Row],[Month]]&amp;Raw_data[[#This Row],[Locations]]&amp;Raw_data[[#This Row],[Looker2]]</f>
        <v>45292North LoopIOP</v>
      </c>
      <c r="AA322" s="44" t="str">
        <f>IFERROR(VLOOKUP(Raw_data[[#This Row],[Description]],'LU Table'!$A$1:$B$50,2,0),"")</f>
        <v>IOP</v>
      </c>
      <c r="AB322" s="44" t="str">
        <f>TRIM(MID(Raw_data[[#This Row],[Location]],LEN("Positive Recovery- ")+1,LEN(Raw_data[[#This Row],[Location]])))</f>
        <v>North Loop</v>
      </c>
      <c r="AC322" s="45">
        <f t="shared" si="5"/>
        <v>45292</v>
      </c>
      <c r="AD322" s="44" t="str">
        <f>VLOOKUP(Raw_data[[#This Row],[Locations]]&amp;Raw_data[[#This Row],[Looker2]],Category!A:E,5,0)</f>
        <v>Affiliate</v>
      </c>
      <c r="AE322" s="44" t="str">
        <f>Raw_data[[#This Row],[Locations]]&amp;Raw_data[[#This Row],[Looker2]]</f>
        <v>North LoopIOP</v>
      </c>
    </row>
    <row r="323" spans="1:31">
      <c r="A323" s="15">
        <v>45295</v>
      </c>
      <c r="B323" s="15">
        <v>45294</v>
      </c>
      <c r="C323" t="s">
        <v>9</v>
      </c>
      <c r="D323">
        <v>205598</v>
      </c>
      <c r="E323" t="s">
        <v>849</v>
      </c>
      <c r="F323" t="s">
        <v>423</v>
      </c>
      <c r="G323" t="s">
        <v>312</v>
      </c>
      <c r="H323" t="s">
        <v>159</v>
      </c>
      <c r="I323" t="s">
        <v>232</v>
      </c>
      <c r="J323" t="s">
        <v>17</v>
      </c>
      <c r="K323" t="s">
        <v>144</v>
      </c>
      <c r="L323" t="s">
        <v>128</v>
      </c>
      <c r="M323">
        <v>1</v>
      </c>
      <c r="N323" s="47">
        <v>225</v>
      </c>
      <c r="O323" s="47">
        <v>0</v>
      </c>
      <c r="P323" s="47">
        <v>0</v>
      </c>
      <c r="Q323" s="47">
        <v>0</v>
      </c>
      <c r="R323" s="47">
        <v>0</v>
      </c>
      <c r="S323" s="47">
        <v>225</v>
      </c>
      <c r="T323" s="47">
        <v>225</v>
      </c>
      <c r="U323" s="47">
        <v>225</v>
      </c>
      <c r="V323" t="s">
        <v>71</v>
      </c>
      <c r="W323" t="s">
        <v>72</v>
      </c>
      <c r="X323"/>
      <c r="Y323" t="s">
        <v>240</v>
      </c>
      <c r="Z323" s="43" t="str">
        <f>Raw_data[[#This Row],[Month]]&amp;Raw_data[[#This Row],[Locations]]&amp;Raw_data[[#This Row],[Looker2]]</f>
        <v>45292North LoopIOP</v>
      </c>
      <c r="AA323" s="44" t="str">
        <f>IFERROR(VLOOKUP(Raw_data[[#This Row],[Description]],'LU Table'!$A$1:$B$50,2,0),"")</f>
        <v>IOP</v>
      </c>
      <c r="AB323" s="44" t="str">
        <f>TRIM(MID(Raw_data[[#This Row],[Location]],LEN("Positive Recovery- ")+1,LEN(Raw_data[[#This Row],[Location]])))</f>
        <v>North Loop</v>
      </c>
      <c r="AC323" s="45">
        <f t="shared" si="5"/>
        <v>45292</v>
      </c>
      <c r="AD323" s="44" t="str">
        <f>VLOOKUP(Raw_data[[#This Row],[Locations]]&amp;Raw_data[[#This Row],[Looker2]],Category!A:E,5,0)</f>
        <v>Affiliate</v>
      </c>
      <c r="AE323" s="44" t="str">
        <f>Raw_data[[#This Row],[Locations]]&amp;Raw_data[[#This Row],[Looker2]]</f>
        <v>North LoopIOP</v>
      </c>
    </row>
    <row r="324" spans="1:31">
      <c r="A324" s="15">
        <v>45295</v>
      </c>
      <c r="B324" s="15">
        <v>45294</v>
      </c>
      <c r="C324" t="s">
        <v>9</v>
      </c>
      <c r="D324">
        <v>205599</v>
      </c>
      <c r="E324" t="s">
        <v>739</v>
      </c>
      <c r="F324" t="s">
        <v>740</v>
      </c>
      <c r="G324" t="s">
        <v>430</v>
      </c>
      <c r="H324" t="s">
        <v>160</v>
      </c>
      <c r="I324" t="s">
        <v>232</v>
      </c>
      <c r="J324" t="s">
        <v>94</v>
      </c>
      <c r="K324" t="s">
        <v>144</v>
      </c>
      <c r="L324" t="s">
        <v>128</v>
      </c>
      <c r="M324">
        <v>1</v>
      </c>
      <c r="N324" s="47">
        <v>130</v>
      </c>
      <c r="O324" s="47">
        <v>0</v>
      </c>
      <c r="P324" s="47">
        <v>0</v>
      </c>
      <c r="Q324" s="47">
        <v>0</v>
      </c>
      <c r="R324" s="47">
        <v>0</v>
      </c>
      <c r="S324" s="47">
        <v>130</v>
      </c>
      <c r="T324" s="47">
        <v>130</v>
      </c>
      <c r="U324" s="47">
        <v>130</v>
      </c>
      <c r="V324" t="s">
        <v>71</v>
      </c>
      <c r="W324" t="s">
        <v>72</v>
      </c>
      <c r="X324"/>
      <c r="Y324" t="s">
        <v>240</v>
      </c>
      <c r="Z324" s="43" t="str">
        <f>Raw_data[[#This Row],[Month]]&amp;Raw_data[[#This Row],[Locations]]&amp;Raw_data[[#This Row],[Looker2]]</f>
        <v>45292North LoopIOP</v>
      </c>
      <c r="AA324" s="44" t="str">
        <f>IFERROR(VLOOKUP(Raw_data[[#This Row],[Description]],'LU Table'!$A$1:$B$50,2,0),"")</f>
        <v>IOP</v>
      </c>
      <c r="AB324" s="44" t="str">
        <f>TRIM(MID(Raw_data[[#This Row],[Location]],LEN("Positive Recovery- ")+1,LEN(Raw_data[[#This Row],[Location]])))</f>
        <v>North Loop</v>
      </c>
      <c r="AC324" s="45">
        <f t="shared" si="5"/>
        <v>45292</v>
      </c>
      <c r="AD324" s="44" t="str">
        <f>VLOOKUP(Raw_data[[#This Row],[Locations]]&amp;Raw_data[[#This Row],[Looker2]],Category!A:E,5,0)</f>
        <v>Affiliate</v>
      </c>
      <c r="AE324" s="44" t="str">
        <f>Raw_data[[#This Row],[Locations]]&amp;Raw_data[[#This Row],[Looker2]]</f>
        <v>North LoopIOP</v>
      </c>
    </row>
    <row r="325" spans="1:31">
      <c r="A325" s="15">
        <v>45295</v>
      </c>
      <c r="B325" s="15">
        <v>45294</v>
      </c>
      <c r="C325" t="s">
        <v>9</v>
      </c>
      <c r="D325">
        <v>205612</v>
      </c>
      <c r="E325" t="s">
        <v>954</v>
      </c>
      <c r="F325" t="s">
        <v>531</v>
      </c>
      <c r="G325" t="s">
        <v>955</v>
      </c>
      <c r="H325" t="s">
        <v>158</v>
      </c>
      <c r="I325" t="s">
        <v>232</v>
      </c>
      <c r="J325" t="s">
        <v>88</v>
      </c>
      <c r="K325" t="s">
        <v>111</v>
      </c>
      <c r="L325" t="s">
        <v>128</v>
      </c>
      <c r="M325">
        <v>1</v>
      </c>
      <c r="N325" s="47">
        <v>250</v>
      </c>
      <c r="O325" s="47">
        <v>0</v>
      </c>
      <c r="P325" s="47">
        <v>0</v>
      </c>
      <c r="Q325" s="47">
        <v>0</v>
      </c>
      <c r="R325" s="47">
        <v>0</v>
      </c>
      <c r="S325" s="47">
        <v>0</v>
      </c>
      <c r="T325" s="47">
        <v>225</v>
      </c>
      <c r="U325" s="47">
        <v>162.5</v>
      </c>
      <c r="V325" t="s">
        <v>71</v>
      </c>
      <c r="W325" t="s">
        <v>72</v>
      </c>
      <c r="X325"/>
      <c r="Y325" t="s">
        <v>240</v>
      </c>
      <c r="Z325" s="43" t="str">
        <f>Raw_data[[#This Row],[Month]]&amp;Raw_data[[#This Row],[Locations]]&amp;Raw_data[[#This Row],[Looker2]]</f>
        <v>45292GalleriaIOP</v>
      </c>
      <c r="AA325" s="44" t="str">
        <f>IFERROR(VLOOKUP(Raw_data[[#This Row],[Description]],'LU Table'!$A$1:$B$50,2,0),"")</f>
        <v>IOP</v>
      </c>
      <c r="AB325" s="44" t="str">
        <f>TRIM(MID(Raw_data[[#This Row],[Location]],LEN("Positive Recovery- ")+1,LEN(Raw_data[[#This Row],[Location]])))</f>
        <v>Galleria</v>
      </c>
      <c r="AC325" s="45">
        <f t="shared" si="5"/>
        <v>45292</v>
      </c>
      <c r="AD325" s="44" t="str">
        <f>VLOOKUP(Raw_data[[#This Row],[Locations]]&amp;Raw_data[[#This Row],[Looker2]],Category!A:E,5,0)</f>
        <v>Affiliate</v>
      </c>
      <c r="AE325" s="44" t="str">
        <f>Raw_data[[#This Row],[Locations]]&amp;Raw_data[[#This Row],[Looker2]]</f>
        <v>GalleriaIOP</v>
      </c>
    </row>
    <row r="326" spans="1:31">
      <c r="A326" s="15">
        <v>45295</v>
      </c>
      <c r="B326" s="15">
        <v>45294</v>
      </c>
      <c r="C326" t="s">
        <v>9</v>
      </c>
      <c r="D326">
        <v>205613</v>
      </c>
      <c r="E326" t="s">
        <v>225</v>
      </c>
      <c r="F326" t="s">
        <v>332</v>
      </c>
      <c r="G326" t="s">
        <v>533</v>
      </c>
      <c r="H326" t="s">
        <v>158</v>
      </c>
      <c r="I326" t="s">
        <v>232</v>
      </c>
      <c r="J326" t="s">
        <v>97</v>
      </c>
      <c r="K326" t="s">
        <v>111</v>
      </c>
      <c r="L326" t="s">
        <v>128</v>
      </c>
      <c r="M326">
        <v>1</v>
      </c>
      <c r="N326" s="47">
        <v>225</v>
      </c>
      <c r="O326" s="47">
        <v>0</v>
      </c>
      <c r="P326" s="47">
        <v>0</v>
      </c>
      <c r="Q326" s="47">
        <v>0</v>
      </c>
      <c r="R326" s="47">
        <v>0</v>
      </c>
      <c r="S326" s="47">
        <v>0</v>
      </c>
      <c r="T326" s="47">
        <v>202.5</v>
      </c>
      <c r="U326" s="47">
        <v>22.5</v>
      </c>
      <c r="V326" t="s">
        <v>71</v>
      </c>
      <c r="W326" t="s">
        <v>72</v>
      </c>
      <c r="X326"/>
      <c r="Y326" t="s">
        <v>240</v>
      </c>
      <c r="Z326" s="43" t="str">
        <f>Raw_data[[#This Row],[Month]]&amp;Raw_data[[#This Row],[Locations]]&amp;Raw_data[[#This Row],[Looker2]]</f>
        <v>45292GalleriaIOP</v>
      </c>
      <c r="AA326" s="44" t="str">
        <f>IFERROR(VLOOKUP(Raw_data[[#This Row],[Description]],'LU Table'!$A$1:$B$50,2,0),"")</f>
        <v>IOP</v>
      </c>
      <c r="AB326" s="44" t="str">
        <f>TRIM(MID(Raw_data[[#This Row],[Location]],LEN("Positive Recovery- ")+1,LEN(Raw_data[[#This Row],[Location]])))</f>
        <v>Galleria</v>
      </c>
      <c r="AC326" s="45">
        <f t="shared" si="5"/>
        <v>45292</v>
      </c>
      <c r="AD326" s="44" t="str">
        <f>VLOOKUP(Raw_data[[#This Row],[Locations]]&amp;Raw_data[[#This Row],[Looker2]],Category!A:E,5,0)</f>
        <v>Affiliate</v>
      </c>
      <c r="AE326" s="44" t="str">
        <f>Raw_data[[#This Row],[Locations]]&amp;Raw_data[[#This Row],[Looker2]]</f>
        <v>GalleriaIOP</v>
      </c>
    </row>
    <row r="327" spans="1:31">
      <c r="A327" s="15">
        <v>45295</v>
      </c>
      <c r="B327" s="15">
        <v>45295</v>
      </c>
      <c r="C327" t="s">
        <v>9</v>
      </c>
      <c r="D327">
        <v>205543</v>
      </c>
      <c r="E327" t="s">
        <v>637</v>
      </c>
      <c r="F327" t="s">
        <v>290</v>
      </c>
      <c r="G327" t="s">
        <v>638</v>
      </c>
      <c r="H327" t="s">
        <v>166</v>
      </c>
      <c r="I327" t="s">
        <v>232</v>
      </c>
      <c r="J327" t="s">
        <v>95</v>
      </c>
      <c r="K327" t="s">
        <v>21</v>
      </c>
      <c r="L327" t="s">
        <v>129</v>
      </c>
      <c r="M327">
        <v>1</v>
      </c>
      <c r="N327" s="47">
        <v>230</v>
      </c>
      <c r="O327" s="47">
        <v>0</v>
      </c>
      <c r="P327" s="47">
        <v>0</v>
      </c>
      <c r="Q327" s="47">
        <v>0</v>
      </c>
      <c r="R327" s="47">
        <v>0</v>
      </c>
      <c r="S327" s="47">
        <v>0</v>
      </c>
      <c r="T327" s="47">
        <v>207</v>
      </c>
      <c r="U327" s="47">
        <v>207</v>
      </c>
      <c r="V327" t="s">
        <v>71</v>
      </c>
      <c r="W327" t="s">
        <v>72</v>
      </c>
      <c r="X327"/>
      <c r="Y327" t="s">
        <v>240</v>
      </c>
      <c r="Z327" s="43" t="str">
        <f>Raw_data[[#This Row],[Month]]&amp;Raw_data[[#This Row],[Locations]]&amp;Raw_data[[#This Row],[Looker2]]</f>
        <v>45292Jersey VillagePHP</v>
      </c>
      <c r="AA327" s="44" t="str">
        <f>IFERROR(VLOOKUP(Raw_data[[#This Row],[Description]],'LU Table'!$A$1:$B$50,2,0),"")</f>
        <v>PHP</v>
      </c>
      <c r="AB327" s="44" t="str">
        <f>TRIM(MID(Raw_data[[#This Row],[Location]],LEN("Positive Recovery- ")+1,LEN(Raw_data[[#This Row],[Location]])))</f>
        <v>Jersey Village</v>
      </c>
      <c r="AC327" s="45">
        <f t="shared" si="5"/>
        <v>45292</v>
      </c>
      <c r="AD327" s="44" t="str">
        <f>VLOOKUP(Raw_data[[#This Row],[Locations]]&amp;Raw_data[[#This Row],[Looker2]],Category!A:E,5,0)</f>
        <v>Affiliate</v>
      </c>
      <c r="AE327" s="44" t="str">
        <f>Raw_data[[#This Row],[Locations]]&amp;Raw_data[[#This Row],[Looker2]]</f>
        <v>Jersey VillagePHP</v>
      </c>
    </row>
    <row r="328" spans="1:31">
      <c r="A328" s="15">
        <v>45297</v>
      </c>
      <c r="B328" s="15">
        <v>45295</v>
      </c>
      <c r="C328" t="s">
        <v>9</v>
      </c>
      <c r="D328">
        <v>205785</v>
      </c>
      <c r="E328" t="s">
        <v>714</v>
      </c>
      <c r="F328" t="s">
        <v>715</v>
      </c>
      <c r="G328" t="s">
        <v>532</v>
      </c>
      <c r="H328" t="s">
        <v>151</v>
      </c>
      <c r="I328" t="s">
        <v>232</v>
      </c>
      <c r="J328" t="s">
        <v>89</v>
      </c>
      <c r="K328" t="s">
        <v>16</v>
      </c>
      <c r="L328" t="s">
        <v>131</v>
      </c>
      <c r="M328">
        <v>1</v>
      </c>
      <c r="N328" s="47">
        <v>425</v>
      </c>
      <c r="O328" s="47">
        <v>0</v>
      </c>
      <c r="P328" s="47">
        <v>0</v>
      </c>
      <c r="Q328" s="47">
        <v>0</v>
      </c>
      <c r="R328" s="47">
        <v>0</v>
      </c>
      <c r="S328" s="47">
        <v>0</v>
      </c>
      <c r="T328" s="47">
        <v>382.5</v>
      </c>
      <c r="U328" s="47">
        <v>-42.5</v>
      </c>
      <c r="V328" t="s">
        <v>71</v>
      </c>
      <c r="W328" t="s">
        <v>72</v>
      </c>
      <c r="X328"/>
      <c r="Y328" t="s">
        <v>239</v>
      </c>
      <c r="Z328" s="43" t="str">
        <f>Raw_data[[#This Row],[Month]]&amp;Raw_data[[#This Row],[Locations]]&amp;Raw_data[[#This Row],[Looker2]]</f>
        <v>45292Garden OaksRTC</v>
      </c>
      <c r="AA328" s="44" t="str">
        <f>IFERROR(VLOOKUP(Raw_data[[#This Row],[Description]],'LU Table'!$A$1:$B$50,2,0),"")</f>
        <v>RTC</v>
      </c>
      <c r="AB328" s="44" t="str">
        <f>TRIM(MID(Raw_data[[#This Row],[Location]],LEN("Positive Recovery- ")+1,LEN(Raw_data[[#This Row],[Location]])))</f>
        <v>Garden Oaks</v>
      </c>
      <c r="AC328" s="45">
        <f t="shared" si="5"/>
        <v>45292</v>
      </c>
      <c r="AD328" s="44" t="str">
        <f>VLOOKUP(Raw_data[[#This Row],[Locations]]&amp;Raw_data[[#This Row],[Looker2]],Category!A:E,5,0)</f>
        <v>Company Owned</v>
      </c>
      <c r="AE328" s="44" t="str">
        <f>Raw_data[[#This Row],[Locations]]&amp;Raw_data[[#This Row],[Looker2]]</f>
        <v>Garden OaksRTC</v>
      </c>
    </row>
    <row r="329" spans="1:31">
      <c r="A329" s="15">
        <v>45297</v>
      </c>
      <c r="B329" s="15">
        <v>45295</v>
      </c>
      <c r="C329" t="s">
        <v>9</v>
      </c>
      <c r="D329">
        <v>205786</v>
      </c>
      <c r="E329" t="s">
        <v>735</v>
      </c>
      <c r="F329" t="s">
        <v>301</v>
      </c>
      <c r="G329" t="s">
        <v>317</v>
      </c>
      <c r="H329" t="s">
        <v>154</v>
      </c>
      <c r="I329" t="s">
        <v>232</v>
      </c>
      <c r="J329" t="s">
        <v>93</v>
      </c>
      <c r="K329" t="s">
        <v>16</v>
      </c>
      <c r="L329" t="s">
        <v>130</v>
      </c>
      <c r="M329">
        <v>1</v>
      </c>
      <c r="N329" s="47">
        <v>530</v>
      </c>
      <c r="O329" s="47">
        <v>0</v>
      </c>
      <c r="P329" s="47">
        <v>0</v>
      </c>
      <c r="Q329" s="47">
        <v>0</v>
      </c>
      <c r="R329" s="47">
        <v>0</v>
      </c>
      <c r="S329" s="47">
        <v>530</v>
      </c>
      <c r="T329" s="47">
        <v>477</v>
      </c>
      <c r="U329" s="47">
        <v>477</v>
      </c>
      <c r="V329" t="s">
        <v>71</v>
      </c>
      <c r="W329" t="s">
        <v>72</v>
      </c>
      <c r="X329"/>
      <c r="Y329" t="s">
        <v>239</v>
      </c>
      <c r="Z329" s="43" t="str">
        <f>Raw_data[[#This Row],[Month]]&amp;Raw_data[[#This Row],[Locations]]&amp;Raw_data[[#This Row],[Looker2]]</f>
        <v>45292Garden OaksRTC</v>
      </c>
      <c r="AA329" s="44" t="str">
        <f>IFERROR(VLOOKUP(Raw_data[[#This Row],[Description]],'LU Table'!$A$1:$B$50,2,0),"")</f>
        <v>RTC</v>
      </c>
      <c r="AB329" s="44" t="str">
        <f>TRIM(MID(Raw_data[[#This Row],[Location]],LEN("Positive Recovery- ")+1,LEN(Raw_data[[#This Row],[Location]])))</f>
        <v>Garden Oaks</v>
      </c>
      <c r="AC329" s="45">
        <f t="shared" si="5"/>
        <v>45292</v>
      </c>
      <c r="AD329" s="44" t="str">
        <f>VLOOKUP(Raw_data[[#This Row],[Locations]]&amp;Raw_data[[#This Row],[Looker2]],Category!A:E,5,0)</f>
        <v>Company Owned</v>
      </c>
      <c r="AE329" s="44" t="str">
        <f>Raw_data[[#This Row],[Locations]]&amp;Raw_data[[#This Row],[Looker2]]</f>
        <v>Garden OaksRTC</v>
      </c>
    </row>
    <row r="330" spans="1:31">
      <c r="A330" s="15">
        <v>45297</v>
      </c>
      <c r="B330" s="15">
        <v>45295</v>
      </c>
      <c r="C330" t="s">
        <v>9</v>
      </c>
      <c r="D330">
        <v>205787</v>
      </c>
      <c r="E330" t="s">
        <v>934</v>
      </c>
      <c r="F330" t="s">
        <v>358</v>
      </c>
      <c r="G330" t="s">
        <v>935</v>
      </c>
      <c r="H330" t="s">
        <v>151</v>
      </c>
      <c r="I330" t="s">
        <v>232</v>
      </c>
      <c r="J330" t="s">
        <v>88</v>
      </c>
      <c r="K330" t="s">
        <v>16</v>
      </c>
      <c r="L330" t="s">
        <v>131</v>
      </c>
      <c r="M330">
        <v>1</v>
      </c>
      <c r="N330" s="47">
        <v>500</v>
      </c>
      <c r="O330" s="47">
        <v>0</v>
      </c>
      <c r="P330" s="47">
        <v>0</v>
      </c>
      <c r="Q330" s="47">
        <v>0</v>
      </c>
      <c r="R330" s="47">
        <v>0</v>
      </c>
      <c r="S330" s="47">
        <v>0</v>
      </c>
      <c r="T330" s="47">
        <v>450</v>
      </c>
      <c r="U330" s="47">
        <v>50</v>
      </c>
      <c r="V330" t="s">
        <v>71</v>
      </c>
      <c r="W330" t="s">
        <v>72</v>
      </c>
      <c r="X330"/>
      <c r="Y330" t="s">
        <v>239</v>
      </c>
      <c r="Z330" s="43" t="str">
        <f>Raw_data[[#This Row],[Month]]&amp;Raw_data[[#This Row],[Locations]]&amp;Raw_data[[#This Row],[Looker2]]</f>
        <v>45292Garden OaksRTC</v>
      </c>
      <c r="AA330" s="44" t="str">
        <f>IFERROR(VLOOKUP(Raw_data[[#This Row],[Description]],'LU Table'!$A$1:$B$50,2,0),"")</f>
        <v>RTC</v>
      </c>
      <c r="AB330" s="44" t="str">
        <f>TRIM(MID(Raw_data[[#This Row],[Location]],LEN("Positive Recovery- ")+1,LEN(Raw_data[[#This Row],[Location]])))</f>
        <v>Garden Oaks</v>
      </c>
      <c r="AC330" s="45">
        <f t="shared" si="5"/>
        <v>45292</v>
      </c>
      <c r="AD330" s="44" t="str">
        <f>VLOOKUP(Raw_data[[#This Row],[Locations]]&amp;Raw_data[[#This Row],[Looker2]],Category!A:E,5,0)</f>
        <v>Company Owned</v>
      </c>
      <c r="AE330" s="44" t="str">
        <f>Raw_data[[#This Row],[Locations]]&amp;Raw_data[[#This Row],[Looker2]]</f>
        <v>Garden OaksRTC</v>
      </c>
    </row>
    <row r="331" spans="1:31">
      <c r="A331" s="15">
        <v>45297</v>
      </c>
      <c r="B331" s="15">
        <v>45295</v>
      </c>
      <c r="C331" t="s">
        <v>9</v>
      </c>
      <c r="D331">
        <v>205788</v>
      </c>
      <c r="E331" t="s">
        <v>192</v>
      </c>
      <c r="F331" t="s">
        <v>377</v>
      </c>
      <c r="G331" t="s">
        <v>497</v>
      </c>
      <c r="H331" t="s">
        <v>151</v>
      </c>
      <c r="I331" t="s">
        <v>232</v>
      </c>
      <c r="J331" t="s">
        <v>87</v>
      </c>
      <c r="K331" t="s">
        <v>57</v>
      </c>
      <c r="L331" t="s">
        <v>131</v>
      </c>
      <c r="M331">
        <v>1</v>
      </c>
      <c r="N331" s="47">
        <v>470</v>
      </c>
      <c r="O331" s="47">
        <v>0</v>
      </c>
      <c r="P331" s="47">
        <v>0</v>
      </c>
      <c r="Q331" s="47">
        <v>0</v>
      </c>
      <c r="R331" s="47">
        <v>0</v>
      </c>
      <c r="S331" s="47">
        <v>0</v>
      </c>
      <c r="T331" s="47">
        <v>423</v>
      </c>
      <c r="U331" s="47">
        <v>287</v>
      </c>
      <c r="V331" t="s">
        <v>71</v>
      </c>
      <c r="W331" t="s">
        <v>72</v>
      </c>
      <c r="X331"/>
      <c r="Y331" t="s">
        <v>239</v>
      </c>
      <c r="Z331" s="43" t="str">
        <f>Raw_data[[#This Row],[Month]]&amp;Raw_data[[#This Row],[Locations]]&amp;Raw_data[[#This Row],[Looker2]]</f>
        <v>45292Hill CountryRTC</v>
      </c>
      <c r="AA331" s="44" t="str">
        <f>IFERROR(VLOOKUP(Raw_data[[#This Row],[Description]],'LU Table'!$A$1:$B$50,2,0),"")</f>
        <v>RTC</v>
      </c>
      <c r="AB331" s="44" t="str">
        <f>TRIM(MID(Raw_data[[#This Row],[Location]],LEN("Positive Recovery- ")+1,LEN(Raw_data[[#This Row],[Location]])))</f>
        <v>Hill Country</v>
      </c>
      <c r="AC331" s="45">
        <f t="shared" si="5"/>
        <v>45292</v>
      </c>
      <c r="AD331" s="44" t="str">
        <f>VLOOKUP(Raw_data[[#This Row],[Locations]]&amp;Raw_data[[#This Row],[Looker2]],Category!A:E,5,0)</f>
        <v>Company Owned</v>
      </c>
      <c r="AE331" s="44" t="str">
        <f>Raw_data[[#This Row],[Locations]]&amp;Raw_data[[#This Row],[Looker2]]</f>
        <v>Hill CountryRTC</v>
      </c>
    </row>
    <row r="332" spans="1:31">
      <c r="A332" s="15">
        <v>45297</v>
      </c>
      <c r="B332" s="15">
        <v>45295</v>
      </c>
      <c r="C332" t="s">
        <v>9</v>
      </c>
      <c r="D332">
        <v>205789</v>
      </c>
      <c r="E332" t="s">
        <v>854</v>
      </c>
      <c r="F332" t="s">
        <v>855</v>
      </c>
      <c r="G332" t="s">
        <v>429</v>
      </c>
      <c r="H332" t="s">
        <v>151</v>
      </c>
      <c r="I332" t="s">
        <v>232</v>
      </c>
      <c r="J332" t="s">
        <v>17</v>
      </c>
      <c r="K332" t="s">
        <v>57</v>
      </c>
      <c r="L332" t="s">
        <v>130</v>
      </c>
      <c r="M332">
        <v>1</v>
      </c>
      <c r="N332" s="47">
        <v>400</v>
      </c>
      <c r="O332" s="47">
        <v>0</v>
      </c>
      <c r="P332" s="47">
        <v>0</v>
      </c>
      <c r="Q332" s="47">
        <v>0</v>
      </c>
      <c r="R332" s="47">
        <v>0</v>
      </c>
      <c r="S332" s="47">
        <v>0</v>
      </c>
      <c r="T332" s="47">
        <v>400</v>
      </c>
      <c r="U332" s="47">
        <v>0</v>
      </c>
      <c r="V332" t="s">
        <v>71</v>
      </c>
      <c r="W332" t="s">
        <v>72</v>
      </c>
      <c r="X332"/>
      <c r="Y332" t="s">
        <v>239</v>
      </c>
      <c r="Z332" s="43" t="str">
        <f>Raw_data[[#This Row],[Month]]&amp;Raw_data[[#This Row],[Locations]]&amp;Raw_data[[#This Row],[Looker2]]</f>
        <v>45292Hill CountryRTC</v>
      </c>
      <c r="AA332" s="44" t="str">
        <f>IFERROR(VLOOKUP(Raw_data[[#This Row],[Description]],'LU Table'!$A$1:$B$50,2,0),"")</f>
        <v>RTC</v>
      </c>
      <c r="AB332" s="44" t="str">
        <f>TRIM(MID(Raw_data[[#This Row],[Location]],LEN("Positive Recovery- ")+1,LEN(Raw_data[[#This Row],[Location]])))</f>
        <v>Hill Country</v>
      </c>
      <c r="AC332" s="45">
        <f t="shared" si="5"/>
        <v>45292</v>
      </c>
      <c r="AD332" s="44" t="str">
        <f>VLOOKUP(Raw_data[[#This Row],[Locations]]&amp;Raw_data[[#This Row],[Looker2]],Category!A:E,5,0)</f>
        <v>Company Owned</v>
      </c>
      <c r="AE332" s="44" t="str">
        <f>Raw_data[[#This Row],[Locations]]&amp;Raw_data[[#This Row],[Looker2]]</f>
        <v>Hill CountryRTC</v>
      </c>
    </row>
    <row r="333" spans="1:31">
      <c r="A333" s="15">
        <v>45297</v>
      </c>
      <c r="B333" s="15">
        <v>45295</v>
      </c>
      <c r="C333" t="s">
        <v>9</v>
      </c>
      <c r="D333">
        <v>205790</v>
      </c>
      <c r="E333" t="s">
        <v>708</v>
      </c>
      <c r="F333" t="s">
        <v>449</v>
      </c>
      <c r="G333" t="s">
        <v>709</v>
      </c>
      <c r="H333" t="s">
        <v>151</v>
      </c>
      <c r="I333" t="s">
        <v>232</v>
      </c>
      <c r="J333" t="s">
        <v>87</v>
      </c>
      <c r="K333" t="s">
        <v>16</v>
      </c>
      <c r="L333" t="s">
        <v>131</v>
      </c>
      <c r="M333">
        <v>1</v>
      </c>
      <c r="N333" s="47">
        <v>470</v>
      </c>
      <c r="O333" s="47">
        <v>0</v>
      </c>
      <c r="P333" s="47">
        <v>0</v>
      </c>
      <c r="Q333" s="47">
        <v>0</v>
      </c>
      <c r="R333" s="47">
        <v>0</v>
      </c>
      <c r="S333" s="47">
        <v>0</v>
      </c>
      <c r="T333" s="47">
        <v>423</v>
      </c>
      <c r="U333" s="47">
        <v>47</v>
      </c>
      <c r="V333" t="s">
        <v>71</v>
      </c>
      <c r="W333" t="s">
        <v>72</v>
      </c>
      <c r="X333"/>
      <c r="Y333" t="s">
        <v>239</v>
      </c>
      <c r="Z333" s="43" t="str">
        <f>Raw_data[[#This Row],[Month]]&amp;Raw_data[[#This Row],[Locations]]&amp;Raw_data[[#This Row],[Looker2]]</f>
        <v>45292Garden OaksRTC</v>
      </c>
      <c r="AA333" s="44" t="str">
        <f>IFERROR(VLOOKUP(Raw_data[[#This Row],[Description]],'LU Table'!$A$1:$B$50,2,0),"")</f>
        <v>RTC</v>
      </c>
      <c r="AB333" s="44" t="str">
        <f>TRIM(MID(Raw_data[[#This Row],[Location]],LEN("Positive Recovery- ")+1,LEN(Raw_data[[#This Row],[Location]])))</f>
        <v>Garden Oaks</v>
      </c>
      <c r="AC333" s="45">
        <f t="shared" si="5"/>
        <v>45292</v>
      </c>
      <c r="AD333" s="44" t="str">
        <f>VLOOKUP(Raw_data[[#This Row],[Locations]]&amp;Raw_data[[#This Row],[Looker2]],Category!A:E,5,0)</f>
        <v>Company Owned</v>
      </c>
      <c r="AE333" s="44" t="str">
        <f>Raw_data[[#This Row],[Locations]]&amp;Raw_data[[#This Row],[Looker2]]</f>
        <v>Garden OaksRTC</v>
      </c>
    </row>
    <row r="334" spans="1:31">
      <c r="A334" s="15">
        <v>45297</v>
      </c>
      <c r="B334" s="15">
        <v>45295</v>
      </c>
      <c r="C334" t="s">
        <v>9</v>
      </c>
      <c r="D334">
        <v>205792</v>
      </c>
      <c r="E334" t="s">
        <v>891</v>
      </c>
      <c r="F334" t="s">
        <v>597</v>
      </c>
      <c r="G334" t="s">
        <v>892</v>
      </c>
      <c r="H334" t="s">
        <v>173</v>
      </c>
      <c r="I334" t="s">
        <v>232</v>
      </c>
      <c r="J334" t="s">
        <v>96</v>
      </c>
      <c r="K334" t="s">
        <v>107</v>
      </c>
      <c r="L334" t="s">
        <v>130</v>
      </c>
      <c r="M334">
        <v>1</v>
      </c>
      <c r="N334" s="47">
        <v>364</v>
      </c>
      <c r="O334" s="47">
        <v>0</v>
      </c>
      <c r="P334" s="47">
        <v>0</v>
      </c>
      <c r="Q334" s="47">
        <v>0</v>
      </c>
      <c r="R334" s="47">
        <v>0</v>
      </c>
      <c r="S334" s="47">
        <v>364</v>
      </c>
      <c r="T334" s="47">
        <v>327.60000000000002</v>
      </c>
      <c r="U334" s="47">
        <v>327.60000000000002</v>
      </c>
      <c r="V334" t="s">
        <v>71</v>
      </c>
      <c r="W334" t="s">
        <v>72</v>
      </c>
      <c r="X334"/>
      <c r="Y334" t="s">
        <v>239</v>
      </c>
      <c r="Z334" s="43" t="str">
        <f>Raw_data[[#This Row],[Month]]&amp;Raw_data[[#This Row],[Locations]]&amp;Raw_data[[#This Row],[Looker2]]</f>
        <v>45292Dallas Ft WorthRTC</v>
      </c>
      <c r="AA334" s="44" t="str">
        <f>IFERROR(VLOOKUP(Raw_data[[#This Row],[Description]],'LU Table'!$A$1:$B$50,2,0),"")</f>
        <v>RTC</v>
      </c>
      <c r="AB334" s="44" t="str">
        <f>TRIM(MID(Raw_data[[#This Row],[Location]],LEN("Positive Recovery- ")+1,LEN(Raw_data[[#This Row],[Location]])))</f>
        <v>Dallas Ft Worth</v>
      </c>
      <c r="AC334" s="45">
        <f t="shared" si="5"/>
        <v>45292</v>
      </c>
      <c r="AD334" s="44" t="str">
        <f>VLOOKUP(Raw_data[[#This Row],[Locations]]&amp;Raw_data[[#This Row],[Looker2]],Category!A:E,5,0)</f>
        <v>Company Owned</v>
      </c>
      <c r="AE334" s="44" t="str">
        <f>Raw_data[[#This Row],[Locations]]&amp;Raw_data[[#This Row],[Looker2]]</f>
        <v>Dallas Ft WorthRTC</v>
      </c>
    </row>
    <row r="335" spans="1:31">
      <c r="A335" s="15">
        <v>45297</v>
      </c>
      <c r="B335" s="15">
        <v>45295</v>
      </c>
      <c r="C335" t="s">
        <v>9</v>
      </c>
      <c r="D335">
        <v>205793</v>
      </c>
      <c r="E335" t="s">
        <v>194</v>
      </c>
      <c r="F335" t="s">
        <v>417</v>
      </c>
      <c r="G335" t="s">
        <v>511</v>
      </c>
      <c r="H335" t="s">
        <v>151</v>
      </c>
      <c r="I335" t="s">
        <v>232</v>
      </c>
      <c r="J335" t="s">
        <v>17</v>
      </c>
      <c r="K335" t="s">
        <v>16</v>
      </c>
      <c r="L335" t="s">
        <v>131</v>
      </c>
      <c r="M335">
        <v>1</v>
      </c>
      <c r="N335" s="47">
        <v>400</v>
      </c>
      <c r="O335" s="47">
        <v>0</v>
      </c>
      <c r="P335" s="47">
        <v>0</v>
      </c>
      <c r="Q335" s="47">
        <v>0</v>
      </c>
      <c r="R335" s="47">
        <v>0</v>
      </c>
      <c r="S335" s="47">
        <v>400</v>
      </c>
      <c r="T335" s="47">
        <v>400</v>
      </c>
      <c r="U335" s="47">
        <v>400</v>
      </c>
      <c r="V335" t="s">
        <v>71</v>
      </c>
      <c r="W335" t="s">
        <v>72</v>
      </c>
      <c r="X335"/>
      <c r="Y335" t="s">
        <v>239</v>
      </c>
      <c r="Z335" s="43" t="str">
        <f>Raw_data[[#This Row],[Month]]&amp;Raw_data[[#This Row],[Locations]]&amp;Raw_data[[#This Row],[Looker2]]</f>
        <v>45292Garden OaksRTC</v>
      </c>
      <c r="AA335" s="44" t="str">
        <f>IFERROR(VLOOKUP(Raw_data[[#This Row],[Description]],'LU Table'!$A$1:$B$50,2,0),"")</f>
        <v>RTC</v>
      </c>
      <c r="AB335" s="44" t="str">
        <f>TRIM(MID(Raw_data[[#This Row],[Location]],LEN("Positive Recovery- ")+1,LEN(Raw_data[[#This Row],[Location]])))</f>
        <v>Garden Oaks</v>
      </c>
      <c r="AC335" s="45">
        <f t="shared" si="5"/>
        <v>45292</v>
      </c>
      <c r="AD335" s="44" t="str">
        <f>VLOOKUP(Raw_data[[#This Row],[Locations]]&amp;Raw_data[[#This Row],[Looker2]],Category!A:E,5,0)</f>
        <v>Company Owned</v>
      </c>
      <c r="AE335" s="44" t="str">
        <f>Raw_data[[#This Row],[Locations]]&amp;Raw_data[[#This Row],[Looker2]]</f>
        <v>Garden OaksRTC</v>
      </c>
    </row>
    <row r="336" spans="1:31">
      <c r="A336" s="15">
        <v>45297</v>
      </c>
      <c r="B336" s="15">
        <v>45295</v>
      </c>
      <c r="C336" t="s">
        <v>9</v>
      </c>
      <c r="D336">
        <v>205794</v>
      </c>
      <c r="E336" t="s">
        <v>852</v>
      </c>
      <c r="F336" t="s">
        <v>549</v>
      </c>
      <c r="G336" t="s">
        <v>853</v>
      </c>
      <c r="H336" t="s">
        <v>154</v>
      </c>
      <c r="I336" t="s">
        <v>232</v>
      </c>
      <c r="J336" t="s">
        <v>93</v>
      </c>
      <c r="K336" t="s">
        <v>107</v>
      </c>
      <c r="L336" t="s">
        <v>131</v>
      </c>
      <c r="M336">
        <v>1</v>
      </c>
      <c r="N336" s="47">
        <v>530</v>
      </c>
      <c r="O336" s="47">
        <v>0</v>
      </c>
      <c r="P336" s="47">
        <v>0</v>
      </c>
      <c r="Q336" s="47">
        <v>0</v>
      </c>
      <c r="R336" s="47">
        <v>0</v>
      </c>
      <c r="S336" s="47">
        <v>530</v>
      </c>
      <c r="T336" s="47">
        <v>477</v>
      </c>
      <c r="U336" s="47">
        <v>477</v>
      </c>
      <c r="V336" t="s">
        <v>71</v>
      </c>
      <c r="W336" t="s">
        <v>72</v>
      </c>
      <c r="X336"/>
      <c r="Y336" t="s">
        <v>239</v>
      </c>
      <c r="Z336" s="43" t="str">
        <f>Raw_data[[#This Row],[Month]]&amp;Raw_data[[#This Row],[Locations]]&amp;Raw_data[[#This Row],[Looker2]]</f>
        <v>45292Dallas Ft WorthRTC</v>
      </c>
      <c r="AA336" s="44" t="str">
        <f>IFERROR(VLOOKUP(Raw_data[[#This Row],[Description]],'LU Table'!$A$1:$B$50,2,0),"")</f>
        <v>RTC</v>
      </c>
      <c r="AB336" s="44" t="str">
        <f>TRIM(MID(Raw_data[[#This Row],[Location]],LEN("Positive Recovery- ")+1,LEN(Raw_data[[#This Row],[Location]])))</f>
        <v>Dallas Ft Worth</v>
      </c>
      <c r="AC336" s="45">
        <f t="shared" si="5"/>
        <v>45292</v>
      </c>
      <c r="AD336" s="44" t="str">
        <f>VLOOKUP(Raw_data[[#This Row],[Locations]]&amp;Raw_data[[#This Row],[Looker2]],Category!A:E,5,0)</f>
        <v>Company Owned</v>
      </c>
      <c r="AE336" s="44" t="str">
        <f>Raw_data[[#This Row],[Locations]]&amp;Raw_data[[#This Row],[Looker2]]</f>
        <v>Dallas Ft WorthRTC</v>
      </c>
    </row>
    <row r="337" spans="1:31">
      <c r="A337" s="15">
        <v>45297</v>
      </c>
      <c r="B337" s="15">
        <v>45295</v>
      </c>
      <c r="C337" t="s">
        <v>9</v>
      </c>
      <c r="D337">
        <v>205795</v>
      </c>
      <c r="E337" t="s">
        <v>963</v>
      </c>
      <c r="F337" t="s">
        <v>964</v>
      </c>
      <c r="G337" t="s">
        <v>965</v>
      </c>
      <c r="H337" t="s">
        <v>151</v>
      </c>
      <c r="I337" t="s">
        <v>232</v>
      </c>
      <c r="J337" t="s">
        <v>87</v>
      </c>
      <c r="K337" t="s">
        <v>16</v>
      </c>
      <c r="L337" t="s">
        <v>130</v>
      </c>
      <c r="M337">
        <v>1</v>
      </c>
      <c r="N337" s="47">
        <v>470</v>
      </c>
      <c r="O337" s="47">
        <v>0</v>
      </c>
      <c r="P337" s="47">
        <v>0</v>
      </c>
      <c r="Q337" s="47">
        <v>0</v>
      </c>
      <c r="R337" s="47">
        <v>0</v>
      </c>
      <c r="S337" s="47">
        <v>0</v>
      </c>
      <c r="T337" s="47">
        <v>423</v>
      </c>
      <c r="U337" s="47">
        <v>423</v>
      </c>
      <c r="V337" t="s">
        <v>71</v>
      </c>
      <c r="W337" t="s">
        <v>72</v>
      </c>
      <c r="X337"/>
      <c r="Y337" t="s">
        <v>239</v>
      </c>
      <c r="Z337" s="43" t="str">
        <f>Raw_data[[#This Row],[Month]]&amp;Raw_data[[#This Row],[Locations]]&amp;Raw_data[[#This Row],[Looker2]]</f>
        <v>45292Garden OaksRTC</v>
      </c>
      <c r="AA337" s="44" t="str">
        <f>IFERROR(VLOOKUP(Raw_data[[#This Row],[Description]],'LU Table'!$A$1:$B$50,2,0),"")</f>
        <v>RTC</v>
      </c>
      <c r="AB337" s="44" t="str">
        <f>TRIM(MID(Raw_data[[#This Row],[Location]],LEN("Positive Recovery- ")+1,LEN(Raw_data[[#This Row],[Location]])))</f>
        <v>Garden Oaks</v>
      </c>
      <c r="AC337" s="45">
        <f t="shared" si="5"/>
        <v>45292</v>
      </c>
      <c r="AD337" s="44" t="str">
        <f>VLOOKUP(Raw_data[[#This Row],[Locations]]&amp;Raw_data[[#This Row],[Looker2]],Category!A:E,5,0)</f>
        <v>Company Owned</v>
      </c>
      <c r="AE337" s="44" t="str">
        <f>Raw_data[[#This Row],[Locations]]&amp;Raw_data[[#This Row],[Looker2]]</f>
        <v>Garden OaksRTC</v>
      </c>
    </row>
    <row r="338" spans="1:31">
      <c r="A338" s="15">
        <v>45297</v>
      </c>
      <c r="B338" s="15">
        <v>45295</v>
      </c>
      <c r="C338" t="s">
        <v>9</v>
      </c>
      <c r="D338">
        <v>205796</v>
      </c>
      <c r="E338" t="s">
        <v>966</v>
      </c>
      <c r="F338" t="s">
        <v>967</v>
      </c>
      <c r="G338" t="s">
        <v>968</v>
      </c>
      <c r="H338" t="s">
        <v>152</v>
      </c>
      <c r="I338" t="s">
        <v>232</v>
      </c>
      <c r="J338" t="s">
        <v>96</v>
      </c>
      <c r="K338" t="s">
        <v>16</v>
      </c>
      <c r="L338" t="s">
        <v>131</v>
      </c>
      <c r="M338">
        <v>1</v>
      </c>
      <c r="N338" s="47">
        <v>428</v>
      </c>
      <c r="O338" s="47">
        <v>0</v>
      </c>
      <c r="P338" s="47">
        <v>0</v>
      </c>
      <c r="Q338" s="47">
        <v>0</v>
      </c>
      <c r="R338" s="47">
        <v>0</v>
      </c>
      <c r="S338" s="47">
        <v>428</v>
      </c>
      <c r="T338" s="47">
        <v>385.2</v>
      </c>
      <c r="U338" s="47">
        <v>385.2</v>
      </c>
      <c r="V338" t="s">
        <v>71</v>
      </c>
      <c r="W338" t="s">
        <v>72</v>
      </c>
      <c r="X338"/>
      <c r="Y338" t="s">
        <v>239</v>
      </c>
      <c r="Z338" s="43" t="str">
        <f>Raw_data[[#This Row],[Month]]&amp;Raw_data[[#This Row],[Locations]]&amp;Raw_data[[#This Row],[Looker2]]</f>
        <v>45292Garden OaksRTC</v>
      </c>
      <c r="AA338" s="44" t="str">
        <f>IFERROR(VLOOKUP(Raw_data[[#This Row],[Description]],'LU Table'!$A$1:$B$50,2,0),"")</f>
        <v>RTC</v>
      </c>
      <c r="AB338" s="44" t="str">
        <f>TRIM(MID(Raw_data[[#This Row],[Location]],LEN("Positive Recovery- ")+1,LEN(Raw_data[[#This Row],[Location]])))</f>
        <v>Garden Oaks</v>
      </c>
      <c r="AC338" s="45">
        <f t="shared" si="5"/>
        <v>45292</v>
      </c>
      <c r="AD338" s="44" t="str">
        <f>VLOOKUP(Raw_data[[#This Row],[Locations]]&amp;Raw_data[[#This Row],[Looker2]],Category!A:E,5,0)</f>
        <v>Company Owned</v>
      </c>
      <c r="AE338" s="44" t="str">
        <f>Raw_data[[#This Row],[Locations]]&amp;Raw_data[[#This Row],[Looker2]]</f>
        <v>Garden OaksRTC</v>
      </c>
    </row>
    <row r="339" spans="1:31">
      <c r="A339" s="15">
        <v>45297</v>
      </c>
      <c r="B339" s="15">
        <v>45295</v>
      </c>
      <c r="C339" t="s">
        <v>9</v>
      </c>
      <c r="D339">
        <v>205797</v>
      </c>
      <c r="E339" t="s">
        <v>888</v>
      </c>
      <c r="F339" t="s">
        <v>290</v>
      </c>
      <c r="G339" t="s">
        <v>889</v>
      </c>
      <c r="H339" t="s">
        <v>151</v>
      </c>
      <c r="I339" t="s">
        <v>232</v>
      </c>
      <c r="J339" t="s">
        <v>17</v>
      </c>
      <c r="K339" t="s">
        <v>16</v>
      </c>
      <c r="L339" t="s">
        <v>130</v>
      </c>
      <c r="M339">
        <v>1</v>
      </c>
      <c r="N339" s="47">
        <v>200</v>
      </c>
      <c r="O339" s="47">
        <v>0</v>
      </c>
      <c r="P339" s="47">
        <v>0</v>
      </c>
      <c r="Q339" s="47">
        <v>0</v>
      </c>
      <c r="R339" s="47">
        <v>0</v>
      </c>
      <c r="S339" s="47">
        <v>0</v>
      </c>
      <c r="T339" s="47">
        <v>200</v>
      </c>
      <c r="U339" s="47">
        <v>0</v>
      </c>
      <c r="V339" t="s">
        <v>71</v>
      </c>
      <c r="W339" t="s">
        <v>72</v>
      </c>
      <c r="X339"/>
      <c r="Y339" t="s">
        <v>239</v>
      </c>
      <c r="Z339" s="43" t="str">
        <f>Raw_data[[#This Row],[Month]]&amp;Raw_data[[#This Row],[Locations]]&amp;Raw_data[[#This Row],[Looker2]]</f>
        <v>45292Garden OaksRTC</v>
      </c>
      <c r="AA339" s="44" t="str">
        <f>IFERROR(VLOOKUP(Raw_data[[#This Row],[Description]],'LU Table'!$A$1:$B$50,2,0),"")</f>
        <v>RTC</v>
      </c>
      <c r="AB339" s="44" t="str">
        <f>TRIM(MID(Raw_data[[#This Row],[Location]],LEN("Positive Recovery- ")+1,LEN(Raw_data[[#This Row],[Location]])))</f>
        <v>Garden Oaks</v>
      </c>
      <c r="AC339" s="45">
        <f t="shared" si="5"/>
        <v>45292</v>
      </c>
      <c r="AD339" s="44" t="str">
        <f>VLOOKUP(Raw_data[[#This Row],[Locations]]&amp;Raw_data[[#This Row],[Looker2]],Category!A:E,5,0)</f>
        <v>Company Owned</v>
      </c>
      <c r="AE339" s="44" t="str">
        <f>Raw_data[[#This Row],[Locations]]&amp;Raw_data[[#This Row],[Looker2]]</f>
        <v>Garden OaksRTC</v>
      </c>
    </row>
    <row r="340" spans="1:31">
      <c r="A340" s="15">
        <v>45297</v>
      </c>
      <c r="B340" s="15">
        <v>45295</v>
      </c>
      <c r="C340" t="s">
        <v>9</v>
      </c>
      <c r="D340">
        <v>205798</v>
      </c>
      <c r="E340" t="s">
        <v>569</v>
      </c>
      <c r="F340" t="s">
        <v>570</v>
      </c>
      <c r="G340" t="s">
        <v>571</v>
      </c>
      <c r="H340" t="s">
        <v>151</v>
      </c>
      <c r="I340" t="s">
        <v>232</v>
      </c>
      <c r="J340" t="s">
        <v>89</v>
      </c>
      <c r="K340" t="s">
        <v>16</v>
      </c>
      <c r="L340" t="s">
        <v>130</v>
      </c>
      <c r="M340">
        <v>1</v>
      </c>
      <c r="N340" s="47">
        <v>425</v>
      </c>
      <c r="O340" s="47">
        <v>0</v>
      </c>
      <c r="P340" s="47">
        <v>0</v>
      </c>
      <c r="Q340" s="47">
        <v>0</v>
      </c>
      <c r="R340" s="47">
        <v>0</v>
      </c>
      <c r="S340" s="47">
        <v>0</v>
      </c>
      <c r="T340" s="47">
        <v>382.5</v>
      </c>
      <c r="U340" s="47">
        <v>-42.5</v>
      </c>
      <c r="V340" t="s">
        <v>71</v>
      </c>
      <c r="W340" t="s">
        <v>72</v>
      </c>
      <c r="X340"/>
      <c r="Y340" t="s">
        <v>239</v>
      </c>
      <c r="Z340" s="43" t="str">
        <f>Raw_data[[#This Row],[Month]]&amp;Raw_data[[#This Row],[Locations]]&amp;Raw_data[[#This Row],[Looker2]]</f>
        <v>45292Garden OaksRTC</v>
      </c>
      <c r="AA340" s="44" t="str">
        <f>IFERROR(VLOOKUP(Raw_data[[#This Row],[Description]],'LU Table'!$A$1:$B$50,2,0),"")</f>
        <v>RTC</v>
      </c>
      <c r="AB340" s="44" t="str">
        <f>TRIM(MID(Raw_data[[#This Row],[Location]],LEN("Positive Recovery- ")+1,LEN(Raw_data[[#This Row],[Location]])))</f>
        <v>Garden Oaks</v>
      </c>
      <c r="AC340" s="45">
        <f t="shared" si="5"/>
        <v>45292</v>
      </c>
      <c r="AD340" s="44" t="str">
        <f>VLOOKUP(Raw_data[[#This Row],[Locations]]&amp;Raw_data[[#This Row],[Looker2]],Category!A:E,5,0)</f>
        <v>Company Owned</v>
      </c>
      <c r="AE340" s="44" t="str">
        <f>Raw_data[[#This Row],[Locations]]&amp;Raw_data[[#This Row],[Looker2]]</f>
        <v>Garden OaksRTC</v>
      </c>
    </row>
    <row r="341" spans="1:31">
      <c r="A341" s="15">
        <v>45297</v>
      </c>
      <c r="B341" s="15">
        <v>45295</v>
      </c>
      <c r="C341" t="s">
        <v>9</v>
      </c>
      <c r="D341">
        <v>205799</v>
      </c>
      <c r="E341" t="s">
        <v>807</v>
      </c>
      <c r="F341" t="s">
        <v>405</v>
      </c>
      <c r="G341" t="s">
        <v>808</v>
      </c>
      <c r="H341" t="s">
        <v>175</v>
      </c>
      <c r="I341" t="s">
        <v>232</v>
      </c>
      <c r="J341" t="s">
        <v>96</v>
      </c>
      <c r="K341" t="s">
        <v>57</v>
      </c>
      <c r="L341" t="s">
        <v>130</v>
      </c>
      <c r="M341">
        <v>1</v>
      </c>
      <c r="N341" s="47">
        <v>832</v>
      </c>
      <c r="O341" s="47">
        <v>0</v>
      </c>
      <c r="P341" s="47">
        <v>0</v>
      </c>
      <c r="Q341" s="47">
        <v>0</v>
      </c>
      <c r="R341" s="47">
        <v>0</v>
      </c>
      <c r="S341" s="47">
        <v>0</v>
      </c>
      <c r="T341" s="47">
        <v>748.8</v>
      </c>
      <c r="U341" s="47">
        <v>748.8</v>
      </c>
      <c r="V341" t="s">
        <v>71</v>
      </c>
      <c r="W341" t="s">
        <v>72</v>
      </c>
      <c r="X341"/>
      <c r="Y341" t="s">
        <v>239</v>
      </c>
      <c r="Z341" s="43" t="str">
        <f>Raw_data[[#This Row],[Month]]&amp;Raw_data[[#This Row],[Locations]]&amp;Raw_data[[#This Row],[Looker2]]</f>
        <v>45292Hill CountryDetox</v>
      </c>
      <c r="AA341" s="44" t="str">
        <f>IFERROR(VLOOKUP(Raw_data[[#This Row],[Description]],'LU Table'!$A$1:$B$50,2,0),"")</f>
        <v>Detox</v>
      </c>
      <c r="AB341" s="44" t="str">
        <f>TRIM(MID(Raw_data[[#This Row],[Location]],LEN("Positive Recovery- ")+1,LEN(Raw_data[[#This Row],[Location]])))</f>
        <v>Hill Country</v>
      </c>
      <c r="AC341" s="45">
        <f t="shared" si="5"/>
        <v>45292</v>
      </c>
      <c r="AD341" s="44" t="str">
        <f>VLOOKUP(Raw_data[[#This Row],[Locations]]&amp;Raw_data[[#This Row],[Looker2]],Category!A:E,5,0)</f>
        <v>Company Owned</v>
      </c>
      <c r="AE341" s="44" t="str">
        <f>Raw_data[[#This Row],[Locations]]&amp;Raw_data[[#This Row],[Looker2]]</f>
        <v>Hill CountryDetox</v>
      </c>
    </row>
    <row r="342" spans="1:31">
      <c r="A342" s="15">
        <v>45297</v>
      </c>
      <c r="B342" s="15">
        <v>45295</v>
      </c>
      <c r="C342" t="s">
        <v>9</v>
      </c>
      <c r="D342">
        <v>205801</v>
      </c>
      <c r="E342" t="s">
        <v>843</v>
      </c>
      <c r="F342" t="s">
        <v>447</v>
      </c>
      <c r="G342" t="s">
        <v>456</v>
      </c>
      <c r="H342" t="s">
        <v>151</v>
      </c>
      <c r="I342" t="s">
        <v>232</v>
      </c>
      <c r="J342" t="s">
        <v>88</v>
      </c>
      <c r="K342" t="s">
        <v>107</v>
      </c>
      <c r="L342" t="s">
        <v>131</v>
      </c>
      <c r="M342">
        <v>1</v>
      </c>
      <c r="N342" s="47">
        <v>500</v>
      </c>
      <c r="O342" s="47">
        <v>0</v>
      </c>
      <c r="P342" s="47">
        <v>0</v>
      </c>
      <c r="Q342" s="47">
        <v>0</v>
      </c>
      <c r="R342" s="47">
        <v>0</v>
      </c>
      <c r="S342" s="47">
        <v>500</v>
      </c>
      <c r="T342" s="47">
        <v>450</v>
      </c>
      <c r="U342" s="47">
        <v>450</v>
      </c>
      <c r="V342" t="s">
        <v>71</v>
      </c>
      <c r="W342" t="s">
        <v>72</v>
      </c>
      <c r="X342"/>
      <c r="Y342" t="s">
        <v>239</v>
      </c>
      <c r="Z342" s="43" t="str">
        <f>Raw_data[[#This Row],[Month]]&amp;Raw_data[[#This Row],[Locations]]&amp;Raw_data[[#This Row],[Looker2]]</f>
        <v>45292Dallas Ft WorthRTC</v>
      </c>
      <c r="AA342" s="44" t="str">
        <f>IFERROR(VLOOKUP(Raw_data[[#This Row],[Description]],'LU Table'!$A$1:$B$50,2,0),"")</f>
        <v>RTC</v>
      </c>
      <c r="AB342" s="44" t="str">
        <f>TRIM(MID(Raw_data[[#This Row],[Location]],LEN("Positive Recovery- ")+1,LEN(Raw_data[[#This Row],[Location]])))</f>
        <v>Dallas Ft Worth</v>
      </c>
      <c r="AC342" s="45">
        <f t="shared" si="5"/>
        <v>45292</v>
      </c>
      <c r="AD342" s="44" t="str">
        <f>VLOOKUP(Raw_data[[#This Row],[Locations]]&amp;Raw_data[[#This Row],[Looker2]],Category!A:E,5,0)</f>
        <v>Company Owned</v>
      </c>
      <c r="AE342" s="44" t="str">
        <f>Raw_data[[#This Row],[Locations]]&amp;Raw_data[[#This Row],[Looker2]]</f>
        <v>Dallas Ft WorthRTC</v>
      </c>
    </row>
    <row r="343" spans="1:31">
      <c r="A343" s="15">
        <v>45297</v>
      </c>
      <c r="B343" s="15">
        <v>45295</v>
      </c>
      <c r="C343" t="s">
        <v>9</v>
      </c>
      <c r="D343">
        <v>205802</v>
      </c>
      <c r="E343" t="s">
        <v>936</v>
      </c>
      <c r="F343" t="s">
        <v>937</v>
      </c>
      <c r="G343" t="s">
        <v>938</v>
      </c>
      <c r="H343" t="s">
        <v>151</v>
      </c>
      <c r="I343" t="s">
        <v>232</v>
      </c>
      <c r="J343" t="s">
        <v>88</v>
      </c>
      <c r="K343" t="s">
        <v>16</v>
      </c>
      <c r="L343" t="s">
        <v>131</v>
      </c>
      <c r="M343">
        <v>1</v>
      </c>
      <c r="N343" s="47">
        <v>500</v>
      </c>
      <c r="O343" s="47">
        <v>0</v>
      </c>
      <c r="P343" s="47">
        <v>0</v>
      </c>
      <c r="Q343" s="47">
        <v>0</v>
      </c>
      <c r="R343" s="47">
        <v>0</v>
      </c>
      <c r="S343" s="47">
        <v>0</v>
      </c>
      <c r="T343" s="47">
        <v>450</v>
      </c>
      <c r="U343" s="47">
        <v>-50</v>
      </c>
      <c r="V343" t="s">
        <v>71</v>
      </c>
      <c r="W343" t="s">
        <v>72</v>
      </c>
      <c r="X343"/>
      <c r="Y343" t="s">
        <v>239</v>
      </c>
      <c r="Z343" s="43" t="str">
        <f>Raw_data[[#This Row],[Month]]&amp;Raw_data[[#This Row],[Locations]]&amp;Raw_data[[#This Row],[Looker2]]</f>
        <v>45292Garden OaksRTC</v>
      </c>
      <c r="AA343" s="44" t="str">
        <f>IFERROR(VLOOKUP(Raw_data[[#This Row],[Description]],'LU Table'!$A$1:$B$50,2,0),"")</f>
        <v>RTC</v>
      </c>
      <c r="AB343" s="44" t="str">
        <f>TRIM(MID(Raw_data[[#This Row],[Location]],LEN("Positive Recovery- ")+1,LEN(Raw_data[[#This Row],[Location]])))</f>
        <v>Garden Oaks</v>
      </c>
      <c r="AC343" s="45">
        <f t="shared" si="5"/>
        <v>45292</v>
      </c>
      <c r="AD343" s="44" t="str">
        <f>VLOOKUP(Raw_data[[#This Row],[Locations]]&amp;Raw_data[[#This Row],[Looker2]],Category!A:E,5,0)</f>
        <v>Company Owned</v>
      </c>
      <c r="AE343" s="44" t="str">
        <f>Raw_data[[#This Row],[Locations]]&amp;Raw_data[[#This Row],[Looker2]]</f>
        <v>Garden OaksRTC</v>
      </c>
    </row>
    <row r="344" spans="1:31">
      <c r="A344" s="15">
        <v>45297</v>
      </c>
      <c r="B344" s="15">
        <v>45295</v>
      </c>
      <c r="C344" t="s">
        <v>9</v>
      </c>
      <c r="D344">
        <v>205803</v>
      </c>
      <c r="E344" t="s">
        <v>99</v>
      </c>
      <c r="F344" t="s">
        <v>278</v>
      </c>
      <c r="G344" t="s">
        <v>400</v>
      </c>
      <c r="H344" t="s">
        <v>154</v>
      </c>
      <c r="I344" t="s">
        <v>232</v>
      </c>
      <c r="J344" t="s">
        <v>711</v>
      </c>
      <c r="K344" t="s">
        <v>107</v>
      </c>
      <c r="L344" t="s">
        <v>130</v>
      </c>
      <c r="M344">
        <v>1</v>
      </c>
      <c r="N344" s="47">
        <v>400.39</v>
      </c>
      <c r="O344" s="47">
        <v>0</v>
      </c>
      <c r="P344" s="47">
        <v>0</v>
      </c>
      <c r="Q344" s="47">
        <v>0</v>
      </c>
      <c r="R344" s="47">
        <v>0</v>
      </c>
      <c r="S344" s="47">
        <v>400.39</v>
      </c>
      <c r="T344" s="47">
        <v>360.35</v>
      </c>
      <c r="U344" s="47">
        <v>360.35</v>
      </c>
      <c r="V344" t="s">
        <v>71</v>
      </c>
      <c r="W344" t="s">
        <v>72</v>
      </c>
      <c r="X344"/>
      <c r="Y344" t="s">
        <v>239</v>
      </c>
      <c r="Z344" s="43" t="str">
        <f>Raw_data[[#This Row],[Month]]&amp;Raw_data[[#This Row],[Locations]]&amp;Raw_data[[#This Row],[Looker2]]</f>
        <v>45292Dallas Ft WorthRTC</v>
      </c>
      <c r="AA344" s="44" t="str">
        <f>IFERROR(VLOOKUP(Raw_data[[#This Row],[Description]],'LU Table'!$A$1:$B$50,2,0),"")</f>
        <v>RTC</v>
      </c>
      <c r="AB344" s="44" t="str">
        <f>TRIM(MID(Raw_data[[#This Row],[Location]],LEN("Positive Recovery- ")+1,LEN(Raw_data[[#This Row],[Location]])))</f>
        <v>Dallas Ft Worth</v>
      </c>
      <c r="AC344" s="45">
        <f t="shared" si="5"/>
        <v>45292</v>
      </c>
      <c r="AD344" s="44" t="str">
        <f>VLOOKUP(Raw_data[[#This Row],[Locations]]&amp;Raw_data[[#This Row],[Looker2]],Category!A:E,5,0)</f>
        <v>Company Owned</v>
      </c>
      <c r="AE344" s="44" t="str">
        <f>Raw_data[[#This Row],[Locations]]&amp;Raw_data[[#This Row],[Looker2]]</f>
        <v>Dallas Ft WorthRTC</v>
      </c>
    </row>
    <row r="345" spans="1:31">
      <c r="A345" s="15">
        <v>45297</v>
      </c>
      <c r="B345" s="15">
        <v>45295</v>
      </c>
      <c r="C345" t="s">
        <v>9</v>
      </c>
      <c r="D345">
        <v>205804</v>
      </c>
      <c r="E345" t="s">
        <v>949</v>
      </c>
      <c r="F345" t="s">
        <v>950</v>
      </c>
      <c r="G345" t="s">
        <v>382</v>
      </c>
      <c r="H345" t="s">
        <v>154</v>
      </c>
      <c r="I345" t="s">
        <v>232</v>
      </c>
      <c r="J345" t="s">
        <v>93</v>
      </c>
      <c r="K345" t="s">
        <v>107</v>
      </c>
      <c r="L345" t="s">
        <v>131</v>
      </c>
      <c r="M345">
        <v>1</v>
      </c>
      <c r="N345" s="47">
        <v>530</v>
      </c>
      <c r="O345" s="47">
        <v>0</v>
      </c>
      <c r="P345" s="47">
        <v>0</v>
      </c>
      <c r="Q345" s="47">
        <v>0</v>
      </c>
      <c r="R345" s="47">
        <v>0</v>
      </c>
      <c r="S345" s="47">
        <v>530</v>
      </c>
      <c r="T345" s="47">
        <v>477</v>
      </c>
      <c r="U345" s="47">
        <v>477</v>
      </c>
      <c r="V345" t="s">
        <v>71</v>
      </c>
      <c r="W345" t="s">
        <v>72</v>
      </c>
      <c r="X345"/>
      <c r="Y345" t="s">
        <v>239</v>
      </c>
      <c r="Z345" s="43" t="str">
        <f>Raw_data[[#This Row],[Month]]&amp;Raw_data[[#This Row],[Locations]]&amp;Raw_data[[#This Row],[Looker2]]</f>
        <v>45292Dallas Ft WorthRTC</v>
      </c>
      <c r="AA345" s="44" t="str">
        <f>IFERROR(VLOOKUP(Raw_data[[#This Row],[Description]],'LU Table'!$A$1:$B$50,2,0),"")</f>
        <v>RTC</v>
      </c>
      <c r="AB345" s="44" t="str">
        <f>TRIM(MID(Raw_data[[#This Row],[Location]],LEN("Positive Recovery- ")+1,LEN(Raw_data[[#This Row],[Location]])))</f>
        <v>Dallas Ft Worth</v>
      </c>
      <c r="AC345" s="45">
        <f t="shared" si="5"/>
        <v>45292</v>
      </c>
      <c r="AD345" s="44" t="str">
        <f>VLOOKUP(Raw_data[[#This Row],[Locations]]&amp;Raw_data[[#This Row],[Looker2]],Category!A:E,5,0)</f>
        <v>Company Owned</v>
      </c>
      <c r="AE345" s="44" t="str">
        <f>Raw_data[[#This Row],[Locations]]&amp;Raw_data[[#This Row],[Looker2]]</f>
        <v>Dallas Ft WorthRTC</v>
      </c>
    </row>
    <row r="346" spans="1:31">
      <c r="A346" s="15">
        <v>45297</v>
      </c>
      <c r="B346" s="15">
        <v>45295</v>
      </c>
      <c r="C346" t="s">
        <v>9</v>
      </c>
      <c r="D346">
        <v>205805</v>
      </c>
      <c r="E346" t="s">
        <v>677</v>
      </c>
      <c r="F346" t="s">
        <v>543</v>
      </c>
      <c r="G346" t="s">
        <v>508</v>
      </c>
      <c r="H346" t="s">
        <v>151</v>
      </c>
      <c r="I346" t="s">
        <v>232</v>
      </c>
      <c r="J346" t="s">
        <v>88</v>
      </c>
      <c r="K346" t="s">
        <v>57</v>
      </c>
      <c r="L346" t="s">
        <v>131</v>
      </c>
      <c r="M346">
        <v>1</v>
      </c>
      <c r="N346" s="47">
        <v>500</v>
      </c>
      <c r="O346" s="47">
        <v>0</v>
      </c>
      <c r="P346" s="47">
        <v>0</v>
      </c>
      <c r="Q346" s="47">
        <v>0</v>
      </c>
      <c r="R346" s="47">
        <v>0</v>
      </c>
      <c r="S346" s="47">
        <v>0</v>
      </c>
      <c r="T346" s="47">
        <v>450</v>
      </c>
      <c r="U346" s="47">
        <v>-50</v>
      </c>
      <c r="V346" t="s">
        <v>71</v>
      </c>
      <c r="W346" t="s">
        <v>72</v>
      </c>
      <c r="X346"/>
      <c r="Y346" t="s">
        <v>239</v>
      </c>
      <c r="Z346" s="43" t="str">
        <f>Raw_data[[#This Row],[Month]]&amp;Raw_data[[#This Row],[Locations]]&amp;Raw_data[[#This Row],[Looker2]]</f>
        <v>45292Hill CountryRTC</v>
      </c>
      <c r="AA346" s="44" t="str">
        <f>IFERROR(VLOOKUP(Raw_data[[#This Row],[Description]],'LU Table'!$A$1:$B$50,2,0),"")</f>
        <v>RTC</v>
      </c>
      <c r="AB346" s="44" t="str">
        <f>TRIM(MID(Raw_data[[#This Row],[Location]],LEN("Positive Recovery- ")+1,LEN(Raw_data[[#This Row],[Location]])))</f>
        <v>Hill Country</v>
      </c>
      <c r="AC346" s="45">
        <f t="shared" si="5"/>
        <v>45292</v>
      </c>
      <c r="AD346" s="44" t="str">
        <f>VLOOKUP(Raw_data[[#This Row],[Locations]]&amp;Raw_data[[#This Row],[Looker2]],Category!A:E,5,0)</f>
        <v>Company Owned</v>
      </c>
      <c r="AE346" s="44" t="str">
        <f>Raw_data[[#This Row],[Locations]]&amp;Raw_data[[#This Row],[Looker2]]</f>
        <v>Hill CountryRTC</v>
      </c>
    </row>
    <row r="347" spans="1:31">
      <c r="A347" s="15">
        <v>45297</v>
      </c>
      <c r="B347" s="15">
        <v>45295</v>
      </c>
      <c r="C347" t="s">
        <v>9</v>
      </c>
      <c r="D347">
        <v>205806</v>
      </c>
      <c r="E347" t="s">
        <v>885</v>
      </c>
      <c r="F347" t="s">
        <v>886</v>
      </c>
      <c r="G347" t="s">
        <v>887</v>
      </c>
      <c r="H347" t="s">
        <v>151</v>
      </c>
      <c r="I347" t="s">
        <v>232</v>
      </c>
      <c r="J347" t="s">
        <v>90</v>
      </c>
      <c r="K347" t="s">
        <v>16</v>
      </c>
      <c r="L347" t="s">
        <v>131</v>
      </c>
      <c r="M347">
        <v>1</v>
      </c>
      <c r="N347" s="47">
        <v>425</v>
      </c>
      <c r="O347" s="47">
        <v>0</v>
      </c>
      <c r="P347" s="47">
        <v>0</v>
      </c>
      <c r="Q347" s="47">
        <v>0</v>
      </c>
      <c r="R347" s="47">
        <v>0</v>
      </c>
      <c r="S347" s="47">
        <v>425</v>
      </c>
      <c r="T347" s="47">
        <v>425</v>
      </c>
      <c r="U347" s="47">
        <v>425</v>
      </c>
      <c r="V347" t="s">
        <v>71</v>
      </c>
      <c r="W347" t="s">
        <v>72</v>
      </c>
      <c r="X347"/>
      <c r="Y347" t="s">
        <v>239</v>
      </c>
      <c r="Z347" s="43" t="str">
        <f>Raw_data[[#This Row],[Month]]&amp;Raw_data[[#This Row],[Locations]]&amp;Raw_data[[#This Row],[Looker2]]</f>
        <v>45292Garden OaksRTC</v>
      </c>
      <c r="AA347" s="44" t="str">
        <f>IFERROR(VLOOKUP(Raw_data[[#This Row],[Description]],'LU Table'!$A$1:$B$50,2,0),"")</f>
        <v>RTC</v>
      </c>
      <c r="AB347" s="44" t="str">
        <f>TRIM(MID(Raw_data[[#This Row],[Location]],LEN("Positive Recovery- ")+1,LEN(Raw_data[[#This Row],[Location]])))</f>
        <v>Garden Oaks</v>
      </c>
      <c r="AC347" s="45">
        <f t="shared" si="5"/>
        <v>45292</v>
      </c>
      <c r="AD347" s="44" t="str">
        <f>VLOOKUP(Raw_data[[#This Row],[Locations]]&amp;Raw_data[[#This Row],[Looker2]],Category!A:E,5,0)</f>
        <v>Company Owned</v>
      </c>
      <c r="AE347" s="44" t="str">
        <f>Raw_data[[#This Row],[Locations]]&amp;Raw_data[[#This Row],[Looker2]]</f>
        <v>Garden OaksRTC</v>
      </c>
    </row>
    <row r="348" spans="1:31">
      <c r="A348" s="15">
        <v>45297</v>
      </c>
      <c r="B348" s="15">
        <v>45295</v>
      </c>
      <c r="C348" t="s">
        <v>9</v>
      </c>
      <c r="D348">
        <v>205807</v>
      </c>
      <c r="E348" t="s">
        <v>619</v>
      </c>
      <c r="F348" t="s">
        <v>620</v>
      </c>
      <c r="G348" t="s">
        <v>621</v>
      </c>
      <c r="H348" t="s">
        <v>151</v>
      </c>
      <c r="I348" t="s">
        <v>232</v>
      </c>
      <c r="J348" t="s">
        <v>89</v>
      </c>
      <c r="K348" t="s">
        <v>107</v>
      </c>
      <c r="L348" t="s">
        <v>130</v>
      </c>
      <c r="M348">
        <v>1</v>
      </c>
      <c r="N348" s="47">
        <v>425</v>
      </c>
      <c r="O348" s="47">
        <v>0</v>
      </c>
      <c r="P348" s="47">
        <v>0</v>
      </c>
      <c r="Q348" s="47">
        <v>0</v>
      </c>
      <c r="R348" s="47">
        <v>0</v>
      </c>
      <c r="S348" s="47">
        <v>0</v>
      </c>
      <c r="T348" s="47">
        <v>382.5</v>
      </c>
      <c r="U348" s="47">
        <v>-42.5</v>
      </c>
      <c r="V348" t="s">
        <v>71</v>
      </c>
      <c r="W348" t="s">
        <v>72</v>
      </c>
      <c r="X348"/>
      <c r="Y348" t="s">
        <v>239</v>
      </c>
      <c r="Z348" s="43" t="str">
        <f>Raw_data[[#This Row],[Month]]&amp;Raw_data[[#This Row],[Locations]]&amp;Raw_data[[#This Row],[Looker2]]</f>
        <v>45292Dallas Ft WorthRTC</v>
      </c>
      <c r="AA348" s="44" t="str">
        <f>IFERROR(VLOOKUP(Raw_data[[#This Row],[Description]],'LU Table'!$A$1:$B$50,2,0),"")</f>
        <v>RTC</v>
      </c>
      <c r="AB348" s="44" t="str">
        <f>TRIM(MID(Raw_data[[#This Row],[Location]],LEN("Positive Recovery- ")+1,LEN(Raw_data[[#This Row],[Location]])))</f>
        <v>Dallas Ft Worth</v>
      </c>
      <c r="AC348" s="45">
        <f t="shared" si="5"/>
        <v>45292</v>
      </c>
      <c r="AD348" s="44" t="str">
        <f>VLOOKUP(Raw_data[[#This Row],[Locations]]&amp;Raw_data[[#This Row],[Looker2]],Category!A:E,5,0)</f>
        <v>Company Owned</v>
      </c>
      <c r="AE348" s="44" t="str">
        <f>Raw_data[[#This Row],[Locations]]&amp;Raw_data[[#This Row],[Looker2]]</f>
        <v>Dallas Ft WorthRTC</v>
      </c>
    </row>
    <row r="349" spans="1:31">
      <c r="A349" s="15">
        <v>45297</v>
      </c>
      <c r="B349" s="15">
        <v>45295</v>
      </c>
      <c r="C349" t="s">
        <v>9</v>
      </c>
      <c r="D349">
        <v>205808</v>
      </c>
      <c r="E349" t="s">
        <v>187</v>
      </c>
      <c r="F349" t="s">
        <v>349</v>
      </c>
      <c r="G349" t="s">
        <v>507</v>
      </c>
      <c r="H349" t="s">
        <v>151</v>
      </c>
      <c r="I349" t="s">
        <v>232</v>
      </c>
      <c r="J349" t="s">
        <v>88</v>
      </c>
      <c r="K349" t="s">
        <v>107</v>
      </c>
      <c r="L349" t="s">
        <v>130</v>
      </c>
      <c r="M349">
        <v>1</v>
      </c>
      <c r="N349" s="47">
        <v>500</v>
      </c>
      <c r="O349" s="47">
        <v>0</v>
      </c>
      <c r="P349" s="47">
        <v>0</v>
      </c>
      <c r="Q349" s="47">
        <v>0</v>
      </c>
      <c r="R349" s="47">
        <v>0</v>
      </c>
      <c r="S349" s="47">
        <v>500</v>
      </c>
      <c r="T349" s="47">
        <v>450</v>
      </c>
      <c r="U349" s="47">
        <v>450</v>
      </c>
      <c r="V349" t="s">
        <v>71</v>
      </c>
      <c r="W349" t="s">
        <v>72</v>
      </c>
      <c r="X349"/>
      <c r="Y349" t="s">
        <v>239</v>
      </c>
      <c r="Z349" s="43" t="str">
        <f>Raw_data[[#This Row],[Month]]&amp;Raw_data[[#This Row],[Locations]]&amp;Raw_data[[#This Row],[Looker2]]</f>
        <v>45292Dallas Ft WorthRTC</v>
      </c>
      <c r="AA349" s="44" t="str">
        <f>IFERROR(VLOOKUP(Raw_data[[#This Row],[Description]],'LU Table'!$A$1:$B$50,2,0),"")</f>
        <v>RTC</v>
      </c>
      <c r="AB349" s="44" t="str">
        <f>TRIM(MID(Raw_data[[#This Row],[Location]],LEN("Positive Recovery- ")+1,LEN(Raw_data[[#This Row],[Location]])))</f>
        <v>Dallas Ft Worth</v>
      </c>
      <c r="AC349" s="45">
        <f t="shared" si="5"/>
        <v>45292</v>
      </c>
      <c r="AD349" s="44" t="str">
        <f>VLOOKUP(Raw_data[[#This Row],[Locations]]&amp;Raw_data[[#This Row],[Looker2]],Category!A:E,5,0)</f>
        <v>Company Owned</v>
      </c>
      <c r="AE349" s="44" t="str">
        <f>Raw_data[[#This Row],[Locations]]&amp;Raw_data[[#This Row],[Looker2]]</f>
        <v>Dallas Ft WorthRTC</v>
      </c>
    </row>
    <row r="350" spans="1:31">
      <c r="A350" s="15">
        <v>45297</v>
      </c>
      <c r="B350" s="15">
        <v>45295</v>
      </c>
      <c r="C350" t="s">
        <v>9</v>
      </c>
      <c r="D350">
        <v>205809</v>
      </c>
      <c r="E350" t="s">
        <v>746</v>
      </c>
      <c r="F350" t="s">
        <v>463</v>
      </c>
      <c r="G350" t="s">
        <v>312</v>
      </c>
      <c r="H350" t="s">
        <v>154</v>
      </c>
      <c r="I350" t="s">
        <v>232</v>
      </c>
      <c r="J350" t="s">
        <v>711</v>
      </c>
      <c r="K350" t="s">
        <v>16</v>
      </c>
      <c r="L350" t="s">
        <v>131</v>
      </c>
      <c r="M350">
        <v>1</v>
      </c>
      <c r="N350" s="47">
        <v>400.39</v>
      </c>
      <c r="O350" s="47">
        <v>0</v>
      </c>
      <c r="P350" s="47">
        <v>0</v>
      </c>
      <c r="Q350" s="47">
        <v>0</v>
      </c>
      <c r="R350" s="47">
        <v>0</v>
      </c>
      <c r="S350" s="47">
        <v>400.39</v>
      </c>
      <c r="T350" s="47">
        <v>360.35</v>
      </c>
      <c r="U350" s="47">
        <v>360.35</v>
      </c>
      <c r="V350" t="s">
        <v>71</v>
      </c>
      <c r="W350" t="s">
        <v>72</v>
      </c>
      <c r="X350"/>
      <c r="Y350" t="s">
        <v>239</v>
      </c>
      <c r="Z350" s="43" t="str">
        <f>Raw_data[[#This Row],[Month]]&amp;Raw_data[[#This Row],[Locations]]&amp;Raw_data[[#This Row],[Looker2]]</f>
        <v>45292Garden OaksRTC</v>
      </c>
      <c r="AA350" s="44" t="str">
        <f>IFERROR(VLOOKUP(Raw_data[[#This Row],[Description]],'LU Table'!$A$1:$B$50,2,0),"")</f>
        <v>RTC</v>
      </c>
      <c r="AB350" s="44" t="str">
        <f>TRIM(MID(Raw_data[[#This Row],[Location]],LEN("Positive Recovery- ")+1,LEN(Raw_data[[#This Row],[Location]])))</f>
        <v>Garden Oaks</v>
      </c>
      <c r="AC350" s="45">
        <f t="shared" si="5"/>
        <v>45292</v>
      </c>
      <c r="AD350" s="44" t="str">
        <f>VLOOKUP(Raw_data[[#This Row],[Locations]]&amp;Raw_data[[#This Row],[Looker2]],Category!A:E,5,0)</f>
        <v>Company Owned</v>
      </c>
      <c r="AE350" s="44" t="str">
        <f>Raw_data[[#This Row],[Locations]]&amp;Raw_data[[#This Row],[Looker2]]</f>
        <v>Garden OaksRTC</v>
      </c>
    </row>
    <row r="351" spans="1:31">
      <c r="A351" s="15">
        <v>45297</v>
      </c>
      <c r="B351" s="15">
        <v>45295</v>
      </c>
      <c r="C351" t="s">
        <v>9</v>
      </c>
      <c r="D351">
        <v>205811</v>
      </c>
      <c r="E351" t="s">
        <v>122</v>
      </c>
      <c r="F351" t="s">
        <v>441</v>
      </c>
      <c r="G351" t="s">
        <v>442</v>
      </c>
      <c r="H351" t="s">
        <v>627</v>
      </c>
      <c r="I351" t="s">
        <v>232</v>
      </c>
      <c r="J351" t="s">
        <v>94</v>
      </c>
      <c r="K351" t="s">
        <v>16</v>
      </c>
      <c r="L351" t="s">
        <v>130</v>
      </c>
      <c r="M351">
        <v>1</v>
      </c>
      <c r="N351" s="47">
        <v>495</v>
      </c>
      <c r="O351" s="47">
        <v>0</v>
      </c>
      <c r="P351" s="47">
        <v>0</v>
      </c>
      <c r="Q351" s="47">
        <v>0</v>
      </c>
      <c r="R351" s="47">
        <v>0</v>
      </c>
      <c r="S351" s="47">
        <v>0</v>
      </c>
      <c r="T351" s="47">
        <v>445.5</v>
      </c>
      <c r="U351" s="47">
        <v>74.25</v>
      </c>
      <c r="V351" t="s">
        <v>71</v>
      </c>
      <c r="W351" t="s">
        <v>72</v>
      </c>
      <c r="X351"/>
      <c r="Y351" t="s">
        <v>239</v>
      </c>
      <c r="Z351" s="43" t="str">
        <f>Raw_data[[#This Row],[Month]]&amp;Raw_data[[#This Row],[Locations]]&amp;Raw_data[[#This Row],[Looker2]]</f>
        <v>45292Garden OaksRTC</v>
      </c>
      <c r="AA351" s="44" t="str">
        <f>IFERROR(VLOOKUP(Raw_data[[#This Row],[Description]],'LU Table'!$A$1:$B$50,2,0),"")</f>
        <v>RTC</v>
      </c>
      <c r="AB351" s="44" t="str">
        <f>TRIM(MID(Raw_data[[#This Row],[Location]],LEN("Positive Recovery- ")+1,LEN(Raw_data[[#This Row],[Location]])))</f>
        <v>Garden Oaks</v>
      </c>
      <c r="AC351" s="45">
        <f t="shared" ref="AC351:AC414" si="6">B351-DAY(B351)+1</f>
        <v>45292</v>
      </c>
      <c r="AD351" s="44" t="str">
        <f>VLOOKUP(Raw_data[[#This Row],[Locations]]&amp;Raw_data[[#This Row],[Looker2]],Category!A:E,5,0)</f>
        <v>Company Owned</v>
      </c>
      <c r="AE351" s="44" t="str">
        <f>Raw_data[[#This Row],[Locations]]&amp;Raw_data[[#This Row],[Looker2]]</f>
        <v>Garden OaksRTC</v>
      </c>
    </row>
    <row r="352" spans="1:31">
      <c r="A352" s="15">
        <v>45297</v>
      </c>
      <c r="B352" s="15">
        <v>45295</v>
      </c>
      <c r="C352" t="s">
        <v>9</v>
      </c>
      <c r="D352">
        <v>205812</v>
      </c>
      <c r="E352" t="s">
        <v>544</v>
      </c>
      <c r="F352" t="s">
        <v>395</v>
      </c>
      <c r="G352" t="s">
        <v>331</v>
      </c>
      <c r="H352" t="s">
        <v>152</v>
      </c>
      <c r="I352" t="s">
        <v>232</v>
      </c>
      <c r="J352" t="s">
        <v>90</v>
      </c>
      <c r="K352" t="s">
        <v>57</v>
      </c>
      <c r="L352" t="s">
        <v>131</v>
      </c>
      <c r="M352">
        <v>1</v>
      </c>
      <c r="N352" s="47">
        <v>535</v>
      </c>
      <c r="O352" s="47">
        <v>0</v>
      </c>
      <c r="P352" s="47">
        <v>0</v>
      </c>
      <c r="Q352" s="47">
        <v>0</v>
      </c>
      <c r="R352" s="47">
        <v>0</v>
      </c>
      <c r="S352" s="47">
        <v>0</v>
      </c>
      <c r="T352" s="47">
        <v>481.5</v>
      </c>
      <c r="U352" s="47">
        <v>135</v>
      </c>
      <c r="V352" t="s">
        <v>71</v>
      </c>
      <c r="W352" t="s">
        <v>72</v>
      </c>
      <c r="X352"/>
      <c r="Y352" t="s">
        <v>239</v>
      </c>
      <c r="Z352" s="43" t="str">
        <f>Raw_data[[#This Row],[Month]]&amp;Raw_data[[#This Row],[Locations]]&amp;Raw_data[[#This Row],[Looker2]]</f>
        <v>45292Hill CountryRTC</v>
      </c>
      <c r="AA352" s="44" t="str">
        <f>IFERROR(VLOOKUP(Raw_data[[#This Row],[Description]],'LU Table'!$A$1:$B$50,2,0),"")</f>
        <v>RTC</v>
      </c>
      <c r="AB352" s="44" t="str">
        <f>TRIM(MID(Raw_data[[#This Row],[Location]],LEN("Positive Recovery- ")+1,LEN(Raw_data[[#This Row],[Location]])))</f>
        <v>Hill Country</v>
      </c>
      <c r="AC352" s="45">
        <f t="shared" si="6"/>
        <v>45292</v>
      </c>
      <c r="AD352" s="44" t="str">
        <f>VLOOKUP(Raw_data[[#This Row],[Locations]]&amp;Raw_data[[#This Row],[Looker2]],Category!A:E,5,0)</f>
        <v>Company Owned</v>
      </c>
      <c r="AE352" s="44" t="str">
        <f>Raw_data[[#This Row],[Locations]]&amp;Raw_data[[#This Row],[Looker2]]</f>
        <v>Hill CountryRTC</v>
      </c>
    </row>
    <row r="353" spans="1:31">
      <c r="A353" s="15">
        <v>45297</v>
      </c>
      <c r="B353" s="15">
        <v>45295</v>
      </c>
      <c r="C353" t="s">
        <v>9</v>
      </c>
      <c r="D353">
        <v>205813</v>
      </c>
      <c r="E353" t="s">
        <v>635</v>
      </c>
      <c r="F353" t="s">
        <v>618</v>
      </c>
      <c r="G353" t="s">
        <v>636</v>
      </c>
      <c r="H353" t="s">
        <v>151</v>
      </c>
      <c r="I353" t="s">
        <v>232</v>
      </c>
      <c r="J353" t="s">
        <v>87</v>
      </c>
      <c r="K353" t="s">
        <v>57</v>
      </c>
      <c r="L353" t="s">
        <v>131</v>
      </c>
      <c r="M353">
        <v>1</v>
      </c>
      <c r="N353" s="47">
        <v>470</v>
      </c>
      <c r="O353" s="47">
        <v>0</v>
      </c>
      <c r="P353" s="47">
        <v>0</v>
      </c>
      <c r="Q353" s="47">
        <v>0</v>
      </c>
      <c r="R353" s="47">
        <v>0</v>
      </c>
      <c r="S353" s="47">
        <v>470</v>
      </c>
      <c r="T353" s="47">
        <v>423</v>
      </c>
      <c r="U353" s="47">
        <v>423</v>
      </c>
      <c r="V353" t="s">
        <v>71</v>
      </c>
      <c r="W353" t="s">
        <v>72</v>
      </c>
      <c r="X353"/>
      <c r="Y353" t="s">
        <v>239</v>
      </c>
      <c r="Z353" s="43" t="str">
        <f>Raw_data[[#This Row],[Month]]&amp;Raw_data[[#This Row],[Locations]]&amp;Raw_data[[#This Row],[Looker2]]</f>
        <v>45292Hill CountryRTC</v>
      </c>
      <c r="AA353" s="44" t="str">
        <f>IFERROR(VLOOKUP(Raw_data[[#This Row],[Description]],'LU Table'!$A$1:$B$50,2,0),"")</f>
        <v>RTC</v>
      </c>
      <c r="AB353" s="44" t="str">
        <f>TRIM(MID(Raw_data[[#This Row],[Location]],LEN("Positive Recovery- ")+1,LEN(Raw_data[[#This Row],[Location]])))</f>
        <v>Hill Country</v>
      </c>
      <c r="AC353" s="45">
        <f t="shared" si="6"/>
        <v>45292</v>
      </c>
      <c r="AD353" s="44" t="str">
        <f>VLOOKUP(Raw_data[[#This Row],[Locations]]&amp;Raw_data[[#This Row],[Looker2]],Category!A:E,5,0)</f>
        <v>Company Owned</v>
      </c>
      <c r="AE353" s="44" t="str">
        <f>Raw_data[[#This Row],[Locations]]&amp;Raw_data[[#This Row],[Looker2]]</f>
        <v>Hill CountryRTC</v>
      </c>
    </row>
    <row r="354" spans="1:31">
      <c r="A354" s="15">
        <v>45297</v>
      </c>
      <c r="B354" s="15">
        <v>45295</v>
      </c>
      <c r="C354" t="s">
        <v>9</v>
      </c>
      <c r="D354">
        <v>205814</v>
      </c>
      <c r="E354" t="s">
        <v>946</v>
      </c>
      <c r="F354" t="s">
        <v>284</v>
      </c>
      <c r="G354" t="s">
        <v>470</v>
      </c>
      <c r="H354" t="s">
        <v>151</v>
      </c>
      <c r="I354" t="s">
        <v>232</v>
      </c>
      <c r="J354" t="s">
        <v>92</v>
      </c>
      <c r="K354" t="s">
        <v>16</v>
      </c>
      <c r="L354" t="s">
        <v>131</v>
      </c>
      <c r="M354">
        <v>1</v>
      </c>
      <c r="N354" s="47">
        <v>475</v>
      </c>
      <c r="O354" s="47">
        <v>0</v>
      </c>
      <c r="P354" s="47">
        <v>0</v>
      </c>
      <c r="Q354" s="47">
        <v>0</v>
      </c>
      <c r="R354" s="47">
        <v>0</v>
      </c>
      <c r="S354" s="47">
        <v>475</v>
      </c>
      <c r="T354" s="47">
        <v>427.5</v>
      </c>
      <c r="U354" s="47">
        <v>427.5</v>
      </c>
      <c r="V354" t="s">
        <v>71</v>
      </c>
      <c r="W354" t="s">
        <v>72</v>
      </c>
      <c r="X354"/>
      <c r="Y354" t="s">
        <v>239</v>
      </c>
      <c r="Z354" s="43" t="str">
        <f>Raw_data[[#This Row],[Month]]&amp;Raw_data[[#This Row],[Locations]]&amp;Raw_data[[#This Row],[Looker2]]</f>
        <v>45292Garden OaksRTC</v>
      </c>
      <c r="AA354" s="44" t="str">
        <f>IFERROR(VLOOKUP(Raw_data[[#This Row],[Description]],'LU Table'!$A$1:$B$50,2,0),"")</f>
        <v>RTC</v>
      </c>
      <c r="AB354" s="44" t="str">
        <f>TRIM(MID(Raw_data[[#This Row],[Location]],LEN("Positive Recovery- ")+1,LEN(Raw_data[[#This Row],[Location]])))</f>
        <v>Garden Oaks</v>
      </c>
      <c r="AC354" s="45">
        <f t="shared" si="6"/>
        <v>45292</v>
      </c>
      <c r="AD354" s="44" t="str">
        <f>VLOOKUP(Raw_data[[#This Row],[Locations]]&amp;Raw_data[[#This Row],[Looker2]],Category!A:E,5,0)</f>
        <v>Company Owned</v>
      </c>
      <c r="AE354" s="44" t="str">
        <f>Raw_data[[#This Row],[Locations]]&amp;Raw_data[[#This Row],[Looker2]]</f>
        <v>Garden OaksRTC</v>
      </c>
    </row>
    <row r="355" spans="1:31">
      <c r="A355" s="15">
        <v>45297</v>
      </c>
      <c r="B355" s="15">
        <v>45295</v>
      </c>
      <c r="C355" t="s">
        <v>9</v>
      </c>
      <c r="D355">
        <v>205816</v>
      </c>
      <c r="E355" t="s">
        <v>969</v>
      </c>
      <c r="F355" t="s">
        <v>307</v>
      </c>
      <c r="G355" t="s">
        <v>276</v>
      </c>
      <c r="H355" t="s">
        <v>175</v>
      </c>
      <c r="I355" t="s">
        <v>232</v>
      </c>
      <c r="J355" t="s">
        <v>96</v>
      </c>
      <c r="K355" t="s">
        <v>107</v>
      </c>
      <c r="L355" t="s">
        <v>130</v>
      </c>
      <c r="M355">
        <v>1</v>
      </c>
      <c r="N355" s="47">
        <v>832</v>
      </c>
      <c r="O355" s="47">
        <v>0</v>
      </c>
      <c r="P355" s="47">
        <v>0</v>
      </c>
      <c r="Q355" s="47">
        <v>0</v>
      </c>
      <c r="R355" s="47">
        <v>0</v>
      </c>
      <c r="S355" s="47">
        <v>0</v>
      </c>
      <c r="T355" s="47">
        <v>748.8</v>
      </c>
      <c r="U355" s="47">
        <v>124.8</v>
      </c>
      <c r="V355" t="s">
        <v>71</v>
      </c>
      <c r="W355" t="s">
        <v>72</v>
      </c>
      <c r="X355"/>
      <c r="Y355" t="s">
        <v>239</v>
      </c>
      <c r="Z355" s="43" t="str">
        <f>Raw_data[[#This Row],[Month]]&amp;Raw_data[[#This Row],[Locations]]&amp;Raw_data[[#This Row],[Looker2]]</f>
        <v>45292Dallas Ft WorthDetox</v>
      </c>
      <c r="AA355" s="44" t="str">
        <f>IFERROR(VLOOKUP(Raw_data[[#This Row],[Description]],'LU Table'!$A$1:$B$50,2,0),"")</f>
        <v>Detox</v>
      </c>
      <c r="AB355" s="44" t="str">
        <f>TRIM(MID(Raw_data[[#This Row],[Location]],LEN("Positive Recovery- ")+1,LEN(Raw_data[[#This Row],[Location]])))</f>
        <v>Dallas Ft Worth</v>
      </c>
      <c r="AC355" s="45">
        <f t="shared" si="6"/>
        <v>45292</v>
      </c>
      <c r="AD355" s="44" t="str">
        <f>VLOOKUP(Raw_data[[#This Row],[Locations]]&amp;Raw_data[[#This Row],[Looker2]],Category!A:E,5,0)</f>
        <v>Company Owned</v>
      </c>
      <c r="AE355" s="44" t="str">
        <f>Raw_data[[#This Row],[Locations]]&amp;Raw_data[[#This Row],[Looker2]]</f>
        <v>Dallas Ft WorthDetox</v>
      </c>
    </row>
    <row r="356" spans="1:31">
      <c r="A356" s="15">
        <v>45297</v>
      </c>
      <c r="B356" s="15">
        <v>45295</v>
      </c>
      <c r="C356" t="s">
        <v>9</v>
      </c>
      <c r="D356">
        <v>205817</v>
      </c>
      <c r="E356" t="s">
        <v>769</v>
      </c>
      <c r="F356" t="s">
        <v>397</v>
      </c>
      <c r="G356" t="s">
        <v>770</v>
      </c>
      <c r="H356" t="s">
        <v>151</v>
      </c>
      <c r="I356" t="s">
        <v>232</v>
      </c>
      <c r="J356" t="s">
        <v>91</v>
      </c>
      <c r="K356" t="s">
        <v>57</v>
      </c>
      <c r="L356" t="s">
        <v>130</v>
      </c>
      <c r="M356">
        <v>1</v>
      </c>
      <c r="N356" s="47">
        <v>470</v>
      </c>
      <c r="O356" s="47">
        <v>0</v>
      </c>
      <c r="P356" s="47">
        <v>0</v>
      </c>
      <c r="Q356" s="47">
        <v>0</v>
      </c>
      <c r="R356" s="47">
        <v>0</v>
      </c>
      <c r="S356" s="47">
        <v>0</v>
      </c>
      <c r="T356" s="47">
        <v>423</v>
      </c>
      <c r="U356" s="47">
        <v>70.5</v>
      </c>
      <c r="V356" t="s">
        <v>71</v>
      </c>
      <c r="W356" t="s">
        <v>72</v>
      </c>
      <c r="X356"/>
      <c r="Y356" t="s">
        <v>239</v>
      </c>
      <c r="Z356" s="43" t="str">
        <f>Raw_data[[#This Row],[Month]]&amp;Raw_data[[#This Row],[Locations]]&amp;Raw_data[[#This Row],[Looker2]]</f>
        <v>45292Hill CountryRTC</v>
      </c>
      <c r="AA356" s="44" t="str">
        <f>IFERROR(VLOOKUP(Raw_data[[#This Row],[Description]],'LU Table'!$A$1:$B$50,2,0),"")</f>
        <v>RTC</v>
      </c>
      <c r="AB356" s="44" t="str">
        <f>TRIM(MID(Raw_data[[#This Row],[Location]],LEN("Positive Recovery- ")+1,LEN(Raw_data[[#This Row],[Location]])))</f>
        <v>Hill Country</v>
      </c>
      <c r="AC356" s="45">
        <f t="shared" si="6"/>
        <v>45292</v>
      </c>
      <c r="AD356" s="44" t="str">
        <f>VLOOKUP(Raw_data[[#This Row],[Locations]]&amp;Raw_data[[#This Row],[Looker2]],Category!A:E,5,0)</f>
        <v>Company Owned</v>
      </c>
      <c r="AE356" s="44" t="str">
        <f>Raw_data[[#This Row],[Locations]]&amp;Raw_data[[#This Row],[Looker2]]</f>
        <v>Hill CountryRTC</v>
      </c>
    </row>
    <row r="357" spans="1:31">
      <c r="A357" s="15">
        <v>45297</v>
      </c>
      <c r="B357" s="15">
        <v>45295</v>
      </c>
      <c r="C357" t="s">
        <v>9</v>
      </c>
      <c r="D357">
        <v>205818</v>
      </c>
      <c r="E357" t="s">
        <v>973</v>
      </c>
      <c r="F357" t="s">
        <v>560</v>
      </c>
      <c r="G357" t="s">
        <v>974</v>
      </c>
      <c r="H357" t="s">
        <v>152</v>
      </c>
      <c r="I357" t="s">
        <v>232</v>
      </c>
      <c r="J357" t="s">
        <v>90</v>
      </c>
      <c r="K357" t="s">
        <v>16</v>
      </c>
      <c r="L357" t="s">
        <v>131</v>
      </c>
      <c r="M357">
        <v>1</v>
      </c>
      <c r="N357" s="47">
        <v>535</v>
      </c>
      <c r="O357" s="47">
        <v>0</v>
      </c>
      <c r="P357" s="47">
        <v>0</v>
      </c>
      <c r="Q357" s="47">
        <v>0</v>
      </c>
      <c r="R357" s="47">
        <v>0</v>
      </c>
      <c r="S357" s="47">
        <v>15</v>
      </c>
      <c r="T357" s="47">
        <v>481.5</v>
      </c>
      <c r="U357" s="47">
        <v>91.5</v>
      </c>
      <c r="V357" t="s">
        <v>71</v>
      </c>
      <c r="W357" t="s">
        <v>72</v>
      </c>
      <c r="X357"/>
      <c r="Y357" t="s">
        <v>239</v>
      </c>
      <c r="Z357" s="43" t="str">
        <f>Raw_data[[#This Row],[Month]]&amp;Raw_data[[#This Row],[Locations]]&amp;Raw_data[[#This Row],[Looker2]]</f>
        <v>45292Garden OaksRTC</v>
      </c>
      <c r="AA357" s="44" t="str">
        <f>IFERROR(VLOOKUP(Raw_data[[#This Row],[Description]],'LU Table'!$A$1:$B$50,2,0),"")</f>
        <v>RTC</v>
      </c>
      <c r="AB357" s="44" t="str">
        <f>TRIM(MID(Raw_data[[#This Row],[Location]],LEN("Positive Recovery- ")+1,LEN(Raw_data[[#This Row],[Location]])))</f>
        <v>Garden Oaks</v>
      </c>
      <c r="AC357" s="45">
        <f t="shared" si="6"/>
        <v>45292</v>
      </c>
      <c r="AD357" s="44" t="str">
        <f>VLOOKUP(Raw_data[[#This Row],[Locations]]&amp;Raw_data[[#This Row],[Looker2]],Category!A:E,5,0)</f>
        <v>Company Owned</v>
      </c>
      <c r="AE357" s="44" t="str">
        <f>Raw_data[[#This Row],[Locations]]&amp;Raw_data[[#This Row],[Looker2]]</f>
        <v>Garden OaksRTC</v>
      </c>
    </row>
    <row r="358" spans="1:31">
      <c r="A358" s="15">
        <v>45297</v>
      </c>
      <c r="B358" s="15">
        <v>45295</v>
      </c>
      <c r="C358" t="s">
        <v>9</v>
      </c>
      <c r="D358">
        <v>205819</v>
      </c>
      <c r="E358" t="s">
        <v>759</v>
      </c>
      <c r="F358" t="s">
        <v>760</v>
      </c>
      <c r="G358" t="s">
        <v>761</v>
      </c>
      <c r="H358" t="s">
        <v>155</v>
      </c>
      <c r="I358" t="s">
        <v>232</v>
      </c>
      <c r="J358" t="s">
        <v>931</v>
      </c>
      <c r="K358" t="s">
        <v>107</v>
      </c>
      <c r="L358" t="s">
        <v>130</v>
      </c>
      <c r="M358">
        <v>1</v>
      </c>
      <c r="N358" s="47">
        <v>750</v>
      </c>
      <c r="O358" s="47">
        <v>0</v>
      </c>
      <c r="P358" s="47">
        <v>0</v>
      </c>
      <c r="Q358" s="47">
        <v>0</v>
      </c>
      <c r="R358" s="47">
        <v>0</v>
      </c>
      <c r="S358" s="47">
        <v>0</v>
      </c>
      <c r="T358" s="47">
        <v>675</v>
      </c>
      <c r="U358" s="47">
        <v>-66</v>
      </c>
      <c r="V358" t="s">
        <v>71</v>
      </c>
      <c r="W358" t="s">
        <v>72</v>
      </c>
      <c r="X358"/>
      <c r="Y358" t="s">
        <v>239</v>
      </c>
      <c r="Z358" s="43" t="str">
        <f>Raw_data[[#This Row],[Month]]&amp;Raw_data[[#This Row],[Locations]]&amp;Raw_data[[#This Row],[Looker2]]</f>
        <v>45292Dallas Ft WorthDetox</v>
      </c>
      <c r="AA358" s="44" t="str">
        <f>IFERROR(VLOOKUP(Raw_data[[#This Row],[Description]],'LU Table'!$A$1:$B$50,2,0),"")</f>
        <v>Detox</v>
      </c>
      <c r="AB358" s="44" t="str">
        <f>TRIM(MID(Raw_data[[#This Row],[Location]],LEN("Positive Recovery- ")+1,LEN(Raw_data[[#This Row],[Location]])))</f>
        <v>Dallas Ft Worth</v>
      </c>
      <c r="AC358" s="45">
        <f t="shared" si="6"/>
        <v>45292</v>
      </c>
      <c r="AD358" s="44" t="str">
        <f>VLOOKUP(Raw_data[[#This Row],[Locations]]&amp;Raw_data[[#This Row],[Looker2]],Category!A:E,5,0)</f>
        <v>Company Owned</v>
      </c>
      <c r="AE358" s="44" t="str">
        <f>Raw_data[[#This Row],[Locations]]&amp;Raw_data[[#This Row],[Looker2]]</f>
        <v>Dallas Ft WorthDetox</v>
      </c>
    </row>
    <row r="359" spans="1:31">
      <c r="A359" s="15">
        <v>45297</v>
      </c>
      <c r="B359" s="15">
        <v>45295</v>
      </c>
      <c r="C359" t="s">
        <v>9</v>
      </c>
      <c r="D359">
        <v>205820</v>
      </c>
      <c r="E359" t="s">
        <v>975</v>
      </c>
      <c r="F359" t="s">
        <v>255</v>
      </c>
      <c r="G359" t="s">
        <v>976</v>
      </c>
      <c r="H359" t="s">
        <v>155</v>
      </c>
      <c r="I359" t="s">
        <v>232</v>
      </c>
      <c r="J359" t="s">
        <v>94</v>
      </c>
      <c r="K359" t="s">
        <v>16</v>
      </c>
      <c r="L359" t="s">
        <v>130</v>
      </c>
      <c r="M359">
        <v>1</v>
      </c>
      <c r="N359" s="47">
        <v>610</v>
      </c>
      <c r="O359" s="47">
        <v>0</v>
      </c>
      <c r="P359" s="47">
        <v>0</v>
      </c>
      <c r="Q359" s="47">
        <v>0</v>
      </c>
      <c r="R359" s="47">
        <v>0</v>
      </c>
      <c r="S359" s="47">
        <v>0</v>
      </c>
      <c r="T359" s="47">
        <v>549</v>
      </c>
      <c r="U359" s="47">
        <v>297</v>
      </c>
      <c r="V359" t="s">
        <v>71</v>
      </c>
      <c r="W359" t="s">
        <v>72</v>
      </c>
      <c r="X359"/>
      <c r="Y359" t="s">
        <v>239</v>
      </c>
      <c r="Z359" s="43" t="str">
        <f>Raw_data[[#This Row],[Month]]&amp;Raw_data[[#This Row],[Locations]]&amp;Raw_data[[#This Row],[Looker2]]</f>
        <v>45292Garden OaksDetox</v>
      </c>
      <c r="AA359" s="44" t="str">
        <f>IFERROR(VLOOKUP(Raw_data[[#This Row],[Description]],'LU Table'!$A$1:$B$50,2,0),"")</f>
        <v>Detox</v>
      </c>
      <c r="AB359" s="44" t="str">
        <f>TRIM(MID(Raw_data[[#This Row],[Location]],LEN("Positive Recovery- ")+1,LEN(Raw_data[[#This Row],[Location]])))</f>
        <v>Garden Oaks</v>
      </c>
      <c r="AC359" s="45">
        <f t="shared" si="6"/>
        <v>45292</v>
      </c>
      <c r="AD359" s="44" t="str">
        <f>VLOOKUP(Raw_data[[#This Row],[Locations]]&amp;Raw_data[[#This Row],[Looker2]],Category!A:E,5,0)</f>
        <v>Company Owned</v>
      </c>
      <c r="AE359" s="44" t="str">
        <f>Raw_data[[#This Row],[Locations]]&amp;Raw_data[[#This Row],[Looker2]]</f>
        <v>Garden OaksDetox</v>
      </c>
    </row>
    <row r="360" spans="1:31">
      <c r="A360" s="15">
        <v>45297</v>
      </c>
      <c r="B360" s="15">
        <v>45295</v>
      </c>
      <c r="C360" t="s">
        <v>9</v>
      </c>
      <c r="D360">
        <v>205821</v>
      </c>
      <c r="E360" t="s">
        <v>977</v>
      </c>
      <c r="F360" t="s">
        <v>827</v>
      </c>
      <c r="G360" t="s">
        <v>482</v>
      </c>
      <c r="H360" t="s">
        <v>155</v>
      </c>
      <c r="I360" t="s">
        <v>232</v>
      </c>
      <c r="J360" t="s">
        <v>17</v>
      </c>
      <c r="K360" t="s">
        <v>16</v>
      </c>
      <c r="L360" t="s">
        <v>130</v>
      </c>
      <c r="M360">
        <v>1</v>
      </c>
      <c r="N360" s="47">
        <v>750</v>
      </c>
      <c r="O360" s="47">
        <v>0</v>
      </c>
      <c r="P360" s="47">
        <v>0</v>
      </c>
      <c r="Q360" s="47">
        <v>0</v>
      </c>
      <c r="R360" s="47">
        <v>0</v>
      </c>
      <c r="S360" s="47">
        <v>0</v>
      </c>
      <c r="T360" s="47">
        <v>750</v>
      </c>
      <c r="U360" s="47">
        <v>0</v>
      </c>
      <c r="V360" t="s">
        <v>71</v>
      </c>
      <c r="W360" t="s">
        <v>72</v>
      </c>
      <c r="X360"/>
      <c r="Y360" t="s">
        <v>239</v>
      </c>
      <c r="Z360" s="43" t="str">
        <f>Raw_data[[#This Row],[Month]]&amp;Raw_data[[#This Row],[Locations]]&amp;Raw_data[[#This Row],[Looker2]]</f>
        <v>45292Garden OaksDetox</v>
      </c>
      <c r="AA360" s="44" t="str">
        <f>IFERROR(VLOOKUP(Raw_data[[#This Row],[Description]],'LU Table'!$A$1:$B$50,2,0),"")</f>
        <v>Detox</v>
      </c>
      <c r="AB360" s="44" t="str">
        <f>TRIM(MID(Raw_data[[#This Row],[Location]],LEN("Positive Recovery- ")+1,LEN(Raw_data[[#This Row],[Location]])))</f>
        <v>Garden Oaks</v>
      </c>
      <c r="AC360" s="45">
        <f t="shared" si="6"/>
        <v>45292</v>
      </c>
      <c r="AD360" s="44" t="str">
        <f>VLOOKUP(Raw_data[[#This Row],[Locations]]&amp;Raw_data[[#This Row],[Looker2]],Category!A:E,5,0)</f>
        <v>Company Owned</v>
      </c>
      <c r="AE360" s="44" t="str">
        <f>Raw_data[[#This Row],[Locations]]&amp;Raw_data[[#This Row],[Looker2]]</f>
        <v>Garden OaksDetox</v>
      </c>
    </row>
    <row r="361" spans="1:31">
      <c r="A361" s="15">
        <v>45297</v>
      </c>
      <c r="B361" s="15">
        <v>45295</v>
      </c>
      <c r="C361" t="s">
        <v>9</v>
      </c>
      <c r="D361">
        <v>205822</v>
      </c>
      <c r="E361" t="s">
        <v>978</v>
      </c>
      <c r="F361" t="s">
        <v>979</v>
      </c>
      <c r="G361" t="s">
        <v>538</v>
      </c>
      <c r="H361" t="s">
        <v>155</v>
      </c>
      <c r="I361" t="s">
        <v>232</v>
      </c>
      <c r="J361" t="s">
        <v>17</v>
      </c>
      <c r="K361" t="s">
        <v>16</v>
      </c>
      <c r="L361" t="s">
        <v>130</v>
      </c>
      <c r="M361">
        <v>1</v>
      </c>
      <c r="N361" s="47">
        <v>750</v>
      </c>
      <c r="O361" s="47">
        <v>0</v>
      </c>
      <c r="P361" s="47">
        <v>0</v>
      </c>
      <c r="Q361" s="47">
        <v>0</v>
      </c>
      <c r="R361" s="47">
        <v>0</v>
      </c>
      <c r="S361" s="47">
        <v>0</v>
      </c>
      <c r="T361" s="47">
        <v>750</v>
      </c>
      <c r="U361" s="47">
        <v>0</v>
      </c>
      <c r="V361" t="s">
        <v>71</v>
      </c>
      <c r="W361" t="s">
        <v>72</v>
      </c>
      <c r="X361"/>
      <c r="Y361" t="s">
        <v>239</v>
      </c>
      <c r="Z361" s="43" t="str">
        <f>Raw_data[[#This Row],[Month]]&amp;Raw_data[[#This Row],[Locations]]&amp;Raw_data[[#This Row],[Looker2]]</f>
        <v>45292Garden OaksDetox</v>
      </c>
      <c r="AA361" s="44" t="str">
        <f>IFERROR(VLOOKUP(Raw_data[[#This Row],[Description]],'LU Table'!$A$1:$B$50,2,0),"")</f>
        <v>Detox</v>
      </c>
      <c r="AB361" s="44" t="str">
        <f>TRIM(MID(Raw_data[[#This Row],[Location]],LEN("Positive Recovery- ")+1,LEN(Raw_data[[#This Row],[Location]])))</f>
        <v>Garden Oaks</v>
      </c>
      <c r="AC361" s="45">
        <f t="shared" si="6"/>
        <v>45292</v>
      </c>
      <c r="AD361" s="44" t="str">
        <f>VLOOKUP(Raw_data[[#This Row],[Locations]]&amp;Raw_data[[#This Row],[Looker2]],Category!A:E,5,0)</f>
        <v>Company Owned</v>
      </c>
      <c r="AE361" s="44" t="str">
        <f>Raw_data[[#This Row],[Locations]]&amp;Raw_data[[#This Row],[Looker2]]</f>
        <v>Garden OaksDetox</v>
      </c>
    </row>
    <row r="362" spans="1:31">
      <c r="A362" s="15">
        <v>45297</v>
      </c>
      <c r="B362" s="15">
        <v>45295</v>
      </c>
      <c r="C362" t="s">
        <v>9</v>
      </c>
      <c r="D362">
        <v>205823</v>
      </c>
      <c r="E362" t="s">
        <v>839</v>
      </c>
      <c r="F362" t="s">
        <v>550</v>
      </c>
      <c r="G362" t="s">
        <v>840</v>
      </c>
      <c r="H362" t="s">
        <v>158</v>
      </c>
      <c r="I362" t="s">
        <v>232</v>
      </c>
      <c r="J362" t="s">
        <v>841</v>
      </c>
      <c r="K362" t="s">
        <v>144</v>
      </c>
      <c r="L362" t="s">
        <v>128</v>
      </c>
      <c r="M362">
        <v>1</v>
      </c>
      <c r="N362" s="47">
        <v>250</v>
      </c>
      <c r="O362" s="47">
        <v>0</v>
      </c>
      <c r="P362" s="47">
        <v>0</v>
      </c>
      <c r="Q362" s="47">
        <v>0</v>
      </c>
      <c r="R362" s="47">
        <v>0</v>
      </c>
      <c r="S362" s="47">
        <v>0</v>
      </c>
      <c r="T362" s="47">
        <v>225</v>
      </c>
      <c r="U362" s="47">
        <v>225</v>
      </c>
      <c r="V362" t="s">
        <v>71</v>
      </c>
      <c r="W362" t="s">
        <v>72</v>
      </c>
      <c r="X362"/>
      <c r="Y362" t="s">
        <v>239</v>
      </c>
      <c r="Z362" s="43" t="str">
        <f>Raw_data[[#This Row],[Month]]&amp;Raw_data[[#This Row],[Locations]]&amp;Raw_data[[#This Row],[Looker2]]</f>
        <v>45292North LoopIOP</v>
      </c>
      <c r="AA362" s="44" t="str">
        <f>IFERROR(VLOOKUP(Raw_data[[#This Row],[Description]],'LU Table'!$A$1:$B$50,2,0),"")</f>
        <v>IOP</v>
      </c>
      <c r="AB362" s="44" t="str">
        <f>TRIM(MID(Raw_data[[#This Row],[Location]],LEN("Positive Recovery- ")+1,LEN(Raw_data[[#This Row],[Location]])))</f>
        <v>North Loop</v>
      </c>
      <c r="AC362" s="45">
        <f t="shared" si="6"/>
        <v>45292</v>
      </c>
      <c r="AD362" s="44" t="str">
        <f>VLOOKUP(Raw_data[[#This Row],[Locations]]&amp;Raw_data[[#This Row],[Looker2]],Category!A:E,5,0)</f>
        <v>Affiliate</v>
      </c>
      <c r="AE362" s="44" t="str">
        <f>Raw_data[[#This Row],[Locations]]&amp;Raw_data[[#This Row],[Looker2]]</f>
        <v>North LoopIOP</v>
      </c>
    </row>
    <row r="363" spans="1:31">
      <c r="A363" s="15">
        <v>45297</v>
      </c>
      <c r="B363" s="15">
        <v>45295</v>
      </c>
      <c r="C363" t="s">
        <v>9</v>
      </c>
      <c r="D363">
        <v>205824</v>
      </c>
      <c r="E363" t="s">
        <v>954</v>
      </c>
      <c r="F363" t="s">
        <v>531</v>
      </c>
      <c r="G363" t="s">
        <v>955</v>
      </c>
      <c r="H363" t="s">
        <v>158</v>
      </c>
      <c r="I363" t="s">
        <v>232</v>
      </c>
      <c r="J363" t="s">
        <v>88</v>
      </c>
      <c r="K363" t="s">
        <v>111</v>
      </c>
      <c r="L363" t="s">
        <v>128</v>
      </c>
      <c r="M363">
        <v>1</v>
      </c>
      <c r="N363" s="47">
        <v>250</v>
      </c>
      <c r="O363" s="47">
        <v>0</v>
      </c>
      <c r="P363" s="47">
        <v>0</v>
      </c>
      <c r="Q363" s="47">
        <v>0</v>
      </c>
      <c r="R363" s="47">
        <v>0</v>
      </c>
      <c r="S363" s="47">
        <v>0</v>
      </c>
      <c r="T363" s="47">
        <v>225</v>
      </c>
      <c r="U363" s="47">
        <v>162.5</v>
      </c>
      <c r="V363" t="s">
        <v>71</v>
      </c>
      <c r="W363" t="s">
        <v>72</v>
      </c>
      <c r="X363"/>
      <c r="Y363" t="s">
        <v>239</v>
      </c>
      <c r="Z363" s="43" t="str">
        <f>Raw_data[[#This Row],[Month]]&amp;Raw_data[[#This Row],[Locations]]&amp;Raw_data[[#This Row],[Looker2]]</f>
        <v>45292GalleriaIOP</v>
      </c>
      <c r="AA363" s="44" t="str">
        <f>IFERROR(VLOOKUP(Raw_data[[#This Row],[Description]],'LU Table'!$A$1:$B$50,2,0),"")</f>
        <v>IOP</v>
      </c>
      <c r="AB363" s="44" t="str">
        <f>TRIM(MID(Raw_data[[#This Row],[Location]],LEN("Positive Recovery- ")+1,LEN(Raw_data[[#This Row],[Location]])))</f>
        <v>Galleria</v>
      </c>
      <c r="AC363" s="45">
        <f t="shared" si="6"/>
        <v>45292</v>
      </c>
      <c r="AD363" s="44" t="str">
        <f>VLOOKUP(Raw_data[[#This Row],[Locations]]&amp;Raw_data[[#This Row],[Looker2]],Category!A:E,5,0)</f>
        <v>Affiliate</v>
      </c>
      <c r="AE363" s="44" t="str">
        <f>Raw_data[[#This Row],[Locations]]&amp;Raw_data[[#This Row],[Looker2]]</f>
        <v>GalleriaIOP</v>
      </c>
    </row>
    <row r="364" spans="1:31">
      <c r="A364" s="15">
        <v>45297</v>
      </c>
      <c r="B364" s="15">
        <v>45295</v>
      </c>
      <c r="C364" t="s">
        <v>9</v>
      </c>
      <c r="D364">
        <v>205825</v>
      </c>
      <c r="E364" t="s">
        <v>225</v>
      </c>
      <c r="F364" t="s">
        <v>332</v>
      </c>
      <c r="G364" t="s">
        <v>533</v>
      </c>
      <c r="H364" t="s">
        <v>158</v>
      </c>
      <c r="I364" t="s">
        <v>232</v>
      </c>
      <c r="J364" t="s">
        <v>97</v>
      </c>
      <c r="K364" t="s">
        <v>111</v>
      </c>
      <c r="L364" t="s">
        <v>128</v>
      </c>
      <c r="M364">
        <v>1</v>
      </c>
      <c r="N364" s="47">
        <v>225</v>
      </c>
      <c r="O364" s="47">
        <v>0</v>
      </c>
      <c r="P364" s="47">
        <v>0</v>
      </c>
      <c r="Q364" s="47">
        <v>0</v>
      </c>
      <c r="R364" s="47">
        <v>0</v>
      </c>
      <c r="S364" s="47">
        <v>0</v>
      </c>
      <c r="T364" s="47">
        <v>202.5</v>
      </c>
      <c r="U364" s="47">
        <v>22.5</v>
      </c>
      <c r="V364" t="s">
        <v>71</v>
      </c>
      <c r="W364" t="s">
        <v>72</v>
      </c>
      <c r="X364"/>
      <c r="Y364" t="s">
        <v>239</v>
      </c>
      <c r="Z364" s="43" t="str">
        <f>Raw_data[[#This Row],[Month]]&amp;Raw_data[[#This Row],[Locations]]&amp;Raw_data[[#This Row],[Looker2]]</f>
        <v>45292GalleriaIOP</v>
      </c>
      <c r="AA364" s="44" t="str">
        <f>IFERROR(VLOOKUP(Raw_data[[#This Row],[Description]],'LU Table'!$A$1:$B$50,2,0),"")</f>
        <v>IOP</v>
      </c>
      <c r="AB364" s="44" t="str">
        <f>TRIM(MID(Raw_data[[#This Row],[Location]],LEN("Positive Recovery- ")+1,LEN(Raw_data[[#This Row],[Location]])))</f>
        <v>Galleria</v>
      </c>
      <c r="AC364" s="45">
        <f t="shared" si="6"/>
        <v>45292</v>
      </c>
      <c r="AD364" s="44" t="str">
        <f>VLOOKUP(Raw_data[[#This Row],[Locations]]&amp;Raw_data[[#This Row],[Looker2]],Category!A:E,5,0)</f>
        <v>Affiliate</v>
      </c>
      <c r="AE364" s="44" t="str">
        <f>Raw_data[[#This Row],[Locations]]&amp;Raw_data[[#This Row],[Looker2]]</f>
        <v>GalleriaIOP</v>
      </c>
    </row>
    <row r="365" spans="1:31">
      <c r="A365" s="15">
        <v>45297</v>
      </c>
      <c r="B365" s="15">
        <v>45295</v>
      </c>
      <c r="C365" t="s">
        <v>9</v>
      </c>
      <c r="D365">
        <v>205827</v>
      </c>
      <c r="E365" t="s">
        <v>970</v>
      </c>
      <c r="F365" t="s">
        <v>493</v>
      </c>
      <c r="G365" t="s">
        <v>971</v>
      </c>
      <c r="H365" t="s">
        <v>167</v>
      </c>
      <c r="I365" t="s">
        <v>232</v>
      </c>
      <c r="J365" t="s">
        <v>87</v>
      </c>
      <c r="K365" t="s">
        <v>22</v>
      </c>
      <c r="L365" t="s">
        <v>129</v>
      </c>
      <c r="M365">
        <v>1</v>
      </c>
      <c r="N365" s="47">
        <v>425</v>
      </c>
      <c r="O365" s="47">
        <v>0</v>
      </c>
      <c r="P365" s="47">
        <v>0</v>
      </c>
      <c r="Q365" s="47">
        <v>0</v>
      </c>
      <c r="R365" s="47">
        <v>0</v>
      </c>
      <c r="S365" s="47">
        <v>0</v>
      </c>
      <c r="T365" s="47">
        <v>425</v>
      </c>
      <c r="U365" s="47">
        <v>42.5</v>
      </c>
      <c r="V365" t="s">
        <v>71</v>
      </c>
      <c r="W365" t="s">
        <v>72</v>
      </c>
      <c r="X365"/>
      <c r="Y365" t="s">
        <v>239</v>
      </c>
      <c r="Z365" s="43" t="str">
        <f>Raw_data[[#This Row],[Month]]&amp;Raw_data[[#This Row],[Locations]]&amp;Raw_data[[#This Row],[Looker2]]</f>
        <v>45292AustinPHP</v>
      </c>
      <c r="AA365" s="44" t="str">
        <f>IFERROR(VLOOKUP(Raw_data[[#This Row],[Description]],'LU Table'!$A$1:$B$50,2,0),"")</f>
        <v>PHP</v>
      </c>
      <c r="AB365" s="44" t="str">
        <f>TRIM(MID(Raw_data[[#This Row],[Location]],LEN("Positive Recovery- ")+1,LEN(Raw_data[[#This Row],[Location]])))</f>
        <v>Austin</v>
      </c>
      <c r="AC365" s="45">
        <f t="shared" si="6"/>
        <v>45292</v>
      </c>
      <c r="AD365" s="44" t="str">
        <f>VLOOKUP(Raw_data[[#This Row],[Locations]]&amp;Raw_data[[#This Row],[Looker2]],Category!A:E,5,0)</f>
        <v>Affiliate</v>
      </c>
      <c r="AE365" s="44" t="str">
        <f>Raw_data[[#This Row],[Locations]]&amp;Raw_data[[#This Row],[Looker2]]</f>
        <v>AustinPHP</v>
      </c>
    </row>
    <row r="366" spans="1:31">
      <c r="A366" s="15">
        <v>45297</v>
      </c>
      <c r="B366" s="15">
        <v>45295</v>
      </c>
      <c r="C366" t="s">
        <v>9</v>
      </c>
      <c r="D366">
        <v>205828</v>
      </c>
      <c r="E366" t="s">
        <v>845</v>
      </c>
      <c r="F366" t="s">
        <v>846</v>
      </c>
      <c r="G366" t="s">
        <v>393</v>
      </c>
      <c r="H366" t="s">
        <v>160</v>
      </c>
      <c r="I366" t="s">
        <v>232</v>
      </c>
      <c r="J366" t="s">
        <v>95</v>
      </c>
      <c r="K366" t="s">
        <v>75</v>
      </c>
      <c r="L366" t="s">
        <v>128</v>
      </c>
      <c r="M366">
        <v>1</v>
      </c>
      <c r="N366" s="47">
        <v>130</v>
      </c>
      <c r="O366" s="47">
        <v>0</v>
      </c>
      <c r="P366" s="47">
        <v>0</v>
      </c>
      <c r="Q366" s="47">
        <v>0</v>
      </c>
      <c r="R366" s="47">
        <v>0</v>
      </c>
      <c r="S366" s="47">
        <v>130</v>
      </c>
      <c r="T366" s="47">
        <v>117</v>
      </c>
      <c r="U366" s="47">
        <v>117</v>
      </c>
      <c r="V366" t="s">
        <v>71</v>
      </c>
      <c r="W366" t="s">
        <v>72</v>
      </c>
      <c r="X366"/>
      <c r="Y366" t="s">
        <v>239</v>
      </c>
      <c r="Z366" s="43" t="str">
        <f>Raw_data[[#This Row],[Month]]&amp;Raw_data[[#This Row],[Locations]]&amp;Raw_data[[#This Row],[Looker2]]</f>
        <v>45292The WoodlandsIOP</v>
      </c>
      <c r="AA366" s="44" t="str">
        <f>IFERROR(VLOOKUP(Raw_data[[#This Row],[Description]],'LU Table'!$A$1:$B$50,2,0),"")</f>
        <v>IOP</v>
      </c>
      <c r="AB366" s="44" t="str">
        <f>TRIM(MID(Raw_data[[#This Row],[Location]],LEN("Positive Recovery- ")+1,LEN(Raw_data[[#This Row],[Location]])))</f>
        <v>The Woodlands</v>
      </c>
      <c r="AC366" s="45">
        <f t="shared" si="6"/>
        <v>45292</v>
      </c>
      <c r="AD366" s="44" t="str">
        <f>VLOOKUP(Raw_data[[#This Row],[Locations]]&amp;Raw_data[[#This Row],[Looker2]],Category!A:E,5,0)</f>
        <v>Affiliate</v>
      </c>
      <c r="AE366" s="44" t="str">
        <f>Raw_data[[#This Row],[Locations]]&amp;Raw_data[[#This Row],[Looker2]]</f>
        <v>The WoodlandsIOP</v>
      </c>
    </row>
    <row r="367" spans="1:31">
      <c r="A367" s="15">
        <v>45297</v>
      </c>
      <c r="B367" s="15">
        <v>45295</v>
      </c>
      <c r="C367" t="s">
        <v>9</v>
      </c>
      <c r="D367">
        <v>205829</v>
      </c>
      <c r="E367" t="s">
        <v>943</v>
      </c>
      <c r="F367" t="s">
        <v>305</v>
      </c>
      <c r="G367" t="s">
        <v>944</v>
      </c>
      <c r="H367" t="s">
        <v>159</v>
      </c>
      <c r="I367" t="s">
        <v>232</v>
      </c>
      <c r="J367" t="s">
        <v>17</v>
      </c>
      <c r="K367" t="s">
        <v>22</v>
      </c>
      <c r="L367" t="s">
        <v>128</v>
      </c>
      <c r="M367">
        <v>1</v>
      </c>
      <c r="N367" s="47">
        <v>225</v>
      </c>
      <c r="O367" s="47">
        <v>0</v>
      </c>
      <c r="P367" s="47">
        <v>0</v>
      </c>
      <c r="Q367" s="47">
        <v>0</v>
      </c>
      <c r="R367" s="47">
        <v>0</v>
      </c>
      <c r="S367" s="47">
        <v>0</v>
      </c>
      <c r="T367" s="47">
        <v>225</v>
      </c>
      <c r="U367" s="47">
        <v>0</v>
      </c>
      <c r="V367" t="s">
        <v>71</v>
      </c>
      <c r="W367" t="s">
        <v>72</v>
      </c>
      <c r="X367"/>
      <c r="Y367" t="s">
        <v>239</v>
      </c>
      <c r="Z367" s="43" t="str">
        <f>Raw_data[[#This Row],[Month]]&amp;Raw_data[[#This Row],[Locations]]&amp;Raw_data[[#This Row],[Looker2]]</f>
        <v>45292AustinIOP</v>
      </c>
      <c r="AA367" s="44" t="str">
        <f>IFERROR(VLOOKUP(Raw_data[[#This Row],[Description]],'LU Table'!$A$1:$B$50,2,0),"")</f>
        <v>IOP</v>
      </c>
      <c r="AB367" s="44" t="str">
        <f>TRIM(MID(Raw_data[[#This Row],[Location]],LEN("Positive Recovery- ")+1,LEN(Raw_data[[#This Row],[Location]])))</f>
        <v>Austin</v>
      </c>
      <c r="AC367" s="45">
        <f t="shared" si="6"/>
        <v>45292</v>
      </c>
      <c r="AD367" s="44" t="str">
        <f>VLOOKUP(Raw_data[[#This Row],[Locations]]&amp;Raw_data[[#This Row],[Looker2]],Category!A:E,5,0)</f>
        <v>Affiliate</v>
      </c>
      <c r="AE367" s="44" t="str">
        <f>Raw_data[[#This Row],[Locations]]&amp;Raw_data[[#This Row],[Looker2]]</f>
        <v>AustinIOP</v>
      </c>
    </row>
    <row r="368" spans="1:31">
      <c r="A368" s="15">
        <v>45297</v>
      </c>
      <c r="B368" s="15">
        <v>45295</v>
      </c>
      <c r="C368" t="s">
        <v>9</v>
      </c>
      <c r="D368">
        <v>205831</v>
      </c>
      <c r="E368" t="s">
        <v>947</v>
      </c>
      <c r="F368" t="s">
        <v>267</v>
      </c>
      <c r="G368" t="s">
        <v>948</v>
      </c>
      <c r="H368" t="s">
        <v>158</v>
      </c>
      <c r="I368" t="s">
        <v>232</v>
      </c>
      <c r="J368" t="s">
        <v>88</v>
      </c>
      <c r="K368" t="s">
        <v>22</v>
      </c>
      <c r="L368" t="s">
        <v>128</v>
      </c>
      <c r="M368">
        <v>1</v>
      </c>
      <c r="N368" s="47">
        <v>250</v>
      </c>
      <c r="O368" s="47">
        <v>0</v>
      </c>
      <c r="P368" s="47">
        <v>0</v>
      </c>
      <c r="Q368" s="47">
        <v>0</v>
      </c>
      <c r="R368" s="47">
        <v>0</v>
      </c>
      <c r="S368" s="47">
        <v>250</v>
      </c>
      <c r="T368" s="47">
        <v>225</v>
      </c>
      <c r="U368" s="47">
        <v>225</v>
      </c>
      <c r="V368" t="s">
        <v>71</v>
      </c>
      <c r="W368" t="s">
        <v>72</v>
      </c>
      <c r="X368"/>
      <c r="Y368" t="s">
        <v>239</v>
      </c>
      <c r="Z368" s="43" t="str">
        <f>Raw_data[[#This Row],[Month]]&amp;Raw_data[[#This Row],[Locations]]&amp;Raw_data[[#This Row],[Looker2]]</f>
        <v>45292AustinIOP</v>
      </c>
      <c r="AA368" s="44" t="str">
        <f>IFERROR(VLOOKUP(Raw_data[[#This Row],[Description]],'LU Table'!$A$1:$B$50,2,0),"")</f>
        <v>IOP</v>
      </c>
      <c r="AB368" s="44" t="str">
        <f>TRIM(MID(Raw_data[[#This Row],[Location]],LEN("Positive Recovery- ")+1,LEN(Raw_data[[#This Row],[Location]])))</f>
        <v>Austin</v>
      </c>
      <c r="AC368" s="45">
        <f t="shared" si="6"/>
        <v>45292</v>
      </c>
      <c r="AD368" s="44" t="str">
        <f>VLOOKUP(Raw_data[[#This Row],[Locations]]&amp;Raw_data[[#This Row],[Looker2]],Category!A:E,5,0)</f>
        <v>Affiliate</v>
      </c>
      <c r="AE368" s="44" t="str">
        <f>Raw_data[[#This Row],[Locations]]&amp;Raw_data[[#This Row],[Looker2]]</f>
        <v>AustinIOP</v>
      </c>
    </row>
    <row r="369" spans="1:31">
      <c r="A369" s="15">
        <v>45297</v>
      </c>
      <c r="B369" s="15">
        <v>45295</v>
      </c>
      <c r="C369" t="s">
        <v>9</v>
      </c>
      <c r="D369">
        <v>205832</v>
      </c>
      <c r="E369" t="s">
        <v>857</v>
      </c>
      <c r="F369" t="s">
        <v>279</v>
      </c>
      <c r="G369" t="s">
        <v>858</v>
      </c>
      <c r="H369" t="s">
        <v>158</v>
      </c>
      <c r="I369" t="s">
        <v>232</v>
      </c>
      <c r="J369" t="s">
        <v>103</v>
      </c>
      <c r="K369" t="s">
        <v>62</v>
      </c>
      <c r="L369" t="s">
        <v>128</v>
      </c>
      <c r="M369">
        <v>1</v>
      </c>
      <c r="N369" s="47">
        <v>250</v>
      </c>
      <c r="O369" s="47">
        <v>0</v>
      </c>
      <c r="P369" s="47">
        <v>0</v>
      </c>
      <c r="Q369" s="47">
        <v>0</v>
      </c>
      <c r="R369" s="47">
        <v>0</v>
      </c>
      <c r="S369" s="47">
        <v>0</v>
      </c>
      <c r="T369" s="47">
        <v>225</v>
      </c>
      <c r="U369" s="47">
        <v>10</v>
      </c>
      <c r="V369" t="s">
        <v>71</v>
      </c>
      <c r="W369" t="s">
        <v>72</v>
      </c>
      <c r="X369"/>
      <c r="Y369" t="s">
        <v>239</v>
      </c>
      <c r="Z369" s="43" t="str">
        <f>Raw_data[[#This Row],[Month]]&amp;Raw_data[[#This Row],[Locations]]&amp;Raw_data[[#This Row],[Looker2]]</f>
        <v>45292SugarlandIOP</v>
      </c>
      <c r="AA369" s="44" t="str">
        <f>IFERROR(VLOOKUP(Raw_data[[#This Row],[Description]],'LU Table'!$A$1:$B$50,2,0),"")</f>
        <v>IOP</v>
      </c>
      <c r="AB369" s="44" t="str">
        <f>TRIM(MID(Raw_data[[#This Row],[Location]],LEN("Positive Recovery- ")+1,LEN(Raw_data[[#This Row],[Location]])))</f>
        <v>Sugarland</v>
      </c>
      <c r="AC369" s="45">
        <f t="shared" si="6"/>
        <v>45292</v>
      </c>
      <c r="AD369" s="44" t="str">
        <f>VLOOKUP(Raw_data[[#This Row],[Locations]]&amp;Raw_data[[#This Row],[Looker2]],Category!A:E,5,0)</f>
        <v>Affiliate</v>
      </c>
      <c r="AE369" s="44" t="str">
        <f>Raw_data[[#This Row],[Locations]]&amp;Raw_data[[#This Row],[Looker2]]</f>
        <v>SugarlandIOP</v>
      </c>
    </row>
    <row r="370" spans="1:31">
      <c r="A370" s="15">
        <v>45297</v>
      </c>
      <c r="B370" s="15">
        <v>45295</v>
      </c>
      <c r="C370" t="s">
        <v>9</v>
      </c>
      <c r="D370">
        <v>205833</v>
      </c>
      <c r="E370" t="s">
        <v>842</v>
      </c>
      <c r="F370" t="s">
        <v>676</v>
      </c>
      <c r="G370" t="s">
        <v>308</v>
      </c>
      <c r="H370" t="s">
        <v>158</v>
      </c>
      <c r="I370" t="s">
        <v>232</v>
      </c>
      <c r="J370" t="s">
        <v>749</v>
      </c>
      <c r="K370" t="s">
        <v>62</v>
      </c>
      <c r="L370" t="s">
        <v>128</v>
      </c>
      <c r="M370">
        <v>1</v>
      </c>
      <c r="N370" s="47">
        <v>158</v>
      </c>
      <c r="O370" s="47">
        <v>0</v>
      </c>
      <c r="P370" s="47">
        <v>0</v>
      </c>
      <c r="Q370" s="47">
        <v>0</v>
      </c>
      <c r="R370" s="47">
        <v>0</v>
      </c>
      <c r="S370" s="47">
        <v>158</v>
      </c>
      <c r="T370" s="47">
        <v>142.19999999999999</v>
      </c>
      <c r="U370" s="47">
        <v>142.19999999999999</v>
      </c>
      <c r="V370" t="s">
        <v>71</v>
      </c>
      <c r="W370" t="s">
        <v>72</v>
      </c>
      <c r="X370"/>
      <c r="Y370" t="s">
        <v>239</v>
      </c>
      <c r="Z370" s="43" t="str">
        <f>Raw_data[[#This Row],[Month]]&amp;Raw_data[[#This Row],[Locations]]&amp;Raw_data[[#This Row],[Looker2]]</f>
        <v>45292SugarlandIOP</v>
      </c>
      <c r="AA370" s="44" t="str">
        <f>IFERROR(VLOOKUP(Raw_data[[#This Row],[Description]],'LU Table'!$A$1:$B$50,2,0),"")</f>
        <v>IOP</v>
      </c>
      <c r="AB370" s="44" t="str">
        <f>TRIM(MID(Raw_data[[#This Row],[Location]],LEN("Positive Recovery- ")+1,LEN(Raw_data[[#This Row],[Location]])))</f>
        <v>Sugarland</v>
      </c>
      <c r="AC370" s="45">
        <f t="shared" si="6"/>
        <v>45292</v>
      </c>
      <c r="AD370" s="44" t="str">
        <f>VLOOKUP(Raw_data[[#This Row],[Locations]]&amp;Raw_data[[#This Row],[Looker2]],Category!A:E,5,0)</f>
        <v>Affiliate</v>
      </c>
      <c r="AE370" s="44" t="str">
        <f>Raw_data[[#This Row],[Locations]]&amp;Raw_data[[#This Row],[Looker2]]</f>
        <v>SugarlandIOP</v>
      </c>
    </row>
    <row r="371" spans="1:31">
      <c r="A371" s="15">
        <v>45297</v>
      </c>
      <c r="B371" s="15">
        <v>45295</v>
      </c>
      <c r="C371" t="s">
        <v>9</v>
      </c>
      <c r="D371">
        <v>205834</v>
      </c>
      <c r="E371" t="s">
        <v>224</v>
      </c>
      <c r="F371" t="s">
        <v>333</v>
      </c>
      <c r="G371" t="s">
        <v>281</v>
      </c>
      <c r="H371" t="s">
        <v>158</v>
      </c>
      <c r="I371" t="s">
        <v>232</v>
      </c>
      <c r="J371" t="s">
        <v>87</v>
      </c>
      <c r="K371" t="s">
        <v>62</v>
      </c>
      <c r="L371" t="s">
        <v>128</v>
      </c>
      <c r="M371">
        <v>1</v>
      </c>
      <c r="N371" s="47">
        <v>275</v>
      </c>
      <c r="O371" s="47">
        <v>0</v>
      </c>
      <c r="P371" s="47">
        <v>0</v>
      </c>
      <c r="Q371" s="47">
        <v>0</v>
      </c>
      <c r="R371" s="47">
        <v>0</v>
      </c>
      <c r="S371" s="47">
        <v>275</v>
      </c>
      <c r="T371" s="47">
        <v>247.5</v>
      </c>
      <c r="U371" s="47">
        <v>247.5</v>
      </c>
      <c r="V371" t="s">
        <v>71</v>
      </c>
      <c r="W371" t="s">
        <v>72</v>
      </c>
      <c r="X371"/>
      <c r="Y371" t="s">
        <v>239</v>
      </c>
      <c r="Z371" s="43" t="str">
        <f>Raw_data[[#This Row],[Month]]&amp;Raw_data[[#This Row],[Locations]]&amp;Raw_data[[#This Row],[Looker2]]</f>
        <v>45292SugarlandIOP</v>
      </c>
      <c r="AA371" s="44" t="str">
        <f>IFERROR(VLOOKUP(Raw_data[[#This Row],[Description]],'LU Table'!$A$1:$B$50,2,0),"")</f>
        <v>IOP</v>
      </c>
      <c r="AB371" s="44" t="str">
        <f>TRIM(MID(Raw_data[[#This Row],[Location]],LEN("Positive Recovery- ")+1,LEN(Raw_data[[#This Row],[Location]])))</f>
        <v>Sugarland</v>
      </c>
      <c r="AC371" s="45">
        <f t="shared" si="6"/>
        <v>45292</v>
      </c>
      <c r="AD371" s="44" t="str">
        <f>VLOOKUP(Raw_data[[#This Row],[Locations]]&amp;Raw_data[[#This Row],[Looker2]],Category!A:E,5,0)</f>
        <v>Affiliate</v>
      </c>
      <c r="AE371" s="44" t="str">
        <f>Raw_data[[#This Row],[Locations]]&amp;Raw_data[[#This Row],[Looker2]]</f>
        <v>SugarlandIOP</v>
      </c>
    </row>
    <row r="372" spans="1:31">
      <c r="A372" s="15">
        <v>45297</v>
      </c>
      <c r="B372" s="15">
        <v>45295</v>
      </c>
      <c r="C372" t="s">
        <v>9</v>
      </c>
      <c r="D372">
        <v>205835</v>
      </c>
      <c r="E372" t="s">
        <v>190</v>
      </c>
      <c r="F372" t="s">
        <v>425</v>
      </c>
      <c r="G372" t="s">
        <v>522</v>
      </c>
      <c r="H372" t="s">
        <v>160</v>
      </c>
      <c r="I372" t="s">
        <v>232</v>
      </c>
      <c r="J372" t="s">
        <v>95</v>
      </c>
      <c r="K372" t="s">
        <v>62</v>
      </c>
      <c r="L372" t="s">
        <v>128</v>
      </c>
      <c r="M372">
        <v>1</v>
      </c>
      <c r="N372" s="47">
        <v>130</v>
      </c>
      <c r="O372" s="47">
        <v>0</v>
      </c>
      <c r="P372" s="47">
        <v>0</v>
      </c>
      <c r="Q372" s="47">
        <v>0</v>
      </c>
      <c r="R372" s="47">
        <v>0</v>
      </c>
      <c r="S372" s="47">
        <v>0</v>
      </c>
      <c r="T372" s="47">
        <v>117</v>
      </c>
      <c r="U372" s="47">
        <v>19.5</v>
      </c>
      <c r="V372" t="s">
        <v>71</v>
      </c>
      <c r="W372" t="s">
        <v>72</v>
      </c>
      <c r="X372"/>
      <c r="Y372" t="s">
        <v>239</v>
      </c>
      <c r="Z372" s="43" t="str">
        <f>Raw_data[[#This Row],[Month]]&amp;Raw_data[[#This Row],[Locations]]&amp;Raw_data[[#This Row],[Looker2]]</f>
        <v>45292SugarlandIOP</v>
      </c>
      <c r="AA372" s="44" t="str">
        <f>IFERROR(VLOOKUP(Raw_data[[#This Row],[Description]],'LU Table'!$A$1:$B$50,2,0),"")</f>
        <v>IOP</v>
      </c>
      <c r="AB372" s="44" t="str">
        <f>TRIM(MID(Raw_data[[#This Row],[Location]],LEN("Positive Recovery- ")+1,LEN(Raw_data[[#This Row],[Location]])))</f>
        <v>Sugarland</v>
      </c>
      <c r="AC372" s="45">
        <f t="shared" si="6"/>
        <v>45292</v>
      </c>
      <c r="AD372" s="44" t="str">
        <f>VLOOKUP(Raw_data[[#This Row],[Locations]]&amp;Raw_data[[#This Row],[Looker2]],Category!A:E,5,0)</f>
        <v>Affiliate</v>
      </c>
      <c r="AE372" s="44" t="str">
        <f>Raw_data[[#This Row],[Locations]]&amp;Raw_data[[#This Row],[Looker2]]</f>
        <v>SugarlandIOP</v>
      </c>
    </row>
    <row r="373" spans="1:31">
      <c r="A373" s="15">
        <v>45297</v>
      </c>
      <c r="B373" s="15">
        <v>45295</v>
      </c>
      <c r="C373" t="s">
        <v>9</v>
      </c>
      <c r="D373">
        <v>205836</v>
      </c>
      <c r="E373" t="s">
        <v>771</v>
      </c>
      <c r="F373" t="s">
        <v>434</v>
      </c>
      <c r="G373" t="s">
        <v>327</v>
      </c>
      <c r="H373" t="s">
        <v>158</v>
      </c>
      <c r="I373" t="s">
        <v>232</v>
      </c>
      <c r="J373" t="s">
        <v>932</v>
      </c>
      <c r="K373" t="s">
        <v>62</v>
      </c>
      <c r="L373" t="s">
        <v>128</v>
      </c>
      <c r="M373">
        <v>1</v>
      </c>
      <c r="N373" s="47">
        <v>700</v>
      </c>
      <c r="O373" s="47">
        <v>0</v>
      </c>
      <c r="P373" s="47">
        <v>0</v>
      </c>
      <c r="Q373" s="47">
        <v>0</v>
      </c>
      <c r="R373" s="47">
        <v>0</v>
      </c>
      <c r="S373" s="47">
        <v>388.56</v>
      </c>
      <c r="T373" s="47">
        <v>630</v>
      </c>
      <c r="U373" s="47">
        <v>630</v>
      </c>
      <c r="V373" t="s">
        <v>71</v>
      </c>
      <c r="W373" t="s">
        <v>72</v>
      </c>
      <c r="X373"/>
      <c r="Y373" t="s">
        <v>239</v>
      </c>
      <c r="Z373" s="43" t="str">
        <f>Raw_data[[#This Row],[Month]]&amp;Raw_data[[#This Row],[Locations]]&amp;Raw_data[[#This Row],[Looker2]]</f>
        <v>45292SugarlandIOP</v>
      </c>
      <c r="AA373" s="44" t="str">
        <f>IFERROR(VLOOKUP(Raw_data[[#This Row],[Description]],'LU Table'!$A$1:$B$50,2,0),"")</f>
        <v>IOP</v>
      </c>
      <c r="AB373" s="44" t="str">
        <f>TRIM(MID(Raw_data[[#This Row],[Location]],LEN("Positive Recovery- ")+1,LEN(Raw_data[[#This Row],[Location]])))</f>
        <v>Sugarland</v>
      </c>
      <c r="AC373" s="45">
        <f t="shared" si="6"/>
        <v>45292</v>
      </c>
      <c r="AD373" s="44" t="str">
        <f>VLOOKUP(Raw_data[[#This Row],[Locations]]&amp;Raw_data[[#This Row],[Looker2]],Category!A:E,5,0)</f>
        <v>Affiliate</v>
      </c>
      <c r="AE373" s="44" t="str">
        <f>Raw_data[[#This Row],[Locations]]&amp;Raw_data[[#This Row],[Looker2]]</f>
        <v>SugarlandIOP</v>
      </c>
    </row>
    <row r="374" spans="1:31">
      <c r="A374" s="15">
        <v>45297</v>
      </c>
      <c r="B374" s="15">
        <v>45295</v>
      </c>
      <c r="C374" t="s">
        <v>9</v>
      </c>
      <c r="D374">
        <v>205837</v>
      </c>
      <c r="E374" t="s">
        <v>829</v>
      </c>
      <c r="F374" t="s">
        <v>333</v>
      </c>
      <c r="G374" t="s">
        <v>440</v>
      </c>
      <c r="H374" t="s">
        <v>160</v>
      </c>
      <c r="I374" t="s">
        <v>232</v>
      </c>
      <c r="J374" t="s">
        <v>94</v>
      </c>
      <c r="K374" t="s">
        <v>75</v>
      </c>
      <c r="L374" t="s">
        <v>128</v>
      </c>
      <c r="M374">
        <v>1</v>
      </c>
      <c r="N374" s="47">
        <v>215</v>
      </c>
      <c r="O374" s="47">
        <v>0</v>
      </c>
      <c r="P374" s="47">
        <v>0</v>
      </c>
      <c r="Q374" s="47">
        <v>0</v>
      </c>
      <c r="R374" s="47">
        <v>0</v>
      </c>
      <c r="S374" s="47">
        <v>0</v>
      </c>
      <c r="T374" s="47">
        <v>193.5</v>
      </c>
      <c r="U374" s="47">
        <v>193.5</v>
      </c>
      <c r="V374" t="s">
        <v>71</v>
      </c>
      <c r="W374" t="s">
        <v>72</v>
      </c>
      <c r="X374"/>
      <c r="Y374" t="s">
        <v>239</v>
      </c>
      <c r="Z374" s="43" t="str">
        <f>Raw_data[[#This Row],[Month]]&amp;Raw_data[[#This Row],[Locations]]&amp;Raw_data[[#This Row],[Looker2]]</f>
        <v>45292The WoodlandsIOP</v>
      </c>
      <c r="AA374" s="44" t="str">
        <f>IFERROR(VLOOKUP(Raw_data[[#This Row],[Description]],'LU Table'!$A$1:$B$50,2,0),"")</f>
        <v>IOP</v>
      </c>
      <c r="AB374" s="44" t="str">
        <f>TRIM(MID(Raw_data[[#This Row],[Location]],LEN("Positive Recovery- ")+1,LEN(Raw_data[[#This Row],[Location]])))</f>
        <v>The Woodlands</v>
      </c>
      <c r="AC374" s="45">
        <f t="shared" si="6"/>
        <v>45292</v>
      </c>
      <c r="AD374" s="44" t="str">
        <f>VLOOKUP(Raw_data[[#This Row],[Locations]]&amp;Raw_data[[#This Row],[Looker2]],Category!A:E,5,0)</f>
        <v>Affiliate</v>
      </c>
      <c r="AE374" s="44" t="str">
        <f>Raw_data[[#This Row],[Locations]]&amp;Raw_data[[#This Row],[Looker2]]</f>
        <v>The WoodlandsIOP</v>
      </c>
    </row>
    <row r="375" spans="1:31">
      <c r="A375" s="15">
        <v>45297</v>
      </c>
      <c r="B375" s="15">
        <v>45295</v>
      </c>
      <c r="C375" t="s">
        <v>9</v>
      </c>
      <c r="D375">
        <v>205838</v>
      </c>
      <c r="E375" t="s">
        <v>667</v>
      </c>
      <c r="F375" t="s">
        <v>264</v>
      </c>
      <c r="G375" t="s">
        <v>334</v>
      </c>
      <c r="H375" t="s">
        <v>160</v>
      </c>
      <c r="I375" t="s">
        <v>232</v>
      </c>
      <c r="J375" t="s">
        <v>90</v>
      </c>
      <c r="K375" t="s">
        <v>75</v>
      </c>
      <c r="L375" t="s">
        <v>128</v>
      </c>
      <c r="M375">
        <v>1</v>
      </c>
      <c r="N375" s="47">
        <v>220</v>
      </c>
      <c r="O375" s="47">
        <v>0</v>
      </c>
      <c r="P375" s="47">
        <v>0</v>
      </c>
      <c r="Q375" s="47">
        <v>0</v>
      </c>
      <c r="R375" s="47">
        <v>0</v>
      </c>
      <c r="S375" s="47">
        <v>8</v>
      </c>
      <c r="T375" s="47">
        <v>198</v>
      </c>
      <c r="U375" s="47">
        <v>-14</v>
      </c>
      <c r="V375" t="s">
        <v>71</v>
      </c>
      <c r="W375" t="s">
        <v>72</v>
      </c>
      <c r="X375"/>
      <c r="Y375" t="s">
        <v>239</v>
      </c>
      <c r="Z375" s="43" t="str">
        <f>Raw_data[[#This Row],[Month]]&amp;Raw_data[[#This Row],[Locations]]&amp;Raw_data[[#This Row],[Looker2]]</f>
        <v>45292The WoodlandsIOP</v>
      </c>
      <c r="AA375" s="44" t="str">
        <f>IFERROR(VLOOKUP(Raw_data[[#This Row],[Description]],'LU Table'!$A$1:$B$50,2,0),"")</f>
        <v>IOP</v>
      </c>
      <c r="AB375" s="44" t="str">
        <f>TRIM(MID(Raw_data[[#This Row],[Location]],LEN("Positive Recovery- ")+1,LEN(Raw_data[[#This Row],[Location]])))</f>
        <v>The Woodlands</v>
      </c>
      <c r="AC375" s="45">
        <f t="shared" si="6"/>
        <v>45292</v>
      </c>
      <c r="AD375" s="44" t="str">
        <f>VLOOKUP(Raw_data[[#This Row],[Locations]]&amp;Raw_data[[#This Row],[Looker2]],Category!A:E,5,0)</f>
        <v>Affiliate</v>
      </c>
      <c r="AE375" s="44" t="str">
        <f>Raw_data[[#This Row],[Locations]]&amp;Raw_data[[#This Row],[Looker2]]</f>
        <v>The WoodlandsIOP</v>
      </c>
    </row>
    <row r="376" spans="1:31">
      <c r="A376" s="15">
        <v>45297</v>
      </c>
      <c r="B376" s="15">
        <v>45295</v>
      </c>
      <c r="C376" t="s">
        <v>9</v>
      </c>
      <c r="D376">
        <v>205839</v>
      </c>
      <c r="E376" t="s">
        <v>757</v>
      </c>
      <c r="F376" t="s">
        <v>758</v>
      </c>
      <c r="G376" t="s">
        <v>382</v>
      </c>
      <c r="H376" t="s">
        <v>157</v>
      </c>
      <c r="I376" t="s">
        <v>232</v>
      </c>
      <c r="J376" t="s">
        <v>89</v>
      </c>
      <c r="K376" t="s">
        <v>76</v>
      </c>
      <c r="L376" t="s">
        <v>129</v>
      </c>
      <c r="M376">
        <v>1</v>
      </c>
      <c r="N376" s="47">
        <v>365</v>
      </c>
      <c r="O376" s="47">
        <v>0</v>
      </c>
      <c r="P376" s="47">
        <v>0</v>
      </c>
      <c r="Q376" s="47">
        <v>0</v>
      </c>
      <c r="R376" s="47">
        <v>0</v>
      </c>
      <c r="S376" s="47">
        <v>0</v>
      </c>
      <c r="T376" s="47">
        <v>328.5</v>
      </c>
      <c r="U376" s="47">
        <v>-36.5</v>
      </c>
      <c r="V376" t="s">
        <v>71</v>
      </c>
      <c r="W376" t="s">
        <v>72</v>
      </c>
      <c r="X376"/>
      <c r="Y376" t="s">
        <v>239</v>
      </c>
      <c r="Z376" s="43" t="str">
        <f>Raw_data[[#This Row],[Month]]&amp;Raw_data[[#This Row],[Locations]]&amp;Raw_data[[#This Row],[Looker2]]</f>
        <v>45292MontrosePHP</v>
      </c>
      <c r="AA376" s="44" t="str">
        <f>IFERROR(VLOOKUP(Raw_data[[#This Row],[Description]],'LU Table'!$A$1:$B$50,2,0),"")</f>
        <v>PHP</v>
      </c>
      <c r="AB376" s="44" t="str">
        <f>TRIM(MID(Raw_data[[#This Row],[Location]],LEN("Positive Recovery- ")+1,LEN(Raw_data[[#This Row],[Location]])))</f>
        <v>Montrose</v>
      </c>
      <c r="AC376" s="45">
        <f t="shared" si="6"/>
        <v>45292</v>
      </c>
      <c r="AD376" s="44" t="str">
        <f>VLOOKUP(Raw_data[[#This Row],[Locations]]&amp;Raw_data[[#This Row],[Looker2]],Category!A:E,5,0)</f>
        <v>Company Owned</v>
      </c>
      <c r="AE376" s="44" t="str">
        <f>Raw_data[[#This Row],[Locations]]&amp;Raw_data[[#This Row],[Looker2]]</f>
        <v>MontrosePHP</v>
      </c>
    </row>
    <row r="377" spans="1:31">
      <c r="A377" s="15">
        <v>45297</v>
      </c>
      <c r="B377" s="15">
        <v>45295</v>
      </c>
      <c r="C377" t="s">
        <v>9</v>
      </c>
      <c r="D377">
        <v>205840</v>
      </c>
      <c r="E377" t="s">
        <v>803</v>
      </c>
      <c r="F377" t="s">
        <v>804</v>
      </c>
      <c r="G377" t="s">
        <v>805</v>
      </c>
      <c r="H377" t="s">
        <v>157</v>
      </c>
      <c r="I377" t="s">
        <v>232</v>
      </c>
      <c r="J377" t="s">
        <v>17</v>
      </c>
      <c r="K377" t="s">
        <v>76</v>
      </c>
      <c r="L377" t="s">
        <v>129</v>
      </c>
      <c r="M377">
        <v>1</v>
      </c>
      <c r="N377" s="47">
        <v>300</v>
      </c>
      <c r="O377" s="47">
        <v>0</v>
      </c>
      <c r="P377" s="47">
        <v>0</v>
      </c>
      <c r="Q377" s="47">
        <v>0</v>
      </c>
      <c r="R377" s="47">
        <v>0</v>
      </c>
      <c r="S377" s="47">
        <v>300</v>
      </c>
      <c r="T377" s="47">
        <v>300</v>
      </c>
      <c r="U377" s="47">
        <v>300</v>
      </c>
      <c r="V377" t="s">
        <v>71</v>
      </c>
      <c r="W377" t="s">
        <v>72</v>
      </c>
      <c r="X377"/>
      <c r="Y377" t="s">
        <v>239</v>
      </c>
      <c r="Z377" s="43" t="str">
        <f>Raw_data[[#This Row],[Month]]&amp;Raw_data[[#This Row],[Locations]]&amp;Raw_data[[#This Row],[Looker2]]</f>
        <v>45292MontrosePHP</v>
      </c>
      <c r="AA377" s="44" t="str">
        <f>IFERROR(VLOOKUP(Raw_data[[#This Row],[Description]],'LU Table'!$A$1:$B$50,2,0),"")</f>
        <v>PHP</v>
      </c>
      <c r="AB377" s="44" t="str">
        <f>TRIM(MID(Raw_data[[#This Row],[Location]],LEN("Positive Recovery- ")+1,LEN(Raw_data[[#This Row],[Location]])))</f>
        <v>Montrose</v>
      </c>
      <c r="AC377" s="45">
        <f t="shared" si="6"/>
        <v>45292</v>
      </c>
      <c r="AD377" s="44" t="str">
        <f>VLOOKUP(Raw_data[[#This Row],[Locations]]&amp;Raw_data[[#This Row],[Looker2]],Category!A:E,5,0)</f>
        <v>Company Owned</v>
      </c>
      <c r="AE377" s="44" t="str">
        <f>Raw_data[[#This Row],[Locations]]&amp;Raw_data[[#This Row],[Looker2]]</f>
        <v>MontrosePHP</v>
      </c>
    </row>
    <row r="378" spans="1:31">
      <c r="A378" s="15">
        <v>45297</v>
      </c>
      <c r="B378" s="15">
        <v>45295</v>
      </c>
      <c r="C378" t="s">
        <v>9</v>
      </c>
      <c r="D378">
        <v>205841</v>
      </c>
      <c r="E378" t="s">
        <v>787</v>
      </c>
      <c r="F378" t="s">
        <v>648</v>
      </c>
      <c r="G378" t="s">
        <v>788</v>
      </c>
      <c r="H378" t="s">
        <v>157</v>
      </c>
      <c r="I378" t="s">
        <v>232</v>
      </c>
      <c r="J378" t="s">
        <v>103</v>
      </c>
      <c r="K378" t="s">
        <v>76</v>
      </c>
      <c r="L378" t="s">
        <v>129</v>
      </c>
      <c r="M378">
        <v>1</v>
      </c>
      <c r="N378" s="47">
        <v>400</v>
      </c>
      <c r="O378" s="47">
        <v>0</v>
      </c>
      <c r="P378" s="47">
        <v>0</v>
      </c>
      <c r="Q378" s="47">
        <v>0</v>
      </c>
      <c r="R378" s="47">
        <v>0</v>
      </c>
      <c r="S378" s="47">
        <v>400</v>
      </c>
      <c r="T378" s="47">
        <v>360</v>
      </c>
      <c r="U378" s="47">
        <v>360</v>
      </c>
      <c r="V378" t="s">
        <v>71</v>
      </c>
      <c r="W378" t="s">
        <v>72</v>
      </c>
      <c r="X378"/>
      <c r="Y378" t="s">
        <v>239</v>
      </c>
      <c r="Z378" s="43" t="str">
        <f>Raw_data[[#This Row],[Month]]&amp;Raw_data[[#This Row],[Locations]]&amp;Raw_data[[#This Row],[Looker2]]</f>
        <v>45292MontrosePHP</v>
      </c>
      <c r="AA378" s="44" t="str">
        <f>IFERROR(VLOOKUP(Raw_data[[#This Row],[Description]],'LU Table'!$A$1:$B$50,2,0),"")</f>
        <v>PHP</v>
      </c>
      <c r="AB378" s="44" t="str">
        <f>TRIM(MID(Raw_data[[#This Row],[Location]],LEN("Positive Recovery- ")+1,LEN(Raw_data[[#This Row],[Location]])))</f>
        <v>Montrose</v>
      </c>
      <c r="AC378" s="45">
        <f t="shared" si="6"/>
        <v>45292</v>
      </c>
      <c r="AD378" s="44" t="str">
        <f>VLOOKUP(Raw_data[[#This Row],[Locations]]&amp;Raw_data[[#This Row],[Looker2]],Category!A:E,5,0)</f>
        <v>Company Owned</v>
      </c>
      <c r="AE378" s="44" t="str">
        <f>Raw_data[[#This Row],[Locations]]&amp;Raw_data[[#This Row],[Looker2]]</f>
        <v>MontrosePHP</v>
      </c>
    </row>
    <row r="379" spans="1:31">
      <c r="A379" s="15">
        <v>45297</v>
      </c>
      <c r="B379" s="15">
        <v>45295</v>
      </c>
      <c r="C379" t="s">
        <v>9</v>
      </c>
      <c r="D379">
        <v>205842</v>
      </c>
      <c r="E379" t="s">
        <v>672</v>
      </c>
      <c r="F379" t="s">
        <v>609</v>
      </c>
      <c r="G379" t="s">
        <v>393</v>
      </c>
      <c r="H379" t="s">
        <v>166</v>
      </c>
      <c r="I379" t="s">
        <v>232</v>
      </c>
      <c r="J379" t="s">
        <v>94</v>
      </c>
      <c r="K379" t="s">
        <v>76</v>
      </c>
      <c r="L379" t="s">
        <v>129</v>
      </c>
      <c r="M379">
        <v>1</v>
      </c>
      <c r="N379" s="47">
        <v>325</v>
      </c>
      <c r="O379" s="47">
        <v>0</v>
      </c>
      <c r="P379" s="47">
        <v>0</v>
      </c>
      <c r="Q379" s="47">
        <v>0</v>
      </c>
      <c r="R379" s="47">
        <v>0</v>
      </c>
      <c r="S379" s="47">
        <v>0</v>
      </c>
      <c r="T379" s="47">
        <v>292.5</v>
      </c>
      <c r="U379" s="47">
        <v>292.5</v>
      </c>
      <c r="V379" t="s">
        <v>71</v>
      </c>
      <c r="W379" t="s">
        <v>72</v>
      </c>
      <c r="X379"/>
      <c r="Y379" t="s">
        <v>239</v>
      </c>
      <c r="Z379" s="43" t="str">
        <f>Raw_data[[#This Row],[Month]]&amp;Raw_data[[#This Row],[Locations]]&amp;Raw_data[[#This Row],[Looker2]]</f>
        <v>45292MontrosePHP</v>
      </c>
      <c r="AA379" s="44" t="str">
        <f>IFERROR(VLOOKUP(Raw_data[[#This Row],[Description]],'LU Table'!$A$1:$B$50,2,0),"")</f>
        <v>PHP</v>
      </c>
      <c r="AB379" s="44" t="str">
        <f>TRIM(MID(Raw_data[[#This Row],[Location]],LEN("Positive Recovery- ")+1,LEN(Raw_data[[#This Row],[Location]])))</f>
        <v>Montrose</v>
      </c>
      <c r="AC379" s="45">
        <f t="shared" si="6"/>
        <v>45292</v>
      </c>
      <c r="AD379" s="44" t="str">
        <f>VLOOKUP(Raw_data[[#This Row],[Locations]]&amp;Raw_data[[#This Row],[Looker2]],Category!A:E,5,0)</f>
        <v>Company Owned</v>
      </c>
      <c r="AE379" s="44" t="str">
        <f>Raw_data[[#This Row],[Locations]]&amp;Raw_data[[#This Row],[Looker2]]</f>
        <v>MontrosePHP</v>
      </c>
    </row>
    <row r="380" spans="1:31">
      <c r="A380" s="15">
        <v>45297</v>
      </c>
      <c r="B380" s="15">
        <v>45295</v>
      </c>
      <c r="C380" t="s">
        <v>9</v>
      </c>
      <c r="D380">
        <v>205843</v>
      </c>
      <c r="E380" t="s">
        <v>675</v>
      </c>
      <c r="F380" t="s">
        <v>37</v>
      </c>
      <c r="G380" t="s">
        <v>487</v>
      </c>
      <c r="H380" t="s">
        <v>165</v>
      </c>
      <c r="I380" t="s">
        <v>232</v>
      </c>
      <c r="J380" t="s">
        <v>132</v>
      </c>
      <c r="K380" t="s">
        <v>76</v>
      </c>
      <c r="L380" t="s">
        <v>129</v>
      </c>
      <c r="M380">
        <v>1</v>
      </c>
      <c r="N380" s="47">
        <v>312</v>
      </c>
      <c r="O380" s="47">
        <v>0</v>
      </c>
      <c r="P380" s="47">
        <v>0</v>
      </c>
      <c r="Q380" s="47">
        <v>0</v>
      </c>
      <c r="R380" s="47">
        <v>0</v>
      </c>
      <c r="S380" s="47">
        <v>0</v>
      </c>
      <c r="T380" s="47">
        <v>280.8</v>
      </c>
      <c r="U380" s="47">
        <v>-6.2</v>
      </c>
      <c r="V380" t="s">
        <v>71</v>
      </c>
      <c r="W380" t="s">
        <v>72</v>
      </c>
      <c r="X380"/>
      <c r="Y380" t="s">
        <v>239</v>
      </c>
      <c r="Z380" s="43" t="str">
        <f>Raw_data[[#This Row],[Month]]&amp;Raw_data[[#This Row],[Locations]]&amp;Raw_data[[#This Row],[Looker2]]</f>
        <v>45292MontrosePHP</v>
      </c>
      <c r="AA380" s="44" t="str">
        <f>IFERROR(VLOOKUP(Raw_data[[#This Row],[Description]],'LU Table'!$A$1:$B$50,2,0),"")</f>
        <v>PHP</v>
      </c>
      <c r="AB380" s="44" t="str">
        <f>TRIM(MID(Raw_data[[#This Row],[Location]],LEN("Positive Recovery- ")+1,LEN(Raw_data[[#This Row],[Location]])))</f>
        <v>Montrose</v>
      </c>
      <c r="AC380" s="45">
        <f t="shared" si="6"/>
        <v>45292</v>
      </c>
      <c r="AD380" s="44" t="str">
        <f>VLOOKUP(Raw_data[[#This Row],[Locations]]&amp;Raw_data[[#This Row],[Looker2]],Category!A:E,5,0)</f>
        <v>Company Owned</v>
      </c>
      <c r="AE380" s="44" t="str">
        <f>Raw_data[[#This Row],[Locations]]&amp;Raw_data[[#This Row],[Looker2]]</f>
        <v>MontrosePHP</v>
      </c>
    </row>
    <row r="381" spans="1:31">
      <c r="A381" s="15">
        <v>45297</v>
      </c>
      <c r="B381" s="15">
        <v>45295</v>
      </c>
      <c r="C381" t="s">
        <v>9</v>
      </c>
      <c r="D381">
        <v>205844</v>
      </c>
      <c r="E381" t="s">
        <v>820</v>
      </c>
      <c r="F381" t="s">
        <v>287</v>
      </c>
      <c r="G381" t="s">
        <v>325</v>
      </c>
      <c r="H381" t="s">
        <v>167</v>
      </c>
      <c r="I381" t="s">
        <v>232</v>
      </c>
      <c r="J381" t="s">
        <v>87</v>
      </c>
      <c r="K381" t="s">
        <v>76</v>
      </c>
      <c r="L381" t="s">
        <v>129</v>
      </c>
      <c r="M381">
        <v>1</v>
      </c>
      <c r="N381" s="47">
        <v>425</v>
      </c>
      <c r="O381" s="47">
        <v>0</v>
      </c>
      <c r="P381" s="47">
        <v>0</v>
      </c>
      <c r="Q381" s="47">
        <v>0</v>
      </c>
      <c r="R381" s="47">
        <v>0</v>
      </c>
      <c r="S381" s="47">
        <v>0</v>
      </c>
      <c r="T381" s="47">
        <v>425</v>
      </c>
      <c r="U381" s="47">
        <v>85</v>
      </c>
      <c r="V381" t="s">
        <v>71</v>
      </c>
      <c r="W381" t="s">
        <v>72</v>
      </c>
      <c r="X381"/>
      <c r="Y381" t="s">
        <v>239</v>
      </c>
      <c r="Z381" s="43" t="str">
        <f>Raw_data[[#This Row],[Month]]&amp;Raw_data[[#This Row],[Locations]]&amp;Raw_data[[#This Row],[Looker2]]</f>
        <v>45292MontrosePHP</v>
      </c>
      <c r="AA381" s="44" t="str">
        <f>IFERROR(VLOOKUP(Raw_data[[#This Row],[Description]],'LU Table'!$A$1:$B$50,2,0),"")</f>
        <v>PHP</v>
      </c>
      <c r="AB381" s="44" t="str">
        <f>TRIM(MID(Raw_data[[#This Row],[Location]],LEN("Positive Recovery- ")+1,LEN(Raw_data[[#This Row],[Location]])))</f>
        <v>Montrose</v>
      </c>
      <c r="AC381" s="45">
        <f t="shared" si="6"/>
        <v>45292</v>
      </c>
      <c r="AD381" s="44" t="str">
        <f>VLOOKUP(Raw_data[[#This Row],[Locations]]&amp;Raw_data[[#This Row],[Looker2]],Category!A:E,5,0)</f>
        <v>Company Owned</v>
      </c>
      <c r="AE381" s="44" t="str">
        <f>Raw_data[[#This Row],[Locations]]&amp;Raw_data[[#This Row],[Looker2]]</f>
        <v>MontrosePHP</v>
      </c>
    </row>
    <row r="382" spans="1:31">
      <c r="A382" s="15">
        <v>45297</v>
      </c>
      <c r="B382" s="15">
        <v>45295</v>
      </c>
      <c r="C382" t="s">
        <v>9</v>
      </c>
      <c r="D382">
        <v>205845</v>
      </c>
      <c r="E382" t="s">
        <v>141</v>
      </c>
      <c r="F382" t="s">
        <v>478</v>
      </c>
      <c r="G382" t="s">
        <v>325</v>
      </c>
      <c r="H382" t="s">
        <v>157</v>
      </c>
      <c r="I382" t="s">
        <v>232</v>
      </c>
      <c r="J382" t="s">
        <v>89</v>
      </c>
      <c r="K382" t="s">
        <v>76</v>
      </c>
      <c r="L382" t="s">
        <v>129</v>
      </c>
      <c r="M382">
        <v>1</v>
      </c>
      <c r="N382" s="47">
        <v>365</v>
      </c>
      <c r="O382" s="47">
        <v>0</v>
      </c>
      <c r="P382" s="47">
        <v>0</v>
      </c>
      <c r="Q382" s="47">
        <v>0</v>
      </c>
      <c r="R382" s="47">
        <v>0</v>
      </c>
      <c r="S382" s="47">
        <v>0</v>
      </c>
      <c r="T382" s="47">
        <v>328.5</v>
      </c>
      <c r="U382" s="47">
        <v>-36.5</v>
      </c>
      <c r="V382" t="s">
        <v>71</v>
      </c>
      <c r="W382" t="s">
        <v>72</v>
      </c>
      <c r="X382"/>
      <c r="Y382" t="s">
        <v>239</v>
      </c>
      <c r="Z382" s="43" t="str">
        <f>Raw_data[[#This Row],[Month]]&amp;Raw_data[[#This Row],[Locations]]&amp;Raw_data[[#This Row],[Looker2]]</f>
        <v>45292MontrosePHP</v>
      </c>
      <c r="AA382" s="44" t="str">
        <f>IFERROR(VLOOKUP(Raw_data[[#This Row],[Description]],'LU Table'!$A$1:$B$50,2,0),"")</f>
        <v>PHP</v>
      </c>
      <c r="AB382" s="44" t="str">
        <f>TRIM(MID(Raw_data[[#This Row],[Location]],LEN("Positive Recovery- ")+1,LEN(Raw_data[[#This Row],[Location]])))</f>
        <v>Montrose</v>
      </c>
      <c r="AC382" s="45">
        <f t="shared" si="6"/>
        <v>45292</v>
      </c>
      <c r="AD382" s="44" t="str">
        <f>VLOOKUP(Raw_data[[#This Row],[Locations]]&amp;Raw_data[[#This Row],[Looker2]],Category!A:E,5,0)</f>
        <v>Company Owned</v>
      </c>
      <c r="AE382" s="44" t="str">
        <f>Raw_data[[#This Row],[Locations]]&amp;Raw_data[[#This Row],[Looker2]]</f>
        <v>MontrosePHP</v>
      </c>
    </row>
    <row r="383" spans="1:31">
      <c r="A383" s="15">
        <v>45297</v>
      </c>
      <c r="B383" s="15">
        <v>45295</v>
      </c>
      <c r="C383" t="s">
        <v>9</v>
      </c>
      <c r="D383">
        <v>205846</v>
      </c>
      <c r="E383" t="s">
        <v>710</v>
      </c>
      <c r="F383" t="s">
        <v>363</v>
      </c>
      <c r="G383" t="s">
        <v>344</v>
      </c>
      <c r="H383" t="s">
        <v>165</v>
      </c>
      <c r="I383" t="s">
        <v>232</v>
      </c>
      <c r="J383" t="s">
        <v>711</v>
      </c>
      <c r="K383" t="s">
        <v>76</v>
      </c>
      <c r="L383" t="s">
        <v>129</v>
      </c>
      <c r="M383">
        <v>1</v>
      </c>
      <c r="N383" s="47">
        <v>312</v>
      </c>
      <c r="O383" s="47">
        <v>0</v>
      </c>
      <c r="P383" s="47">
        <v>0</v>
      </c>
      <c r="Q383" s="47">
        <v>0</v>
      </c>
      <c r="R383" s="47">
        <v>0</v>
      </c>
      <c r="S383" s="47">
        <v>312</v>
      </c>
      <c r="T383" s="47">
        <v>280.8</v>
      </c>
      <c r="U383" s="47">
        <v>280.8</v>
      </c>
      <c r="V383" t="s">
        <v>71</v>
      </c>
      <c r="W383" t="s">
        <v>72</v>
      </c>
      <c r="X383"/>
      <c r="Y383" t="s">
        <v>239</v>
      </c>
      <c r="Z383" s="43" t="str">
        <f>Raw_data[[#This Row],[Month]]&amp;Raw_data[[#This Row],[Locations]]&amp;Raw_data[[#This Row],[Looker2]]</f>
        <v>45292MontrosePHP</v>
      </c>
      <c r="AA383" s="44" t="str">
        <f>IFERROR(VLOOKUP(Raw_data[[#This Row],[Description]],'LU Table'!$A$1:$B$50,2,0),"")</f>
        <v>PHP</v>
      </c>
      <c r="AB383" s="44" t="str">
        <f>TRIM(MID(Raw_data[[#This Row],[Location]],LEN("Positive Recovery- ")+1,LEN(Raw_data[[#This Row],[Location]])))</f>
        <v>Montrose</v>
      </c>
      <c r="AC383" s="45">
        <f t="shared" si="6"/>
        <v>45292</v>
      </c>
      <c r="AD383" s="44" t="str">
        <f>VLOOKUP(Raw_data[[#This Row],[Locations]]&amp;Raw_data[[#This Row],[Looker2]],Category!A:E,5,0)</f>
        <v>Company Owned</v>
      </c>
      <c r="AE383" s="44" t="str">
        <f>Raw_data[[#This Row],[Locations]]&amp;Raw_data[[#This Row],[Looker2]]</f>
        <v>MontrosePHP</v>
      </c>
    </row>
    <row r="384" spans="1:31">
      <c r="A384" s="15">
        <v>45297</v>
      </c>
      <c r="B384" s="15">
        <v>45295</v>
      </c>
      <c r="C384" t="s">
        <v>9</v>
      </c>
      <c r="D384">
        <v>205847</v>
      </c>
      <c r="E384" t="s">
        <v>568</v>
      </c>
      <c r="F384" t="s">
        <v>302</v>
      </c>
      <c r="G384" t="s">
        <v>482</v>
      </c>
      <c r="H384" t="s">
        <v>158</v>
      </c>
      <c r="I384"/>
      <c r="J384" t="s">
        <v>89</v>
      </c>
      <c r="K384" t="s">
        <v>76</v>
      </c>
      <c r="L384" t="s">
        <v>128</v>
      </c>
      <c r="M384">
        <v>1</v>
      </c>
      <c r="N384" s="47">
        <v>200</v>
      </c>
      <c r="O384" s="47">
        <v>0</v>
      </c>
      <c r="P384" s="47">
        <v>0</v>
      </c>
      <c r="Q384" s="47">
        <v>0</v>
      </c>
      <c r="R384" s="47">
        <v>0</v>
      </c>
      <c r="S384" s="47">
        <v>0</v>
      </c>
      <c r="T384" s="47">
        <v>180</v>
      </c>
      <c r="U384" s="47">
        <v>-20</v>
      </c>
      <c r="V384" t="s">
        <v>71</v>
      </c>
      <c r="W384" t="s">
        <v>72</v>
      </c>
      <c r="X384"/>
      <c r="Y384" t="s">
        <v>239</v>
      </c>
      <c r="Z384" s="43" t="str">
        <f>Raw_data[[#This Row],[Month]]&amp;Raw_data[[#This Row],[Locations]]&amp;Raw_data[[#This Row],[Looker2]]</f>
        <v>45292MontroseIOP</v>
      </c>
      <c r="AA384" s="44" t="str">
        <f>IFERROR(VLOOKUP(Raw_data[[#This Row],[Description]],'LU Table'!$A$1:$B$50,2,0),"")</f>
        <v>IOP</v>
      </c>
      <c r="AB384" s="44" t="str">
        <f>TRIM(MID(Raw_data[[#This Row],[Location]],LEN("Positive Recovery- ")+1,LEN(Raw_data[[#This Row],[Location]])))</f>
        <v>Montrose</v>
      </c>
      <c r="AC384" s="45">
        <f t="shared" si="6"/>
        <v>45292</v>
      </c>
      <c r="AD384" s="44" t="str">
        <f>VLOOKUP(Raw_data[[#This Row],[Locations]]&amp;Raw_data[[#This Row],[Looker2]],Category!A:E,5,0)</f>
        <v>Company Owned</v>
      </c>
      <c r="AE384" s="44" t="str">
        <f>Raw_data[[#This Row],[Locations]]&amp;Raw_data[[#This Row],[Looker2]]</f>
        <v>MontroseIOP</v>
      </c>
    </row>
    <row r="385" spans="1:31">
      <c r="A385" s="15">
        <v>45297</v>
      </c>
      <c r="B385" s="15">
        <v>45295</v>
      </c>
      <c r="C385" t="s">
        <v>9</v>
      </c>
      <c r="D385">
        <v>205848</v>
      </c>
      <c r="E385" t="s">
        <v>565</v>
      </c>
      <c r="F385" t="s">
        <v>566</v>
      </c>
      <c r="G385" t="s">
        <v>567</v>
      </c>
      <c r="H385" t="s">
        <v>159</v>
      </c>
      <c r="I385" t="s">
        <v>232</v>
      </c>
      <c r="J385" t="s">
        <v>17</v>
      </c>
      <c r="K385" t="s">
        <v>76</v>
      </c>
      <c r="L385" t="s">
        <v>128</v>
      </c>
      <c r="M385">
        <v>1</v>
      </c>
      <c r="N385" s="47">
        <v>225</v>
      </c>
      <c r="O385" s="47">
        <v>0</v>
      </c>
      <c r="P385" s="47">
        <v>0</v>
      </c>
      <c r="Q385" s="47">
        <v>0</v>
      </c>
      <c r="R385" s="47">
        <v>0</v>
      </c>
      <c r="S385" s="47">
        <v>0</v>
      </c>
      <c r="T385" s="47">
        <v>225</v>
      </c>
      <c r="U385" s="47">
        <v>225</v>
      </c>
      <c r="V385" t="s">
        <v>71</v>
      </c>
      <c r="W385" t="s">
        <v>72</v>
      </c>
      <c r="X385"/>
      <c r="Y385" t="s">
        <v>239</v>
      </c>
      <c r="Z385" s="43" t="str">
        <f>Raw_data[[#This Row],[Month]]&amp;Raw_data[[#This Row],[Locations]]&amp;Raw_data[[#This Row],[Looker2]]</f>
        <v>45292MontroseIOP</v>
      </c>
      <c r="AA385" s="44" t="str">
        <f>IFERROR(VLOOKUP(Raw_data[[#This Row],[Description]],'LU Table'!$A$1:$B$50,2,0),"")</f>
        <v>IOP</v>
      </c>
      <c r="AB385" s="44" t="str">
        <f>TRIM(MID(Raw_data[[#This Row],[Location]],LEN("Positive Recovery- ")+1,LEN(Raw_data[[#This Row],[Location]])))</f>
        <v>Montrose</v>
      </c>
      <c r="AC385" s="45">
        <f t="shared" si="6"/>
        <v>45292</v>
      </c>
      <c r="AD385" s="44" t="str">
        <f>VLOOKUP(Raw_data[[#This Row],[Locations]]&amp;Raw_data[[#This Row],[Looker2]],Category!A:E,5,0)</f>
        <v>Company Owned</v>
      </c>
      <c r="AE385" s="44" t="str">
        <f>Raw_data[[#This Row],[Locations]]&amp;Raw_data[[#This Row],[Looker2]]</f>
        <v>MontroseIOP</v>
      </c>
    </row>
    <row r="386" spans="1:31">
      <c r="A386" s="15">
        <v>45297</v>
      </c>
      <c r="B386" s="15">
        <v>45295</v>
      </c>
      <c r="C386" t="s">
        <v>9</v>
      </c>
      <c r="D386">
        <v>205849</v>
      </c>
      <c r="E386" t="s">
        <v>639</v>
      </c>
      <c r="F386" t="s">
        <v>302</v>
      </c>
      <c r="G386" t="s">
        <v>640</v>
      </c>
      <c r="H386" t="s">
        <v>160</v>
      </c>
      <c r="I386" t="s">
        <v>232</v>
      </c>
      <c r="J386" t="s">
        <v>132</v>
      </c>
      <c r="K386" t="s">
        <v>76</v>
      </c>
      <c r="L386" t="s">
        <v>128</v>
      </c>
      <c r="M386">
        <v>1</v>
      </c>
      <c r="N386" s="47">
        <v>165</v>
      </c>
      <c r="O386" s="47">
        <v>0</v>
      </c>
      <c r="P386" s="47">
        <v>0</v>
      </c>
      <c r="Q386" s="47">
        <v>0</v>
      </c>
      <c r="R386" s="47">
        <v>0</v>
      </c>
      <c r="S386" s="47">
        <v>165</v>
      </c>
      <c r="T386" s="47">
        <v>148.5</v>
      </c>
      <c r="U386" s="47">
        <v>148.5</v>
      </c>
      <c r="V386" t="s">
        <v>71</v>
      </c>
      <c r="W386" t="s">
        <v>72</v>
      </c>
      <c r="X386"/>
      <c r="Y386" t="s">
        <v>239</v>
      </c>
      <c r="Z386" s="43" t="str">
        <f>Raw_data[[#This Row],[Month]]&amp;Raw_data[[#This Row],[Locations]]&amp;Raw_data[[#This Row],[Looker2]]</f>
        <v>45292MontroseIOP</v>
      </c>
      <c r="AA386" s="44" t="str">
        <f>IFERROR(VLOOKUP(Raw_data[[#This Row],[Description]],'LU Table'!$A$1:$B$50,2,0),"")</f>
        <v>IOP</v>
      </c>
      <c r="AB386" s="44" t="str">
        <f>TRIM(MID(Raw_data[[#This Row],[Location]],LEN("Positive Recovery- ")+1,LEN(Raw_data[[#This Row],[Location]])))</f>
        <v>Montrose</v>
      </c>
      <c r="AC386" s="45">
        <f t="shared" si="6"/>
        <v>45292</v>
      </c>
      <c r="AD386" s="44" t="str">
        <f>VLOOKUP(Raw_data[[#This Row],[Locations]]&amp;Raw_data[[#This Row],[Looker2]],Category!A:E,5,0)</f>
        <v>Company Owned</v>
      </c>
      <c r="AE386" s="44" t="str">
        <f>Raw_data[[#This Row],[Locations]]&amp;Raw_data[[#This Row],[Looker2]]</f>
        <v>MontroseIOP</v>
      </c>
    </row>
    <row r="387" spans="1:31">
      <c r="A387" s="15">
        <v>45297</v>
      </c>
      <c r="B387" s="15">
        <v>45295</v>
      </c>
      <c r="C387" t="s">
        <v>9</v>
      </c>
      <c r="D387">
        <v>205850</v>
      </c>
      <c r="E387" t="s">
        <v>646</v>
      </c>
      <c r="F387" t="s">
        <v>410</v>
      </c>
      <c r="G387" t="s">
        <v>647</v>
      </c>
      <c r="H387" t="s">
        <v>160</v>
      </c>
      <c r="I387" t="s">
        <v>232</v>
      </c>
      <c r="J387" t="s">
        <v>95</v>
      </c>
      <c r="K387" t="s">
        <v>76</v>
      </c>
      <c r="L387" t="s">
        <v>128</v>
      </c>
      <c r="M387">
        <v>1</v>
      </c>
      <c r="N387" s="47">
        <v>130</v>
      </c>
      <c r="O387" s="47">
        <v>0</v>
      </c>
      <c r="P387" s="47">
        <v>0</v>
      </c>
      <c r="Q387" s="47">
        <v>0</v>
      </c>
      <c r="R387" s="47">
        <v>0</v>
      </c>
      <c r="S387" s="47">
        <v>130</v>
      </c>
      <c r="T387" s="47">
        <v>117</v>
      </c>
      <c r="U387" s="47">
        <v>117</v>
      </c>
      <c r="V387" t="s">
        <v>71</v>
      </c>
      <c r="W387" t="s">
        <v>72</v>
      </c>
      <c r="X387"/>
      <c r="Y387" t="s">
        <v>239</v>
      </c>
      <c r="Z387" s="43" t="str">
        <f>Raw_data[[#This Row],[Month]]&amp;Raw_data[[#This Row],[Locations]]&amp;Raw_data[[#This Row],[Looker2]]</f>
        <v>45292MontroseIOP</v>
      </c>
      <c r="AA387" s="44" t="str">
        <f>IFERROR(VLOOKUP(Raw_data[[#This Row],[Description]],'LU Table'!$A$1:$B$50,2,0),"")</f>
        <v>IOP</v>
      </c>
      <c r="AB387" s="44" t="str">
        <f>TRIM(MID(Raw_data[[#This Row],[Location]],LEN("Positive Recovery- ")+1,LEN(Raw_data[[#This Row],[Location]])))</f>
        <v>Montrose</v>
      </c>
      <c r="AC387" s="45">
        <f t="shared" si="6"/>
        <v>45292</v>
      </c>
      <c r="AD387" s="44" t="str">
        <f>VLOOKUP(Raw_data[[#This Row],[Locations]]&amp;Raw_data[[#This Row],[Looker2]],Category!A:E,5,0)</f>
        <v>Company Owned</v>
      </c>
      <c r="AE387" s="44" t="str">
        <f>Raw_data[[#This Row],[Locations]]&amp;Raw_data[[#This Row],[Looker2]]</f>
        <v>MontroseIOP</v>
      </c>
    </row>
    <row r="388" spans="1:31">
      <c r="A388" s="15">
        <v>45297</v>
      </c>
      <c r="B388" s="15">
        <v>45295</v>
      </c>
      <c r="C388" t="s">
        <v>9</v>
      </c>
      <c r="D388">
        <v>205851</v>
      </c>
      <c r="E388" t="s">
        <v>738</v>
      </c>
      <c r="F388" t="s">
        <v>278</v>
      </c>
      <c r="G388" t="s">
        <v>445</v>
      </c>
      <c r="H388" t="s">
        <v>160</v>
      </c>
      <c r="I388" t="s">
        <v>232</v>
      </c>
      <c r="J388" t="s">
        <v>94</v>
      </c>
      <c r="K388" t="s">
        <v>81</v>
      </c>
      <c r="L388" t="s">
        <v>128</v>
      </c>
      <c r="M388">
        <v>1</v>
      </c>
      <c r="N388" s="47">
        <v>215</v>
      </c>
      <c r="O388" s="47">
        <v>0</v>
      </c>
      <c r="P388" s="47">
        <v>0</v>
      </c>
      <c r="Q388" s="47">
        <v>0</v>
      </c>
      <c r="R388" s="47">
        <v>0</v>
      </c>
      <c r="S388" s="47">
        <v>0</v>
      </c>
      <c r="T388" s="47">
        <v>193.5</v>
      </c>
      <c r="U388" s="47">
        <v>193.5</v>
      </c>
      <c r="V388" t="s">
        <v>71</v>
      </c>
      <c r="W388" t="s">
        <v>72</v>
      </c>
      <c r="X388"/>
      <c r="Y388" t="s">
        <v>239</v>
      </c>
      <c r="Z388" s="43" t="str">
        <f>Raw_data[[#This Row],[Month]]&amp;Raw_data[[#This Row],[Locations]]&amp;Raw_data[[#This Row],[Looker2]]</f>
        <v>45292Energy CorridorIOP</v>
      </c>
      <c r="AA388" s="44" t="str">
        <f>IFERROR(VLOOKUP(Raw_data[[#This Row],[Description]],'LU Table'!$A$1:$B$50,2,0),"")</f>
        <v>IOP</v>
      </c>
      <c r="AB388" s="44" t="str">
        <f>TRIM(MID(Raw_data[[#This Row],[Location]],LEN("Positive Recovery- ")+1,LEN(Raw_data[[#This Row],[Location]])))</f>
        <v>Energy Corridor</v>
      </c>
      <c r="AC388" s="45">
        <f t="shared" si="6"/>
        <v>45292</v>
      </c>
      <c r="AD388" s="44" t="str">
        <f>VLOOKUP(Raw_data[[#This Row],[Locations]]&amp;Raw_data[[#This Row],[Looker2]],Category!A:E,5,0)</f>
        <v>Affiliate</v>
      </c>
      <c r="AE388" s="44" t="str">
        <f>Raw_data[[#This Row],[Locations]]&amp;Raw_data[[#This Row],[Looker2]]</f>
        <v>Energy CorridorIOP</v>
      </c>
    </row>
    <row r="389" spans="1:31">
      <c r="A389" s="15">
        <v>45297</v>
      </c>
      <c r="B389" s="15">
        <v>45295</v>
      </c>
      <c r="C389" t="s">
        <v>9</v>
      </c>
      <c r="D389">
        <v>205852</v>
      </c>
      <c r="E389" t="s">
        <v>781</v>
      </c>
      <c r="F389" t="s">
        <v>270</v>
      </c>
      <c r="G389" t="s">
        <v>782</v>
      </c>
      <c r="H389" t="s">
        <v>158</v>
      </c>
      <c r="I389" t="s">
        <v>232</v>
      </c>
      <c r="J389" t="s">
        <v>88</v>
      </c>
      <c r="K389" t="s">
        <v>81</v>
      </c>
      <c r="L389" t="s">
        <v>128</v>
      </c>
      <c r="M389">
        <v>1</v>
      </c>
      <c r="N389" s="47">
        <v>250</v>
      </c>
      <c r="O389" s="47">
        <v>0</v>
      </c>
      <c r="P389" s="47">
        <v>0</v>
      </c>
      <c r="Q389" s="47">
        <v>0</v>
      </c>
      <c r="R389" s="47">
        <v>0</v>
      </c>
      <c r="S389" s="47">
        <v>250</v>
      </c>
      <c r="T389" s="47">
        <v>225</v>
      </c>
      <c r="U389" s="47">
        <v>225</v>
      </c>
      <c r="V389" t="s">
        <v>71</v>
      </c>
      <c r="W389" t="s">
        <v>72</v>
      </c>
      <c r="X389"/>
      <c r="Y389" t="s">
        <v>239</v>
      </c>
      <c r="Z389" s="43" t="str">
        <f>Raw_data[[#This Row],[Month]]&amp;Raw_data[[#This Row],[Locations]]&amp;Raw_data[[#This Row],[Looker2]]</f>
        <v>45292Energy CorridorIOP</v>
      </c>
      <c r="AA389" s="44" t="str">
        <f>IFERROR(VLOOKUP(Raw_data[[#This Row],[Description]],'LU Table'!$A$1:$B$50,2,0),"")</f>
        <v>IOP</v>
      </c>
      <c r="AB389" s="44" t="str">
        <f>TRIM(MID(Raw_data[[#This Row],[Location]],LEN("Positive Recovery- ")+1,LEN(Raw_data[[#This Row],[Location]])))</f>
        <v>Energy Corridor</v>
      </c>
      <c r="AC389" s="45">
        <f t="shared" si="6"/>
        <v>45292</v>
      </c>
      <c r="AD389" s="44" t="str">
        <f>VLOOKUP(Raw_data[[#This Row],[Locations]]&amp;Raw_data[[#This Row],[Looker2]],Category!A:E,5,0)</f>
        <v>Affiliate</v>
      </c>
      <c r="AE389" s="44" t="str">
        <f>Raw_data[[#This Row],[Locations]]&amp;Raw_data[[#This Row],[Looker2]]</f>
        <v>Energy CorridorIOP</v>
      </c>
    </row>
    <row r="390" spans="1:31">
      <c r="A390" s="15">
        <v>45297</v>
      </c>
      <c r="B390" s="15">
        <v>45295</v>
      </c>
      <c r="C390" t="s">
        <v>9</v>
      </c>
      <c r="D390">
        <v>205853</v>
      </c>
      <c r="E390" t="s">
        <v>184</v>
      </c>
      <c r="F390" t="s">
        <v>457</v>
      </c>
      <c r="G390" t="s">
        <v>504</v>
      </c>
      <c r="H390" t="s">
        <v>166</v>
      </c>
      <c r="I390" t="s">
        <v>232</v>
      </c>
      <c r="J390" t="s">
        <v>95</v>
      </c>
      <c r="K390" t="s">
        <v>21</v>
      </c>
      <c r="L390" t="s">
        <v>129</v>
      </c>
      <c r="M390">
        <v>1</v>
      </c>
      <c r="N390" s="47">
        <v>230</v>
      </c>
      <c r="O390" s="47">
        <v>0</v>
      </c>
      <c r="P390" s="47">
        <v>0</v>
      </c>
      <c r="Q390" s="47">
        <v>0</v>
      </c>
      <c r="R390" s="47">
        <v>0</v>
      </c>
      <c r="S390" s="47">
        <v>0</v>
      </c>
      <c r="T390" s="47">
        <v>207</v>
      </c>
      <c r="U390" s="47">
        <v>207</v>
      </c>
      <c r="V390" t="s">
        <v>71</v>
      </c>
      <c r="W390" t="s">
        <v>72</v>
      </c>
      <c r="X390"/>
      <c r="Y390" t="s">
        <v>239</v>
      </c>
      <c r="Z390" s="43" t="str">
        <f>Raw_data[[#This Row],[Month]]&amp;Raw_data[[#This Row],[Locations]]&amp;Raw_data[[#This Row],[Looker2]]</f>
        <v>45292Jersey VillagePHP</v>
      </c>
      <c r="AA390" s="44" t="str">
        <f>IFERROR(VLOOKUP(Raw_data[[#This Row],[Description]],'LU Table'!$A$1:$B$50,2,0),"")</f>
        <v>PHP</v>
      </c>
      <c r="AB390" s="44" t="str">
        <f>TRIM(MID(Raw_data[[#This Row],[Location]],LEN("Positive Recovery- ")+1,LEN(Raw_data[[#This Row],[Location]])))</f>
        <v>Jersey Village</v>
      </c>
      <c r="AC390" s="45">
        <f t="shared" si="6"/>
        <v>45292</v>
      </c>
      <c r="AD390" s="44" t="str">
        <f>VLOOKUP(Raw_data[[#This Row],[Locations]]&amp;Raw_data[[#This Row],[Looker2]],Category!A:E,5,0)</f>
        <v>Affiliate</v>
      </c>
      <c r="AE390" s="44" t="str">
        <f>Raw_data[[#This Row],[Locations]]&amp;Raw_data[[#This Row],[Looker2]]</f>
        <v>Jersey VillagePHP</v>
      </c>
    </row>
    <row r="391" spans="1:31">
      <c r="A391" s="15">
        <v>45297</v>
      </c>
      <c r="B391" s="15">
        <v>45295</v>
      </c>
      <c r="C391" t="s">
        <v>9</v>
      </c>
      <c r="D391">
        <v>205854</v>
      </c>
      <c r="E391" t="s">
        <v>870</v>
      </c>
      <c r="F391" t="s">
        <v>359</v>
      </c>
      <c r="G391" t="s">
        <v>871</v>
      </c>
      <c r="H391" t="s">
        <v>160</v>
      </c>
      <c r="I391" t="s">
        <v>232</v>
      </c>
      <c r="J391" t="s">
        <v>96</v>
      </c>
      <c r="K391" t="s">
        <v>21</v>
      </c>
      <c r="L391" t="s">
        <v>128</v>
      </c>
      <c r="M391">
        <v>1</v>
      </c>
      <c r="N391" s="47">
        <v>169</v>
      </c>
      <c r="O391" s="47">
        <v>0</v>
      </c>
      <c r="P391" s="47">
        <v>0</v>
      </c>
      <c r="Q391" s="47">
        <v>0</v>
      </c>
      <c r="R391" s="47">
        <v>0</v>
      </c>
      <c r="S391" s="47">
        <v>0</v>
      </c>
      <c r="T391" s="47">
        <v>152.1</v>
      </c>
      <c r="U391" s="47">
        <v>-16.899999999999999</v>
      </c>
      <c r="V391" t="s">
        <v>71</v>
      </c>
      <c r="W391" t="s">
        <v>72</v>
      </c>
      <c r="X391"/>
      <c r="Y391" t="s">
        <v>239</v>
      </c>
      <c r="Z391" s="43" t="str">
        <f>Raw_data[[#This Row],[Month]]&amp;Raw_data[[#This Row],[Locations]]&amp;Raw_data[[#This Row],[Looker2]]</f>
        <v>45292Jersey VillageIOP</v>
      </c>
      <c r="AA391" s="44" t="str">
        <f>IFERROR(VLOOKUP(Raw_data[[#This Row],[Description]],'LU Table'!$A$1:$B$50,2,0),"")</f>
        <v>IOP</v>
      </c>
      <c r="AB391" s="44" t="str">
        <f>TRIM(MID(Raw_data[[#This Row],[Location]],LEN("Positive Recovery- ")+1,LEN(Raw_data[[#This Row],[Location]])))</f>
        <v>Jersey Village</v>
      </c>
      <c r="AC391" s="45">
        <f t="shared" si="6"/>
        <v>45292</v>
      </c>
      <c r="AD391" s="44" t="str">
        <f>VLOOKUP(Raw_data[[#This Row],[Locations]]&amp;Raw_data[[#This Row],[Looker2]],Category!A:E,5,0)</f>
        <v>Affiliate</v>
      </c>
      <c r="AE391" s="44" t="str">
        <f>Raw_data[[#This Row],[Locations]]&amp;Raw_data[[#This Row],[Looker2]]</f>
        <v>Jersey VillageIOP</v>
      </c>
    </row>
    <row r="392" spans="1:31">
      <c r="A392" s="15">
        <v>45297</v>
      </c>
      <c r="B392" s="15">
        <v>45295</v>
      </c>
      <c r="C392" t="s">
        <v>9</v>
      </c>
      <c r="D392">
        <v>205855</v>
      </c>
      <c r="E392" t="s">
        <v>980</v>
      </c>
      <c r="F392" t="s">
        <v>295</v>
      </c>
      <c r="G392" t="s">
        <v>981</v>
      </c>
      <c r="H392" t="s">
        <v>160</v>
      </c>
      <c r="I392" t="s">
        <v>232</v>
      </c>
      <c r="J392" t="s">
        <v>95</v>
      </c>
      <c r="K392" t="s">
        <v>21</v>
      </c>
      <c r="L392" t="s">
        <v>128</v>
      </c>
      <c r="M392">
        <v>1</v>
      </c>
      <c r="N392" s="47">
        <v>130</v>
      </c>
      <c r="O392" s="47">
        <v>0</v>
      </c>
      <c r="P392" s="47">
        <v>0</v>
      </c>
      <c r="Q392" s="47">
        <v>0</v>
      </c>
      <c r="R392" s="47">
        <v>0</v>
      </c>
      <c r="S392" s="47">
        <v>130</v>
      </c>
      <c r="T392" s="47">
        <v>117</v>
      </c>
      <c r="U392" s="47">
        <v>117</v>
      </c>
      <c r="V392" t="s">
        <v>71</v>
      </c>
      <c r="W392" t="s">
        <v>72</v>
      </c>
      <c r="X392"/>
      <c r="Y392" t="s">
        <v>239</v>
      </c>
      <c r="Z392" s="43" t="str">
        <f>Raw_data[[#This Row],[Month]]&amp;Raw_data[[#This Row],[Locations]]&amp;Raw_data[[#This Row],[Looker2]]</f>
        <v>45292Jersey VillageIOP</v>
      </c>
      <c r="AA392" s="44" t="str">
        <f>IFERROR(VLOOKUP(Raw_data[[#This Row],[Description]],'LU Table'!$A$1:$B$50,2,0),"")</f>
        <v>IOP</v>
      </c>
      <c r="AB392" s="44" t="str">
        <f>TRIM(MID(Raw_data[[#This Row],[Location]],LEN("Positive Recovery- ")+1,LEN(Raw_data[[#This Row],[Location]])))</f>
        <v>Jersey Village</v>
      </c>
      <c r="AC392" s="45">
        <f t="shared" si="6"/>
        <v>45292</v>
      </c>
      <c r="AD392" s="44" t="str">
        <f>VLOOKUP(Raw_data[[#This Row],[Locations]]&amp;Raw_data[[#This Row],[Looker2]],Category!A:E,5,0)</f>
        <v>Affiliate</v>
      </c>
      <c r="AE392" s="44" t="str">
        <f>Raw_data[[#This Row],[Locations]]&amp;Raw_data[[#This Row],[Looker2]]</f>
        <v>Jersey VillageIOP</v>
      </c>
    </row>
    <row r="393" spans="1:31">
      <c r="A393" s="15">
        <v>45297</v>
      </c>
      <c r="B393" s="15">
        <v>45295</v>
      </c>
      <c r="C393" t="s">
        <v>9</v>
      </c>
      <c r="D393">
        <v>205856</v>
      </c>
      <c r="E393" t="s">
        <v>868</v>
      </c>
      <c r="F393" t="s">
        <v>523</v>
      </c>
      <c r="G393" t="s">
        <v>869</v>
      </c>
      <c r="H393" t="s">
        <v>158</v>
      </c>
      <c r="I393" t="s">
        <v>232</v>
      </c>
      <c r="J393" t="s">
        <v>88</v>
      </c>
      <c r="K393" t="s">
        <v>21</v>
      </c>
      <c r="L393" t="s">
        <v>128</v>
      </c>
      <c r="M393">
        <v>1</v>
      </c>
      <c r="N393" s="47">
        <v>250</v>
      </c>
      <c r="O393" s="47">
        <v>0</v>
      </c>
      <c r="P393" s="47">
        <v>0</v>
      </c>
      <c r="Q393" s="47">
        <v>0</v>
      </c>
      <c r="R393" s="47">
        <v>0</v>
      </c>
      <c r="S393" s="47">
        <v>0</v>
      </c>
      <c r="T393" s="47">
        <v>225</v>
      </c>
      <c r="U393" s="47">
        <v>225</v>
      </c>
      <c r="V393" t="s">
        <v>71</v>
      </c>
      <c r="W393" t="s">
        <v>72</v>
      </c>
      <c r="X393"/>
      <c r="Y393" t="s">
        <v>239</v>
      </c>
      <c r="Z393" s="43" t="str">
        <f>Raw_data[[#This Row],[Month]]&amp;Raw_data[[#This Row],[Locations]]&amp;Raw_data[[#This Row],[Looker2]]</f>
        <v>45292Jersey VillageIOP</v>
      </c>
      <c r="AA393" s="44" t="str">
        <f>IFERROR(VLOOKUP(Raw_data[[#This Row],[Description]],'LU Table'!$A$1:$B$50,2,0),"")</f>
        <v>IOP</v>
      </c>
      <c r="AB393" s="44" t="str">
        <f>TRIM(MID(Raw_data[[#This Row],[Location]],LEN("Positive Recovery- ")+1,LEN(Raw_data[[#This Row],[Location]])))</f>
        <v>Jersey Village</v>
      </c>
      <c r="AC393" s="45">
        <f t="shared" si="6"/>
        <v>45292</v>
      </c>
      <c r="AD393" s="44" t="str">
        <f>VLOOKUP(Raw_data[[#This Row],[Locations]]&amp;Raw_data[[#This Row],[Looker2]],Category!A:E,5,0)</f>
        <v>Affiliate</v>
      </c>
      <c r="AE393" s="44" t="str">
        <f>Raw_data[[#This Row],[Locations]]&amp;Raw_data[[#This Row],[Looker2]]</f>
        <v>Jersey VillageIOP</v>
      </c>
    </row>
    <row r="394" spans="1:31">
      <c r="A394" s="15">
        <v>45297</v>
      </c>
      <c r="B394" s="15">
        <v>45295</v>
      </c>
      <c r="C394" t="s">
        <v>9</v>
      </c>
      <c r="D394">
        <v>205857</v>
      </c>
      <c r="E394" t="s">
        <v>114</v>
      </c>
      <c r="F394" t="s">
        <v>296</v>
      </c>
      <c r="G394" t="s">
        <v>297</v>
      </c>
      <c r="H394" t="s">
        <v>172</v>
      </c>
      <c r="I394" t="s">
        <v>232</v>
      </c>
      <c r="J394" t="s">
        <v>17</v>
      </c>
      <c r="K394" t="s">
        <v>79</v>
      </c>
      <c r="L394" t="s">
        <v>135</v>
      </c>
      <c r="M394">
        <v>1</v>
      </c>
      <c r="N394" s="47">
        <v>40</v>
      </c>
      <c r="O394" s="47">
        <v>0</v>
      </c>
      <c r="P394" s="47">
        <v>0</v>
      </c>
      <c r="Q394" s="47">
        <v>0</v>
      </c>
      <c r="R394" s="47">
        <v>0</v>
      </c>
      <c r="S394" s="47">
        <v>40</v>
      </c>
      <c r="T394" s="47">
        <v>40</v>
      </c>
      <c r="U394" s="47">
        <v>40</v>
      </c>
      <c r="V394" t="s">
        <v>71</v>
      </c>
      <c r="W394" t="s">
        <v>72</v>
      </c>
      <c r="X394"/>
      <c r="Y394" t="s">
        <v>239</v>
      </c>
      <c r="Z394" s="43" t="str">
        <f>Raw_data[[#This Row],[Month]]&amp;Raw_data[[#This Row],[Locations]]&amp;Raw_data[[#This Row],[Looker2]]</f>
        <v>45292Cinco RanchAftercare</v>
      </c>
      <c r="AA394" s="44" t="str">
        <f>IFERROR(VLOOKUP(Raw_data[[#This Row],[Description]],'LU Table'!$A$1:$B$50,2,0),"")</f>
        <v>Aftercare</v>
      </c>
      <c r="AB394" s="44" t="str">
        <f>TRIM(MID(Raw_data[[#This Row],[Location]],LEN("Positive Recovery- ")+1,LEN(Raw_data[[#This Row],[Location]])))</f>
        <v>Cinco Ranch</v>
      </c>
      <c r="AC394" s="45">
        <f t="shared" si="6"/>
        <v>45292</v>
      </c>
      <c r="AD394" s="44" t="str">
        <f>VLOOKUP(Raw_data[[#This Row],[Locations]]&amp;Raw_data[[#This Row],[Looker2]],Category!A:E,5,0)</f>
        <v>Affiliate</v>
      </c>
      <c r="AE394" s="44" t="str">
        <f>Raw_data[[#This Row],[Locations]]&amp;Raw_data[[#This Row],[Looker2]]</f>
        <v>Cinco RanchAftercare</v>
      </c>
    </row>
    <row r="395" spans="1:31">
      <c r="A395" s="15">
        <v>45297</v>
      </c>
      <c r="B395" s="15">
        <v>45295</v>
      </c>
      <c r="C395" t="s">
        <v>9</v>
      </c>
      <c r="D395">
        <v>205858</v>
      </c>
      <c r="E395" t="s">
        <v>834</v>
      </c>
      <c r="F395" t="s">
        <v>835</v>
      </c>
      <c r="G395" t="s">
        <v>972</v>
      </c>
      <c r="H395" t="s">
        <v>158</v>
      </c>
      <c r="I395" t="s">
        <v>232</v>
      </c>
      <c r="J395" t="s">
        <v>87</v>
      </c>
      <c r="K395" t="s">
        <v>79</v>
      </c>
      <c r="L395" t="s">
        <v>128</v>
      </c>
      <c r="M395">
        <v>1</v>
      </c>
      <c r="N395" s="47">
        <v>275</v>
      </c>
      <c r="O395" s="47">
        <v>0</v>
      </c>
      <c r="P395" s="47">
        <v>0</v>
      </c>
      <c r="Q395" s="47">
        <v>0</v>
      </c>
      <c r="R395" s="47">
        <v>0</v>
      </c>
      <c r="S395" s="47">
        <v>0</v>
      </c>
      <c r="T395" s="47">
        <v>247.5</v>
      </c>
      <c r="U395" s="47">
        <v>27.5</v>
      </c>
      <c r="V395" t="s">
        <v>71</v>
      </c>
      <c r="W395" t="s">
        <v>72</v>
      </c>
      <c r="X395"/>
      <c r="Y395" t="s">
        <v>239</v>
      </c>
      <c r="Z395" s="43" t="str">
        <f>Raw_data[[#This Row],[Month]]&amp;Raw_data[[#This Row],[Locations]]&amp;Raw_data[[#This Row],[Looker2]]</f>
        <v>45292Cinco RanchIOP</v>
      </c>
      <c r="AA395" s="44" t="str">
        <f>IFERROR(VLOOKUP(Raw_data[[#This Row],[Description]],'LU Table'!$A$1:$B$50,2,0),"")</f>
        <v>IOP</v>
      </c>
      <c r="AB395" s="44" t="str">
        <f>TRIM(MID(Raw_data[[#This Row],[Location]],LEN("Positive Recovery- ")+1,LEN(Raw_data[[#This Row],[Location]])))</f>
        <v>Cinco Ranch</v>
      </c>
      <c r="AC395" s="45">
        <f t="shared" si="6"/>
        <v>45292</v>
      </c>
      <c r="AD395" s="44" t="str">
        <f>VLOOKUP(Raw_data[[#This Row],[Locations]]&amp;Raw_data[[#This Row],[Looker2]],Category!A:E,5,0)</f>
        <v>Affiliate</v>
      </c>
      <c r="AE395" s="44" t="str">
        <f>Raw_data[[#This Row],[Locations]]&amp;Raw_data[[#This Row],[Looker2]]</f>
        <v>Cinco RanchIOP</v>
      </c>
    </row>
    <row r="396" spans="1:31">
      <c r="A396" s="15">
        <v>45297</v>
      </c>
      <c r="B396" s="15">
        <v>45295</v>
      </c>
      <c r="C396" t="s">
        <v>9</v>
      </c>
      <c r="D396">
        <v>205859</v>
      </c>
      <c r="E396" t="s">
        <v>890</v>
      </c>
      <c r="F396" t="s">
        <v>414</v>
      </c>
      <c r="G396" t="s">
        <v>551</v>
      </c>
      <c r="H396" t="s">
        <v>160</v>
      </c>
      <c r="I396" t="s">
        <v>232</v>
      </c>
      <c r="J396" t="s">
        <v>95</v>
      </c>
      <c r="K396" t="s">
        <v>79</v>
      </c>
      <c r="L396" t="s">
        <v>128</v>
      </c>
      <c r="M396">
        <v>1</v>
      </c>
      <c r="N396" s="47">
        <v>130</v>
      </c>
      <c r="O396" s="47">
        <v>0</v>
      </c>
      <c r="P396" s="47">
        <v>0</v>
      </c>
      <c r="Q396" s="47">
        <v>0</v>
      </c>
      <c r="R396" s="47">
        <v>0</v>
      </c>
      <c r="S396" s="47">
        <v>0</v>
      </c>
      <c r="T396" s="47">
        <v>117</v>
      </c>
      <c r="U396" s="47">
        <v>117</v>
      </c>
      <c r="V396" t="s">
        <v>71</v>
      </c>
      <c r="W396" t="s">
        <v>72</v>
      </c>
      <c r="X396"/>
      <c r="Y396" t="s">
        <v>239</v>
      </c>
      <c r="Z396" s="43" t="str">
        <f>Raw_data[[#This Row],[Month]]&amp;Raw_data[[#This Row],[Locations]]&amp;Raw_data[[#This Row],[Looker2]]</f>
        <v>45292Cinco RanchIOP</v>
      </c>
      <c r="AA396" s="44" t="str">
        <f>IFERROR(VLOOKUP(Raw_data[[#This Row],[Description]],'LU Table'!$A$1:$B$50,2,0),"")</f>
        <v>IOP</v>
      </c>
      <c r="AB396" s="44" t="str">
        <f>TRIM(MID(Raw_data[[#This Row],[Location]],LEN("Positive Recovery- ")+1,LEN(Raw_data[[#This Row],[Location]])))</f>
        <v>Cinco Ranch</v>
      </c>
      <c r="AC396" s="45">
        <f t="shared" si="6"/>
        <v>45292</v>
      </c>
      <c r="AD396" s="44" t="str">
        <f>VLOOKUP(Raw_data[[#This Row],[Locations]]&amp;Raw_data[[#This Row],[Looker2]],Category!A:E,5,0)</f>
        <v>Affiliate</v>
      </c>
      <c r="AE396" s="44" t="str">
        <f>Raw_data[[#This Row],[Locations]]&amp;Raw_data[[#This Row],[Looker2]]</f>
        <v>Cinco RanchIOP</v>
      </c>
    </row>
    <row r="397" spans="1:31">
      <c r="A397" s="15">
        <v>45297</v>
      </c>
      <c r="B397" s="15">
        <v>45295</v>
      </c>
      <c r="C397" t="s">
        <v>9</v>
      </c>
      <c r="D397">
        <v>205860</v>
      </c>
      <c r="E397" t="s">
        <v>859</v>
      </c>
      <c r="F397" t="s">
        <v>284</v>
      </c>
      <c r="G397" t="s">
        <v>401</v>
      </c>
      <c r="H397" t="s">
        <v>158</v>
      </c>
      <c r="I397" t="s">
        <v>232</v>
      </c>
      <c r="J397" t="s">
        <v>88</v>
      </c>
      <c r="K397" t="s">
        <v>79</v>
      </c>
      <c r="L397" t="s">
        <v>128</v>
      </c>
      <c r="M397">
        <v>1</v>
      </c>
      <c r="N397" s="47">
        <v>250</v>
      </c>
      <c r="O397" s="47">
        <v>0</v>
      </c>
      <c r="P397" s="47">
        <v>0</v>
      </c>
      <c r="Q397" s="47">
        <v>0</v>
      </c>
      <c r="R397" s="47">
        <v>0</v>
      </c>
      <c r="S397" s="47">
        <v>0</v>
      </c>
      <c r="T397" s="47">
        <v>225</v>
      </c>
      <c r="U397" s="47">
        <v>185</v>
      </c>
      <c r="V397" t="s">
        <v>71</v>
      </c>
      <c r="W397" t="s">
        <v>72</v>
      </c>
      <c r="X397"/>
      <c r="Y397" t="s">
        <v>239</v>
      </c>
      <c r="Z397" s="43" t="str">
        <f>Raw_data[[#This Row],[Month]]&amp;Raw_data[[#This Row],[Locations]]&amp;Raw_data[[#This Row],[Looker2]]</f>
        <v>45292Cinco RanchIOP</v>
      </c>
      <c r="AA397" s="44" t="str">
        <f>IFERROR(VLOOKUP(Raw_data[[#This Row],[Description]],'LU Table'!$A$1:$B$50,2,0),"")</f>
        <v>IOP</v>
      </c>
      <c r="AB397" s="44" t="str">
        <f>TRIM(MID(Raw_data[[#This Row],[Location]],LEN("Positive Recovery- ")+1,LEN(Raw_data[[#This Row],[Location]])))</f>
        <v>Cinco Ranch</v>
      </c>
      <c r="AC397" s="45">
        <f t="shared" si="6"/>
        <v>45292</v>
      </c>
      <c r="AD397" s="44" t="str">
        <f>VLOOKUP(Raw_data[[#This Row],[Locations]]&amp;Raw_data[[#This Row],[Looker2]],Category!A:E,5,0)</f>
        <v>Affiliate</v>
      </c>
      <c r="AE397" s="44" t="str">
        <f>Raw_data[[#This Row],[Locations]]&amp;Raw_data[[#This Row],[Looker2]]</f>
        <v>Cinco RanchIOP</v>
      </c>
    </row>
    <row r="398" spans="1:31">
      <c r="A398" s="15">
        <v>45297</v>
      </c>
      <c r="B398" s="15">
        <v>45295</v>
      </c>
      <c r="C398" t="s">
        <v>9</v>
      </c>
      <c r="D398">
        <v>205861</v>
      </c>
      <c r="E398" t="s">
        <v>860</v>
      </c>
      <c r="F398" t="s">
        <v>290</v>
      </c>
      <c r="G398" t="s">
        <v>472</v>
      </c>
      <c r="H398" t="s">
        <v>160</v>
      </c>
      <c r="I398" t="s">
        <v>232</v>
      </c>
      <c r="J398" t="s">
        <v>95</v>
      </c>
      <c r="K398" t="s">
        <v>79</v>
      </c>
      <c r="L398" t="s">
        <v>128</v>
      </c>
      <c r="M398">
        <v>1</v>
      </c>
      <c r="N398" s="47">
        <v>130</v>
      </c>
      <c r="O398" s="47">
        <v>0</v>
      </c>
      <c r="P398" s="47">
        <v>0</v>
      </c>
      <c r="Q398" s="47">
        <v>0</v>
      </c>
      <c r="R398" s="47">
        <v>0</v>
      </c>
      <c r="S398" s="47">
        <v>0</v>
      </c>
      <c r="T398" s="47">
        <v>117</v>
      </c>
      <c r="U398" s="47">
        <v>26</v>
      </c>
      <c r="V398" t="s">
        <v>71</v>
      </c>
      <c r="W398" t="s">
        <v>72</v>
      </c>
      <c r="X398"/>
      <c r="Y398" t="s">
        <v>239</v>
      </c>
      <c r="Z398" s="43" t="str">
        <f>Raw_data[[#This Row],[Month]]&amp;Raw_data[[#This Row],[Locations]]&amp;Raw_data[[#This Row],[Looker2]]</f>
        <v>45292Cinco RanchIOP</v>
      </c>
      <c r="AA398" s="44" t="str">
        <f>IFERROR(VLOOKUP(Raw_data[[#This Row],[Description]],'LU Table'!$A$1:$B$50,2,0),"")</f>
        <v>IOP</v>
      </c>
      <c r="AB398" s="44" t="str">
        <f>TRIM(MID(Raw_data[[#This Row],[Location]],LEN("Positive Recovery- ")+1,LEN(Raw_data[[#This Row],[Location]])))</f>
        <v>Cinco Ranch</v>
      </c>
      <c r="AC398" s="45">
        <f t="shared" si="6"/>
        <v>45292</v>
      </c>
      <c r="AD398" s="44" t="str">
        <f>VLOOKUP(Raw_data[[#This Row],[Locations]]&amp;Raw_data[[#This Row],[Looker2]],Category!A:E,5,0)</f>
        <v>Affiliate</v>
      </c>
      <c r="AE398" s="44" t="str">
        <f>Raw_data[[#This Row],[Locations]]&amp;Raw_data[[#This Row],[Looker2]]</f>
        <v>Cinco RanchIOP</v>
      </c>
    </row>
    <row r="399" spans="1:31">
      <c r="A399" s="15">
        <v>45297</v>
      </c>
      <c r="B399" s="15">
        <v>45295</v>
      </c>
      <c r="C399" t="s">
        <v>9</v>
      </c>
      <c r="D399">
        <v>205862</v>
      </c>
      <c r="E399" t="s">
        <v>811</v>
      </c>
      <c r="F399" t="s">
        <v>812</v>
      </c>
      <c r="G399" t="s">
        <v>432</v>
      </c>
      <c r="H399" t="s">
        <v>167</v>
      </c>
      <c r="I399" t="s">
        <v>232</v>
      </c>
      <c r="J399" t="s">
        <v>93</v>
      </c>
      <c r="K399" t="s">
        <v>19</v>
      </c>
      <c r="L399" t="s">
        <v>129</v>
      </c>
      <c r="M399">
        <v>1</v>
      </c>
      <c r="N399" s="47">
        <v>230</v>
      </c>
      <c r="O399" s="47">
        <v>0</v>
      </c>
      <c r="P399" s="47">
        <v>0</v>
      </c>
      <c r="Q399" s="47">
        <v>0</v>
      </c>
      <c r="R399" s="47">
        <v>0</v>
      </c>
      <c r="S399" s="47">
        <v>0</v>
      </c>
      <c r="T399" s="47">
        <v>207</v>
      </c>
      <c r="U399" s="47">
        <v>-23</v>
      </c>
      <c r="V399" t="s">
        <v>71</v>
      </c>
      <c r="W399" t="s">
        <v>72</v>
      </c>
      <c r="X399"/>
      <c r="Y399" t="s">
        <v>239</v>
      </c>
      <c r="Z399" s="43" t="str">
        <f>Raw_data[[#This Row],[Month]]&amp;Raw_data[[#This Row],[Locations]]&amp;Raw_data[[#This Row],[Looker2]]</f>
        <v>45292San MarcosPHP</v>
      </c>
      <c r="AA399" s="44" t="str">
        <f>IFERROR(VLOOKUP(Raw_data[[#This Row],[Description]],'LU Table'!$A$1:$B$50,2,0),"")</f>
        <v>PHP</v>
      </c>
      <c r="AB399" s="44" t="str">
        <f>TRIM(MID(Raw_data[[#This Row],[Location]],LEN("Positive Recovery- ")+1,LEN(Raw_data[[#This Row],[Location]])))</f>
        <v>San Marcos</v>
      </c>
      <c r="AC399" s="45">
        <f t="shared" si="6"/>
        <v>45292</v>
      </c>
      <c r="AD399" s="44" t="str">
        <f>VLOOKUP(Raw_data[[#This Row],[Locations]]&amp;Raw_data[[#This Row],[Looker2]],Category!A:E,5,0)</f>
        <v>Affiliate</v>
      </c>
      <c r="AE399" s="44" t="str">
        <f>Raw_data[[#This Row],[Locations]]&amp;Raw_data[[#This Row],[Looker2]]</f>
        <v>San MarcosPHP</v>
      </c>
    </row>
    <row r="400" spans="1:31">
      <c r="A400" s="15">
        <v>45297</v>
      </c>
      <c r="B400" s="15">
        <v>45295</v>
      </c>
      <c r="C400" t="s">
        <v>9</v>
      </c>
      <c r="D400">
        <v>205863</v>
      </c>
      <c r="E400" t="s">
        <v>633</v>
      </c>
      <c r="F400" t="s">
        <v>563</v>
      </c>
      <c r="G400" t="s">
        <v>634</v>
      </c>
      <c r="H400" t="s">
        <v>167</v>
      </c>
      <c r="I400"/>
      <c r="J400" t="s">
        <v>87</v>
      </c>
      <c r="K400" t="s">
        <v>19</v>
      </c>
      <c r="L400" t="s">
        <v>129</v>
      </c>
      <c r="M400">
        <v>1</v>
      </c>
      <c r="N400" s="47">
        <v>425</v>
      </c>
      <c r="O400" s="47">
        <v>0</v>
      </c>
      <c r="P400" s="47">
        <v>0</v>
      </c>
      <c r="Q400" s="47">
        <v>0</v>
      </c>
      <c r="R400" s="47">
        <v>0</v>
      </c>
      <c r="S400" s="47">
        <v>0</v>
      </c>
      <c r="T400" s="47">
        <v>425</v>
      </c>
      <c r="U400" s="47">
        <v>42.5</v>
      </c>
      <c r="V400" t="s">
        <v>71</v>
      </c>
      <c r="W400" t="s">
        <v>72</v>
      </c>
      <c r="X400"/>
      <c r="Y400" t="s">
        <v>239</v>
      </c>
      <c r="Z400" s="43" t="str">
        <f>Raw_data[[#This Row],[Month]]&amp;Raw_data[[#This Row],[Locations]]&amp;Raw_data[[#This Row],[Looker2]]</f>
        <v>45292San MarcosPHP</v>
      </c>
      <c r="AA400" s="44" t="str">
        <f>IFERROR(VLOOKUP(Raw_data[[#This Row],[Description]],'LU Table'!$A$1:$B$50,2,0),"")</f>
        <v>PHP</v>
      </c>
      <c r="AB400" s="44" t="str">
        <f>TRIM(MID(Raw_data[[#This Row],[Location]],LEN("Positive Recovery- ")+1,LEN(Raw_data[[#This Row],[Location]])))</f>
        <v>San Marcos</v>
      </c>
      <c r="AC400" s="45">
        <f t="shared" si="6"/>
        <v>45292</v>
      </c>
      <c r="AD400" s="44" t="str">
        <f>VLOOKUP(Raw_data[[#This Row],[Locations]]&amp;Raw_data[[#This Row],[Looker2]],Category!A:E,5,0)</f>
        <v>Affiliate</v>
      </c>
      <c r="AE400" s="44" t="str">
        <f>Raw_data[[#This Row],[Locations]]&amp;Raw_data[[#This Row],[Looker2]]</f>
        <v>San MarcosPHP</v>
      </c>
    </row>
    <row r="401" spans="1:31">
      <c r="A401" s="15">
        <v>45297</v>
      </c>
      <c r="B401" s="15">
        <v>45295</v>
      </c>
      <c r="C401" t="s">
        <v>9</v>
      </c>
      <c r="D401">
        <v>205864</v>
      </c>
      <c r="E401" t="s">
        <v>792</v>
      </c>
      <c r="F401" t="s">
        <v>793</v>
      </c>
      <c r="G401" t="s">
        <v>303</v>
      </c>
      <c r="H401" t="s">
        <v>166</v>
      </c>
      <c r="I401" t="s">
        <v>232</v>
      </c>
      <c r="J401" t="s">
        <v>90</v>
      </c>
      <c r="K401" t="s">
        <v>19</v>
      </c>
      <c r="L401" t="s">
        <v>129</v>
      </c>
      <c r="M401">
        <v>1</v>
      </c>
      <c r="N401" s="47">
        <v>450</v>
      </c>
      <c r="O401" s="47">
        <v>0</v>
      </c>
      <c r="P401" s="47">
        <v>0</v>
      </c>
      <c r="Q401" s="47">
        <v>0</v>
      </c>
      <c r="R401" s="47">
        <v>0</v>
      </c>
      <c r="S401" s="47">
        <v>450</v>
      </c>
      <c r="T401" s="47">
        <v>405</v>
      </c>
      <c r="U401" s="47">
        <v>405</v>
      </c>
      <c r="V401" t="s">
        <v>71</v>
      </c>
      <c r="W401" t="s">
        <v>72</v>
      </c>
      <c r="X401"/>
      <c r="Y401" t="s">
        <v>239</v>
      </c>
      <c r="Z401" s="43" t="str">
        <f>Raw_data[[#This Row],[Month]]&amp;Raw_data[[#This Row],[Locations]]&amp;Raw_data[[#This Row],[Looker2]]</f>
        <v>45292San MarcosPHP</v>
      </c>
      <c r="AA401" s="44" t="str">
        <f>IFERROR(VLOOKUP(Raw_data[[#This Row],[Description]],'LU Table'!$A$1:$B$50,2,0),"")</f>
        <v>PHP</v>
      </c>
      <c r="AB401" s="44" t="str">
        <f>TRIM(MID(Raw_data[[#This Row],[Location]],LEN("Positive Recovery- ")+1,LEN(Raw_data[[#This Row],[Location]])))</f>
        <v>San Marcos</v>
      </c>
      <c r="AC401" s="45">
        <f t="shared" si="6"/>
        <v>45292</v>
      </c>
      <c r="AD401" s="44" t="str">
        <f>VLOOKUP(Raw_data[[#This Row],[Locations]]&amp;Raw_data[[#This Row],[Looker2]],Category!A:E,5,0)</f>
        <v>Affiliate</v>
      </c>
      <c r="AE401" s="44" t="str">
        <f>Raw_data[[#This Row],[Locations]]&amp;Raw_data[[#This Row],[Looker2]]</f>
        <v>San MarcosPHP</v>
      </c>
    </row>
    <row r="402" spans="1:31">
      <c r="A402" s="15">
        <v>45297</v>
      </c>
      <c r="B402" s="15">
        <v>45295</v>
      </c>
      <c r="C402" t="s">
        <v>9</v>
      </c>
      <c r="D402">
        <v>205865</v>
      </c>
      <c r="E402" t="s">
        <v>747</v>
      </c>
      <c r="F402" t="s">
        <v>748</v>
      </c>
      <c r="G402" t="s">
        <v>252</v>
      </c>
      <c r="H402" t="s">
        <v>158</v>
      </c>
      <c r="I402" t="s">
        <v>232</v>
      </c>
      <c r="J402" t="s">
        <v>749</v>
      </c>
      <c r="K402" t="s">
        <v>547</v>
      </c>
      <c r="L402" t="s">
        <v>128</v>
      </c>
      <c r="M402">
        <v>1</v>
      </c>
      <c r="N402" s="47">
        <v>158</v>
      </c>
      <c r="O402" s="47">
        <v>0</v>
      </c>
      <c r="P402" s="47">
        <v>0</v>
      </c>
      <c r="Q402" s="47">
        <v>0</v>
      </c>
      <c r="R402" s="47">
        <v>0</v>
      </c>
      <c r="S402" s="47">
        <v>158</v>
      </c>
      <c r="T402" s="47">
        <v>142.19999999999999</v>
      </c>
      <c r="U402" s="47">
        <v>142.19999999999999</v>
      </c>
      <c r="V402" t="s">
        <v>71</v>
      </c>
      <c r="W402" t="s">
        <v>72</v>
      </c>
      <c r="X402"/>
      <c r="Y402" t="s">
        <v>239</v>
      </c>
      <c r="Z402" s="43" t="str">
        <f>Raw_data[[#This Row],[Month]]&amp;Raw_data[[#This Row],[Locations]]&amp;Raw_data[[#This Row],[Looker2]]</f>
        <v>45292ConroeIOP</v>
      </c>
      <c r="AA402" s="44" t="str">
        <f>IFERROR(VLOOKUP(Raw_data[[#This Row],[Description]],'LU Table'!$A$1:$B$50,2,0),"")</f>
        <v>IOP</v>
      </c>
      <c r="AB402" s="44" t="str">
        <f>TRIM(MID(Raw_data[[#This Row],[Location]],LEN("Positive Recovery- ")+1,LEN(Raw_data[[#This Row],[Location]])))</f>
        <v>Conroe</v>
      </c>
      <c r="AC402" s="45">
        <f t="shared" si="6"/>
        <v>45292</v>
      </c>
      <c r="AD402" s="44" t="str">
        <f>VLOOKUP(Raw_data[[#This Row],[Locations]]&amp;Raw_data[[#This Row],[Looker2]],Category!A:E,5,0)</f>
        <v>Affiliate</v>
      </c>
      <c r="AE402" s="44" t="str">
        <f>Raw_data[[#This Row],[Locations]]&amp;Raw_data[[#This Row],[Looker2]]</f>
        <v>ConroeIOP</v>
      </c>
    </row>
    <row r="403" spans="1:31">
      <c r="A403" s="15">
        <v>45297</v>
      </c>
      <c r="B403" s="15">
        <v>45295</v>
      </c>
      <c r="C403" t="s">
        <v>9</v>
      </c>
      <c r="D403">
        <v>205866</v>
      </c>
      <c r="E403" t="s">
        <v>945</v>
      </c>
      <c r="F403" t="s">
        <v>536</v>
      </c>
      <c r="G403" t="s">
        <v>454</v>
      </c>
      <c r="H403" t="s">
        <v>158</v>
      </c>
      <c r="I403" t="s">
        <v>232</v>
      </c>
      <c r="J403" t="s">
        <v>88</v>
      </c>
      <c r="K403" t="s">
        <v>547</v>
      </c>
      <c r="L403" t="s">
        <v>128</v>
      </c>
      <c r="M403">
        <v>1</v>
      </c>
      <c r="N403" s="47">
        <v>250</v>
      </c>
      <c r="O403" s="47">
        <v>0</v>
      </c>
      <c r="P403" s="47">
        <v>0</v>
      </c>
      <c r="Q403" s="47">
        <v>0</v>
      </c>
      <c r="R403" s="47">
        <v>0</v>
      </c>
      <c r="S403" s="47">
        <v>0</v>
      </c>
      <c r="T403" s="47">
        <v>225</v>
      </c>
      <c r="U403" s="47">
        <v>-25</v>
      </c>
      <c r="V403" t="s">
        <v>71</v>
      </c>
      <c r="W403" t="s">
        <v>72</v>
      </c>
      <c r="X403"/>
      <c r="Y403" t="s">
        <v>239</v>
      </c>
      <c r="Z403" s="43" t="str">
        <f>Raw_data[[#This Row],[Month]]&amp;Raw_data[[#This Row],[Locations]]&amp;Raw_data[[#This Row],[Looker2]]</f>
        <v>45292ConroeIOP</v>
      </c>
      <c r="AA403" s="44" t="str">
        <f>IFERROR(VLOOKUP(Raw_data[[#This Row],[Description]],'LU Table'!$A$1:$B$50,2,0),"")</f>
        <v>IOP</v>
      </c>
      <c r="AB403" s="44" t="str">
        <f>TRIM(MID(Raw_data[[#This Row],[Location]],LEN("Positive Recovery- ")+1,LEN(Raw_data[[#This Row],[Location]])))</f>
        <v>Conroe</v>
      </c>
      <c r="AC403" s="45">
        <f t="shared" si="6"/>
        <v>45292</v>
      </c>
      <c r="AD403" s="44" t="str">
        <f>VLOOKUP(Raw_data[[#This Row],[Locations]]&amp;Raw_data[[#This Row],[Looker2]],Category!A:E,5,0)</f>
        <v>Affiliate</v>
      </c>
      <c r="AE403" s="44" t="str">
        <f>Raw_data[[#This Row],[Locations]]&amp;Raw_data[[#This Row],[Looker2]]</f>
        <v>ConroeIOP</v>
      </c>
    </row>
    <row r="404" spans="1:31">
      <c r="A404" s="15">
        <v>45297</v>
      </c>
      <c r="B404" s="15">
        <v>45295</v>
      </c>
      <c r="C404" t="s">
        <v>9</v>
      </c>
      <c r="D404">
        <v>205867</v>
      </c>
      <c r="E404" t="s">
        <v>874</v>
      </c>
      <c r="F404" t="s">
        <v>278</v>
      </c>
      <c r="G404" t="s">
        <v>875</v>
      </c>
      <c r="H404" t="s">
        <v>158</v>
      </c>
      <c r="I404" t="s">
        <v>232</v>
      </c>
      <c r="J404" t="s">
        <v>88</v>
      </c>
      <c r="K404" t="s">
        <v>547</v>
      </c>
      <c r="L404" t="s">
        <v>128</v>
      </c>
      <c r="M404">
        <v>1</v>
      </c>
      <c r="N404" s="47">
        <v>250</v>
      </c>
      <c r="O404" s="47">
        <v>0</v>
      </c>
      <c r="P404" s="47">
        <v>0</v>
      </c>
      <c r="Q404" s="47">
        <v>0</v>
      </c>
      <c r="R404" s="47">
        <v>0</v>
      </c>
      <c r="S404" s="47">
        <v>0</v>
      </c>
      <c r="T404" s="47">
        <v>225</v>
      </c>
      <c r="U404" s="47">
        <v>25</v>
      </c>
      <c r="V404" t="s">
        <v>71</v>
      </c>
      <c r="W404" t="s">
        <v>72</v>
      </c>
      <c r="X404"/>
      <c r="Y404" t="s">
        <v>239</v>
      </c>
      <c r="Z404" s="43" t="str">
        <f>Raw_data[[#This Row],[Month]]&amp;Raw_data[[#This Row],[Locations]]&amp;Raw_data[[#This Row],[Looker2]]</f>
        <v>45292ConroeIOP</v>
      </c>
      <c r="AA404" s="44" t="str">
        <f>IFERROR(VLOOKUP(Raw_data[[#This Row],[Description]],'LU Table'!$A$1:$B$50,2,0),"")</f>
        <v>IOP</v>
      </c>
      <c r="AB404" s="44" t="str">
        <f>TRIM(MID(Raw_data[[#This Row],[Location]],LEN("Positive Recovery- ")+1,LEN(Raw_data[[#This Row],[Location]])))</f>
        <v>Conroe</v>
      </c>
      <c r="AC404" s="45">
        <f t="shared" si="6"/>
        <v>45292</v>
      </c>
      <c r="AD404" s="44" t="str">
        <f>VLOOKUP(Raw_data[[#This Row],[Locations]]&amp;Raw_data[[#This Row],[Looker2]],Category!A:E,5,0)</f>
        <v>Affiliate</v>
      </c>
      <c r="AE404" s="44" t="str">
        <f>Raw_data[[#This Row],[Locations]]&amp;Raw_data[[#This Row],[Looker2]]</f>
        <v>ConroeIOP</v>
      </c>
    </row>
    <row r="405" spans="1:31">
      <c r="A405" s="15">
        <v>45297</v>
      </c>
      <c r="B405" s="15">
        <v>45295</v>
      </c>
      <c r="C405" t="s">
        <v>9</v>
      </c>
      <c r="D405">
        <v>205868</v>
      </c>
      <c r="E405" t="s">
        <v>789</v>
      </c>
      <c r="F405" t="s">
        <v>557</v>
      </c>
      <c r="G405" t="s">
        <v>521</v>
      </c>
      <c r="H405" t="s">
        <v>158</v>
      </c>
      <c r="I405" t="s">
        <v>232</v>
      </c>
      <c r="J405" t="s">
        <v>88</v>
      </c>
      <c r="K405" t="s">
        <v>22</v>
      </c>
      <c r="L405" t="s">
        <v>128</v>
      </c>
      <c r="M405">
        <v>1</v>
      </c>
      <c r="N405" s="47">
        <v>250</v>
      </c>
      <c r="O405" s="47">
        <v>0</v>
      </c>
      <c r="P405" s="47">
        <v>0</v>
      </c>
      <c r="Q405" s="47">
        <v>0</v>
      </c>
      <c r="R405" s="47">
        <v>0</v>
      </c>
      <c r="S405" s="47">
        <v>0</v>
      </c>
      <c r="T405" s="47">
        <v>225</v>
      </c>
      <c r="U405" s="47">
        <v>25</v>
      </c>
      <c r="V405" t="s">
        <v>71</v>
      </c>
      <c r="W405" t="s">
        <v>72</v>
      </c>
      <c r="X405"/>
      <c r="Y405" t="s">
        <v>239</v>
      </c>
      <c r="Z405" s="43" t="str">
        <f>Raw_data[[#This Row],[Month]]&amp;Raw_data[[#This Row],[Locations]]&amp;Raw_data[[#This Row],[Looker2]]</f>
        <v>45292AustinIOP</v>
      </c>
      <c r="AA405" s="44" t="str">
        <f>IFERROR(VLOOKUP(Raw_data[[#This Row],[Description]],'LU Table'!$A$1:$B$50,2,0),"")</f>
        <v>IOP</v>
      </c>
      <c r="AB405" s="44" t="str">
        <f>TRIM(MID(Raw_data[[#This Row],[Location]],LEN("Positive Recovery- ")+1,LEN(Raw_data[[#This Row],[Location]])))</f>
        <v>Austin</v>
      </c>
      <c r="AC405" s="45">
        <f t="shared" si="6"/>
        <v>45292</v>
      </c>
      <c r="AD405" s="44" t="str">
        <f>VLOOKUP(Raw_data[[#This Row],[Locations]]&amp;Raw_data[[#This Row],[Looker2]],Category!A:E,5,0)</f>
        <v>Affiliate</v>
      </c>
      <c r="AE405" s="44" t="str">
        <f>Raw_data[[#This Row],[Locations]]&amp;Raw_data[[#This Row],[Looker2]]</f>
        <v>AustinIOP</v>
      </c>
    </row>
    <row r="406" spans="1:31">
      <c r="A406" s="15">
        <v>45297</v>
      </c>
      <c r="B406" s="15">
        <v>45295</v>
      </c>
      <c r="C406" t="s">
        <v>9</v>
      </c>
      <c r="D406">
        <v>205869</v>
      </c>
      <c r="E406" t="s">
        <v>790</v>
      </c>
      <c r="F406" t="s">
        <v>380</v>
      </c>
      <c r="G406" t="s">
        <v>791</v>
      </c>
      <c r="H406" t="s">
        <v>160</v>
      </c>
      <c r="I406" t="s">
        <v>232</v>
      </c>
      <c r="J406" t="s">
        <v>90</v>
      </c>
      <c r="K406" t="s">
        <v>22</v>
      </c>
      <c r="L406" t="s">
        <v>128</v>
      </c>
      <c r="M406">
        <v>1</v>
      </c>
      <c r="N406" s="47">
        <v>220</v>
      </c>
      <c r="O406" s="47">
        <v>0</v>
      </c>
      <c r="P406" s="47">
        <v>0</v>
      </c>
      <c r="Q406" s="47">
        <v>0</v>
      </c>
      <c r="R406" s="47">
        <v>0</v>
      </c>
      <c r="S406" s="47">
        <v>220</v>
      </c>
      <c r="T406" s="47">
        <v>198</v>
      </c>
      <c r="U406" s="47">
        <v>198</v>
      </c>
      <c r="V406" t="s">
        <v>71</v>
      </c>
      <c r="W406" t="s">
        <v>72</v>
      </c>
      <c r="X406"/>
      <c r="Y406" t="s">
        <v>239</v>
      </c>
      <c r="Z406" s="43" t="str">
        <f>Raw_data[[#This Row],[Month]]&amp;Raw_data[[#This Row],[Locations]]&amp;Raw_data[[#This Row],[Looker2]]</f>
        <v>45292AustinIOP</v>
      </c>
      <c r="AA406" s="44" t="str">
        <f>IFERROR(VLOOKUP(Raw_data[[#This Row],[Description]],'LU Table'!$A$1:$B$50,2,0),"")</f>
        <v>IOP</v>
      </c>
      <c r="AB406" s="44" t="str">
        <f>TRIM(MID(Raw_data[[#This Row],[Location]],LEN("Positive Recovery- ")+1,LEN(Raw_data[[#This Row],[Location]])))</f>
        <v>Austin</v>
      </c>
      <c r="AC406" s="45">
        <f t="shared" si="6"/>
        <v>45292</v>
      </c>
      <c r="AD406" s="44" t="str">
        <f>VLOOKUP(Raw_data[[#This Row],[Locations]]&amp;Raw_data[[#This Row],[Looker2]],Category!A:E,5,0)</f>
        <v>Affiliate</v>
      </c>
      <c r="AE406" s="44" t="str">
        <f>Raw_data[[#This Row],[Locations]]&amp;Raw_data[[#This Row],[Looker2]]</f>
        <v>AustinIOP</v>
      </c>
    </row>
    <row r="407" spans="1:31">
      <c r="A407" s="15">
        <v>45297</v>
      </c>
      <c r="B407" s="15">
        <v>45295</v>
      </c>
      <c r="C407" t="s">
        <v>9</v>
      </c>
      <c r="D407">
        <v>205870</v>
      </c>
      <c r="E407" t="s">
        <v>879</v>
      </c>
      <c r="F407" t="s">
        <v>332</v>
      </c>
      <c r="G407" t="s">
        <v>880</v>
      </c>
      <c r="H407" t="s">
        <v>159</v>
      </c>
      <c r="I407" t="s">
        <v>232</v>
      </c>
      <c r="J407" t="s">
        <v>17</v>
      </c>
      <c r="K407" t="s">
        <v>22</v>
      </c>
      <c r="L407" t="s">
        <v>128</v>
      </c>
      <c r="M407">
        <v>1</v>
      </c>
      <c r="N407" s="47">
        <v>225</v>
      </c>
      <c r="O407" s="47">
        <v>0</v>
      </c>
      <c r="P407" s="47">
        <v>0</v>
      </c>
      <c r="Q407" s="47">
        <v>0</v>
      </c>
      <c r="R407" s="47">
        <v>0</v>
      </c>
      <c r="S407" s="47">
        <v>225</v>
      </c>
      <c r="T407" s="47">
        <v>225</v>
      </c>
      <c r="U407" s="47">
        <v>225</v>
      </c>
      <c r="V407" t="s">
        <v>71</v>
      </c>
      <c r="W407" t="s">
        <v>72</v>
      </c>
      <c r="X407"/>
      <c r="Y407" t="s">
        <v>239</v>
      </c>
      <c r="Z407" s="43" t="str">
        <f>Raw_data[[#This Row],[Month]]&amp;Raw_data[[#This Row],[Locations]]&amp;Raw_data[[#This Row],[Looker2]]</f>
        <v>45292AustinIOP</v>
      </c>
      <c r="AA407" s="44" t="str">
        <f>IFERROR(VLOOKUP(Raw_data[[#This Row],[Description]],'LU Table'!$A$1:$B$50,2,0),"")</f>
        <v>IOP</v>
      </c>
      <c r="AB407" s="44" t="str">
        <f>TRIM(MID(Raw_data[[#This Row],[Location]],LEN("Positive Recovery- ")+1,LEN(Raw_data[[#This Row],[Location]])))</f>
        <v>Austin</v>
      </c>
      <c r="AC407" s="45">
        <f t="shared" si="6"/>
        <v>45292</v>
      </c>
      <c r="AD407" s="44" t="str">
        <f>VLOOKUP(Raw_data[[#This Row],[Locations]]&amp;Raw_data[[#This Row],[Looker2]],Category!A:E,5,0)</f>
        <v>Affiliate</v>
      </c>
      <c r="AE407" s="44" t="str">
        <f>Raw_data[[#This Row],[Locations]]&amp;Raw_data[[#This Row],[Looker2]]</f>
        <v>AustinIOP</v>
      </c>
    </row>
    <row r="408" spans="1:31">
      <c r="A408" s="15">
        <v>45297</v>
      </c>
      <c r="B408" s="15">
        <v>45295</v>
      </c>
      <c r="C408" t="s">
        <v>9</v>
      </c>
      <c r="D408">
        <v>205871</v>
      </c>
      <c r="E408" t="s">
        <v>142</v>
      </c>
      <c r="F408" t="s">
        <v>254</v>
      </c>
      <c r="G408" t="s">
        <v>480</v>
      </c>
      <c r="H408" t="s">
        <v>158</v>
      </c>
      <c r="I408" t="s">
        <v>232</v>
      </c>
      <c r="J408" t="s">
        <v>88</v>
      </c>
      <c r="K408" t="s">
        <v>22</v>
      </c>
      <c r="L408" t="s">
        <v>128</v>
      </c>
      <c r="M408">
        <v>1</v>
      </c>
      <c r="N408" s="47">
        <v>250</v>
      </c>
      <c r="O408" s="47">
        <v>0</v>
      </c>
      <c r="P408" s="47">
        <v>0</v>
      </c>
      <c r="Q408" s="47">
        <v>0</v>
      </c>
      <c r="R408" s="47">
        <v>0</v>
      </c>
      <c r="S408" s="47">
        <v>0</v>
      </c>
      <c r="T408" s="47">
        <v>225</v>
      </c>
      <c r="U408" s="47">
        <v>25</v>
      </c>
      <c r="V408" t="s">
        <v>71</v>
      </c>
      <c r="W408" t="s">
        <v>72</v>
      </c>
      <c r="X408"/>
      <c r="Y408" t="s">
        <v>239</v>
      </c>
      <c r="Z408" s="43" t="str">
        <f>Raw_data[[#This Row],[Month]]&amp;Raw_data[[#This Row],[Locations]]&amp;Raw_data[[#This Row],[Looker2]]</f>
        <v>45292AustinIOP</v>
      </c>
      <c r="AA408" s="44" t="str">
        <f>IFERROR(VLOOKUP(Raw_data[[#This Row],[Description]],'LU Table'!$A$1:$B$50,2,0),"")</f>
        <v>IOP</v>
      </c>
      <c r="AB408" s="44" t="str">
        <f>TRIM(MID(Raw_data[[#This Row],[Location]],LEN("Positive Recovery- ")+1,LEN(Raw_data[[#This Row],[Location]])))</f>
        <v>Austin</v>
      </c>
      <c r="AC408" s="45">
        <f t="shared" si="6"/>
        <v>45292</v>
      </c>
      <c r="AD408" s="44" t="str">
        <f>VLOOKUP(Raw_data[[#This Row],[Locations]]&amp;Raw_data[[#This Row],[Looker2]],Category!A:E,5,0)</f>
        <v>Affiliate</v>
      </c>
      <c r="AE408" s="44" t="str">
        <f>Raw_data[[#This Row],[Locations]]&amp;Raw_data[[#This Row],[Looker2]]</f>
        <v>AustinIOP</v>
      </c>
    </row>
    <row r="409" spans="1:31">
      <c r="A409" s="15">
        <v>45297</v>
      </c>
      <c r="B409" s="15">
        <v>45295</v>
      </c>
      <c r="C409" t="s">
        <v>9</v>
      </c>
      <c r="D409">
        <v>205872</v>
      </c>
      <c r="E409" t="s">
        <v>641</v>
      </c>
      <c r="F409" t="s">
        <v>437</v>
      </c>
      <c r="G409" t="s">
        <v>642</v>
      </c>
      <c r="H409" t="s">
        <v>159</v>
      </c>
      <c r="I409" t="s">
        <v>232</v>
      </c>
      <c r="J409" t="s">
        <v>17</v>
      </c>
      <c r="K409" t="s">
        <v>21</v>
      </c>
      <c r="L409" t="s">
        <v>128</v>
      </c>
      <c r="M409">
        <v>1</v>
      </c>
      <c r="N409" s="47">
        <v>225</v>
      </c>
      <c r="O409" s="47">
        <v>0</v>
      </c>
      <c r="P409" s="47">
        <v>0</v>
      </c>
      <c r="Q409" s="47">
        <v>0</v>
      </c>
      <c r="R409" s="47">
        <v>0</v>
      </c>
      <c r="S409" s="47">
        <v>0</v>
      </c>
      <c r="T409" s="47">
        <v>225</v>
      </c>
      <c r="U409" s="47">
        <v>0</v>
      </c>
      <c r="V409" t="s">
        <v>71</v>
      </c>
      <c r="W409" t="s">
        <v>72</v>
      </c>
      <c r="X409"/>
      <c r="Y409" t="s">
        <v>239</v>
      </c>
      <c r="Z409" s="43" t="str">
        <f>Raw_data[[#This Row],[Month]]&amp;Raw_data[[#This Row],[Locations]]&amp;Raw_data[[#This Row],[Looker2]]</f>
        <v>45292Jersey VillageIOP</v>
      </c>
      <c r="AA409" s="44" t="str">
        <f>IFERROR(VLOOKUP(Raw_data[[#This Row],[Description]],'LU Table'!$A$1:$B$50,2,0),"")</f>
        <v>IOP</v>
      </c>
      <c r="AB409" s="44" t="str">
        <f>TRIM(MID(Raw_data[[#This Row],[Location]],LEN("Positive Recovery- ")+1,LEN(Raw_data[[#This Row],[Location]])))</f>
        <v>Jersey Village</v>
      </c>
      <c r="AC409" s="45">
        <f t="shared" si="6"/>
        <v>45292</v>
      </c>
      <c r="AD409" s="44" t="str">
        <f>VLOOKUP(Raw_data[[#This Row],[Locations]]&amp;Raw_data[[#This Row],[Looker2]],Category!A:E,5,0)</f>
        <v>Affiliate</v>
      </c>
      <c r="AE409" s="44" t="str">
        <f>Raw_data[[#This Row],[Locations]]&amp;Raw_data[[#This Row],[Looker2]]</f>
        <v>Jersey VillageIOP</v>
      </c>
    </row>
    <row r="410" spans="1:31">
      <c r="A410" s="15">
        <v>45297</v>
      </c>
      <c r="B410" s="15">
        <v>45295</v>
      </c>
      <c r="C410" t="s">
        <v>9</v>
      </c>
      <c r="D410">
        <v>205873</v>
      </c>
      <c r="E410" t="s">
        <v>658</v>
      </c>
      <c r="F410" t="s">
        <v>559</v>
      </c>
      <c r="G410" t="s">
        <v>276</v>
      </c>
      <c r="H410" t="s">
        <v>158</v>
      </c>
      <c r="I410" t="s">
        <v>232</v>
      </c>
      <c r="J410" t="s">
        <v>87</v>
      </c>
      <c r="K410" t="s">
        <v>21</v>
      </c>
      <c r="L410" t="s">
        <v>128</v>
      </c>
      <c r="M410">
        <v>1</v>
      </c>
      <c r="N410" s="47">
        <v>275</v>
      </c>
      <c r="O410" s="47">
        <v>0</v>
      </c>
      <c r="P410" s="47">
        <v>0</v>
      </c>
      <c r="Q410" s="47">
        <v>0</v>
      </c>
      <c r="R410" s="47">
        <v>0</v>
      </c>
      <c r="S410" s="47">
        <v>275</v>
      </c>
      <c r="T410" s="47">
        <v>247.5</v>
      </c>
      <c r="U410" s="47">
        <v>247.5</v>
      </c>
      <c r="V410" t="s">
        <v>71</v>
      </c>
      <c r="W410" t="s">
        <v>72</v>
      </c>
      <c r="X410"/>
      <c r="Y410" t="s">
        <v>239</v>
      </c>
      <c r="Z410" s="43" t="str">
        <f>Raw_data[[#This Row],[Month]]&amp;Raw_data[[#This Row],[Locations]]&amp;Raw_data[[#This Row],[Looker2]]</f>
        <v>45292Jersey VillageIOP</v>
      </c>
      <c r="AA410" s="44" t="str">
        <f>IFERROR(VLOOKUP(Raw_data[[#This Row],[Description]],'LU Table'!$A$1:$B$50,2,0),"")</f>
        <v>IOP</v>
      </c>
      <c r="AB410" s="44" t="str">
        <f>TRIM(MID(Raw_data[[#This Row],[Location]],LEN("Positive Recovery- ")+1,LEN(Raw_data[[#This Row],[Location]])))</f>
        <v>Jersey Village</v>
      </c>
      <c r="AC410" s="45">
        <f t="shared" si="6"/>
        <v>45292</v>
      </c>
      <c r="AD410" s="44" t="str">
        <f>VLOOKUP(Raw_data[[#This Row],[Locations]]&amp;Raw_data[[#This Row],[Looker2]],Category!A:E,5,0)</f>
        <v>Affiliate</v>
      </c>
      <c r="AE410" s="44" t="str">
        <f>Raw_data[[#This Row],[Locations]]&amp;Raw_data[[#This Row],[Looker2]]</f>
        <v>Jersey VillageIOP</v>
      </c>
    </row>
    <row r="411" spans="1:31">
      <c r="A411" s="15">
        <v>45297</v>
      </c>
      <c r="B411" s="15">
        <v>45295</v>
      </c>
      <c r="C411" t="s">
        <v>9</v>
      </c>
      <c r="D411">
        <v>205874</v>
      </c>
      <c r="E411" t="s">
        <v>776</v>
      </c>
      <c r="F411" t="s">
        <v>305</v>
      </c>
      <c r="G411" t="s">
        <v>777</v>
      </c>
      <c r="H411" t="s">
        <v>158</v>
      </c>
      <c r="I411" t="s">
        <v>232</v>
      </c>
      <c r="J411" t="s">
        <v>87</v>
      </c>
      <c r="K411" t="s">
        <v>19</v>
      </c>
      <c r="L411" t="s">
        <v>128</v>
      </c>
      <c r="M411">
        <v>1</v>
      </c>
      <c r="N411" s="47">
        <v>275</v>
      </c>
      <c r="O411" s="47">
        <v>0</v>
      </c>
      <c r="P411" s="47">
        <v>0</v>
      </c>
      <c r="Q411" s="47">
        <v>0</v>
      </c>
      <c r="R411" s="47">
        <v>0</v>
      </c>
      <c r="S411" s="47">
        <v>275</v>
      </c>
      <c r="T411" s="47">
        <v>247.5</v>
      </c>
      <c r="U411" s="47">
        <v>247.5</v>
      </c>
      <c r="V411" t="s">
        <v>71</v>
      </c>
      <c r="W411" t="s">
        <v>72</v>
      </c>
      <c r="X411"/>
      <c r="Y411" t="s">
        <v>239</v>
      </c>
      <c r="Z411" s="43" t="str">
        <f>Raw_data[[#This Row],[Month]]&amp;Raw_data[[#This Row],[Locations]]&amp;Raw_data[[#This Row],[Looker2]]</f>
        <v>45292San MarcosIOP</v>
      </c>
      <c r="AA411" s="44" t="str">
        <f>IFERROR(VLOOKUP(Raw_data[[#This Row],[Description]],'LU Table'!$A$1:$B$50,2,0),"")</f>
        <v>IOP</v>
      </c>
      <c r="AB411" s="44" t="str">
        <f>TRIM(MID(Raw_data[[#This Row],[Location]],LEN("Positive Recovery- ")+1,LEN(Raw_data[[#This Row],[Location]])))</f>
        <v>San Marcos</v>
      </c>
      <c r="AC411" s="45">
        <f t="shared" si="6"/>
        <v>45292</v>
      </c>
      <c r="AD411" s="44" t="str">
        <f>VLOOKUP(Raw_data[[#This Row],[Locations]]&amp;Raw_data[[#This Row],[Looker2]],Category!A:E,5,0)</f>
        <v>Affiliate</v>
      </c>
      <c r="AE411" s="44" t="str">
        <f>Raw_data[[#This Row],[Locations]]&amp;Raw_data[[#This Row],[Looker2]]</f>
        <v>San MarcosIOP</v>
      </c>
    </row>
    <row r="412" spans="1:31">
      <c r="A412" s="15">
        <v>45297</v>
      </c>
      <c r="B412" s="15">
        <v>45295</v>
      </c>
      <c r="C412" t="s">
        <v>9</v>
      </c>
      <c r="D412">
        <v>205875</v>
      </c>
      <c r="E412" t="s">
        <v>120</v>
      </c>
      <c r="F412" t="s">
        <v>431</v>
      </c>
      <c r="G412" t="s">
        <v>325</v>
      </c>
      <c r="H412" t="s">
        <v>159</v>
      </c>
      <c r="I412" t="s">
        <v>232</v>
      </c>
      <c r="J412" t="s">
        <v>17</v>
      </c>
      <c r="K412" t="s">
        <v>19</v>
      </c>
      <c r="L412" t="s">
        <v>128</v>
      </c>
      <c r="M412">
        <v>1</v>
      </c>
      <c r="N412" s="47">
        <v>225</v>
      </c>
      <c r="O412" s="47">
        <v>0</v>
      </c>
      <c r="P412" s="47">
        <v>0</v>
      </c>
      <c r="Q412" s="47">
        <v>0</v>
      </c>
      <c r="R412" s="47">
        <v>0</v>
      </c>
      <c r="S412" s="47">
        <v>225</v>
      </c>
      <c r="T412" s="47">
        <v>225</v>
      </c>
      <c r="U412" s="47">
        <v>225</v>
      </c>
      <c r="V412" t="s">
        <v>71</v>
      </c>
      <c r="W412" t="s">
        <v>72</v>
      </c>
      <c r="X412"/>
      <c r="Y412" t="s">
        <v>239</v>
      </c>
      <c r="Z412" s="43" t="str">
        <f>Raw_data[[#This Row],[Month]]&amp;Raw_data[[#This Row],[Locations]]&amp;Raw_data[[#This Row],[Looker2]]</f>
        <v>45292San MarcosIOP</v>
      </c>
      <c r="AA412" s="44" t="str">
        <f>IFERROR(VLOOKUP(Raw_data[[#This Row],[Description]],'LU Table'!$A$1:$B$50,2,0),"")</f>
        <v>IOP</v>
      </c>
      <c r="AB412" s="44" t="str">
        <f>TRIM(MID(Raw_data[[#This Row],[Location]],LEN("Positive Recovery- ")+1,LEN(Raw_data[[#This Row],[Location]])))</f>
        <v>San Marcos</v>
      </c>
      <c r="AC412" s="45">
        <f t="shared" si="6"/>
        <v>45292</v>
      </c>
      <c r="AD412" s="44" t="str">
        <f>VLOOKUP(Raw_data[[#This Row],[Locations]]&amp;Raw_data[[#This Row],[Looker2]],Category!A:E,5,0)</f>
        <v>Affiliate</v>
      </c>
      <c r="AE412" s="44" t="str">
        <f>Raw_data[[#This Row],[Locations]]&amp;Raw_data[[#This Row],[Looker2]]</f>
        <v>San MarcosIOP</v>
      </c>
    </row>
    <row r="413" spans="1:31">
      <c r="A413" s="15">
        <v>45297</v>
      </c>
      <c r="B413" s="15">
        <v>45295</v>
      </c>
      <c r="C413" t="s">
        <v>9</v>
      </c>
      <c r="D413">
        <v>205876</v>
      </c>
      <c r="E413" t="s">
        <v>685</v>
      </c>
      <c r="F413" t="s">
        <v>305</v>
      </c>
      <c r="G413" t="s">
        <v>280</v>
      </c>
      <c r="H413" t="s">
        <v>158</v>
      </c>
      <c r="I413" t="s">
        <v>232</v>
      </c>
      <c r="J413" t="s">
        <v>103</v>
      </c>
      <c r="K413" t="s">
        <v>19</v>
      </c>
      <c r="L413" t="s">
        <v>128</v>
      </c>
      <c r="M413">
        <v>1</v>
      </c>
      <c r="N413" s="47">
        <v>250</v>
      </c>
      <c r="O413" s="47">
        <v>0</v>
      </c>
      <c r="P413" s="47">
        <v>0</v>
      </c>
      <c r="Q413" s="47">
        <v>0</v>
      </c>
      <c r="R413" s="47">
        <v>0</v>
      </c>
      <c r="S413" s="47">
        <v>0</v>
      </c>
      <c r="T413" s="47">
        <v>225</v>
      </c>
      <c r="U413" s="47">
        <v>10</v>
      </c>
      <c r="V413" t="s">
        <v>71</v>
      </c>
      <c r="W413" t="s">
        <v>72</v>
      </c>
      <c r="X413"/>
      <c r="Y413" t="s">
        <v>239</v>
      </c>
      <c r="Z413" s="43" t="str">
        <f>Raw_data[[#This Row],[Month]]&amp;Raw_data[[#This Row],[Locations]]&amp;Raw_data[[#This Row],[Looker2]]</f>
        <v>45292San MarcosIOP</v>
      </c>
      <c r="AA413" s="44" t="str">
        <f>IFERROR(VLOOKUP(Raw_data[[#This Row],[Description]],'LU Table'!$A$1:$B$50,2,0),"")</f>
        <v>IOP</v>
      </c>
      <c r="AB413" s="44" t="str">
        <f>TRIM(MID(Raw_data[[#This Row],[Location]],LEN("Positive Recovery- ")+1,LEN(Raw_data[[#This Row],[Location]])))</f>
        <v>San Marcos</v>
      </c>
      <c r="AC413" s="45">
        <f t="shared" si="6"/>
        <v>45292</v>
      </c>
      <c r="AD413" s="44" t="str">
        <f>VLOOKUP(Raw_data[[#This Row],[Locations]]&amp;Raw_data[[#This Row],[Looker2]],Category!A:E,5,0)</f>
        <v>Affiliate</v>
      </c>
      <c r="AE413" s="44" t="str">
        <f>Raw_data[[#This Row],[Locations]]&amp;Raw_data[[#This Row],[Looker2]]</f>
        <v>San MarcosIOP</v>
      </c>
    </row>
    <row r="414" spans="1:31">
      <c r="A414" s="15">
        <v>45297</v>
      </c>
      <c r="B414" s="15">
        <v>45295</v>
      </c>
      <c r="C414" t="s">
        <v>9</v>
      </c>
      <c r="D414">
        <v>205877</v>
      </c>
      <c r="E414" t="s">
        <v>794</v>
      </c>
      <c r="F414" t="s">
        <v>427</v>
      </c>
      <c r="G414" t="s">
        <v>795</v>
      </c>
      <c r="H414" t="s">
        <v>158</v>
      </c>
      <c r="I414" t="s">
        <v>232</v>
      </c>
      <c r="J414" t="s">
        <v>87</v>
      </c>
      <c r="K414" t="s">
        <v>19</v>
      </c>
      <c r="L414" t="s">
        <v>128</v>
      </c>
      <c r="M414">
        <v>1</v>
      </c>
      <c r="N414" s="47">
        <v>275</v>
      </c>
      <c r="O414" s="47">
        <v>0</v>
      </c>
      <c r="P414" s="47">
        <v>0</v>
      </c>
      <c r="Q414" s="47">
        <v>0</v>
      </c>
      <c r="R414" s="47">
        <v>0</v>
      </c>
      <c r="S414" s="47">
        <v>0</v>
      </c>
      <c r="T414" s="47">
        <v>247.5</v>
      </c>
      <c r="U414" s="47">
        <v>247.5</v>
      </c>
      <c r="V414" t="s">
        <v>71</v>
      </c>
      <c r="W414" t="s">
        <v>72</v>
      </c>
      <c r="X414"/>
      <c r="Y414" t="s">
        <v>239</v>
      </c>
      <c r="Z414" s="43" t="str">
        <f>Raw_data[[#This Row],[Month]]&amp;Raw_data[[#This Row],[Locations]]&amp;Raw_data[[#This Row],[Looker2]]</f>
        <v>45292San MarcosIOP</v>
      </c>
      <c r="AA414" s="44" t="str">
        <f>IFERROR(VLOOKUP(Raw_data[[#This Row],[Description]],'LU Table'!$A$1:$B$50,2,0),"")</f>
        <v>IOP</v>
      </c>
      <c r="AB414" s="44" t="str">
        <f>TRIM(MID(Raw_data[[#This Row],[Location]],LEN("Positive Recovery- ")+1,LEN(Raw_data[[#This Row],[Location]])))</f>
        <v>San Marcos</v>
      </c>
      <c r="AC414" s="45">
        <f t="shared" si="6"/>
        <v>45292</v>
      </c>
      <c r="AD414" s="44" t="str">
        <f>VLOOKUP(Raw_data[[#This Row],[Locations]]&amp;Raw_data[[#This Row],[Looker2]],Category!A:E,5,0)</f>
        <v>Affiliate</v>
      </c>
      <c r="AE414" s="44" t="str">
        <f>Raw_data[[#This Row],[Locations]]&amp;Raw_data[[#This Row],[Looker2]]</f>
        <v>San MarcosIOP</v>
      </c>
    </row>
    <row r="415" spans="1:31">
      <c r="A415" s="15">
        <v>45297</v>
      </c>
      <c r="B415" s="15">
        <v>45295</v>
      </c>
      <c r="C415" t="s">
        <v>9</v>
      </c>
      <c r="D415">
        <v>205878</v>
      </c>
      <c r="E415" t="s">
        <v>894</v>
      </c>
      <c r="F415" t="s">
        <v>500</v>
      </c>
      <c r="G415" t="s">
        <v>871</v>
      </c>
      <c r="H415" t="s">
        <v>160</v>
      </c>
      <c r="I415" t="s">
        <v>232</v>
      </c>
      <c r="J415" t="s">
        <v>96</v>
      </c>
      <c r="K415" t="s">
        <v>19</v>
      </c>
      <c r="L415" t="s">
        <v>128</v>
      </c>
      <c r="M415">
        <v>1</v>
      </c>
      <c r="N415" s="47">
        <v>169</v>
      </c>
      <c r="O415" s="47">
        <v>0</v>
      </c>
      <c r="P415" s="47">
        <v>0</v>
      </c>
      <c r="Q415" s="47">
        <v>0</v>
      </c>
      <c r="R415" s="47">
        <v>0</v>
      </c>
      <c r="S415" s="47">
        <v>169</v>
      </c>
      <c r="T415" s="47">
        <v>152.1</v>
      </c>
      <c r="U415" s="47">
        <v>152.1</v>
      </c>
      <c r="V415" t="s">
        <v>71</v>
      </c>
      <c r="W415" t="s">
        <v>72</v>
      </c>
      <c r="X415"/>
      <c r="Y415" t="s">
        <v>239</v>
      </c>
      <c r="Z415" s="43" t="str">
        <f>Raw_data[[#This Row],[Month]]&amp;Raw_data[[#This Row],[Locations]]&amp;Raw_data[[#This Row],[Looker2]]</f>
        <v>45292San MarcosIOP</v>
      </c>
      <c r="AA415" s="44" t="str">
        <f>IFERROR(VLOOKUP(Raw_data[[#This Row],[Description]],'LU Table'!$A$1:$B$50,2,0),"")</f>
        <v>IOP</v>
      </c>
      <c r="AB415" s="44" t="str">
        <f>TRIM(MID(Raw_data[[#This Row],[Location]],LEN("Positive Recovery- ")+1,LEN(Raw_data[[#This Row],[Location]])))</f>
        <v>San Marcos</v>
      </c>
      <c r="AC415" s="45">
        <f t="shared" ref="AC415:AC478" si="7">B415-DAY(B415)+1</f>
        <v>45292</v>
      </c>
      <c r="AD415" s="44" t="str">
        <f>VLOOKUP(Raw_data[[#This Row],[Locations]]&amp;Raw_data[[#This Row],[Looker2]],Category!A:E,5,0)</f>
        <v>Affiliate</v>
      </c>
      <c r="AE415" s="44" t="str">
        <f>Raw_data[[#This Row],[Locations]]&amp;Raw_data[[#This Row],[Looker2]]</f>
        <v>San MarcosIOP</v>
      </c>
    </row>
    <row r="416" spans="1:31">
      <c r="A416" s="15">
        <v>45297</v>
      </c>
      <c r="B416" s="15">
        <v>45295</v>
      </c>
      <c r="C416" t="s">
        <v>9</v>
      </c>
      <c r="D416">
        <v>205879</v>
      </c>
      <c r="E416" t="s">
        <v>883</v>
      </c>
      <c r="F416" t="s">
        <v>410</v>
      </c>
      <c r="G416" t="s">
        <v>486</v>
      </c>
      <c r="H416" t="s">
        <v>160</v>
      </c>
      <c r="I416" t="s">
        <v>232</v>
      </c>
      <c r="J416" t="s">
        <v>90</v>
      </c>
      <c r="K416" t="s">
        <v>19</v>
      </c>
      <c r="L416" t="s">
        <v>128</v>
      </c>
      <c r="M416">
        <v>1</v>
      </c>
      <c r="N416" s="47">
        <v>220</v>
      </c>
      <c r="O416" s="47">
        <v>0</v>
      </c>
      <c r="P416" s="47">
        <v>0</v>
      </c>
      <c r="Q416" s="47">
        <v>0</v>
      </c>
      <c r="R416" s="47">
        <v>0</v>
      </c>
      <c r="S416" s="47">
        <v>8</v>
      </c>
      <c r="T416" s="47">
        <v>198</v>
      </c>
      <c r="U416" s="47">
        <v>198</v>
      </c>
      <c r="V416" t="s">
        <v>71</v>
      </c>
      <c r="W416" t="s">
        <v>72</v>
      </c>
      <c r="X416"/>
      <c r="Y416" t="s">
        <v>239</v>
      </c>
      <c r="Z416" s="43" t="str">
        <f>Raw_data[[#This Row],[Month]]&amp;Raw_data[[#This Row],[Locations]]&amp;Raw_data[[#This Row],[Looker2]]</f>
        <v>45292San MarcosIOP</v>
      </c>
      <c r="AA416" s="44" t="str">
        <f>IFERROR(VLOOKUP(Raw_data[[#This Row],[Description]],'LU Table'!$A$1:$B$50,2,0),"")</f>
        <v>IOP</v>
      </c>
      <c r="AB416" s="44" t="str">
        <f>TRIM(MID(Raw_data[[#This Row],[Location]],LEN("Positive Recovery- ")+1,LEN(Raw_data[[#This Row],[Location]])))</f>
        <v>San Marcos</v>
      </c>
      <c r="AC416" s="45">
        <f t="shared" si="7"/>
        <v>45292</v>
      </c>
      <c r="AD416" s="44" t="str">
        <f>VLOOKUP(Raw_data[[#This Row],[Locations]]&amp;Raw_data[[#This Row],[Looker2]],Category!A:E,5,0)</f>
        <v>Affiliate</v>
      </c>
      <c r="AE416" s="44" t="str">
        <f>Raw_data[[#This Row],[Locations]]&amp;Raw_data[[#This Row],[Looker2]]</f>
        <v>San MarcosIOP</v>
      </c>
    </row>
    <row r="417" spans="1:31">
      <c r="A417" s="15">
        <v>45297</v>
      </c>
      <c r="B417" s="15">
        <v>45295</v>
      </c>
      <c r="C417" t="s">
        <v>9</v>
      </c>
      <c r="D417">
        <v>205880</v>
      </c>
      <c r="E417" t="s">
        <v>706</v>
      </c>
      <c r="F417" t="s">
        <v>519</v>
      </c>
      <c r="G417" t="s">
        <v>707</v>
      </c>
      <c r="H417" t="s">
        <v>158</v>
      </c>
      <c r="I417" t="s">
        <v>232</v>
      </c>
      <c r="J417" t="s">
        <v>88</v>
      </c>
      <c r="K417" t="s">
        <v>19</v>
      </c>
      <c r="L417" t="s">
        <v>128</v>
      </c>
      <c r="M417">
        <v>1</v>
      </c>
      <c r="N417" s="47">
        <v>250</v>
      </c>
      <c r="O417" s="47">
        <v>0</v>
      </c>
      <c r="P417" s="47">
        <v>0</v>
      </c>
      <c r="Q417" s="47">
        <v>0</v>
      </c>
      <c r="R417" s="47">
        <v>0</v>
      </c>
      <c r="S417" s="47">
        <v>0</v>
      </c>
      <c r="T417" s="47">
        <v>225</v>
      </c>
      <c r="U417" s="47">
        <v>5</v>
      </c>
      <c r="V417" t="s">
        <v>71</v>
      </c>
      <c r="W417" t="s">
        <v>72</v>
      </c>
      <c r="X417"/>
      <c r="Y417" t="s">
        <v>239</v>
      </c>
      <c r="Z417" s="43" t="str">
        <f>Raw_data[[#This Row],[Month]]&amp;Raw_data[[#This Row],[Locations]]&amp;Raw_data[[#This Row],[Looker2]]</f>
        <v>45292San MarcosIOP</v>
      </c>
      <c r="AA417" s="44" t="str">
        <f>IFERROR(VLOOKUP(Raw_data[[#This Row],[Description]],'LU Table'!$A$1:$B$50,2,0),"")</f>
        <v>IOP</v>
      </c>
      <c r="AB417" s="44" t="str">
        <f>TRIM(MID(Raw_data[[#This Row],[Location]],LEN("Positive Recovery- ")+1,LEN(Raw_data[[#This Row],[Location]])))</f>
        <v>San Marcos</v>
      </c>
      <c r="AC417" s="45">
        <f t="shared" si="7"/>
        <v>45292</v>
      </c>
      <c r="AD417" s="44" t="str">
        <f>VLOOKUP(Raw_data[[#This Row],[Locations]]&amp;Raw_data[[#This Row],[Looker2]],Category!A:E,5,0)</f>
        <v>Affiliate</v>
      </c>
      <c r="AE417" s="44" t="str">
        <f>Raw_data[[#This Row],[Locations]]&amp;Raw_data[[#This Row],[Looker2]]</f>
        <v>San MarcosIOP</v>
      </c>
    </row>
    <row r="418" spans="1:31">
      <c r="A418" s="15">
        <v>45297</v>
      </c>
      <c r="B418" s="15">
        <v>45295</v>
      </c>
      <c r="C418" t="s">
        <v>9</v>
      </c>
      <c r="D418">
        <v>205881</v>
      </c>
      <c r="E418" t="s">
        <v>813</v>
      </c>
      <c r="F418" t="s">
        <v>814</v>
      </c>
      <c r="G418" t="s">
        <v>815</v>
      </c>
      <c r="H418" t="s">
        <v>158</v>
      </c>
      <c r="I418" t="s">
        <v>232</v>
      </c>
      <c r="J418" t="s">
        <v>88</v>
      </c>
      <c r="K418" t="s">
        <v>19</v>
      </c>
      <c r="L418" t="s">
        <v>128</v>
      </c>
      <c r="M418">
        <v>1</v>
      </c>
      <c r="N418" s="47">
        <v>250</v>
      </c>
      <c r="O418" s="47">
        <v>0</v>
      </c>
      <c r="P418" s="47">
        <v>0</v>
      </c>
      <c r="Q418" s="47">
        <v>0</v>
      </c>
      <c r="R418" s="47">
        <v>0</v>
      </c>
      <c r="S418" s="47">
        <v>0</v>
      </c>
      <c r="T418" s="47">
        <v>225</v>
      </c>
      <c r="U418" s="47">
        <v>225</v>
      </c>
      <c r="V418" t="s">
        <v>71</v>
      </c>
      <c r="W418" t="s">
        <v>72</v>
      </c>
      <c r="X418"/>
      <c r="Y418" t="s">
        <v>239</v>
      </c>
      <c r="Z418" s="43" t="str">
        <f>Raw_data[[#This Row],[Month]]&amp;Raw_data[[#This Row],[Locations]]&amp;Raw_data[[#This Row],[Looker2]]</f>
        <v>45292San MarcosIOP</v>
      </c>
      <c r="AA418" s="44" t="str">
        <f>IFERROR(VLOOKUP(Raw_data[[#This Row],[Description]],'LU Table'!$A$1:$B$50,2,0),"")</f>
        <v>IOP</v>
      </c>
      <c r="AB418" s="44" t="str">
        <f>TRIM(MID(Raw_data[[#This Row],[Location]],LEN("Positive Recovery- ")+1,LEN(Raw_data[[#This Row],[Location]])))</f>
        <v>San Marcos</v>
      </c>
      <c r="AC418" s="45">
        <f t="shared" si="7"/>
        <v>45292</v>
      </c>
      <c r="AD418" s="44" t="str">
        <f>VLOOKUP(Raw_data[[#This Row],[Locations]]&amp;Raw_data[[#This Row],[Looker2]],Category!A:E,5,0)</f>
        <v>Affiliate</v>
      </c>
      <c r="AE418" s="44" t="str">
        <f>Raw_data[[#This Row],[Locations]]&amp;Raw_data[[#This Row],[Looker2]]</f>
        <v>San MarcosIOP</v>
      </c>
    </row>
    <row r="419" spans="1:31">
      <c r="A419" s="15">
        <v>45297</v>
      </c>
      <c r="B419" s="15">
        <v>45295</v>
      </c>
      <c r="C419" t="s">
        <v>9</v>
      </c>
      <c r="D419">
        <v>205882</v>
      </c>
      <c r="E419" t="s">
        <v>125</v>
      </c>
      <c r="F419" t="s">
        <v>417</v>
      </c>
      <c r="G419" t="s">
        <v>320</v>
      </c>
      <c r="H419" t="s">
        <v>159</v>
      </c>
      <c r="I419" t="s">
        <v>232</v>
      </c>
      <c r="J419" t="s">
        <v>17</v>
      </c>
      <c r="K419" t="s">
        <v>19</v>
      </c>
      <c r="L419" t="s">
        <v>128</v>
      </c>
      <c r="M419">
        <v>1</v>
      </c>
      <c r="N419" s="47">
        <v>225</v>
      </c>
      <c r="O419" s="47">
        <v>0</v>
      </c>
      <c r="P419" s="47">
        <v>0</v>
      </c>
      <c r="Q419" s="47">
        <v>0</v>
      </c>
      <c r="R419" s="47">
        <v>0</v>
      </c>
      <c r="S419" s="47">
        <v>225</v>
      </c>
      <c r="T419" s="47">
        <v>225</v>
      </c>
      <c r="U419" s="47">
        <v>225</v>
      </c>
      <c r="V419" t="s">
        <v>71</v>
      </c>
      <c r="W419" t="s">
        <v>72</v>
      </c>
      <c r="X419"/>
      <c r="Y419" t="s">
        <v>239</v>
      </c>
      <c r="Z419" s="43" t="str">
        <f>Raw_data[[#This Row],[Month]]&amp;Raw_data[[#This Row],[Locations]]&amp;Raw_data[[#This Row],[Looker2]]</f>
        <v>45292San MarcosIOP</v>
      </c>
      <c r="AA419" s="44" t="str">
        <f>IFERROR(VLOOKUP(Raw_data[[#This Row],[Description]],'LU Table'!$A$1:$B$50,2,0),"")</f>
        <v>IOP</v>
      </c>
      <c r="AB419" s="44" t="str">
        <f>TRIM(MID(Raw_data[[#This Row],[Location]],LEN("Positive Recovery- ")+1,LEN(Raw_data[[#This Row],[Location]])))</f>
        <v>San Marcos</v>
      </c>
      <c r="AC419" s="45">
        <f t="shared" si="7"/>
        <v>45292</v>
      </c>
      <c r="AD419" s="44" t="str">
        <f>VLOOKUP(Raw_data[[#This Row],[Locations]]&amp;Raw_data[[#This Row],[Looker2]],Category!A:E,5,0)</f>
        <v>Affiliate</v>
      </c>
      <c r="AE419" s="44" t="str">
        <f>Raw_data[[#This Row],[Locations]]&amp;Raw_data[[#This Row],[Looker2]]</f>
        <v>San MarcosIOP</v>
      </c>
    </row>
    <row r="420" spans="1:31">
      <c r="A420" s="15">
        <v>45297</v>
      </c>
      <c r="B420" s="15">
        <v>45295</v>
      </c>
      <c r="C420" t="s">
        <v>9</v>
      </c>
      <c r="D420">
        <v>205883</v>
      </c>
      <c r="E420" t="s">
        <v>606</v>
      </c>
      <c r="F420" t="s">
        <v>404</v>
      </c>
      <c r="G420" t="s">
        <v>607</v>
      </c>
      <c r="H420" t="s">
        <v>160</v>
      </c>
      <c r="I420" t="s">
        <v>232</v>
      </c>
      <c r="J420" t="s">
        <v>90</v>
      </c>
      <c r="K420" t="s">
        <v>19</v>
      </c>
      <c r="L420" t="s">
        <v>128</v>
      </c>
      <c r="M420">
        <v>1</v>
      </c>
      <c r="N420" s="47">
        <v>220</v>
      </c>
      <c r="O420" s="47">
        <v>0</v>
      </c>
      <c r="P420" s="47">
        <v>0</v>
      </c>
      <c r="Q420" s="47">
        <v>0</v>
      </c>
      <c r="R420" s="47">
        <v>0</v>
      </c>
      <c r="S420" s="47">
        <v>8</v>
      </c>
      <c r="T420" s="47">
        <v>198</v>
      </c>
      <c r="U420" s="47">
        <v>39</v>
      </c>
      <c r="V420" t="s">
        <v>71</v>
      </c>
      <c r="W420" t="s">
        <v>72</v>
      </c>
      <c r="X420"/>
      <c r="Y420" t="s">
        <v>239</v>
      </c>
      <c r="Z420" s="43" t="str">
        <f>Raw_data[[#This Row],[Month]]&amp;Raw_data[[#This Row],[Locations]]&amp;Raw_data[[#This Row],[Looker2]]</f>
        <v>45292San MarcosIOP</v>
      </c>
      <c r="AA420" s="44" t="str">
        <f>IFERROR(VLOOKUP(Raw_data[[#This Row],[Description]],'LU Table'!$A$1:$B$50,2,0),"")</f>
        <v>IOP</v>
      </c>
      <c r="AB420" s="44" t="str">
        <f>TRIM(MID(Raw_data[[#This Row],[Location]],LEN("Positive Recovery- ")+1,LEN(Raw_data[[#This Row],[Location]])))</f>
        <v>San Marcos</v>
      </c>
      <c r="AC420" s="45">
        <f t="shared" si="7"/>
        <v>45292</v>
      </c>
      <c r="AD420" s="44" t="str">
        <f>VLOOKUP(Raw_data[[#This Row],[Locations]]&amp;Raw_data[[#This Row],[Looker2]],Category!A:E,5,0)</f>
        <v>Affiliate</v>
      </c>
      <c r="AE420" s="44" t="str">
        <f>Raw_data[[#This Row],[Locations]]&amp;Raw_data[[#This Row],[Looker2]]</f>
        <v>San MarcosIOP</v>
      </c>
    </row>
    <row r="421" spans="1:31">
      <c r="A421" s="15">
        <v>45297</v>
      </c>
      <c r="B421" s="15">
        <v>45295</v>
      </c>
      <c r="C421" t="s">
        <v>9</v>
      </c>
      <c r="D421">
        <v>205884</v>
      </c>
      <c r="E421" t="s">
        <v>724</v>
      </c>
      <c r="F421" t="s">
        <v>383</v>
      </c>
      <c r="G421" t="s">
        <v>353</v>
      </c>
      <c r="H421" t="s">
        <v>158</v>
      </c>
      <c r="I421" t="s">
        <v>232</v>
      </c>
      <c r="J421" t="s">
        <v>725</v>
      </c>
      <c r="K421" t="s">
        <v>19</v>
      </c>
      <c r="L421" t="s">
        <v>128</v>
      </c>
      <c r="M421">
        <v>1</v>
      </c>
      <c r="N421" s="47">
        <v>1500</v>
      </c>
      <c r="O421" s="47">
        <v>0</v>
      </c>
      <c r="P421" s="47">
        <v>0</v>
      </c>
      <c r="Q421" s="47">
        <v>0</v>
      </c>
      <c r="R421" s="47">
        <v>0</v>
      </c>
      <c r="S421" s="47">
        <v>0</v>
      </c>
      <c r="T421" s="47">
        <v>150</v>
      </c>
      <c r="U421" s="47">
        <v>-412.5</v>
      </c>
      <c r="V421" t="s">
        <v>71</v>
      </c>
      <c r="W421" t="s">
        <v>72</v>
      </c>
      <c r="X421"/>
      <c r="Y421" t="s">
        <v>239</v>
      </c>
      <c r="Z421" s="43" t="str">
        <f>Raw_data[[#This Row],[Month]]&amp;Raw_data[[#This Row],[Locations]]&amp;Raw_data[[#This Row],[Looker2]]</f>
        <v>45292San MarcosIOP</v>
      </c>
      <c r="AA421" s="44" t="str">
        <f>IFERROR(VLOOKUP(Raw_data[[#This Row],[Description]],'LU Table'!$A$1:$B$50,2,0),"")</f>
        <v>IOP</v>
      </c>
      <c r="AB421" s="44" t="str">
        <f>TRIM(MID(Raw_data[[#This Row],[Location]],LEN("Positive Recovery- ")+1,LEN(Raw_data[[#This Row],[Location]])))</f>
        <v>San Marcos</v>
      </c>
      <c r="AC421" s="45">
        <f t="shared" si="7"/>
        <v>45292</v>
      </c>
      <c r="AD421" s="44" t="str">
        <f>VLOOKUP(Raw_data[[#This Row],[Locations]]&amp;Raw_data[[#This Row],[Looker2]],Category!A:E,5,0)</f>
        <v>Affiliate</v>
      </c>
      <c r="AE421" s="44" t="str">
        <f>Raw_data[[#This Row],[Locations]]&amp;Raw_data[[#This Row],[Looker2]]</f>
        <v>San MarcosIOP</v>
      </c>
    </row>
    <row r="422" spans="1:31">
      <c r="A422" s="15">
        <v>45297</v>
      </c>
      <c r="B422" s="15">
        <v>45295</v>
      </c>
      <c r="C422" t="s">
        <v>9</v>
      </c>
      <c r="D422">
        <v>205885</v>
      </c>
      <c r="E422" t="s">
        <v>796</v>
      </c>
      <c r="F422" t="s">
        <v>483</v>
      </c>
      <c r="G422" t="s">
        <v>353</v>
      </c>
      <c r="H422" t="s">
        <v>158</v>
      </c>
      <c r="I422" t="s">
        <v>232</v>
      </c>
      <c r="J422" t="s">
        <v>92</v>
      </c>
      <c r="K422" t="s">
        <v>19</v>
      </c>
      <c r="L422" t="s">
        <v>128</v>
      </c>
      <c r="M422">
        <v>1</v>
      </c>
      <c r="N422" s="47">
        <v>190</v>
      </c>
      <c r="O422" s="47">
        <v>0</v>
      </c>
      <c r="P422" s="47">
        <v>0</v>
      </c>
      <c r="Q422" s="47">
        <v>0</v>
      </c>
      <c r="R422" s="47">
        <v>0</v>
      </c>
      <c r="S422" s="47">
        <v>0</v>
      </c>
      <c r="T422" s="47">
        <v>171</v>
      </c>
      <c r="U422" s="47">
        <v>19</v>
      </c>
      <c r="V422" t="s">
        <v>71</v>
      </c>
      <c r="W422" t="s">
        <v>72</v>
      </c>
      <c r="X422"/>
      <c r="Y422" t="s">
        <v>239</v>
      </c>
      <c r="Z422" s="43" t="str">
        <f>Raw_data[[#This Row],[Month]]&amp;Raw_data[[#This Row],[Locations]]&amp;Raw_data[[#This Row],[Looker2]]</f>
        <v>45292San MarcosIOP</v>
      </c>
      <c r="AA422" s="44" t="str">
        <f>IFERROR(VLOOKUP(Raw_data[[#This Row],[Description]],'LU Table'!$A$1:$B$50,2,0),"")</f>
        <v>IOP</v>
      </c>
      <c r="AB422" s="44" t="str">
        <f>TRIM(MID(Raw_data[[#This Row],[Location]],LEN("Positive Recovery- ")+1,LEN(Raw_data[[#This Row],[Location]])))</f>
        <v>San Marcos</v>
      </c>
      <c r="AC422" s="45">
        <f t="shared" si="7"/>
        <v>45292</v>
      </c>
      <c r="AD422" s="44" t="str">
        <f>VLOOKUP(Raw_data[[#This Row],[Locations]]&amp;Raw_data[[#This Row],[Looker2]],Category!A:E,5,0)</f>
        <v>Affiliate</v>
      </c>
      <c r="AE422" s="44" t="str">
        <f>Raw_data[[#This Row],[Locations]]&amp;Raw_data[[#This Row],[Looker2]]</f>
        <v>San MarcosIOP</v>
      </c>
    </row>
    <row r="423" spans="1:31">
      <c r="A423" s="15">
        <v>45297</v>
      </c>
      <c r="B423" s="15">
        <v>45295</v>
      </c>
      <c r="C423" t="s">
        <v>9</v>
      </c>
      <c r="D423">
        <v>205886</v>
      </c>
      <c r="E423" t="s">
        <v>668</v>
      </c>
      <c r="F423" t="s">
        <v>350</v>
      </c>
      <c r="G423" t="s">
        <v>669</v>
      </c>
      <c r="H423" t="s">
        <v>160</v>
      </c>
      <c r="I423" t="s">
        <v>232</v>
      </c>
      <c r="J423" t="s">
        <v>96</v>
      </c>
      <c r="K423" t="s">
        <v>79</v>
      </c>
      <c r="L423" t="s">
        <v>128</v>
      </c>
      <c r="M423">
        <v>1</v>
      </c>
      <c r="N423" s="47">
        <v>169</v>
      </c>
      <c r="O423" s="47">
        <v>0</v>
      </c>
      <c r="P423" s="47">
        <v>0</v>
      </c>
      <c r="Q423" s="47">
        <v>0</v>
      </c>
      <c r="R423" s="47">
        <v>0</v>
      </c>
      <c r="S423" s="47">
        <v>169</v>
      </c>
      <c r="T423" s="47">
        <v>152.1</v>
      </c>
      <c r="U423" s="47">
        <v>152.1</v>
      </c>
      <c r="V423" t="s">
        <v>71</v>
      </c>
      <c r="W423" t="s">
        <v>72</v>
      </c>
      <c r="X423"/>
      <c r="Y423" t="s">
        <v>239</v>
      </c>
      <c r="Z423" s="43" t="str">
        <f>Raw_data[[#This Row],[Month]]&amp;Raw_data[[#This Row],[Locations]]&amp;Raw_data[[#This Row],[Looker2]]</f>
        <v>45292Cinco RanchIOP</v>
      </c>
      <c r="AA423" s="44" t="str">
        <f>IFERROR(VLOOKUP(Raw_data[[#This Row],[Description]],'LU Table'!$A$1:$B$50,2,0),"")</f>
        <v>IOP</v>
      </c>
      <c r="AB423" s="44" t="str">
        <f>TRIM(MID(Raw_data[[#This Row],[Location]],LEN("Positive Recovery- ")+1,LEN(Raw_data[[#This Row],[Location]])))</f>
        <v>Cinco Ranch</v>
      </c>
      <c r="AC423" s="45">
        <f t="shared" si="7"/>
        <v>45292</v>
      </c>
      <c r="AD423" s="44" t="str">
        <f>VLOOKUP(Raw_data[[#This Row],[Locations]]&amp;Raw_data[[#This Row],[Looker2]],Category!A:E,5,0)</f>
        <v>Affiliate</v>
      </c>
      <c r="AE423" s="44" t="str">
        <f>Raw_data[[#This Row],[Locations]]&amp;Raw_data[[#This Row],[Looker2]]</f>
        <v>Cinco RanchIOP</v>
      </c>
    </row>
    <row r="424" spans="1:31">
      <c r="A424" s="15">
        <v>45297</v>
      </c>
      <c r="B424" s="15">
        <v>45295</v>
      </c>
      <c r="C424" t="s">
        <v>9</v>
      </c>
      <c r="D424">
        <v>205887</v>
      </c>
      <c r="E424" t="s">
        <v>982</v>
      </c>
      <c r="F424" t="s">
        <v>983</v>
      </c>
      <c r="G424" t="s">
        <v>984</v>
      </c>
      <c r="H424" t="s">
        <v>160</v>
      </c>
      <c r="I424" t="s">
        <v>232</v>
      </c>
      <c r="J424" t="s">
        <v>90</v>
      </c>
      <c r="K424" t="s">
        <v>234</v>
      </c>
      <c r="L424" t="s">
        <v>128</v>
      </c>
      <c r="M424">
        <v>1</v>
      </c>
      <c r="N424" s="47">
        <v>220</v>
      </c>
      <c r="O424" s="47">
        <v>0</v>
      </c>
      <c r="P424" s="47">
        <v>0</v>
      </c>
      <c r="Q424" s="47">
        <v>0</v>
      </c>
      <c r="R424" s="47">
        <v>0</v>
      </c>
      <c r="S424" s="47">
        <v>0</v>
      </c>
      <c r="T424" s="47">
        <v>198</v>
      </c>
      <c r="U424" s="47">
        <v>22</v>
      </c>
      <c r="V424" t="s">
        <v>71</v>
      </c>
      <c r="W424" t="s">
        <v>72</v>
      </c>
      <c r="X424"/>
      <c r="Y424" t="s">
        <v>239</v>
      </c>
      <c r="Z424" s="43" t="str">
        <f>Raw_data[[#This Row],[Month]]&amp;Raw_data[[#This Row],[Locations]]&amp;Raw_data[[#This Row],[Looker2]]</f>
        <v>45292Clear LakeIOP</v>
      </c>
      <c r="AA424" s="44" t="str">
        <f>IFERROR(VLOOKUP(Raw_data[[#This Row],[Description]],'LU Table'!$A$1:$B$50,2,0),"")</f>
        <v>IOP</v>
      </c>
      <c r="AB424" s="44" t="str">
        <f>TRIM(MID(Raw_data[[#This Row],[Location]],LEN("Positive Recovery- ")+1,LEN(Raw_data[[#This Row],[Location]])))</f>
        <v>Clear Lake</v>
      </c>
      <c r="AC424" s="45">
        <f t="shared" si="7"/>
        <v>45292</v>
      </c>
      <c r="AD424" s="44" t="str">
        <f>VLOOKUP(Raw_data[[#This Row],[Locations]]&amp;Raw_data[[#This Row],[Looker2]],Category!A:E,5,0)</f>
        <v>Affiliate</v>
      </c>
      <c r="AE424" s="44" t="str">
        <f>Raw_data[[#This Row],[Locations]]&amp;Raw_data[[#This Row],[Looker2]]</f>
        <v>Clear LakeIOP</v>
      </c>
    </row>
    <row r="425" spans="1:31">
      <c r="A425" s="15">
        <v>45297</v>
      </c>
      <c r="B425" s="15">
        <v>45295</v>
      </c>
      <c r="C425" t="s">
        <v>9</v>
      </c>
      <c r="D425">
        <v>205888</v>
      </c>
      <c r="E425" t="s">
        <v>697</v>
      </c>
      <c r="F425" t="s">
        <v>352</v>
      </c>
      <c r="G425" t="s">
        <v>303</v>
      </c>
      <c r="H425" t="s">
        <v>160</v>
      </c>
      <c r="I425"/>
      <c r="J425" t="s">
        <v>94</v>
      </c>
      <c r="K425" t="s">
        <v>234</v>
      </c>
      <c r="L425" t="s">
        <v>128</v>
      </c>
      <c r="M425">
        <v>1</v>
      </c>
      <c r="N425" s="47">
        <v>215</v>
      </c>
      <c r="O425" s="47">
        <v>0</v>
      </c>
      <c r="P425" s="47">
        <v>0</v>
      </c>
      <c r="Q425" s="47">
        <v>0</v>
      </c>
      <c r="R425" s="47">
        <v>0</v>
      </c>
      <c r="S425" s="47">
        <v>215</v>
      </c>
      <c r="T425" s="47">
        <v>193.5</v>
      </c>
      <c r="U425" s="47">
        <v>193.5</v>
      </c>
      <c r="V425" t="s">
        <v>71</v>
      </c>
      <c r="W425" t="s">
        <v>72</v>
      </c>
      <c r="X425"/>
      <c r="Y425" t="s">
        <v>239</v>
      </c>
      <c r="Z425" s="43" t="str">
        <f>Raw_data[[#This Row],[Month]]&amp;Raw_data[[#This Row],[Locations]]&amp;Raw_data[[#This Row],[Looker2]]</f>
        <v>45292Clear LakeIOP</v>
      </c>
      <c r="AA425" s="44" t="str">
        <f>IFERROR(VLOOKUP(Raw_data[[#This Row],[Description]],'LU Table'!$A$1:$B$50,2,0),"")</f>
        <v>IOP</v>
      </c>
      <c r="AB425" s="44" t="str">
        <f>TRIM(MID(Raw_data[[#This Row],[Location]],LEN("Positive Recovery- ")+1,LEN(Raw_data[[#This Row],[Location]])))</f>
        <v>Clear Lake</v>
      </c>
      <c r="AC425" s="45">
        <f t="shared" si="7"/>
        <v>45292</v>
      </c>
      <c r="AD425" s="44" t="str">
        <f>VLOOKUP(Raw_data[[#This Row],[Locations]]&amp;Raw_data[[#This Row],[Looker2]],Category!A:E,5,0)</f>
        <v>Affiliate</v>
      </c>
      <c r="AE425" s="44" t="str">
        <f>Raw_data[[#This Row],[Locations]]&amp;Raw_data[[#This Row],[Looker2]]</f>
        <v>Clear LakeIOP</v>
      </c>
    </row>
    <row r="426" spans="1:31">
      <c r="A426" s="15">
        <v>45297</v>
      </c>
      <c r="B426" s="15">
        <v>45295</v>
      </c>
      <c r="C426" t="s">
        <v>9</v>
      </c>
      <c r="D426">
        <v>205889</v>
      </c>
      <c r="E426" t="s">
        <v>809</v>
      </c>
      <c r="F426" t="s">
        <v>326</v>
      </c>
      <c r="G426" t="s">
        <v>810</v>
      </c>
      <c r="H426" t="s">
        <v>158</v>
      </c>
      <c r="I426" t="s">
        <v>232</v>
      </c>
      <c r="J426" t="s">
        <v>88</v>
      </c>
      <c r="K426" t="s">
        <v>234</v>
      </c>
      <c r="L426" t="s">
        <v>128</v>
      </c>
      <c r="M426">
        <v>1</v>
      </c>
      <c r="N426" s="47">
        <v>250</v>
      </c>
      <c r="O426" s="47">
        <v>0</v>
      </c>
      <c r="P426" s="47">
        <v>0</v>
      </c>
      <c r="Q426" s="47">
        <v>0</v>
      </c>
      <c r="R426" s="47">
        <v>0</v>
      </c>
      <c r="S426" s="47">
        <v>0</v>
      </c>
      <c r="T426" s="47">
        <v>225</v>
      </c>
      <c r="U426" s="47">
        <v>225</v>
      </c>
      <c r="V426" t="s">
        <v>71</v>
      </c>
      <c r="W426" t="s">
        <v>72</v>
      </c>
      <c r="X426"/>
      <c r="Y426" t="s">
        <v>239</v>
      </c>
      <c r="Z426" s="43" t="str">
        <f>Raw_data[[#This Row],[Month]]&amp;Raw_data[[#This Row],[Locations]]&amp;Raw_data[[#This Row],[Looker2]]</f>
        <v>45292Clear LakeIOP</v>
      </c>
      <c r="AA426" s="44" t="str">
        <f>IFERROR(VLOOKUP(Raw_data[[#This Row],[Description]],'LU Table'!$A$1:$B$50,2,0),"")</f>
        <v>IOP</v>
      </c>
      <c r="AB426" s="44" t="str">
        <f>TRIM(MID(Raw_data[[#This Row],[Location]],LEN("Positive Recovery- ")+1,LEN(Raw_data[[#This Row],[Location]])))</f>
        <v>Clear Lake</v>
      </c>
      <c r="AC426" s="45">
        <f t="shared" si="7"/>
        <v>45292</v>
      </c>
      <c r="AD426" s="44" t="str">
        <f>VLOOKUP(Raw_data[[#This Row],[Locations]]&amp;Raw_data[[#This Row],[Looker2]],Category!A:E,5,0)</f>
        <v>Affiliate</v>
      </c>
      <c r="AE426" s="44" t="str">
        <f>Raw_data[[#This Row],[Locations]]&amp;Raw_data[[#This Row],[Looker2]]</f>
        <v>Clear LakeIOP</v>
      </c>
    </row>
    <row r="427" spans="1:31">
      <c r="A427" s="15">
        <v>45297</v>
      </c>
      <c r="B427" s="15">
        <v>45295</v>
      </c>
      <c r="C427" t="s">
        <v>9</v>
      </c>
      <c r="D427">
        <v>205890</v>
      </c>
      <c r="E427" t="s">
        <v>754</v>
      </c>
      <c r="F427" t="s">
        <v>274</v>
      </c>
      <c r="G427" t="s">
        <v>755</v>
      </c>
      <c r="H427" t="s">
        <v>158</v>
      </c>
      <c r="I427" t="s">
        <v>232</v>
      </c>
      <c r="J427" t="s">
        <v>87</v>
      </c>
      <c r="K427" t="s">
        <v>234</v>
      </c>
      <c r="L427" t="s">
        <v>128</v>
      </c>
      <c r="M427">
        <v>1</v>
      </c>
      <c r="N427" s="47">
        <v>275</v>
      </c>
      <c r="O427" s="47">
        <v>0</v>
      </c>
      <c r="P427" s="47">
        <v>0</v>
      </c>
      <c r="Q427" s="47">
        <v>0</v>
      </c>
      <c r="R427" s="47">
        <v>0</v>
      </c>
      <c r="S427" s="47">
        <v>0</v>
      </c>
      <c r="T427" s="47">
        <v>247.5</v>
      </c>
      <c r="U427" s="47">
        <v>247.5</v>
      </c>
      <c r="V427" t="s">
        <v>71</v>
      </c>
      <c r="W427" t="s">
        <v>72</v>
      </c>
      <c r="X427"/>
      <c r="Y427" t="s">
        <v>239</v>
      </c>
      <c r="Z427" s="43" t="str">
        <f>Raw_data[[#This Row],[Month]]&amp;Raw_data[[#This Row],[Locations]]&amp;Raw_data[[#This Row],[Looker2]]</f>
        <v>45292Clear LakeIOP</v>
      </c>
      <c r="AA427" s="44" t="str">
        <f>IFERROR(VLOOKUP(Raw_data[[#This Row],[Description]],'LU Table'!$A$1:$B$50,2,0),"")</f>
        <v>IOP</v>
      </c>
      <c r="AB427" s="44" t="str">
        <f>TRIM(MID(Raw_data[[#This Row],[Location]],LEN("Positive Recovery- ")+1,LEN(Raw_data[[#This Row],[Location]])))</f>
        <v>Clear Lake</v>
      </c>
      <c r="AC427" s="45">
        <f t="shared" si="7"/>
        <v>45292</v>
      </c>
      <c r="AD427" s="44" t="str">
        <f>VLOOKUP(Raw_data[[#This Row],[Locations]]&amp;Raw_data[[#This Row],[Looker2]],Category!A:E,5,0)</f>
        <v>Affiliate</v>
      </c>
      <c r="AE427" s="44" t="str">
        <f>Raw_data[[#This Row],[Locations]]&amp;Raw_data[[#This Row],[Looker2]]</f>
        <v>Clear LakeIOP</v>
      </c>
    </row>
    <row r="428" spans="1:31">
      <c r="A428" s="15">
        <v>45297</v>
      </c>
      <c r="B428" s="15">
        <v>45295</v>
      </c>
      <c r="C428" t="s">
        <v>9</v>
      </c>
      <c r="D428">
        <v>205891</v>
      </c>
      <c r="E428" t="s">
        <v>767</v>
      </c>
      <c r="F428" t="s">
        <v>768</v>
      </c>
      <c r="G428" t="s">
        <v>353</v>
      </c>
      <c r="H428" t="s">
        <v>158</v>
      </c>
      <c r="I428"/>
      <c r="J428" t="s">
        <v>89</v>
      </c>
      <c r="K428" t="s">
        <v>234</v>
      </c>
      <c r="L428" t="s">
        <v>128</v>
      </c>
      <c r="M428">
        <v>1</v>
      </c>
      <c r="N428" s="47">
        <v>200</v>
      </c>
      <c r="O428" s="47">
        <v>0</v>
      </c>
      <c r="P428" s="47">
        <v>0</v>
      </c>
      <c r="Q428" s="47">
        <v>0</v>
      </c>
      <c r="R428" s="47">
        <v>0</v>
      </c>
      <c r="S428" s="47">
        <v>0</v>
      </c>
      <c r="T428" s="47">
        <v>180</v>
      </c>
      <c r="U428" s="47">
        <v>-20</v>
      </c>
      <c r="V428" t="s">
        <v>71</v>
      </c>
      <c r="W428" t="s">
        <v>72</v>
      </c>
      <c r="X428"/>
      <c r="Y428" t="s">
        <v>239</v>
      </c>
      <c r="Z428" s="43" t="str">
        <f>Raw_data[[#This Row],[Month]]&amp;Raw_data[[#This Row],[Locations]]&amp;Raw_data[[#This Row],[Looker2]]</f>
        <v>45292Clear LakeIOP</v>
      </c>
      <c r="AA428" s="44" t="str">
        <f>IFERROR(VLOOKUP(Raw_data[[#This Row],[Description]],'LU Table'!$A$1:$B$50,2,0),"")</f>
        <v>IOP</v>
      </c>
      <c r="AB428" s="44" t="str">
        <f>TRIM(MID(Raw_data[[#This Row],[Location]],LEN("Positive Recovery- ")+1,LEN(Raw_data[[#This Row],[Location]])))</f>
        <v>Clear Lake</v>
      </c>
      <c r="AC428" s="45">
        <f t="shared" si="7"/>
        <v>45292</v>
      </c>
      <c r="AD428" s="44" t="str">
        <f>VLOOKUP(Raw_data[[#This Row],[Locations]]&amp;Raw_data[[#This Row],[Looker2]],Category!A:E,5,0)</f>
        <v>Affiliate</v>
      </c>
      <c r="AE428" s="44" t="str">
        <f>Raw_data[[#This Row],[Locations]]&amp;Raw_data[[#This Row],[Looker2]]</f>
        <v>Clear LakeIOP</v>
      </c>
    </row>
    <row r="429" spans="1:31">
      <c r="A429" s="15">
        <v>45297</v>
      </c>
      <c r="B429" s="15">
        <v>45295</v>
      </c>
      <c r="C429" t="s">
        <v>9</v>
      </c>
      <c r="D429">
        <v>205892</v>
      </c>
      <c r="E429" t="s">
        <v>985</v>
      </c>
      <c r="F429" t="s">
        <v>324</v>
      </c>
      <c r="G429" t="s">
        <v>393</v>
      </c>
      <c r="H429" t="s">
        <v>158</v>
      </c>
      <c r="I429" t="s">
        <v>232</v>
      </c>
      <c r="J429" t="s">
        <v>87</v>
      </c>
      <c r="K429" t="s">
        <v>62</v>
      </c>
      <c r="L429" t="s">
        <v>128</v>
      </c>
      <c r="M429">
        <v>1</v>
      </c>
      <c r="N429" s="47">
        <v>275</v>
      </c>
      <c r="O429" s="47">
        <v>0</v>
      </c>
      <c r="P429" s="47">
        <v>0</v>
      </c>
      <c r="Q429" s="47">
        <v>0</v>
      </c>
      <c r="R429" s="47">
        <v>0</v>
      </c>
      <c r="S429" s="47">
        <v>275</v>
      </c>
      <c r="T429" s="47">
        <v>247.5</v>
      </c>
      <c r="U429" s="47">
        <v>247.5</v>
      </c>
      <c r="V429" t="s">
        <v>71</v>
      </c>
      <c r="W429" t="s">
        <v>72</v>
      </c>
      <c r="X429"/>
      <c r="Y429" t="s">
        <v>239</v>
      </c>
      <c r="Z429" s="43" t="str">
        <f>Raw_data[[#This Row],[Month]]&amp;Raw_data[[#This Row],[Locations]]&amp;Raw_data[[#This Row],[Looker2]]</f>
        <v>45292SugarlandIOP</v>
      </c>
      <c r="AA429" s="44" t="str">
        <f>IFERROR(VLOOKUP(Raw_data[[#This Row],[Description]],'LU Table'!$A$1:$B$50,2,0),"")</f>
        <v>IOP</v>
      </c>
      <c r="AB429" s="44" t="str">
        <f>TRIM(MID(Raw_data[[#This Row],[Location]],LEN("Positive Recovery- ")+1,LEN(Raw_data[[#This Row],[Location]])))</f>
        <v>Sugarland</v>
      </c>
      <c r="AC429" s="45">
        <f t="shared" si="7"/>
        <v>45292</v>
      </c>
      <c r="AD429" s="44" t="str">
        <f>VLOOKUP(Raw_data[[#This Row],[Locations]]&amp;Raw_data[[#This Row],[Looker2]],Category!A:E,5,0)</f>
        <v>Affiliate</v>
      </c>
      <c r="AE429" s="44" t="str">
        <f>Raw_data[[#This Row],[Locations]]&amp;Raw_data[[#This Row],[Looker2]]</f>
        <v>SugarlandIOP</v>
      </c>
    </row>
    <row r="430" spans="1:31">
      <c r="A430" s="15">
        <v>45297</v>
      </c>
      <c r="B430" s="15">
        <v>45295</v>
      </c>
      <c r="C430" t="s">
        <v>9</v>
      </c>
      <c r="D430">
        <v>205893</v>
      </c>
      <c r="E430" t="s">
        <v>615</v>
      </c>
      <c r="F430" t="s">
        <v>616</v>
      </c>
      <c r="G430" t="s">
        <v>617</v>
      </c>
      <c r="H430" t="s">
        <v>160</v>
      </c>
      <c r="I430" t="s">
        <v>232</v>
      </c>
      <c r="J430" t="s">
        <v>94</v>
      </c>
      <c r="K430" t="s">
        <v>76</v>
      </c>
      <c r="L430" t="s">
        <v>128</v>
      </c>
      <c r="M430">
        <v>1</v>
      </c>
      <c r="N430" s="47">
        <v>215</v>
      </c>
      <c r="O430" s="47">
        <v>0</v>
      </c>
      <c r="P430" s="47">
        <v>0</v>
      </c>
      <c r="Q430" s="47">
        <v>0</v>
      </c>
      <c r="R430" s="47">
        <v>0</v>
      </c>
      <c r="S430" s="47">
        <v>0</v>
      </c>
      <c r="T430" s="47">
        <v>193.5</v>
      </c>
      <c r="U430" s="47">
        <v>32.25</v>
      </c>
      <c r="V430" t="s">
        <v>71</v>
      </c>
      <c r="W430" t="s">
        <v>72</v>
      </c>
      <c r="X430"/>
      <c r="Y430" t="s">
        <v>239</v>
      </c>
      <c r="Z430" s="43" t="str">
        <f>Raw_data[[#This Row],[Month]]&amp;Raw_data[[#This Row],[Locations]]&amp;Raw_data[[#This Row],[Looker2]]</f>
        <v>45292MontroseIOP</v>
      </c>
      <c r="AA430" s="44" t="str">
        <f>IFERROR(VLOOKUP(Raw_data[[#This Row],[Description]],'LU Table'!$A$1:$B$50,2,0),"")</f>
        <v>IOP</v>
      </c>
      <c r="AB430" s="44" t="str">
        <f>TRIM(MID(Raw_data[[#This Row],[Location]],LEN("Positive Recovery- ")+1,LEN(Raw_data[[#This Row],[Location]])))</f>
        <v>Montrose</v>
      </c>
      <c r="AC430" s="45">
        <f t="shared" si="7"/>
        <v>45292</v>
      </c>
      <c r="AD430" s="44" t="str">
        <f>VLOOKUP(Raw_data[[#This Row],[Locations]]&amp;Raw_data[[#This Row],[Looker2]],Category!A:E,5,0)</f>
        <v>Company Owned</v>
      </c>
      <c r="AE430" s="44" t="str">
        <f>Raw_data[[#This Row],[Locations]]&amp;Raw_data[[#This Row],[Looker2]]</f>
        <v>MontroseIOP</v>
      </c>
    </row>
    <row r="431" spans="1:31">
      <c r="A431" s="15">
        <v>45297</v>
      </c>
      <c r="B431" s="15">
        <v>45295</v>
      </c>
      <c r="C431" t="s">
        <v>9</v>
      </c>
      <c r="D431">
        <v>205894</v>
      </c>
      <c r="E431" t="s">
        <v>799</v>
      </c>
      <c r="F431" t="s">
        <v>321</v>
      </c>
      <c r="G431" t="s">
        <v>800</v>
      </c>
      <c r="H431" t="s">
        <v>158</v>
      </c>
      <c r="I431" t="s">
        <v>232</v>
      </c>
      <c r="J431" t="s">
        <v>933</v>
      </c>
      <c r="K431" t="s">
        <v>76</v>
      </c>
      <c r="L431" t="s">
        <v>128</v>
      </c>
      <c r="M431">
        <v>1</v>
      </c>
      <c r="N431" s="47">
        <v>250</v>
      </c>
      <c r="O431" s="47">
        <v>0</v>
      </c>
      <c r="P431" s="47">
        <v>0</v>
      </c>
      <c r="Q431" s="47">
        <v>0</v>
      </c>
      <c r="R431" s="47">
        <v>0</v>
      </c>
      <c r="S431" s="47">
        <v>250</v>
      </c>
      <c r="T431" s="47">
        <v>225</v>
      </c>
      <c r="U431" s="47">
        <v>225</v>
      </c>
      <c r="V431" t="s">
        <v>71</v>
      </c>
      <c r="W431" t="s">
        <v>72</v>
      </c>
      <c r="X431"/>
      <c r="Y431" t="s">
        <v>239</v>
      </c>
      <c r="Z431" s="43" t="str">
        <f>Raw_data[[#This Row],[Month]]&amp;Raw_data[[#This Row],[Locations]]&amp;Raw_data[[#This Row],[Looker2]]</f>
        <v>45292MontroseIOP</v>
      </c>
      <c r="AA431" s="44" t="str">
        <f>IFERROR(VLOOKUP(Raw_data[[#This Row],[Description]],'LU Table'!$A$1:$B$50,2,0),"")</f>
        <v>IOP</v>
      </c>
      <c r="AB431" s="44" t="str">
        <f>TRIM(MID(Raw_data[[#This Row],[Location]],LEN("Positive Recovery- ")+1,LEN(Raw_data[[#This Row],[Location]])))</f>
        <v>Montrose</v>
      </c>
      <c r="AC431" s="45">
        <f t="shared" si="7"/>
        <v>45292</v>
      </c>
      <c r="AD431" s="44" t="str">
        <f>VLOOKUP(Raw_data[[#This Row],[Locations]]&amp;Raw_data[[#This Row],[Looker2]],Category!A:E,5,0)</f>
        <v>Company Owned</v>
      </c>
      <c r="AE431" s="44" t="str">
        <f>Raw_data[[#This Row],[Locations]]&amp;Raw_data[[#This Row],[Looker2]]</f>
        <v>MontroseIOP</v>
      </c>
    </row>
    <row r="432" spans="1:31">
      <c r="A432" s="15">
        <v>45297</v>
      </c>
      <c r="B432" s="15">
        <v>45295</v>
      </c>
      <c r="C432" t="s">
        <v>9</v>
      </c>
      <c r="D432">
        <v>205895</v>
      </c>
      <c r="E432" t="s">
        <v>145</v>
      </c>
      <c r="F432" t="s">
        <v>326</v>
      </c>
      <c r="G432" t="s">
        <v>317</v>
      </c>
      <c r="H432" t="s">
        <v>160</v>
      </c>
      <c r="I432" t="s">
        <v>232</v>
      </c>
      <c r="J432" t="s">
        <v>94</v>
      </c>
      <c r="K432" t="s">
        <v>76</v>
      </c>
      <c r="L432" t="s">
        <v>128</v>
      </c>
      <c r="M432">
        <v>1</v>
      </c>
      <c r="N432" s="47">
        <v>215</v>
      </c>
      <c r="O432" s="47">
        <v>0</v>
      </c>
      <c r="P432" s="47">
        <v>0</v>
      </c>
      <c r="Q432" s="47">
        <v>0</v>
      </c>
      <c r="R432" s="47">
        <v>0</v>
      </c>
      <c r="S432" s="47">
        <v>0</v>
      </c>
      <c r="T432" s="47">
        <v>193.5</v>
      </c>
      <c r="U432" s="47">
        <v>193.5</v>
      </c>
      <c r="V432" t="s">
        <v>71</v>
      </c>
      <c r="W432" t="s">
        <v>72</v>
      </c>
      <c r="X432"/>
      <c r="Y432" t="s">
        <v>239</v>
      </c>
      <c r="Z432" s="43" t="str">
        <f>Raw_data[[#This Row],[Month]]&amp;Raw_data[[#This Row],[Locations]]&amp;Raw_data[[#This Row],[Looker2]]</f>
        <v>45292MontroseIOP</v>
      </c>
      <c r="AA432" s="44" t="str">
        <f>IFERROR(VLOOKUP(Raw_data[[#This Row],[Description]],'LU Table'!$A$1:$B$50,2,0),"")</f>
        <v>IOP</v>
      </c>
      <c r="AB432" s="44" t="str">
        <f>TRIM(MID(Raw_data[[#This Row],[Location]],LEN("Positive Recovery- ")+1,LEN(Raw_data[[#This Row],[Location]])))</f>
        <v>Montrose</v>
      </c>
      <c r="AC432" s="45">
        <f t="shared" si="7"/>
        <v>45292</v>
      </c>
      <c r="AD432" s="44" t="str">
        <f>VLOOKUP(Raw_data[[#This Row],[Locations]]&amp;Raw_data[[#This Row],[Looker2]],Category!A:E,5,0)</f>
        <v>Company Owned</v>
      </c>
      <c r="AE432" s="44" t="str">
        <f>Raw_data[[#This Row],[Locations]]&amp;Raw_data[[#This Row],[Looker2]]</f>
        <v>MontroseIOP</v>
      </c>
    </row>
    <row r="433" spans="1:31">
      <c r="A433" s="15">
        <v>45297</v>
      </c>
      <c r="B433" s="15">
        <v>45295</v>
      </c>
      <c r="C433" t="s">
        <v>9</v>
      </c>
      <c r="D433">
        <v>205896</v>
      </c>
      <c r="E433" t="s">
        <v>698</v>
      </c>
      <c r="F433" t="s">
        <v>260</v>
      </c>
      <c r="G433" t="s">
        <v>436</v>
      </c>
      <c r="H433" t="s">
        <v>160</v>
      </c>
      <c r="I433" t="s">
        <v>232</v>
      </c>
      <c r="J433" t="s">
        <v>95</v>
      </c>
      <c r="K433" t="s">
        <v>76</v>
      </c>
      <c r="L433" t="s">
        <v>128</v>
      </c>
      <c r="M433">
        <v>1</v>
      </c>
      <c r="N433" s="47">
        <v>130</v>
      </c>
      <c r="O433" s="47">
        <v>0</v>
      </c>
      <c r="P433" s="47">
        <v>0</v>
      </c>
      <c r="Q433" s="47">
        <v>0</v>
      </c>
      <c r="R433" s="47">
        <v>0</v>
      </c>
      <c r="S433" s="47">
        <v>130</v>
      </c>
      <c r="T433" s="47">
        <v>117</v>
      </c>
      <c r="U433" s="47">
        <v>117</v>
      </c>
      <c r="V433" t="s">
        <v>71</v>
      </c>
      <c r="W433" t="s">
        <v>72</v>
      </c>
      <c r="X433"/>
      <c r="Y433" t="s">
        <v>239</v>
      </c>
      <c r="Z433" s="43" t="str">
        <f>Raw_data[[#This Row],[Month]]&amp;Raw_data[[#This Row],[Locations]]&amp;Raw_data[[#This Row],[Looker2]]</f>
        <v>45292MontroseIOP</v>
      </c>
      <c r="AA433" s="44" t="str">
        <f>IFERROR(VLOOKUP(Raw_data[[#This Row],[Description]],'LU Table'!$A$1:$B$50,2,0),"")</f>
        <v>IOP</v>
      </c>
      <c r="AB433" s="44" t="str">
        <f>TRIM(MID(Raw_data[[#This Row],[Location]],LEN("Positive Recovery- ")+1,LEN(Raw_data[[#This Row],[Location]])))</f>
        <v>Montrose</v>
      </c>
      <c r="AC433" s="45">
        <f t="shared" si="7"/>
        <v>45292</v>
      </c>
      <c r="AD433" s="44" t="str">
        <f>VLOOKUP(Raw_data[[#This Row],[Locations]]&amp;Raw_data[[#This Row],[Looker2]],Category!A:E,5,0)</f>
        <v>Company Owned</v>
      </c>
      <c r="AE433" s="44" t="str">
        <f>Raw_data[[#This Row],[Locations]]&amp;Raw_data[[#This Row],[Looker2]]</f>
        <v>MontroseIOP</v>
      </c>
    </row>
    <row r="434" spans="1:31">
      <c r="A434" s="15">
        <v>45297</v>
      </c>
      <c r="B434" s="15">
        <v>45295</v>
      </c>
      <c r="C434" t="s">
        <v>9</v>
      </c>
      <c r="D434">
        <v>205897</v>
      </c>
      <c r="E434" t="s">
        <v>106</v>
      </c>
      <c r="F434" t="s">
        <v>354</v>
      </c>
      <c r="G434" t="s">
        <v>355</v>
      </c>
      <c r="H434" t="s">
        <v>160</v>
      </c>
      <c r="I434" t="s">
        <v>232</v>
      </c>
      <c r="J434" t="s">
        <v>96</v>
      </c>
      <c r="K434" t="s">
        <v>76</v>
      </c>
      <c r="L434" t="s">
        <v>128</v>
      </c>
      <c r="M434">
        <v>1</v>
      </c>
      <c r="N434" s="47">
        <v>169</v>
      </c>
      <c r="O434" s="47">
        <v>0</v>
      </c>
      <c r="P434" s="47">
        <v>0</v>
      </c>
      <c r="Q434" s="47">
        <v>0</v>
      </c>
      <c r="R434" s="47">
        <v>0</v>
      </c>
      <c r="S434" s="47">
        <v>169</v>
      </c>
      <c r="T434" s="47">
        <v>152.1</v>
      </c>
      <c r="U434" s="47">
        <v>152.1</v>
      </c>
      <c r="V434" t="s">
        <v>71</v>
      </c>
      <c r="W434" t="s">
        <v>72</v>
      </c>
      <c r="X434"/>
      <c r="Y434" t="s">
        <v>239</v>
      </c>
      <c r="Z434" s="43" t="str">
        <f>Raw_data[[#This Row],[Month]]&amp;Raw_data[[#This Row],[Locations]]&amp;Raw_data[[#This Row],[Looker2]]</f>
        <v>45292MontroseIOP</v>
      </c>
      <c r="AA434" s="44" t="str">
        <f>IFERROR(VLOOKUP(Raw_data[[#This Row],[Description]],'LU Table'!$A$1:$B$50,2,0),"")</f>
        <v>IOP</v>
      </c>
      <c r="AB434" s="44" t="str">
        <f>TRIM(MID(Raw_data[[#This Row],[Location]],LEN("Positive Recovery- ")+1,LEN(Raw_data[[#This Row],[Location]])))</f>
        <v>Montrose</v>
      </c>
      <c r="AC434" s="45">
        <f t="shared" si="7"/>
        <v>45292</v>
      </c>
      <c r="AD434" s="44" t="str">
        <f>VLOOKUP(Raw_data[[#This Row],[Locations]]&amp;Raw_data[[#This Row],[Looker2]],Category!A:E,5,0)</f>
        <v>Company Owned</v>
      </c>
      <c r="AE434" s="44" t="str">
        <f>Raw_data[[#This Row],[Locations]]&amp;Raw_data[[#This Row],[Looker2]]</f>
        <v>MontroseIOP</v>
      </c>
    </row>
    <row r="435" spans="1:31">
      <c r="A435" s="15">
        <v>45297</v>
      </c>
      <c r="B435" s="15">
        <v>45295</v>
      </c>
      <c r="C435" t="s">
        <v>9</v>
      </c>
      <c r="D435">
        <v>205898</v>
      </c>
      <c r="E435" t="s">
        <v>765</v>
      </c>
      <c r="F435" t="s">
        <v>300</v>
      </c>
      <c r="G435" t="s">
        <v>766</v>
      </c>
      <c r="H435" t="s">
        <v>160</v>
      </c>
      <c r="I435" t="s">
        <v>232</v>
      </c>
      <c r="J435" t="s">
        <v>90</v>
      </c>
      <c r="K435" t="s">
        <v>76</v>
      </c>
      <c r="L435" t="s">
        <v>128</v>
      </c>
      <c r="M435">
        <v>1</v>
      </c>
      <c r="N435" s="47">
        <v>220</v>
      </c>
      <c r="O435" s="47">
        <v>0</v>
      </c>
      <c r="P435" s="47">
        <v>0</v>
      </c>
      <c r="Q435" s="47">
        <v>0</v>
      </c>
      <c r="R435" s="47">
        <v>0</v>
      </c>
      <c r="S435" s="47">
        <v>8</v>
      </c>
      <c r="T435" s="47">
        <v>198</v>
      </c>
      <c r="U435" s="47">
        <v>198</v>
      </c>
      <c r="V435" t="s">
        <v>71</v>
      </c>
      <c r="W435" t="s">
        <v>72</v>
      </c>
      <c r="X435"/>
      <c r="Y435" t="s">
        <v>239</v>
      </c>
      <c r="Z435" s="43" t="str">
        <f>Raw_data[[#This Row],[Month]]&amp;Raw_data[[#This Row],[Locations]]&amp;Raw_data[[#This Row],[Looker2]]</f>
        <v>45292MontroseIOP</v>
      </c>
      <c r="AA435" s="44" t="str">
        <f>IFERROR(VLOOKUP(Raw_data[[#This Row],[Description]],'LU Table'!$A$1:$B$50,2,0),"")</f>
        <v>IOP</v>
      </c>
      <c r="AB435" s="44" t="str">
        <f>TRIM(MID(Raw_data[[#This Row],[Location]],LEN("Positive Recovery- ")+1,LEN(Raw_data[[#This Row],[Location]])))</f>
        <v>Montrose</v>
      </c>
      <c r="AC435" s="45">
        <f t="shared" si="7"/>
        <v>45292</v>
      </c>
      <c r="AD435" s="44" t="str">
        <f>VLOOKUP(Raw_data[[#This Row],[Locations]]&amp;Raw_data[[#This Row],[Looker2]],Category!A:E,5,0)</f>
        <v>Company Owned</v>
      </c>
      <c r="AE435" s="44" t="str">
        <f>Raw_data[[#This Row],[Locations]]&amp;Raw_data[[#This Row],[Looker2]]</f>
        <v>MontroseIOP</v>
      </c>
    </row>
    <row r="436" spans="1:31">
      <c r="A436" s="15">
        <v>45297</v>
      </c>
      <c r="B436" s="15">
        <v>45295</v>
      </c>
      <c r="C436" t="s">
        <v>9</v>
      </c>
      <c r="D436">
        <v>205899</v>
      </c>
      <c r="E436" t="s">
        <v>864</v>
      </c>
      <c r="F436" t="s">
        <v>528</v>
      </c>
      <c r="G436" t="s">
        <v>865</v>
      </c>
      <c r="H436" t="s">
        <v>158</v>
      </c>
      <c r="I436" t="s">
        <v>232</v>
      </c>
      <c r="J436" t="s">
        <v>89</v>
      </c>
      <c r="K436" t="s">
        <v>76</v>
      </c>
      <c r="L436" t="s">
        <v>128</v>
      </c>
      <c r="M436">
        <v>1</v>
      </c>
      <c r="N436" s="47">
        <v>200</v>
      </c>
      <c r="O436" s="47">
        <v>0</v>
      </c>
      <c r="P436" s="47">
        <v>0</v>
      </c>
      <c r="Q436" s="47">
        <v>0</v>
      </c>
      <c r="R436" s="47">
        <v>0</v>
      </c>
      <c r="S436" s="47">
        <v>0</v>
      </c>
      <c r="T436" s="47">
        <v>180</v>
      </c>
      <c r="U436" s="47">
        <v>-20</v>
      </c>
      <c r="V436" t="s">
        <v>71</v>
      </c>
      <c r="W436" t="s">
        <v>72</v>
      </c>
      <c r="X436"/>
      <c r="Y436" t="s">
        <v>239</v>
      </c>
      <c r="Z436" s="43" t="str">
        <f>Raw_data[[#This Row],[Month]]&amp;Raw_data[[#This Row],[Locations]]&amp;Raw_data[[#This Row],[Looker2]]</f>
        <v>45292MontroseIOP</v>
      </c>
      <c r="AA436" s="44" t="str">
        <f>IFERROR(VLOOKUP(Raw_data[[#This Row],[Description]],'LU Table'!$A$1:$B$50,2,0),"")</f>
        <v>IOP</v>
      </c>
      <c r="AB436" s="44" t="str">
        <f>TRIM(MID(Raw_data[[#This Row],[Location]],LEN("Positive Recovery- ")+1,LEN(Raw_data[[#This Row],[Location]])))</f>
        <v>Montrose</v>
      </c>
      <c r="AC436" s="45">
        <f t="shared" si="7"/>
        <v>45292</v>
      </c>
      <c r="AD436" s="44" t="str">
        <f>VLOOKUP(Raw_data[[#This Row],[Locations]]&amp;Raw_data[[#This Row],[Looker2]],Category!A:E,5,0)</f>
        <v>Company Owned</v>
      </c>
      <c r="AE436" s="44" t="str">
        <f>Raw_data[[#This Row],[Locations]]&amp;Raw_data[[#This Row],[Looker2]]</f>
        <v>MontroseIOP</v>
      </c>
    </row>
    <row r="437" spans="1:31">
      <c r="A437" s="15">
        <v>45297</v>
      </c>
      <c r="B437" s="15">
        <v>45295</v>
      </c>
      <c r="C437" t="s">
        <v>9</v>
      </c>
      <c r="D437">
        <v>205900</v>
      </c>
      <c r="E437" t="s">
        <v>722</v>
      </c>
      <c r="F437" t="s">
        <v>351</v>
      </c>
      <c r="G437" t="s">
        <v>362</v>
      </c>
      <c r="H437" t="s">
        <v>160</v>
      </c>
      <c r="I437" t="s">
        <v>232</v>
      </c>
      <c r="J437" t="s">
        <v>90</v>
      </c>
      <c r="K437" t="s">
        <v>76</v>
      </c>
      <c r="L437" t="s">
        <v>128</v>
      </c>
      <c r="M437">
        <v>1</v>
      </c>
      <c r="N437" s="47">
        <v>220</v>
      </c>
      <c r="O437" s="47">
        <v>0</v>
      </c>
      <c r="P437" s="47">
        <v>0</v>
      </c>
      <c r="Q437" s="47">
        <v>0</v>
      </c>
      <c r="R437" s="47">
        <v>0</v>
      </c>
      <c r="S437" s="47">
        <v>8</v>
      </c>
      <c r="T437" s="47">
        <v>198</v>
      </c>
      <c r="U437" s="47">
        <v>-14</v>
      </c>
      <c r="V437" t="s">
        <v>71</v>
      </c>
      <c r="W437" t="s">
        <v>72</v>
      </c>
      <c r="X437"/>
      <c r="Y437" t="s">
        <v>239</v>
      </c>
      <c r="Z437" s="43" t="str">
        <f>Raw_data[[#This Row],[Month]]&amp;Raw_data[[#This Row],[Locations]]&amp;Raw_data[[#This Row],[Looker2]]</f>
        <v>45292MontroseIOP</v>
      </c>
      <c r="AA437" s="44" t="str">
        <f>IFERROR(VLOOKUP(Raw_data[[#This Row],[Description]],'LU Table'!$A$1:$B$50,2,0),"")</f>
        <v>IOP</v>
      </c>
      <c r="AB437" s="44" t="str">
        <f>TRIM(MID(Raw_data[[#This Row],[Location]],LEN("Positive Recovery- ")+1,LEN(Raw_data[[#This Row],[Location]])))</f>
        <v>Montrose</v>
      </c>
      <c r="AC437" s="45">
        <f t="shared" si="7"/>
        <v>45292</v>
      </c>
      <c r="AD437" s="44" t="str">
        <f>VLOOKUP(Raw_data[[#This Row],[Locations]]&amp;Raw_data[[#This Row],[Looker2]],Category!A:E,5,0)</f>
        <v>Company Owned</v>
      </c>
      <c r="AE437" s="44" t="str">
        <f>Raw_data[[#This Row],[Locations]]&amp;Raw_data[[#This Row],[Looker2]]</f>
        <v>MontroseIOP</v>
      </c>
    </row>
    <row r="438" spans="1:31">
      <c r="A438" s="15">
        <v>45297</v>
      </c>
      <c r="B438" s="15">
        <v>45295</v>
      </c>
      <c r="C438" t="s">
        <v>9</v>
      </c>
      <c r="D438">
        <v>205901</v>
      </c>
      <c r="E438" t="s">
        <v>850</v>
      </c>
      <c r="F438" t="s">
        <v>851</v>
      </c>
      <c r="G438" t="s">
        <v>707</v>
      </c>
      <c r="H438" t="s">
        <v>160</v>
      </c>
      <c r="I438" t="s">
        <v>232</v>
      </c>
      <c r="J438" t="s">
        <v>90</v>
      </c>
      <c r="K438" t="s">
        <v>76</v>
      </c>
      <c r="L438" t="s">
        <v>128</v>
      </c>
      <c r="M438">
        <v>1</v>
      </c>
      <c r="N438" s="47">
        <v>220</v>
      </c>
      <c r="O438" s="47">
        <v>0</v>
      </c>
      <c r="P438" s="47">
        <v>0</v>
      </c>
      <c r="Q438" s="47">
        <v>0</v>
      </c>
      <c r="R438" s="47">
        <v>0</v>
      </c>
      <c r="S438" s="47">
        <v>220</v>
      </c>
      <c r="T438" s="47">
        <v>198</v>
      </c>
      <c r="U438" s="47">
        <v>198</v>
      </c>
      <c r="V438" t="s">
        <v>71</v>
      </c>
      <c r="W438" t="s">
        <v>72</v>
      </c>
      <c r="X438"/>
      <c r="Y438" t="s">
        <v>239</v>
      </c>
      <c r="Z438" s="43" t="str">
        <f>Raw_data[[#This Row],[Month]]&amp;Raw_data[[#This Row],[Locations]]&amp;Raw_data[[#This Row],[Looker2]]</f>
        <v>45292MontroseIOP</v>
      </c>
      <c r="AA438" s="44" t="str">
        <f>IFERROR(VLOOKUP(Raw_data[[#This Row],[Description]],'LU Table'!$A$1:$B$50,2,0),"")</f>
        <v>IOP</v>
      </c>
      <c r="AB438" s="44" t="str">
        <f>TRIM(MID(Raw_data[[#This Row],[Location]],LEN("Positive Recovery- ")+1,LEN(Raw_data[[#This Row],[Location]])))</f>
        <v>Montrose</v>
      </c>
      <c r="AC438" s="45">
        <f t="shared" si="7"/>
        <v>45292</v>
      </c>
      <c r="AD438" s="44" t="str">
        <f>VLOOKUP(Raw_data[[#This Row],[Locations]]&amp;Raw_data[[#This Row],[Looker2]],Category!A:E,5,0)</f>
        <v>Company Owned</v>
      </c>
      <c r="AE438" s="44" t="str">
        <f>Raw_data[[#This Row],[Locations]]&amp;Raw_data[[#This Row],[Looker2]]</f>
        <v>MontroseIOP</v>
      </c>
    </row>
    <row r="439" spans="1:31">
      <c r="A439" s="15">
        <v>45297</v>
      </c>
      <c r="B439" s="15">
        <v>45295</v>
      </c>
      <c r="C439" t="s">
        <v>9</v>
      </c>
      <c r="D439">
        <v>205902</v>
      </c>
      <c r="E439" t="s">
        <v>670</v>
      </c>
      <c r="F439" t="s">
        <v>475</v>
      </c>
      <c r="G439" t="s">
        <v>671</v>
      </c>
      <c r="H439" t="s">
        <v>160</v>
      </c>
      <c r="I439" t="s">
        <v>232</v>
      </c>
      <c r="J439" t="s">
        <v>95</v>
      </c>
      <c r="K439" t="s">
        <v>76</v>
      </c>
      <c r="L439" t="s">
        <v>128</v>
      </c>
      <c r="M439">
        <v>1</v>
      </c>
      <c r="N439" s="47">
        <v>130</v>
      </c>
      <c r="O439" s="47">
        <v>0</v>
      </c>
      <c r="P439" s="47">
        <v>0</v>
      </c>
      <c r="Q439" s="47">
        <v>0</v>
      </c>
      <c r="R439" s="47">
        <v>0</v>
      </c>
      <c r="S439" s="47">
        <v>0</v>
      </c>
      <c r="T439" s="47">
        <v>117</v>
      </c>
      <c r="U439" s="47">
        <v>26</v>
      </c>
      <c r="V439" t="s">
        <v>71</v>
      </c>
      <c r="W439" t="s">
        <v>72</v>
      </c>
      <c r="X439"/>
      <c r="Y439" t="s">
        <v>239</v>
      </c>
      <c r="Z439" s="43" t="str">
        <f>Raw_data[[#This Row],[Month]]&amp;Raw_data[[#This Row],[Locations]]&amp;Raw_data[[#This Row],[Looker2]]</f>
        <v>45292MontroseIOP</v>
      </c>
      <c r="AA439" s="44" t="str">
        <f>IFERROR(VLOOKUP(Raw_data[[#This Row],[Description]],'LU Table'!$A$1:$B$50,2,0),"")</f>
        <v>IOP</v>
      </c>
      <c r="AB439" s="44" t="str">
        <f>TRIM(MID(Raw_data[[#This Row],[Location]],LEN("Positive Recovery- ")+1,LEN(Raw_data[[#This Row],[Location]])))</f>
        <v>Montrose</v>
      </c>
      <c r="AC439" s="45">
        <f t="shared" si="7"/>
        <v>45292</v>
      </c>
      <c r="AD439" s="44" t="str">
        <f>VLOOKUP(Raw_data[[#This Row],[Locations]]&amp;Raw_data[[#This Row],[Looker2]],Category!A:E,5,0)</f>
        <v>Company Owned</v>
      </c>
      <c r="AE439" s="44" t="str">
        <f>Raw_data[[#This Row],[Locations]]&amp;Raw_data[[#This Row],[Looker2]]</f>
        <v>MontroseIOP</v>
      </c>
    </row>
    <row r="440" spans="1:31">
      <c r="A440" s="15">
        <v>45297</v>
      </c>
      <c r="B440" s="15">
        <v>45295</v>
      </c>
      <c r="C440" t="s">
        <v>9</v>
      </c>
      <c r="D440">
        <v>205903</v>
      </c>
      <c r="E440" t="s">
        <v>83</v>
      </c>
      <c r="F440" t="s">
        <v>253</v>
      </c>
      <c r="G440" t="s">
        <v>294</v>
      </c>
      <c r="H440" t="s">
        <v>160</v>
      </c>
      <c r="I440" t="s">
        <v>232</v>
      </c>
      <c r="J440" t="s">
        <v>94</v>
      </c>
      <c r="K440" t="s">
        <v>76</v>
      </c>
      <c r="L440" t="s">
        <v>128</v>
      </c>
      <c r="M440">
        <v>1</v>
      </c>
      <c r="N440" s="47">
        <v>215</v>
      </c>
      <c r="O440" s="47">
        <v>0</v>
      </c>
      <c r="P440" s="47">
        <v>0</v>
      </c>
      <c r="Q440" s="47">
        <v>0</v>
      </c>
      <c r="R440" s="47">
        <v>0</v>
      </c>
      <c r="S440" s="47">
        <v>0</v>
      </c>
      <c r="T440" s="47">
        <v>193.5</v>
      </c>
      <c r="U440" s="47">
        <v>193.5</v>
      </c>
      <c r="V440" t="s">
        <v>71</v>
      </c>
      <c r="W440" t="s">
        <v>72</v>
      </c>
      <c r="X440"/>
      <c r="Y440" t="s">
        <v>239</v>
      </c>
      <c r="Z440" s="43" t="str">
        <f>Raw_data[[#This Row],[Month]]&amp;Raw_data[[#This Row],[Locations]]&amp;Raw_data[[#This Row],[Looker2]]</f>
        <v>45292MontroseIOP</v>
      </c>
      <c r="AA440" s="44" t="str">
        <f>IFERROR(VLOOKUP(Raw_data[[#This Row],[Description]],'LU Table'!$A$1:$B$50,2,0),"")</f>
        <v>IOP</v>
      </c>
      <c r="AB440" s="44" t="str">
        <f>TRIM(MID(Raw_data[[#This Row],[Location]],LEN("Positive Recovery- ")+1,LEN(Raw_data[[#This Row],[Location]])))</f>
        <v>Montrose</v>
      </c>
      <c r="AC440" s="45">
        <f t="shared" si="7"/>
        <v>45292</v>
      </c>
      <c r="AD440" s="44" t="str">
        <f>VLOOKUP(Raw_data[[#This Row],[Locations]]&amp;Raw_data[[#This Row],[Looker2]],Category!A:E,5,0)</f>
        <v>Company Owned</v>
      </c>
      <c r="AE440" s="44" t="str">
        <f>Raw_data[[#This Row],[Locations]]&amp;Raw_data[[#This Row],[Looker2]]</f>
        <v>MontroseIOP</v>
      </c>
    </row>
    <row r="441" spans="1:31">
      <c r="A441" s="15">
        <v>45297</v>
      </c>
      <c r="B441" s="15">
        <v>45295</v>
      </c>
      <c r="C441" t="s">
        <v>9</v>
      </c>
      <c r="D441">
        <v>205904</v>
      </c>
      <c r="E441" t="s">
        <v>832</v>
      </c>
      <c r="F441" t="s">
        <v>335</v>
      </c>
      <c r="G441" t="s">
        <v>833</v>
      </c>
      <c r="H441" t="s">
        <v>158</v>
      </c>
      <c r="I441" t="s">
        <v>232</v>
      </c>
      <c r="J441" t="s">
        <v>235</v>
      </c>
      <c r="K441" t="s">
        <v>76</v>
      </c>
      <c r="L441" t="s">
        <v>128</v>
      </c>
      <c r="M441">
        <v>1</v>
      </c>
      <c r="N441" s="47">
        <v>212</v>
      </c>
      <c r="O441" s="47">
        <v>0</v>
      </c>
      <c r="P441" s="47">
        <v>0</v>
      </c>
      <c r="Q441" s="47">
        <v>0</v>
      </c>
      <c r="R441" s="47">
        <v>0</v>
      </c>
      <c r="S441" s="47">
        <v>0</v>
      </c>
      <c r="T441" s="47">
        <v>198</v>
      </c>
      <c r="U441" s="47">
        <v>11</v>
      </c>
      <c r="V441" t="s">
        <v>71</v>
      </c>
      <c r="W441" t="s">
        <v>72</v>
      </c>
      <c r="X441"/>
      <c r="Y441" t="s">
        <v>239</v>
      </c>
      <c r="Z441" s="43" t="str">
        <f>Raw_data[[#This Row],[Month]]&amp;Raw_data[[#This Row],[Locations]]&amp;Raw_data[[#This Row],[Looker2]]</f>
        <v>45292MontroseIOP</v>
      </c>
      <c r="AA441" s="44" t="str">
        <f>IFERROR(VLOOKUP(Raw_data[[#This Row],[Description]],'LU Table'!$A$1:$B$50,2,0),"")</f>
        <v>IOP</v>
      </c>
      <c r="AB441" s="44" t="str">
        <f>TRIM(MID(Raw_data[[#This Row],[Location]],LEN("Positive Recovery- ")+1,LEN(Raw_data[[#This Row],[Location]])))</f>
        <v>Montrose</v>
      </c>
      <c r="AC441" s="45">
        <f t="shared" si="7"/>
        <v>45292</v>
      </c>
      <c r="AD441" s="44" t="str">
        <f>VLOOKUP(Raw_data[[#This Row],[Locations]]&amp;Raw_data[[#This Row],[Looker2]],Category!A:E,5,0)</f>
        <v>Company Owned</v>
      </c>
      <c r="AE441" s="44" t="str">
        <f>Raw_data[[#This Row],[Locations]]&amp;Raw_data[[#This Row],[Looker2]]</f>
        <v>MontroseIOP</v>
      </c>
    </row>
    <row r="442" spans="1:31">
      <c r="A442" s="15">
        <v>45297</v>
      </c>
      <c r="B442" s="15">
        <v>45295</v>
      </c>
      <c r="C442" t="s">
        <v>9</v>
      </c>
      <c r="D442">
        <v>205905</v>
      </c>
      <c r="E442" t="s">
        <v>837</v>
      </c>
      <c r="F442" t="s">
        <v>307</v>
      </c>
      <c r="G442" t="s">
        <v>838</v>
      </c>
      <c r="H442" t="s">
        <v>158</v>
      </c>
      <c r="I442" t="s">
        <v>232</v>
      </c>
      <c r="J442" t="s">
        <v>87</v>
      </c>
      <c r="K442" t="s">
        <v>107</v>
      </c>
      <c r="L442" t="s">
        <v>128</v>
      </c>
      <c r="M442">
        <v>1</v>
      </c>
      <c r="N442" s="47">
        <v>275</v>
      </c>
      <c r="O442" s="47">
        <v>0</v>
      </c>
      <c r="P442" s="47">
        <v>0</v>
      </c>
      <c r="Q442" s="47">
        <v>0</v>
      </c>
      <c r="R442" s="47">
        <v>0</v>
      </c>
      <c r="S442" s="47">
        <v>0</v>
      </c>
      <c r="T442" s="47">
        <v>247.5</v>
      </c>
      <c r="U442" s="47">
        <v>0</v>
      </c>
      <c r="V442" t="s">
        <v>71</v>
      </c>
      <c r="W442" t="s">
        <v>72</v>
      </c>
      <c r="X442"/>
      <c r="Y442" t="s">
        <v>239</v>
      </c>
      <c r="Z442" s="43" t="str">
        <f>Raw_data[[#This Row],[Month]]&amp;Raw_data[[#This Row],[Locations]]&amp;Raw_data[[#This Row],[Looker2]]</f>
        <v>45292Dallas Ft WorthIOP</v>
      </c>
      <c r="AA442" s="44" t="str">
        <f>IFERROR(VLOOKUP(Raw_data[[#This Row],[Description]],'LU Table'!$A$1:$B$50,2,0),"")</f>
        <v>IOP</v>
      </c>
      <c r="AB442" s="44" t="str">
        <f>TRIM(MID(Raw_data[[#This Row],[Location]],LEN("Positive Recovery- ")+1,LEN(Raw_data[[#This Row],[Location]])))</f>
        <v>Dallas Ft Worth</v>
      </c>
      <c r="AC442" s="45">
        <f t="shared" si="7"/>
        <v>45292</v>
      </c>
      <c r="AD442" s="44" t="str">
        <f>VLOOKUP(Raw_data[[#This Row],[Locations]]&amp;Raw_data[[#This Row],[Looker2]],Category!A:E,5,0)</f>
        <v>Company Owned</v>
      </c>
      <c r="AE442" s="44" t="str">
        <f>Raw_data[[#This Row],[Locations]]&amp;Raw_data[[#This Row],[Looker2]]</f>
        <v>Dallas Ft WorthIOP</v>
      </c>
    </row>
    <row r="443" spans="1:31">
      <c r="A443" s="15">
        <v>45297</v>
      </c>
      <c r="B443" s="15">
        <v>45295</v>
      </c>
      <c r="C443" t="s">
        <v>9</v>
      </c>
      <c r="D443">
        <v>205906</v>
      </c>
      <c r="E443" t="s">
        <v>828</v>
      </c>
      <c r="F443" t="s">
        <v>385</v>
      </c>
      <c r="G443" t="s">
        <v>541</v>
      </c>
      <c r="H443" t="s">
        <v>158</v>
      </c>
      <c r="I443" t="s">
        <v>232</v>
      </c>
      <c r="J443" t="s">
        <v>87</v>
      </c>
      <c r="K443" t="s">
        <v>107</v>
      </c>
      <c r="L443" t="s">
        <v>128</v>
      </c>
      <c r="M443">
        <v>1</v>
      </c>
      <c r="N443" s="47">
        <v>275</v>
      </c>
      <c r="O443" s="47">
        <v>0</v>
      </c>
      <c r="P443" s="47">
        <v>0</v>
      </c>
      <c r="Q443" s="47">
        <v>0</v>
      </c>
      <c r="R443" s="47">
        <v>0</v>
      </c>
      <c r="S443" s="47">
        <v>275</v>
      </c>
      <c r="T443" s="47">
        <v>247.5</v>
      </c>
      <c r="U443" s="47">
        <v>247.5</v>
      </c>
      <c r="V443" t="s">
        <v>71</v>
      </c>
      <c r="W443" t="s">
        <v>72</v>
      </c>
      <c r="X443"/>
      <c r="Y443" t="s">
        <v>239</v>
      </c>
      <c r="Z443" s="43" t="str">
        <f>Raw_data[[#This Row],[Month]]&amp;Raw_data[[#This Row],[Locations]]&amp;Raw_data[[#This Row],[Looker2]]</f>
        <v>45292Dallas Ft WorthIOP</v>
      </c>
      <c r="AA443" s="44" t="str">
        <f>IFERROR(VLOOKUP(Raw_data[[#This Row],[Description]],'LU Table'!$A$1:$B$50,2,0),"")</f>
        <v>IOP</v>
      </c>
      <c r="AB443" s="44" t="str">
        <f>TRIM(MID(Raw_data[[#This Row],[Location]],LEN("Positive Recovery- ")+1,LEN(Raw_data[[#This Row],[Location]])))</f>
        <v>Dallas Ft Worth</v>
      </c>
      <c r="AC443" s="45">
        <f t="shared" si="7"/>
        <v>45292</v>
      </c>
      <c r="AD443" s="44" t="str">
        <f>VLOOKUP(Raw_data[[#This Row],[Locations]]&amp;Raw_data[[#This Row],[Looker2]],Category!A:E,5,0)</f>
        <v>Company Owned</v>
      </c>
      <c r="AE443" s="44" t="str">
        <f>Raw_data[[#This Row],[Locations]]&amp;Raw_data[[#This Row],[Looker2]]</f>
        <v>Dallas Ft WorthIOP</v>
      </c>
    </row>
    <row r="444" spans="1:31">
      <c r="A444" s="15">
        <v>45297</v>
      </c>
      <c r="B444" s="15">
        <v>45295</v>
      </c>
      <c r="C444" t="s">
        <v>9</v>
      </c>
      <c r="D444">
        <v>205907</v>
      </c>
      <c r="E444" t="s">
        <v>649</v>
      </c>
      <c r="F444" t="s">
        <v>468</v>
      </c>
      <c r="G444" t="s">
        <v>298</v>
      </c>
      <c r="H444" t="s">
        <v>158</v>
      </c>
      <c r="I444" t="s">
        <v>232</v>
      </c>
      <c r="J444" t="s">
        <v>88</v>
      </c>
      <c r="K444" t="s">
        <v>107</v>
      </c>
      <c r="L444" t="s">
        <v>128</v>
      </c>
      <c r="M444">
        <v>1</v>
      </c>
      <c r="N444" s="47">
        <v>250</v>
      </c>
      <c r="O444" s="47">
        <v>0</v>
      </c>
      <c r="P444" s="47">
        <v>0</v>
      </c>
      <c r="Q444" s="47">
        <v>0</v>
      </c>
      <c r="R444" s="47">
        <v>0</v>
      </c>
      <c r="S444" s="47">
        <v>0</v>
      </c>
      <c r="T444" s="47">
        <v>225</v>
      </c>
      <c r="U444" s="47">
        <v>225</v>
      </c>
      <c r="V444" t="s">
        <v>71</v>
      </c>
      <c r="W444" t="s">
        <v>72</v>
      </c>
      <c r="X444"/>
      <c r="Y444" t="s">
        <v>239</v>
      </c>
      <c r="Z444" s="43" t="str">
        <f>Raw_data[[#This Row],[Month]]&amp;Raw_data[[#This Row],[Locations]]&amp;Raw_data[[#This Row],[Looker2]]</f>
        <v>45292Dallas Ft WorthIOP</v>
      </c>
      <c r="AA444" s="44" t="str">
        <f>IFERROR(VLOOKUP(Raw_data[[#This Row],[Description]],'LU Table'!$A$1:$B$50,2,0),"")</f>
        <v>IOP</v>
      </c>
      <c r="AB444" s="44" t="str">
        <f>TRIM(MID(Raw_data[[#This Row],[Location]],LEN("Positive Recovery- ")+1,LEN(Raw_data[[#This Row],[Location]])))</f>
        <v>Dallas Ft Worth</v>
      </c>
      <c r="AC444" s="45">
        <f t="shared" si="7"/>
        <v>45292</v>
      </c>
      <c r="AD444" s="44" t="str">
        <f>VLOOKUP(Raw_data[[#This Row],[Locations]]&amp;Raw_data[[#This Row],[Looker2]],Category!A:E,5,0)</f>
        <v>Company Owned</v>
      </c>
      <c r="AE444" s="44" t="str">
        <f>Raw_data[[#This Row],[Locations]]&amp;Raw_data[[#This Row],[Looker2]]</f>
        <v>Dallas Ft WorthIOP</v>
      </c>
    </row>
    <row r="445" spans="1:31">
      <c r="A445" s="15">
        <v>45297</v>
      </c>
      <c r="B445" s="15">
        <v>45295</v>
      </c>
      <c r="C445" t="s">
        <v>9</v>
      </c>
      <c r="D445">
        <v>205908</v>
      </c>
      <c r="E445" t="s">
        <v>743</v>
      </c>
      <c r="F445" t="s">
        <v>624</v>
      </c>
      <c r="G445" t="s">
        <v>546</v>
      </c>
      <c r="H445" t="s">
        <v>160</v>
      </c>
      <c r="I445" t="s">
        <v>232</v>
      </c>
      <c r="J445" t="s">
        <v>96</v>
      </c>
      <c r="K445" t="s">
        <v>107</v>
      </c>
      <c r="L445" t="s">
        <v>128</v>
      </c>
      <c r="M445">
        <v>1</v>
      </c>
      <c r="N445" s="47">
        <v>169</v>
      </c>
      <c r="O445" s="47">
        <v>0</v>
      </c>
      <c r="P445" s="47">
        <v>0</v>
      </c>
      <c r="Q445" s="47">
        <v>0</v>
      </c>
      <c r="R445" s="47">
        <v>0</v>
      </c>
      <c r="S445" s="47">
        <v>169</v>
      </c>
      <c r="T445" s="47">
        <v>152.1</v>
      </c>
      <c r="U445" s="47">
        <v>152.1</v>
      </c>
      <c r="V445" t="s">
        <v>71</v>
      </c>
      <c r="W445" t="s">
        <v>72</v>
      </c>
      <c r="X445"/>
      <c r="Y445" t="s">
        <v>239</v>
      </c>
      <c r="Z445" s="43" t="str">
        <f>Raw_data[[#This Row],[Month]]&amp;Raw_data[[#This Row],[Locations]]&amp;Raw_data[[#This Row],[Looker2]]</f>
        <v>45292Dallas Ft WorthIOP</v>
      </c>
      <c r="AA445" s="44" t="str">
        <f>IFERROR(VLOOKUP(Raw_data[[#This Row],[Description]],'LU Table'!$A$1:$B$50,2,0),"")</f>
        <v>IOP</v>
      </c>
      <c r="AB445" s="44" t="str">
        <f>TRIM(MID(Raw_data[[#This Row],[Location]],LEN("Positive Recovery- ")+1,LEN(Raw_data[[#This Row],[Location]])))</f>
        <v>Dallas Ft Worth</v>
      </c>
      <c r="AC445" s="45">
        <f t="shared" si="7"/>
        <v>45292</v>
      </c>
      <c r="AD445" s="44" t="str">
        <f>VLOOKUP(Raw_data[[#This Row],[Locations]]&amp;Raw_data[[#This Row],[Looker2]],Category!A:E,5,0)</f>
        <v>Company Owned</v>
      </c>
      <c r="AE445" s="44" t="str">
        <f>Raw_data[[#This Row],[Locations]]&amp;Raw_data[[#This Row],[Looker2]]</f>
        <v>Dallas Ft WorthIOP</v>
      </c>
    </row>
    <row r="446" spans="1:31">
      <c r="A446" s="15">
        <v>45297</v>
      </c>
      <c r="B446" s="15">
        <v>45295</v>
      </c>
      <c r="C446" t="s">
        <v>9</v>
      </c>
      <c r="D446">
        <v>205909</v>
      </c>
      <c r="E446" t="s">
        <v>734</v>
      </c>
      <c r="F446" t="s">
        <v>566</v>
      </c>
      <c r="G446" t="s">
        <v>393</v>
      </c>
      <c r="H446" t="s">
        <v>158</v>
      </c>
      <c r="I446" t="s">
        <v>232</v>
      </c>
      <c r="J446" t="s">
        <v>88</v>
      </c>
      <c r="K446" t="s">
        <v>107</v>
      </c>
      <c r="L446" t="s">
        <v>128</v>
      </c>
      <c r="M446">
        <v>1</v>
      </c>
      <c r="N446" s="47">
        <v>250</v>
      </c>
      <c r="O446" s="47">
        <v>0</v>
      </c>
      <c r="P446" s="47">
        <v>0</v>
      </c>
      <c r="Q446" s="47">
        <v>0</v>
      </c>
      <c r="R446" s="47">
        <v>0</v>
      </c>
      <c r="S446" s="47">
        <v>0</v>
      </c>
      <c r="T446" s="47">
        <v>225</v>
      </c>
      <c r="U446" s="47">
        <v>10.71</v>
      </c>
      <c r="V446" t="s">
        <v>71</v>
      </c>
      <c r="W446" t="s">
        <v>72</v>
      </c>
      <c r="X446"/>
      <c r="Y446" t="s">
        <v>239</v>
      </c>
      <c r="Z446" s="43" t="str">
        <f>Raw_data[[#This Row],[Month]]&amp;Raw_data[[#This Row],[Locations]]&amp;Raw_data[[#This Row],[Looker2]]</f>
        <v>45292Dallas Ft WorthIOP</v>
      </c>
      <c r="AA446" s="44" t="str">
        <f>IFERROR(VLOOKUP(Raw_data[[#This Row],[Description]],'LU Table'!$A$1:$B$50,2,0),"")</f>
        <v>IOP</v>
      </c>
      <c r="AB446" s="44" t="str">
        <f>TRIM(MID(Raw_data[[#This Row],[Location]],LEN("Positive Recovery- ")+1,LEN(Raw_data[[#This Row],[Location]])))</f>
        <v>Dallas Ft Worth</v>
      </c>
      <c r="AC446" s="45">
        <f t="shared" si="7"/>
        <v>45292</v>
      </c>
      <c r="AD446" s="44" t="str">
        <f>VLOOKUP(Raw_data[[#This Row],[Locations]]&amp;Raw_data[[#This Row],[Looker2]],Category!A:E,5,0)</f>
        <v>Company Owned</v>
      </c>
      <c r="AE446" s="44" t="str">
        <f>Raw_data[[#This Row],[Locations]]&amp;Raw_data[[#This Row],[Looker2]]</f>
        <v>Dallas Ft WorthIOP</v>
      </c>
    </row>
    <row r="447" spans="1:31">
      <c r="A447" s="15">
        <v>45297</v>
      </c>
      <c r="B447" s="15">
        <v>45295</v>
      </c>
      <c r="C447" t="s">
        <v>9</v>
      </c>
      <c r="D447">
        <v>205910</v>
      </c>
      <c r="E447" t="s">
        <v>575</v>
      </c>
      <c r="F447" t="s">
        <v>299</v>
      </c>
      <c r="G447" t="s">
        <v>576</v>
      </c>
      <c r="H447" t="s">
        <v>160</v>
      </c>
      <c r="I447" t="s">
        <v>232</v>
      </c>
      <c r="J447" t="s">
        <v>95</v>
      </c>
      <c r="K447" t="s">
        <v>107</v>
      </c>
      <c r="L447" t="s">
        <v>128</v>
      </c>
      <c r="M447">
        <v>1</v>
      </c>
      <c r="N447" s="47">
        <v>130</v>
      </c>
      <c r="O447" s="47">
        <v>0</v>
      </c>
      <c r="P447" s="47">
        <v>0</v>
      </c>
      <c r="Q447" s="47">
        <v>0</v>
      </c>
      <c r="R447" s="47">
        <v>0</v>
      </c>
      <c r="S447" s="47">
        <v>0</v>
      </c>
      <c r="T447" s="47">
        <v>117</v>
      </c>
      <c r="U447" s="47">
        <v>19.5</v>
      </c>
      <c r="V447" t="s">
        <v>71</v>
      </c>
      <c r="W447" t="s">
        <v>72</v>
      </c>
      <c r="X447"/>
      <c r="Y447" t="s">
        <v>239</v>
      </c>
      <c r="Z447" s="43" t="str">
        <f>Raw_data[[#This Row],[Month]]&amp;Raw_data[[#This Row],[Locations]]&amp;Raw_data[[#This Row],[Looker2]]</f>
        <v>45292Dallas Ft WorthIOP</v>
      </c>
      <c r="AA447" s="44" t="str">
        <f>IFERROR(VLOOKUP(Raw_data[[#This Row],[Description]],'LU Table'!$A$1:$B$50,2,0),"")</f>
        <v>IOP</v>
      </c>
      <c r="AB447" s="44" t="str">
        <f>TRIM(MID(Raw_data[[#This Row],[Location]],LEN("Positive Recovery- ")+1,LEN(Raw_data[[#This Row],[Location]])))</f>
        <v>Dallas Ft Worth</v>
      </c>
      <c r="AC447" s="45">
        <f t="shared" si="7"/>
        <v>45292</v>
      </c>
      <c r="AD447" s="44" t="str">
        <f>VLOOKUP(Raw_data[[#This Row],[Locations]]&amp;Raw_data[[#This Row],[Looker2]],Category!A:E,5,0)</f>
        <v>Company Owned</v>
      </c>
      <c r="AE447" s="44" t="str">
        <f>Raw_data[[#This Row],[Locations]]&amp;Raw_data[[#This Row],[Looker2]]</f>
        <v>Dallas Ft WorthIOP</v>
      </c>
    </row>
    <row r="448" spans="1:31">
      <c r="A448" s="15">
        <v>45297</v>
      </c>
      <c r="B448" s="15">
        <v>45295</v>
      </c>
      <c r="C448" t="s">
        <v>9</v>
      </c>
      <c r="D448">
        <v>205911</v>
      </c>
      <c r="E448" t="s">
        <v>628</v>
      </c>
      <c r="F448" t="s">
        <v>449</v>
      </c>
      <c r="G448" t="s">
        <v>471</v>
      </c>
      <c r="H448" t="s">
        <v>160</v>
      </c>
      <c r="I448" t="s">
        <v>232</v>
      </c>
      <c r="J448" t="s">
        <v>90</v>
      </c>
      <c r="K448" t="s">
        <v>107</v>
      </c>
      <c r="L448" t="s">
        <v>128</v>
      </c>
      <c r="M448">
        <v>1</v>
      </c>
      <c r="N448" s="47">
        <v>220</v>
      </c>
      <c r="O448" s="47">
        <v>0</v>
      </c>
      <c r="P448" s="47">
        <v>0</v>
      </c>
      <c r="Q448" s="47">
        <v>0</v>
      </c>
      <c r="R448" s="47">
        <v>0</v>
      </c>
      <c r="S448" s="47">
        <v>8</v>
      </c>
      <c r="T448" s="47">
        <v>198</v>
      </c>
      <c r="U448" s="47">
        <v>198</v>
      </c>
      <c r="V448" t="s">
        <v>71</v>
      </c>
      <c r="W448" t="s">
        <v>72</v>
      </c>
      <c r="X448"/>
      <c r="Y448" t="s">
        <v>239</v>
      </c>
      <c r="Z448" s="43" t="str">
        <f>Raw_data[[#This Row],[Month]]&amp;Raw_data[[#This Row],[Locations]]&amp;Raw_data[[#This Row],[Looker2]]</f>
        <v>45292Dallas Ft WorthIOP</v>
      </c>
      <c r="AA448" s="44" t="str">
        <f>IFERROR(VLOOKUP(Raw_data[[#This Row],[Description]],'LU Table'!$A$1:$B$50,2,0),"")</f>
        <v>IOP</v>
      </c>
      <c r="AB448" s="44" t="str">
        <f>TRIM(MID(Raw_data[[#This Row],[Location]],LEN("Positive Recovery- ")+1,LEN(Raw_data[[#This Row],[Location]])))</f>
        <v>Dallas Ft Worth</v>
      </c>
      <c r="AC448" s="45">
        <f t="shared" si="7"/>
        <v>45292</v>
      </c>
      <c r="AD448" s="44" t="str">
        <f>VLOOKUP(Raw_data[[#This Row],[Locations]]&amp;Raw_data[[#This Row],[Looker2]],Category!A:E,5,0)</f>
        <v>Company Owned</v>
      </c>
      <c r="AE448" s="44" t="str">
        <f>Raw_data[[#This Row],[Locations]]&amp;Raw_data[[#This Row],[Looker2]]</f>
        <v>Dallas Ft WorthIOP</v>
      </c>
    </row>
    <row r="449" spans="1:31">
      <c r="A449" s="15">
        <v>45297</v>
      </c>
      <c r="B449" s="15">
        <v>45295</v>
      </c>
      <c r="C449" t="s">
        <v>9</v>
      </c>
      <c r="D449">
        <v>205912</v>
      </c>
      <c r="E449" t="s">
        <v>893</v>
      </c>
      <c r="F449" t="s">
        <v>219</v>
      </c>
      <c r="G449" t="s">
        <v>470</v>
      </c>
      <c r="H449" t="s">
        <v>159</v>
      </c>
      <c r="I449" t="s">
        <v>232</v>
      </c>
      <c r="J449" t="s">
        <v>88</v>
      </c>
      <c r="K449" t="s">
        <v>107</v>
      </c>
      <c r="L449" t="s">
        <v>128</v>
      </c>
      <c r="M449">
        <v>1</v>
      </c>
      <c r="N449" s="47">
        <v>250</v>
      </c>
      <c r="O449" s="47">
        <v>0</v>
      </c>
      <c r="P449" s="47">
        <v>0</v>
      </c>
      <c r="Q449" s="47">
        <v>0</v>
      </c>
      <c r="R449" s="47">
        <v>0</v>
      </c>
      <c r="S449" s="47">
        <v>250</v>
      </c>
      <c r="T449" s="47">
        <v>225</v>
      </c>
      <c r="U449" s="47">
        <v>225</v>
      </c>
      <c r="V449" t="s">
        <v>71</v>
      </c>
      <c r="W449" t="s">
        <v>72</v>
      </c>
      <c r="X449"/>
      <c r="Y449" t="s">
        <v>239</v>
      </c>
      <c r="Z449" s="43" t="str">
        <f>Raw_data[[#This Row],[Month]]&amp;Raw_data[[#This Row],[Locations]]&amp;Raw_data[[#This Row],[Looker2]]</f>
        <v>45292Dallas Ft WorthIOP</v>
      </c>
      <c r="AA449" s="44" t="str">
        <f>IFERROR(VLOOKUP(Raw_data[[#This Row],[Description]],'LU Table'!$A$1:$B$50,2,0),"")</f>
        <v>IOP</v>
      </c>
      <c r="AB449" s="44" t="str">
        <f>TRIM(MID(Raw_data[[#This Row],[Location]],LEN("Positive Recovery- ")+1,LEN(Raw_data[[#This Row],[Location]])))</f>
        <v>Dallas Ft Worth</v>
      </c>
      <c r="AC449" s="45">
        <f t="shared" si="7"/>
        <v>45292</v>
      </c>
      <c r="AD449" s="44" t="str">
        <f>VLOOKUP(Raw_data[[#This Row],[Locations]]&amp;Raw_data[[#This Row],[Looker2]],Category!A:E,5,0)</f>
        <v>Company Owned</v>
      </c>
      <c r="AE449" s="44" t="str">
        <f>Raw_data[[#This Row],[Locations]]&amp;Raw_data[[#This Row],[Looker2]]</f>
        <v>Dallas Ft WorthIOP</v>
      </c>
    </row>
    <row r="450" spans="1:31">
      <c r="A450" s="15">
        <v>45297</v>
      </c>
      <c r="B450" s="15">
        <v>45295</v>
      </c>
      <c r="C450" t="s">
        <v>9</v>
      </c>
      <c r="D450">
        <v>205913</v>
      </c>
      <c r="E450" t="s">
        <v>898</v>
      </c>
      <c r="F450" t="s">
        <v>415</v>
      </c>
      <c r="G450" t="s">
        <v>899</v>
      </c>
      <c r="H450" t="s">
        <v>158</v>
      </c>
      <c r="I450" t="s">
        <v>232</v>
      </c>
      <c r="J450" t="s">
        <v>87</v>
      </c>
      <c r="K450" t="s">
        <v>75</v>
      </c>
      <c r="L450" t="s">
        <v>128</v>
      </c>
      <c r="M450">
        <v>1</v>
      </c>
      <c r="N450" s="47">
        <v>275</v>
      </c>
      <c r="O450" s="47">
        <v>0</v>
      </c>
      <c r="P450" s="47">
        <v>0</v>
      </c>
      <c r="Q450" s="47">
        <v>0</v>
      </c>
      <c r="R450" s="47">
        <v>0</v>
      </c>
      <c r="S450" s="47">
        <v>0</v>
      </c>
      <c r="T450" s="47">
        <v>247.5</v>
      </c>
      <c r="U450" s="47">
        <v>0</v>
      </c>
      <c r="V450" t="s">
        <v>71</v>
      </c>
      <c r="W450" t="s">
        <v>72</v>
      </c>
      <c r="X450"/>
      <c r="Y450" t="s">
        <v>239</v>
      </c>
      <c r="Z450" s="43" t="str">
        <f>Raw_data[[#This Row],[Month]]&amp;Raw_data[[#This Row],[Locations]]&amp;Raw_data[[#This Row],[Looker2]]</f>
        <v>45292The WoodlandsIOP</v>
      </c>
      <c r="AA450" s="44" t="str">
        <f>IFERROR(VLOOKUP(Raw_data[[#This Row],[Description]],'LU Table'!$A$1:$B$50,2,0),"")</f>
        <v>IOP</v>
      </c>
      <c r="AB450" s="44" t="str">
        <f>TRIM(MID(Raw_data[[#This Row],[Location]],LEN("Positive Recovery- ")+1,LEN(Raw_data[[#This Row],[Location]])))</f>
        <v>The Woodlands</v>
      </c>
      <c r="AC450" s="45">
        <f t="shared" si="7"/>
        <v>45292</v>
      </c>
      <c r="AD450" s="44" t="str">
        <f>VLOOKUP(Raw_data[[#This Row],[Locations]]&amp;Raw_data[[#This Row],[Looker2]],Category!A:E,5,0)</f>
        <v>Affiliate</v>
      </c>
      <c r="AE450" s="44" t="str">
        <f>Raw_data[[#This Row],[Locations]]&amp;Raw_data[[#This Row],[Looker2]]</f>
        <v>The WoodlandsIOP</v>
      </c>
    </row>
    <row r="451" spans="1:31">
      <c r="A451" s="15">
        <v>45297</v>
      </c>
      <c r="B451" s="15">
        <v>45295</v>
      </c>
      <c r="C451" t="s">
        <v>9</v>
      </c>
      <c r="D451">
        <v>205914</v>
      </c>
      <c r="E451" t="s">
        <v>836</v>
      </c>
      <c r="F451" t="s">
        <v>255</v>
      </c>
      <c r="G451" t="s">
        <v>308</v>
      </c>
      <c r="H451" t="s">
        <v>160</v>
      </c>
      <c r="I451" t="s">
        <v>232</v>
      </c>
      <c r="J451" t="s">
        <v>90</v>
      </c>
      <c r="K451" t="s">
        <v>75</v>
      </c>
      <c r="L451" t="s">
        <v>128</v>
      </c>
      <c r="M451">
        <v>1</v>
      </c>
      <c r="N451" s="47">
        <v>220</v>
      </c>
      <c r="O451" s="47">
        <v>0</v>
      </c>
      <c r="P451" s="47">
        <v>0</v>
      </c>
      <c r="Q451" s="47">
        <v>0</v>
      </c>
      <c r="R451" s="47">
        <v>0</v>
      </c>
      <c r="S451" s="47">
        <v>220</v>
      </c>
      <c r="T451" s="47">
        <v>198</v>
      </c>
      <c r="U451" s="47">
        <v>198</v>
      </c>
      <c r="V451" t="s">
        <v>71</v>
      </c>
      <c r="W451" t="s">
        <v>72</v>
      </c>
      <c r="X451"/>
      <c r="Y451" t="s">
        <v>239</v>
      </c>
      <c r="Z451" s="43" t="str">
        <f>Raw_data[[#This Row],[Month]]&amp;Raw_data[[#This Row],[Locations]]&amp;Raw_data[[#This Row],[Looker2]]</f>
        <v>45292The WoodlandsIOP</v>
      </c>
      <c r="AA451" s="44" t="str">
        <f>IFERROR(VLOOKUP(Raw_data[[#This Row],[Description]],'LU Table'!$A$1:$B$50,2,0),"")</f>
        <v>IOP</v>
      </c>
      <c r="AB451" s="44" t="str">
        <f>TRIM(MID(Raw_data[[#This Row],[Location]],LEN("Positive Recovery- ")+1,LEN(Raw_data[[#This Row],[Location]])))</f>
        <v>The Woodlands</v>
      </c>
      <c r="AC451" s="45">
        <f t="shared" si="7"/>
        <v>45292</v>
      </c>
      <c r="AD451" s="44" t="str">
        <f>VLOOKUP(Raw_data[[#This Row],[Locations]]&amp;Raw_data[[#This Row],[Looker2]],Category!A:E,5,0)</f>
        <v>Affiliate</v>
      </c>
      <c r="AE451" s="44" t="str">
        <f>Raw_data[[#This Row],[Locations]]&amp;Raw_data[[#This Row],[Looker2]]</f>
        <v>The WoodlandsIOP</v>
      </c>
    </row>
    <row r="452" spans="1:31">
      <c r="A452" s="15">
        <v>45297</v>
      </c>
      <c r="B452" s="15">
        <v>45295</v>
      </c>
      <c r="C452" t="s">
        <v>9</v>
      </c>
      <c r="D452">
        <v>205915</v>
      </c>
      <c r="E452" t="s">
        <v>774</v>
      </c>
      <c r="F452" t="s">
        <v>464</v>
      </c>
      <c r="G452" t="s">
        <v>775</v>
      </c>
      <c r="H452" t="s">
        <v>158</v>
      </c>
      <c r="I452" t="s">
        <v>232</v>
      </c>
      <c r="J452" t="s">
        <v>121</v>
      </c>
      <c r="K452" t="s">
        <v>75</v>
      </c>
      <c r="L452" t="s">
        <v>128</v>
      </c>
      <c r="M452">
        <v>1</v>
      </c>
      <c r="N452" s="47">
        <v>212</v>
      </c>
      <c r="O452" s="47">
        <v>0</v>
      </c>
      <c r="P452" s="47">
        <v>0</v>
      </c>
      <c r="Q452" s="47">
        <v>0</v>
      </c>
      <c r="R452" s="47">
        <v>0</v>
      </c>
      <c r="S452" s="47">
        <v>0</v>
      </c>
      <c r="T452" s="47">
        <v>190.8</v>
      </c>
      <c r="U452" s="47">
        <v>21.2</v>
      </c>
      <c r="V452" t="s">
        <v>71</v>
      </c>
      <c r="W452" t="s">
        <v>72</v>
      </c>
      <c r="X452"/>
      <c r="Y452" t="s">
        <v>239</v>
      </c>
      <c r="Z452" s="43" t="str">
        <f>Raw_data[[#This Row],[Month]]&amp;Raw_data[[#This Row],[Locations]]&amp;Raw_data[[#This Row],[Looker2]]</f>
        <v>45292The WoodlandsIOP</v>
      </c>
      <c r="AA452" s="44" t="str">
        <f>IFERROR(VLOOKUP(Raw_data[[#This Row],[Description]],'LU Table'!$A$1:$B$50,2,0),"")</f>
        <v>IOP</v>
      </c>
      <c r="AB452" s="44" t="str">
        <f>TRIM(MID(Raw_data[[#This Row],[Location]],LEN("Positive Recovery- ")+1,LEN(Raw_data[[#This Row],[Location]])))</f>
        <v>The Woodlands</v>
      </c>
      <c r="AC452" s="45">
        <f t="shared" si="7"/>
        <v>45292</v>
      </c>
      <c r="AD452" s="44" t="str">
        <f>VLOOKUP(Raw_data[[#This Row],[Locations]]&amp;Raw_data[[#This Row],[Looker2]],Category!A:E,5,0)</f>
        <v>Affiliate</v>
      </c>
      <c r="AE452" s="44" t="str">
        <f>Raw_data[[#This Row],[Locations]]&amp;Raw_data[[#This Row],[Looker2]]</f>
        <v>The WoodlandsIOP</v>
      </c>
    </row>
    <row r="453" spans="1:31">
      <c r="A453" s="15">
        <v>45297</v>
      </c>
      <c r="B453" s="15">
        <v>45295</v>
      </c>
      <c r="C453" t="s">
        <v>9</v>
      </c>
      <c r="D453">
        <v>205916</v>
      </c>
      <c r="E453" t="s">
        <v>651</v>
      </c>
      <c r="F453" t="s">
        <v>341</v>
      </c>
      <c r="G453" t="s">
        <v>652</v>
      </c>
      <c r="H453" t="s">
        <v>160</v>
      </c>
      <c r="I453" t="s">
        <v>232</v>
      </c>
      <c r="J453" t="s">
        <v>90</v>
      </c>
      <c r="K453" t="s">
        <v>75</v>
      </c>
      <c r="L453" t="s">
        <v>128</v>
      </c>
      <c r="M453">
        <v>1</v>
      </c>
      <c r="N453" s="47">
        <v>220</v>
      </c>
      <c r="O453" s="47">
        <v>0</v>
      </c>
      <c r="P453" s="47">
        <v>0</v>
      </c>
      <c r="Q453" s="47">
        <v>0</v>
      </c>
      <c r="R453" s="47">
        <v>0</v>
      </c>
      <c r="S453" s="47">
        <v>8</v>
      </c>
      <c r="T453" s="47">
        <v>198</v>
      </c>
      <c r="U453" s="47">
        <v>198</v>
      </c>
      <c r="V453" t="s">
        <v>71</v>
      </c>
      <c r="W453" t="s">
        <v>72</v>
      </c>
      <c r="X453"/>
      <c r="Y453" t="s">
        <v>239</v>
      </c>
      <c r="Z453" s="43" t="str">
        <f>Raw_data[[#This Row],[Month]]&amp;Raw_data[[#This Row],[Locations]]&amp;Raw_data[[#This Row],[Looker2]]</f>
        <v>45292The WoodlandsIOP</v>
      </c>
      <c r="AA453" s="44" t="str">
        <f>IFERROR(VLOOKUP(Raw_data[[#This Row],[Description]],'LU Table'!$A$1:$B$50,2,0),"")</f>
        <v>IOP</v>
      </c>
      <c r="AB453" s="44" t="str">
        <f>TRIM(MID(Raw_data[[#This Row],[Location]],LEN("Positive Recovery- ")+1,LEN(Raw_data[[#This Row],[Location]])))</f>
        <v>The Woodlands</v>
      </c>
      <c r="AC453" s="45">
        <f t="shared" si="7"/>
        <v>45292</v>
      </c>
      <c r="AD453" s="44" t="str">
        <f>VLOOKUP(Raw_data[[#This Row],[Locations]]&amp;Raw_data[[#This Row],[Looker2]],Category!A:E,5,0)</f>
        <v>Affiliate</v>
      </c>
      <c r="AE453" s="44" t="str">
        <f>Raw_data[[#This Row],[Locations]]&amp;Raw_data[[#This Row],[Looker2]]</f>
        <v>The WoodlandsIOP</v>
      </c>
    </row>
    <row r="454" spans="1:31">
      <c r="A454" s="15">
        <v>45297</v>
      </c>
      <c r="B454" s="15">
        <v>45295</v>
      </c>
      <c r="C454" t="s">
        <v>9</v>
      </c>
      <c r="D454">
        <v>205917</v>
      </c>
      <c r="E454" t="s">
        <v>752</v>
      </c>
      <c r="F454" t="s">
        <v>753</v>
      </c>
      <c r="G454" t="s">
        <v>252</v>
      </c>
      <c r="H454" t="s">
        <v>160</v>
      </c>
      <c r="I454" t="s">
        <v>232</v>
      </c>
      <c r="J454" t="s">
        <v>90</v>
      </c>
      <c r="K454" t="s">
        <v>75</v>
      </c>
      <c r="L454" t="s">
        <v>128</v>
      </c>
      <c r="M454">
        <v>1</v>
      </c>
      <c r="N454" s="47">
        <v>220</v>
      </c>
      <c r="O454" s="47">
        <v>0</v>
      </c>
      <c r="P454" s="47">
        <v>0</v>
      </c>
      <c r="Q454" s="47">
        <v>0</v>
      </c>
      <c r="R454" s="47">
        <v>0</v>
      </c>
      <c r="S454" s="47">
        <v>220</v>
      </c>
      <c r="T454" s="47">
        <v>198</v>
      </c>
      <c r="U454" s="47">
        <v>198</v>
      </c>
      <c r="V454" t="s">
        <v>71</v>
      </c>
      <c r="W454" t="s">
        <v>72</v>
      </c>
      <c r="X454"/>
      <c r="Y454" t="s">
        <v>239</v>
      </c>
      <c r="Z454" s="43" t="str">
        <f>Raw_data[[#This Row],[Month]]&amp;Raw_data[[#This Row],[Locations]]&amp;Raw_data[[#This Row],[Looker2]]</f>
        <v>45292The WoodlandsIOP</v>
      </c>
      <c r="AA454" s="44" t="str">
        <f>IFERROR(VLOOKUP(Raw_data[[#This Row],[Description]],'LU Table'!$A$1:$B$50,2,0),"")</f>
        <v>IOP</v>
      </c>
      <c r="AB454" s="44" t="str">
        <f>TRIM(MID(Raw_data[[#This Row],[Location]],LEN("Positive Recovery- ")+1,LEN(Raw_data[[#This Row],[Location]])))</f>
        <v>The Woodlands</v>
      </c>
      <c r="AC454" s="45">
        <f t="shared" si="7"/>
        <v>45292</v>
      </c>
      <c r="AD454" s="44" t="str">
        <f>VLOOKUP(Raw_data[[#This Row],[Locations]]&amp;Raw_data[[#This Row],[Looker2]],Category!A:E,5,0)</f>
        <v>Affiliate</v>
      </c>
      <c r="AE454" s="44" t="str">
        <f>Raw_data[[#This Row],[Locations]]&amp;Raw_data[[#This Row],[Looker2]]</f>
        <v>The WoodlandsIOP</v>
      </c>
    </row>
    <row r="455" spans="1:31">
      <c r="A455" s="15">
        <v>45297</v>
      </c>
      <c r="B455" s="15">
        <v>45295</v>
      </c>
      <c r="C455" t="s">
        <v>9</v>
      </c>
      <c r="D455">
        <v>205918</v>
      </c>
      <c r="E455" t="s">
        <v>816</v>
      </c>
      <c r="F455" t="s">
        <v>265</v>
      </c>
      <c r="G455" t="s">
        <v>817</v>
      </c>
      <c r="H455" t="s">
        <v>160</v>
      </c>
      <c r="I455" t="s">
        <v>232</v>
      </c>
      <c r="J455" t="s">
        <v>94</v>
      </c>
      <c r="K455" t="s">
        <v>75</v>
      </c>
      <c r="L455" t="s">
        <v>128</v>
      </c>
      <c r="M455">
        <v>1</v>
      </c>
      <c r="N455" s="47">
        <v>215</v>
      </c>
      <c r="O455" s="47">
        <v>0</v>
      </c>
      <c r="P455" s="47">
        <v>0</v>
      </c>
      <c r="Q455" s="47">
        <v>0</v>
      </c>
      <c r="R455" s="47">
        <v>0</v>
      </c>
      <c r="S455" s="47">
        <v>0</v>
      </c>
      <c r="T455" s="47">
        <v>193.5</v>
      </c>
      <c r="U455" s="47">
        <v>193.5</v>
      </c>
      <c r="V455" t="s">
        <v>71</v>
      </c>
      <c r="W455" t="s">
        <v>72</v>
      </c>
      <c r="X455"/>
      <c r="Y455" t="s">
        <v>239</v>
      </c>
      <c r="Z455" s="43" t="str">
        <f>Raw_data[[#This Row],[Month]]&amp;Raw_data[[#This Row],[Locations]]&amp;Raw_data[[#This Row],[Looker2]]</f>
        <v>45292The WoodlandsIOP</v>
      </c>
      <c r="AA455" s="44" t="str">
        <f>IFERROR(VLOOKUP(Raw_data[[#This Row],[Description]],'LU Table'!$A$1:$B$50,2,0),"")</f>
        <v>IOP</v>
      </c>
      <c r="AB455" s="44" t="str">
        <f>TRIM(MID(Raw_data[[#This Row],[Location]],LEN("Positive Recovery- ")+1,LEN(Raw_data[[#This Row],[Location]])))</f>
        <v>The Woodlands</v>
      </c>
      <c r="AC455" s="45">
        <f t="shared" si="7"/>
        <v>45292</v>
      </c>
      <c r="AD455" s="44" t="str">
        <f>VLOOKUP(Raw_data[[#This Row],[Locations]]&amp;Raw_data[[#This Row],[Looker2]],Category!A:E,5,0)</f>
        <v>Affiliate</v>
      </c>
      <c r="AE455" s="44" t="str">
        <f>Raw_data[[#This Row],[Locations]]&amp;Raw_data[[#This Row],[Looker2]]</f>
        <v>The WoodlandsIOP</v>
      </c>
    </row>
    <row r="456" spans="1:31">
      <c r="A456" s="15">
        <v>45297</v>
      </c>
      <c r="B456" s="15">
        <v>45295</v>
      </c>
      <c r="C456" t="s">
        <v>9</v>
      </c>
      <c r="D456">
        <v>205919</v>
      </c>
      <c r="E456" t="s">
        <v>67</v>
      </c>
      <c r="F456" t="s">
        <v>375</v>
      </c>
      <c r="G456" t="s">
        <v>376</v>
      </c>
      <c r="H456" t="s">
        <v>169</v>
      </c>
      <c r="I456" t="s">
        <v>232</v>
      </c>
      <c r="J456" t="s">
        <v>17</v>
      </c>
      <c r="K456" t="s">
        <v>81</v>
      </c>
      <c r="L456" t="s">
        <v>23</v>
      </c>
      <c r="M456">
        <v>1</v>
      </c>
      <c r="N456" s="47">
        <v>40</v>
      </c>
      <c r="O456" s="47">
        <v>0</v>
      </c>
      <c r="P456" s="47">
        <v>0</v>
      </c>
      <c r="Q456" s="47">
        <v>0</v>
      </c>
      <c r="R456" s="47">
        <v>0</v>
      </c>
      <c r="S456" s="47">
        <v>40</v>
      </c>
      <c r="T456" s="47">
        <v>40</v>
      </c>
      <c r="U456" s="47">
        <v>40</v>
      </c>
      <c r="V456" t="s">
        <v>71</v>
      </c>
      <c r="W456" t="s">
        <v>72</v>
      </c>
      <c r="X456"/>
      <c r="Y456" t="s">
        <v>239</v>
      </c>
      <c r="Z456" s="43" t="str">
        <f>Raw_data[[#This Row],[Month]]&amp;Raw_data[[#This Row],[Locations]]&amp;Raw_data[[#This Row],[Looker2]]</f>
        <v>45292Energy CorridorAftercare</v>
      </c>
      <c r="AA456" s="44" t="str">
        <f>IFERROR(VLOOKUP(Raw_data[[#This Row],[Description]],'LU Table'!$A$1:$B$50,2,0),"")</f>
        <v>Aftercare</v>
      </c>
      <c r="AB456" s="44" t="str">
        <f>TRIM(MID(Raw_data[[#This Row],[Location]],LEN("Positive Recovery- ")+1,LEN(Raw_data[[#This Row],[Location]])))</f>
        <v>Energy Corridor</v>
      </c>
      <c r="AC456" s="45">
        <f t="shared" si="7"/>
        <v>45292</v>
      </c>
      <c r="AD456" s="44" t="str">
        <f>VLOOKUP(Raw_data[[#This Row],[Locations]]&amp;Raw_data[[#This Row],[Looker2]],Category!A:E,5,0)</f>
        <v>Affiliate</v>
      </c>
      <c r="AE456" s="44" t="str">
        <f>Raw_data[[#This Row],[Locations]]&amp;Raw_data[[#This Row],[Looker2]]</f>
        <v>Energy CorridorAftercare</v>
      </c>
    </row>
    <row r="457" spans="1:31">
      <c r="A457" s="15">
        <v>45297</v>
      </c>
      <c r="B457" s="15">
        <v>45295</v>
      </c>
      <c r="C457" t="s">
        <v>9</v>
      </c>
      <c r="D457">
        <v>205920</v>
      </c>
      <c r="E457" t="s">
        <v>181</v>
      </c>
      <c r="F457" t="s">
        <v>523</v>
      </c>
      <c r="G457" t="s">
        <v>524</v>
      </c>
      <c r="H457" t="s">
        <v>172</v>
      </c>
      <c r="I457" t="s">
        <v>232</v>
      </c>
      <c r="J457" t="s">
        <v>17</v>
      </c>
      <c r="K457" t="s">
        <v>77</v>
      </c>
      <c r="L457" t="s">
        <v>135</v>
      </c>
      <c r="M457">
        <v>1</v>
      </c>
      <c r="N457" s="47">
        <v>40</v>
      </c>
      <c r="O457" s="47">
        <v>0</v>
      </c>
      <c r="P457" s="47">
        <v>0</v>
      </c>
      <c r="Q457" s="47">
        <v>0</v>
      </c>
      <c r="R457" s="47">
        <v>0</v>
      </c>
      <c r="S457" s="47">
        <v>40</v>
      </c>
      <c r="T457" s="47">
        <v>40</v>
      </c>
      <c r="U457" s="47">
        <v>40</v>
      </c>
      <c r="V457" t="s">
        <v>71</v>
      </c>
      <c r="W457" t="s">
        <v>72</v>
      </c>
      <c r="X457"/>
      <c r="Y457" t="s">
        <v>239</v>
      </c>
      <c r="Z457" s="43" t="str">
        <f>Raw_data[[#This Row],[Month]]&amp;Raw_data[[#This Row],[Locations]]&amp;Raw_data[[#This Row],[Looker2]]</f>
        <v>45292HumbleAftercare</v>
      </c>
      <c r="AA457" s="44" t="str">
        <f>IFERROR(VLOOKUP(Raw_data[[#This Row],[Description]],'LU Table'!$A$1:$B$50,2,0),"")</f>
        <v>Aftercare</v>
      </c>
      <c r="AB457" s="44" t="str">
        <f>TRIM(MID(Raw_data[[#This Row],[Location]],LEN("Positive Recovery- ")+1,LEN(Raw_data[[#This Row],[Location]])))</f>
        <v>Humble</v>
      </c>
      <c r="AC457" s="45">
        <f t="shared" si="7"/>
        <v>45292</v>
      </c>
      <c r="AD457" s="44" t="str">
        <f>VLOOKUP(Raw_data[[#This Row],[Locations]]&amp;Raw_data[[#This Row],[Looker2]],Category!A:E,5,0)</f>
        <v>Affiliate</v>
      </c>
      <c r="AE457" s="44" t="str">
        <f>Raw_data[[#This Row],[Locations]]&amp;Raw_data[[#This Row],[Looker2]]</f>
        <v>HumbleAftercare</v>
      </c>
    </row>
    <row r="458" spans="1:31">
      <c r="A458" s="15">
        <v>45297</v>
      </c>
      <c r="B458" s="15">
        <v>45295</v>
      </c>
      <c r="C458" t="s">
        <v>9</v>
      </c>
      <c r="D458">
        <v>205921</v>
      </c>
      <c r="E458" t="s">
        <v>884</v>
      </c>
      <c r="F458" t="s">
        <v>324</v>
      </c>
      <c r="G458" t="s">
        <v>643</v>
      </c>
      <c r="H458" t="s">
        <v>158</v>
      </c>
      <c r="I458" t="s">
        <v>232</v>
      </c>
      <c r="J458" t="s">
        <v>87</v>
      </c>
      <c r="K458" t="s">
        <v>77</v>
      </c>
      <c r="L458" t="s">
        <v>128</v>
      </c>
      <c r="M458">
        <v>1</v>
      </c>
      <c r="N458" s="47">
        <v>275</v>
      </c>
      <c r="O458" s="47">
        <v>0</v>
      </c>
      <c r="P458" s="47">
        <v>0</v>
      </c>
      <c r="Q458" s="47">
        <v>0</v>
      </c>
      <c r="R458" s="47">
        <v>0</v>
      </c>
      <c r="S458" s="47">
        <v>0</v>
      </c>
      <c r="T458" s="47">
        <v>247.5</v>
      </c>
      <c r="U458" s="47">
        <v>0</v>
      </c>
      <c r="V458" t="s">
        <v>71</v>
      </c>
      <c r="W458" t="s">
        <v>72</v>
      </c>
      <c r="X458"/>
      <c r="Y458" t="s">
        <v>239</v>
      </c>
      <c r="Z458" s="43" t="str">
        <f>Raw_data[[#This Row],[Month]]&amp;Raw_data[[#This Row],[Locations]]&amp;Raw_data[[#This Row],[Looker2]]</f>
        <v>45292HumbleIOP</v>
      </c>
      <c r="AA458" s="44" t="str">
        <f>IFERROR(VLOOKUP(Raw_data[[#This Row],[Description]],'LU Table'!$A$1:$B$50,2,0),"")</f>
        <v>IOP</v>
      </c>
      <c r="AB458" s="44" t="str">
        <f>TRIM(MID(Raw_data[[#This Row],[Location]],LEN("Positive Recovery- ")+1,LEN(Raw_data[[#This Row],[Location]])))</f>
        <v>Humble</v>
      </c>
      <c r="AC458" s="45">
        <f t="shared" si="7"/>
        <v>45292</v>
      </c>
      <c r="AD458" s="44" t="str">
        <f>VLOOKUP(Raw_data[[#This Row],[Locations]]&amp;Raw_data[[#This Row],[Looker2]],Category!A:E,5,0)</f>
        <v>Affiliate</v>
      </c>
      <c r="AE458" s="44" t="str">
        <f>Raw_data[[#This Row],[Locations]]&amp;Raw_data[[#This Row],[Looker2]]</f>
        <v>HumbleIOP</v>
      </c>
    </row>
    <row r="459" spans="1:31">
      <c r="A459" s="15">
        <v>45297</v>
      </c>
      <c r="B459" s="15">
        <v>45295</v>
      </c>
      <c r="C459" t="s">
        <v>9</v>
      </c>
      <c r="D459">
        <v>205922</v>
      </c>
      <c r="E459" t="s">
        <v>824</v>
      </c>
      <c r="F459" t="s">
        <v>539</v>
      </c>
      <c r="G459" t="s">
        <v>825</v>
      </c>
      <c r="H459" t="s">
        <v>158</v>
      </c>
      <c r="I459" t="s">
        <v>232</v>
      </c>
      <c r="J459" t="s">
        <v>88</v>
      </c>
      <c r="K459" t="s">
        <v>77</v>
      </c>
      <c r="L459" t="s">
        <v>128</v>
      </c>
      <c r="M459">
        <v>1</v>
      </c>
      <c r="N459" s="47">
        <v>250</v>
      </c>
      <c r="O459" s="47">
        <v>0</v>
      </c>
      <c r="P459" s="47">
        <v>0</v>
      </c>
      <c r="Q459" s="47">
        <v>0</v>
      </c>
      <c r="R459" s="47">
        <v>0</v>
      </c>
      <c r="S459" s="47">
        <v>0</v>
      </c>
      <c r="T459" s="47">
        <v>225</v>
      </c>
      <c r="U459" s="47">
        <v>225</v>
      </c>
      <c r="V459" t="s">
        <v>71</v>
      </c>
      <c r="W459" t="s">
        <v>72</v>
      </c>
      <c r="X459"/>
      <c r="Y459" t="s">
        <v>239</v>
      </c>
      <c r="Z459" s="43" t="str">
        <f>Raw_data[[#This Row],[Month]]&amp;Raw_data[[#This Row],[Locations]]&amp;Raw_data[[#This Row],[Looker2]]</f>
        <v>45292HumbleIOP</v>
      </c>
      <c r="AA459" s="44" t="str">
        <f>IFERROR(VLOOKUP(Raw_data[[#This Row],[Description]],'LU Table'!$A$1:$B$50,2,0),"")</f>
        <v>IOP</v>
      </c>
      <c r="AB459" s="44" t="str">
        <f>TRIM(MID(Raw_data[[#This Row],[Location]],LEN("Positive Recovery- ")+1,LEN(Raw_data[[#This Row],[Location]])))</f>
        <v>Humble</v>
      </c>
      <c r="AC459" s="45">
        <f t="shared" si="7"/>
        <v>45292</v>
      </c>
      <c r="AD459" s="44" t="str">
        <f>VLOOKUP(Raw_data[[#This Row],[Locations]]&amp;Raw_data[[#This Row],[Looker2]],Category!A:E,5,0)</f>
        <v>Affiliate</v>
      </c>
      <c r="AE459" s="44" t="str">
        <f>Raw_data[[#This Row],[Locations]]&amp;Raw_data[[#This Row],[Looker2]]</f>
        <v>HumbleIOP</v>
      </c>
    </row>
    <row r="460" spans="1:31">
      <c r="A460" s="15">
        <v>45297</v>
      </c>
      <c r="B460" s="15">
        <v>45295</v>
      </c>
      <c r="C460" t="s">
        <v>9</v>
      </c>
      <c r="D460">
        <v>205923</v>
      </c>
      <c r="E460" t="s">
        <v>732</v>
      </c>
      <c r="F460" t="s">
        <v>378</v>
      </c>
      <c r="G460" t="s">
        <v>733</v>
      </c>
      <c r="H460" t="s">
        <v>158</v>
      </c>
      <c r="I460" t="s">
        <v>232</v>
      </c>
      <c r="J460" t="s">
        <v>88</v>
      </c>
      <c r="K460" t="s">
        <v>77</v>
      </c>
      <c r="L460" t="s">
        <v>128</v>
      </c>
      <c r="M460">
        <v>1</v>
      </c>
      <c r="N460" s="47">
        <v>250</v>
      </c>
      <c r="O460" s="47">
        <v>0</v>
      </c>
      <c r="P460" s="47">
        <v>0</v>
      </c>
      <c r="Q460" s="47">
        <v>0</v>
      </c>
      <c r="R460" s="47">
        <v>0</v>
      </c>
      <c r="S460" s="47">
        <v>250</v>
      </c>
      <c r="T460" s="47">
        <v>225</v>
      </c>
      <c r="U460" s="47">
        <v>225</v>
      </c>
      <c r="V460" t="s">
        <v>71</v>
      </c>
      <c r="W460" t="s">
        <v>72</v>
      </c>
      <c r="X460"/>
      <c r="Y460" t="s">
        <v>239</v>
      </c>
      <c r="Z460" s="43" t="str">
        <f>Raw_data[[#This Row],[Month]]&amp;Raw_data[[#This Row],[Locations]]&amp;Raw_data[[#This Row],[Looker2]]</f>
        <v>45292HumbleIOP</v>
      </c>
      <c r="AA460" s="44" t="str">
        <f>IFERROR(VLOOKUP(Raw_data[[#This Row],[Description]],'LU Table'!$A$1:$B$50,2,0),"")</f>
        <v>IOP</v>
      </c>
      <c r="AB460" s="44" t="str">
        <f>TRIM(MID(Raw_data[[#This Row],[Location]],LEN("Positive Recovery- ")+1,LEN(Raw_data[[#This Row],[Location]])))</f>
        <v>Humble</v>
      </c>
      <c r="AC460" s="45">
        <f t="shared" si="7"/>
        <v>45292</v>
      </c>
      <c r="AD460" s="44" t="str">
        <f>VLOOKUP(Raw_data[[#This Row],[Locations]]&amp;Raw_data[[#This Row],[Looker2]],Category!A:E,5,0)</f>
        <v>Affiliate</v>
      </c>
      <c r="AE460" s="44" t="str">
        <f>Raw_data[[#This Row],[Locations]]&amp;Raw_data[[#This Row],[Looker2]]</f>
        <v>HumbleIOP</v>
      </c>
    </row>
    <row r="461" spans="1:31">
      <c r="A461" s="15">
        <v>45297</v>
      </c>
      <c r="B461" s="15">
        <v>45295</v>
      </c>
      <c r="C461" t="s">
        <v>9</v>
      </c>
      <c r="D461">
        <v>205924</v>
      </c>
      <c r="E461" t="s">
        <v>856</v>
      </c>
      <c r="F461" t="s">
        <v>410</v>
      </c>
      <c r="G461" t="s">
        <v>393</v>
      </c>
      <c r="H461" t="s">
        <v>158</v>
      </c>
      <c r="I461" t="s">
        <v>232</v>
      </c>
      <c r="J461" t="s">
        <v>88</v>
      </c>
      <c r="K461" t="s">
        <v>77</v>
      </c>
      <c r="L461" t="s">
        <v>128</v>
      </c>
      <c r="M461">
        <v>1</v>
      </c>
      <c r="N461" s="47">
        <v>250</v>
      </c>
      <c r="O461" s="47">
        <v>0</v>
      </c>
      <c r="P461" s="47">
        <v>0</v>
      </c>
      <c r="Q461" s="47">
        <v>0</v>
      </c>
      <c r="R461" s="47">
        <v>0</v>
      </c>
      <c r="S461" s="47">
        <v>0</v>
      </c>
      <c r="T461" s="47">
        <v>225</v>
      </c>
      <c r="U461" s="47">
        <v>25</v>
      </c>
      <c r="V461" t="s">
        <v>71</v>
      </c>
      <c r="W461" t="s">
        <v>72</v>
      </c>
      <c r="X461"/>
      <c r="Y461" t="s">
        <v>239</v>
      </c>
      <c r="Z461" s="43" t="str">
        <f>Raw_data[[#This Row],[Month]]&amp;Raw_data[[#This Row],[Locations]]&amp;Raw_data[[#This Row],[Looker2]]</f>
        <v>45292HumbleIOP</v>
      </c>
      <c r="AA461" s="44" t="str">
        <f>IFERROR(VLOOKUP(Raw_data[[#This Row],[Description]],'LU Table'!$A$1:$B$50,2,0),"")</f>
        <v>IOP</v>
      </c>
      <c r="AB461" s="44" t="str">
        <f>TRIM(MID(Raw_data[[#This Row],[Location]],LEN("Positive Recovery- ")+1,LEN(Raw_data[[#This Row],[Location]])))</f>
        <v>Humble</v>
      </c>
      <c r="AC461" s="45">
        <f t="shared" si="7"/>
        <v>45292</v>
      </c>
      <c r="AD461" s="44" t="str">
        <f>VLOOKUP(Raw_data[[#This Row],[Locations]]&amp;Raw_data[[#This Row],[Looker2]],Category!A:E,5,0)</f>
        <v>Affiliate</v>
      </c>
      <c r="AE461" s="44" t="str">
        <f>Raw_data[[#This Row],[Locations]]&amp;Raw_data[[#This Row],[Looker2]]</f>
        <v>HumbleIOP</v>
      </c>
    </row>
    <row r="462" spans="1:31">
      <c r="A462" s="15">
        <v>45297</v>
      </c>
      <c r="B462" s="15">
        <v>45295</v>
      </c>
      <c r="C462" t="s">
        <v>9</v>
      </c>
      <c r="D462">
        <v>205925</v>
      </c>
      <c r="E462" t="s">
        <v>686</v>
      </c>
      <c r="F462" t="s">
        <v>687</v>
      </c>
      <c r="G462" t="s">
        <v>281</v>
      </c>
      <c r="H462" t="s">
        <v>160</v>
      </c>
      <c r="I462" t="s">
        <v>232</v>
      </c>
      <c r="J462" t="s">
        <v>95</v>
      </c>
      <c r="K462" t="s">
        <v>77</v>
      </c>
      <c r="L462" t="s">
        <v>128</v>
      </c>
      <c r="M462">
        <v>1</v>
      </c>
      <c r="N462" s="47">
        <v>130</v>
      </c>
      <c r="O462" s="47">
        <v>0</v>
      </c>
      <c r="P462" s="47">
        <v>0</v>
      </c>
      <c r="Q462" s="47">
        <v>0</v>
      </c>
      <c r="R462" s="47">
        <v>0</v>
      </c>
      <c r="S462" s="47">
        <v>0</v>
      </c>
      <c r="T462" s="47">
        <v>117</v>
      </c>
      <c r="U462" s="47">
        <v>26</v>
      </c>
      <c r="V462" t="s">
        <v>71</v>
      </c>
      <c r="W462" t="s">
        <v>72</v>
      </c>
      <c r="X462"/>
      <c r="Y462" t="s">
        <v>239</v>
      </c>
      <c r="Z462" s="43" t="str">
        <f>Raw_data[[#This Row],[Month]]&amp;Raw_data[[#This Row],[Locations]]&amp;Raw_data[[#This Row],[Looker2]]</f>
        <v>45292HumbleIOP</v>
      </c>
      <c r="AA462" s="44" t="str">
        <f>IFERROR(VLOOKUP(Raw_data[[#This Row],[Description]],'LU Table'!$A$1:$B$50,2,0),"")</f>
        <v>IOP</v>
      </c>
      <c r="AB462" s="44" t="str">
        <f>TRIM(MID(Raw_data[[#This Row],[Location]],LEN("Positive Recovery- ")+1,LEN(Raw_data[[#This Row],[Location]])))</f>
        <v>Humble</v>
      </c>
      <c r="AC462" s="45">
        <f t="shared" si="7"/>
        <v>45292</v>
      </c>
      <c r="AD462" s="44" t="str">
        <f>VLOOKUP(Raw_data[[#This Row],[Locations]]&amp;Raw_data[[#This Row],[Looker2]],Category!A:E,5,0)</f>
        <v>Affiliate</v>
      </c>
      <c r="AE462" s="44" t="str">
        <f>Raw_data[[#This Row],[Locations]]&amp;Raw_data[[#This Row],[Looker2]]</f>
        <v>HumbleIOP</v>
      </c>
    </row>
    <row r="463" spans="1:31">
      <c r="A463" s="15">
        <v>45297</v>
      </c>
      <c r="B463" s="15">
        <v>45295</v>
      </c>
      <c r="C463" t="s">
        <v>9</v>
      </c>
      <c r="D463">
        <v>205926</v>
      </c>
      <c r="E463" t="s">
        <v>783</v>
      </c>
      <c r="F463" t="s">
        <v>784</v>
      </c>
      <c r="G463" t="s">
        <v>785</v>
      </c>
      <c r="H463" t="s">
        <v>160</v>
      </c>
      <c r="I463" t="s">
        <v>232</v>
      </c>
      <c r="J463" t="s">
        <v>95</v>
      </c>
      <c r="K463" t="s">
        <v>77</v>
      </c>
      <c r="L463" t="s">
        <v>128</v>
      </c>
      <c r="M463">
        <v>1</v>
      </c>
      <c r="N463" s="47">
        <v>130</v>
      </c>
      <c r="O463" s="47">
        <v>0</v>
      </c>
      <c r="P463" s="47">
        <v>0</v>
      </c>
      <c r="Q463" s="47">
        <v>0</v>
      </c>
      <c r="R463" s="47">
        <v>0</v>
      </c>
      <c r="S463" s="47">
        <v>130</v>
      </c>
      <c r="T463" s="47">
        <v>117</v>
      </c>
      <c r="U463" s="47">
        <v>117</v>
      </c>
      <c r="V463" t="s">
        <v>71</v>
      </c>
      <c r="W463" t="s">
        <v>72</v>
      </c>
      <c r="X463"/>
      <c r="Y463" t="s">
        <v>239</v>
      </c>
      <c r="Z463" s="43" t="str">
        <f>Raw_data[[#This Row],[Month]]&amp;Raw_data[[#This Row],[Locations]]&amp;Raw_data[[#This Row],[Looker2]]</f>
        <v>45292HumbleIOP</v>
      </c>
      <c r="AA463" s="44" t="str">
        <f>IFERROR(VLOOKUP(Raw_data[[#This Row],[Description]],'LU Table'!$A$1:$B$50,2,0),"")</f>
        <v>IOP</v>
      </c>
      <c r="AB463" s="44" t="str">
        <f>TRIM(MID(Raw_data[[#This Row],[Location]],LEN("Positive Recovery- ")+1,LEN(Raw_data[[#This Row],[Location]])))</f>
        <v>Humble</v>
      </c>
      <c r="AC463" s="45">
        <f t="shared" si="7"/>
        <v>45292</v>
      </c>
      <c r="AD463" s="44" t="str">
        <f>VLOOKUP(Raw_data[[#This Row],[Locations]]&amp;Raw_data[[#This Row],[Looker2]],Category!A:E,5,0)</f>
        <v>Affiliate</v>
      </c>
      <c r="AE463" s="44" t="str">
        <f>Raw_data[[#This Row],[Locations]]&amp;Raw_data[[#This Row],[Looker2]]</f>
        <v>HumbleIOP</v>
      </c>
    </row>
    <row r="464" spans="1:31">
      <c r="A464" s="15">
        <v>45297</v>
      </c>
      <c r="B464" s="15">
        <v>45295</v>
      </c>
      <c r="C464" t="s">
        <v>9</v>
      </c>
      <c r="D464">
        <v>205927</v>
      </c>
      <c r="E464" t="s">
        <v>704</v>
      </c>
      <c r="F464" t="s">
        <v>564</v>
      </c>
      <c r="G464" t="s">
        <v>705</v>
      </c>
      <c r="H464" t="s">
        <v>160</v>
      </c>
      <c r="I464" t="s">
        <v>232</v>
      </c>
      <c r="J464" t="s">
        <v>95</v>
      </c>
      <c r="K464" t="s">
        <v>77</v>
      </c>
      <c r="L464" t="s">
        <v>128</v>
      </c>
      <c r="M464">
        <v>1</v>
      </c>
      <c r="N464" s="47">
        <v>130</v>
      </c>
      <c r="O464" s="47">
        <v>0</v>
      </c>
      <c r="P464" s="47">
        <v>0</v>
      </c>
      <c r="Q464" s="47">
        <v>0</v>
      </c>
      <c r="R464" s="47">
        <v>0</v>
      </c>
      <c r="S464" s="47">
        <v>0</v>
      </c>
      <c r="T464" s="47">
        <v>117</v>
      </c>
      <c r="U464" s="47">
        <v>117</v>
      </c>
      <c r="V464" t="s">
        <v>71</v>
      </c>
      <c r="W464" t="s">
        <v>72</v>
      </c>
      <c r="X464"/>
      <c r="Y464" t="s">
        <v>239</v>
      </c>
      <c r="Z464" s="43" t="str">
        <f>Raw_data[[#This Row],[Month]]&amp;Raw_data[[#This Row],[Locations]]&amp;Raw_data[[#This Row],[Looker2]]</f>
        <v>45292HumbleIOP</v>
      </c>
      <c r="AA464" s="44" t="str">
        <f>IFERROR(VLOOKUP(Raw_data[[#This Row],[Description]],'LU Table'!$A$1:$B$50,2,0),"")</f>
        <v>IOP</v>
      </c>
      <c r="AB464" s="44" t="str">
        <f>TRIM(MID(Raw_data[[#This Row],[Location]],LEN("Positive Recovery- ")+1,LEN(Raw_data[[#This Row],[Location]])))</f>
        <v>Humble</v>
      </c>
      <c r="AC464" s="45">
        <f t="shared" si="7"/>
        <v>45292</v>
      </c>
      <c r="AD464" s="44" t="str">
        <f>VLOOKUP(Raw_data[[#This Row],[Locations]]&amp;Raw_data[[#This Row],[Looker2]],Category!A:E,5,0)</f>
        <v>Affiliate</v>
      </c>
      <c r="AE464" s="44" t="str">
        <f>Raw_data[[#This Row],[Locations]]&amp;Raw_data[[#This Row],[Looker2]]</f>
        <v>HumbleIOP</v>
      </c>
    </row>
    <row r="465" spans="1:31">
      <c r="A465" s="15">
        <v>45297</v>
      </c>
      <c r="B465" s="15">
        <v>45295</v>
      </c>
      <c r="C465" t="s">
        <v>9</v>
      </c>
      <c r="D465">
        <v>205928</v>
      </c>
      <c r="E465" t="s">
        <v>872</v>
      </c>
      <c r="F465" t="s">
        <v>873</v>
      </c>
      <c r="G465" t="s">
        <v>276</v>
      </c>
      <c r="H465" t="s">
        <v>157</v>
      </c>
      <c r="I465" t="s">
        <v>232</v>
      </c>
      <c r="J465" t="s">
        <v>88</v>
      </c>
      <c r="K465" t="s">
        <v>77</v>
      </c>
      <c r="L465" t="s">
        <v>129</v>
      </c>
      <c r="M465">
        <v>1</v>
      </c>
      <c r="N465" s="47">
        <v>400</v>
      </c>
      <c r="O465" s="47">
        <v>0</v>
      </c>
      <c r="P465" s="47">
        <v>0</v>
      </c>
      <c r="Q465" s="47">
        <v>0</v>
      </c>
      <c r="R465" s="47">
        <v>0</v>
      </c>
      <c r="S465" s="47">
        <v>0</v>
      </c>
      <c r="T465" s="47">
        <v>360</v>
      </c>
      <c r="U465" s="47">
        <v>80</v>
      </c>
      <c r="V465" t="s">
        <v>71</v>
      </c>
      <c r="W465" t="s">
        <v>72</v>
      </c>
      <c r="X465"/>
      <c r="Y465" t="s">
        <v>239</v>
      </c>
      <c r="Z465" s="43" t="str">
        <f>Raw_data[[#This Row],[Month]]&amp;Raw_data[[#This Row],[Locations]]&amp;Raw_data[[#This Row],[Looker2]]</f>
        <v>45292HumblePHP</v>
      </c>
      <c r="AA465" s="44" t="str">
        <f>IFERROR(VLOOKUP(Raw_data[[#This Row],[Description]],'LU Table'!$A$1:$B$50,2,0),"")</f>
        <v>PHP</v>
      </c>
      <c r="AB465" s="44" t="str">
        <f>TRIM(MID(Raw_data[[#This Row],[Location]],LEN("Positive Recovery- ")+1,LEN(Raw_data[[#This Row],[Location]])))</f>
        <v>Humble</v>
      </c>
      <c r="AC465" s="45">
        <f t="shared" si="7"/>
        <v>45292</v>
      </c>
      <c r="AD465" s="44" t="str">
        <f>VLOOKUP(Raw_data[[#This Row],[Locations]]&amp;Raw_data[[#This Row],[Looker2]],Category!A:E,5,0)</f>
        <v>Affiliate</v>
      </c>
      <c r="AE465" s="44" t="str">
        <f>Raw_data[[#This Row],[Locations]]&amp;Raw_data[[#This Row],[Looker2]]</f>
        <v>HumblePHP</v>
      </c>
    </row>
    <row r="466" spans="1:31">
      <c r="A466" s="15">
        <v>45297</v>
      </c>
      <c r="B466" s="15">
        <v>45295</v>
      </c>
      <c r="C466" t="s">
        <v>9</v>
      </c>
      <c r="D466">
        <v>205929</v>
      </c>
      <c r="E466" t="s">
        <v>986</v>
      </c>
      <c r="F466" t="s">
        <v>305</v>
      </c>
      <c r="G466" t="s">
        <v>433</v>
      </c>
      <c r="H466" t="s">
        <v>166</v>
      </c>
      <c r="I466" t="s">
        <v>232</v>
      </c>
      <c r="J466" t="s">
        <v>94</v>
      </c>
      <c r="K466" t="s">
        <v>77</v>
      </c>
      <c r="L466" t="s">
        <v>129</v>
      </c>
      <c r="M466">
        <v>1</v>
      </c>
      <c r="N466" s="47">
        <v>325</v>
      </c>
      <c r="O466" s="47">
        <v>0</v>
      </c>
      <c r="P466" s="47">
        <v>0</v>
      </c>
      <c r="Q466" s="47">
        <v>0</v>
      </c>
      <c r="R466" s="47">
        <v>0</v>
      </c>
      <c r="S466" s="47">
        <v>0</v>
      </c>
      <c r="T466" s="47">
        <v>292.5</v>
      </c>
      <c r="U466" s="47">
        <v>117.5</v>
      </c>
      <c r="V466" t="s">
        <v>71</v>
      </c>
      <c r="W466" t="s">
        <v>72</v>
      </c>
      <c r="X466"/>
      <c r="Y466" t="s">
        <v>239</v>
      </c>
      <c r="Z466" s="43" t="str">
        <f>Raw_data[[#This Row],[Month]]&amp;Raw_data[[#This Row],[Locations]]&amp;Raw_data[[#This Row],[Looker2]]</f>
        <v>45292HumblePHP</v>
      </c>
      <c r="AA466" s="44" t="str">
        <f>IFERROR(VLOOKUP(Raw_data[[#This Row],[Description]],'LU Table'!$A$1:$B$50,2,0),"")</f>
        <v>PHP</v>
      </c>
      <c r="AB466" s="44" t="str">
        <f>TRIM(MID(Raw_data[[#This Row],[Location]],LEN("Positive Recovery- ")+1,LEN(Raw_data[[#This Row],[Location]])))</f>
        <v>Humble</v>
      </c>
      <c r="AC466" s="45">
        <f t="shared" si="7"/>
        <v>45292</v>
      </c>
      <c r="AD466" s="44" t="str">
        <f>VLOOKUP(Raw_data[[#This Row],[Locations]]&amp;Raw_data[[#This Row],[Looker2]],Category!A:E,5,0)</f>
        <v>Affiliate</v>
      </c>
      <c r="AE466" s="44" t="str">
        <f>Raw_data[[#This Row],[Locations]]&amp;Raw_data[[#This Row],[Looker2]]</f>
        <v>HumblePHP</v>
      </c>
    </row>
    <row r="467" spans="1:31">
      <c r="A467" s="15">
        <v>45297</v>
      </c>
      <c r="B467" s="15">
        <v>45295</v>
      </c>
      <c r="C467" t="s">
        <v>9</v>
      </c>
      <c r="D467">
        <v>205930</v>
      </c>
      <c r="E467" t="s">
        <v>987</v>
      </c>
      <c r="F467" t="s">
        <v>520</v>
      </c>
      <c r="G467" t="s">
        <v>988</v>
      </c>
      <c r="H467" t="s">
        <v>157</v>
      </c>
      <c r="I467" t="s">
        <v>232</v>
      </c>
      <c r="J467" t="s">
        <v>88</v>
      </c>
      <c r="K467" t="s">
        <v>77</v>
      </c>
      <c r="L467" t="s">
        <v>129</v>
      </c>
      <c r="M467">
        <v>1</v>
      </c>
      <c r="N467" s="47">
        <v>400</v>
      </c>
      <c r="O467" s="47">
        <v>0</v>
      </c>
      <c r="P467" s="47">
        <v>0</v>
      </c>
      <c r="Q467" s="47">
        <v>0</v>
      </c>
      <c r="R467" s="47">
        <v>0</v>
      </c>
      <c r="S467" s="47">
        <v>0</v>
      </c>
      <c r="T467" s="47">
        <v>360</v>
      </c>
      <c r="U467" s="47">
        <v>360</v>
      </c>
      <c r="V467" t="s">
        <v>71</v>
      </c>
      <c r="W467" t="s">
        <v>72</v>
      </c>
      <c r="X467"/>
      <c r="Y467" t="s">
        <v>239</v>
      </c>
      <c r="Z467" s="43" t="str">
        <f>Raw_data[[#This Row],[Month]]&amp;Raw_data[[#This Row],[Locations]]&amp;Raw_data[[#This Row],[Looker2]]</f>
        <v>45292HumblePHP</v>
      </c>
      <c r="AA467" s="44" t="str">
        <f>IFERROR(VLOOKUP(Raw_data[[#This Row],[Description]],'LU Table'!$A$1:$B$50,2,0),"")</f>
        <v>PHP</v>
      </c>
      <c r="AB467" s="44" t="str">
        <f>TRIM(MID(Raw_data[[#This Row],[Location]],LEN("Positive Recovery- ")+1,LEN(Raw_data[[#This Row],[Location]])))</f>
        <v>Humble</v>
      </c>
      <c r="AC467" s="45">
        <f t="shared" si="7"/>
        <v>45292</v>
      </c>
      <c r="AD467" s="44" t="str">
        <f>VLOOKUP(Raw_data[[#This Row],[Locations]]&amp;Raw_data[[#This Row],[Looker2]],Category!A:E,5,0)</f>
        <v>Affiliate</v>
      </c>
      <c r="AE467" s="44" t="str">
        <f>Raw_data[[#This Row],[Locations]]&amp;Raw_data[[#This Row],[Looker2]]</f>
        <v>HumblePHP</v>
      </c>
    </row>
    <row r="468" spans="1:31">
      <c r="A468" s="15">
        <v>45297</v>
      </c>
      <c r="B468" s="15">
        <v>45295</v>
      </c>
      <c r="C468" t="s">
        <v>9</v>
      </c>
      <c r="D468">
        <v>205931</v>
      </c>
      <c r="E468" t="s">
        <v>126</v>
      </c>
      <c r="F468" t="s">
        <v>458</v>
      </c>
      <c r="G468" t="s">
        <v>353</v>
      </c>
      <c r="H468" t="s">
        <v>160</v>
      </c>
      <c r="I468" t="s">
        <v>232</v>
      </c>
      <c r="J468" t="s">
        <v>132</v>
      </c>
      <c r="K468" t="s">
        <v>77</v>
      </c>
      <c r="L468" t="s">
        <v>128</v>
      </c>
      <c r="M468">
        <v>1</v>
      </c>
      <c r="N468" s="47">
        <v>165</v>
      </c>
      <c r="O468" s="47">
        <v>0</v>
      </c>
      <c r="P468" s="47">
        <v>0</v>
      </c>
      <c r="Q468" s="47">
        <v>0</v>
      </c>
      <c r="R468" s="47">
        <v>0</v>
      </c>
      <c r="S468" s="47">
        <v>165</v>
      </c>
      <c r="T468" s="47">
        <v>148.5</v>
      </c>
      <c r="U468" s="47">
        <v>148.5</v>
      </c>
      <c r="V468" t="s">
        <v>71</v>
      </c>
      <c r="W468" t="s">
        <v>72</v>
      </c>
      <c r="X468"/>
      <c r="Y468" t="s">
        <v>239</v>
      </c>
      <c r="Z468" s="43" t="str">
        <f>Raw_data[[#This Row],[Month]]&amp;Raw_data[[#This Row],[Locations]]&amp;Raw_data[[#This Row],[Looker2]]</f>
        <v>45292HumbleIOP</v>
      </c>
      <c r="AA468" s="44" t="str">
        <f>IFERROR(VLOOKUP(Raw_data[[#This Row],[Description]],'LU Table'!$A$1:$B$50,2,0),"")</f>
        <v>IOP</v>
      </c>
      <c r="AB468" s="44" t="str">
        <f>TRIM(MID(Raw_data[[#This Row],[Location]],LEN("Positive Recovery- ")+1,LEN(Raw_data[[#This Row],[Location]])))</f>
        <v>Humble</v>
      </c>
      <c r="AC468" s="45">
        <f t="shared" si="7"/>
        <v>45292</v>
      </c>
      <c r="AD468" s="44" t="str">
        <f>VLOOKUP(Raw_data[[#This Row],[Locations]]&amp;Raw_data[[#This Row],[Looker2]],Category!A:E,5,0)</f>
        <v>Affiliate</v>
      </c>
      <c r="AE468" s="44" t="str">
        <f>Raw_data[[#This Row],[Locations]]&amp;Raw_data[[#This Row],[Looker2]]</f>
        <v>HumbleIOP</v>
      </c>
    </row>
    <row r="469" spans="1:31">
      <c r="A469" s="15">
        <v>45297</v>
      </c>
      <c r="B469" s="15">
        <v>45295</v>
      </c>
      <c r="C469" t="s">
        <v>9</v>
      </c>
      <c r="D469">
        <v>205932</v>
      </c>
      <c r="E469" t="s">
        <v>881</v>
      </c>
      <c r="F469" t="s">
        <v>435</v>
      </c>
      <c r="G469" t="s">
        <v>882</v>
      </c>
      <c r="H469" t="s">
        <v>160</v>
      </c>
      <c r="I469" t="s">
        <v>232</v>
      </c>
      <c r="J469" t="s">
        <v>94</v>
      </c>
      <c r="K469" t="s">
        <v>81</v>
      </c>
      <c r="L469" t="s">
        <v>128</v>
      </c>
      <c r="M469">
        <v>1</v>
      </c>
      <c r="N469" s="47">
        <v>215</v>
      </c>
      <c r="O469" s="47">
        <v>0</v>
      </c>
      <c r="P469" s="47">
        <v>0</v>
      </c>
      <c r="Q469" s="47">
        <v>0</v>
      </c>
      <c r="R469" s="47">
        <v>0</v>
      </c>
      <c r="S469" s="47">
        <v>0</v>
      </c>
      <c r="T469" s="47">
        <v>193.5</v>
      </c>
      <c r="U469" s="47">
        <v>43</v>
      </c>
      <c r="V469" t="s">
        <v>71</v>
      </c>
      <c r="W469" t="s">
        <v>72</v>
      </c>
      <c r="X469"/>
      <c r="Y469" t="s">
        <v>239</v>
      </c>
      <c r="Z469" s="43" t="str">
        <f>Raw_data[[#This Row],[Month]]&amp;Raw_data[[#This Row],[Locations]]&amp;Raw_data[[#This Row],[Looker2]]</f>
        <v>45292Energy CorridorIOP</v>
      </c>
      <c r="AA469" s="44" t="str">
        <f>IFERROR(VLOOKUP(Raw_data[[#This Row],[Description]],'LU Table'!$A$1:$B$50,2,0),"")</f>
        <v>IOP</v>
      </c>
      <c r="AB469" s="44" t="str">
        <f>TRIM(MID(Raw_data[[#This Row],[Location]],LEN("Positive Recovery- ")+1,LEN(Raw_data[[#This Row],[Location]])))</f>
        <v>Energy Corridor</v>
      </c>
      <c r="AC469" s="45">
        <f t="shared" si="7"/>
        <v>45292</v>
      </c>
      <c r="AD469" s="44" t="str">
        <f>VLOOKUP(Raw_data[[#This Row],[Locations]]&amp;Raw_data[[#This Row],[Looker2]],Category!A:E,5,0)</f>
        <v>Affiliate</v>
      </c>
      <c r="AE469" s="44" t="str">
        <f>Raw_data[[#This Row],[Locations]]&amp;Raw_data[[#This Row],[Looker2]]</f>
        <v>Energy CorridorIOP</v>
      </c>
    </row>
    <row r="470" spans="1:31">
      <c r="A470" s="15">
        <v>45297</v>
      </c>
      <c r="B470" s="15">
        <v>45295</v>
      </c>
      <c r="C470" t="s">
        <v>9</v>
      </c>
      <c r="D470">
        <v>205933</v>
      </c>
      <c r="E470" t="s">
        <v>117</v>
      </c>
      <c r="F470" t="s">
        <v>258</v>
      </c>
      <c r="G470" t="s">
        <v>259</v>
      </c>
      <c r="H470" t="s">
        <v>158</v>
      </c>
      <c r="I470" t="s">
        <v>232</v>
      </c>
      <c r="J470" t="s">
        <v>88</v>
      </c>
      <c r="K470" t="s">
        <v>81</v>
      </c>
      <c r="L470" t="s">
        <v>128</v>
      </c>
      <c r="M470">
        <v>1</v>
      </c>
      <c r="N470" s="47">
        <v>250</v>
      </c>
      <c r="O470" s="47">
        <v>0</v>
      </c>
      <c r="P470" s="47">
        <v>0</v>
      </c>
      <c r="Q470" s="47">
        <v>0</v>
      </c>
      <c r="R470" s="47">
        <v>0</v>
      </c>
      <c r="S470" s="47">
        <v>0</v>
      </c>
      <c r="T470" s="47">
        <v>225</v>
      </c>
      <c r="U470" s="47">
        <v>225</v>
      </c>
      <c r="V470" t="s">
        <v>71</v>
      </c>
      <c r="W470" t="s">
        <v>72</v>
      </c>
      <c r="X470"/>
      <c r="Y470" t="s">
        <v>239</v>
      </c>
      <c r="Z470" s="43" t="str">
        <f>Raw_data[[#This Row],[Month]]&amp;Raw_data[[#This Row],[Locations]]&amp;Raw_data[[#This Row],[Looker2]]</f>
        <v>45292Energy CorridorIOP</v>
      </c>
      <c r="AA470" s="44" t="str">
        <f>IFERROR(VLOOKUP(Raw_data[[#This Row],[Description]],'LU Table'!$A$1:$B$50,2,0),"")</f>
        <v>IOP</v>
      </c>
      <c r="AB470" s="44" t="str">
        <f>TRIM(MID(Raw_data[[#This Row],[Location]],LEN("Positive Recovery- ")+1,LEN(Raw_data[[#This Row],[Location]])))</f>
        <v>Energy Corridor</v>
      </c>
      <c r="AC470" s="45">
        <f t="shared" si="7"/>
        <v>45292</v>
      </c>
      <c r="AD470" s="44" t="str">
        <f>VLOOKUP(Raw_data[[#This Row],[Locations]]&amp;Raw_data[[#This Row],[Looker2]],Category!A:E,5,0)</f>
        <v>Affiliate</v>
      </c>
      <c r="AE470" s="44" t="str">
        <f>Raw_data[[#This Row],[Locations]]&amp;Raw_data[[#This Row],[Looker2]]</f>
        <v>Energy CorridorIOP</v>
      </c>
    </row>
    <row r="471" spans="1:31">
      <c r="A471" s="15">
        <v>45297</v>
      </c>
      <c r="B471" s="15">
        <v>45295</v>
      </c>
      <c r="C471" t="s">
        <v>9</v>
      </c>
      <c r="D471">
        <v>205934</v>
      </c>
      <c r="E471" t="s">
        <v>98</v>
      </c>
      <c r="F471" t="s">
        <v>365</v>
      </c>
      <c r="G471" t="s">
        <v>366</v>
      </c>
      <c r="H471" t="s">
        <v>172</v>
      </c>
      <c r="I471" t="s">
        <v>232</v>
      </c>
      <c r="J471" t="s">
        <v>17</v>
      </c>
      <c r="K471" t="s">
        <v>81</v>
      </c>
      <c r="L471" t="s">
        <v>135</v>
      </c>
      <c r="M471">
        <v>1</v>
      </c>
      <c r="N471" s="47">
        <v>40</v>
      </c>
      <c r="O471" s="47">
        <v>0</v>
      </c>
      <c r="P471" s="47">
        <v>0</v>
      </c>
      <c r="Q471" s="47">
        <v>0</v>
      </c>
      <c r="R471" s="47">
        <v>0</v>
      </c>
      <c r="S471" s="47">
        <v>40</v>
      </c>
      <c r="T471" s="47">
        <v>40</v>
      </c>
      <c r="U471" s="47">
        <v>40</v>
      </c>
      <c r="V471" t="s">
        <v>71</v>
      </c>
      <c r="W471" t="s">
        <v>72</v>
      </c>
      <c r="X471"/>
      <c r="Y471" t="s">
        <v>239</v>
      </c>
      <c r="Z471" s="43" t="str">
        <f>Raw_data[[#This Row],[Month]]&amp;Raw_data[[#This Row],[Locations]]&amp;Raw_data[[#This Row],[Looker2]]</f>
        <v>45292Energy CorridorAftercare</v>
      </c>
      <c r="AA471" s="44" t="str">
        <f>IFERROR(VLOOKUP(Raw_data[[#This Row],[Description]],'LU Table'!$A$1:$B$50,2,0),"")</f>
        <v>Aftercare</v>
      </c>
      <c r="AB471" s="44" t="str">
        <f>TRIM(MID(Raw_data[[#This Row],[Location]],LEN("Positive Recovery- ")+1,LEN(Raw_data[[#This Row],[Location]])))</f>
        <v>Energy Corridor</v>
      </c>
      <c r="AC471" s="45">
        <f t="shared" si="7"/>
        <v>45292</v>
      </c>
      <c r="AD471" s="44" t="str">
        <f>VLOOKUP(Raw_data[[#This Row],[Locations]]&amp;Raw_data[[#This Row],[Looker2]],Category!A:E,5,0)</f>
        <v>Affiliate</v>
      </c>
      <c r="AE471" s="44" t="str">
        <f>Raw_data[[#This Row],[Locations]]&amp;Raw_data[[#This Row],[Looker2]]</f>
        <v>Energy CorridorAftercare</v>
      </c>
    </row>
    <row r="472" spans="1:31">
      <c r="A472" s="15">
        <v>45297</v>
      </c>
      <c r="B472" s="15">
        <v>45295</v>
      </c>
      <c r="C472" t="s">
        <v>9</v>
      </c>
      <c r="D472">
        <v>205935</v>
      </c>
      <c r="E472" t="s">
        <v>84</v>
      </c>
      <c r="F472" t="s">
        <v>391</v>
      </c>
      <c r="G472" t="s">
        <v>392</v>
      </c>
      <c r="H472" t="s">
        <v>169</v>
      </c>
      <c r="I472" t="s">
        <v>232</v>
      </c>
      <c r="J472" t="s">
        <v>17</v>
      </c>
      <c r="K472" t="s">
        <v>81</v>
      </c>
      <c r="L472" t="s">
        <v>23</v>
      </c>
      <c r="M472">
        <v>1</v>
      </c>
      <c r="N472" s="47">
        <v>40</v>
      </c>
      <c r="O472" s="47">
        <v>0</v>
      </c>
      <c r="P472" s="47">
        <v>0</v>
      </c>
      <c r="Q472" s="47">
        <v>0</v>
      </c>
      <c r="R472" s="47">
        <v>0</v>
      </c>
      <c r="S472" s="47">
        <v>40</v>
      </c>
      <c r="T472" s="47">
        <v>40</v>
      </c>
      <c r="U472" s="47">
        <v>40</v>
      </c>
      <c r="V472" t="s">
        <v>71</v>
      </c>
      <c r="W472" t="s">
        <v>72</v>
      </c>
      <c r="X472"/>
      <c r="Y472" t="s">
        <v>239</v>
      </c>
      <c r="Z472" s="43" t="str">
        <f>Raw_data[[#This Row],[Month]]&amp;Raw_data[[#This Row],[Locations]]&amp;Raw_data[[#This Row],[Looker2]]</f>
        <v>45292Energy CorridorAftercare</v>
      </c>
      <c r="AA472" s="44" t="str">
        <f>IFERROR(VLOOKUP(Raw_data[[#This Row],[Description]],'LU Table'!$A$1:$B$50,2,0),"")</f>
        <v>Aftercare</v>
      </c>
      <c r="AB472" s="44" t="str">
        <f>TRIM(MID(Raw_data[[#This Row],[Location]],LEN("Positive Recovery- ")+1,LEN(Raw_data[[#This Row],[Location]])))</f>
        <v>Energy Corridor</v>
      </c>
      <c r="AC472" s="45">
        <f t="shared" si="7"/>
        <v>45292</v>
      </c>
      <c r="AD472" s="44" t="str">
        <f>VLOOKUP(Raw_data[[#This Row],[Locations]]&amp;Raw_data[[#This Row],[Looker2]],Category!A:E,5,0)</f>
        <v>Affiliate</v>
      </c>
      <c r="AE472" s="44" t="str">
        <f>Raw_data[[#This Row],[Locations]]&amp;Raw_data[[#This Row],[Looker2]]</f>
        <v>Energy CorridorAftercare</v>
      </c>
    </row>
    <row r="473" spans="1:31">
      <c r="A473" s="15">
        <v>45297</v>
      </c>
      <c r="B473" s="15">
        <v>45295</v>
      </c>
      <c r="C473" t="s">
        <v>9</v>
      </c>
      <c r="D473">
        <v>205936</v>
      </c>
      <c r="E473" t="s">
        <v>101</v>
      </c>
      <c r="F473" t="s">
        <v>389</v>
      </c>
      <c r="G473" t="s">
        <v>390</v>
      </c>
      <c r="H473" t="s">
        <v>169</v>
      </c>
      <c r="I473" t="s">
        <v>232</v>
      </c>
      <c r="J473" t="s">
        <v>17</v>
      </c>
      <c r="K473" t="s">
        <v>81</v>
      </c>
      <c r="L473" t="s">
        <v>23</v>
      </c>
      <c r="M473">
        <v>1</v>
      </c>
      <c r="N473" s="47">
        <v>40</v>
      </c>
      <c r="O473" s="47">
        <v>0</v>
      </c>
      <c r="P473" s="47">
        <v>0</v>
      </c>
      <c r="Q473" s="47">
        <v>0</v>
      </c>
      <c r="R473" s="47">
        <v>0</v>
      </c>
      <c r="S473" s="47">
        <v>40</v>
      </c>
      <c r="T473" s="47">
        <v>40</v>
      </c>
      <c r="U473" s="47">
        <v>40</v>
      </c>
      <c r="V473" t="s">
        <v>71</v>
      </c>
      <c r="W473" t="s">
        <v>72</v>
      </c>
      <c r="X473"/>
      <c r="Y473" t="s">
        <v>239</v>
      </c>
      <c r="Z473" s="43" t="str">
        <f>Raw_data[[#This Row],[Month]]&amp;Raw_data[[#This Row],[Locations]]&amp;Raw_data[[#This Row],[Looker2]]</f>
        <v>45292Energy CorridorAftercare</v>
      </c>
      <c r="AA473" s="44" t="str">
        <f>IFERROR(VLOOKUP(Raw_data[[#This Row],[Description]],'LU Table'!$A$1:$B$50,2,0),"")</f>
        <v>Aftercare</v>
      </c>
      <c r="AB473" s="44" t="str">
        <f>TRIM(MID(Raw_data[[#This Row],[Location]],LEN("Positive Recovery- ")+1,LEN(Raw_data[[#This Row],[Location]])))</f>
        <v>Energy Corridor</v>
      </c>
      <c r="AC473" s="45">
        <f t="shared" si="7"/>
        <v>45292</v>
      </c>
      <c r="AD473" s="44" t="str">
        <f>VLOOKUP(Raw_data[[#This Row],[Locations]]&amp;Raw_data[[#This Row],[Looker2]],Category!A:E,5,0)</f>
        <v>Affiliate</v>
      </c>
      <c r="AE473" s="44" t="str">
        <f>Raw_data[[#This Row],[Locations]]&amp;Raw_data[[#This Row],[Looker2]]</f>
        <v>Energy CorridorAftercare</v>
      </c>
    </row>
    <row r="474" spans="1:31">
      <c r="A474" s="15">
        <v>45297</v>
      </c>
      <c r="B474" s="15">
        <v>45295</v>
      </c>
      <c r="C474" t="s">
        <v>9</v>
      </c>
      <c r="D474">
        <v>205937</v>
      </c>
      <c r="E474" t="s">
        <v>136</v>
      </c>
      <c r="F474" t="s">
        <v>381</v>
      </c>
      <c r="G474" t="s">
        <v>474</v>
      </c>
      <c r="H474" t="s">
        <v>172</v>
      </c>
      <c r="I474" t="s">
        <v>232</v>
      </c>
      <c r="J474" t="s">
        <v>17</v>
      </c>
      <c r="K474" t="s">
        <v>81</v>
      </c>
      <c r="L474" t="s">
        <v>135</v>
      </c>
      <c r="M474">
        <v>1</v>
      </c>
      <c r="N474" s="47">
        <v>40</v>
      </c>
      <c r="O474" s="47">
        <v>0</v>
      </c>
      <c r="P474" s="47">
        <v>0</v>
      </c>
      <c r="Q474" s="47">
        <v>0</v>
      </c>
      <c r="R474" s="47">
        <v>0</v>
      </c>
      <c r="S474" s="47">
        <v>40</v>
      </c>
      <c r="T474" s="47">
        <v>40</v>
      </c>
      <c r="U474" s="47">
        <v>40</v>
      </c>
      <c r="V474" t="s">
        <v>71</v>
      </c>
      <c r="W474" t="s">
        <v>72</v>
      </c>
      <c r="X474"/>
      <c r="Y474" t="s">
        <v>239</v>
      </c>
      <c r="Z474" s="43" t="str">
        <f>Raw_data[[#This Row],[Month]]&amp;Raw_data[[#This Row],[Locations]]&amp;Raw_data[[#This Row],[Looker2]]</f>
        <v>45292Energy CorridorAftercare</v>
      </c>
      <c r="AA474" s="44" t="str">
        <f>IFERROR(VLOOKUP(Raw_data[[#This Row],[Description]],'LU Table'!$A$1:$B$50,2,0),"")</f>
        <v>Aftercare</v>
      </c>
      <c r="AB474" s="44" t="str">
        <f>TRIM(MID(Raw_data[[#This Row],[Location]],LEN("Positive Recovery- ")+1,LEN(Raw_data[[#This Row],[Location]])))</f>
        <v>Energy Corridor</v>
      </c>
      <c r="AC474" s="45">
        <f t="shared" si="7"/>
        <v>45292</v>
      </c>
      <c r="AD474" s="44" t="str">
        <f>VLOOKUP(Raw_data[[#This Row],[Locations]]&amp;Raw_data[[#This Row],[Looker2]],Category!A:E,5,0)</f>
        <v>Affiliate</v>
      </c>
      <c r="AE474" s="44" t="str">
        <f>Raw_data[[#This Row],[Locations]]&amp;Raw_data[[#This Row],[Looker2]]</f>
        <v>Energy CorridorAftercare</v>
      </c>
    </row>
    <row r="475" spans="1:31">
      <c r="A475" s="15">
        <v>45297</v>
      </c>
      <c r="B475" s="15">
        <v>45295</v>
      </c>
      <c r="C475" t="s">
        <v>9</v>
      </c>
      <c r="D475">
        <v>205938</v>
      </c>
      <c r="E475" t="s">
        <v>61</v>
      </c>
      <c r="F475" t="s">
        <v>371</v>
      </c>
      <c r="G475" t="s">
        <v>372</v>
      </c>
      <c r="H475" t="s">
        <v>169</v>
      </c>
      <c r="I475" t="s">
        <v>232</v>
      </c>
      <c r="J475" t="s">
        <v>17</v>
      </c>
      <c r="K475" t="s">
        <v>81</v>
      </c>
      <c r="L475" t="s">
        <v>23</v>
      </c>
      <c r="M475">
        <v>1</v>
      </c>
      <c r="N475" s="47">
        <v>40</v>
      </c>
      <c r="O475" s="47">
        <v>0</v>
      </c>
      <c r="P475" s="47">
        <v>0</v>
      </c>
      <c r="Q475" s="47">
        <v>0</v>
      </c>
      <c r="R475" s="47">
        <v>0</v>
      </c>
      <c r="S475" s="47">
        <v>40</v>
      </c>
      <c r="T475" s="47">
        <v>40</v>
      </c>
      <c r="U475" s="47">
        <v>40</v>
      </c>
      <c r="V475" t="s">
        <v>71</v>
      </c>
      <c r="W475" t="s">
        <v>72</v>
      </c>
      <c r="X475"/>
      <c r="Y475" t="s">
        <v>239</v>
      </c>
      <c r="Z475" s="43" t="str">
        <f>Raw_data[[#This Row],[Month]]&amp;Raw_data[[#This Row],[Locations]]&amp;Raw_data[[#This Row],[Looker2]]</f>
        <v>45292Energy CorridorAftercare</v>
      </c>
      <c r="AA475" s="44" t="str">
        <f>IFERROR(VLOOKUP(Raw_data[[#This Row],[Description]],'LU Table'!$A$1:$B$50,2,0),"")</f>
        <v>Aftercare</v>
      </c>
      <c r="AB475" s="44" t="str">
        <f>TRIM(MID(Raw_data[[#This Row],[Location]],LEN("Positive Recovery- ")+1,LEN(Raw_data[[#This Row],[Location]])))</f>
        <v>Energy Corridor</v>
      </c>
      <c r="AC475" s="45">
        <f t="shared" si="7"/>
        <v>45292</v>
      </c>
      <c r="AD475" s="44" t="str">
        <f>VLOOKUP(Raw_data[[#This Row],[Locations]]&amp;Raw_data[[#This Row],[Looker2]],Category!A:E,5,0)</f>
        <v>Affiliate</v>
      </c>
      <c r="AE475" s="44" t="str">
        <f>Raw_data[[#This Row],[Locations]]&amp;Raw_data[[#This Row],[Looker2]]</f>
        <v>Energy CorridorAftercare</v>
      </c>
    </row>
    <row r="476" spans="1:31">
      <c r="A476" s="15">
        <v>45297</v>
      </c>
      <c r="B476" s="15">
        <v>45295</v>
      </c>
      <c r="C476" t="s">
        <v>9</v>
      </c>
      <c r="D476">
        <v>205939</v>
      </c>
      <c r="E476" t="s">
        <v>750</v>
      </c>
      <c r="F476" t="s">
        <v>438</v>
      </c>
      <c r="G476" t="s">
        <v>751</v>
      </c>
      <c r="H476" t="s">
        <v>159</v>
      </c>
      <c r="I476" t="s">
        <v>232</v>
      </c>
      <c r="J476" t="s">
        <v>17</v>
      </c>
      <c r="K476" t="s">
        <v>81</v>
      </c>
      <c r="L476" t="s">
        <v>128</v>
      </c>
      <c r="M476">
        <v>1</v>
      </c>
      <c r="N476" s="47">
        <v>225</v>
      </c>
      <c r="O476" s="47">
        <v>0</v>
      </c>
      <c r="P476" s="47">
        <v>0</v>
      </c>
      <c r="Q476" s="47">
        <v>0</v>
      </c>
      <c r="R476" s="47">
        <v>0</v>
      </c>
      <c r="S476" s="47">
        <v>225</v>
      </c>
      <c r="T476" s="47">
        <v>225</v>
      </c>
      <c r="U476" s="47">
        <v>225</v>
      </c>
      <c r="V476" t="s">
        <v>71</v>
      </c>
      <c r="W476" t="s">
        <v>72</v>
      </c>
      <c r="X476"/>
      <c r="Y476" t="s">
        <v>239</v>
      </c>
      <c r="Z476" s="43" t="str">
        <f>Raw_data[[#This Row],[Month]]&amp;Raw_data[[#This Row],[Locations]]&amp;Raw_data[[#This Row],[Looker2]]</f>
        <v>45292Energy CorridorIOP</v>
      </c>
      <c r="AA476" s="44" t="str">
        <f>IFERROR(VLOOKUP(Raw_data[[#This Row],[Description]],'LU Table'!$A$1:$B$50,2,0),"")</f>
        <v>IOP</v>
      </c>
      <c r="AB476" s="44" t="str">
        <f>TRIM(MID(Raw_data[[#This Row],[Location]],LEN("Positive Recovery- ")+1,LEN(Raw_data[[#This Row],[Location]])))</f>
        <v>Energy Corridor</v>
      </c>
      <c r="AC476" s="45">
        <f t="shared" si="7"/>
        <v>45292</v>
      </c>
      <c r="AD476" s="44" t="str">
        <f>VLOOKUP(Raw_data[[#This Row],[Locations]]&amp;Raw_data[[#This Row],[Looker2]],Category!A:E,5,0)</f>
        <v>Affiliate</v>
      </c>
      <c r="AE476" s="44" t="str">
        <f>Raw_data[[#This Row],[Locations]]&amp;Raw_data[[#This Row],[Looker2]]</f>
        <v>Energy CorridorIOP</v>
      </c>
    </row>
    <row r="477" spans="1:31">
      <c r="A477" s="15">
        <v>45297</v>
      </c>
      <c r="B477" s="15">
        <v>45295</v>
      </c>
      <c r="C477" t="s">
        <v>9</v>
      </c>
      <c r="D477">
        <v>205940</v>
      </c>
      <c r="E477" t="s">
        <v>989</v>
      </c>
      <c r="F477" t="s">
        <v>290</v>
      </c>
      <c r="G477" t="s">
        <v>990</v>
      </c>
      <c r="H477" t="s">
        <v>158</v>
      </c>
      <c r="I477" t="s">
        <v>232</v>
      </c>
      <c r="J477" t="s">
        <v>92</v>
      </c>
      <c r="K477" t="s">
        <v>81</v>
      </c>
      <c r="L477" t="s">
        <v>128</v>
      </c>
      <c r="M477">
        <v>1</v>
      </c>
      <c r="N477" s="47">
        <v>190</v>
      </c>
      <c r="O477" s="47">
        <v>0</v>
      </c>
      <c r="P477" s="47">
        <v>0</v>
      </c>
      <c r="Q477" s="47">
        <v>0</v>
      </c>
      <c r="R477" s="47">
        <v>0</v>
      </c>
      <c r="S477" s="47">
        <v>0</v>
      </c>
      <c r="T477" s="47">
        <v>171</v>
      </c>
      <c r="U477" s="47">
        <v>171</v>
      </c>
      <c r="V477" t="s">
        <v>71</v>
      </c>
      <c r="W477" t="s">
        <v>72</v>
      </c>
      <c r="X477"/>
      <c r="Y477" t="s">
        <v>239</v>
      </c>
      <c r="Z477" s="43" t="str">
        <f>Raw_data[[#This Row],[Month]]&amp;Raw_data[[#This Row],[Locations]]&amp;Raw_data[[#This Row],[Looker2]]</f>
        <v>45292Energy CorridorIOP</v>
      </c>
      <c r="AA477" s="44" t="str">
        <f>IFERROR(VLOOKUP(Raw_data[[#This Row],[Description]],'LU Table'!$A$1:$B$50,2,0),"")</f>
        <v>IOP</v>
      </c>
      <c r="AB477" s="44" t="str">
        <f>TRIM(MID(Raw_data[[#This Row],[Location]],LEN("Positive Recovery- ")+1,LEN(Raw_data[[#This Row],[Location]])))</f>
        <v>Energy Corridor</v>
      </c>
      <c r="AC477" s="45">
        <f t="shared" si="7"/>
        <v>45292</v>
      </c>
      <c r="AD477" s="44" t="str">
        <f>VLOOKUP(Raw_data[[#This Row],[Locations]]&amp;Raw_data[[#This Row],[Looker2]],Category!A:E,5,0)</f>
        <v>Affiliate</v>
      </c>
      <c r="AE477" s="44" t="str">
        <f>Raw_data[[#This Row],[Locations]]&amp;Raw_data[[#This Row],[Looker2]]</f>
        <v>Energy CorridorIOP</v>
      </c>
    </row>
    <row r="478" spans="1:31">
      <c r="A478" s="15">
        <v>45297</v>
      </c>
      <c r="B478" s="15">
        <v>45295</v>
      </c>
      <c r="C478" t="s">
        <v>9</v>
      </c>
      <c r="D478">
        <v>205941</v>
      </c>
      <c r="E478" t="s">
        <v>115</v>
      </c>
      <c r="F478" t="s">
        <v>285</v>
      </c>
      <c r="G478" t="s">
        <v>286</v>
      </c>
      <c r="H478" t="s">
        <v>172</v>
      </c>
      <c r="I478" t="s">
        <v>232</v>
      </c>
      <c r="J478" t="s">
        <v>17</v>
      </c>
      <c r="K478" t="s">
        <v>81</v>
      </c>
      <c r="L478" t="s">
        <v>135</v>
      </c>
      <c r="M478">
        <v>1</v>
      </c>
      <c r="N478" s="47">
        <v>40</v>
      </c>
      <c r="O478" s="47">
        <v>0</v>
      </c>
      <c r="P478" s="47">
        <v>0</v>
      </c>
      <c r="Q478" s="47">
        <v>0</v>
      </c>
      <c r="R478" s="47">
        <v>0</v>
      </c>
      <c r="S478" s="47">
        <v>40</v>
      </c>
      <c r="T478" s="47">
        <v>40</v>
      </c>
      <c r="U478" s="47">
        <v>40</v>
      </c>
      <c r="V478" t="s">
        <v>71</v>
      </c>
      <c r="W478" t="s">
        <v>72</v>
      </c>
      <c r="X478"/>
      <c r="Y478" t="s">
        <v>239</v>
      </c>
      <c r="Z478" s="43" t="str">
        <f>Raw_data[[#This Row],[Month]]&amp;Raw_data[[#This Row],[Locations]]&amp;Raw_data[[#This Row],[Looker2]]</f>
        <v>45292Energy CorridorAftercare</v>
      </c>
      <c r="AA478" s="44" t="str">
        <f>IFERROR(VLOOKUP(Raw_data[[#This Row],[Description]],'LU Table'!$A$1:$B$50,2,0),"")</f>
        <v>Aftercare</v>
      </c>
      <c r="AB478" s="44" t="str">
        <f>TRIM(MID(Raw_data[[#This Row],[Location]],LEN("Positive Recovery- ")+1,LEN(Raw_data[[#This Row],[Location]])))</f>
        <v>Energy Corridor</v>
      </c>
      <c r="AC478" s="45">
        <f t="shared" si="7"/>
        <v>45292</v>
      </c>
      <c r="AD478" s="44" t="str">
        <f>VLOOKUP(Raw_data[[#This Row],[Locations]]&amp;Raw_data[[#This Row],[Looker2]],Category!A:E,5,0)</f>
        <v>Affiliate</v>
      </c>
      <c r="AE478" s="44" t="str">
        <f>Raw_data[[#This Row],[Locations]]&amp;Raw_data[[#This Row],[Looker2]]</f>
        <v>Energy CorridorAftercare</v>
      </c>
    </row>
    <row r="479" spans="1:31">
      <c r="A479" s="15">
        <v>45297</v>
      </c>
      <c r="B479" s="15">
        <v>45295</v>
      </c>
      <c r="C479" t="s">
        <v>9</v>
      </c>
      <c r="D479">
        <v>205942</v>
      </c>
      <c r="E479" t="s">
        <v>182</v>
      </c>
      <c r="F479" t="s">
        <v>525</v>
      </c>
      <c r="G479" t="s">
        <v>526</v>
      </c>
      <c r="H479" t="s">
        <v>172</v>
      </c>
      <c r="I479" t="s">
        <v>232</v>
      </c>
      <c r="J479" t="s">
        <v>17</v>
      </c>
      <c r="K479" t="s">
        <v>81</v>
      </c>
      <c r="L479" t="s">
        <v>135</v>
      </c>
      <c r="M479">
        <v>1</v>
      </c>
      <c r="N479" s="47">
        <v>40</v>
      </c>
      <c r="O479" s="47">
        <v>0</v>
      </c>
      <c r="P479" s="47">
        <v>0</v>
      </c>
      <c r="Q479" s="47">
        <v>0</v>
      </c>
      <c r="R479" s="47">
        <v>0</v>
      </c>
      <c r="S479" s="47">
        <v>40</v>
      </c>
      <c r="T479" s="47">
        <v>40</v>
      </c>
      <c r="U479" s="47">
        <v>40</v>
      </c>
      <c r="V479" t="s">
        <v>71</v>
      </c>
      <c r="W479" t="s">
        <v>72</v>
      </c>
      <c r="X479"/>
      <c r="Y479" t="s">
        <v>239</v>
      </c>
      <c r="Z479" s="43" t="str">
        <f>Raw_data[[#This Row],[Month]]&amp;Raw_data[[#This Row],[Locations]]&amp;Raw_data[[#This Row],[Looker2]]</f>
        <v>45292Energy CorridorAftercare</v>
      </c>
      <c r="AA479" s="44" t="str">
        <f>IFERROR(VLOOKUP(Raw_data[[#This Row],[Description]],'LU Table'!$A$1:$B$50,2,0),"")</f>
        <v>Aftercare</v>
      </c>
      <c r="AB479" s="44" t="str">
        <f>TRIM(MID(Raw_data[[#This Row],[Location]],LEN("Positive Recovery- ")+1,LEN(Raw_data[[#This Row],[Location]])))</f>
        <v>Energy Corridor</v>
      </c>
      <c r="AC479" s="45">
        <f t="shared" ref="AC479:AC542" si="8">B479-DAY(B479)+1</f>
        <v>45292</v>
      </c>
      <c r="AD479" s="44" t="str">
        <f>VLOOKUP(Raw_data[[#This Row],[Locations]]&amp;Raw_data[[#This Row],[Looker2]],Category!A:E,5,0)</f>
        <v>Affiliate</v>
      </c>
      <c r="AE479" s="44" t="str">
        <f>Raw_data[[#This Row],[Locations]]&amp;Raw_data[[#This Row],[Looker2]]</f>
        <v>Energy CorridorAftercare</v>
      </c>
    </row>
    <row r="480" spans="1:31">
      <c r="A480" s="15">
        <v>45297</v>
      </c>
      <c r="B480" s="15">
        <v>45295</v>
      </c>
      <c r="C480" t="s">
        <v>9</v>
      </c>
      <c r="D480">
        <v>205943</v>
      </c>
      <c r="E480" t="s">
        <v>104</v>
      </c>
      <c r="F480" t="s">
        <v>255</v>
      </c>
      <c r="G480" t="s">
        <v>368</v>
      </c>
      <c r="H480" t="s">
        <v>172</v>
      </c>
      <c r="I480" t="s">
        <v>232</v>
      </c>
      <c r="J480" t="s">
        <v>17</v>
      </c>
      <c r="K480" t="s">
        <v>81</v>
      </c>
      <c r="L480" t="s">
        <v>135</v>
      </c>
      <c r="M480">
        <v>1</v>
      </c>
      <c r="N480" s="47">
        <v>40</v>
      </c>
      <c r="O480" s="47">
        <v>0</v>
      </c>
      <c r="P480" s="47">
        <v>0</v>
      </c>
      <c r="Q480" s="47">
        <v>0</v>
      </c>
      <c r="R480" s="47">
        <v>0</v>
      </c>
      <c r="S480" s="47">
        <v>40</v>
      </c>
      <c r="T480" s="47">
        <v>40</v>
      </c>
      <c r="U480" s="47">
        <v>40</v>
      </c>
      <c r="V480" t="s">
        <v>71</v>
      </c>
      <c r="W480" t="s">
        <v>72</v>
      </c>
      <c r="X480"/>
      <c r="Y480" t="s">
        <v>239</v>
      </c>
      <c r="Z480" s="43" t="str">
        <f>Raw_data[[#This Row],[Month]]&amp;Raw_data[[#This Row],[Locations]]&amp;Raw_data[[#This Row],[Looker2]]</f>
        <v>45292Energy CorridorAftercare</v>
      </c>
      <c r="AA480" s="44" t="str">
        <f>IFERROR(VLOOKUP(Raw_data[[#This Row],[Description]],'LU Table'!$A$1:$B$50,2,0),"")</f>
        <v>Aftercare</v>
      </c>
      <c r="AB480" s="44" t="str">
        <f>TRIM(MID(Raw_data[[#This Row],[Location]],LEN("Positive Recovery- ")+1,LEN(Raw_data[[#This Row],[Location]])))</f>
        <v>Energy Corridor</v>
      </c>
      <c r="AC480" s="45">
        <f t="shared" si="8"/>
        <v>45292</v>
      </c>
      <c r="AD480" s="44" t="str">
        <f>VLOOKUP(Raw_data[[#This Row],[Locations]]&amp;Raw_data[[#This Row],[Looker2]],Category!A:E,5,0)</f>
        <v>Affiliate</v>
      </c>
      <c r="AE480" s="44" t="str">
        <f>Raw_data[[#This Row],[Locations]]&amp;Raw_data[[#This Row],[Looker2]]</f>
        <v>Energy CorridorAftercare</v>
      </c>
    </row>
    <row r="481" spans="1:31">
      <c r="A481" s="15">
        <v>45297</v>
      </c>
      <c r="B481" s="15">
        <v>45295</v>
      </c>
      <c r="C481" t="s">
        <v>9</v>
      </c>
      <c r="D481">
        <v>205944</v>
      </c>
      <c r="E481" t="s">
        <v>68</v>
      </c>
      <c r="F481" t="s">
        <v>349</v>
      </c>
      <c r="G481" t="s">
        <v>364</v>
      </c>
      <c r="H481" t="s">
        <v>169</v>
      </c>
      <c r="I481" t="s">
        <v>232</v>
      </c>
      <c r="J481" t="s">
        <v>17</v>
      </c>
      <c r="K481" t="s">
        <v>81</v>
      </c>
      <c r="L481" t="s">
        <v>23</v>
      </c>
      <c r="M481">
        <v>1</v>
      </c>
      <c r="N481" s="47">
        <v>40</v>
      </c>
      <c r="O481" s="47">
        <v>0</v>
      </c>
      <c r="P481" s="47">
        <v>0</v>
      </c>
      <c r="Q481" s="47">
        <v>0</v>
      </c>
      <c r="R481" s="47">
        <v>0</v>
      </c>
      <c r="S481" s="47">
        <v>40</v>
      </c>
      <c r="T481" s="47">
        <v>40</v>
      </c>
      <c r="U481" s="47">
        <v>40</v>
      </c>
      <c r="V481" t="s">
        <v>71</v>
      </c>
      <c r="W481" t="s">
        <v>72</v>
      </c>
      <c r="X481"/>
      <c r="Y481" t="s">
        <v>239</v>
      </c>
      <c r="Z481" s="43" t="str">
        <f>Raw_data[[#This Row],[Month]]&amp;Raw_data[[#This Row],[Locations]]&amp;Raw_data[[#This Row],[Looker2]]</f>
        <v>45292Energy CorridorAftercare</v>
      </c>
      <c r="AA481" s="44" t="str">
        <f>IFERROR(VLOOKUP(Raw_data[[#This Row],[Description]],'LU Table'!$A$1:$B$50,2,0),"")</f>
        <v>Aftercare</v>
      </c>
      <c r="AB481" s="44" t="str">
        <f>TRIM(MID(Raw_data[[#This Row],[Location]],LEN("Positive Recovery- ")+1,LEN(Raw_data[[#This Row],[Location]])))</f>
        <v>Energy Corridor</v>
      </c>
      <c r="AC481" s="45">
        <f t="shared" si="8"/>
        <v>45292</v>
      </c>
      <c r="AD481" s="44" t="str">
        <f>VLOOKUP(Raw_data[[#This Row],[Locations]]&amp;Raw_data[[#This Row],[Looker2]],Category!A:E,5,0)</f>
        <v>Affiliate</v>
      </c>
      <c r="AE481" s="44" t="str">
        <f>Raw_data[[#This Row],[Locations]]&amp;Raw_data[[#This Row],[Looker2]]</f>
        <v>Energy CorridorAftercare</v>
      </c>
    </row>
    <row r="482" spans="1:31">
      <c r="A482" s="15">
        <v>45297</v>
      </c>
      <c r="B482" s="15">
        <v>45295</v>
      </c>
      <c r="C482" t="s">
        <v>9</v>
      </c>
      <c r="D482">
        <v>205945</v>
      </c>
      <c r="E482" t="s">
        <v>105</v>
      </c>
      <c r="F482" t="s">
        <v>373</v>
      </c>
      <c r="G482" t="s">
        <v>374</v>
      </c>
      <c r="H482" t="s">
        <v>169</v>
      </c>
      <c r="I482" t="s">
        <v>232</v>
      </c>
      <c r="J482" t="s">
        <v>17</v>
      </c>
      <c r="K482" t="s">
        <v>81</v>
      </c>
      <c r="L482" t="s">
        <v>23</v>
      </c>
      <c r="M482">
        <v>1</v>
      </c>
      <c r="N482" s="47">
        <v>40</v>
      </c>
      <c r="O482" s="47">
        <v>0</v>
      </c>
      <c r="P482" s="47">
        <v>0</v>
      </c>
      <c r="Q482" s="47">
        <v>0</v>
      </c>
      <c r="R482" s="47">
        <v>0</v>
      </c>
      <c r="S482" s="47">
        <v>40</v>
      </c>
      <c r="T482" s="47">
        <v>40</v>
      </c>
      <c r="U482" s="47">
        <v>40</v>
      </c>
      <c r="V482" t="s">
        <v>71</v>
      </c>
      <c r="W482" t="s">
        <v>72</v>
      </c>
      <c r="X482"/>
      <c r="Y482" t="s">
        <v>239</v>
      </c>
      <c r="Z482" s="43" t="str">
        <f>Raw_data[[#This Row],[Month]]&amp;Raw_data[[#This Row],[Locations]]&amp;Raw_data[[#This Row],[Looker2]]</f>
        <v>45292Energy CorridorAftercare</v>
      </c>
      <c r="AA482" s="44" t="str">
        <f>IFERROR(VLOOKUP(Raw_data[[#This Row],[Description]],'LU Table'!$A$1:$B$50,2,0),"")</f>
        <v>Aftercare</v>
      </c>
      <c r="AB482" s="44" t="str">
        <f>TRIM(MID(Raw_data[[#This Row],[Location]],LEN("Positive Recovery- ")+1,LEN(Raw_data[[#This Row],[Location]])))</f>
        <v>Energy Corridor</v>
      </c>
      <c r="AC482" s="45">
        <f t="shared" si="8"/>
        <v>45292</v>
      </c>
      <c r="AD482" s="44" t="str">
        <f>VLOOKUP(Raw_data[[#This Row],[Locations]]&amp;Raw_data[[#This Row],[Looker2]],Category!A:E,5,0)</f>
        <v>Affiliate</v>
      </c>
      <c r="AE482" s="44" t="str">
        <f>Raw_data[[#This Row],[Locations]]&amp;Raw_data[[#This Row],[Looker2]]</f>
        <v>Energy CorridorAftercare</v>
      </c>
    </row>
    <row r="483" spans="1:31">
      <c r="A483" s="15">
        <v>45297</v>
      </c>
      <c r="B483" s="15">
        <v>45295</v>
      </c>
      <c r="C483" t="s">
        <v>9</v>
      </c>
      <c r="D483">
        <v>205946</v>
      </c>
      <c r="E483" t="s">
        <v>622</v>
      </c>
      <c r="F483" t="s">
        <v>348</v>
      </c>
      <c r="G483" t="s">
        <v>623</v>
      </c>
      <c r="H483" t="s">
        <v>172</v>
      </c>
      <c r="I483" t="s">
        <v>232</v>
      </c>
      <c r="J483" t="s">
        <v>17</v>
      </c>
      <c r="K483" t="s">
        <v>81</v>
      </c>
      <c r="L483" t="s">
        <v>135</v>
      </c>
      <c r="M483">
        <v>1</v>
      </c>
      <c r="N483" s="47">
        <v>40</v>
      </c>
      <c r="O483" s="47">
        <v>0</v>
      </c>
      <c r="P483" s="47">
        <v>0</v>
      </c>
      <c r="Q483" s="47">
        <v>0</v>
      </c>
      <c r="R483" s="47">
        <v>0</v>
      </c>
      <c r="S483" s="47">
        <v>40</v>
      </c>
      <c r="T483" s="47">
        <v>40</v>
      </c>
      <c r="U483" s="47">
        <v>40</v>
      </c>
      <c r="V483" t="s">
        <v>71</v>
      </c>
      <c r="W483" t="s">
        <v>72</v>
      </c>
      <c r="X483"/>
      <c r="Y483" t="s">
        <v>239</v>
      </c>
      <c r="Z483" s="43" t="str">
        <f>Raw_data[[#This Row],[Month]]&amp;Raw_data[[#This Row],[Locations]]&amp;Raw_data[[#This Row],[Looker2]]</f>
        <v>45292Energy CorridorAftercare</v>
      </c>
      <c r="AA483" s="44" t="str">
        <f>IFERROR(VLOOKUP(Raw_data[[#This Row],[Description]],'LU Table'!$A$1:$B$50,2,0),"")</f>
        <v>Aftercare</v>
      </c>
      <c r="AB483" s="44" t="str">
        <f>TRIM(MID(Raw_data[[#This Row],[Location]],LEN("Positive Recovery- ")+1,LEN(Raw_data[[#This Row],[Location]])))</f>
        <v>Energy Corridor</v>
      </c>
      <c r="AC483" s="45">
        <f t="shared" si="8"/>
        <v>45292</v>
      </c>
      <c r="AD483" s="44" t="str">
        <f>VLOOKUP(Raw_data[[#This Row],[Locations]]&amp;Raw_data[[#This Row],[Looker2]],Category!A:E,5,0)</f>
        <v>Affiliate</v>
      </c>
      <c r="AE483" s="44" t="str">
        <f>Raw_data[[#This Row],[Locations]]&amp;Raw_data[[#This Row],[Looker2]]</f>
        <v>Energy CorridorAftercare</v>
      </c>
    </row>
    <row r="484" spans="1:31">
      <c r="A484" s="15">
        <v>45297</v>
      </c>
      <c r="B484" s="15">
        <v>45295</v>
      </c>
      <c r="C484" t="s">
        <v>9</v>
      </c>
      <c r="D484">
        <v>205947</v>
      </c>
      <c r="E484" t="s">
        <v>554</v>
      </c>
      <c r="F484" t="s">
        <v>555</v>
      </c>
      <c r="G484" t="s">
        <v>556</v>
      </c>
      <c r="H484" t="s">
        <v>160</v>
      </c>
      <c r="I484" t="s">
        <v>232</v>
      </c>
      <c r="J484" t="s">
        <v>90</v>
      </c>
      <c r="K484" t="s">
        <v>81</v>
      </c>
      <c r="L484" t="s">
        <v>128</v>
      </c>
      <c r="M484">
        <v>1</v>
      </c>
      <c r="N484" s="47">
        <v>220</v>
      </c>
      <c r="O484" s="47">
        <v>0</v>
      </c>
      <c r="P484" s="47">
        <v>0</v>
      </c>
      <c r="Q484" s="47">
        <v>0</v>
      </c>
      <c r="R484" s="47">
        <v>0</v>
      </c>
      <c r="S484" s="47">
        <v>8</v>
      </c>
      <c r="T484" s="47">
        <v>198</v>
      </c>
      <c r="U484" s="47">
        <v>28.4</v>
      </c>
      <c r="V484" t="s">
        <v>71</v>
      </c>
      <c r="W484" t="s">
        <v>72</v>
      </c>
      <c r="X484"/>
      <c r="Y484" t="s">
        <v>239</v>
      </c>
      <c r="Z484" s="43" t="str">
        <f>Raw_data[[#This Row],[Month]]&amp;Raw_data[[#This Row],[Locations]]&amp;Raw_data[[#This Row],[Looker2]]</f>
        <v>45292Energy CorridorIOP</v>
      </c>
      <c r="AA484" s="44" t="str">
        <f>IFERROR(VLOOKUP(Raw_data[[#This Row],[Description]],'LU Table'!$A$1:$B$50,2,0),"")</f>
        <v>IOP</v>
      </c>
      <c r="AB484" s="44" t="str">
        <f>TRIM(MID(Raw_data[[#This Row],[Location]],LEN("Positive Recovery- ")+1,LEN(Raw_data[[#This Row],[Location]])))</f>
        <v>Energy Corridor</v>
      </c>
      <c r="AC484" s="45">
        <f t="shared" si="8"/>
        <v>45292</v>
      </c>
      <c r="AD484" s="44" t="str">
        <f>VLOOKUP(Raw_data[[#This Row],[Locations]]&amp;Raw_data[[#This Row],[Looker2]],Category!A:E,5,0)</f>
        <v>Affiliate</v>
      </c>
      <c r="AE484" s="44" t="str">
        <f>Raw_data[[#This Row],[Locations]]&amp;Raw_data[[#This Row],[Looker2]]</f>
        <v>Energy CorridorIOP</v>
      </c>
    </row>
    <row r="485" spans="1:31">
      <c r="A485" s="15">
        <v>45297</v>
      </c>
      <c r="B485" s="15">
        <v>45295</v>
      </c>
      <c r="C485" t="s">
        <v>9</v>
      </c>
      <c r="D485">
        <v>205948</v>
      </c>
      <c r="E485" t="s">
        <v>582</v>
      </c>
      <c r="F485" t="s">
        <v>394</v>
      </c>
      <c r="G485" t="s">
        <v>583</v>
      </c>
      <c r="H485" t="s">
        <v>172</v>
      </c>
      <c r="I485" t="s">
        <v>232</v>
      </c>
      <c r="J485" t="s">
        <v>17</v>
      </c>
      <c r="K485" t="s">
        <v>81</v>
      </c>
      <c r="L485" t="s">
        <v>135</v>
      </c>
      <c r="M485">
        <v>1</v>
      </c>
      <c r="N485" s="47">
        <v>40</v>
      </c>
      <c r="O485" s="47">
        <v>0</v>
      </c>
      <c r="P485" s="47">
        <v>0</v>
      </c>
      <c r="Q485" s="47">
        <v>0</v>
      </c>
      <c r="R485" s="47">
        <v>0</v>
      </c>
      <c r="S485" s="47">
        <v>40</v>
      </c>
      <c r="T485" s="47">
        <v>40</v>
      </c>
      <c r="U485" s="47">
        <v>40</v>
      </c>
      <c r="V485" t="s">
        <v>71</v>
      </c>
      <c r="W485" t="s">
        <v>72</v>
      </c>
      <c r="X485"/>
      <c r="Y485" t="s">
        <v>239</v>
      </c>
      <c r="Z485" s="43" t="str">
        <f>Raw_data[[#This Row],[Month]]&amp;Raw_data[[#This Row],[Locations]]&amp;Raw_data[[#This Row],[Looker2]]</f>
        <v>45292Energy CorridorAftercare</v>
      </c>
      <c r="AA485" s="44" t="str">
        <f>IFERROR(VLOOKUP(Raw_data[[#This Row],[Description]],'LU Table'!$A$1:$B$50,2,0),"")</f>
        <v>Aftercare</v>
      </c>
      <c r="AB485" s="44" t="str">
        <f>TRIM(MID(Raw_data[[#This Row],[Location]],LEN("Positive Recovery- ")+1,LEN(Raw_data[[#This Row],[Location]])))</f>
        <v>Energy Corridor</v>
      </c>
      <c r="AC485" s="45">
        <f t="shared" si="8"/>
        <v>45292</v>
      </c>
      <c r="AD485" s="44" t="str">
        <f>VLOOKUP(Raw_data[[#This Row],[Locations]]&amp;Raw_data[[#This Row],[Looker2]],Category!A:E,5,0)</f>
        <v>Affiliate</v>
      </c>
      <c r="AE485" s="44" t="str">
        <f>Raw_data[[#This Row],[Locations]]&amp;Raw_data[[#This Row],[Looker2]]</f>
        <v>Energy CorridorAftercare</v>
      </c>
    </row>
    <row r="486" spans="1:31">
      <c r="A486" s="15">
        <v>45297</v>
      </c>
      <c r="B486" s="15">
        <v>45295</v>
      </c>
      <c r="C486" t="s">
        <v>9</v>
      </c>
      <c r="D486">
        <v>205949</v>
      </c>
      <c r="E486" t="s">
        <v>66</v>
      </c>
      <c r="F486" t="s">
        <v>378</v>
      </c>
      <c r="G486" t="s">
        <v>313</v>
      </c>
      <c r="H486" t="s">
        <v>169</v>
      </c>
      <c r="I486" t="s">
        <v>232</v>
      </c>
      <c r="J486" t="s">
        <v>17</v>
      </c>
      <c r="K486" t="s">
        <v>81</v>
      </c>
      <c r="L486" t="s">
        <v>23</v>
      </c>
      <c r="M486">
        <v>1</v>
      </c>
      <c r="N486" s="47">
        <v>40</v>
      </c>
      <c r="O486" s="47">
        <v>0</v>
      </c>
      <c r="P486" s="47">
        <v>0</v>
      </c>
      <c r="Q486" s="47">
        <v>0</v>
      </c>
      <c r="R486" s="47">
        <v>0</v>
      </c>
      <c r="S486" s="47">
        <v>40</v>
      </c>
      <c r="T486" s="47">
        <v>40</v>
      </c>
      <c r="U486" s="47">
        <v>40</v>
      </c>
      <c r="V486" t="s">
        <v>71</v>
      </c>
      <c r="W486" t="s">
        <v>72</v>
      </c>
      <c r="X486"/>
      <c r="Y486" t="s">
        <v>239</v>
      </c>
      <c r="Z486" s="43" t="str">
        <f>Raw_data[[#This Row],[Month]]&amp;Raw_data[[#This Row],[Locations]]&amp;Raw_data[[#This Row],[Looker2]]</f>
        <v>45292Energy CorridorAftercare</v>
      </c>
      <c r="AA486" s="44" t="str">
        <f>IFERROR(VLOOKUP(Raw_data[[#This Row],[Description]],'LU Table'!$A$1:$B$50,2,0),"")</f>
        <v>Aftercare</v>
      </c>
      <c r="AB486" s="44" t="str">
        <f>TRIM(MID(Raw_data[[#This Row],[Location]],LEN("Positive Recovery- ")+1,LEN(Raw_data[[#This Row],[Location]])))</f>
        <v>Energy Corridor</v>
      </c>
      <c r="AC486" s="45">
        <f t="shared" si="8"/>
        <v>45292</v>
      </c>
      <c r="AD486" s="44" t="str">
        <f>VLOOKUP(Raw_data[[#This Row],[Locations]]&amp;Raw_data[[#This Row],[Looker2]],Category!A:E,5,0)</f>
        <v>Affiliate</v>
      </c>
      <c r="AE486" s="44" t="str">
        <f>Raw_data[[#This Row],[Locations]]&amp;Raw_data[[#This Row],[Looker2]]</f>
        <v>Energy CorridorAftercare</v>
      </c>
    </row>
    <row r="487" spans="1:31">
      <c r="A487" s="15">
        <v>45297</v>
      </c>
      <c r="B487" s="15">
        <v>45295</v>
      </c>
      <c r="C487" t="s">
        <v>9</v>
      </c>
      <c r="D487">
        <v>205950</v>
      </c>
      <c r="E487" t="s">
        <v>744</v>
      </c>
      <c r="F487" t="s">
        <v>391</v>
      </c>
      <c r="G487" t="s">
        <v>745</v>
      </c>
      <c r="H487" t="s">
        <v>160</v>
      </c>
      <c r="I487"/>
      <c r="J487" t="s">
        <v>96</v>
      </c>
      <c r="K487" t="s">
        <v>579</v>
      </c>
      <c r="L487" t="s">
        <v>128</v>
      </c>
      <c r="M487">
        <v>1</v>
      </c>
      <c r="N487" s="47">
        <v>169</v>
      </c>
      <c r="O487" s="47">
        <v>0</v>
      </c>
      <c r="P487" s="47">
        <v>0</v>
      </c>
      <c r="Q487" s="47">
        <v>0</v>
      </c>
      <c r="R487" s="47">
        <v>0</v>
      </c>
      <c r="S487" s="47">
        <v>169</v>
      </c>
      <c r="T487" s="47">
        <v>152.1</v>
      </c>
      <c r="U487" s="47">
        <v>152.1</v>
      </c>
      <c r="V487" t="s">
        <v>71</v>
      </c>
      <c r="W487" t="s">
        <v>72</v>
      </c>
      <c r="X487"/>
      <c r="Y487" t="s">
        <v>239</v>
      </c>
      <c r="Z487" s="43" t="str">
        <f>Raw_data[[#This Row],[Month]]&amp;Raw_data[[#This Row],[Locations]]&amp;Raw_data[[#This Row],[Looker2]]</f>
        <v>45292Round RockIOP</v>
      </c>
      <c r="AA487" s="44" t="str">
        <f>IFERROR(VLOOKUP(Raw_data[[#This Row],[Description]],'LU Table'!$A$1:$B$50,2,0),"")</f>
        <v>IOP</v>
      </c>
      <c r="AB487" s="44" t="str">
        <f>TRIM(MID(Raw_data[[#This Row],[Location]],LEN("Positive Recovery- ")+1,LEN(Raw_data[[#This Row],[Location]])))</f>
        <v>Round Rock</v>
      </c>
      <c r="AC487" s="45">
        <f t="shared" si="8"/>
        <v>45292</v>
      </c>
      <c r="AD487" s="44" t="str">
        <f>VLOOKUP(Raw_data[[#This Row],[Locations]]&amp;Raw_data[[#This Row],[Looker2]],Category!A:E,5,0)</f>
        <v>Affiliate</v>
      </c>
      <c r="AE487" s="44" t="str">
        <f>Raw_data[[#This Row],[Locations]]&amp;Raw_data[[#This Row],[Looker2]]</f>
        <v>Round RockIOP</v>
      </c>
    </row>
    <row r="488" spans="1:31">
      <c r="A488" s="15">
        <v>45297</v>
      </c>
      <c r="B488" s="15">
        <v>45295</v>
      </c>
      <c r="C488" t="s">
        <v>9</v>
      </c>
      <c r="D488">
        <v>205951</v>
      </c>
      <c r="E488" t="s">
        <v>662</v>
      </c>
      <c r="F488" t="s">
        <v>289</v>
      </c>
      <c r="G488" t="s">
        <v>663</v>
      </c>
      <c r="H488" t="s">
        <v>158</v>
      </c>
      <c r="I488" t="s">
        <v>232</v>
      </c>
      <c r="J488" t="s">
        <v>87</v>
      </c>
      <c r="K488" t="s">
        <v>579</v>
      </c>
      <c r="L488" t="s">
        <v>128</v>
      </c>
      <c r="M488">
        <v>1</v>
      </c>
      <c r="N488" s="47">
        <v>275</v>
      </c>
      <c r="O488" s="47">
        <v>0</v>
      </c>
      <c r="P488" s="47">
        <v>0</v>
      </c>
      <c r="Q488" s="47">
        <v>0</v>
      </c>
      <c r="R488" s="47">
        <v>0</v>
      </c>
      <c r="S488" s="47">
        <v>0</v>
      </c>
      <c r="T488" s="47">
        <v>247.5</v>
      </c>
      <c r="U488" s="47">
        <v>247.5</v>
      </c>
      <c r="V488" t="s">
        <v>71</v>
      </c>
      <c r="W488" t="s">
        <v>72</v>
      </c>
      <c r="X488"/>
      <c r="Y488" t="s">
        <v>239</v>
      </c>
      <c r="Z488" s="43" t="str">
        <f>Raw_data[[#This Row],[Month]]&amp;Raw_data[[#This Row],[Locations]]&amp;Raw_data[[#This Row],[Looker2]]</f>
        <v>45292Round RockIOP</v>
      </c>
      <c r="AA488" s="44" t="str">
        <f>IFERROR(VLOOKUP(Raw_data[[#This Row],[Description]],'LU Table'!$A$1:$B$50,2,0),"")</f>
        <v>IOP</v>
      </c>
      <c r="AB488" s="44" t="str">
        <f>TRIM(MID(Raw_data[[#This Row],[Location]],LEN("Positive Recovery- ")+1,LEN(Raw_data[[#This Row],[Location]])))</f>
        <v>Round Rock</v>
      </c>
      <c r="AC488" s="45">
        <f t="shared" si="8"/>
        <v>45292</v>
      </c>
      <c r="AD488" s="44" t="str">
        <f>VLOOKUP(Raw_data[[#This Row],[Locations]]&amp;Raw_data[[#This Row],[Looker2]],Category!A:E,5,0)</f>
        <v>Affiliate</v>
      </c>
      <c r="AE488" s="44" t="str">
        <f>Raw_data[[#This Row],[Locations]]&amp;Raw_data[[#This Row],[Looker2]]</f>
        <v>Round RockIOP</v>
      </c>
    </row>
    <row r="489" spans="1:31">
      <c r="A489" s="15">
        <v>45297</v>
      </c>
      <c r="B489" s="15">
        <v>45295</v>
      </c>
      <c r="C489" t="s">
        <v>9</v>
      </c>
      <c r="D489">
        <v>205952</v>
      </c>
      <c r="E489" t="s">
        <v>716</v>
      </c>
      <c r="F489" t="s">
        <v>717</v>
      </c>
      <c r="G489" t="s">
        <v>718</v>
      </c>
      <c r="H489" t="s">
        <v>158</v>
      </c>
      <c r="I489" t="s">
        <v>232</v>
      </c>
      <c r="J489" t="s">
        <v>140</v>
      </c>
      <c r="K489" t="s">
        <v>579</v>
      </c>
      <c r="L489" t="s">
        <v>128</v>
      </c>
      <c r="M489">
        <v>1</v>
      </c>
      <c r="N489" s="47">
        <v>180</v>
      </c>
      <c r="O489" s="47">
        <v>0</v>
      </c>
      <c r="P489" s="47">
        <v>0</v>
      </c>
      <c r="Q489" s="47">
        <v>0</v>
      </c>
      <c r="R489" s="47">
        <v>0</v>
      </c>
      <c r="S489" s="47">
        <v>0</v>
      </c>
      <c r="T489" s="47">
        <v>162</v>
      </c>
      <c r="U489" s="47">
        <v>30</v>
      </c>
      <c r="V489" t="s">
        <v>71</v>
      </c>
      <c r="W489" t="s">
        <v>72</v>
      </c>
      <c r="X489"/>
      <c r="Y489" t="s">
        <v>239</v>
      </c>
      <c r="Z489" s="43" t="str">
        <f>Raw_data[[#This Row],[Month]]&amp;Raw_data[[#This Row],[Locations]]&amp;Raw_data[[#This Row],[Looker2]]</f>
        <v>45292Round RockIOP</v>
      </c>
      <c r="AA489" s="44" t="str">
        <f>IFERROR(VLOOKUP(Raw_data[[#This Row],[Description]],'LU Table'!$A$1:$B$50,2,0),"")</f>
        <v>IOP</v>
      </c>
      <c r="AB489" s="44" t="str">
        <f>TRIM(MID(Raw_data[[#This Row],[Location]],LEN("Positive Recovery- ")+1,LEN(Raw_data[[#This Row],[Location]])))</f>
        <v>Round Rock</v>
      </c>
      <c r="AC489" s="45">
        <f t="shared" si="8"/>
        <v>45292</v>
      </c>
      <c r="AD489" s="44" t="str">
        <f>VLOOKUP(Raw_data[[#This Row],[Locations]]&amp;Raw_data[[#This Row],[Looker2]],Category!A:E,5,0)</f>
        <v>Affiliate</v>
      </c>
      <c r="AE489" s="44" t="str">
        <f>Raw_data[[#This Row],[Locations]]&amp;Raw_data[[#This Row],[Looker2]]</f>
        <v>Round RockIOP</v>
      </c>
    </row>
    <row r="490" spans="1:31">
      <c r="A490" s="15">
        <v>45297</v>
      </c>
      <c r="B490" s="15">
        <v>45295</v>
      </c>
      <c r="C490" t="s">
        <v>9</v>
      </c>
      <c r="D490">
        <v>205953</v>
      </c>
      <c r="E490" t="s">
        <v>821</v>
      </c>
      <c r="F490" t="s">
        <v>278</v>
      </c>
      <c r="G490" t="s">
        <v>822</v>
      </c>
      <c r="H490" t="s">
        <v>158</v>
      </c>
      <c r="I490" t="s">
        <v>232</v>
      </c>
      <c r="J490" t="s">
        <v>88</v>
      </c>
      <c r="K490" t="s">
        <v>579</v>
      </c>
      <c r="L490" t="s">
        <v>128</v>
      </c>
      <c r="M490">
        <v>1</v>
      </c>
      <c r="N490" s="47">
        <v>250</v>
      </c>
      <c r="O490" s="47">
        <v>0</v>
      </c>
      <c r="P490" s="47">
        <v>0</v>
      </c>
      <c r="Q490" s="47">
        <v>0</v>
      </c>
      <c r="R490" s="47">
        <v>0</v>
      </c>
      <c r="S490" s="47">
        <v>0</v>
      </c>
      <c r="T490" s="47">
        <v>225</v>
      </c>
      <c r="U490" s="47">
        <v>225</v>
      </c>
      <c r="V490" t="s">
        <v>71</v>
      </c>
      <c r="W490" t="s">
        <v>72</v>
      </c>
      <c r="X490"/>
      <c r="Y490" t="s">
        <v>239</v>
      </c>
      <c r="Z490" s="43" t="str">
        <f>Raw_data[[#This Row],[Month]]&amp;Raw_data[[#This Row],[Locations]]&amp;Raw_data[[#This Row],[Looker2]]</f>
        <v>45292Round RockIOP</v>
      </c>
      <c r="AA490" s="44" t="str">
        <f>IFERROR(VLOOKUP(Raw_data[[#This Row],[Description]],'LU Table'!$A$1:$B$50,2,0),"")</f>
        <v>IOP</v>
      </c>
      <c r="AB490" s="44" t="str">
        <f>TRIM(MID(Raw_data[[#This Row],[Location]],LEN("Positive Recovery- ")+1,LEN(Raw_data[[#This Row],[Location]])))</f>
        <v>Round Rock</v>
      </c>
      <c r="AC490" s="45">
        <f t="shared" si="8"/>
        <v>45292</v>
      </c>
      <c r="AD490" s="44" t="str">
        <f>VLOOKUP(Raw_data[[#This Row],[Locations]]&amp;Raw_data[[#This Row],[Looker2]],Category!A:E,5,0)</f>
        <v>Affiliate</v>
      </c>
      <c r="AE490" s="44" t="str">
        <f>Raw_data[[#This Row],[Locations]]&amp;Raw_data[[#This Row],[Looker2]]</f>
        <v>Round RockIOP</v>
      </c>
    </row>
    <row r="491" spans="1:31">
      <c r="A491" s="15">
        <v>45297</v>
      </c>
      <c r="B491" s="15">
        <v>45295</v>
      </c>
      <c r="C491" t="s">
        <v>9</v>
      </c>
      <c r="D491">
        <v>205954</v>
      </c>
      <c r="E491" t="s">
        <v>823</v>
      </c>
      <c r="F491" t="s">
        <v>37</v>
      </c>
      <c r="G491" t="s">
        <v>327</v>
      </c>
      <c r="H491" t="s">
        <v>158</v>
      </c>
      <c r="I491" t="s">
        <v>232</v>
      </c>
      <c r="J491" t="s">
        <v>87</v>
      </c>
      <c r="K491" t="s">
        <v>579</v>
      </c>
      <c r="L491" t="s">
        <v>128</v>
      </c>
      <c r="M491">
        <v>1</v>
      </c>
      <c r="N491" s="47">
        <v>275</v>
      </c>
      <c r="O491" s="47">
        <v>0</v>
      </c>
      <c r="P491" s="47">
        <v>0</v>
      </c>
      <c r="Q491" s="47">
        <v>0</v>
      </c>
      <c r="R491" s="47">
        <v>0</v>
      </c>
      <c r="S491" s="47">
        <v>275</v>
      </c>
      <c r="T491" s="47">
        <v>247.5</v>
      </c>
      <c r="U491" s="47">
        <v>247.5</v>
      </c>
      <c r="V491" t="s">
        <v>71</v>
      </c>
      <c r="W491" t="s">
        <v>72</v>
      </c>
      <c r="X491"/>
      <c r="Y491" t="s">
        <v>239</v>
      </c>
      <c r="Z491" s="43" t="str">
        <f>Raw_data[[#This Row],[Month]]&amp;Raw_data[[#This Row],[Locations]]&amp;Raw_data[[#This Row],[Looker2]]</f>
        <v>45292Round RockIOP</v>
      </c>
      <c r="AA491" s="44" t="str">
        <f>IFERROR(VLOOKUP(Raw_data[[#This Row],[Description]],'LU Table'!$A$1:$B$50,2,0),"")</f>
        <v>IOP</v>
      </c>
      <c r="AB491" s="44" t="str">
        <f>TRIM(MID(Raw_data[[#This Row],[Location]],LEN("Positive Recovery- ")+1,LEN(Raw_data[[#This Row],[Location]])))</f>
        <v>Round Rock</v>
      </c>
      <c r="AC491" s="45">
        <f t="shared" si="8"/>
        <v>45292</v>
      </c>
      <c r="AD491" s="44" t="str">
        <f>VLOOKUP(Raw_data[[#This Row],[Locations]]&amp;Raw_data[[#This Row],[Looker2]],Category!A:E,5,0)</f>
        <v>Affiliate</v>
      </c>
      <c r="AE491" s="44" t="str">
        <f>Raw_data[[#This Row],[Locations]]&amp;Raw_data[[#This Row],[Looker2]]</f>
        <v>Round RockIOP</v>
      </c>
    </row>
    <row r="492" spans="1:31">
      <c r="A492" s="15">
        <v>45297</v>
      </c>
      <c r="B492" s="15">
        <v>45295</v>
      </c>
      <c r="C492" t="s">
        <v>9</v>
      </c>
      <c r="D492">
        <v>205955</v>
      </c>
      <c r="E492" t="s">
        <v>772</v>
      </c>
      <c r="F492" t="s">
        <v>384</v>
      </c>
      <c r="G492" t="s">
        <v>773</v>
      </c>
      <c r="H492" t="s">
        <v>160</v>
      </c>
      <c r="I492" t="s">
        <v>232</v>
      </c>
      <c r="J492" t="s">
        <v>90</v>
      </c>
      <c r="K492" t="s">
        <v>18</v>
      </c>
      <c r="L492" t="s">
        <v>128</v>
      </c>
      <c r="M492">
        <v>1</v>
      </c>
      <c r="N492" s="47">
        <v>220</v>
      </c>
      <c r="O492" s="47">
        <v>0</v>
      </c>
      <c r="P492" s="47">
        <v>0</v>
      </c>
      <c r="Q492" s="47">
        <v>0</v>
      </c>
      <c r="R492" s="47">
        <v>0</v>
      </c>
      <c r="S492" s="47">
        <v>8</v>
      </c>
      <c r="T492" s="47">
        <v>198</v>
      </c>
      <c r="U492" s="47">
        <v>-4</v>
      </c>
      <c r="V492" t="s">
        <v>71</v>
      </c>
      <c r="W492" t="s">
        <v>72</v>
      </c>
      <c r="X492"/>
      <c r="Y492" t="s">
        <v>239</v>
      </c>
      <c r="Z492" s="43" t="str">
        <f>Raw_data[[#This Row],[Month]]&amp;Raw_data[[#This Row],[Locations]]&amp;Raw_data[[#This Row],[Looker2]]</f>
        <v>45292San AntonioIOP</v>
      </c>
      <c r="AA492" s="44" t="str">
        <f>IFERROR(VLOOKUP(Raw_data[[#This Row],[Description]],'LU Table'!$A$1:$B$50,2,0),"")</f>
        <v>IOP</v>
      </c>
      <c r="AB492" s="44" t="str">
        <f>TRIM(MID(Raw_data[[#This Row],[Location]],LEN("Positive Recovery- ")+1,LEN(Raw_data[[#This Row],[Location]])))</f>
        <v>San Antonio</v>
      </c>
      <c r="AC492" s="45">
        <f t="shared" si="8"/>
        <v>45292</v>
      </c>
      <c r="AD492" s="44" t="str">
        <f>VLOOKUP(Raw_data[[#This Row],[Locations]]&amp;Raw_data[[#This Row],[Looker2]],Category!A:E,5,0)</f>
        <v>Affiliate</v>
      </c>
      <c r="AE492" s="44" t="str">
        <f>Raw_data[[#This Row],[Locations]]&amp;Raw_data[[#This Row],[Looker2]]</f>
        <v>San AntonioIOP</v>
      </c>
    </row>
    <row r="493" spans="1:31">
      <c r="A493" s="15">
        <v>45297</v>
      </c>
      <c r="B493" s="15">
        <v>45295</v>
      </c>
      <c r="C493" t="s">
        <v>9</v>
      </c>
      <c r="D493">
        <v>205956</v>
      </c>
      <c r="E493" t="s">
        <v>951</v>
      </c>
      <c r="F493" t="s">
        <v>479</v>
      </c>
      <c r="G493" t="s">
        <v>952</v>
      </c>
      <c r="H493" t="s">
        <v>157</v>
      </c>
      <c r="I493" t="s">
        <v>232</v>
      </c>
      <c r="J493" t="s">
        <v>961</v>
      </c>
      <c r="K493" t="s">
        <v>18</v>
      </c>
      <c r="L493" t="s">
        <v>129</v>
      </c>
      <c r="M493">
        <v>1</v>
      </c>
      <c r="N493" s="47">
        <v>400</v>
      </c>
      <c r="O493" s="47">
        <v>0</v>
      </c>
      <c r="P493" s="47">
        <v>0</v>
      </c>
      <c r="Q493" s="47">
        <v>0</v>
      </c>
      <c r="R493" s="47">
        <v>0</v>
      </c>
      <c r="S493" s="47">
        <v>400</v>
      </c>
      <c r="T493" s="47">
        <v>400</v>
      </c>
      <c r="U493" s="47">
        <v>400</v>
      </c>
      <c r="V493" t="s">
        <v>71</v>
      </c>
      <c r="W493" t="s">
        <v>72</v>
      </c>
      <c r="X493"/>
      <c r="Y493" t="s">
        <v>239</v>
      </c>
      <c r="Z493" s="43" t="str">
        <f>Raw_data[[#This Row],[Month]]&amp;Raw_data[[#This Row],[Locations]]&amp;Raw_data[[#This Row],[Looker2]]</f>
        <v>45292San AntonioPHP</v>
      </c>
      <c r="AA493" s="44" t="str">
        <f>IFERROR(VLOOKUP(Raw_data[[#This Row],[Description]],'LU Table'!$A$1:$B$50,2,0),"")</f>
        <v>PHP</v>
      </c>
      <c r="AB493" s="44" t="str">
        <f>TRIM(MID(Raw_data[[#This Row],[Location]],LEN("Positive Recovery- ")+1,LEN(Raw_data[[#This Row],[Location]])))</f>
        <v>San Antonio</v>
      </c>
      <c r="AC493" s="45">
        <f t="shared" si="8"/>
        <v>45292</v>
      </c>
      <c r="AD493" s="44" t="str">
        <f>VLOOKUP(Raw_data[[#This Row],[Locations]]&amp;Raw_data[[#This Row],[Looker2]],Category!A:E,5,0)</f>
        <v>Affiliate</v>
      </c>
      <c r="AE493" s="44" t="str">
        <f>Raw_data[[#This Row],[Locations]]&amp;Raw_data[[#This Row],[Looker2]]</f>
        <v>San AntonioPHP</v>
      </c>
    </row>
    <row r="494" spans="1:31">
      <c r="A494" s="15">
        <v>45297</v>
      </c>
      <c r="B494" s="15">
        <v>45295</v>
      </c>
      <c r="C494" t="s">
        <v>9</v>
      </c>
      <c r="D494">
        <v>205958</v>
      </c>
      <c r="E494" t="s">
        <v>693</v>
      </c>
      <c r="F494" t="s">
        <v>309</v>
      </c>
      <c r="G494" t="s">
        <v>293</v>
      </c>
      <c r="H494" t="s">
        <v>158</v>
      </c>
      <c r="I494" t="s">
        <v>232</v>
      </c>
      <c r="J494" t="s">
        <v>87</v>
      </c>
      <c r="K494" t="s">
        <v>18</v>
      </c>
      <c r="L494" t="s">
        <v>128</v>
      </c>
      <c r="M494">
        <v>1</v>
      </c>
      <c r="N494" s="47">
        <v>275</v>
      </c>
      <c r="O494" s="47">
        <v>0</v>
      </c>
      <c r="P494" s="47">
        <v>0</v>
      </c>
      <c r="Q494" s="47">
        <v>0</v>
      </c>
      <c r="R494" s="47">
        <v>0</v>
      </c>
      <c r="S494" s="47">
        <v>0</v>
      </c>
      <c r="T494" s="47">
        <v>247.5</v>
      </c>
      <c r="U494" s="47">
        <v>101.25</v>
      </c>
      <c r="V494" t="s">
        <v>71</v>
      </c>
      <c r="W494" t="s">
        <v>72</v>
      </c>
      <c r="X494"/>
      <c r="Y494" t="s">
        <v>239</v>
      </c>
      <c r="Z494" s="43" t="str">
        <f>Raw_data[[#This Row],[Month]]&amp;Raw_data[[#This Row],[Locations]]&amp;Raw_data[[#This Row],[Looker2]]</f>
        <v>45292San AntonioIOP</v>
      </c>
      <c r="AA494" s="44" t="str">
        <f>IFERROR(VLOOKUP(Raw_data[[#This Row],[Description]],'LU Table'!$A$1:$B$50,2,0),"")</f>
        <v>IOP</v>
      </c>
      <c r="AB494" s="44" t="str">
        <f>TRIM(MID(Raw_data[[#This Row],[Location]],LEN("Positive Recovery- ")+1,LEN(Raw_data[[#This Row],[Location]])))</f>
        <v>San Antonio</v>
      </c>
      <c r="AC494" s="45">
        <f t="shared" si="8"/>
        <v>45292</v>
      </c>
      <c r="AD494" s="44" t="str">
        <f>VLOOKUP(Raw_data[[#This Row],[Locations]]&amp;Raw_data[[#This Row],[Looker2]],Category!A:E,5,0)</f>
        <v>Affiliate</v>
      </c>
      <c r="AE494" s="44" t="str">
        <f>Raw_data[[#This Row],[Locations]]&amp;Raw_data[[#This Row],[Looker2]]</f>
        <v>San AntonioIOP</v>
      </c>
    </row>
    <row r="495" spans="1:31">
      <c r="A495" s="15">
        <v>45297</v>
      </c>
      <c r="B495" s="15">
        <v>45296</v>
      </c>
      <c r="C495" t="s">
        <v>9</v>
      </c>
      <c r="D495">
        <v>205735</v>
      </c>
      <c r="E495" t="s">
        <v>714</v>
      </c>
      <c r="F495" t="s">
        <v>715</v>
      </c>
      <c r="G495" t="s">
        <v>532</v>
      </c>
      <c r="H495" t="s">
        <v>151</v>
      </c>
      <c r="I495" t="s">
        <v>232</v>
      </c>
      <c r="J495" t="s">
        <v>89</v>
      </c>
      <c r="K495" t="s">
        <v>16</v>
      </c>
      <c r="L495" t="s">
        <v>131</v>
      </c>
      <c r="M495">
        <v>1</v>
      </c>
      <c r="N495" s="47">
        <v>425</v>
      </c>
      <c r="O495" s="47">
        <v>0</v>
      </c>
      <c r="P495" s="47">
        <v>0</v>
      </c>
      <c r="Q495" s="47">
        <v>0</v>
      </c>
      <c r="R495" s="47">
        <v>0</v>
      </c>
      <c r="S495" s="47">
        <v>0</v>
      </c>
      <c r="T495" s="47">
        <v>382.5</v>
      </c>
      <c r="U495" s="47">
        <v>-42.5</v>
      </c>
      <c r="V495" t="s">
        <v>71</v>
      </c>
      <c r="W495" t="s">
        <v>72</v>
      </c>
      <c r="X495"/>
      <c r="Y495" t="s">
        <v>239</v>
      </c>
      <c r="Z495" s="43" t="str">
        <f>Raw_data[[#This Row],[Month]]&amp;Raw_data[[#This Row],[Locations]]&amp;Raw_data[[#This Row],[Looker2]]</f>
        <v>45292Garden OaksRTC</v>
      </c>
      <c r="AA495" s="44" t="str">
        <f>IFERROR(VLOOKUP(Raw_data[[#This Row],[Description]],'LU Table'!$A$1:$B$50,2,0),"")</f>
        <v>RTC</v>
      </c>
      <c r="AB495" s="44" t="str">
        <f>TRIM(MID(Raw_data[[#This Row],[Location]],LEN("Positive Recovery- ")+1,LEN(Raw_data[[#This Row],[Location]])))</f>
        <v>Garden Oaks</v>
      </c>
      <c r="AC495" s="45">
        <f t="shared" si="8"/>
        <v>45292</v>
      </c>
      <c r="AD495" s="44" t="str">
        <f>VLOOKUP(Raw_data[[#This Row],[Locations]]&amp;Raw_data[[#This Row],[Looker2]],Category!A:E,5,0)</f>
        <v>Company Owned</v>
      </c>
      <c r="AE495" s="44" t="str">
        <f>Raw_data[[#This Row],[Locations]]&amp;Raw_data[[#This Row],[Looker2]]</f>
        <v>Garden OaksRTC</v>
      </c>
    </row>
    <row r="496" spans="1:31">
      <c r="A496" s="15">
        <v>45297</v>
      </c>
      <c r="B496" s="15">
        <v>45296</v>
      </c>
      <c r="C496" t="s">
        <v>9</v>
      </c>
      <c r="D496">
        <v>205736</v>
      </c>
      <c r="E496" t="s">
        <v>735</v>
      </c>
      <c r="F496" t="s">
        <v>301</v>
      </c>
      <c r="G496" t="s">
        <v>317</v>
      </c>
      <c r="H496" t="s">
        <v>154</v>
      </c>
      <c r="I496" t="s">
        <v>232</v>
      </c>
      <c r="J496" t="s">
        <v>93</v>
      </c>
      <c r="K496" t="s">
        <v>16</v>
      </c>
      <c r="L496" t="s">
        <v>130</v>
      </c>
      <c r="M496">
        <v>1</v>
      </c>
      <c r="N496" s="47">
        <v>530</v>
      </c>
      <c r="O496" s="47">
        <v>0</v>
      </c>
      <c r="P496" s="47">
        <v>0</v>
      </c>
      <c r="Q496" s="47">
        <v>0</v>
      </c>
      <c r="R496" s="47">
        <v>0</v>
      </c>
      <c r="S496" s="47">
        <v>530</v>
      </c>
      <c r="T496" s="47">
        <v>477</v>
      </c>
      <c r="U496" s="47">
        <v>477</v>
      </c>
      <c r="V496" t="s">
        <v>71</v>
      </c>
      <c r="W496" t="s">
        <v>72</v>
      </c>
      <c r="X496"/>
      <c r="Y496" t="s">
        <v>239</v>
      </c>
      <c r="Z496" s="43" t="str">
        <f>Raw_data[[#This Row],[Month]]&amp;Raw_data[[#This Row],[Locations]]&amp;Raw_data[[#This Row],[Looker2]]</f>
        <v>45292Garden OaksRTC</v>
      </c>
      <c r="AA496" s="44" t="str">
        <f>IFERROR(VLOOKUP(Raw_data[[#This Row],[Description]],'LU Table'!$A$1:$B$50,2,0),"")</f>
        <v>RTC</v>
      </c>
      <c r="AB496" s="44" t="str">
        <f>TRIM(MID(Raw_data[[#This Row],[Location]],LEN("Positive Recovery- ")+1,LEN(Raw_data[[#This Row],[Location]])))</f>
        <v>Garden Oaks</v>
      </c>
      <c r="AC496" s="45">
        <f t="shared" si="8"/>
        <v>45292</v>
      </c>
      <c r="AD496" s="44" t="str">
        <f>VLOOKUP(Raw_data[[#This Row],[Locations]]&amp;Raw_data[[#This Row],[Looker2]],Category!A:E,5,0)</f>
        <v>Company Owned</v>
      </c>
      <c r="AE496" s="44" t="str">
        <f>Raw_data[[#This Row],[Locations]]&amp;Raw_data[[#This Row],[Looker2]]</f>
        <v>Garden OaksRTC</v>
      </c>
    </row>
    <row r="497" spans="1:31">
      <c r="A497" s="15">
        <v>45297</v>
      </c>
      <c r="B497" s="15">
        <v>45296</v>
      </c>
      <c r="C497" t="s">
        <v>9</v>
      </c>
      <c r="D497">
        <v>205737</v>
      </c>
      <c r="E497" t="s">
        <v>934</v>
      </c>
      <c r="F497" t="s">
        <v>358</v>
      </c>
      <c r="G497" t="s">
        <v>935</v>
      </c>
      <c r="H497" t="s">
        <v>151</v>
      </c>
      <c r="I497" t="s">
        <v>232</v>
      </c>
      <c r="J497" t="s">
        <v>88</v>
      </c>
      <c r="K497" t="s">
        <v>16</v>
      </c>
      <c r="L497" t="s">
        <v>131</v>
      </c>
      <c r="M497">
        <v>1</v>
      </c>
      <c r="N497" s="47">
        <v>500</v>
      </c>
      <c r="O497" s="47">
        <v>0</v>
      </c>
      <c r="P497" s="47">
        <v>0</v>
      </c>
      <c r="Q497" s="47">
        <v>0</v>
      </c>
      <c r="R497" s="47">
        <v>0</v>
      </c>
      <c r="S497" s="47">
        <v>0</v>
      </c>
      <c r="T497" s="47">
        <v>450</v>
      </c>
      <c r="U497" s="47">
        <v>50</v>
      </c>
      <c r="V497" t="s">
        <v>71</v>
      </c>
      <c r="W497" t="s">
        <v>72</v>
      </c>
      <c r="X497"/>
      <c r="Y497" t="s">
        <v>239</v>
      </c>
      <c r="Z497" s="43" t="str">
        <f>Raw_data[[#This Row],[Month]]&amp;Raw_data[[#This Row],[Locations]]&amp;Raw_data[[#This Row],[Looker2]]</f>
        <v>45292Garden OaksRTC</v>
      </c>
      <c r="AA497" s="44" t="str">
        <f>IFERROR(VLOOKUP(Raw_data[[#This Row],[Description]],'LU Table'!$A$1:$B$50,2,0),"")</f>
        <v>RTC</v>
      </c>
      <c r="AB497" s="44" t="str">
        <f>TRIM(MID(Raw_data[[#This Row],[Location]],LEN("Positive Recovery- ")+1,LEN(Raw_data[[#This Row],[Location]])))</f>
        <v>Garden Oaks</v>
      </c>
      <c r="AC497" s="45">
        <f t="shared" si="8"/>
        <v>45292</v>
      </c>
      <c r="AD497" s="44" t="str">
        <f>VLOOKUP(Raw_data[[#This Row],[Locations]]&amp;Raw_data[[#This Row],[Looker2]],Category!A:E,5,0)</f>
        <v>Company Owned</v>
      </c>
      <c r="AE497" s="44" t="str">
        <f>Raw_data[[#This Row],[Locations]]&amp;Raw_data[[#This Row],[Looker2]]</f>
        <v>Garden OaksRTC</v>
      </c>
    </row>
    <row r="498" spans="1:31">
      <c r="A498" s="15">
        <v>45297</v>
      </c>
      <c r="B498" s="15">
        <v>45296</v>
      </c>
      <c r="C498" t="s">
        <v>9</v>
      </c>
      <c r="D498">
        <v>205738</v>
      </c>
      <c r="E498" t="s">
        <v>192</v>
      </c>
      <c r="F498" t="s">
        <v>377</v>
      </c>
      <c r="G498" t="s">
        <v>497</v>
      </c>
      <c r="H498" t="s">
        <v>151</v>
      </c>
      <c r="I498" t="s">
        <v>232</v>
      </c>
      <c r="J498" t="s">
        <v>87</v>
      </c>
      <c r="K498" t="s">
        <v>57</v>
      </c>
      <c r="L498" t="s">
        <v>131</v>
      </c>
      <c r="M498">
        <v>1</v>
      </c>
      <c r="N498" s="47">
        <v>470</v>
      </c>
      <c r="O498" s="47">
        <v>0</v>
      </c>
      <c r="P498" s="47">
        <v>0</v>
      </c>
      <c r="Q498" s="47">
        <v>0</v>
      </c>
      <c r="R498" s="47">
        <v>0</v>
      </c>
      <c r="S498" s="47">
        <v>0</v>
      </c>
      <c r="T498" s="47">
        <v>423</v>
      </c>
      <c r="U498" s="47">
        <v>47</v>
      </c>
      <c r="V498" t="s">
        <v>71</v>
      </c>
      <c r="W498" t="s">
        <v>72</v>
      </c>
      <c r="X498"/>
      <c r="Y498" t="s">
        <v>239</v>
      </c>
      <c r="Z498" s="43" t="str">
        <f>Raw_data[[#This Row],[Month]]&amp;Raw_data[[#This Row],[Locations]]&amp;Raw_data[[#This Row],[Looker2]]</f>
        <v>45292Hill CountryRTC</v>
      </c>
      <c r="AA498" s="44" t="str">
        <f>IFERROR(VLOOKUP(Raw_data[[#This Row],[Description]],'LU Table'!$A$1:$B$50,2,0),"")</f>
        <v>RTC</v>
      </c>
      <c r="AB498" s="44" t="str">
        <f>TRIM(MID(Raw_data[[#This Row],[Location]],LEN("Positive Recovery- ")+1,LEN(Raw_data[[#This Row],[Location]])))</f>
        <v>Hill Country</v>
      </c>
      <c r="AC498" s="45">
        <f t="shared" si="8"/>
        <v>45292</v>
      </c>
      <c r="AD498" s="44" t="str">
        <f>VLOOKUP(Raw_data[[#This Row],[Locations]]&amp;Raw_data[[#This Row],[Looker2]],Category!A:E,5,0)</f>
        <v>Company Owned</v>
      </c>
      <c r="AE498" s="44" t="str">
        <f>Raw_data[[#This Row],[Locations]]&amp;Raw_data[[#This Row],[Looker2]]</f>
        <v>Hill CountryRTC</v>
      </c>
    </row>
    <row r="499" spans="1:31">
      <c r="A499" s="15">
        <v>45297</v>
      </c>
      <c r="B499" s="15">
        <v>45296</v>
      </c>
      <c r="C499" t="s">
        <v>9</v>
      </c>
      <c r="D499">
        <v>205739</v>
      </c>
      <c r="E499" t="s">
        <v>854</v>
      </c>
      <c r="F499" t="s">
        <v>855</v>
      </c>
      <c r="G499" t="s">
        <v>429</v>
      </c>
      <c r="H499" t="s">
        <v>151</v>
      </c>
      <c r="I499" t="s">
        <v>232</v>
      </c>
      <c r="J499" t="s">
        <v>17</v>
      </c>
      <c r="K499" t="s">
        <v>57</v>
      </c>
      <c r="L499" t="s">
        <v>130</v>
      </c>
      <c r="M499">
        <v>1</v>
      </c>
      <c r="N499" s="47">
        <v>400</v>
      </c>
      <c r="O499" s="47">
        <v>0</v>
      </c>
      <c r="P499" s="47">
        <v>0</v>
      </c>
      <c r="Q499" s="47">
        <v>0</v>
      </c>
      <c r="R499" s="47">
        <v>0</v>
      </c>
      <c r="S499" s="47">
        <v>0</v>
      </c>
      <c r="T499" s="47">
        <v>400</v>
      </c>
      <c r="U499" s="47">
        <v>0</v>
      </c>
      <c r="V499" t="s">
        <v>71</v>
      </c>
      <c r="W499" t="s">
        <v>72</v>
      </c>
      <c r="X499"/>
      <c r="Y499" t="s">
        <v>239</v>
      </c>
      <c r="Z499" s="43" t="str">
        <f>Raw_data[[#This Row],[Month]]&amp;Raw_data[[#This Row],[Locations]]&amp;Raw_data[[#This Row],[Looker2]]</f>
        <v>45292Hill CountryRTC</v>
      </c>
      <c r="AA499" s="44" t="str">
        <f>IFERROR(VLOOKUP(Raw_data[[#This Row],[Description]],'LU Table'!$A$1:$B$50,2,0),"")</f>
        <v>RTC</v>
      </c>
      <c r="AB499" s="44" t="str">
        <f>TRIM(MID(Raw_data[[#This Row],[Location]],LEN("Positive Recovery- ")+1,LEN(Raw_data[[#This Row],[Location]])))</f>
        <v>Hill Country</v>
      </c>
      <c r="AC499" s="45">
        <f t="shared" si="8"/>
        <v>45292</v>
      </c>
      <c r="AD499" s="44" t="str">
        <f>VLOOKUP(Raw_data[[#This Row],[Locations]]&amp;Raw_data[[#This Row],[Looker2]],Category!A:E,5,0)</f>
        <v>Company Owned</v>
      </c>
      <c r="AE499" s="44" t="str">
        <f>Raw_data[[#This Row],[Locations]]&amp;Raw_data[[#This Row],[Looker2]]</f>
        <v>Hill CountryRTC</v>
      </c>
    </row>
    <row r="500" spans="1:31">
      <c r="A500" s="15">
        <v>45297</v>
      </c>
      <c r="B500" s="15">
        <v>45296</v>
      </c>
      <c r="C500" t="s">
        <v>9</v>
      </c>
      <c r="D500">
        <v>205740</v>
      </c>
      <c r="E500" t="s">
        <v>708</v>
      </c>
      <c r="F500" t="s">
        <v>449</v>
      </c>
      <c r="G500" t="s">
        <v>709</v>
      </c>
      <c r="H500" t="s">
        <v>151</v>
      </c>
      <c r="I500" t="s">
        <v>232</v>
      </c>
      <c r="J500" t="s">
        <v>87</v>
      </c>
      <c r="K500" t="s">
        <v>16</v>
      </c>
      <c r="L500" t="s">
        <v>131</v>
      </c>
      <c r="M500">
        <v>1</v>
      </c>
      <c r="N500" s="47">
        <v>470</v>
      </c>
      <c r="O500" s="47">
        <v>0</v>
      </c>
      <c r="P500" s="47">
        <v>0</v>
      </c>
      <c r="Q500" s="47">
        <v>0</v>
      </c>
      <c r="R500" s="47">
        <v>0</v>
      </c>
      <c r="S500" s="47">
        <v>0</v>
      </c>
      <c r="T500" s="47">
        <v>423</v>
      </c>
      <c r="U500" s="47">
        <v>47</v>
      </c>
      <c r="V500" t="s">
        <v>71</v>
      </c>
      <c r="W500" t="s">
        <v>72</v>
      </c>
      <c r="X500"/>
      <c r="Y500" t="s">
        <v>239</v>
      </c>
      <c r="Z500" s="43" t="str">
        <f>Raw_data[[#This Row],[Month]]&amp;Raw_data[[#This Row],[Locations]]&amp;Raw_data[[#This Row],[Looker2]]</f>
        <v>45292Garden OaksRTC</v>
      </c>
      <c r="AA500" s="44" t="str">
        <f>IFERROR(VLOOKUP(Raw_data[[#This Row],[Description]],'LU Table'!$A$1:$B$50,2,0),"")</f>
        <v>RTC</v>
      </c>
      <c r="AB500" s="44" t="str">
        <f>TRIM(MID(Raw_data[[#This Row],[Location]],LEN("Positive Recovery- ")+1,LEN(Raw_data[[#This Row],[Location]])))</f>
        <v>Garden Oaks</v>
      </c>
      <c r="AC500" s="45">
        <f t="shared" si="8"/>
        <v>45292</v>
      </c>
      <c r="AD500" s="44" t="str">
        <f>VLOOKUP(Raw_data[[#This Row],[Locations]]&amp;Raw_data[[#This Row],[Looker2]],Category!A:E,5,0)</f>
        <v>Company Owned</v>
      </c>
      <c r="AE500" s="44" t="str">
        <f>Raw_data[[#This Row],[Locations]]&amp;Raw_data[[#This Row],[Looker2]]</f>
        <v>Garden OaksRTC</v>
      </c>
    </row>
    <row r="501" spans="1:31">
      <c r="A501" s="15">
        <v>45297</v>
      </c>
      <c r="B501" s="15">
        <v>45296</v>
      </c>
      <c r="C501" t="s">
        <v>9</v>
      </c>
      <c r="D501">
        <v>205741</v>
      </c>
      <c r="E501" t="s">
        <v>973</v>
      </c>
      <c r="F501" t="s">
        <v>560</v>
      </c>
      <c r="G501" t="s">
        <v>974</v>
      </c>
      <c r="H501" t="s">
        <v>152</v>
      </c>
      <c r="I501" t="s">
        <v>232</v>
      </c>
      <c r="J501" t="s">
        <v>90</v>
      </c>
      <c r="K501" t="s">
        <v>16</v>
      </c>
      <c r="L501" t="s">
        <v>131</v>
      </c>
      <c r="M501">
        <v>1</v>
      </c>
      <c r="N501" s="47">
        <v>535</v>
      </c>
      <c r="O501" s="47">
        <v>0</v>
      </c>
      <c r="P501" s="47">
        <v>0</v>
      </c>
      <c r="Q501" s="47">
        <v>0</v>
      </c>
      <c r="R501" s="47">
        <v>0</v>
      </c>
      <c r="S501" s="47">
        <v>15</v>
      </c>
      <c r="T501" s="47">
        <v>481.5</v>
      </c>
      <c r="U501" s="47">
        <v>91.5</v>
      </c>
      <c r="V501" t="s">
        <v>71</v>
      </c>
      <c r="W501" t="s">
        <v>72</v>
      </c>
      <c r="X501"/>
      <c r="Y501" t="s">
        <v>239</v>
      </c>
      <c r="Z501" s="43" t="str">
        <f>Raw_data[[#This Row],[Month]]&amp;Raw_data[[#This Row],[Locations]]&amp;Raw_data[[#This Row],[Looker2]]</f>
        <v>45292Garden OaksRTC</v>
      </c>
      <c r="AA501" s="44" t="str">
        <f>IFERROR(VLOOKUP(Raw_data[[#This Row],[Description]],'LU Table'!$A$1:$B$50,2,0),"")</f>
        <v>RTC</v>
      </c>
      <c r="AB501" s="44" t="str">
        <f>TRIM(MID(Raw_data[[#This Row],[Location]],LEN("Positive Recovery- ")+1,LEN(Raw_data[[#This Row],[Location]])))</f>
        <v>Garden Oaks</v>
      </c>
      <c r="AC501" s="45">
        <f t="shared" si="8"/>
        <v>45292</v>
      </c>
      <c r="AD501" s="44" t="str">
        <f>VLOOKUP(Raw_data[[#This Row],[Locations]]&amp;Raw_data[[#This Row],[Looker2]],Category!A:E,5,0)</f>
        <v>Company Owned</v>
      </c>
      <c r="AE501" s="44" t="str">
        <f>Raw_data[[#This Row],[Locations]]&amp;Raw_data[[#This Row],[Looker2]]</f>
        <v>Garden OaksRTC</v>
      </c>
    </row>
    <row r="502" spans="1:31">
      <c r="A502" s="15">
        <v>45297</v>
      </c>
      <c r="B502" s="15">
        <v>45296</v>
      </c>
      <c r="C502" t="s">
        <v>9</v>
      </c>
      <c r="D502">
        <v>205743</v>
      </c>
      <c r="E502" t="s">
        <v>891</v>
      </c>
      <c r="F502" t="s">
        <v>597</v>
      </c>
      <c r="G502" t="s">
        <v>892</v>
      </c>
      <c r="H502" t="s">
        <v>173</v>
      </c>
      <c r="I502" t="s">
        <v>232</v>
      </c>
      <c r="J502" t="s">
        <v>96</v>
      </c>
      <c r="K502" t="s">
        <v>107</v>
      </c>
      <c r="L502" t="s">
        <v>130</v>
      </c>
      <c r="M502">
        <v>1</v>
      </c>
      <c r="N502" s="47">
        <v>364</v>
      </c>
      <c r="O502" s="47">
        <v>0</v>
      </c>
      <c r="P502" s="47">
        <v>0</v>
      </c>
      <c r="Q502" s="47">
        <v>0</v>
      </c>
      <c r="R502" s="47">
        <v>0</v>
      </c>
      <c r="S502" s="47">
        <v>364</v>
      </c>
      <c r="T502" s="47">
        <v>327.60000000000002</v>
      </c>
      <c r="U502" s="47">
        <v>327.60000000000002</v>
      </c>
      <c r="V502" t="s">
        <v>71</v>
      </c>
      <c r="W502" t="s">
        <v>72</v>
      </c>
      <c r="X502"/>
      <c r="Y502" t="s">
        <v>239</v>
      </c>
      <c r="Z502" s="43" t="str">
        <f>Raw_data[[#This Row],[Month]]&amp;Raw_data[[#This Row],[Locations]]&amp;Raw_data[[#This Row],[Looker2]]</f>
        <v>45292Dallas Ft WorthRTC</v>
      </c>
      <c r="AA502" s="44" t="str">
        <f>IFERROR(VLOOKUP(Raw_data[[#This Row],[Description]],'LU Table'!$A$1:$B$50,2,0),"")</f>
        <v>RTC</v>
      </c>
      <c r="AB502" s="44" t="str">
        <f>TRIM(MID(Raw_data[[#This Row],[Location]],LEN("Positive Recovery- ")+1,LEN(Raw_data[[#This Row],[Location]])))</f>
        <v>Dallas Ft Worth</v>
      </c>
      <c r="AC502" s="45">
        <f t="shared" si="8"/>
        <v>45292</v>
      </c>
      <c r="AD502" s="44" t="str">
        <f>VLOOKUP(Raw_data[[#This Row],[Locations]]&amp;Raw_data[[#This Row],[Looker2]],Category!A:E,5,0)</f>
        <v>Company Owned</v>
      </c>
      <c r="AE502" s="44" t="str">
        <f>Raw_data[[#This Row],[Locations]]&amp;Raw_data[[#This Row],[Looker2]]</f>
        <v>Dallas Ft WorthRTC</v>
      </c>
    </row>
    <row r="503" spans="1:31">
      <c r="A503" s="15">
        <v>45297</v>
      </c>
      <c r="B503" s="15">
        <v>45296</v>
      </c>
      <c r="C503" t="s">
        <v>9</v>
      </c>
      <c r="D503">
        <v>205744</v>
      </c>
      <c r="E503" t="s">
        <v>852</v>
      </c>
      <c r="F503" t="s">
        <v>549</v>
      </c>
      <c r="G503" t="s">
        <v>853</v>
      </c>
      <c r="H503" t="s">
        <v>154</v>
      </c>
      <c r="I503" t="s">
        <v>232</v>
      </c>
      <c r="J503" t="s">
        <v>93</v>
      </c>
      <c r="K503" t="s">
        <v>107</v>
      </c>
      <c r="L503" t="s">
        <v>131</v>
      </c>
      <c r="M503">
        <v>1</v>
      </c>
      <c r="N503" s="47">
        <v>530</v>
      </c>
      <c r="O503" s="47">
        <v>0</v>
      </c>
      <c r="P503" s="47">
        <v>0</v>
      </c>
      <c r="Q503" s="47">
        <v>0</v>
      </c>
      <c r="R503" s="47">
        <v>0</v>
      </c>
      <c r="S503" s="47">
        <v>530</v>
      </c>
      <c r="T503" s="47">
        <v>477</v>
      </c>
      <c r="U503" s="47">
        <v>477</v>
      </c>
      <c r="V503" t="s">
        <v>71</v>
      </c>
      <c r="W503" t="s">
        <v>72</v>
      </c>
      <c r="X503"/>
      <c r="Y503" t="s">
        <v>239</v>
      </c>
      <c r="Z503" s="43" t="str">
        <f>Raw_data[[#This Row],[Month]]&amp;Raw_data[[#This Row],[Locations]]&amp;Raw_data[[#This Row],[Looker2]]</f>
        <v>45292Dallas Ft WorthRTC</v>
      </c>
      <c r="AA503" s="44" t="str">
        <f>IFERROR(VLOOKUP(Raw_data[[#This Row],[Description]],'LU Table'!$A$1:$B$50,2,0),"")</f>
        <v>RTC</v>
      </c>
      <c r="AB503" s="44" t="str">
        <f>TRIM(MID(Raw_data[[#This Row],[Location]],LEN("Positive Recovery- ")+1,LEN(Raw_data[[#This Row],[Location]])))</f>
        <v>Dallas Ft Worth</v>
      </c>
      <c r="AC503" s="45">
        <f t="shared" si="8"/>
        <v>45292</v>
      </c>
      <c r="AD503" s="44" t="str">
        <f>VLOOKUP(Raw_data[[#This Row],[Locations]]&amp;Raw_data[[#This Row],[Looker2]],Category!A:E,5,0)</f>
        <v>Company Owned</v>
      </c>
      <c r="AE503" s="44" t="str">
        <f>Raw_data[[#This Row],[Locations]]&amp;Raw_data[[#This Row],[Looker2]]</f>
        <v>Dallas Ft WorthRTC</v>
      </c>
    </row>
    <row r="504" spans="1:31">
      <c r="A504" s="15">
        <v>45297</v>
      </c>
      <c r="B504" s="15">
        <v>45296</v>
      </c>
      <c r="C504" t="s">
        <v>9</v>
      </c>
      <c r="D504">
        <v>205745</v>
      </c>
      <c r="E504" t="s">
        <v>963</v>
      </c>
      <c r="F504" t="s">
        <v>964</v>
      </c>
      <c r="G504" t="s">
        <v>965</v>
      </c>
      <c r="H504" t="s">
        <v>151</v>
      </c>
      <c r="I504" t="s">
        <v>232</v>
      </c>
      <c r="J504" t="s">
        <v>87</v>
      </c>
      <c r="K504" t="s">
        <v>16</v>
      </c>
      <c r="L504" t="s">
        <v>130</v>
      </c>
      <c r="M504">
        <v>1</v>
      </c>
      <c r="N504" s="47">
        <v>470</v>
      </c>
      <c r="O504" s="47">
        <v>0</v>
      </c>
      <c r="P504" s="47">
        <v>0</v>
      </c>
      <c r="Q504" s="47">
        <v>0</v>
      </c>
      <c r="R504" s="47">
        <v>0</v>
      </c>
      <c r="S504" s="47">
        <v>0</v>
      </c>
      <c r="T504" s="47">
        <v>423</v>
      </c>
      <c r="U504" s="47">
        <v>423</v>
      </c>
      <c r="V504" t="s">
        <v>71</v>
      </c>
      <c r="W504" t="s">
        <v>72</v>
      </c>
      <c r="X504"/>
      <c r="Y504" t="s">
        <v>239</v>
      </c>
      <c r="Z504" s="43" t="str">
        <f>Raw_data[[#This Row],[Month]]&amp;Raw_data[[#This Row],[Locations]]&amp;Raw_data[[#This Row],[Looker2]]</f>
        <v>45292Garden OaksRTC</v>
      </c>
      <c r="AA504" s="44" t="str">
        <f>IFERROR(VLOOKUP(Raw_data[[#This Row],[Description]],'LU Table'!$A$1:$B$50,2,0),"")</f>
        <v>RTC</v>
      </c>
      <c r="AB504" s="44" t="str">
        <f>TRIM(MID(Raw_data[[#This Row],[Location]],LEN("Positive Recovery- ")+1,LEN(Raw_data[[#This Row],[Location]])))</f>
        <v>Garden Oaks</v>
      </c>
      <c r="AC504" s="45">
        <f t="shared" si="8"/>
        <v>45292</v>
      </c>
      <c r="AD504" s="44" t="str">
        <f>VLOOKUP(Raw_data[[#This Row],[Locations]]&amp;Raw_data[[#This Row],[Looker2]],Category!A:E,5,0)</f>
        <v>Company Owned</v>
      </c>
      <c r="AE504" s="44" t="str">
        <f>Raw_data[[#This Row],[Locations]]&amp;Raw_data[[#This Row],[Looker2]]</f>
        <v>Garden OaksRTC</v>
      </c>
    </row>
    <row r="505" spans="1:31">
      <c r="A505" s="15">
        <v>45297</v>
      </c>
      <c r="B505" s="15">
        <v>45296</v>
      </c>
      <c r="C505" t="s">
        <v>9</v>
      </c>
      <c r="D505">
        <v>205746</v>
      </c>
      <c r="E505" t="s">
        <v>966</v>
      </c>
      <c r="F505" t="s">
        <v>967</v>
      </c>
      <c r="G505" t="s">
        <v>968</v>
      </c>
      <c r="H505" t="s">
        <v>152</v>
      </c>
      <c r="I505" t="s">
        <v>232</v>
      </c>
      <c r="J505" t="s">
        <v>96</v>
      </c>
      <c r="K505" t="s">
        <v>16</v>
      </c>
      <c r="L505" t="s">
        <v>131</v>
      </c>
      <c r="M505">
        <v>1</v>
      </c>
      <c r="N505" s="47">
        <v>428</v>
      </c>
      <c r="O505" s="47">
        <v>0</v>
      </c>
      <c r="P505" s="47">
        <v>0</v>
      </c>
      <c r="Q505" s="47">
        <v>0</v>
      </c>
      <c r="R505" s="47">
        <v>0</v>
      </c>
      <c r="S505" s="47">
        <v>428</v>
      </c>
      <c r="T505" s="47">
        <v>385.2</v>
      </c>
      <c r="U505" s="47">
        <v>385.2</v>
      </c>
      <c r="V505" t="s">
        <v>71</v>
      </c>
      <c r="W505" t="s">
        <v>72</v>
      </c>
      <c r="X505"/>
      <c r="Y505" t="s">
        <v>239</v>
      </c>
      <c r="Z505" s="43" t="str">
        <f>Raw_data[[#This Row],[Month]]&amp;Raw_data[[#This Row],[Locations]]&amp;Raw_data[[#This Row],[Looker2]]</f>
        <v>45292Garden OaksRTC</v>
      </c>
      <c r="AA505" s="44" t="str">
        <f>IFERROR(VLOOKUP(Raw_data[[#This Row],[Description]],'LU Table'!$A$1:$B$50,2,0),"")</f>
        <v>RTC</v>
      </c>
      <c r="AB505" s="44" t="str">
        <f>TRIM(MID(Raw_data[[#This Row],[Location]],LEN("Positive Recovery- ")+1,LEN(Raw_data[[#This Row],[Location]])))</f>
        <v>Garden Oaks</v>
      </c>
      <c r="AC505" s="45">
        <f t="shared" si="8"/>
        <v>45292</v>
      </c>
      <c r="AD505" s="44" t="str">
        <f>VLOOKUP(Raw_data[[#This Row],[Locations]]&amp;Raw_data[[#This Row],[Looker2]],Category!A:E,5,0)</f>
        <v>Company Owned</v>
      </c>
      <c r="AE505" s="44" t="str">
        <f>Raw_data[[#This Row],[Locations]]&amp;Raw_data[[#This Row],[Looker2]]</f>
        <v>Garden OaksRTC</v>
      </c>
    </row>
    <row r="506" spans="1:31">
      <c r="A506" s="15">
        <v>45297</v>
      </c>
      <c r="B506" s="15">
        <v>45296</v>
      </c>
      <c r="C506" t="s">
        <v>9</v>
      </c>
      <c r="D506">
        <v>205747</v>
      </c>
      <c r="E506" t="s">
        <v>888</v>
      </c>
      <c r="F506" t="s">
        <v>290</v>
      </c>
      <c r="G506" t="s">
        <v>889</v>
      </c>
      <c r="H506" t="s">
        <v>151</v>
      </c>
      <c r="I506" t="s">
        <v>232</v>
      </c>
      <c r="J506" t="s">
        <v>17</v>
      </c>
      <c r="K506" t="s">
        <v>16</v>
      </c>
      <c r="L506" t="s">
        <v>130</v>
      </c>
      <c r="M506">
        <v>1</v>
      </c>
      <c r="N506" s="47">
        <v>200</v>
      </c>
      <c r="O506" s="47">
        <v>0</v>
      </c>
      <c r="P506" s="47">
        <v>0</v>
      </c>
      <c r="Q506" s="47">
        <v>0</v>
      </c>
      <c r="R506" s="47">
        <v>0</v>
      </c>
      <c r="S506" s="47">
        <v>0</v>
      </c>
      <c r="T506" s="47">
        <v>200</v>
      </c>
      <c r="U506" s="47">
        <v>0</v>
      </c>
      <c r="V506" t="s">
        <v>71</v>
      </c>
      <c r="W506" t="s">
        <v>72</v>
      </c>
      <c r="X506"/>
      <c r="Y506" t="s">
        <v>239</v>
      </c>
      <c r="Z506" s="43" t="str">
        <f>Raw_data[[#This Row],[Month]]&amp;Raw_data[[#This Row],[Locations]]&amp;Raw_data[[#This Row],[Looker2]]</f>
        <v>45292Garden OaksRTC</v>
      </c>
      <c r="AA506" s="44" t="str">
        <f>IFERROR(VLOOKUP(Raw_data[[#This Row],[Description]],'LU Table'!$A$1:$B$50,2,0),"")</f>
        <v>RTC</v>
      </c>
      <c r="AB506" s="44" t="str">
        <f>TRIM(MID(Raw_data[[#This Row],[Location]],LEN("Positive Recovery- ")+1,LEN(Raw_data[[#This Row],[Location]])))</f>
        <v>Garden Oaks</v>
      </c>
      <c r="AC506" s="45">
        <f t="shared" si="8"/>
        <v>45292</v>
      </c>
      <c r="AD506" s="44" t="str">
        <f>VLOOKUP(Raw_data[[#This Row],[Locations]]&amp;Raw_data[[#This Row],[Looker2]],Category!A:E,5,0)</f>
        <v>Company Owned</v>
      </c>
      <c r="AE506" s="44" t="str">
        <f>Raw_data[[#This Row],[Locations]]&amp;Raw_data[[#This Row],[Looker2]]</f>
        <v>Garden OaksRTC</v>
      </c>
    </row>
    <row r="507" spans="1:31">
      <c r="A507" s="15">
        <v>45297</v>
      </c>
      <c r="B507" s="15">
        <v>45296</v>
      </c>
      <c r="C507" t="s">
        <v>9</v>
      </c>
      <c r="D507">
        <v>205748</v>
      </c>
      <c r="E507" t="s">
        <v>569</v>
      </c>
      <c r="F507" t="s">
        <v>570</v>
      </c>
      <c r="G507" t="s">
        <v>571</v>
      </c>
      <c r="H507" t="s">
        <v>151</v>
      </c>
      <c r="I507" t="s">
        <v>232</v>
      </c>
      <c r="J507" t="s">
        <v>89</v>
      </c>
      <c r="K507" t="s">
        <v>16</v>
      </c>
      <c r="L507" t="s">
        <v>130</v>
      </c>
      <c r="M507">
        <v>1</v>
      </c>
      <c r="N507" s="47">
        <v>425</v>
      </c>
      <c r="O507" s="47">
        <v>0</v>
      </c>
      <c r="P507" s="47">
        <v>0</v>
      </c>
      <c r="Q507" s="47">
        <v>0</v>
      </c>
      <c r="R507" s="47">
        <v>0</v>
      </c>
      <c r="S507" s="47">
        <v>0</v>
      </c>
      <c r="T507" s="47">
        <v>382.5</v>
      </c>
      <c r="U507" s="47">
        <v>-42.5</v>
      </c>
      <c r="V507" t="s">
        <v>71</v>
      </c>
      <c r="W507" t="s">
        <v>72</v>
      </c>
      <c r="X507"/>
      <c r="Y507" t="s">
        <v>239</v>
      </c>
      <c r="Z507" s="43" t="str">
        <f>Raw_data[[#This Row],[Month]]&amp;Raw_data[[#This Row],[Locations]]&amp;Raw_data[[#This Row],[Looker2]]</f>
        <v>45292Garden OaksRTC</v>
      </c>
      <c r="AA507" s="44" t="str">
        <f>IFERROR(VLOOKUP(Raw_data[[#This Row],[Description]],'LU Table'!$A$1:$B$50,2,0),"")</f>
        <v>RTC</v>
      </c>
      <c r="AB507" s="44" t="str">
        <f>TRIM(MID(Raw_data[[#This Row],[Location]],LEN("Positive Recovery- ")+1,LEN(Raw_data[[#This Row],[Location]])))</f>
        <v>Garden Oaks</v>
      </c>
      <c r="AC507" s="45">
        <f t="shared" si="8"/>
        <v>45292</v>
      </c>
      <c r="AD507" s="44" t="str">
        <f>VLOOKUP(Raw_data[[#This Row],[Locations]]&amp;Raw_data[[#This Row],[Looker2]],Category!A:E,5,0)</f>
        <v>Company Owned</v>
      </c>
      <c r="AE507" s="44" t="str">
        <f>Raw_data[[#This Row],[Locations]]&amp;Raw_data[[#This Row],[Looker2]]</f>
        <v>Garden OaksRTC</v>
      </c>
    </row>
    <row r="508" spans="1:31">
      <c r="A508" s="15">
        <v>45297</v>
      </c>
      <c r="B508" s="15">
        <v>45296</v>
      </c>
      <c r="C508" t="s">
        <v>9</v>
      </c>
      <c r="D508">
        <v>205749</v>
      </c>
      <c r="E508" t="s">
        <v>807</v>
      </c>
      <c r="F508" t="s">
        <v>405</v>
      </c>
      <c r="G508" t="s">
        <v>808</v>
      </c>
      <c r="H508" t="s">
        <v>175</v>
      </c>
      <c r="I508" t="s">
        <v>232</v>
      </c>
      <c r="J508" t="s">
        <v>96</v>
      </c>
      <c r="K508" t="s">
        <v>57</v>
      </c>
      <c r="L508" t="s">
        <v>130</v>
      </c>
      <c r="M508">
        <v>1</v>
      </c>
      <c r="N508" s="47">
        <v>832</v>
      </c>
      <c r="O508" s="47">
        <v>0</v>
      </c>
      <c r="P508" s="47">
        <v>0</v>
      </c>
      <c r="Q508" s="47">
        <v>0</v>
      </c>
      <c r="R508" s="47">
        <v>0</v>
      </c>
      <c r="S508" s="47">
        <v>0</v>
      </c>
      <c r="T508" s="47">
        <v>748.8</v>
      </c>
      <c r="U508" s="47">
        <v>748.8</v>
      </c>
      <c r="V508" t="s">
        <v>71</v>
      </c>
      <c r="W508" t="s">
        <v>72</v>
      </c>
      <c r="X508"/>
      <c r="Y508" t="s">
        <v>239</v>
      </c>
      <c r="Z508" s="43" t="str">
        <f>Raw_data[[#This Row],[Month]]&amp;Raw_data[[#This Row],[Locations]]&amp;Raw_data[[#This Row],[Looker2]]</f>
        <v>45292Hill CountryDetox</v>
      </c>
      <c r="AA508" s="44" t="str">
        <f>IFERROR(VLOOKUP(Raw_data[[#This Row],[Description]],'LU Table'!$A$1:$B$50,2,0),"")</f>
        <v>Detox</v>
      </c>
      <c r="AB508" s="44" t="str">
        <f>TRIM(MID(Raw_data[[#This Row],[Location]],LEN("Positive Recovery- ")+1,LEN(Raw_data[[#This Row],[Location]])))</f>
        <v>Hill Country</v>
      </c>
      <c r="AC508" s="45">
        <f t="shared" si="8"/>
        <v>45292</v>
      </c>
      <c r="AD508" s="44" t="str">
        <f>VLOOKUP(Raw_data[[#This Row],[Locations]]&amp;Raw_data[[#This Row],[Looker2]],Category!A:E,5,0)</f>
        <v>Company Owned</v>
      </c>
      <c r="AE508" s="44" t="str">
        <f>Raw_data[[#This Row],[Locations]]&amp;Raw_data[[#This Row],[Looker2]]</f>
        <v>Hill CountryDetox</v>
      </c>
    </row>
    <row r="509" spans="1:31">
      <c r="A509" s="15">
        <v>45297</v>
      </c>
      <c r="B509" s="15">
        <v>45296</v>
      </c>
      <c r="C509" t="s">
        <v>9</v>
      </c>
      <c r="D509">
        <v>205751</v>
      </c>
      <c r="E509" t="s">
        <v>843</v>
      </c>
      <c r="F509" t="s">
        <v>447</v>
      </c>
      <c r="G509" t="s">
        <v>456</v>
      </c>
      <c r="H509" t="s">
        <v>151</v>
      </c>
      <c r="I509" t="s">
        <v>232</v>
      </c>
      <c r="J509" t="s">
        <v>88</v>
      </c>
      <c r="K509" t="s">
        <v>107</v>
      </c>
      <c r="L509" t="s">
        <v>131</v>
      </c>
      <c r="M509">
        <v>1</v>
      </c>
      <c r="N509" s="47">
        <v>500</v>
      </c>
      <c r="O509" s="47">
        <v>0</v>
      </c>
      <c r="P509" s="47">
        <v>0</v>
      </c>
      <c r="Q509" s="47">
        <v>0</v>
      </c>
      <c r="R509" s="47">
        <v>0</v>
      </c>
      <c r="S509" s="47">
        <v>500</v>
      </c>
      <c r="T509" s="47">
        <v>450</v>
      </c>
      <c r="U509" s="47">
        <v>450</v>
      </c>
      <c r="V509" t="s">
        <v>71</v>
      </c>
      <c r="W509" t="s">
        <v>72</v>
      </c>
      <c r="X509"/>
      <c r="Y509" t="s">
        <v>239</v>
      </c>
      <c r="Z509" s="43" t="str">
        <f>Raw_data[[#This Row],[Month]]&amp;Raw_data[[#This Row],[Locations]]&amp;Raw_data[[#This Row],[Looker2]]</f>
        <v>45292Dallas Ft WorthRTC</v>
      </c>
      <c r="AA509" s="44" t="str">
        <f>IFERROR(VLOOKUP(Raw_data[[#This Row],[Description]],'LU Table'!$A$1:$B$50,2,0),"")</f>
        <v>RTC</v>
      </c>
      <c r="AB509" s="44" t="str">
        <f>TRIM(MID(Raw_data[[#This Row],[Location]],LEN("Positive Recovery- ")+1,LEN(Raw_data[[#This Row],[Location]])))</f>
        <v>Dallas Ft Worth</v>
      </c>
      <c r="AC509" s="45">
        <f t="shared" si="8"/>
        <v>45292</v>
      </c>
      <c r="AD509" s="44" t="str">
        <f>VLOOKUP(Raw_data[[#This Row],[Locations]]&amp;Raw_data[[#This Row],[Looker2]],Category!A:E,5,0)</f>
        <v>Company Owned</v>
      </c>
      <c r="AE509" s="44" t="str">
        <f>Raw_data[[#This Row],[Locations]]&amp;Raw_data[[#This Row],[Looker2]]</f>
        <v>Dallas Ft WorthRTC</v>
      </c>
    </row>
    <row r="510" spans="1:31">
      <c r="A510" s="15">
        <v>45297</v>
      </c>
      <c r="B510" s="15">
        <v>45296</v>
      </c>
      <c r="C510" t="s">
        <v>9</v>
      </c>
      <c r="D510">
        <v>205752</v>
      </c>
      <c r="E510" t="s">
        <v>936</v>
      </c>
      <c r="F510" t="s">
        <v>937</v>
      </c>
      <c r="G510" t="s">
        <v>938</v>
      </c>
      <c r="H510" t="s">
        <v>151</v>
      </c>
      <c r="I510" t="s">
        <v>232</v>
      </c>
      <c r="J510" t="s">
        <v>88</v>
      </c>
      <c r="K510" t="s">
        <v>16</v>
      </c>
      <c r="L510" t="s">
        <v>131</v>
      </c>
      <c r="M510">
        <v>1</v>
      </c>
      <c r="N510" s="47">
        <v>500</v>
      </c>
      <c r="O510" s="47">
        <v>0</v>
      </c>
      <c r="P510" s="47">
        <v>0</v>
      </c>
      <c r="Q510" s="47">
        <v>0</v>
      </c>
      <c r="R510" s="47">
        <v>0</v>
      </c>
      <c r="S510" s="47">
        <v>0</v>
      </c>
      <c r="T510" s="47">
        <v>450</v>
      </c>
      <c r="U510" s="47">
        <v>-50</v>
      </c>
      <c r="V510" t="s">
        <v>71</v>
      </c>
      <c r="W510" t="s">
        <v>72</v>
      </c>
      <c r="X510"/>
      <c r="Y510" t="s">
        <v>239</v>
      </c>
      <c r="Z510" s="43" t="str">
        <f>Raw_data[[#This Row],[Month]]&amp;Raw_data[[#This Row],[Locations]]&amp;Raw_data[[#This Row],[Looker2]]</f>
        <v>45292Garden OaksRTC</v>
      </c>
      <c r="AA510" s="44" t="str">
        <f>IFERROR(VLOOKUP(Raw_data[[#This Row],[Description]],'LU Table'!$A$1:$B$50,2,0),"")</f>
        <v>RTC</v>
      </c>
      <c r="AB510" s="44" t="str">
        <f>TRIM(MID(Raw_data[[#This Row],[Location]],LEN("Positive Recovery- ")+1,LEN(Raw_data[[#This Row],[Location]])))</f>
        <v>Garden Oaks</v>
      </c>
      <c r="AC510" s="45">
        <f t="shared" si="8"/>
        <v>45292</v>
      </c>
      <c r="AD510" s="44" t="str">
        <f>VLOOKUP(Raw_data[[#This Row],[Locations]]&amp;Raw_data[[#This Row],[Looker2]],Category!A:E,5,0)</f>
        <v>Company Owned</v>
      </c>
      <c r="AE510" s="44" t="str">
        <f>Raw_data[[#This Row],[Locations]]&amp;Raw_data[[#This Row],[Looker2]]</f>
        <v>Garden OaksRTC</v>
      </c>
    </row>
    <row r="511" spans="1:31">
      <c r="A511" s="15">
        <v>45297</v>
      </c>
      <c r="B511" s="15">
        <v>45296</v>
      </c>
      <c r="C511" t="s">
        <v>9</v>
      </c>
      <c r="D511">
        <v>205753</v>
      </c>
      <c r="E511" t="s">
        <v>975</v>
      </c>
      <c r="F511" t="s">
        <v>255</v>
      </c>
      <c r="G511" t="s">
        <v>976</v>
      </c>
      <c r="H511" t="s">
        <v>155</v>
      </c>
      <c r="I511" t="s">
        <v>232</v>
      </c>
      <c r="J511" t="s">
        <v>94</v>
      </c>
      <c r="K511" t="s">
        <v>16</v>
      </c>
      <c r="L511" t="s">
        <v>130</v>
      </c>
      <c r="M511">
        <v>1</v>
      </c>
      <c r="N511" s="47">
        <v>610</v>
      </c>
      <c r="O511" s="47">
        <v>0</v>
      </c>
      <c r="P511" s="47">
        <v>0</v>
      </c>
      <c r="Q511" s="47">
        <v>0</v>
      </c>
      <c r="R511" s="47">
        <v>0</v>
      </c>
      <c r="S511" s="47">
        <v>0</v>
      </c>
      <c r="T511" s="47">
        <v>549</v>
      </c>
      <c r="U511" s="47">
        <v>122</v>
      </c>
      <c r="V511" t="s">
        <v>71</v>
      </c>
      <c r="W511" t="s">
        <v>72</v>
      </c>
      <c r="X511"/>
      <c r="Y511" t="s">
        <v>239</v>
      </c>
      <c r="Z511" s="43" t="str">
        <f>Raw_data[[#This Row],[Month]]&amp;Raw_data[[#This Row],[Locations]]&amp;Raw_data[[#This Row],[Looker2]]</f>
        <v>45292Garden OaksDetox</v>
      </c>
      <c r="AA511" s="44" t="str">
        <f>IFERROR(VLOOKUP(Raw_data[[#This Row],[Description]],'LU Table'!$A$1:$B$50,2,0),"")</f>
        <v>Detox</v>
      </c>
      <c r="AB511" s="44" t="str">
        <f>TRIM(MID(Raw_data[[#This Row],[Location]],LEN("Positive Recovery- ")+1,LEN(Raw_data[[#This Row],[Location]])))</f>
        <v>Garden Oaks</v>
      </c>
      <c r="AC511" s="45">
        <f t="shared" si="8"/>
        <v>45292</v>
      </c>
      <c r="AD511" s="44" t="str">
        <f>VLOOKUP(Raw_data[[#This Row],[Locations]]&amp;Raw_data[[#This Row],[Looker2]],Category!A:E,5,0)</f>
        <v>Company Owned</v>
      </c>
      <c r="AE511" s="44" t="str">
        <f>Raw_data[[#This Row],[Locations]]&amp;Raw_data[[#This Row],[Looker2]]</f>
        <v>Garden OaksDetox</v>
      </c>
    </row>
    <row r="512" spans="1:31">
      <c r="A512" s="15">
        <v>45297</v>
      </c>
      <c r="B512" s="15">
        <v>45296</v>
      </c>
      <c r="C512" t="s">
        <v>9</v>
      </c>
      <c r="D512">
        <v>205754</v>
      </c>
      <c r="E512" t="s">
        <v>99</v>
      </c>
      <c r="F512" t="s">
        <v>278</v>
      </c>
      <c r="G512" t="s">
        <v>400</v>
      </c>
      <c r="H512" t="s">
        <v>154</v>
      </c>
      <c r="I512" t="s">
        <v>232</v>
      </c>
      <c r="J512" t="s">
        <v>711</v>
      </c>
      <c r="K512" t="s">
        <v>107</v>
      </c>
      <c r="L512" t="s">
        <v>130</v>
      </c>
      <c r="M512">
        <v>1</v>
      </c>
      <c r="N512" s="47">
        <v>400.39</v>
      </c>
      <c r="O512" s="47">
        <v>0</v>
      </c>
      <c r="P512" s="47">
        <v>0</v>
      </c>
      <c r="Q512" s="47">
        <v>0</v>
      </c>
      <c r="R512" s="47">
        <v>0</v>
      </c>
      <c r="S512" s="47">
        <v>400.39</v>
      </c>
      <c r="T512" s="47">
        <v>360.35</v>
      </c>
      <c r="U512" s="47">
        <v>360.35</v>
      </c>
      <c r="V512" t="s">
        <v>71</v>
      </c>
      <c r="W512" t="s">
        <v>72</v>
      </c>
      <c r="X512"/>
      <c r="Y512" t="s">
        <v>239</v>
      </c>
      <c r="Z512" s="43" t="str">
        <f>Raw_data[[#This Row],[Month]]&amp;Raw_data[[#This Row],[Locations]]&amp;Raw_data[[#This Row],[Looker2]]</f>
        <v>45292Dallas Ft WorthRTC</v>
      </c>
      <c r="AA512" s="44" t="str">
        <f>IFERROR(VLOOKUP(Raw_data[[#This Row],[Description]],'LU Table'!$A$1:$B$50,2,0),"")</f>
        <v>RTC</v>
      </c>
      <c r="AB512" s="44" t="str">
        <f>TRIM(MID(Raw_data[[#This Row],[Location]],LEN("Positive Recovery- ")+1,LEN(Raw_data[[#This Row],[Location]])))</f>
        <v>Dallas Ft Worth</v>
      </c>
      <c r="AC512" s="45">
        <f t="shared" si="8"/>
        <v>45292</v>
      </c>
      <c r="AD512" s="44" t="str">
        <f>VLOOKUP(Raw_data[[#This Row],[Locations]]&amp;Raw_data[[#This Row],[Looker2]],Category!A:E,5,0)</f>
        <v>Company Owned</v>
      </c>
      <c r="AE512" s="44" t="str">
        <f>Raw_data[[#This Row],[Locations]]&amp;Raw_data[[#This Row],[Looker2]]</f>
        <v>Dallas Ft WorthRTC</v>
      </c>
    </row>
    <row r="513" spans="1:31">
      <c r="A513" s="15">
        <v>45297</v>
      </c>
      <c r="B513" s="15">
        <v>45296</v>
      </c>
      <c r="C513" t="s">
        <v>9</v>
      </c>
      <c r="D513">
        <v>205755</v>
      </c>
      <c r="E513" t="s">
        <v>949</v>
      </c>
      <c r="F513" t="s">
        <v>950</v>
      </c>
      <c r="G513" t="s">
        <v>382</v>
      </c>
      <c r="H513" t="s">
        <v>154</v>
      </c>
      <c r="I513" t="s">
        <v>232</v>
      </c>
      <c r="J513" t="s">
        <v>93</v>
      </c>
      <c r="K513" t="s">
        <v>107</v>
      </c>
      <c r="L513" t="s">
        <v>131</v>
      </c>
      <c r="M513">
        <v>1</v>
      </c>
      <c r="N513" s="47">
        <v>530</v>
      </c>
      <c r="O513" s="47">
        <v>0</v>
      </c>
      <c r="P513" s="47">
        <v>0</v>
      </c>
      <c r="Q513" s="47">
        <v>0</v>
      </c>
      <c r="R513" s="47">
        <v>0</v>
      </c>
      <c r="S513" s="47">
        <v>0</v>
      </c>
      <c r="T513" s="47">
        <v>477</v>
      </c>
      <c r="U513" s="47">
        <v>-53</v>
      </c>
      <c r="V513" t="s">
        <v>71</v>
      </c>
      <c r="W513" t="s">
        <v>72</v>
      </c>
      <c r="X513"/>
      <c r="Y513" t="s">
        <v>239</v>
      </c>
      <c r="Z513" s="43" t="str">
        <f>Raw_data[[#This Row],[Month]]&amp;Raw_data[[#This Row],[Locations]]&amp;Raw_data[[#This Row],[Looker2]]</f>
        <v>45292Dallas Ft WorthRTC</v>
      </c>
      <c r="AA513" s="44" t="str">
        <f>IFERROR(VLOOKUP(Raw_data[[#This Row],[Description]],'LU Table'!$A$1:$B$50,2,0),"")</f>
        <v>RTC</v>
      </c>
      <c r="AB513" s="44" t="str">
        <f>TRIM(MID(Raw_data[[#This Row],[Location]],LEN("Positive Recovery- ")+1,LEN(Raw_data[[#This Row],[Location]])))</f>
        <v>Dallas Ft Worth</v>
      </c>
      <c r="AC513" s="45">
        <f t="shared" si="8"/>
        <v>45292</v>
      </c>
      <c r="AD513" s="44" t="str">
        <f>VLOOKUP(Raw_data[[#This Row],[Locations]]&amp;Raw_data[[#This Row],[Looker2]],Category!A:E,5,0)</f>
        <v>Company Owned</v>
      </c>
      <c r="AE513" s="44" t="str">
        <f>Raw_data[[#This Row],[Locations]]&amp;Raw_data[[#This Row],[Looker2]]</f>
        <v>Dallas Ft WorthRTC</v>
      </c>
    </row>
    <row r="514" spans="1:31">
      <c r="A514" s="15">
        <v>45297</v>
      </c>
      <c r="B514" s="15">
        <v>45296</v>
      </c>
      <c r="C514" t="s">
        <v>9</v>
      </c>
      <c r="D514">
        <v>205756</v>
      </c>
      <c r="E514" t="s">
        <v>677</v>
      </c>
      <c r="F514" t="s">
        <v>543</v>
      </c>
      <c r="G514" t="s">
        <v>508</v>
      </c>
      <c r="H514" t="s">
        <v>151</v>
      </c>
      <c r="I514" t="s">
        <v>232</v>
      </c>
      <c r="J514" t="s">
        <v>88</v>
      </c>
      <c r="K514" t="s">
        <v>57</v>
      </c>
      <c r="L514" t="s">
        <v>131</v>
      </c>
      <c r="M514">
        <v>1</v>
      </c>
      <c r="N514" s="47">
        <v>500</v>
      </c>
      <c r="O514" s="47">
        <v>0</v>
      </c>
      <c r="P514" s="47">
        <v>0</v>
      </c>
      <c r="Q514" s="47">
        <v>0</v>
      </c>
      <c r="R514" s="47">
        <v>0</v>
      </c>
      <c r="S514" s="47">
        <v>0</v>
      </c>
      <c r="T514" s="47">
        <v>450</v>
      </c>
      <c r="U514" s="47">
        <v>-50</v>
      </c>
      <c r="V514" t="s">
        <v>71</v>
      </c>
      <c r="W514" t="s">
        <v>72</v>
      </c>
      <c r="X514"/>
      <c r="Y514" t="s">
        <v>239</v>
      </c>
      <c r="Z514" s="43" t="str">
        <f>Raw_data[[#This Row],[Month]]&amp;Raw_data[[#This Row],[Locations]]&amp;Raw_data[[#This Row],[Looker2]]</f>
        <v>45292Hill CountryRTC</v>
      </c>
      <c r="AA514" s="44" t="str">
        <f>IFERROR(VLOOKUP(Raw_data[[#This Row],[Description]],'LU Table'!$A$1:$B$50,2,0),"")</f>
        <v>RTC</v>
      </c>
      <c r="AB514" s="44" t="str">
        <f>TRIM(MID(Raw_data[[#This Row],[Location]],LEN("Positive Recovery- ")+1,LEN(Raw_data[[#This Row],[Location]])))</f>
        <v>Hill Country</v>
      </c>
      <c r="AC514" s="45">
        <f t="shared" si="8"/>
        <v>45292</v>
      </c>
      <c r="AD514" s="44" t="str">
        <f>VLOOKUP(Raw_data[[#This Row],[Locations]]&amp;Raw_data[[#This Row],[Looker2]],Category!A:E,5,0)</f>
        <v>Company Owned</v>
      </c>
      <c r="AE514" s="44" t="str">
        <f>Raw_data[[#This Row],[Locations]]&amp;Raw_data[[#This Row],[Looker2]]</f>
        <v>Hill CountryRTC</v>
      </c>
    </row>
    <row r="515" spans="1:31">
      <c r="A515" s="15">
        <v>45297</v>
      </c>
      <c r="B515" s="15">
        <v>45296</v>
      </c>
      <c r="C515" t="s">
        <v>9</v>
      </c>
      <c r="D515">
        <v>205757</v>
      </c>
      <c r="E515" t="s">
        <v>885</v>
      </c>
      <c r="F515" t="s">
        <v>886</v>
      </c>
      <c r="G515" t="s">
        <v>887</v>
      </c>
      <c r="H515" t="s">
        <v>151</v>
      </c>
      <c r="I515" t="s">
        <v>232</v>
      </c>
      <c r="J515" t="s">
        <v>90</v>
      </c>
      <c r="K515" t="s">
        <v>16</v>
      </c>
      <c r="L515" t="s">
        <v>131</v>
      </c>
      <c r="M515">
        <v>1</v>
      </c>
      <c r="N515" s="47">
        <v>425</v>
      </c>
      <c r="O515" s="47">
        <v>0</v>
      </c>
      <c r="P515" s="47">
        <v>0</v>
      </c>
      <c r="Q515" s="47">
        <v>0</v>
      </c>
      <c r="R515" s="47">
        <v>0</v>
      </c>
      <c r="S515" s="47">
        <v>425</v>
      </c>
      <c r="T515" s="47">
        <v>425</v>
      </c>
      <c r="U515" s="47">
        <v>425</v>
      </c>
      <c r="V515" t="s">
        <v>71</v>
      </c>
      <c r="W515" t="s">
        <v>72</v>
      </c>
      <c r="X515"/>
      <c r="Y515" t="s">
        <v>239</v>
      </c>
      <c r="Z515" s="43" t="str">
        <f>Raw_data[[#This Row],[Month]]&amp;Raw_data[[#This Row],[Locations]]&amp;Raw_data[[#This Row],[Looker2]]</f>
        <v>45292Garden OaksRTC</v>
      </c>
      <c r="AA515" s="44" t="str">
        <f>IFERROR(VLOOKUP(Raw_data[[#This Row],[Description]],'LU Table'!$A$1:$B$50,2,0),"")</f>
        <v>RTC</v>
      </c>
      <c r="AB515" s="44" t="str">
        <f>TRIM(MID(Raw_data[[#This Row],[Location]],LEN("Positive Recovery- ")+1,LEN(Raw_data[[#This Row],[Location]])))</f>
        <v>Garden Oaks</v>
      </c>
      <c r="AC515" s="45">
        <f t="shared" si="8"/>
        <v>45292</v>
      </c>
      <c r="AD515" s="44" t="str">
        <f>VLOOKUP(Raw_data[[#This Row],[Locations]]&amp;Raw_data[[#This Row],[Looker2]],Category!A:E,5,0)</f>
        <v>Company Owned</v>
      </c>
      <c r="AE515" s="44" t="str">
        <f>Raw_data[[#This Row],[Locations]]&amp;Raw_data[[#This Row],[Looker2]]</f>
        <v>Garden OaksRTC</v>
      </c>
    </row>
    <row r="516" spans="1:31">
      <c r="A516" s="15">
        <v>45297</v>
      </c>
      <c r="B516" s="15">
        <v>45296</v>
      </c>
      <c r="C516" t="s">
        <v>9</v>
      </c>
      <c r="D516">
        <v>205758</v>
      </c>
      <c r="E516" t="s">
        <v>619</v>
      </c>
      <c r="F516" t="s">
        <v>620</v>
      </c>
      <c r="G516" t="s">
        <v>621</v>
      </c>
      <c r="H516" t="s">
        <v>151</v>
      </c>
      <c r="I516" t="s">
        <v>232</v>
      </c>
      <c r="J516" t="s">
        <v>89</v>
      </c>
      <c r="K516" t="s">
        <v>107</v>
      </c>
      <c r="L516" t="s">
        <v>130</v>
      </c>
      <c r="M516">
        <v>1</v>
      </c>
      <c r="N516" s="47">
        <v>425</v>
      </c>
      <c r="O516" s="47">
        <v>0</v>
      </c>
      <c r="P516" s="47">
        <v>0</v>
      </c>
      <c r="Q516" s="47">
        <v>0</v>
      </c>
      <c r="R516" s="47">
        <v>0</v>
      </c>
      <c r="S516" s="47">
        <v>0</v>
      </c>
      <c r="T516" s="47">
        <v>382.5</v>
      </c>
      <c r="U516" s="47">
        <v>-42.5</v>
      </c>
      <c r="V516" t="s">
        <v>71</v>
      </c>
      <c r="W516" t="s">
        <v>72</v>
      </c>
      <c r="X516"/>
      <c r="Y516" t="s">
        <v>239</v>
      </c>
      <c r="Z516" s="43" t="str">
        <f>Raw_data[[#This Row],[Month]]&amp;Raw_data[[#This Row],[Locations]]&amp;Raw_data[[#This Row],[Looker2]]</f>
        <v>45292Dallas Ft WorthRTC</v>
      </c>
      <c r="AA516" s="44" t="str">
        <f>IFERROR(VLOOKUP(Raw_data[[#This Row],[Description]],'LU Table'!$A$1:$B$50,2,0),"")</f>
        <v>RTC</v>
      </c>
      <c r="AB516" s="44" t="str">
        <f>TRIM(MID(Raw_data[[#This Row],[Location]],LEN("Positive Recovery- ")+1,LEN(Raw_data[[#This Row],[Location]])))</f>
        <v>Dallas Ft Worth</v>
      </c>
      <c r="AC516" s="45">
        <f t="shared" si="8"/>
        <v>45292</v>
      </c>
      <c r="AD516" s="44" t="str">
        <f>VLOOKUP(Raw_data[[#This Row],[Locations]]&amp;Raw_data[[#This Row],[Looker2]],Category!A:E,5,0)</f>
        <v>Company Owned</v>
      </c>
      <c r="AE516" s="44" t="str">
        <f>Raw_data[[#This Row],[Locations]]&amp;Raw_data[[#This Row],[Looker2]]</f>
        <v>Dallas Ft WorthRTC</v>
      </c>
    </row>
    <row r="517" spans="1:31">
      <c r="A517" s="15">
        <v>45297</v>
      </c>
      <c r="B517" s="15">
        <v>45296</v>
      </c>
      <c r="C517" t="s">
        <v>9</v>
      </c>
      <c r="D517">
        <v>205759</v>
      </c>
      <c r="E517" t="s">
        <v>187</v>
      </c>
      <c r="F517" t="s">
        <v>349</v>
      </c>
      <c r="G517" t="s">
        <v>507</v>
      </c>
      <c r="H517" t="s">
        <v>151</v>
      </c>
      <c r="I517" t="s">
        <v>232</v>
      </c>
      <c r="J517" t="s">
        <v>88</v>
      </c>
      <c r="K517" t="s">
        <v>107</v>
      </c>
      <c r="L517" t="s">
        <v>130</v>
      </c>
      <c r="M517">
        <v>1</v>
      </c>
      <c r="N517" s="47">
        <v>500</v>
      </c>
      <c r="O517" s="47">
        <v>0</v>
      </c>
      <c r="P517" s="47">
        <v>0</v>
      </c>
      <c r="Q517" s="47">
        <v>0</v>
      </c>
      <c r="R517" s="47">
        <v>0</v>
      </c>
      <c r="S517" s="47">
        <v>500</v>
      </c>
      <c r="T517" s="47">
        <v>450</v>
      </c>
      <c r="U517" s="47">
        <v>450</v>
      </c>
      <c r="V517" t="s">
        <v>71</v>
      </c>
      <c r="W517" t="s">
        <v>72</v>
      </c>
      <c r="X517"/>
      <c r="Y517" t="s">
        <v>239</v>
      </c>
      <c r="Z517" s="43" t="str">
        <f>Raw_data[[#This Row],[Month]]&amp;Raw_data[[#This Row],[Locations]]&amp;Raw_data[[#This Row],[Looker2]]</f>
        <v>45292Dallas Ft WorthRTC</v>
      </c>
      <c r="AA517" s="44" t="str">
        <f>IFERROR(VLOOKUP(Raw_data[[#This Row],[Description]],'LU Table'!$A$1:$B$50,2,0),"")</f>
        <v>RTC</v>
      </c>
      <c r="AB517" s="44" t="str">
        <f>TRIM(MID(Raw_data[[#This Row],[Location]],LEN("Positive Recovery- ")+1,LEN(Raw_data[[#This Row],[Location]])))</f>
        <v>Dallas Ft Worth</v>
      </c>
      <c r="AC517" s="45">
        <f t="shared" si="8"/>
        <v>45292</v>
      </c>
      <c r="AD517" s="44" t="str">
        <f>VLOOKUP(Raw_data[[#This Row],[Locations]]&amp;Raw_data[[#This Row],[Looker2]],Category!A:E,5,0)</f>
        <v>Company Owned</v>
      </c>
      <c r="AE517" s="44" t="str">
        <f>Raw_data[[#This Row],[Locations]]&amp;Raw_data[[#This Row],[Looker2]]</f>
        <v>Dallas Ft WorthRTC</v>
      </c>
    </row>
    <row r="518" spans="1:31">
      <c r="A518" s="15">
        <v>45297</v>
      </c>
      <c r="B518" s="15">
        <v>45296</v>
      </c>
      <c r="C518" t="s">
        <v>9</v>
      </c>
      <c r="D518">
        <v>205760</v>
      </c>
      <c r="E518" t="s">
        <v>746</v>
      </c>
      <c r="F518" t="s">
        <v>463</v>
      </c>
      <c r="G518" t="s">
        <v>312</v>
      </c>
      <c r="H518" t="s">
        <v>154</v>
      </c>
      <c r="I518" t="s">
        <v>232</v>
      </c>
      <c r="J518" t="s">
        <v>711</v>
      </c>
      <c r="K518" t="s">
        <v>16</v>
      </c>
      <c r="L518" t="s">
        <v>131</v>
      </c>
      <c r="M518">
        <v>1</v>
      </c>
      <c r="N518" s="47">
        <v>400.39</v>
      </c>
      <c r="O518" s="47">
        <v>0</v>
      </c>
      <c r="P518" s="47">
        <v>0</v>
      </c>
      <c r="Q518" s="47">
        <v>0</v>
      </c>
      <c r="R518" s="47">
        <v>0</v>
      </c>
      <c r="S518" s="47">
        <v>400.39</v>
      </c>
      <c r="T518" s="47">
        <v>360.35</v>
      </c>
      <c r="U518" s="47">
        <v>360.35</v>
      </c>
      <c r="V518" t="s">
        <v>71</v>
      </c>
      <c r="W518" t="s">
        <v>72</v>
      </c>
      <c r="X518"/>
      <c r="Y518" t="s">
        <v>239</v>
      </c>
      <c r="Z518" s="43" t="str">
        <f>Raw_data[[#This Row],[Month]]&amp;Raw_data[[#This Row],[Locations]]&amp;Raw_data[[#This Row],[Looker2]]</f>
        <v>45292Garden OaksRTC</v>
      </c>
      <c r="AA518" s="44" t="str">
        <f>IFERROR(VLOOKUP(Raw_data[[#This Row],[Description]],'LU Table'!$A$1:$B$50,2,0),"")</f>
        <v>RTC</v>
      </c>
      <c r="AB518" s="44" t="str">
        <f>TRIM(MID(Raw_data[[#This Row],[Location]],LEN("Positive Recovery- ")+1,LEN(Raw_data[[#This Row],[Location]])))</f>
        <v>Garden Oaks</v>
      </c>
      <c r="AC518" s="45">
        <f t="shared" si="8"/>
        <v>45292</v>
      </c>
      <c r="AD518" s="44" t="str">
        <f>VLOOKUP(Raw_data[[#This Row],[Locations]]&amp;Raw_data[[#This Row],[Looker2]],Category!A:E,5,0)</f>
        <v>Company Owned</v>
      </c>
      <c r="AE518" s="44" t="str">
        <f>Raw_data[[#This Row],[Locations]]&amp;Raw_data[[#This Row],[Looker2]]</f>
        <v>Garden OaksRTC</v>
      </c>
    </row>
    <row r="519" spans="1:31">
      <c r="A519" s="15">
        <v>45297</v>
      </c>
      <c r="B519" s="15">
        <v>45296</v>
      </c>
      <c r="C519" t="s">
        <v>9</v>
      </c>
      <c r="D519">
        <v>205762</v>
      </c>
      <c r="E519" t="s">
        <v>122</v>
      </c>
      <c r="F519" t="s">
        <v>441</v>
      </c>
      <c r="G519" t="s">
        <v>442</v>
      </c>
      <c r="H519" t="s">
        <v>627</v>
      </c>
      <c r="I519" t="s">
        <v>232</v>
      </c>
      <c r="J519" t="s">
        <v>94</v>
      </c>
      <c r="K519" t="s">
        <v>16</v>
      </c>
      <c r="L519" t="s">
        <v>130</v>
      </c>
      <c r="M519">
        <v>1</v>
      </c>
      <c r="N519" s="47">
        <v>495</v>
      </c>
      <c r="O519" s="47">
        <v>0</v>
      </c>
      <c r="P519" s="47">
        <v>0</v>
      </c>
      <c r="Q519" s="47">
        <v>0</v>
      </c>
      <c r="R519" s="47">
        <v>0</v>
      </c>
      <c r="S519" s="47">
        <v>0</v>
      </c>
      <c r="T519" s="47">
        <v>445.5</v>
      </c>
      <c r="U519" s="47">
        <v>74.25</v>
      </c>
      <c r="V519" t="s">
        <v>71</v>
      </c>
      <c r="W519" t="s">
        <v>72</v>
      </c>
      <c r="X519"/>
      <c r="Y519" t="s">
        <v>239</v>
      </c>
      <c r="Z519" s="43" t="str">
        <f>Raw_data[[#This Row],[Month]]&amp;Raw_data[[#This Row],[Locations]]&amp;Raw_data[[#This Row],[Looker2]]</f>
        <v>45292Garden OaksRTC</v>
      </c>
      <c r="AA519" s="44" t="str">
        <f>IFERROR(VLOOKUP(Raw_data[[#This Row],[Description]],'LU Table'!$A$1:$B$50,2,0),"")</f>
        <v>RTC</v>
      </c>
      <c r="AB519" s="44" t="str">
        <f>TRIM(MID(Raw_data[[#This Row],[Location]],LEN("Positive Recovery- ")+1,LEN(Raw_data[[#This Row],[Location]])))</f>
        <v>Garden Oaks</v>
      </c>
      <c r="AC519" s="45">
        <f t="shared" si="8"/>
        <v>45292</v>
      </c>
      <c r="AD519" s="44" t="str">
        <f>VLOOKUP(Raw_data[[#This Row],[Locations]]&amp;Raw_data[[#This Row],[Looker2]],Category!A:E,5,0)</f>
        <v>Company Owned</v>
      </c>
      <c r="AE519" s="44" t="str">
        <f>Raw_data[[#This Row],[Locations]]&amp;Raw_data[[#This Row],[Looker2]]</f>
        <v>Garden OaksRTC</v>
      </c>
    </row>
    <row r="520" spans="1:31">
      <c r="A520" s="15">
        <v>45297</v>
      </c>
      <c r="B520" s="15">
        <v>45296</v>
      </c>
      <c r="C520" t="s">
        <v>9</v>
      </c>
      <c r="D520">
        <v>205763</v>
      </c>
      <c r="E520" t="s">
        <v>544</v>
      </c>
      <c r="F520" t="s">
        <v>395</v>
      </c>
      <c r="G520" t="s">
        <v>331</v>
      </c>
      <c r="H520" t="s">
        <v>152</v>
      </c>
      <c r="I520" t="s">
        <v>232</v>
      </c>
      <c r="J520" t="s">
        <v>90</v>
      </c>
      <c r="K520" t="s">
        <v>57</v>
      </c>
      <c r="L520" t="s">
        <v>131</v>
      </c>
      <c r="M520">
        <v>1</v>
      </c>
      <c r="N520" s="47">
        <v>535</v>
      </c>
      <c r="O520" s="47">
        <v>0</v>
      </c>
      <c r="P520" s="47">
        <v>0</v>
      </c>
      <c r="Q520" s="47">
        <v>0</v>
      </c>
      <c r="R520" s="47">
        <v>0</v>
      </c>
      <c r="S520" s="47">
        <v>0</v>
      </c>
      <c r="T520" s="47">
        <v>481.5</v>
      </c>
      <c r="U520" s="47">
        <v>0</v>
      </c>
      <c r="V520" t="s">
        <v>71</v>
      </c>
      <c r="W520" t="s">
        <v>72</v>
      </c>
      <c r="X520"/>
      <c r="Y520" t="s">
        <v>239</v>
      </c>
      <c r="Z520" s="43" t="str">
        <f>Raw_data[[#This Row],[Month]]&amp;Raw_data[[#This Row],[Locations]]&amp;Raw_data[[#This Row],[Looker2]]</f>
        <v>45292Hill CountryRTC</v>
      </c>
      <c r="AA520" s="44" t="str">
        <f>IFERROR(VLOOKUP(Raw_data[[#This Row],[Description]],'LU Table'!$A$1:$B$50,2,0),"")</f>
        <v>RTC</v>
      </c>
      <c r="AB520" s="44" t="str">
        <f>TRIM(MID(Raw_data[[#This Row],[Location]],LEN("Positive Recovery- ")+1,LEN(Raw_data[[#This Row],[Location]])))</f>
        <v>Hill Country</v>
      </c>
      <c r="AC520" s="45">
        <f t="shared" si="8"/>
        <v>45292</v>
      </c>
      <c r="AD520" s="44" t="str">
        <f>VLOOKUP(Raw_data[[#This Row],[Locations]]&amp;Raw_data[[#This Row],[Looker2]],Category!A:E,5,0)</f>
        <v>Company Owned</v>
      </c>
      <c r="AE520" s="44" t="str">
        <f>Raw_data[[#This Row],[Locations]]&amp;Raw_data[[#This Row],[Looker2]]</f>
        <v>Hill CountryRTC</v>
      </c>
    </row>
    <row r="521" spans="1:31">
      <c r="A521" s="15">
        <v>45297</v>
      </c>
      <c r="B521" s="15">
        <v>45296</v>
      </c>
      <c r="C521" t="s">
        <v>9</v>
      </c>
      <c r="D521">
        <v>205764</v>
      </c>
      <c r="E521" t="s">
        <v>946</v>
      </c>
      <c r="F521" t="s">
        <v>284</v>
      </c>
      <c r="G521" t="s">
        <v>470</v>
      </c>
      <c r="H521" t="s">
        <v>151</v>
      </c>
      <c r="I521" t="s">
        <v>232</v>
      </c>
      <c r="J521" t="s">
        <v>92</v>
      </c>
      <c r="K521" t="s">
        <v>16</v>
      </c>
      <c r="L521" t="s">
        <v>131</v>
      </c>
      <c r="M521">
        <v>1</v>
      </c>
      <c r="N521" s="47">
        <v>475</v>
      </c>
      <c r="O521" s="47">
        <v>0</v>
      </c>
      <c r="P521" s="47">
        <v>0</v>
      </c>
      <c r="Q521" s="47">
        <v>0</v>
      </c>
      <c r="R521" s="47">
        <v>0</v>
      </c>
      <c r="S521" s="47">
        <v>475</v>
      </c>
      <c r="T521" s="47">
        <v>427.5</v>
      </c>
      <c r="U521" s="47">
        <v>427.5</v>
      </c>
      <c r="V521" t="s">
        <v>71</v>
      </c>
      <c r="W521" t="s">
        <v>72</v>
      </c>
      <c r="X521"/>
      <c r="Y521" t="s">
        <v>239</v>
      </c>
      <c r="Z521" s="43" t="str">
        <f>Raw_data[[#This Row],[Month]]&amp;Raw_data[[#This Row],[Locations]]&amp;Raw_data[[#This Row],[Looker2]]</f>
        <v>45292Garden OaksRTC</v>
      </c>
      <c r="AA521" s="44" t="str">
        <f>IFERROR(VLOOKUP(Raw_data[[#This Row],[Description]],'LU Table'!$A$1:$B$50,2,0),"")</f>
        <v>RTC</v>
      </c>
      <c r="AB521" s="44" t="str">
        <f>TRIM(MID(Raw_data[[#This Row],[Location]],LEN("Positive Recovery- ")+1,LEN(Raw_data[[#This Row],[Location]])))</f>
        <v>Garden Oaks</v>
      </c>
      <c r="AC521" s="45">
        <f t="shared" si="8"/>
        <v>45292</v>
      </c>
      <c r="AD521" s="44" t="str">
        <f>VLOOKUP(Raw_data[[#This Row],[Locations]]&amp;Raw_data[[#This Row],[Looker2]],Category!A:E,5,0)</f>
        <v>Company Owned</v>
      </c>
      <c r="AE521" s="44" t="str">
        <f>Raw_data[[#This Row],[Locations]]&amp;Raw_data[[#This Row],[Looker2]]</f>
        <v>Garden OaksRTC</v>
      </c>
    </row>
    <row r="522" spans="1:31">
      <c r="A522" s="15">
        <v>45297</v>
      </c>
      <c r="B522" s="15">
        <v>45296</v>
      </c>
      <c r="C522" t="s">
        <v>9</v>
      </c>
      <c r="D522">
        <v>205766</v>
      </c>
      <c r="E522" t="s">
        <v>969</v>
      </c>
      <c r="F522" t="s">
        <v>307</v>
      </c>
      <c r="G522" t="s">
        <v>276</v>
      </c>
      <c r="H522" t="s">
        <v>175</v>
      </c>
      <c r="I522" t="s">
        <v>232</v>
      </c>
      <c r="J522" t="s">
        <v>96</v>
      </c>
      <c r="K522" t="s">
        <v>107</v>
      </c>
      <c r="L522" t="s">
        <v>130</v>
      </c>
      <c r="M522">
        <v>1</v>
      </c>
      <c r="N522" s="47">
        <v>832</v>
      </c>
      <c r="O522" s="47">
        <v>0</v>
      </c>
      <c r="P522" s="47">
        <v>0</v>
      </c>
      <c r="Q522" s="47">
        <v>0</v>
      </c>
      <c r="R522" s="47">
        <v>0</v>
      </c>
      <c r="S522" s="47">
        <v>0</v>
      </c>
      <c r="T522" s="47">
        <v>748.8</v>
      </c>
      <c r="U522" s="47">
        <v>124.8</v>
      </c>
      <c r="V522" t="s">
        <v>71</v>
      </c>
      <c r="W522" t="s">
        <v>72</v>
      </c>
      <c r="X522"/>
      <c r="Y522" t="s">
        <v>239</v>
      </c>
      <c r="Z522" s="43" t="str">
        <f>Raw_data[[#This Row],[Month]]&amp;Raw_data[[#This Row],[Locations]]&amp;Raw_data[[#This Row],[Looker2]]</f>
        <v>45292Dallas Ft WorthDetox</v>
      </c>
      <c r="AA522" s="44" t="str">
        <f>IFERROR(VLOOKUP(Raw_data[[#This Row],[Description]],'LU Table'!$A$1:$B$50,2,0),"")</f>
        <v>Detox</v>
      </c>
      <c r="AB522" s="44" t="str">
        <f>TRIM(MID(Raw_data[[#This Row],[Location]],LEN("Positive Recovery- ")+1,LEN(Raw_data[[#This Row],[Location]])))</f>
        <v>Dallas Ft Worth</v>
      </c>
      <c r="AC522" s="45">
        <f t="shared" si="8"/>
        <v>45292</v>
      </c>
      <c r="AD522" s="44" t="str">
        <f>VLOOKUP(Raw_data[[#This Row],[Locations]]&amp;Raw_data[[#This Row],[Looker2]],Category!A:E,5,0)</f>
        <v>Company Owned</v>
      </c>
      <c r="AE522" s="44" t="str">
        <f>Raw_data[[#This Row],[Locations]]&amp;Raw_data[[#This Row],[Looker2]]</f>
        <v>Dallas Ft WorthDetox</v>
      </c>
    </row>
    <row r="523" spans="1:31">
      <c r="A523" s="15">
        <v>45297</v>
      </c>
      <c r="B523" s="15">
        <v>45296</v>
      </c>
      <c r="C523" t="s">
        <v>9</v>
      </c>
      <c r="D523">
        <v>205767</v>
      </c>
      <c r="E523" t="s">
        <v>769</v>
      </c>
      <c r="F523" t="s">
        <v>397</v>
      </c>
      <c r="G523" t="s">
        <v>770</v>
      </c>
      <c r="H523" t="s">
        <v>151</v>
      </c>
      <c r="I523" t="s">
        <v>232</v>
      </c>
      <c r="J523" t="s">
        <v>91</v>
      </c>
      <c r="K523" t="s">
        <v>57</v>
      </c>
      <c r="L523" t="s">
        <v>130</v>
      </c>
      <c r="M523">
        <v>1</v>
      </c>
      <c r="N523" s="47">
        <v>470</v>
      </c>
      <c r="O523" s="47">
        <v>0</v>
      </c>
      <c r="P523" s="47">
        <v>0</v>
      </c>
      <c r="Q523" s="47">
        <v>0</v>
      </c>
      <c r="R523" s="47">
        <v>0</v>
      </c>
      <c r="S523" s="47">
        <v>0</v>
      </c>
      <c r="T523" s="47">
        <v>423</v>
      </c>
      <c r="U523" s="47">
        <v>70.5</v>
      </c>
      <c r="V523" t="s">
        <v>71</v>
      </c>
      <c r="W523" t="s">
        <v>72</v>
      </c>
      <c r="X523"/>
      <c r="Y523" t="s">
        <v>239</v>
      </c>
      <c r="Z523" s="43" t="str">
        <f>Raw_data[[#This Row],[Month]]&amp;Raw_data[[#This Row],[Locations]]&amp;Raw_data[[#This Row],[Looker2]]</f>
        <v>45292Hill CountryRTC</v>
      </c>
      <c r="AA523" s="44" t="str">
        <f>IFERROR(VLOOKUP(Raw_data[[#This Row],[Description]],'LU Table'!$A$1:$B$50,2,0),"")</f>
        <v>RTC</v>
      </c>
      <c r="AB523" s="44" t="str">
        <f>TRIM(MID(Raw_data[[#This Row],[Location]],LEN("Positive Recovery- ")+1,LEN(Raw_data[[#This Row],[Location]])))</f>
        <v>Hill Country</v>
      </c>
      <c r="AC523" s="45">
        <f t="shared" si="8"/>
        <v>45292</v>
      </c>
      <c r="AD523" s="44" t="str">
        <f>VLOOKUP(Raw_data[[#This Row],[Locations]]&amp;Raw_data[[#This Row],[Looker2]],Category!A:E,5,0)</f>
        <v>Company Owned</v>
      </c>
      <c r="AE523" s="44" t="str">
        <f>Raw_data[[#This Row],[Locations]]&amp;Raw_data[[#This Row],[Looker2]]</f>
        <v>Hill CountryRTC</v>
      </c>
    </row>
    <row r="524" spans="1:31">
      <c r="A524" s="15">
        <v>45297</v>
      </c>
      <c r="B524" s="15">
        <v>45296</v>
      </c>
      <c r="C524" t="s">
        <v>9</v>
      </c>
      <c r="D524">
        <v>205768</v>
      </c>
      <c r="E524" t="s">
        <v>978</v>
      </c>
      <c r="F524" t="s">
        <v>979</v>
      </c>
      <c r="G524" t="s">
        <v>538</v>
      </c>
      <c r="H524" t="s">
        <v>155</v>
      </c>
      <c r="I524" t="s">
        <v>232</v>
      </c>
      <c r="J524" t="s">
        <v>17</v>
      </c>
      <c r="K524" t="s">
        <v>16</v>
      </c>
      <c r="L524" t="s">
        <v>130</v>
      </c>
      <c r="M524">
        <v>1</v>
      </c>
      <c r="N524" s="47">
        <v>750</v>
      </c>
      <c r="O524" s="47">
        <v>0</v>
      </c>
      <c r="P524" s="47">
        <v>0</v>
      </c>
      <c r="Q524" s="47">
        <v>0</v>
      </c>
      <c r="R524" s="47">
        <v>0</v>
      </c>
      <c r="S524" s="47">
        <v>0</v>
      </c>
      <c r="T524" s="47">
        <v>750</v>
      </c>
      <c r="U524" s="47">
        <v>0</v>
      </c>
      <c r="V524" t="s">
        <v>71</v>
      </c>
      <c r="W524" t="s">
        <v>72</v>
      </c>
      <c r="X524"/>
      <c r="Y524" t="s">
        <v>239</v>
      </c>
      <c r="Z524" s="43" t="str">
        <f>Raw_data[[#This Row],[Month]]&amp;Raw_data[[#This Row],[Locations]]&amp;Raw_data[[#This Row],[Looker2]]</f>
        <v>45292Garden OaksDetox</v>
      </c>
      <c r="AA524" s="44" t="str">
        <f>IFERROR(VLOOKUP(Raw_data[[#This Row],[Description]],'LU Table'!$A$1:$B$50,2,0),"")</f>
        <v>Detox</v>
      </c>
      <c r="AB524" s="44" t="str">
        <f>TRIM(MID(Raw_data[[#This Row],[Location]],LEN("Positive Recovery- ")+1,LEN(Raw_data[[#This Row],[Location]])))</f>
        <v>Garden Oaks</v>
      </c>
      <c r="AC524" s="45">
        <f t="shared" si="8"/>
        <v>45292</v>
      </c>
      <c r="AD524" s="44" t="str">
        <f>VLOOKUP(Raw_data[[#This Row],[Locations]]&amp;Raw_data[[#This Row],[Looker2]],Category!A:E,5,0)</f>
        <v>Company Owned</v>
      </c>
      <c r="AE524" s="44" t="str">
        <f>Raw_data[[#This Row],[Locations]]&amp;Raw_data[[#This Row],[Looker2]]</f>
        <v>Garden OaksDetox</v>
      </c>
    </row>
    <row r="525" spans="1:31">
      <c r="A525" s="15">
        <v>45297</v>
      </c>
      <c r="B525" s="15">
        <v>45296</v>
      </c>
      <c r="C525" t="s">
        <v>9</v>
      </c>
      <c r="D525">
        <v>205769</v>
      </c>
      <c r="E525" t="s">
        <v>977</v>
      </c>
      <c r="F525" t="s">
        <v>827</v>
      </c>
      <c r="G525" t="s">
        <v>482</v>
      </c>
      <c r="H525" t="s">
        <v>155</v>
      </c>
      <c r="I525" t="s">
        <v>232</v>
      </c>
      <c r="J525" t="s">
        <v>17</v>
      </c>
      <c r="K525" t="s">
        <v>16</v>
      </c>
      <c r="L525" t="s">
        <v>130</v>
      </c>
      <c r="M525">
        <v>1</v>
      </c>
      <c r="N525" s="47">
        <v>750</v>
      </c>
      <c r="O525" s="47">
        <v>0</v>
      </c>
      <c r="P525" s="47">
        <v>0</v>
      </c>
      <c r="Q525" s="47">
        <v>0</v>
      </c>
      <c r="R525" s="47">
        <v>0</v>
      </c>
      <c r="S525" s="47">
        <v>0</v>
      </c>
      <c r="T525" s="47">
        <v>750</v>
      </c>
      <c r="U525" s="47">
        <v>0</v>
      </c>
      <c r="V525" t="s">
        <v>71</v>
      </c>
      <c r="W525" t="s">
        <v>72</v>
      </c>
      <c r="X525"/>
      <c r="Y525" t="s">
        <v>239</v>
      </c>
      <c r="Z525" s="43" t="str">
        <f>Raw_data[[#This Row],[Month]]&amp;Raw_data[[#This Row],[Locations]]&amp;Raw_data[[#This Row],[Looker2]]</f>
        <v>45292Garden OaksDetox</v>
      </c>
      <c r="AA525" s="44" t="str">
        <f>IFERROR(VLOOKUP(Raw_data[[#This Row],[Description]],'LU Table'!$A$1:$B$50,2,0),"")</f>
        <v>Detox</v>
      </c>
      <c r="AB525" s="44" t="str">
        <f>TRIM(MID(Raw_data[[#This Row],[Location]],LEN("Positive Recovery- ")+1,LEN(Raw_data[[#This Row],[Location]])))</f>
        <v>Garden Oaks</v>
      </c>
      <c r="AC525" s="45">
        <f t="shared" si="8"/>
        <v>45292</v>
      </c>
      <c r="AD525" s="44" t="str">
        <f>VLOOKUP(Raw_data[[#This Row],[Locations]]&amp;Raw_data[[#This Row],[Looker2]],Category!A:E,5,0)</f>
        <v>Company Owned</v>
      </c>
      <c r="AE525" s="44" t="str">
        <f>Raw_data[[#This Row],[Locations]]&amp;Raw_data[[#This Row],[Looker2]]</f>
        <v>Garden OaksDetox</v>
      </c>
    </row>
    <row r="526" spans="1:31">
      <c r="A526" s="15">
        <v>45297</v>
      </c>
      <c r="B526" s="15">
        <v>45296</v>
      </c>
      <c r="C526" t="s">
        <v>9</v>
      </c>
      <c r="D526">
        <v>205770</v>
      </c>
      <c r="E526" t="s">
        <v>759</v>
      </c>
      <c r="F526" t="s">
        <v>760</v>
      </c>
      <c r="G526" t="s">
        <v>761</v>
      </c>
      <c r="H526" t="s">
        <v>155</v>
      </c>
      <c r="I526" t="s">
        <v>232</v>
      </c>
      <c r="J526" t="s">
        <v>931</v>
      </c>
      <c r="K526" t="s">
        <v>107</v>
      </c>
      <c r="L526" t="s">
        <v>130</v>
      </c>
      <c r="M526">
        <v>1</v>
      </c>
      <c r="N526" s="47">
        <v>750</v>
      </c>
      <c r="O526" s="47">
        <v>0</v>
      </c>
      <c r="P526" s="47">
        <v>0</v>
      </c>
      <c r="Q526" s="47">
        <v>0</v>
      </c>
      <c r="R526" s="47">
        <v>0</v>
      </c>
      <c r="S526" s="47">
        <v>0</v>
      </c>
      <c r="T526" s="47">
        <v>675</v>
      </c>
      <c r="U526" s="47">
        <v>-75</v>
      </c>
      <c r="V526" t="s">
        <v>71</v>
      </c>
      <c r="W526" t="s">
        <v>72</v>
      </c>
      <c r="X526"/>
      <c r="Y526" t="s">
        <v>239</v>
      </c>
      <c r="Z526" s="43" t="str">
        <f>Raw_data[[#This Row],[Month]]&amp;Raw_data[[#This Row],[Locations]]&amp;Raw_data[[#This Row],[Looker2]]</f>
        <v>45292Dallas Ft WorthDetox</v>
      </c>
      <c r="AA526" s="44" t="str">
        <f>IFERROR(VLOOKUP(Raw_data[[#This Row],[Description]],'LU Table'!$A$1:$B$50,2,0),"")</f>
        <v>Detox</v>
      </c>
      <c r="AB526" s="44" t="str">
        <f>TRIM(MID(Raw_data[[#This Row],[Location]],LEN("Positive Recovery- ")+1,LEN(Raw_data[[#This Row],[Location]])))</f>
        <v>Dallas Ft Worth</v>
      </c>
      <c r="AC526" s="45">
        <f t="shared" si="8"/>
        <v>45292</v>
      </c>
      <c r="AD526" s="44" t="str">
        <f>VLOOKUP(Raw_data[[#This Row],[Locations]]&amp;Raw_data[[#This Row],[Looker2]],Category!A:E,5,0)</f>
        <v>Company Owned</v>
      </c>
      <c r="AE526" s="44" t="str">
        <f>Raw_data[[#This Row],[Locations]]&amp;Raw_data[[#This Row],[Looker2]]</f>
        <v>Dallas Ft WorthDetox</v>
      </c>
    </row>
    <row r="527" spans="1:31">
      <c r="A527" s="15">
        <v>45297</v>
      </c>
      <c r="B527" s="15">
        <v>45296</v>
      </c>
      <c r="C527" t="s">
        <v>9</v>
      </c>
      <c r="D527">
        <v>205771</v>
      </c>
      <c r="E527" t="s">
        <v>185</v>
      </c>
      <c r="F527" t="s">
        <v>505</v>
      </c>
      <c r="G527" t="s">
        <v>506</v>
      </c>
      <c r="H527" t="s">
        <v>155</v>
      </c>
      <c r="I527" t="s">
        <v>232</v>
      </c>
      <c r="J527" t="s">
        <v>88</v>
      </c>
      <c r="K527" t="s">
        <v>16</v>
      </c>
      <c r="L527" t="s">
        <v>130</v>
      </c>
      <c r="M527">
        <v>1</v>
      </c>
      <c r="N527" s="47">
        <v>700</v>
      </c>
      <c r="O527" s="47">
        <v>0</v>
      </c>
      <c r="P527" s="47">
        <v>0</v>
      </c>
      <c r="Q527" s="47">
        <v>0</v>
      </c>
      <c r="R527" s="47">
        <v>0</v>
      </c>
      <c r="S527" s="47">
        <v>700</v>
      </c>
      <c r="T527" s="47">
        <v>630</v>
      </c>
      <c r="U527" s="47">
        <v>630</v>
      </c>
      <c r="V527" t="s">
        <v>71</v>
      </c>
      <c r="W527" t="s">
        <v>72</v>
      </c>
      <c r="X527"/>
      <c r="Y527" t="s">
        <v>239</v>
      </c>
      <c r="Z527" s="43" t="str">
        <f>Raw_data[[#This Row],[Month]]&amp;Raw_data[[#This Row],[Locations]]&amp;Raw_data[[#This Row],[Looker2]]</f>
        <v>45292Garden OaksDetox</v>
      </c>
      <c r="AA527" s="44" t="str">
        <f>IFERROR(VLOOKUP(Raw_data[[#This Row],[Description]],'LU Table'!$A$1:$B$50,2,0),"")</f>
        <v>Detox</v>
      </c>
      <c r="AB527" s="44" t="str">
        <f>TRIM(MID(Raw_data[[#This Row],[Location]],LEN("Positive Recovery- ")+1,LEN(Raw_data[[#This Row],[Location]])))</f>
        <v>Garden Oaks</v>
      </c>
      <c r="AC527" s="45">
        <f t="shared" si="8"/>
        <v>45292</v>
      </c>
      <c r="AD527" s="44" t="str">
        <f>VLOOKUP(Raw_data[[#This Row],[Locations]]&amp;Raw_data[[#This Row],[Looker2]],Category!A:E,5,0)</f>
        <v>Company Owned</v>
      </c>
      <c r="AE527" s="44" t="str">
        <f>Raw_data[[#This Row],[Locations]]&amp;Raw_data[[#This Row],[Looker2]]</f>
        <v>Garden OaksDetox</v>
      </c>
    </row>
    <row r="528" spans="1:31">
      <c r="A528" s="15">
        <v>45297</v>
      </c>
      <c r="B528" s="15">
        <v>45296</v>
      </c>
      <c r="C528" t="s">
        <v>9</v>
      </c>
      <c r="D528">
        <v>205772</v>
      </c>
      <c r="E528" t="s">
        <v>991</v>
      </c>
      <c r="F528" t="s">
        <v>992</v>
      </c>
      <c r="G528" t="s">
        <v>993</v>
      </c>
      <c r="H528" t="s">
        <v>152</v>
      </c>
      <c r="I528" t="s">
        <v>232</v>
      </c>
      <c r="J528" t="s">
        <v>90</v>
      </c>
      <c r="K528" t="s">
        <v>16</v>
      </c>
      <c r="L528" t="s">
        <v>131</v>
      </c>
      <c r="M528">
        <v>1</v>
      </c>
      <c r="N528" s="47">
        <v>535</v>
      </c>
      <c r="O528" s="47">
        <v>0</v>
      </c>
      <c r="P528" s="47">
        <v>0</v>
      </c>
      <c r="Q528" s="47">
        <v>0</v>
      </c>
      <c r="R528" s="47">
        <v>0</v>
      </c>
      <c r="S528" s="47">
        <v>15</v>
      </c>
      <c r="T528" s="47">
        <v>481.5</v>
      </c>
      <c r="U528" s="47">
        <v>481.5</v>
      </c>
      <c r="V528" t="s">
        <v>71</v>
      </c>
      <c r="W528" t="s">
        <v>72</v>
      </c>
      <c r="X528"/>
      <c r="Y528" t="s">
        <v>239</v>
      </c>
      <c r="Z528" s="43" t="str">
        <f>Raw_data[[#This Row],[Month]]&amp;Raw_data[[#This Row],[Locations]]&amp;Raw_data[[#This Row],[Looker2]]</f>
        <v>45292Garden OaksRTC</v>
      </c>
      <c r="AA528" s="44" t="str">
        <f>IFERROR(VLOOKUP(Raw_data[[#This Row],[Description]],'LU Table'!$A$1:$B$50,2,0),"")</f>
        <v>RTC</v>
      </c>
      <c r="AB528" s="44" t="str">
        <f>TRIM(MID(Raw_data[[#This Row],[Location]],LEN("Positive Recovery- ")+1,LEN(Raw_data[[#This Row],[Location]])))</f>
        <v>Garden Oaks</v>
      </c>
      <c r="AC528" s="45">
        <f t="shared" si="8"/>
        <v>45292</v>
      </c>
      <c r="AD528" s="44" t="str">
        <f>VLOOKUP(Raw_data[[#This Row],[Locations]]&amp;Raw_data[[#This Row],[Looker2]],Category!A:E,5,0)</f>
        <v>Company Owned</v>
      </c>
      <c r="AE528" s="44" t="str">
        <f>Raw_data[[#This Row],[Locations]]&amp;Raw_data[[#This Row],[Looker2]]</f>
        <v>Garden OaksRTC</v>
      </c>
    </row>
    <row r="529" spans="1:31">
      <c r="A529" s="15">
        <v>45297</v>
      </c>
      <c r="B529" s="15">
        <v>45296</v>
      </c>
      <c r="C529" t="s">
        <v>9</v>
      </c>
      <c r="D529">
        <v>205773</v>
      </c>
      <c r="E529" t="s">
        <v>184</v>
      </c>
      <c r="F529" t="s">
        <v>457</v>
      </c>
      <c r="G529" t="s">
        <v>504</v>
      </c>
      <c r="H529" t="s">
        <v>166</v>
      </c>
      <c r="I529" t="s">
        <v>232</v>
      </c>
      <c r="J529" t="s">
        <v>95</v>
      </c>
      <c r="K529" t="s">
        <v>21</v>
      </c>
      <c r="L529" t="s">
        <v>129</v>
      </c>
      <c r="M529">
        <v>1</v>
      </c>
      <c r="N529" s="47">
        <v>230</v>
      </c>
      <c r="O529" s="47">
        <v>0</v>
      </c>
      <c r="P529" s="47">
        <v>0</v>
      </c>
      <c r="Q529" s="47">
        <v>0</v>
      </c>
      <c r="R529" s="47">
        <v>0</v>
      </c>
      <c r="S529" s="47">
        <v>0</v>
      </c>
      <c r="T529" s="47">
        <v>207</v>
      </c>
      <c r="U529" s="47">
        <v>67</v>
      </c>
      <c r="V529" t="s">
        <v>71</v>
      </c>
      <c r="W529" t="s">
        <v>72</v>
      </c>
      <c r="X529"/>
      <c r="Y529" t="s">
        <v>239</v>
      </c>
      <c r="Z529" s="43" t="str">
        <f>Raw_data[[#This Row],[Month]]&amp;Raw_data[[#This Row],[Locations]]&amp;Raw_data[[#This Row],[Looker2]]</f>
        <v>45292Jersey VillagePHP</v>
      </c>
      <c r="AA529" s="44" t="str">
        <f>IFERROR(VLOOKUP(Raw_data[[#This Row],[Description]],'LU Table'!$A$1:$B$50,2,0),"")</f>
        <v>PHP</v>
      </c>
      <c r="AB529" s="44" t="str">
        <f>TRIM(MID(Raw_data[[#This Row],[Location]],LEN("Positive Recovery- ")+1,LEN(Raw_data[[#This Row],[Location]])))</f>
        <v>Jersey Village</v>
      </c>
      <c r="AC529" s="45">
        <f t="shared" si="8"/>
        <v>45292</v>
      </c>
      <c r="AD529" s="44" t="str">
        <f>VLOOKUP(Raw_data[[#This Row],[Locations]]&amp;Raw_data[[#This Row],[Looker2]],Category!A:E,5,0)</f>
        <v>Affiliate</v>
      </c>
      <c r="AE529" s="44" t="str">
        <f>Raw_data[[#This Row],[Locations]]&amp;Raw_data[[#This Row],[Looker2]]</f>
        <v>Jersey VillagePHP</v>
      </c>
    </row>
    <row r="530" spans="1:31">
      <c r="A530" s="15">
        <v>45297</v>
      </c>
      <c r="B530" s="15">
        <v>45296</v>
      </c>
      <c r="C530" t="s">
        <v>9</v>
      </c>
      <c r="D530">
        <v>205774</v>
      </c>
      <c r="E530" t="s">
        <v>870</v>
      </c>
      <c r="F530" t="s">
        <v>359</v>
      </c>
      <c r="G530" t="s">
        <v>871</v>
      </c>
      <c r="H530" t="s">
        <v>160</v>
      </c>
      <c r="I530" t="s">
        <v>232</v>
      </c>
      <c r="J530" t="s">
        <v>96</v>
      </c>
      <c r="K530" t="s">
        <v>21</v>
      </c>
      <c r="L530" t="s">
        <v>128</v>
      </c>
      <c r="M530">
        <v>1</v>
      </c>
      <c r="N530" s="47">
        <v>169</v>
      </c>
      <c r="O530" s="47">
        <v>0</v>
      </c>
      <c r="P530" s="47">
        <v>0</v>
      </c>
      <c r="Q530" s="47">
        <v>0</v>
      </c>
      <c r="R530" s="47">
        <v>0</v>
      </c>
      <c r="S530" s="47">
        <v>0</v>
      </c>
      <c r="T530" s="47">
        <v>152.1</v>
      </c>
      <c r="U530" s="47">
        <v>-16.899999999999999</v>
      </c>
      <c r="V530" t="s">
        <v>71</v>
      </c>
      <c r="W530" t="s">
        <v>72</v>
      </c>
      <c r="X530"/>
      <c r="Y530" t="s">
        <v>239</v>
      </c>
      <c r="Z530" s="43" t="str">
        <f>Raw_data[[#This Row],[Month]]&amp;Raw_data[[#This Row],[Locations]]&amp;Raw_data[[#This Row],[Looker2]]</f>
        <v>45292Jersey VillageIOP</v>
      </c>
      <c r="AA530" s="44" t="str">
        <f>IFERROR(VLOOKUP(Raw_data[[#This Row],[Description]],'LU Table'!$A$1:$B$50,2,0),"")</f>
        <v>IOP</v>
      </c>
      <c r="AB530" s="44" t="str">
        <f>TRIM(MID(Raw_data[[#This Row],[Location]],LEN("Positive Recovery- ")+1,LEN(Raw_data[[#This Row],[Location]])))</f>
        <v>Jersey Village</v>
      </c>
      <c r="AC530" s="45">
        <f t="shared" si="8"/>
        <v>45292</v>
      </c>
      <c r="AD530" s="44" t="str">
        <f>VLOOKUP(Raw_data[[#This Row],[Locations]]&amp;Raw_data[[#This Row],[Looker2]],Category!A:E,5,0)</f>
        <v>Affiliate</v>
      </c>
      <c r="AE530" s="44" t="str">
        <f>Raw_data[[#This Row],[Locations]]&amp;Raw_data[[#This Row],[Looker2]]</f>
        <v>Jersey VillageIOP</v>
      </c>
    </row>
    <row r="531" spans="1:31">
      <c r="A531" s="15">
        <v>45297</v>
      </c>
      <c r="B531" s="15">
        <v>45296</v>
      </c>
      <c r="C531" t="s">
        <v>9</v>
      </c>
      <c r="D531">
        <v>205775</v>
      </c>
      <c r="E531" t="s">
        <v>658</v>
      </c>
      <c r="F531" t="s">
        <v>559</v>
      </c>
      <c r="G531" t="s">
        <v>276</v>
      </c>
      <c r="H531" t="s">
        <v>158</v>
      </c>
      <c r="I531" t="s">
        <v>232</v>
      </c>
      <c r="J531" t="s">
        <v>87</v>
      </c>
      <c r="K531" t="s">
        <v>21</v>
      </c>
      <c r="L531" t="s">
        <v>128</v>
      </c>
      <c r="M531">
        <v>1</v>
      </c>
      <c r="N531" s="47">
        <v>275</v>
      </c>
      <c r="O531" s="47">
        <v>0</v>
      </c>
      <c r="P531" s="47">
        <v>0</v>
      </c>
      <c r="Q531" s="47">
        <v>0</v>
      </c>
      <c r="R531" s="47">
        <v>0</v>
      </c>
      <c r="S531" s="47">
        <v>275</v>
      </c>
      <c r="T531" s="47">
        <v>247.5</v>
      </c>
      <c r="U531" s="47">
        <v>247.5</v>
      </c>
      <c r="V531" t="s">
        <v>71</v>
      </c>
      <c r="W531" t="s">
        <v>72</v>
      </c>
      <c r="X531"/>
      <c r="Y531" t="s">
        <v>239</v>
      </c>
      <c r="Z531" s="43" t="str">
        <f>Raw_data[[#This Row],[Month]]&amp;Raw_data[[#This Row],[Locations]]&amp;Raw_data[[#This Row],[Looker2]]</f>
        <v>45292Jersey VillageIOP</v>
      </c>
      <c r="AA531" s="44" t="str">
        <f>IFERROR(VLOOKUP(Raw_data[[#This Row],[Description]],'LU Table'!$A$1:$B$50,2,0),"")</f>
        <v>IOP</v>
      </c>
      <c r="AB531" s="44" t="str">
        <f>TRIM(MID(Raw_data[[#This Row],[Location]],LEN("Positive Recovery- ")+1,LEN(Raw_data[[#This Row],[Location]])))</f>
        <v>Jersey Village</v>
      </c>
      <c r="AC531" s="45">
        <f t="shared" si="8"/>
        <v>45292</v>
      </c>
      <c r="AD531" s="44" t="str">
        <f>VLOOKUP(Raw_data[[#This Row],[Locations]]&amp;Raw_data[[#This Row],[Looker2]],Category!A:E,5,0)</f>
        <v>Affiliate</v>
      </c>
      <c r="AE531" s="44" t="str">
        <f>Raw_data[[#This Row],[Locations]]&amp;Raw_data[[#This Row],[Looker2]]</f>
        <v>Jersey VillageIOP</v>
      </c>
    </row>
    <row r="532" spans="1:31">
      <c r="A532" s="15">
        <v>45297</v>
      </c>
      <c r="B532" s="15">
        <v>45296</v>
      </c>
      <c r="C532" t="s">
        <v>9</v>
      </c>
      <c r="D532">
        <v>205776</v>
      </c>
      <c r="E532" t="s">
        <v>868</v>
      </c>
      <c r="F532" t="s">
        <v>523</v>
      </c>
      <c r="G532" t="s">
        <v>869</v>
      </c>
      <c r="H532" t="s">
        <v>158</v>
      </c>
      <c r="I532" t="s">
        <v>232</v>
      </c>
      <c r="J532" t="s">
        <v>88</v>
      </c>
      <c r="K532" t="s">
        <v>21</v>
      </c>
      <c r="L532" t="s">
        <v>128</v>
      </c>
      <c r="M532">
        <v>1</v>
      </c>
      <c r="N532" s="47">
        <v>250</v>
      </c>
      <c r="O532" s="47">
        <v>0</v>
      </c>
      <c r="P532" s="47">
        <v>0</v>
      </c>
      <c r="Q532" s="47">
        <v>0</v>
      </c>
      <c r="R532" s="47">
        <v>0</v>
      </c>
      <c r="S532" s="47">
        <v>0</v>
      </c>
      <c r="T532" s="47">
        <v>225</v>
      </c>
      <c r="U532" s="47">
        <v>225</v>
      </c>
      <c r="V532" t="s">
        <v>71</v>
      </c>
      <c r="W532" t="s">
        <v>72</v>
      </c>
      <c r="X532"/>
      <c r="Y532" t="s">
        <v>239</v>
      </c>
      <c r="Z532" s="43" t="str">
        <f>Raw_data[[#This Row],[Month]]&amp;Raw_data[[#This Row],[Locations]]&amp;Raw_data[[#This Row],[Looker2]]</f>
        <v>45292Jersey VillageIOP</v>
      </c>
      <c r="AA532" s="44" t="str">
        <f>IFERROR(VLOOKUP(Raw_data[[#This Row],[Description]],'LU Table'!$A$1:$B$50,2,0),"")</f>
        <v>IOP</v>
      </c>
      <c r="AB532" s="44" t="str">
        <f>TRIM(MID(Raw_data[[#This Row],[Location]],LEN("Positive Recovery- ")+1,LEN(Raw_data[[#This Row],[Location]])))</f>
        <v>Jersey Village</v>
      </c>
      <c r="AC532" s="45">
        <f t="shared" si="8"/>
        <v>45292</v>
      </c>
      <c r="AD532" s="44" t="str">
        <f>VLOOKUP(Raw_data[[#This Row],[Locations]]&amp;Raw_data[[#This Row],[Looker2]],Category!A:E,5,0)</f>
        <v>Affiliate</v>
      </c>
      <c r="AE532" s="44" t="str">
        <f>Raw_data[[#This Row],[Locations]]&amp;Raw_data[[#This Row],[Looker2]]</f>
        <v>Jersey VillageIOP</v>
      </c>
    </row>
    <row r="533" spans="1:31">
      <c r="A533" s="15">
        <v>45297</v>
      </c>
      <c r="B533" s="15">
        <v>45296</v>
      </c>
      <c r="C533" t="s">
        <v>9</v>
      </c>
      <c r="D533">
        <v>205777</v>
      </c>
      <c r="E533" t="s">
        <v>612</v>
      </c>
      <c r="F533" t="s">
        <v>461</v>
      </c>
      <c r="G533" t="s">
        <v>481</v>
      </c>
      <c r="H533" t="s">
        <v>158</v>
      </c>
      <c r="I533" t="s">
        <v>232</v>
      </c>
      <c r="J533" t="s">
        <v>88</v>
      </c>
      <c r="K533" t="s">
        <v>21</v>
      </c>
      <c r="L533" t="s">
        <v>128</v>
      </c>
      <c r="M533">
        <v>1</v>
      </c>
      <c r="N533" s="47">
        <v>250</v>
      </c>
      <c r="O533" s="47">
        <v>0</v>
      </c>
      <c r="P533" s="47">
        <v>0</v>
      </c>
      <c r="Q533" s="47">
        <v>0</v>
      </c>
      <c r="R533" s="47">
        <v>0</v>
      </c>
      <c r="S533" s="47">
        <v>0</v>
      </c>
      <c r="T533" s="47">
        <v>225</v>
      </c>
      <c r="U533" s="47">
        <v>-25</v>
      </c>
      <c r="V533" t="s">
        <v>71</v>
      </c>
      <c r="W533" t="s">
        <v>72</v>
      </c>
      <c r="X533"/>
      <c r="Y533" t="s">
        <v>239</v>
      </c>
      <c r="Z533" s="43" t="str">
        <f>Raw_data[[#This Row],[Month]]&amp;Raw_data[[#This Row],[Locations]]&amp;Raw_data[[#This Row],[Looker2]]</f>
        <v>45292Jersey VillageIOP</v>
      </c>
      <c r="AA533" s="44" t="str">
        <f>IFERROR(VLOOKUP(Raw_data[[#This Row],[Description]],'LU Table'!$A$1:$B$50,2,0),"")</f>
        <v>IOP</v>
      </c>
      <c r="AB533" s="44" t="str">
        <f>TRIM(MID(Raw_data[[#This Row],[Location]],LEN("Positive Recovery- ")+1,LEN(Raw_data[[#This Row],[Location]])))</f>
        <v>Jersey Village</v>
      </c>
      <c r="AC533" s="45">
        <f t="shared" si="8"/>
        <v>45292</v>
      </c>
      <c r="AD533" s="44" t="str">
        <f>VLOOKUP(Raw_data[[#This Row],[Locations]]&amp;Raw_data[[#This Row],[Looker2]],Category!A:E,5,0)</f>
        <v>Affiliate</v>
      </c>
      <c r="AE533" s="44" t="str">
        <f>Raw_data[[#This Row],[Locations]]&amp;Raw_data[[#This Row],[Looker2]]</f>
        <v>Jersey VillageIOP</v>
      </c>
    </row>
    <row r="534" spans="1:31">
      <c r="A534" s="15">
        <v>45297</v>
      </c>
      <c r="B534" s="15">
        <v>45296</v>
      </c>
      <c r="C534" t="s">
        <v>9</v>
      </c>
      <c r="D534">
        <v>205778</v>
      </c>
      <c r="E534" t="s">
        <v>951</v>
      </c>
      <c r="F534" t="s">
        <v>479</v>
      </c>
      <c r="G534" t="s">
        <v>952</v>
      </c>
      <c r="H534" t="s">
        <v>166</v>
      </c>
      <c r="I534" t="s">
        <v>232</v>
      </c>
      <c r="J534" t="s">
        <v>961</v>
      </c>
      <c r="K534" t="s">
        <v>18</v>
      </c>
      <c r="L534" t="s">
        <v>129</v>
      </c>
      <c r="M534">
        <v>1</v>
      </c>
      <c r="N534" s="47">
        <v>400</v>
      </c>
      <c r="O534" s="47">
        <v>0</v>
      </c>
      <c r="P534" s="47">
        <v>0</v>
      </c>
      <c r="Q534" s="47">
        <v>0</v>
      </c>
      <c r="R534" s="47">
        <v>0</v>
      </c>
      <c r="S534" s="47">
        <v>400</v>
      </c>
      <c r="T534" s="47">
        <v>400</v>
      </c>
      <c r="U534" s="47">
        <v>400</v>
      </c>
      <c r="V534" t="s">
        <v>71</v>
      </c>
      <c r="W534" t="s">
        <v>72</v>
      </c>
      <c r="X534"/>
      <c r="Y534" t="s">
        <v>239</v>
      </c>
      <c r="Z534" s="43" t="str">
        <f>Raw_data[[#This Row],[Month]]&amp;Raw_data[[#This Row],[Locations]]&amp;Raw_data[[#This Row],[Looker2]]</f>
        <v>45292San AntonioPHP</v>
      </c>
      <c r="AA534" s="44" t="str">
        <f>IFERROR(VLOOKUP(Raw_data[[#This Row],[Description]],'LU Table'!$A$1:$B$50,2,0),"")</f>
        <v>PHP</v>
      </c>
      <c r="AB534" s="44" t="str">
        <f>TRIM(MID(Raw_data[[#This Row],[Location]],LEN("Positive Recovery- ")+1,LEN(Raw_data[[#This Row],[Location]])))</f>
        <v>San Antonio</v>
      </c>
      <c r="AC534" s="45">
        <f t="shared" si="8"/>
        <v>45292</v>
      </c>
      <c r="AD534" s="44" t="str">
        <f>VLOOKUP(Raw_data[[#This Row],[Locations]]&amp;Raw_data[[#This Row],[Looker2]],Category!A:E,5,0)</f>
        <v>Affiliate</v>
      </c>
      <c r="AE534" s="44" t="str">
        <f>Raw_data[[#This Row],[Locations]]&amp;Raw_data[[#This Row],[Looker2]]</f>
        <v>San AntonioPHP</v>
      </c>
    </row>
    <row r="535" spans="1:31">
      <c r="A535" s="15">
        <v>45297</v>
      </c>
      <c r="B535" s="15">
        <v>45296</v>
      </c>
      <c r="C535" t="s">
        <v>9</v>
      </c>
      <c r="D535">
        <v>205779</v>
      </c>
      <c r="E535" t="s">
        <v>710</v>
      </c>
      <c r="F535" t="s">
        <v>363</v>
      </c>
      <c r="G535" t="s">
        <v>344</v>
      </c>
      <c r="H535" t="s">
        <v>165</v>
      </c>
      <c r="I535" t="s">
        <v>232</v>
      </c>
      <c r="J535" t="s">
        <v>711</v>
      </c>
      <c r="K535" t="s">
        <v>76</v>
      </c>
      <c r="L535" t="s">
        <v>129</v>
      </c>
      <c r="M535">
        <v>1</v>
      </c>
      <c r="N535" s="47">
        <v>312</v>
      </c>
      <c r="O535" s="47">
        <v>0</v>
      </c>
      <c r="P535" s="47">
        <v>0</v>
      </c>
      <c r="Q535" s="47">
        <v>0</v>
      </c>
      <c r="R535" s="47">
        <v>0</v>
      </c>
      <c r="S535" s="47">
        <v>312</v>
      </c>
      <c r="T535" s="47">
        <v>280.8</v>
      </c>
      <c r="U535" s="47">
        <v>280.8</v>
      </c>
      <c r="V535" t="s">
        <v>71</v>
      </c>
      <c r="W535" t="s">
        <v>72</v>
      </c>
      <c r="X535"/>
      <c r="Y535" t="s">
        <v>239</v>
      </c>
      <c r="Z535" s="43" t="str">
        <f>Raw_data[[#This Row],[Month]]&amp;Raw_data[[#This Row],[Locations]]&amp;Raw_data[[#This Row],[Looker2]]</f>
        <v>45292MontrosePHP</v>
      </c>
      <c r="AA535" s="44" t="str">
        <f>IFERROR(VLOOKUP(Raw_data[[#This Row],[Description]],'LU Table'!$A$1:$B$50,2,0),"")</f>
        <v>PHP</v>
      </c>
      <c r="AB535" s="44" t="str">
        <f>TRIM(MID(Raw_data[[#This Row],[Location]],LEN("Positive Recovery- ")+1,LEN(Raw_data[[#This Row],[Location]])))</f>
        <v>Montrose</v>
      </c>
      <c r="AC535" s="45">
        <f t="shared" si="8"/>
        <v>45292</v>
      </c>
      <c r="AD535" s="44" t="str">
        <f>VLOOKUP(Raw_data[[#This Row],[Locations]]&amp;Raw_data[[#This Row],[Looker2]],Category!A:E,5,0)</f>
        <v>Company Owned</v>
      </c>
      <c r="AE535" s="44" t="str">
        <f>Raw_data[[#This Row],[Locations]]&amp;Raw_data[[#This Row],[Looker2]]</f>
        <v>MontrosePHP</v>
      </c>
    </row>
    <row r="536" spans="1:31">
      <c r="A536" s="15">
        <v>45297</v>
      </c>
      <c r="B536" s="15">
        <v>45296</v>
      </c>
      <c r="C536" t="s">
        <v>9</v>
      </c>
      <c r="D536">
        <v>205780</v>
      </c>
      <c r="E536" t="s">
        <v>141</v>
      </c>
      <c r="F536" t="s">
        <v>478</v>
      </c>
      <c r="G536" t="s">
        <v>325</v>
      </c>
      <c r="H536" t="s">
        <v>157</v>
      </c>
      <c r="I536" t="s">
        <v>232</v>
      </c>
      <c r="J536" t="s">
        <v>89</v>
      </c>
      <c r="K536" t="s">
        <v>76</v>
      </c>
      <c r="L536" t="s">
        <v>129</v>
      </c>
      <c r="M536">
        <v>1</v>
      </c>
      <c r="N536" s="47">
        <v>365</v>
      </c>
      <c r="O536" s="47">
        <v>0</v>
      </c>
      <c r="P536" s="47">
        <v>0</v>
      </c>
      <c r="Q536" s="47">
        <v>0</v>
      </c>
      <c r="R536" s="47">
        <v>0</v>
      </c>
      <c r="S536" s="47">
        <v>0</v>
      </c>
      <c r="T536" s="47">
        <v>328.5</v>
      </c>
      <c r="U536" s="47">
        <v>-36.5</v>
      </c>
      <c r="V536" t="s">
        <v>71</v>
      </c>
      <c r="W536" t="s">
        <v>72</v>
      </c>
      <c r="X536"/>
      <c r="Y536" t="s">
        <v>239</v>
      </c>
      <c r="Z536" s="43" t="str">
        <f>Raw_data[[#This Row],[Month]]&amp;Raw_data[[#This Row],[Locations]]&amp;Raw_data[[#This Row],[Looker2]]</f>
        <v>45292MontrosePHP</v>
      </c>
      <c r="AA536" s="44" t="str">
        <f>IFERROR(VLOOKUP(Raw_data[[#This Row],[Description]],'LU Table'!$A$1:$B$50,2,0),"")</f>
        <v>PHP</v>
      </c>
      <c r="AB536" s="44" t="str">
        <f>TRIM(MID(Raw_data[[#This Row],[Location]],LEN("Positive Recovery- ")+1,LEN(Raw_data[[#This Row],[Location]])))</f>
        <v>Montrose</v>
      </c>
      <c r="AC536" s="45">
        <f t="shared" si="8"/>
        <v>45292</v>
      </c>
      <c r="AD536" s="44" t="str">
        <f>VLOOKUP(Raw_data[[#This Row],[Locations]]&amp;Raw_data[[#This Row],[Looker2]],Category!A:E,5,0)</f>
        <v>Company Owned</v>
      </c>
      <c r="AE536" s="44" t="str">
        <f>Raw_data[[#This Row],[Locations]]&amp;Raw_data[[#This Row],[Looker2]]</f>
        <v>MontrosePHP</v>
      </c>
    </row>
    <row r="537" spans="1:31">
      <c r="A537" s="15">
        <v>45297</v>
      </c>
      <c r="B537" s="15">
        <v>45296</v>
      </c>
      <c r="C537" t="s">
        <v>9</v>
      </c>
      <c r="D537">
        <v>205781</v>
      </c>
      <c r="E537" t="s">
        <v>820</v>
      </c>
      <c r="F537" t="s">
        <v>287</v>
      </c>
      <c r="G537" t="s">
        <v>325</v>
      </c>
      <c r="H537" t="s">
        <v>167</v>
      </c>
      <c r="I537" t="s">
        <v>232</v>
      </c>
      <c r="J537" t="s">
        <v>87</v>
      </c>
      <c r="K537" t="s">
        <v>76</v>
      </c>
      <c r="L537" t="s">
        <v>129</v>
      </c>
      <c r="M537">
        <v>1</v>
      </c>
      <c r="N537" s="47">
        <v>425</v>
      </c>
      <c r="O537" s="47">
        <v>0</v>
      </c>
      <c r="P537" s="47">
        <v>0</v>
      </c>
      <c r="Q537" s="47">
        <v>0</v>
      </c>
      <c r="R537" s="47">
        <v>0</v>
      </c>
      <c r="S537" s="47">
        <v>0</v>
      </c>
      <c r="T537" s="47">
        <v>425</v>
      </c>
      <c r="U537" s="47">
        <v>85</v>
      </c>
      <c r="V537" t="s">
        <v>71</v>
      </c>
      <c r="W537" t="s">
        <v>72</v>
      </c>
      <c r="X537"/>
      <c r="Y537" t="s">
        <v>239</v>
      </c>
      <c r="Z537" s="43" t="str">
        <f>Raw_data[[#This Row],[Month]]&amp;Raw_data[[#This Row],[Locations]]&amp;Raw_data[[#This Row],[Looker2]]</f>
        <v>45292MontrosePHP</v>
      </c>
      <c r="AA537" s="44" t="str">
        <f>IFERROR(VLOOKUP(Raw_data[[#This Row],[Description]],'LU Table'!$A$1:$B$50,2,0),"")</f>
        <v>PHP</v>
      </c>
      <c r="AB537" s="44" t="str">
        <f>TRIM(MID(Raw_data[[#This Row],[Location]],LEN("Positive Recovery- ")+1,LEN(Raw_data[[#This Row],[Location]])))</f>
        <v>Montrose</v>
      </c>
      <c r="AC537" s="45">
        <f t="shared" si="8"/>
        <v>45292</v>
      </c>
      <c r="AD537" s="44" t="str">
        <f>VLOOKUP(Raw_data[[#This Row],[Locations]]&amp;Raw_data[[#This Row],[Looker2]],Category!A:E,5,0)</f>
        <v>Company Owned</v>
      </c>
      <c r="AE537" s="44" t="str">
        <f>Raw_data[[#This Row],[Locations]]&amp;Raw_data[[#This Row],[Looker2]]</f>
        <v>MontrosePHP</v>
      </c>
    </row>
    <row r="538" spans="1:31">
      <c r="A538" s="15">
        <v>45297</v>
      </c>
      <c r="B538" s="15">
        <v>45296</v>
      </c>
      <c r="C538" t="s">
        <v>9</v>
      </c>
      <c r="D538">
        <v>205782</v>
      </c>
      <c r="E538" t="s">
        <v>672</v>
      </c>
      <c r="F538" t="s">
        <v>609</v>
      </c>
      <c r="G538" t="s">
        <v>393</v>
      </c>
      <c r="H538" t="s">
        <v>166</v>
      </c>
      <c r="I538" t="s">
        <v>232</v>
      </c>
      <c r="J538" t="s">
        <v>94</v>
      </c>
      <c r="K538" t="s">
        <v>76</v>
      </c>
      <c r="L538" t="s">
        <v>129</v>
      </c>
      <c r="M538">
        <v>1</v>
      </c>
      <c r="N538" s="47">
        <v>325</v>
      </c>
      <c r="O538" s="47">
        <v>0</v>
      </c>
      <c r="P538" s="47">
        <v>0</v>
      </c>
      <c r="Q538" s="47">
        <v>0</v>
      </c>
      <c r="R538" s="47">
        <v>0</v>
      </c>
      <c r="S538" s="47">
        <v>0</v>
      </c>
      <c r="T538" s="47">
        <v>292.5</v>
      </c>
      <c r="U538" s="47">
        <v>292.5</v>
      </c>
      <c r="V538" t="s">
        <v>71</v>
      </c>
      <c r="W538" t="s">
        <v>72</v>
      </c>
      <c r="X538"/>
      <c r="Y538" t="s">
        <v>239</v>
      </c>
      <c r="Z538" s="43" t="str">
        <f>Raw_data[[#This Row],[Month]]&amp;Raw_data[[#This Row],[Locations]]&amp;Raw_data[[#This Row],[Looker2]]</f>
        <v>45292MontrosePHP</v>
      </c>
      <c r="AA538" s="44" t="str">
        <f>IFERROR(VLOOKUP(Raw_data[[#This Row],[Description]],'LU Table'!$A$1:$B$50,2,0),"")</f>
        <v>PHP</v>
      </c>
      <c r="AB538" s="44" t="str">
        <f>TRIM(MID(Raw_data[[#This Row],[Location]],LEN("Positive Recovery- ")+1,LEN(Raw_data[[#This Row],[Location]])))</f>
        <v>Montrose</v>
      </c>
      <c r="AC538" s="45">
        <f t="shared" si="8"/>
        <v>45292</v>
      </c>
      <c r="AD538" s="44" t="str">
        <f>VLOOKUP(Raw_data[[#This Row],[Locations]]&amp;Raw_data[[#This Row],[Looker2]],Category!A:E,5,0)</f>
        <v>Company Owned</v>
      </c>
      <c r="AE538" s="44" t="str">
        <f>Raw_data[[#This Row],[Locations]]&amp;Raw_data[[#This Row],[Looker2]]</f>
        <v>MontrosePHP</v>
      </c>
    </row>
    <row r="539" spans="1:31">
      <c r="A539" s="15">
        <v>45297</v>
      </c>
      <c r="B539" s="15">
        <v>45296</v>
      </c>
      <c r="C539" t="s">
        <v>9</v>
      </c>
      <c r="D539">
        <v>205783</v>
      </c>
      <c r="E539" t="s">
        <v>787</v>
      </c>
      <c r="F539" t="s">
        <v>648</v>
      </c>
      <c r="G539" t="s">
        <v>788</v>
      </c>
      <c r="H539" t="s">
        <v>157</v>
      </c>
      <c r="I539" t="s">
        <v>232</v>
      </c>
      <c r="J539" t="s">
        <v>103</v>
      </c>
      <c r="K539" t="s">
        <v>76</v>
      </c>
      <c r="L539" t="s">
        <v>129</v>
      </c>
      <c r="M539">
        <v>1</v>
      </c>
      <c r="N539" s="47">
        <v>400</v>
      </c>
      <c r="O539" s="47">
        <v>0</v>
      </c>
      <c r="P539" s="47">
        <v>0</v>
      </c>
      <c r="Q539" s="47">
        <v>0</v>
      </c>
      <c r="R539" s="47">
        <v>0</v>
      </c>
      <c r="S539" s="47">
        <v>400</v>
      </c>
      <c r="T539" s="47">
        <v>360</v>
      </c>
      <c r="U539" s="47">
        <v>360</v>
      </c>
      <c r="V539" t="s">
        <v>71</v>
      </c>
      <c r="W539" t="s">
        <v>72</v>
      </c>
      <c r="X539"/>
      <c r="Y539" t="s">
        <v>239</v>
      </c>
      <c r="Z539" s="43" t="str">
        <f>Raw_data[[#This Row],[Month]]&amp;Raw_data[[#This Row],[Locations]]&amp;Raw_data[[#This Row],[Looker2]]</f>
        <v>45292MontrosePHP</v>
      </c>
      <c r="AA539" s="44" t="str">
        <f>IFERROR(VLOOKUP(Raw_data[[#This Row],[Description]],'LU Table'!$A$1:$B$50,2,0),"")</f>
        <v>PHP</v>
      </c>
      <c r="AB539" s="44" t="str">
        <f>TRIM(MID(Raw_data[[#This Row],[Location]],LEN("Positive Recovery- ")+1,LEN(Raw_data[[#This Row],[Location]])))</f>
        <v>Montrose</v>
      </c>
      <c r="AC539" s="45">
        <f t="shared" si="8"/>
        <v>45292</v>
      </c>
      <c r="AD539" s="44" t="str">
        <f>VLOOKUP(Raw_data[[#This Row],[Locations]]&amp;Raw_data[[#This Row],[Looker2]],Category!A:E,5,0)</f>
        <v>Company Owned</v>
      </c>
      <c r="AE539" s="44" t="str">
        <f>Raw_data[[#This Row],[Locations]]&amp;Raw_data[[#This Row],[Looker2]]</f>
        <v>MontrosePHP</v>
      </c>
    </row>
    <row r="540" spans="1:31">
      <c r="A540" s="15">
        <v>45298</v>
      </c>
      <c r="B540" s="15">
        <v>45292</v>
      </c>
      <c r="C540" t="s">
        <v>9</v>
      </c>
      <c r="D540">
        <v>205960</v>
      </c>
      <c r="E540" t="s">
        <v>73</v>
      </c>
      <c r="F540" t="s">
        <v>398</v>
      </c>
      <c r="G540" t="s">
        <v>399</v>
      </c>
      <c r="H540" t="s">
        <v>150</v>
      </c>
      <c r="I540" t="s">
        <v>232</v>
      </c>
      <c r="J540" t="s">
        <v>17</v>
      </c>
      <c r="K540" t="s">
        <v>76</v>
      </c>
      <c r="L540" t="s">
        <v>128</v>
      </c>
      <c r="M540">
        <v>1</v>
      </c>
      <c r="N540" s="47">
        <v>700</v>
      </c>
      <c r="O540" s="47">
        <v>0</v>
      </c>
      <c r="P540" s="47">
        <v>0</v>
      </c>
      <c r="Q540" s="47">
        <v>0</v>
      </c>
      <c r="R540" s="47">
        <v>0</v>
      </c>
      <c r="S540" s="47">
        <v>0</v>
      </c>
      <c r="T540" s="47">
        <v>700</v>
      </c>
      <c r="U540" s="47">
        <v>0</v>
      </c>
      <c r="V540" t="s">
        <v>71</v>
      </c>
      <c r="W540" t="s">
        <v>959</v>
      </c>
      <c r="X540"/>
      <c r="Y540" t="s">
        <v>233</v>
      </c>
      <c r="Z540" s="43" t="str">
        <f>Raw_data[[#This Row],[Month]]&amp;Raw_data[[#This Row],[Locations]]&amp;Raw_data[[#This Row],[Looker2]]</f>
        <v>45292MontroseSober Living</v>
      </c>
      <c r="AA540" s="44" t="str">
        <f>IFERROR(VLOOKUP(Raw_data[[#This Row],[Description]],'LU Table'!$A$1:$B$50,2,0),"")</f>
        <v>Sober Living</v>
      </c>
      <c r="AB540" s="44" t="str">
        <f>TRIM(MID(Raw_data[[#This Row],[Location]],LEN("Positive Recovery- ")+1,LEN(Raw_data[[#This Row],[Location]])))</f>
        <v>Montrose</v>
      </c>
      <c r="AC540" s="45">
        <f t="shared" si="8"/>
        <v>45292</v>
      </c>
      <c r="AD540" s="44" t="str">
        <f>VLOOKUP(Raw_data[[#This Row],[Locations]]&amp;Raw_data[[#This Row],[Looker2]],Category!A:E,5,0)</f>
        <v>Company Owned</v>
      </c>
      <c r="AE540" s="44" t="str">
        <f>Raw_data[[#This Row],[Locations]]&amp;Raw_data[[#This Row],[Looker2]]</f>
        <v>MontroseSober Living</v>
      </c>
    </row>
    <row r="541" spans="1:31">
      <c r="A541" s="15">
        <v>45298</v>
      </c>
      <c r="B541" s="15">
        <v>45292</v>
      </c>
      <c r="C541" t="s">
        <v>9</v>
      </c>
      <c r="D541">
        <v>205961</v>
      </c>
      <c r="E541" t="s">
        <v>568</v>
      </c>
      <c r="F541" t="s">
        <v>302</v>
      </c>
      <c r="G541" t="s">
        <v>482</v>
      </c>
      <c r="H541" t="s">
        <v>150</v>
      </c>
      <c r="I541" t="s">
        <v>232</v>
      </c>
      <c r="J541" t="s">
        <v>17</v>
      </c>
      <c r="K541" t="s">
        <v>76</v>
      </c>
      <c r="L541" t="s">
        <v>128</v>
      </c>
      <c r="M541">
        <v>1</v>
      </c>
      <c r="N541" s="47">
        <v>800</v>
      </c>
      <c r="O541" s="47">
        <v>0</v>
      </c>
      <c r="P541" s="47">
        <v>0</v>
      </c>
      <c r="Q541" s="47">
        <v>0</v>
      </c>
      <c r="R541" s="47">
        <v>0</v>
      </c>
      <c r="S541" s="47">
        <v>0</v>
      </c>
      <c r="T541" s="47">
        <v>800</v>
      </c>
      <c r="U541" s="47">
        <v>0</v>
      </c>
      <c r="V541" t="s">
        <v>71</v>
      </c>
      <c r="W541" t="s">
        <v>959</v>
      </c>
      <c r="X541"/>
      <c r="Y541" t="s">
        <v>233</v>
      </c>
      <c r="Z541" s="43" t="str">
        <f>Raw_data[[#This Row],[Month]]&amp;Raw_data[[#This Row],[Locations]]&amp;Raw_data[[#This Row],[Looker2]]</f>
        <v>45292MontroseSober Living</v>
      </c>
      <c r="AA541" s="44" t="str">
        <f>IFERROR(VLOOKUP(Raw_data[[#This Row],[Description]],'LU Table'!$A$1:$B$50,2,0),"")</f>
        <v>Sober Living</v>
      </c>
      <c r="AB541" s="44" t="str">
        <f>TRIM(MID(Raw_data[[#This Row],[Location]],LEN("Positive Recovery- ")+1,LEN(Raw_data[[#This Row],[Location]])))</f>
        <v>Montrose</v>
      </c>
      <c r="AC541" s="45">
        <f t="shared" si="8"/>
        <v>45292</v>
      </c>
      <c r="AD541" s="44" t="str">
        <f>VLOOKUP(Raw_data[[#This Row],[Locations]]&amp;Raw_data[[#This Row],[Looker2]],Category!A:E,5,0)</f>
        <v>Company Owned</v>
      </c>
      <c r="AE541" s="44" t="str">
        <f>Raw_data[[#This Row],[Locations]]&amp;Raw_data[[#This Row],[Looker2]]</f>
        <v>MontroseSober Living</v>
      </c>
    </row>
    <row r="542" spans="1:31">
      <c r="A542" s="15">
        <v>45298</v>
      </c>
      <c r="B542" s="15">
        <v>45292</v>
      </c>
      <c r="C542" t="s">
        <v>9</v>
      </c>
      <c r="D542">
        <v>205962</v>
      </c>
      <c r="E542" t="s">
        <v>83</v>
      </c>
      <c r="F542" t="s">
        <v>253</v>
      </c>
      <c r="G542" t="s">
        <v>294</v>
      </c>
      <c r="H542" t="s">
        <v>150</v>
      </c>
      <c r="I542" t="s">
        <v>232</v>
      </c>
      <c r="J542" t="s">
        <v>17</v>
      </c>
      <c r="K542" t="s">
        <v>76</v>
      </c>
      <c r="L542" t="s">
        <v>128</v>
      </c>
      <c r="M542">
        <v>1</v>
      </c>
      <c r="N542" s="47">
        <v>800</v>
      </c>
      <c r="O542" s="47">
        <v>0</v>
      </c>
      <c r="P542" s="47">
        <v>0</v>
      </c>
      <c r="Q542" s="47">
        <v>0</v>
      </c>
      <c r="R542" s="47">
        <v>0</v>
      </c>
      <c r="S542" s="47">
        <v>0</v>
      </c>
      <c r="T542" s="47">
        <v>800</v>
      </c>
      <c r="U542" s="47">
        <v>0</v>
      </c>
      <c r="V542" t="s">
        <v>71</v>
      </c>
      <c r="W542" t="s">
        <v>959</v>
      </c>
      <c r="X542"/>
      <c r="Y542" t="s">
        <v>233</v>
      </c>
      <c r="Z542" s="43" t="str">
        <f>Raw_data[[#This Row],[Month]]&amp;Raw_data[[#This Row],[Locations]]&amp;Raw_data[[#This Row],[Looker2]]</f>
        <v>45292MontroseSober Living</v>
      </c>
      <c r="AA542" s="44" t="str">
        <f>IFERROR(VLOOKUP(Raw_data[[#This Row],[Description]],'LU Table'!$A$1:$B$50,2,0),"")</f>
        <v>Sober Living</v>
      </c>
      <c r="AB542" s="44" t="str">
        <f>TRIM(MID(Raw_data[[#This Row],[Location]],LEN("Positive Recovery- ")+1,LEN(Raw_data[[#This Row],[Location]])))</f>
        <v>Montrose</v>
      </c>
      <c r="AC542" s="45">
        <f t="shared" si="8"/>
        <v>45292</v>
      </c>
      <c r="AD542" s="44" t="str">
        <f>VLOOKUP(Raw_data[[#This Row],[Locations]]&amp;Raw_data[[#This Row],[Looker2]],Category!A:E,5,0)</f>
        <v>Company Owned</v>
      </c>
      <c r="AE542" s="44" t="str">
        <f>Raw_data[[#This Row],[Locations]]&amp;Raw_data[[#This Row],[Looker2]]</f>
        <v>MontroseSober Living</v>
      </c>
    </row>
    <row r="543" spans="1:31">
      <c r="A543" s="15">
        <v>45298</v>
      </c>
      <c r="B543" s="15">
        <v>45292</v>
      </c>
      <c r="C543" t="s">
        <v>9</v>
      </c>
      <c r="D543">
        <v>205964</v>
      </c>
      <c r="E543" t="s">
        <v>672</v>
      </c>
      <c r="F543" t="s">
        <v>609</v>
      </c>
      <c r="G543" t="s">
        <v>393</v>
      </c>
      <c r="H543" t="s">
        <v>150</v>
      </c>
      <c r="I543" t="s">
        <v>232</v>
      </c>
      <c r="J543" t="s">
        <v>17</v>
      </c>
      <c r="K543" t="s">
        <v>76</v>
      </c>
      <c r="L543" t="s">
        <v>129</v>
      </c>
      <c r="M543">
        <v>1</v>
      </c>
      <c r="N543" s="47">
        <v>800</v>
      </c>
      <c r="O543" s="47">
        <v>0</v>
      </c>
      <c r="P543" s="47">
        <v>0</v>
      </c>
      <c r="Q543" s="47">
        <v>0</v>
      </c>
      <c r="R543" s="47">
        <v>0</v>
      </c>
      <c r="S543" s="47">
        <v>0</v>
      </c>
      <c r="T543" s="47">
        <v>800</v>
      </c>
      <c r="U543" s="47">
        <v>0</v>
      </c>
      <c r="V543" t="s">
        <v>71</v>
      </c>
      <c r="W543" t="s">
        <v>959</v>
      </c>
      <c r="X543"/>
      <c r="Y543" t="s">
        <v>233</v>
      </c>
      <c r="Z543" s="43" t="str">
        <f>Raw_data[[#This Row],[Month]]&amp;Raw_data[[#This Row],[Locations]]&amp;Raw_data[[#This Row],[Looker2]]</f>
        <v>45292MontroseSober Living</v>
      </c>
      <c r="AA543" s="44" t="str">
        <f>IFERROR(VLOOKUP(Raw_data[[#This Row],[Description]],'LU Table'!$A$1:$B$50,2,0),"")</f>
        <v>Sober Living</v>
      </c>
      <c r="AB543" s="44" t="str">
        <f>TRIM(MID(Raw_data[[#This Row],[Location]],LEN("Positive Recovery- ")+1,LEN(Raw_data[[#This Row],[Location]])))</f>
        <v>Montrose</v>
      </c>
      <c r="AC543" s="45">
        <f t="shared" ref="AC543:AC606" si="9">B543-DAY(B543)+1</f>
        <v>45292</v>
      </c>
      <c r="AD543" s="44" t="str">
        <f>VLOOKUP(Raw_data[[#This Row],[Locations]]&amp;Raw_data[[#This Row],[Looker2]],Category!A:E,5,0)</f>
        <v>Company Owned</v>
      </c>
      <c r="AE543" s="44" t="str">
        <f>Raw_data[[#This Row],[Locations]]&amp;Raw_data[[#This Row],[Looker2]]</f>
        <v>MontroseSober Living</v>
      </c>
    </row>
    <row r="544" spans="1:31">
      <c r="A544" s="15">
        <v>45299</v>
      </c>
      <c r="B544" s="15">
        <v>45292</v>
      </c>
      <c r="C544" t="s">
        <v>9</v>
      </c>
      <c r="D544">
        <v>206214</v>
      </c>
      <c r="E544" t="s">
        <v>651</v>
      </c>
      <c r="F544" t="s">
        <v>341</v>
      </c>
      <c r="G544" t="s">
        <v>652</v>
      </c>
      <c r="H544" t="s">
        <v>160</v>
      </c>
      <c r="I544" t="s">
        <v>232</v>
      </c>
      <c r="J544" t="s">
        <v>90</v>
      </c>
      <c r="K544" t="s">
        <v>75</v>
      </c>
      <c r="L544" t="s">
        <v>128</v>
      </c>
      <c r="M544">
        <v>1</v>
      </c>
      <c r="N544" s="47">
        <v>220</v>
      </c>
      <c r="O544" s="47">
        <v>0</v>
      </c>
      <c r="P544" s="47">
        <v>0</v>
      </c>
      <c r="Q544" s="47">
        <v>0</v>
      </c>
      <c r="R544" s="47">
        <v>0</v>
      </c>
      <c r="S544" s="47">
        <v>8</v>
      </c>
      <c r="T544" s="47">
        <v>198</v>
      </c>
      <c r="U544" s="47">
        <v>198</v>
      </c>
      <c r="V544" t="s">
        <v>71</v>
      </c>
      <c r="W544" t="s">
        <v>72</v>
      </c>
      <c r="X544"/>
      <c r="Y544" t="s">
        <v>240</v>
      </c>
      <c r="Z544" s="43" t="str">
        <f>Raw_data[[#This Row],[Month]]&amp;Raw_data[[#This Row],[Locations]]&amp;Raw_data[[#This Row],[Looker2]]</f>
        <v>45292The WoodlandsIOP</v>
      </c>
      <c r="AA544" s="44" t="str">
        <f>IFERROR(VLOOKUP(Raw_data[[#This Row],[Description]],'LU Table'!$A$1:$B$50,2,0),"")</f>
        <v>IOP</v>
      </c>
      <c r="AB544" s="44" t="str">
        <f>TRIM(MID(Raw_data[[#This Row],[Location]],LEN("Positive Recovery- ")+1,LEN(Raw_data[[#This Row],[Location]])))</f>
        <v>The Woodlands</v>
      </c>
      <c r="AC544" s="45">
        <f t="shared" si="9"/>
        <v>45292</v>
      </c>
      <c r="AD544" s="44" t="str">
        <f>VLOOKUP(Raw_data[[#This Row],[Locations]]&amp;Raw_data[[#This Row],[Looker2]],Category!A:E,5,0)</f>
        <v>Affiliate</v>
      </c>
      <c r="AE544" s="44" t="str">
        <f>Raw_data[[#This Row],[Locations]]&amp;Raw_data[[#This Row],[Looker2]]</f>
        <v>The WoodlandsIOP</v>
      </c>
    </row>
    <row r="545" spans="1:31">
      <c r="A545" s="15">
        <v>45299</v>
      </c>
      <c r="B545" s="15">
        <v>45294</v>
      </c>
      <c r="C545" t="s">
        <v>9</v>
      </c>
      <c r="D545">
        <v>206180</v>
      </c>
      <c r="E545" t="s">
        <v>994</v>
      </c>
      <c r="F545" t="s">
        <v>321</v>
      </c>
      <c r="G545" t="s">
        <v>276</v>
      </c>
      <c r="H545" t="s">
        <v>155</v>
      </c>
      <c r="I545" t="s">
        <v>232</v>
      </c>
      <c r="J545" t="s">
        <v>95</v>
      </c>
      <c r="K545" t="s">
        <v>107</v>
      </c>
      <c r="L545" t="s">
        <v>130</v>
      </c>
      <c r="M545">
        <v>4</v>
      </c>
      <c r="N545" s="47">
        <v>2320</v>
      </c>
      <c r="O545" s="47">
        <v>0</v>
      </c>
      <c r="P545" s="47">
        <v>0</v>
      </c>
      <c r="Q545" s="47">
        <v>0</v>
      </c>
      <c r="R545" s="47">
        <v>0</v>
      </c>
      <c r="S545" s="47">
        <v>0</v>
      </c>
      <c r="T545" s="47">
        <v>2088</v>
      </c>
      <c r="U545" s="47">
        <v>696</v>
      </c>
      <c r="V545" t="s">
        <v>71</v>
      </c>
      <c r="W545" t="s">
        <v>72</v>
      </c>
      <c r="X545"/>
      <c r="Y545" t="s">
        <v>240</v>
      </c>
      <c r="Z545" s="43" t="str">
        <f>Raw_data[[#This Row],[Month]]&amp;Raw_data[[#This Row],[Locations]]&amp;Raw_data[[#This Row],[Looker2]]</f>
        <v>45292Dallas Ft WorthDetox</v>
      </c>
      <c r="AA545" s="44" t="str">
        <f>IFERROR(VLOOKUP(Raw_data[[#This Row],[Description]],'LU Table'!$A$1:$B$50,2,0),"")</f>
        <v>Detox</v>
      </c>
      <c r="AB545" s="44" t="str">
        <f>TRIM(MID(Raw_data[[#This Row],[Location]],LEN("Positive Recovery- ")+1,LEN(Raw_data[[#This Row],[Location]])))</f>
        <v>Dallas Ft Worth</v>
      </c>
      <c r="AC545" s="45">
        <f t="shared" si="9"/>
        <v>45292</v>
      </c>
      <c r="AD545" s="44" t="str">
        <f>VLOOKUP(Raw_data[[#This Row],[Locations]]&amp;Raw_data[[#This Row],[Looker2]],Category!A:E,5,0)</f>
        <v>Company Owned</v>
      </c>
      <c r="AE545" s="44" t="str">
        <f>Raw_data[[#This Row],[Locations]]&amp;Raw_data[[#This Row],[Looker2]]</f>
        <v>Dallas Ft WorthDetox</v>
      </c>
    </row>
    <row r="546" spans="1:31">
      <c r="A546" s="15">
        <v>45299</v>
      </c>
      <c r="B546" s="15">
        <v>45294</v>
      </c>
      <c r="C546" t="s">
        <v>9</v>
      </c>
      <c r="D546">
        <v>206202</v>
      </c>
      <c r="E546" t="s">
        <v>803</v>
      </c>
      <c r="F546" t="s">
        <v>804</v>
      </c>
      <c r="G546" t="s">
        <v>805</v>
      </c>
      <c r="H546" t="s">
        <v>157</v>
      </c>
      <c r="I546" t="s">
        <v>232</v>
      </c>
      <c r="J546" t="s">
        <v>17</v>
      </c>
      <c r="K546" t="s">
        <v>76</v>
      </c>
      <c r="L546" t="s">
        <v>129</v>
      </c>
      <c r="M546">
        <v>1</v>
      </c>
      <c r="N546" s="47">
        <v>300</v>
      </c>
      <c r="O546" s="47">
        <v>0</v>
      </c>
      <c r="P546" s="47">
        <v>0</v>
      </c>
      <c r="Q546" s="47">
        <v>0</v>
      </c>
      <c r="R546" s="47">
        <v>0</v>
      </c>
      <c r="S546" s="47">
        <v>300</v>
      </c>
      <c r="T546" s="47">
        <v>300</v>
      </c>
      <c r="U546" s="47">
        <v>300</v>
      </c>
      <c r="V546" t="s">
        <v>71</v>
      </c>
      <c r="W546" t="s">
        <v>72</v>
      </c>
      <c r="X546"/>
      <c r="Y546" t="s">
        <v>240</v>
      </c>
      <c r="Z546" s="43" t="str">
        <f>Raw_data[[#This Row],[Month]]&amp;Raw_data[[#This Row],[Locations]]&amp;Raw_data[[#This Row],[Looker2]]</f>
        <v>45292MontrosePHP</v>
      </c>
      <c r="AA546" s="44" t="str">
        <f>IFERROR(VLOOKUP(Raw_data[[#This Row],[Description]],'LU Table'!$A$1:$B$50,2,0),"")</f>
        <v>PHP</v>
      </c>
      <c r="AB546" s="44" t="str">
        <f>TRIM(MID(Raw_data[[#This Row],[Location]],LEN("Positive Recovery- ")+1,LEN(Raw_data[[#This Row],[Location]])))</f>
        <v>Montrose</v>
      </c>
      <c r="AC546" s="45">
        <f t="shared" si="9"/>
        <v>45292</v>
      </c>
      <c r="AD546" s="44" t="str">
        <f>VLOOKUP(Raw_data[[#This Row],[Locations]]&amp;Raw_data[[#This Row],[Looker2]],Category!A:E,5,0)</f>
        <v>Company Owned</v>
      </c>
      <c r="AE546" s="44" t="str">
        <f>Raw_data[[#This Row],[Locations]]&amp;Raw_data[[#This Row],[Looker2]]</f>
        <v>MontrosePHP</v>
      </c>
    </row>
    <row r="547" spans="1:31">
      <c r="A547" s="15">
        <v>45299</v>
      </c>
      <c r="B547" s="15">
        <v>45294</v>
      </c>
      <c r="C547" t="s">
        <v>9</v>
      </c>
      <c r="D547">
        <v>206203</v>
      </c>
      <c r="E547" t="s">
        <v>787</v>
      </c>
      <c r="F547" t="s">
        <v>648</v>
      </c>
      <c r="G547" t="s">
        <v>788</v>
      </c>
      <c r="H547" t="s">
        <v>157</v>
      </c>
      <c r="I547" t="s">
        <v>232</v>
      </c>
      <c r="J547" t="s">
        <v>103</v>
      </c>
      <c r="K547" t="s">
        <v>76</v>
      </c>
      <c r="L547" t="s">
        <v>129</v>
      </c>
      <c r="M547">
        <v>1</v>
      </c>
      <c r="N547" s="47">
        <v>400</v>
      </c>
      <c r="O547" s="47">
        <v>0</v>
      </c>
      <c r="P547" s="47">
        <v>0</v>
      </c>
      <c r="Q547" s="47">
        <v>0</v>
      </c>
      <c r="R547" s="47">
        <v>0</v>
      </c>
      <c r="S547" s="47">
        <v>400</v>
      </c>
      <c r="T547" s="47">
        <v>360</v>
      </c>
      <c r="U547" s="47">
        <v>360</v>
      </c>
      <c r="V547" t="s">
        <v>71</v>
      </c>
      <c r="W547" t="s">
        <v>72</v>
      </c>
      <c r="X547"/>
      <c r="Y547" t="s">
        <v>240</v>
      </c>
      <c r="Z547" s="43" t="str">
        <f>Raw_data[[#This Row],[Month]]&amp;Raw_data[[#This Row],[Locations]]&amp;Raw_data[[#This Row],[Looker2]]</f>
        <v>45292MontrosePHP</v>
      </c>
      <c r="AA547" s="44" t="str">
        <f>IFERROR(VLOOKUP(Raw_data[[#This Row],[Description]],'LU Table'!$A$1:$B$50,2,0),"")</f>
        <v>PHP</v>
      </c>
      <c r="AB547" s="44" t="str">
        <f>TRIM(MID(Raw_data[[#This Row],[Location]],LEN("Positive Recovery- ")+1,LEN(Raw_data[[#This Row],[Location]])))</f>
        <v>Montrose</v>
      </c>
      <c r="AC547" s="45">
        <f t="shared" si="9"/>
        <v>45292</v>
      </c>
      <c r="AD547" s="44" t="str">
        <f>VLOOKUP(Raw_data[[#This Row],[Locations]]&amp;Raw_data[[#This Row],[Looker2]],Category!A:E,5,0)</f>
        <v>Company Owned</v>
      </c>
      <c r="AE547" s="44" t="str">
        <f>Raw_data[[#This Row],[Locations]]&amp;Raw_data[[#This Row],[Looker2]]</f>
        <v>MontrosePHP</v>
      </c>
    </row>
    <row r="548" spans="1:31">
      <c r="A548" s="15">
        <v>45299</v>
      </c>
      <c r="B548" s="15">
        <v>45294</v>
      </c>
      <c r="C548" t="s">
        <v>9</v>
      </c>
      <c r="D548">
        <v>206204</v>
      </c>
      <c r="E548" t="s">
        <v>672</v>
      </c>
      <c r="F548" t="s">
        <v>609</v>
      </c>
      <c r="G548" t="s">
        <v>393</v>
      </c>
      <c r="H548" t="s">
        <v>166</v>
      </c>
      <c r="I548" t="s">
        <v>232</v>
      </c>
      <c r="J548" t="s">
        <v>94</v>
      </c>
      <c r="K548" t="s">
        <v>76</v>
      </c>
      <c r="L548" t="s">
        <v>129</v>
      </c>
      <c r="M548">
        <v>1</v>
      </c>
      <c r="N548" s="47">
        <v>325</v>
      </c>
      <c r="O548" s="47">
        <v>0</v>
      </c>
      <c r="P548" s="47">
        <v>0</v>
      </c>
      <c r="Q548" s="47">
        <v>0</v>
      </c>
      <c r="R548" s="47">
        <v>0</v>
      </c>
      <c r="S548" s="47">
        <v>0</v>
      </c>
      <c r="T548" s="47">
        <v>292.5</v>
      </c>
      <c r="U548" s="47">
        <v>292.5</v>
      </c>
      <c r="V548" t="s">
        <v>71</v>
      </c>
      <c r="W548" t="s">
        <v>72</v>
      </c>
      <c r="X548"/>
      <c r="Y548" t="s">
        <v>240</v>
      </c>
      <c r="Z548" s="43" t="str">
        <f>Raw_data[[#This Row],[Month]]&amp;Raw_data[[#This Row],[Locations]]&amp;Raw_data[[#This Row],[Looker2]]</f>
        <v>45292MontrosePHP</v>
      </c>
      <c r="AA548" s="44" t="str">
        <f>IFERROR(VLOOKUP(Raw_data[[#This Row],[Description]],'LU Table'!$A$1:$B$50,2,0),"")</f>
        <v>PHP</v>
      </c>
      <c r="AB548" s="44" t="str">
        <f>TRIM(MID(Raw_data[[#This Row],[Location]],LEN("Positive Recovery- ")+1,LEN(Raw_data[[#This Row],[Location]])))</f>
        <v>Montrose</v>
      </c>
      <c r="AC548" s="45">
        <f t="shared" si="9"/>
        <v>45292</v>
      </c>
      <c r="AD548" s="44" t="str">
        <f>VLOOKUP(Raw_data[[#This Row],[Locations]]&amp;Raw_data[[#This Row],[Looker2]],Category!A:E,5,0)</f>
        <v>Company Owned</v>
      </c>
      <c r="AE548" s="44" t="str">
        <f>Raw_data[[#This Row],[Locations]]&amp;Raw_data[[#This Row],[Looker2]]</f>
        <v>MontrosePHP</v>
      </c>
    </row>
    <row r="549" spans="1:31">
      <c r="A549" s="15">
        <v>45299</v>
      </c>
      <c r="B549" s="15">
        <v>45294</v>
      </c>
      <c r="C549" t="s">
        <v>9</v>
      </c>
      <c r="D549">
        <v>206205</v>
      </c>
      <c r="E549" t="s">
        <v>141</v>
      </c>
      <c r="F549" t="s">
        <v>478</v>
      </c>
      <c r="G549" t="s">
        <v>325</v>
      </c>
      <c r="H549" t="s">
        <v>157</v>
      </c>
      <c r="I549" t="s">
        <v>232</v>
      </c>
      <c r="J549" t="s">
        <v>89</v>
      </c>
      <c r="K549" t="s">
        <v>76</v>
      </c>
      <c r="L549" t="s">
        <v>129</v>
      </c>
      <c r="M549">
        <v>1</v>
      </c>
      <c r="N549" s="47">
        <v>365</v>
      </c>
      <c r="O549" s="47">
        <v>0</v>
      </c>
      <c r="P549" s="47">
        <v>0</v>
      </c>
      <c r="Q549" s="47">
        <v>0</v>
      </c>
      <c r="R549" s="47">
        <v>0</v>
      </c>
      <c r="S549" s="47">
        <v>0</v>
      </c>
      <c r="T549" s="47">
        <v>328.5</v>
      </c>
      <c r="U549" s="47">
        <v>-36.5</v>
      </c>
      <c r="V549" t="s">
        <v>71</v>
      </c>
      <c r="W549" t="s">
        <v>72</v>
      </c>
      <c r="X549"/>
      <c r="Y549" t="s">
        <v>240</v>
      </c>
      <c r="Z549" s="43" t="str">
        <f>Raw_data[[#This Row],[Month]]&amp;Raw_data[[#This Row],[Locations]]&amp;Raw_data[[#This Row],[Looker2]]</f>
        <v>45292MontrosePHP</v>
      </c>
      <c r="AA549" s="44" t="str">
        <f>IFERROR(VLOOKUP(Raw_data[[#This Row],[Description]],'LU Table'!$A$1:$B$50,2,0),"")</f>
        <v>PHP</v>
      </c>
      <c r="AB549" s="44" t="str">
        <f>TRIM(MID(Raw_data[[#This Row],[Location]],LEN("Positive Recovery- ")+1,LEN(Raw_data[[#This Row],[Location]])))</f>
        <v>Montrose</v>
      </c>
      <c r="AC549" s="45">
        <f t="shared" si="9"/>
        <v>45292</v>
      </c>
      <c r="AD549" s="44" t="str">
        <f>VLOOKUP(Raw_data[[#This Row],[Locations]]&amp;Raw_data[[#This Row],[Looker2]],Category!A:E,5,0)</f>
        <v>Company Owned</v>
      </c>
      <c r="AE549" s="44" t="str">
        <f>Raw_data[[#This Row],[Locations]]&amp;Raw_data[[#This Row],[Looker2]]</f>
        <v>MontrosePHP</v>
      </c>
    </row>
    <row r="550" spans="1:31">
      <c r="A550" s="15">
        <v>45299</v>
      </c>
      <c r="B550" s="15">
        <v>45294</v>
      </c>
      <c r="C550" t="s">
        <v>9</v>
      </c>
      <c r="D550">
        <v>206206</v>
      </c>
      <c r="E550" t="s">
        <v>710</v>
      </c>
      <c r="F550" t="s">
        <v>363</v>
      </c>
      <c r="G550" t="s">
        <v>344</v>
      </c>
      <c r="H550" t="s">
        <v>165</v>
      </c>
      <c r="I550" t="s">
        <v>232</v>
      </c>
      <c r="J550" t="s">
        <v>711</v>
      </c>
      <c r="K550" t="s">
        <v>76</v>
      </c>
      <c r="L550" t="s">
        <v>129</v>
      </c>
      <c r="M550">
        <v>1</v>
      </c>
      <c r="N550" s="47">
        <v>312</v>
      </c>
      <c r="O550" s="47">
        <v>0</v>
      </c>
      <c r="P550" s="47">
        <v>0</v>
      </c>
      <c r="Q550" s="47">
        <v>0</v>
      </c>
      <c r="R550" s="47">
        <v>0</v>
      </c>
      <c r="S550" s="47">
        <v>312</v>
      </c>
      <c r="T550" s="47">
        <v>280.8</v>
      </c>
      <c r="U550" s="47">
        <v>280.8</v>
      </c>
      <c r="V550" t="s">
        <v>71</v>
      </c>
      <c r="W550" t="s">
        <v>72</v>
      </c>
      <c r="X550"/>
      <c r="Y550" t="s">
        <v>240</v>
      </c>
      <c r="Z550" s="43" t="str">
        <f>Raw_data[[#This Row],[Month]]&amp;Raw_data[[#This Row],[Locations]]&amp;Raw_data[[#This Row],[Looker2]]</f>
        <v>45292MontrosePHP</v>
      </c>
      <c r="AA550" s="44" t="str">
        <f>IFERROR(VLOOKUP(Raw_data[[#This Row],[Description]],'LU Table'!$A$1:$B$50,2,0),"")</f>
        <v>PHP</v>
      </c>
      <c r="AB550" s="44" t="str">
        <f>TRIM(MID(Raw_data[[#This Row],[Location]],LEN("Positive Recovery- ")+1,LEN(Raw_data[[#This Row],[Location]])))</f>
        <v>Montrose</v>
      </c>
      <c r="AC550" s="45">
        <f t="shared" si="9"/>
        <v>45292</v>
      </c>
      <c r="AD550" s="44" t="str">
        <f>VLOOKUP(Raw_data[[#This Row],[Locations]]&amp;Raw_data[[#This Row],[Looker2]],Category!A:E,5,0)</f>
        <v>Company Owned</v>
      </c>
      <c r="AE550" s="44" t="str">
        <f>Raw_data[[#This Row],[Locations]]&amp;Raw_data[[#This Row],[Looker2]]</f>
        <v>MontrosePHP</v>
      </c>
    </row>
    <row r="551" spans="1:31">
      <c r="A551" s="15">
        <v>45299</v>
      </c>
      <c r="B551" s="15">
        <v>45294</v>
      </c>
      <c r="C551" t="s">
        <v>9</v>
      </c>
      <c r="D551">
        <v>206207</v>
      </c>
      <c r="E551" t="s">
        <v>568</v>
      </c>
      <c r="F551" t="s">
        <v>302</v>
      </c>
      <c r="G551" t="s">
        <v>482</v>
      </c>
      <c r="H551" t="s">
        <v>158</v>
      </c>
      <c r="I551"/>
      <c r="J551" t="s">
        <v>89</v>
      </c>
      <c r="K551" t="s">
        <v>76</v>
      </c>
      <c r="L551" t="s">
        <v>128</v>
      </c>
      <c r="M551">
        <v>1</v>
      </c>
      <c r="N551" s="47">
        <v>200</v>
      </c>
      <c r="O551" s="47">
        <v>0</v>
      </c>
      <c r="P551" s="47">
        <v>0</v>
      </c>
      <c r="Q551" s="47">
        <v>0</v>
      </c>
      <c r="R551" s="47">
        <v>0</v>
      </c>
      <c r="S551" s="47">
        <v>0</v>
      </c>
      <c r="T551" s="47">
        <v>180</v>
      </c>
      <c r="U551" s="47">
        <v>-20</v>
      </c>
      <c r="V551" t="s">
        <v>71</v>
      </c>
      <c r="W551" t="s">
        <v>72</v>
      </c>
      <c r="X551"/>
      <c r="Y551" t="s">
        <v>240</v>
      </c>
      <c r="Z551" s="43" t="str">
        <f>Raw_data[[#This Row],[Month]]&amp;Raw_data[[#This Row],[Locations]]&amp;Raw_data[[#This Row],[Looker2]]</f>
        <v>45292MontroseIOP</v>
      </c>
      <c r="AA551" s="44" t="str">
        <f>IFERROR(VLOOKUP(Raw_data[[#This Row],[Description]],'LU Table'!$A$1:$B$50,2,0),"")</f>
        <v>IOP</v>
      </c>
      <c r="AB551" s="44" t="str">
        <f>TRIM(MID(Raw_data[[#This Row],[Location]],LEN("Positive Recovery- ")+1,LEN(Raw_data[[#This Row],[Location]])))</f>
        <v>Montrose</v>
      </c>
      <c r="AC551" s="45">
        <f t="shared" si="9"/>
        <v>45292</v>
      </c>
      <c r="AD551" s="44" t="str">
        <f>VLOOKUP(Raw_data[[#This Row],[Locations]]&amp;Raw_data[[#This Row],[Looker2]],Category!A:E,5,0)</f>
        <v>Company Owned</v>
      </c>
      <c r="AE551" s="44" t="str">
        <f>Raw_data[[#This Row],[Locations]]&amp;Raw_data[[#This Row],[Looker2]]</f>
        <v>MontroseIOP</v>
      </c>
    </row>
    <row r="552" spans="1:31">
      <c r="A552" s="15">
        <v>45299</v>
      </c>
      <c r="B552" s="15">
        <v>45294</v>
      </c>
      <c r="C552" t="s">
        <v>9</v>
      </c>
      <c r="D552">
        <v>206208</v>
      </c>
      <c r="E552" t="s">
        <v>729</v>
      </c>
      <c r="F552" t="s">
        <v>310</v>
      </c>
      <c r="G552" t="s">
        <v>730</v>
      </c>
      <c r="H552" t="s">
        <v>160</v>
      </c>
      <c r="I552" t="s">
        <v>232</v>
      </c>
      <c r="J552" t="s">
        <v>132</v>
      </c>
      <c r="K552" t="s">
        <v>76</v>
      </c>
      <c r="L552" t="s">
        <v>128</v>
      </c>
      <c r="M552">
        <v>1</v>
      </c>
      <c r="N552" s="47">
        <v>165</v>
      </c>
      <c r="O552" s="47">
        <v>0</v>
      </c>
      <c r="P552" s="47">
        <v>0</v>
      </c>
      <c r="Q552" s="47">
        <v>0</v>
      </c>
      <c r="R552" s="47">
        <v>0</v>
      </c>
      <c r="S552" s="47">
        <v>165</v>
      </c>
      <c r="T552" s="47">
        <v>148.5</v>
      </c>
      <c r="U552" s="47">
        <v>148.5</v>
      </c>
      <c r="V552" t="s">
        <v>71</v>
      </c>
      <c r="W552" t="s">
        <v>72</v>
      </c>
      <c r="X552"/>
      <c r="Y552" t="s">
        <v>240</v>
      </c>
      <c r="Z552" s="43" t="str">
        <f>Raw_data[[#This Row],[Month]]&amp;Raw_data[[#This Row],[Locations]]&amp;Raw_data[[#This Row],[Looker2]]</f>
        <v>45292MontroseIOP</v>
      </c>
      <c r="AA552" s="44" t="str">
        <f>IFERROR(VLOOKUP(Raw_data[[#This Row],[Description]],'LU Table'!$A$1:$B$50,2,0),"")</f>
        <v>IOP</v>
      </c>
      <c r="AB552" s="44" t="str">
        <f>TRIM(MID(Raw_data[[#This Row],[Location]],LEN("Positive Recovery- ")+1,LEN(Raw_data[[#This Row],[Location]])))</f>
        <v>Montrose</v>
      </c>
      <c r="AC552" s="45">
        <f t="shared" si="9"/>
        <v>45292</v>
      </c>
      <c r="AD552" s="44" t="str">
        <f>VLOOKUP(Raw_data[[#This Row],[Locations]]&amp;Raw_data[[#This Row],[Looker2]],Category!A:E,5,0)</f>
        <v>Company Owned</v>
      </c>
      <c r="AE552" s="44" t="str">
        <f>Raw_data[[#This Row],[Locations]]&amp;Raw_data[[#This Row],[Looker2]]</f>
        <v>MontroseIOP</v>
      </c>
    </row>
    <row r="553" spans="1:31">
      <c r="A553" s="15">
        <v>45299</v>
      </c>
      <c r="B553" s="15">
        <v>45294</v>
      </c>
      <c r="C553" t="s">
        <v>9</v>
      </c>
      <c r="D553">
        <v>206209</v>
      </c>
      <c r="E553" t="s">
        <v>639</v>
      </c>
      <c r="F553" t="s">
        <v>302</v>
      </c>
      <c r="G553" t="s">
        <v>640</v>
      </c>
      <c r="H553" t="s">
        <v>160</v>
      </c>
      <c r="I553" t="s">
        <v>232</v>
      </c>
      <c r="J553" t="s">
        <v>132</v>
      </c>
      <c r="K553" t="s">
        <v>76</v>
      </c>
      <c r="L553" t="s">
        <v>128</v>
      </c>
      <c r="M553">
        <v>1</v>
      </c>
      <c r="N553" s="47">
        <v>165</v>
      </c>
      <c r="O553" s="47">
        <v>0</v>
      </c>
      <c r="P553" s="47">
        <v>0</v>
      </c>
      <c r="Q553" s="47">
        <v>0</v>
      </c>
      <c r="R553" s="47">
        <v>0</v>
      </c>
      <c r="S553" s="47">
        <v>165</v>
      </c>
      <c r="T553" s="47">
        <v>148.5</v>
      </c>
      <c r="U553" s="47">
        <v>148.5</v>
      </c>
      <c r="V553" t="s">
        <v>71</v>
      </c>
      <c r="W553" t="s">
        <v>72</v>
      </c>
      <c r="X553"/>
      <c r="Y553" t="s">
        <v>240</v>
      </c>
      <c r="Z553" s="43" t="str">
        <f>Raw_data[[#This Row],[Month]]&amp;Raw_data[[#This Row],[Locations]]&amp;Raw_data[[#This Row],[Looker2]]</f>
        <v>45292MontroseIOP</v>
      </c>
      <c r="AA553" s="44" t="str">
        <f>IFERROR(VLOOKUP(Raw_data[[#This Row],[Description]],'LU Table'!$A$1:$B$50,2,0),"")</f>
        <v>IOP</v>
      </c>
      <c r="AB553" s="44" t="str">
        <f>TRIM(MID(Raw_data[[#This Row],[Location]],LEN("Positive Recovery- ")+1,LEN(Raw_data[[#This Row],[Location]])))</f>
        <v>Montrose</v>
      </c>
      <c r="AC553" s="45">
        <f t="shared" si="9"/>
        <v>45292</v>
      </c>
      <c r="AD553" s="44" t="str">
        <f>VLOOKUP(Raw_data[[#This Row],[Locations]]&amp;Raw_data[[#This Row],[Looker2]],Category!A:E,5,0)</f>
        <v>Company Owned</v>
      </c>
      <c r="AE553" s="44" t="str">
        <f>Raw_data[[#This Row],[Locations]]&amp;Raw_data[[#This Row],[Looker2]]</f>
        <v>MontroseIOP</v>
      </c>
    </row>
    <row r="554" spans="1:31">
      <c r="A554" s="15">
        <v>45299</v>
      </c>
      <c r="B554" s="15">
        <v>45294</v>
      </c>
      <c r="C554" t="s">
        <v>9</v>
      </c>
      <c r="D554">
        <v>206210</v>
      </c>
      <c r="E554" t="s">
        <v>73</v>
      </c>
      <c r="F554" t="s">
        <v>398</v>
      </c>
      <c r="G554" t="s">
        <v>399</v>
      </c>
      <c r="H554" t="s">
        <v>160</v>
      </c>
      <c r="I554" t="s">
        <v>232</v>
      </c>
      <c r="J554" t="s">
        <v>94</v>
      </c>
      <c r="K554" t="s">
        <v>76</v>
      </c>
      <c r="L554" t="s">
        <v>128</v>
      </c>
      <c r="M554">
        <v>1</v>
      </c>
      <c r="N554" s="47">
        <v>215</v>
      </c>
      <c r="O554" s="47">
        <v>0</v>
      </c>
      <c r="P554" s="47">
        <v>0</v>
      </c>
      <c r="Q554" s="47">
        <v>0</v>
      </c>
      <c r="R554" s="47">
        <v>0</v>
      </c>
      <c r="S554" s="47">
        <v>0</v>
      </c>
      <c r="T554" s="47">
        <v>193.5</v>
      </c>
      <c r="U554" s="47">
        <v>43</v>
      </c>
      <c r="V554" t="s">
        <v>71</v>
      </c>
      <c r="W554" t="s">
        <v>72</v>
      </c>
      <c r="X554"/>
      <c r="Y554" t="s">
        <v>240</v>
      </c>
      <c r="Z554" s="43" t="str">
        <f>Raw_data[[#This Row],[Month]]&amp;Raw_data[[#This Row],[Locations]]&amp;Raw_data[[#This Row],[Looker2]]</f>
        <v>45292MontroseIOP</v>
      </c>
      <c r="AA554" s="44" t="str">
        <f>IFERROR(VLOOKUP(Raw_data[[#This Row],[Description]],'LU Table'!$A$1:$B$50,2,0),"")</f>
        <v>IOP</v>
      </c>
      <c r="AB554" s="44" t="str">
        <f>TRIM(MID(Raw_data[[#This Row],[Location]],LEN("Positive Recovery- ")+1,LEN(Raw_data[[#This Row],[Location]])))</f>
        <v>Montrose</v>
      </c>
      <c r="AC554" s="45">
        <f t="shared" si="9"/>
        <v>45292</v>
      </c>
      <c r="AD554" s="44" t="str">
        <f>VLOOKUP(Raw_data[[#This Row],[Locations]]&amp;Raw_data[[#This Row],[Looker2]],Category!A:E,5,0)</f>
        <v>Company Owned</v>
      </c>
      <c r="AE554" s="44" t="str">
        <f>Raw_data[[#This Row],[Locations]]&amp;Raw_data[[#This Row],[Looker2]]</f>
        <v>MontroseIOP</v>
      </c>
    </row>
    <row r="555" spans="1:31">
      <c r="A555" s="15">
        <v>45299</v>
      </c>
      <c r="B555" s="15">
        <v>45294</v>
      </c>
      <c r="C555" t="s">
        <v>9</v>
      </c>
      <c r="D555">
        <v>206211</v>
      </c>
      <c r="E555" t="s">
        <v>700</v>
      </c>
      <c r="F555" t="s">
        <v>701</v>
      </c>
      <c r="G555" t="s">
        <v>702</v>
      </c>
      <c r="H555" t="s">
        <v>160</v>
      </c>
      <c r="I555" t="s">
        <v>232</v>
      </c>
      <c r="J555" t="s">
        <v>95</v>
      </c>
      <c r="K555" t="s">
        <v>76</v>
      </c>
      <c r="L555" t="s">
        <v>128</v>
      </c>
      <c r="M555">
        <v>1</v>
      </c>
      <c r="N555" s="47">
        <v>130</v>
      </c>
      <c r="O555" s="47">
        <v>0</v>
      </c>
      <c r="P555" s="47">
        <v>0</v>
      </c>
      <c r="Q555" s="47">
        <v>0</v>
      </c>
      <c r="R555" s="47">
        <v>0</v>
      </c>
      <c r="S555" s="47">
        <v>0</v>
      </c>
      <c r="T555" s="47">
        <v>117</v>
      </c>
      <c r="U555" s="47">
        <v>117</v>
      </c>
      <c r="V555" t="s">
        <v>71</v>
      </c>
      <c r="W555" t="s">
        <v>72</v>
      </c>
      <c r="X555"/>
      <c r="Y555" t="s">
        <v>240</v>
      </c>
      <c r="Z555" s="43" t="str">
        <f>Raw_data[[#This Row],[Month]]&amp;Raw_data[[#This Row],[Locations]]&amp;Raw_data[[#This Row],[Looker2]]</f>
        <v>45292MontroseIOP</v>
      </c>
      <c r="AA555" s="44" t="str">
        <f>IFERROR(VLOOKUP(Raw_data[[#This Row],[Description]],'LU Table'!$A$1:$B$50,2,0),"")</f>
        <v>IOP</v>
      </c>
      <c r="AB555" s="44" t="str">
        <f>TRIM(MID(Raw_data[[#This Row],[Location]],LEN("Positive Recovery- ")+1,LEN(Raw_data[[#This Row],[Location]])))</f>
        <v>Montrose</v>
      </c>
      <c r="AC555" s="45">
        <f t="shared" si="9"/>
        <v>45292</v>
      </c>
      <c r="AD555" s="44" t="str">
        <f>VLOOKUP(Raw_data[[#This Row],[Locations]]&amp;Raw_data[[#This Row],[Looker2]],Category!A:E,5,0)</f>
        <v>Company Owned</v>
      </c>
      <c r="AE555" s="44" t="str">
        <f>Raw_data[[#This Row],[Locations]]&amp;Raw_data[[#This Row],[Looker2]]</f>
        <v>MontroseIOP</v>
      </c>
    </row>
    <row r="556" spans="1:31">
      <c r="A556" s="15">
        <v>45299</v>
      </c>
      <c r="B556" s="15">
        <v>45294</v>
      </c>
      <c r="C556" t="s">
        <v>9</v>
      </c>
      <c r="D556">
        <v>206215</v>
      </c>
      <c r="E556" t="s">
        <v>651</v>
      </c>
      <c r="F556" t="s">
        <v>341</v>
      </c>
      <c r="G556" t="s">
        <v>652</v>
      </c>
      <c r="H556" t="s">
        <v>160</v>
      </c>
      <c r="I556" t="s">
        <v>232</v>
      </c>
      <c r="J556" t="s">
        <v>90</v>
      </c>
      <c r="K556" t="s">
        <v>75</v>
      </c>
      <c r="L556" t="s">
        <v>128</v>
      </c>
      <c r="M556">
        <v>1</v>
      </c>
      <c r="N556" s="47">
        <v>220</v>
      </c>
      <c r="O556" s="47">
        <v>0</v>
      </c>
      <c r="P556" s="47">
        <v>0</v>
      </c>
      <c r="Q556" s="47">
        <v>0</v>
      </c>
      <c r="R556" s="47">
        <v>0</v>
      </c>
      <c r="S556" s="47">
        <v>8</v>
      </c>
      <c r="T556" s="47">
        <v>198</v>
      </c>
      <c r="U556" s="47">
        <v>198</v>
      </c>
      <c r="V556" t="s">
        <v>71</v>
      </c>
      <c r="W556" t="s">
        <v>72</v>
      </c>
      <c r="X556"/>
      <c r="Y556" t="s">
        <v>240</v>
      </c>
      <c r="Z556" s="43" t="str">
        <f>Raw_data[[#This Row],[Month]]&amp;Raw_data[[#This Row],[Locations]]&amp;Raw_data[[#This Row],[Looker2]]</f>
        <v>45292The WoodlandsIOP</v>
      </c>
      <c r="AA556" s="44" t="str">
        <f>IFERROR(VLOOKUP(Raw_data[[#This Row],[Description]],'LU Table'!$A$1:$B$50,2,0),"")</f>
        <v>IOP</v>
      </c>
      <c r="AB556" s="44" t="str">
        <f>TRIM(MID(Raw_data[[#This Row],[Location]],LEN("Positive Recovery- ")+1,LEN(Raw_data[[#This Row],[Location]])))</f>
        <v>The Woodlands</v>
      </c>
      <c r="AC556" s="45">
        <f t="shared" si="9"/>
        <v>45292</v>
      </c>
      <c r="AD556" s="44" t="str">
        <f>VLOOKUP(Raw_data[[#This Row],[Locations]]&amp;Raw_data[[#This Row],[Looker2]],Category!A:E,5,0)</f>
        <v>Affiliate</v>
      </c>
      <c r="AE556" s="44" t="str">
        <f>Raw_data[[#This Row],[Locations]]&amp;Raw_data[[#This Row],[Looker2]]</f>
        <v>The WoodlandsIOP</v>
      </c>
    </row>
    <row r="557" spans="1:31">
      <c r="A557" s="15">
        <v>45299</v>
      </c>
      <c r="B557" s="15">
        <v>45294</v>
      </c>
      <c r="C557" t="s">
        <v>9</v>
      </c>
      <c r="D557">
        <v>206216</v>
      </c>
      <c r="E557" t="s">
        <v>772</v>
      </c>
      <c r="F557" t="s">
        <v>384</v>
      </c>
      <c r="G557" t="s">
        <v>773</v>
      </c>
      <c r="H557" t="s">
        <v>160</v>
      </c>
      <c r="I557" t="s">
        <v>232</v>
      </c>
      <c r="J557" t="s">
        <v>90</v>
      </c>
      <c r="K557" t="s">
        <v>18</v>
      </c>
      <c r="L557" t="s">
        <v>128</v>
      </c>
      <c r="M557">
        <v>1</v>
      </c>
      <c r="N557" s="47">
        <v>220</v>
      </c>
      <c r="O557" s="47">
        <v>0</v>
      </c>
      <c r="P557" s="47">
        <v>0</v>
      </c>
      <c r="Q557" s="47">
        <v>0</v>
      </c>
      <c r="R557" s="47">
        <v>0</v>
      </c>
      <c r="S557" s="47">
        <v>8</v>
      </c>
      <c r="T557" s="47">
        <v>198</v>
      </c>
      <c r="U557" s="47">
        <v>-4</v>
      </c>
      <c r="V557" t="s">
        <v>71</v>
      </c>
      <c r="W557" t="s">
        <v>72</v>
      </c>
      <c r="X557"/>
      <c r="Y557" t="s">
        <v>240</v>
      </c>
      <c r="Z557" s="43" t="str">
        <f>Raw_data[[#This Row],[Month]]&amp;Raw_data[[#This Row],[Locations]]&amp;Raw_data[[#This Row],[Looker2]]</f>
        <v>45292San AntonioIOP</v>
      </c>
      <c r="AA557" s="44" t="str">
        <f>IFERROR(VLOOKUP(Raw_data[[#This Row],[Description]],'LU Table'!$A$1:$B$50,2,0),"")</f>
        <v>IOP</v>
      </c>
      <c r="AB557" s="44" t="str">
        <f>TRIM(MID(Raw_data[[#This Row],[Location]],LEN("Positive Recovery- ")+1,LEN(Raw_data[[#This Row],[Location]])))</f>
        <v>San Antonio</v>
      </c>
      <c r="AC557" s="45">
        <f t="shared" si="9"/>
        <v>45292</v>
      </c>
      <c r="AD557" s="44" t="str">
        <f>VLOOKUP(Raw_data[[#This Row],[Locations]]&amp;Raw_data[[#This Row],[Looker2]],Category!A:E,5,0)</f>
        <v>Affiliate</v>
      </c>
      <c r="AE557" s="44" t="str">
        <f>Raw_data[[#This Row],[Locations]]&amp;Raw_data[[#This Row],[Looker2]]</f>
        <v>San AntonioIOP</v>
      </c>
    </row>
    <row r="558" spans="1:31">
      <c r="A558" s="15">
        <v>45299</v>
      </c>
      <c r="B558" s="15">
        <v>45294</v>
      </c>
      <c r="C558" t="s">
        <v>9</v>
      </c>
      <c r="D558">
        <v>206217</v>
      </c>
      <c r="E558" t="s">
        <v>951</v>
      </c>
      <c r="F558" t="s">
        <v>479</v>
      </c>
      <c r="G558" t="s">
        <v>952</v>
      </c>
      <c r="H558" t="s">
        <v>157</v>
      </c>
      <c r="I558" t="s">
        <v>232</v>
      </c>
      <c r="J558" t="s">
        <v>961</v>
      </c>
      <c r="K558" t="s">
        <v>18</v>
      </c>
      <c r="L558" t="s">
        <v>129</v>
      </c>
      <c r="M558">
        <v>1</v>
      </c>
      <c r="N558" s="47">
        <v>400</v>
      </c>
      <c r="O558" s="47">
        <v>0</v>
      </c>
      <c r="P558" s="47">
        <v>0</v>
      </c>
      <c r="Q558" s="47">
        <v>0</v>
      </c>
      <c r="R558" s="47">
        <v>0</v>
      </c>
      <c r="S558" s="47">
        <v>400</v>
      </c>
      <c r="T558" s="47">
        <v>400</v>
      </c>
      <c r="U558" s="47">
        <v>400</v>
      </c>
      <c r="V558" t="s">
        <v>71</v>
      </c>
      <c r="W558" t="s">
        <v>72</v>
      </c>
      <c r="X558"/>
      <c r="Y558" t="s">
        <v>240</v>
      </c>
      <c r="Z558" s="43" t="str">
        <f>Raw_data[[#This Row],[Month]]&amp;Raw_data[[#This Row],[Locations]]&amp;Raw_data[[#This Row],[Looker2]]</f>
        <v>45292San AntonioPHP</v>
      </c>
      <c r="AA558" s="44" t="str">
        <f>IFERROR(VLOOKUP(Raw_data[[#This Row],[Description]],'LU Table'!$A$1:$B$50,2,0),"")</f>
        <v>PHP</v>
      </c>
      <c r="AB558" s="44" t="str">
        <f>TRIM(MID(Raw_data[[#This Row],[Location]],LEN("Positive Recovery- ")+1,LEN(Raw_data[[#This Row],[Location]])))</f>
        <v>San Antonio</v>
      </c>
      <c r="AC558" s="45">
        <f t="shared" si="9"/>
        <v>45292</v>
      </c>
      <c r="AD558" s="44" t="str">
        <f>VLOOKUP(Raw_data[[#This Row],[Locations]]&amp;Raw_data[[#This Row],[Looker2]],Category!A:E,5,0)</f>
        <v>Affiliate</v>
      </c>
      <c r="AE558" s="44" t="str">
        <f>Raw_data[[#This Row],[Locations]]&amp;Raw_data[[#This Row],[Looker2]]</f>
        <v>San AntonioPHP</v>
      </c>
    </row>
    <row r="559" spans="1:31">
      <c r="A559" s="15">
        <v>45299</v>
      </c>
      <c r="B559" s="15">
        <v>45294</v>
      </c>
      <c r="C559" t="s">
        <v>9</v>
      </c>
      <c r="D559">
        <v>206219</v>
      </c>
      <c r="E559" t="s">
        <v>818</v>
      </c>
      <c r="F559" t="s">
        <v>819</v>
      </c>
      <c r="G559" t="s">
        <v>432</v>
      </c>
      <c r="H559" t="s">
        <v>158</v>
      </c>
      <c r="I559" t="s">
        <v>232</v>
      </c>
      <c r="J559" t="s">
        <v>97</v>
      </c>
      <c r="K559" t="s">
        <v>18</v>
      </c>
      <c r="L559" t="s">
        <v>128</v>
      </c>
      <c r="M559">
        <v>1</v>
      </c>
      <c r="N559" s="47">
        <v>225</v>
      </c>
      <c r="O559" s="47">
        <v>0</v>
      </c>
      <c r="P559" s="47">
        <v>0</v>
      </c>
      <c r="Q559" s="47">
        <v>0</v>
      </c>
      <c r="R559" s="47">
        <v>0</v>
      </c>
      <c r="S559" s="47">
        <v>225</v>
      </c>
      <c r="T559" s="47">
        <v>202.5</v>
      </c>
      <c r="U559" s="47">
        <v>202.5</v>
      </c>
      <c r="V559" t="s">
        <v>71</v>
      </c>
      <c r="W559" t="s">
        <v>72</v>
      </c>
      <c r="X559"/>
      <c r="Y559" t="s">
        <v>240</v>
      </c>
      <c r="Z559" s="43" t="str">
        <f>Raw_data[[#This Row],[Month]]&amp;Raw_data[[#This Row],[Locations]]&amp;Raw_data[[#This Row],[Looker2]]</f>
        <v>45292San AntonioIOP</v>
      </c>
      <c r="AA559" s="44" t="str">
        <f>IFERROR(VLOOKUP(Raw_data[[#This Row],[Description]],'LU Table'!$A$1:$B$50,2,0),"")</f>
        <v>IOP</v>
      </c>
      <c r="AB559" s="44" t="str">
        <f>TRIM(MID(Raw_data[[#This Row],[Location]],LEN("Positive Recovery- ")+1,LEN(Raw_data[[#This Row],[Location]])))</f>
        <v>San Antonio</v>
      </c>
      <c r="AC559" s="45">
        <f t="shared" si="9"/>
        <v>45292</v>
      </c>
      <c r="AD559" s="44" t="str">
        <f>VLOOKUP(Raw_data[[#This Row],[Locations]]&amp;Raw_data[[#This Row],[Looker2]],Category!A:E,5,0)</f>
        <v>Affiliate</v>
      </c>
      <c r="AE559" s="44" t="str">
        <f>Raw_data[[#This Row],[Locations]]&amp;Raw_data[[#This Row],[Looker2]]</f>
        <v>San AntonioIOP</v>
      </c>
    </row>
    <row r="560" spans="1:31">
      <c r="A560" s="15">
        <v>45299</v>
      </c>
      <c r="B560" s="15">
        <v>45294</v>
      </c>
      <c r="C560" t="s">
        <v>9</v>
      </c>
      <c r="D560">
        <v>206220</v>
      </c>
      <c r="E560" t="s">
        <v>693</v>
      </c>
      <c r="F560" t="s">
        <v>309</v>
      </c>
      <c r="G560" t="s">
        <v>293</v>
      </c>
      <c r="H560" t="s">
        <v>158</v>
      </c>
      <c r="I560" t="s">
        <v>232</v>
      </c>
      <c r="J560" t="s">
        <v>87</v>
      </c>
      <c r="K560" t="s">
        <v>18</v>
      </c>
      <c r="L560" t="s">
        <v>128</v>
      </c>
      <c r="M560">
        <v>1</v>
      </c>
      <c r="N560" s="47">
        <v>275</v>
      </c>
      <c r="O560" s="47">
        <v>0</v>
      </c>
      <c r="P560" s="47">
        <v>0</v>
      </c>
      <c r="Q560" s="47">
        <v>0</v>
      </c>
      <c r="R560" s="47">
        <v>0</v>
      </c>
      <c r="S560" s="47">
        <v>0</v>
      </c>
      <c r="T560" s="47">
        <v>247.5</v>
      </c>
      <c r="U560" s="47">
        <v>101.25</v>
      </c>
      <c r="V560" t="s">
        <v>71</v>
      </c>
      <c r="W560" t="s">
        <v>72</v>
      </c>
      <c r="X560"/>
      <c r="Y560" t="s">
        <v>240</v>
      </c>
      <c r="Z560" s="43" t="str">
        <f>Raw_data[[#This Row],[Month]]&amp;Raw_data[[#This Row],[Locations]]&amp;Raw_data[[#This Row],[Looker2]]</f>
        <v>45292San AntonioIOP</v>
      </c>
      <c r="AA560" s="44" t="str">
        <f>IFERROR(VLOOKUP(Raw_data[[#This Row],[Description]],'LU Table'!$A$1:$B$50,2,0),"")</f>
        <v>IOP</v>
      </c>
      <c r="AB560" s="44" t="str">
        <f>TRIM(MID(Raw_data[[#This Row],[Location]],LEN("Positive Recovery- ")+1,LEN(Raw_data[[#This Row],[Location]])))</f>
        <v>San Antonio</v>
      </c>
      <c r="AC560" s="45">
        <f t="shared" si="9"/>
        <v>45292</v>
      </c>
      <c r="AD560" s="44" t="str">
        <f>VLOOKUP(Raw_data[[#This Row],[Locations]]&amp;Raw_data[[#This Row],[Looker2]],Category!A:E,5,0)</f>
        <v>Affiliate</v>
      </c>
      <c r="AE560" s="44" t="str">
        <f>Raw_data[[#This Row],[Locations]]&amp;Raw_data[[#This Row],[Looker2]]</f>
        <v>San AntonioIOP</v>
      </c>
    </row>
    <row r="561" spans="1:31">
      <c r="A561" s="15">
        <v>45299</v>
      </c>
      <c r="B561" s="15">
        <v>45295</v>
      </c>
      <c r="C561" t="s">
        <v>9</v>
      </c>
      <c r="D561">
        <v>206050</v>
      </c>
      <c r="E561" t="s">
        <v>995</v>
      </c>
      <c r="F561" t="s">
        <v>467</v>
      </c>
      <c r="G561" t="s">
        <v>996</v>
      </c>
      <c r="H561" t="s">
        <v>160</v>
      </c>
      <c r="I561" t="s">
        <v>232</v>
      </c>
      <c r="J561" t="s">
        <v>94</v>
      </c>
      <c r="K561" t="s">
        <v>78</v>
      </c>
      <c r="L561" t="s">
        <v>128</v>
      </c>
      <c r="M561">
        <v>1</v>
      </c>
      <c r="N561" s="47">
        <v>215</v>
      </c>
      <c r="O561" s="47">
        <v>0</v>
      </c>
      <c r="P561" s="47">
        <v>0</v>
      </c>
      <c r="Q561" s="47">
        <v>0</v>
      </c>
      <c r="R561" s="47">
        <v>0</v>
      </c>
      <c r="S561" s="47">
        <v>0</v>
      </c>
      <c r="T561" s="47">
        <v>193.5</v>
      </c>
      <c r="U561" s="47">
        <v>32.25</v>
      </c>
      <c r="V561" t="s">
        <v>71</v>
      </c>
      <c r="W561" t="s">
        <v>72</v>
      </c>
      <c r="X561"/>
      <c r="Y561" t="s">
        <v>239</v>
      </c>
      <c r="Z561" s="43" t="str">
        <f>Raw_data[[#This Row],[Month]]&amp;Raw_data[[#This Row],[Locations]]&amp;Raw_data[[#This Row],[Looker2]]</f>
        <v>45292PasadenaIOP</v>
      </c>
      <c r="AA561" s="44" t="str">
        <f>IFERROR(VLOOKUP(Raw_data[[#This Row],[Description]],'LU Table'!$A$1:$B$50,2,0),"")</f>
        <v>IOP</v>
      </c>
      <c r="AB561" s="44" t="str">
        <f>TRIM(MID(Raw_data[[#This Row],[Location]],LEN("Positive Recovery- ")+1,LEN(Raw_data[[#This Row],[Location]])))</f>
        <v>Pasadena</v>
      </c>
      <c r="AC561" s="45">
        <f t="shared" si="9"/>
        <v>45292</v>
      </c>
      <c r="AD561" s="44" t="str">
        <f>VLOOKUP(Raw_data[[#This Row],[Locations]]&amp;Raw_data[[#This Row],[Looker2]],Category!A:E,5,0)</f>
        <v>Affiliate</v>
      </c>
      <c r="AE561" s="44" t="str">
        <f>Raw_data[[#This Row],[Locations]]&amp;Raw_data[[#This Row],[Looker2]]</f>
        <v>PasadenaIOP</v>
      </c>
    </row>
    <row r="562" spans="1:31">
      <c r="A562" s="15">
        <v>45299</v>
      </c>
      <c r="B562" s="15">
        <v>45295</v>
      </c>
      <c r="C562" t="s">
        <v>9</v>
      </c>
      <c r="D562">
        <v>206051</v>
      </c>
      <c r="E562" t="s">
        <v>683</v>
      </c>
      <c r="F562" t="s">
        <v>424</v>
      </c>
      <c r="G562" t="s">
        <v>684</v>
      </c>
      <c r="H562" t="s">
        <v>160</v>
      </c>
      <c r="I562" t="s">
        <v>232</v>
      </c>
      <c r="J562" t="s">
        <v>90</v>
      </c>
      <c r="K562" t="s">
        <v>78</v>
      </c>
      <c r="L562" t="s">
        <v>128</v>
      </c>
      <c r="M562">
        <v>1</v>
      </c>
      <c r="N562" s="47">
        <v>220</v>
      </c>
      <c r="O562" s="47">
        <v>0</v>
      </c>
      <c r="P562" s="47">
        <v>0</v>
      </c>
      <c r="Q562" s="47">
        <v>0</v>
      </c>
      <c r="R562" s="47">
        <v>0</v>
      </c>
      <c r="S562" s="47">
        <v>8</v>
      </c>
      <c r="T562" s="47">
        <v>198</v>
      </c>
      <c r="U562" s="47">
        <v>11</v>
      </c>
      <c r="V562" t="s">
        <v>71</v>
      </c>
      <c r="W562" t="s">
        <v>72</v>
      </c>
      <c r="X562"/>
      <c r="Y562" t="s">
        <v>239</v>
      </c>
      <c r="Z562" s="43" t="str">
        <f>Raw_data[[#This Row],[Month]]&amp;Raw_data[[#This Row],[Locations]]&amp;Raw_data[[#This Row],[Looker2]]</f>
        <v>45292PasadenaIOP</v>
      </c>
      <c r="AA562" s="44" t="str">
        <f>IFERROR(VLOOKUP(Raw_data[[#This Row],[Description]],'LU Table'!$A$1:$B$50,2,0),"")</f>
        <v>IOP</v>
      </c>
      <c r="AB562" s="44" t="str">
        <f>TRIM(MID(Raw_data[[#This Row],[Location]],LEN("Positive Recovery- ")+1,LEN(Raw_data[[#This Row],[Location]])))</f>
        <v>Pasadena</v>
      </c>
      <c r="AC562" s="45">
        <f t="shared" si="9"/>
        <v>45292</v>
      </c>
      <c r="AD562" s="44" t="str">
        <f>VLOOKUP(Raw_data[[#This Row],[Locations]]&amp;Raw_data[[#This Row],[Looker2]],Category!A:E,5,0)</f>
        <v>Affiliate</v>
      </c>
      <c r="AE562" s="44" t="str">
        <f>Raw_data[[#This Row],[Locations]]&amp;Raw_data[[#This Row],[Looker2]]</f>
        <v>PasadenaIOP</v>
      </c>
    </row>
    <row r="563" spans="1:31">
      <c r="A563" s="15">
        <v>45299</v>
      </c>
      <c r="B563" s="15">
        <v>45295</v>
      </c>
      <c r="C563" t="s">
        <v>9</v>
      </c>
      <c r="D563">
        <v>206145</v>
      </c>
      <c r="E563" t="s">
        <v>878</v>
      </c>
      <c r="F563" t="s">
        <v>463</v>
      </c>
      <c r="G563" t="s">
        <v>433</v>
      </c>
      <c r="H563" t="s">
        <v>151</v>
      </c>
      <c r="I563" t="s">
        <v>232</v>
      </c>
      <c r="J563" t="s">
        <v>95</v>
      </c>
      <c r="K563" t="s">
        <v>16</v>
      </c>
      <c r="L563" t="s">
        <v>131</v>
      </c>
      <c r="M563">
        <v>4</v>
      </c>
      <c r="N563" s="47">
        <v>2120</v>
      </c>
      <c r="O563" s="47">
        <v>0</v>
      </c>
      <c r="P563" s="47">
        <v>0</v>
      </c>
      <c r="Q563" s="47">
        <v>0</v>
      </c>
      <c r="R563" s="47">
        <v>0</v>
      </c>
      <c r="S563" s="47">
        <v>2120</v>
      </c>
      <c r="T563" s="47">
        <v>2088</v>
      </c>
      <c r="U563" s="47">
        <v>2088</v>
      </c>
      <c r="V563" t="s">
        <v>71</v>
      </c>
      <c r="W563" t="s">
        <v>72</v>
      </c>
      <c r="X563"/>
      <c r="Y563" t="s">
        <v>239</v>
      </c>
      <c r="Z563" s="43" t="str">
        <f>Raw_data[[#This Row],[Month]]&amp;Raw_data[[#This Row],[Locations]]&amp;Raw_data[[#This Row],[Looker2]]</f>
        <v>45292Garden OaksRTC</v>
      </c>
      <c r="AA563" s="44" t="str">
        <f>IFERROR(VLOOKUP(Raw_data[[#This Row],[Description]],'LU Table'!$A$1:$B$50,2,0),"")</f>
        <v>RTC</v>
      </c>
      <c r="AB563" s="44" t="str">
        <f>TRIM(MID(Raw_data[[#This Row],[Location]],LEN("Positive Recovery- ")+1,LEN(Raw_data[[#This Row],[Location]])))</f>
        <v>Garden Oaks</v>
      </c>
      <c r="AC563" s="45">
        <f t="shared" si="9"/>
        <v>45292</v>
      </c>
      <c r="AD563" s="44" t="str">
        <f>VLOOKUP(Raw_data[[#This Row],[Locations]]&amp;Raw_data[[#This Row],[Looker2]],Category!A:E,5,0)</f>
        <v>Company Owned</v>
      </c>
      <c r="AE563" s="44" t="str">
        <f>Raw_data[[#This Row],[Locations]]&amp;Raw_data[[#This Row],[Looker2]]</f>
        <v>Garden OaksRTC</v>
      </c>
    </row>
    <row r="564" spans="1:31">
      <c r="A564" s="15">
        <v>45299</v>
      </c>
      <c r="B564" s="15">
        <v>45295</v>
      </c>
      <c r="C564" t="s">
        <v>9</v>
      </c>
      <c r="D564">
        <v>206146</v>
      </c>
      <c r="E564" t="s">
        <v>876</v>
      </c>
      <c r="F564" t="s">
        <v>397</v>
      </c>
      <c r="G564" t="s">
        <v>877</v>
      </c>
      <c r="H564" t="s">
        <v>151</v>
      </c>
      <c r="I564" t="s">
        <v>232</v>
      </c>
      <c r="J564" t="s">
        <v>95</v>
      </c>
      <c r="K564" t="s">
        <v>16</v>
      </c>
      <c r="L564" t="s">
        <v>130</v>
      </c>
      <c r="M564">
        <v>4</v>
      </c>
      <c r="N564" s="47">
        <v>2120</v>
      </c>
      <c r="O564" s="47">
        <v>0</v>
      </c>
      <c r="P564" s="47">
        <v>0</v>
      </c>
      <c r="Q564" s="47">
        <v>0</v>
      </c>
      <c r="R564" s="47">
        <v>0</v>
      </c>
      <c r="S564" s="47">
        <v>0</v>
      </c>
      <c r="T564" s="47">
        <v>2088</v>
      </c>
      <c r="U564" s="47">
        <v>604</v>
      </c>
      <c r="V564" t="s">
        <v>71</v>
      </c>
      <c r="W564" t="s">
        <v>72</v>
      </c>
      <c r="X564"/>
      <c r="Y564" t="s">
        <v>239</v>
      </c>
      <c r="Z564" s="43" t="str">
        <f>Raw_data[[#This Row],[Month]]&amp;Raw_data[[#This Row],[Locations]]&amp;Raw_data[[#This Row],[Looker2]]</f>
        <v>45292Garden OaksRTC</v>
      </c>
      <c r="AA564" s="44" t="str">
        <f>IFERROR(VLOOKUP(Raw_data[[#This Row],[Description]],'LU Table'!$A$1:$B$50,2,0),"")</f>
        <v>RTC</v>
      </c>
      <c r="AB564" s="44" t="str">
        <f>TRIM(MID(Raw_data[[#This Row],[Location]],LEN("Positive Recovery- ")+1,LEN(Raw_data[[#This Row],[Location]])))</f>
        <v>Garden Oaks</v>
      </c>
      <c r="AC564" s="45">
        <f t="shared" si="9"/>
        <v>45292</v>
      </c>
      <c r="AD564" s="44" t="str">
        <f>VLOOKUP(Raw_data[[#This Row],[Locations]]&amp;Raw_data[[#This Row],[Looker2]],Category!A:E,5,0)</f>
        <v>Company Owned</v>
      </c>
      <c r="AE564" s="44" t="str">
        <f>Raw_data[[#This Row],[Locations]]&amp;Raw_data[[#This Row],[Looker2]]</f>
        <v>Garden OaksRTC</v>
      </c>
    </row>
    <row r="565" spans="1:31">
      <c r="A565" s="15">
        <v>45299</v>
      </c>
      <c r="B565" s="15">
        <v>45295</v>
      </c>
      <c r="C565" t="s">
        <v>9</v>
      </c>
      <c r="D565">
        <v>206153</v>
      </c>
      <c r="E565" t="s">
        <v>741</v>
      </c>
      <c r="F565" t="s">
        <v>413</v>
      </c>
      <c r="G565" t="s">
        <v>742</v>
      </c>
      <c r="H565" t="s">
        <v>151</v>
      </c>
      <c r="I565" t="s">
        <v>232</v>
      </c>
      <c r="J565" t="s">
        <v>95</v>
      </c>
      <c r="K565" t="s">
        <v>16</v>
      </c>
      <c r="L565" t="s">
        <v>130</v>
      </c>
      <c r="M565">
        <v>4</v>
      </c>
      <c r="N565" s="47">
        <v>2120</v>
      </c>
      <c r="O565" s="47">
        <v>0</v>
      </c>
      <c r="P565" s="47">
        <v>0</v>
      </c>
      <c r="Q565" s="47">
        <v>0</v>
      </c>
      <c r="R565" s="47">
        <v>0</v>
      </c>
      <c r="S565" s="47">
        <v>0</v>
      </c>
      <c r="T565" s="47">
        <v>2088</v>
      </c>
      <c r="U565" s="47">
        <v>604</v>
      </c>
      <c r="V565" t="s">
        <v>71</v>
      </c>
      <c r="W565" t="s">
        <v>72</v>
      </c>
      <c r="X565"/>
      <c r="Y565" t="s">
        <v>239</v>
      </c>
      <c r="Z565" s="43" t="str">
        <f>Raw_data[[#This Row],[Month]]&amp;Raw_data[[#This Row],[Locations]]&amp;Raw_data[[#This Row],[Looker2]]</f>
        <v>45292Garden OaksRTC</v>
      </c>
      <c r="AA565" s="44" t="str">
        <f>IFERROR(VLOOKUP(Raw_data[[#This Row],[Description]],'LU Table'!$A$1:$B$50,2,0),"")</f>
        <v>RTC</v>
      </c>
      <c r="AB565" s="44" t="str">
        <f>TRIM(MID(Raw_data[[#This Row],[Location]],LEN("Positive Recovery- ")+1,LEN(Raw_data[[#This Row],[Location]])))</f>
        <v>Garden Oaks</v>
      </c>
      <c r="AC565" s="45">
        <f t="shared" si="9"/>
        <v>45292</v>
      </c>
      <c r="AD565" s="44" t="str">
        <f>VLOOKUP(Raw_data[[#This Row],[Locations]]&amp;Raw_data[[#This Row],[Looker2]],Category!A:E,5,0)</f>
        <v>Company Owned</v>
      </c>
      <c r="AE565" s="44" t="str">
        <f>Raw_data[[#This Row],[Locations]]&amp;Raw_data[[#This Row],[Looker2]]</f>
        <v>Garden OaksRTC</v>
      </c>
    </row>
    <row r="566" spans="1:31">
      <c r="A566" s="15">
        <v>45299</v>
      </c>
      <c r="B566" s="15">
        <v>45295</v>
      </c>
      <c r="C566" t="s">
        <v>9</v>
      </c>
      <c r="D566">
        <v>206171</v>
      </c>
      <c r="E566" t="s">
        <v>941</v>
      </c>
      <c r="F566" t="s">
        <v>942</v>
      </c>
      <c r="G566" t="s">
        <v>486</v>
      </c>
      <c r="H566" t="s">
        <v>151</v>
      </c>
      <c r="I566" t="s">
        <v>232</v>
      </c>
      <c r="J566" t="s">
        <v>95</v>
      </c>
      <c r="K566" t="s">
        <v>16</v>
      </c>
      <c r="L566" t="s">
        <v>131</v>
      </c>
      <c r="M566">
        <v>4</v>
      </c>
      <c r="N566" s="47">
        <v>2120</v>
      </c>
      <c r="O566" s="47">
        <v>0</v>
      </c>
      <c r="P566" s="47">
        <v>0</v>
      </c>
      <c r="Q566" s="47">
        <v>0</v>
      </c>
      <c r="R566" s="47">
        <v>0</v>
      </c>
      <c r="S566" s="47">
        <v>2120</v>
      </c>
      <c r="T566" s="47">
        <v>2088</v>
      </c>
      <c r="U566" s="47">
        <v>2088</v>
      </c>
      <c r="V566" t="s">
        <v>71</v>
      </c>
      <c r="W566" t="s">
        <v>72</v>
      </c>
      <c r="X566"/>
      <c r="Y566" t="s">
        <v>239</v>
      </c>
      <c r="Z566" s="43" t="str">
        <f>Raw_data[[#This Row],[Month]]&amp;Raw_data[[#This Row],[Locations]]&amp;Raw_data[[#This Row],[Looker2]]</f>
        <v>45292Garden OaksRTC</v>
      </c>
      <c r="AA566" s="44" t="str">
        <f>IFERROR(VLOOKUP(Raw_data[[#This Row],[Description]],'LU Table'!$A$1:$B$50,2,0),"")</f>
        <v>RTC</v>
      </c>
      <c r="AB566" s="44" t="str">
        <f>TRIM(MID(Raw_data[[#This Row],[Location]],LEN("Positive Recovery- ")+1,LEN(Raw_data[[#This Row],[Location]])))</f>
        <v>Garden Oaks</v>
      </c>
      <c r="AC566" s="45">
        <f t="shared" si="9"/>
        <v>45292</v>
      </c>
      <c r="AD566" s="44" t="str">
        <f>VLOOKUP(Raw_data[[#This Row],[Locations]]&amp;Raw_data[[#This Row],[Looker2]],Category!A:E,5,0)</f>
        <v>Company Owned</v>
      </c>
      <c r="AE566" s="44" t="str">
        <f>Raw_data[[#This Row],[Locations]]&amp;Raw_data[[#This Row],[Looker2]]</f>
        <v>Garden OaksRTC</v>
      </c>
    </row>
    <row r="567" spans="1:31">
      <c r="A567" s="15">
        <v>45299</v>
      </c>
      <c r="B567" s="15">
        <v>45296</v>
      </c>
      <c r="C567" t="s">
        <v>9</v>
      </c>
      <c r="D567">
        <v>206046</v>
      </c>
      <c r="E567" t="s">
        <v>803</v>
      </c>
      <c r="F567" t="s">
        <v>804</v>
      </c>
      <c r="G567" t="s">
        <v>805</v>
      </c>
      <c r="H567" t="s">
        <v>157</v>
      </c>
      <c r="I567" t="s">
        <v>232</v>
      </c>
      <c r="J567" t="s">
        <v>17</v>
      </c>
      <c r="K567" t="s">
        <v>76</v>
      </c>
      <c r="L567" t="s">
        <v>129</v>
      </c>
      <c r="M567">
        <v>1</v>
      </c>
      <c r="N567" s="47">
        <v>300</v>
      </c>
      <c r="O567" s="47">
        <v>0</v>
      </c>
      <c r="P567" s="47">
        <v>0</v>
      </c>
      <c r="Q567" s="47">
        <v>0</v>
      </c>
      <c r="R567" s="47">
        <v>0</v>
      </c>
      <c r="S567" s="47">
        <v>300</v>
      </c>
      <c r="T567" s="47">
        <v>300</v>
      </c>
      <c r="U567" s="47">
        <v>300</v>
      </c>
      <c r="V567" t="s">
        <v>71</v>
      </c>
      <c r="W567" t="s">
        <v>72</v>
      </c>
      <c r="X567"/>
      <c r="Y567" t="s">
        <v>239</v>
      </c>
      <c r="Z567" s="43" t="str">
        <f>Raw_data[[#This Row],[Month]]&amp;Raw_data[[#This Row],[Locations]]&amp;Raw_data[[#This Row],[Looker2]]</f>
        <v>45292MontrosePHP</v>
      </c>
      <c r="AA567" s="44" t="str">
        <f>IFERROR(VLOOKUP(Raw_data[[#This Row],[Description]],'LU Table'!$A$1:$B$50,2,0),"")</f>
        <v>PHP</v>
      </c>
      <c r="AB567" s="44" t="str">
        <f>TRIM(MID(Raw_data[[#This Row],[Location]],LEN("Positive Recovery- ")+1,LEN(Raw_data[[#This Row],[Location]])))</f>
        <v>Montrose</v>
      </c>
      <c r="AC567" s="45">
        <f t="shared" si="9"/>
        <v>45292</v>
      </c>
      <c r="AD567" s="44" t="str">
        <f>VLOOKUP(Raw_data[[#This Row],[Locations]]&amp;Raw_data[[#This Row],[Looker2]],Category!A:E,5,0)</f>
        <v>Company Owned</v>
      </c>
      <c r="AE567" s="44" t="str">
        <f>Raw_data[[#This Row],[Locations]]&amp;Raw_data[[#This Row],[Looker2]]</f>
        <v>MontrosePHP</v>
      </c>
    </row>
    <row r="568" spans="1:31">
      <c r="A568" s="15">
        <v>45299</v>
      </c>
      <c r="B568" s="15">
        <v>45296</v>
      </c>
      <c r="C568" t="s">
        <v>9</v>
      </c>
      <c r="D568">
        <v>206047</v>
      </c>
      <c r="E568" t="s">
        <v>757</v>
      </c>
      <c r="F568" t="s">
        <v>758</v>
      </c>
      <c r="G568" t="s">
        <v>382</v>
      </c>
      <c r="H568" t="s">
        <v>157</v>
      </c>
      <c r="I568" t="s">
        <v>232</v>
      </c>
      <c r="J568" t="s">
        <v>89</v>
      </c>
      <c r="K568" t="s">
        <v>76</v>
      </c>
      <c r="L568" t="s">
        <v>129</v>
      </c>
      <c r="M568">
        <v>1</v>
      </c>
      <c r="N568" s="47">
        <v>365</v>
      </c>
      <c r="O568" s="47">
        <v>0</v>
      </c>
      <c r="P568" s="47">
        <v>0</v>
      </c>
      <c r="Q568" s="47">
        <v>0</v>
      </c>
      <c r="R568" s="47">
        <v>0</v>
      </c>
      <c r="S568" s="47">
        <v>0</v>
      </c>
      <c r="T568" s="47">
        <v>328.5</v>
      </c>
      <c r="U568" s="47">
        <v>-36.5</v>
      </c>
      <c r="V568" t="s">
        <v>71</v>
      </c>
      <c r="W568" t="s">
        <v>72</v>
      </c>
      <c r="X568"/>
      <c r="Y568" t="s">
        <v>239</v>
      </c>
      <c r="Z568" s="43" t="str">
        <f>Raw_data[[#This Row],[Month]]&amp;Raw_data[[#This Row],[Locations]]&amp;Raw_data[[#This Row],[Looker2]]</f>
        <v>45292MontrosePHP</v>
      </c>
      <c r="AA568" s="44" t="str">
        <f>IFERROR(VLOOKUP(Raw_data[[#This Row],[Description]],'LU Table'!$A$1:$B$50,2,0),"")</f>
        <v>PHP</v>
      </c>
      <c r="AB568" s="44" t="str">
        <f>TRIM(MID(Raw_data[[#This Row],[Location]],LEN("Positive Recovery- ")+1,LEN(Raw_data[[#This Row],[Location]])))</f>
        <v>Montrose</v>
      </c>
      <c r="AC568" s="45">
        <f t="shared" si="9"/>
        <v>45292</v>
      </c>
      <c r="AD568" s="44" t="str">
        <f>VLOOKUP(Raw_data[[#This Row],[Locations]]&amp;Raw_data[[#This Row],[Looker2]],Category!A:E,5,0)</f>
        <v>Company Owned</v>
      </c>
      <c r="AE568" s="44" t="str">
        <f>Raw_data[[#This Row],[Locations]]&amp;Raw_data[[#This Row],[Looker2]]</f>
        <v>MontrosePHP</v>
      </c>
    </row>
    <row r="569" spans="1:31">
      <c r="A569" s="15">
        <v>45299</v>
      </c>
      <c r="B569" s="15">
        <v>45296</v>
      </c>
      <c r="C569" t="s">
        <v>9</v>
      </c>
      <c r="D569">
        <v>206048</v>
      </c>
      <c r="E569" t="s">
        <v>729</v>
      </c>
      <c r="F569" t="s">
        <v>310</v>
      </c>
      <c r="G569" t="s">
        <v>730</v>
      </c>
      <c r="H569" t="s">
        <v>160</v>
      </c>
      <c r="I569" t="s">
        <v>232</v>
      </c>
      <c r="J569" t="s">
        <v>132</v>
      </c>
      <c r="K569" t="s">
        <v>76</v>
      </c>
      <c r="L569" t="s">
        <v>128</v>
      </c>
      <c r="M569">
        <v>1</v>
      </c>
      <c r="N569" s="47">
        <v>165</v>
      </c>
      <c r="O569" s="47">
        <v>0</v>
      </c>
      <c r="P569" s="47">
        <v>0</v>
      </c>
      <c r="Q569" s="47">
        <v>0</v>
      </c>
      <c r="R569" s="47">
        <v>0</v>
      </c>
      <c r="S569" s="47">
        <v>165</v>
      </c>
      <c r="T569" s="47">
        <v>148.5</v>
      </c>
      <c r="U569" s="47">
        <v>148.5</v>
      </c>
      <c r="V569" t="s">
        <v>71</v>
      </c>
      <c r="W569" t="s">
        <v>72</v>
      </c>
      <c r="X569"/>
      <c r="Y569" t="s">
        <v>239</v>
      </c>
      <c r="Z569" s="43" t="str">
        <f>Raw_data[[#This Row],[Month]]&amp;Raw_data[[#This Row],[Locations]]&amp;Raw_data[[#This Row],[Looker2]]</f>
        <v>45292MontroseIOP</v>
      </c>
      <c r="AA569" s="44" t="str">
        <f>IFERROR(VLOOKUP(Raw_data[[#This Row],[Description]],'LU Table'!$A$1:$B$50,2,0),"")</f>
        <v>IOP</v>
      </c>
      <c r="AB569" s="44" t="str">
        <f>TRIM(MID(Raw_data[[#This Row],[Location]],LEN("Positive Recovery- ")+1,LEN(Raw_data[[#This Row],[Location]])))</f>
        <v>Montrose</v>
      </c>
      <c r="AC569" s="45">
        <f t="shared" si="9"/>
        <v>45292</v>
      </c>
      <c r="AD569" s="44" t="str">
        <f>VLOOKUP(Raw_data[[#This Row],[Locations]]&amp;Raw_data[[#This Row],[Looker2]],Category!A:E,5,0)</f>
        <v>Company Owned</v>
      </c>
      <c r="AE569" s="44" t="str">
        <f>Raw_data[[#This Row],[Locations]]&amp;Raw_data[[#This Row],[Looker2]]</f>
        <v>MontroseIOP</v>
      </c>
    </row>
    <row r="570" spans="1:31">
      <c r="A570" s="15">
        <v>45299</v>
      </c>
      <c r="B570" s="15">
        <v>45296</v>
      </c>
      <c r="C570" t="s">
        <v>9</v>
      </c>
      <c r="D570">
        <v>206049</v>
      </c>
      <c r="E570" t="s">
        <v>700</v>
      </c>
      <c r="F570" t="s">
        <v>701</v>
      </c>
      <c r="G570" t="s">
        <v>702</v>
      </c>
      <c r="H570" t="s">
        <v>160</v>
      </c>
      <c r="I570" t="s">
        <v>232</v>
      </c>
      <c r="J570" t="s">
        <v>95</v>
      </c>
      <c r="K570" t="s">
        <v>76</v>
      </c>
      <c r="L570" t="s">
        <v>128</v>
      </c>
      <c r="M570">
        <v>1</v>
      </c>
      <c r="N570" s="47">
        <v>130</v>
      </c>
      <c r="O570" s="47">
        <v>0</v>
      </c>
      <c r="P570" s="47">
        <v>0</v>
      </c>
      <c r="Q570" s="47">
        <v>0</v>
      </c>
      <c r="R570" s="47">
        <v>0</v>
      </c>
      <c r="S570" s="47">
        <v>0</v>
      </c>
      <c r="T570" s="47">
        <v>117</v>
      </c>
      <c r="U570" s="47">
        <v>117</v>
      </c>
      <c r="V570" t="s">
        <v>71</v>
      </c>
      <c r="W570" t="s">
        <v>72</v>
      </c>
      <c r="X570"/>
      <c r="Y570" t="s">
        <v>239</v>
      </c>
      <c r="Z570" s="43" t="str">
        <f>Raw_data[[#This Row],[Month]]&amp;Raw_data[[#This Row],[Locations]]&amp;Raw_data[[#This Row],[Looker2]]</f>
        <v>45292MontroseIOP</v>
      </c>
      <c r="AA570" s="44" t="str">
        <f>IFERROR(VLOOKUP(Raw_data[[#This Row],[Description]],'LU Table'!$A$1:$B$50,2,0),"")</f>
        <v>IOP</v>
      </c>
      <c r="AB570" s="44" t="str">
        <f>TRIM(MID(Raw_data[[#This Row],[Location]],LEN("Positive Recovery- ")+1,LEN(Raw_data[[#This Row],[Location]])))</f>
        <v>Montrose</v>
      </c>
      <c r="AC570" s="45">
        <f t="shared" si="9"/>
        <v>45292</v>
      </c>
      <c r="AD570" s="44" t="str">
        <f>VLOOKUP(Raw_data[[#This Row],[Locations]]&amp;Raw_data[[#This Row],[Looker2]],Category!A:E,5,0)</f>
        <v>Company Owned</v>
      </c>
      <c r="AE570" s="44" t="str">
        <f>Raw_data[[#This Row],[Locations]]&amp;Raw_data[[#This Row],[Looker2]]</f>
        <v>MontroseIOP</v>
      </c>
    </row>
    <row r="571" spans="1:31">
      <c r="A571" s="15">
        <v>45299</v>
      </c>
      <c r="B571" s="15">
        <v>45297</v>
      </c>
      <c r="C571" t="s">
        <v>9</v>
      </c>
      <c r="D571">
        <v>206007</v>
      </c>
      <c r="E571" t="s">
        <v>714</v>
      </c>
      <c r="F571" t="s">
        <v>715</v>
      </c>
      <c r="G571" t="s">
        <v>532</v>
      </c>
      <c r="H571" t="s">
        <v>151</v>
      </c>
      <c r="I571" t="s">
        <v>232</v>
      </c>
      <c r="J571" t="s">
        <v>89</v>
      </c>
      <c r="K571" t="s">
        <v>16</v>
      </c>
      <c r="L571" t="s">
        <v>131</v>
      </c>
      <c r="M571">
        <v>1</v>
      </c>
      <c r="N571" s="47">
        <v>425</v>
      </c>
      <c r="O571" s="47">
        <v>0</v>
      </c>
      <c r="P571" s="47">
        <v>0</v>
      </c>
      <c r="Q571" s="47">
        <v>0</v>
      </c>
      <c r="R571" s="47">
        <v>0</v>
      </c>
      <c r="S571" s="47">
        <v>0</v>
      </c>
      <c r="T571" s="47">
        <v>382.5</v>
      </c>
      <c r="U571" s="47">
        <v>-42.5</v>
      </c>
      <c r="V571" t="s">
        <v>71</v>
      </c>
      <c r="W571" t="s">
        <v>72</v>
      </c>
      <c r="X571"/>
      <c r="Y571" t="s">
        <v>239</v>
      </c>
      <c r="Z571" s="43" t="str">
        <f>Raw_data[[#This Row],[Month]]&amp;Raw_data[[#This Row],[Locations]]&amp;Raw_data[[#This Row],[Looker2]]</f>
        <v>45292Garden OaksRTC</v>
      </c>
      <c r="AA571" s="44" t="str">
        <f>IFERROR(VLOOKUP(Raw_data[[#This Row],[Description]],'LU Table'!$A$1:$B$50,2,0),"")</f>
        <v>RTC</v>
      </c>
      <c r="AB571" s="44" t="str">
        <f>TRIM(MID(Raw_data[[#This Row],[Location]],LEN("Positive Recovery- ")+1,LEN(Raw_data[[#This Row],[Location]])))</f>
        <v>Garden Oaks</v>
      </c>
      <c r="AC571" s="45">
        <f t="shared" si="9"/>
        <v>45292</v>
      </c>
      <c r="AD571" s="44" t="str">
        <f>VLOOKUP(Raw_data[[#This Row],[Locations]]&amp;Raw_data[[#This Row],[Looker2]],Category!A:E,5,0)</f>
        <v>Company Owned</v>
      </c>
      <c r="AE571" s="44" t="str">
        <f>Raw_data[[#This Row],[Locations]]&amp;Raw_data[[#This Row],[Looker2]]</f>
        <v>Garden OaksRTC</v>
      </c>
    </row>
    <row r="572" spans="1:31">
      <c r="A572" s="15">
        <v>45299</v>
      </c>
      <c r="B572" s="15">
        <v>45297</v>
      </c>
      <c r="C572" t="s">
        <v>9</v>
      </c>
      <c r="D572">
        <v>206008</v>
      </c>
      <c r="E572" t="s">
        <v>735</v>
      </c>
      <c r="F572" t="s">
        <v>301</v>
      </c>
      <c r="G572" t="s">
        <v>317</v>
      </c>
      <c r="H572" t="s">
        <v>154</v>
      </c>
      <c r="I572" t="s">
        <v>232</v>
      </c>
      <c r="J572" t="s">
        <v>93</v>
      </c>
      <c r="K572" t="s">
        <v>16</v>
      </c>
      <c r="L572" t="s">
        <v>130</v>
      </c>
      <c r="M572">
        <v>1</v>
      </c>
      <c r="N572" s="47">
        <v>530</v>
      </c>
      <c r="O572" s="47">
        <v>0</v>
      </c>
      <c r="P572" s="47">
        <v>0</v>
      </c>
      <c r="Q572" s="47">
        <v>0</v>
      </c>
      <c r="R572" s="47">
        <v>0</v>
      </c>
      <c r="S572" s="47">
        <v>530</v>
      </c>
      <c r="T572" s="47">
        <v>477</v>
      </c>
      <c r="U572" s="47">
        <v>477</v>
      </c>
      <c r="V572" t="s">
        <v>71</v>
      </c>
      <c r="W572" t="s">
        <v>72</v>
      </c>
      <c r="X572"/>
      <c r="Y572" t="s">
        <v>239</v>
      </c>
      <c r="Z572" s="43" t="str">
        <f>Raw_data[[#This Row],[Month]]&amp;Raw_data[[#This Row],[Locations]]&amp;Raw_data[[#This Row],[Looker2]]</f>
        <v>45292Garden OaksRTC</v>
      </c>
      <c r="AA572" s="44" t="str">
        <f>IFERROR(VLOOKUP(Raw_data[[#This Row],[Description]],'LU Table'!$A$1:$B$50,2,0),"")</f>
        <v>RTC</v>
      </c>
      <c r="AB572" s="44" t="str">
        <f>TRIM(MID(Raw_data[[#This Row],[Location]],LEN("Positive Recovery- ")+1,LEN(Raw_data[[#This Row],[Location]])))</f>
        <v>Garden Oaks</v>
      </c>
      <c r="AC572" s="45">
        <f t="shared" si="9"/>
        <v>45292</v>
      </c>
      <c r="AD572" s="44" t="str">
        <f>VLOOKUP(Raw_data[[#This Row],[Locations]]&amp;Raw_data[[#This Row],[Looker2]],Category!A:E,5,0)</f>
        <v>Company Owned</v>
      </c>
      <c r="AE572" s="44" t="str">
        <f>Raw_data[[#This Row],[Locations]]&amp;Raw_data[[#This Row],[Looker2]]</f>
        <v>Garden OaksRTC</v>
      </c>
    </row>
    <row r="573" spans="1:31">
      <c r="A573" s="15">
        <v>45299</v>
      </c>
      <c r="B573" s="15">
        <v>45297</v>
      </c>
      <c r="C573" t="s">
        <v>9</v>
      </c>
      <c r="D573">
        <v>206009</v>
      </c>
      <c r="E573" t="s">
        <v>934</v>
      </c>
      <c r="F573" t="s">
        <v>358</v>
      </c>
      <c r="G573" t="s">
        <v>935</v>
      </c>
      <c r="H573" t="s">
        <v>151</v>
      </c>
      <c r="I573" t="s">
        <v>232</v>
      </c>
      <c r="J573" t="s">
        <v>88</v>
      </c>
      <c r="K573" t="s">
        <v>16</v>
      </c>
      <c r="L573" t="s">
        <v>131</v>
      </c>
      <c r="M573">
        <v>1</v>
      </c>
      <c r="N573" s="47">
        <v>500</v>
      </c>
      <c r="O573" s="47">
        <v>0</v>
      </c>
      <c r="P573" s="47">
        <v>0</v>
      </c>
      <c r="Q573" s="47">
        <v>0</v>
      </c>
      <c r="R573" s="47">
        <v>0</v>
      </c>
      <c r="S573" s="47">
        <v>0</v>
      </c>
      <c r="T573" s="47">
        <v>450</v>
      </c>
      <c r="U573" s="47">
        <v>50</v>
      </c>
      <c r="V573" t="s">
        <v>71</v>
      </c>
      <c r="W573" t="s">
        <v>72</v>
      </c>
      <c r="X573"/>
      <c r="Y573" t="s">
        <v>239</v>
      </c>
      <c r="Z573" s="43" t="str">
        <f>Raw_data[[#This Row],[Month]]&amp;Raw_data[[#This Row],[Locations]]&amp;Raw_data[[#This Row],[Looker2]]</f>
        <v>45292Garden OaksRTC</v>
      </c>
      <c r="AA573" s="44" t="str">
        <f>IFERROR(VLOOKUP(Raw_data[[#This Row],[Description]],'LU Table'!$A$1:$B$50,2,0),"")</f>
        <v>RTC</v>
      </c>
      <c r="AB573" s="44" t="str">
        <f>TRIM(MID(Raw_data[[#This Row],[Location]],LEN("Positive Recovery- ")+1,LEN(Raw_data[[#This Row],[Location]])))</f>
        <v>Garden Oaks</v>
      </c>
      <c r="AC573" s="45">
        <f t="shared" si="9"/>
        <v>45292</v>
      </c>
      <c r="AD573" s="44" t="str">
        <f>VLOOKUP(Raw_data[[#This Row],[Locations]]&amp;Raw_data[[#This Row],[Looker2]],Category!A:E,5,0)</f>
        <v>Company Owned</v>
      </c>
      <c r="AE573" s="44" t="str">
        <f>Raw_data[[#This Row],[Locations]]&amp;Raw_data[[#This Row],[Looker2]]</f>
        <v>Garden OaksRTC</v>
      </c>
    </row>
    <row r="574" spans="1:31">
      <c r="A574" s="15">
        <v>45299</v>
      </c>
      <c r="B574" s="15">
        <v>45297</v>
      </c>
      <c r="C574" t="s">
        <v>9</v>
      </c>
      <c r="D574">
        <v>206010</v>
      </c>
      <c r="E574" t="s">
        <v>192</v>
      </c>
      <c r="F574" t="s">
        <v>377</v>
      </c>
      <c r="G574" t="s">
        <v>497</v>
      </c>
      <c r="H574" t="s">
        <v>151</v>
      </c>
      <c r="I574" t="s">
        <v>232</v>
      </c>
      <c r="J574" t="s">
        <v>87</v>
      </c>
      <c r="K574" t="s">
        <v>57</v>
      </c>
      <c r="L574" t="s">
        <v>131</v>
      </c>
      <c r="M574">
        <v>1</v>
      </c>
      <c r="N574" s="47">
        <v>470</v>
      </c>
      <c r="O574" s="47">
        <v>0</v>
      </c>
      <c r="P574" s="47">
        <v>0</v>
      </c>
      <c r="Q574" s="47">
        <v>0</v>
      </c>
      <c r="R574" s="47">
        <v>0</v>
      </c>
      <c r="S574" s="47">
        <v>0</v>
      </c>
      <c r="T574" s="47">
        <v>423</v>
      </c>
      <c r="U574" s="47">
        <v>47</v>
      </c>
      <c r="V574" t="s">
        <v>71</v>
      </c>
      <c r="W574" t="s">
        <v>72</v>
      </c>
      <c r="X574"/>
      <c r="Y574" t="s">
        <v>239</v>
      </c>
      <c r="Z574" s="43" t="str">
        <f>Raw_data[[#This Row],[Month]]&amp;Raw_data[[#This Row],[Locations]]&amp;Raw_data[[#This Row],[Looker2]]</f>
        <v>45292Hill CountryRTC</v>
      </c>
      <c r="AA574" s="44" t="str">
        <f>IFERROR(VLOOKUP(Raw_data[[#This Row],[Description]],'LU Table'!$A$1:$B$50,2,0),"")</f>
        <v>RTC</v>
      </c>
      <c r="AB574" s="44" t="str">
        <f>TRIM(MID(Raw_data[[#This Row],[Location]],LEN("Positive Recovery- ")+1,LEN(Raw_data[[#This Row],[Location]])))</f>
        <v>Hill Country</v>
      </c>
      <c r="AC574" s="45">
        <f t="shared" si="9"/>
        <v>45292</v>
      </c>
      <c r="AD574" s="44" t="str">
        <f>VLOOKUP(Raw_data[[#This Row],[Locations]]&amp;Raw_data[[#This Row],[Looker2]],Category!A:E,5,0)</f>
        <v>Company Owned</v>
      </c>
      <c r="AE574" s="44" t="str">
        <f>Raw_data[[#This Row],[Locations]]&amp;Raw_data[[#This Row],[Looker2]]</f>
        <v>Hill CountryRTC</v>
      </c>
    </row>
    <row r="575" spans="1:31">
      <c r="A575" s="15">
        <v>45299</v>
      </c>
      <c r="B575" s="15">
        <v>45297</v>
      </c>
      <c r="C575" t="s">
        <v>9</v>
      </c>
      <c r="D575">
        <v>206011</v>
      </c>
      <c r="E575" t="s">
        <v>854</v>
      </c>
      <c r="F575" t="s">
        <v>855</v>
      </c>
      <c r="G575" t="s">
        <v>429</v>
      </c>
      <c r="H575" t="s">
        <v>151</v>
      </c>
      <c r="I575" t="s">
        <v>232</v>
      </c>
      <c r="J575" t="s">
        <v>17</v>
      </c>
      <c r="K575" t="s">
        <v>57</v>
      </c>
      <c r="L575" t="s">
        <v>130</v>
      </c>
      <c r="M575">
        <v>1</v>
      </c>
      <c r="N575" s="47">
        <v>400</v>
      </c>
      <c r="O575" s="47">
        <v>0</v>
      </c>
      <c r="P575" s="47">
        <v>0</v>
      </c>
      <c r="Q575" s="47">
        <v>0</v>
      </c>
      <c r="R575" s="47">
        <v>0</v>
      </c>
      <c r="S575" s="47">
        <v>0</v>
      </c>
      <c r="T575" s="47">
        <v>400</v>
      </c>
      <c r="U575" s="47">
        <v>0</v>
      </c>
      <c r="V575" t="s">
        <v>71</v>
      </c>
      <c r="W575" t="s">
        <v>72</v>
      </c>
      <c r="X575"/>
      <c r="Y575" t="s">
        <v>239</v>
      </c>
      <c r="Z575" s="43" t="str">
        <f>Raw_data[[#This Row],[Month]]&amp;Raw_data[[#This Row],[Locations]]&amp;Raw_data[[#This Row],[Looker2]]</f>
        <v>45292Hill CountryRTC</v>
      </c>
      <c r="AA575" s="44" t="str">
        <f>IFERROR(VLOOKUP(Raw_data[[#This Row],[Description]],'LU Table'!$A$1:$B$50,2,0),"")</f>
        <v>RTC</v>
      </c>
      <c r="AB575" s="44" t="str">
        <f>TRIM(MID(Raw_data[[#This Row],[Location]],LEN("Positive Recovery- ")+1,LEN(Raw_data[[#This Row],[Location]])))</f>
        <v>Hill Country</v>
      </c>
      <c r="AC575" s="45">
        <f t="shared" si="9"/>
        <v>45292</v>
      </c>
      <c r="AD575" s="44" t="str">
        <f>VLOOKUP(Raw_data[[#This Row],[Locations]]&amp;Raw_data[[#This Row],[Looker2]],Category!A:E,5,0)</f>
        <v>Company Owned</v>
      </c>
      <c r="AE575" s="44" t="str">
        <f>Raw_data[[#This Row],[Locations]]&amp;Raw_data[[#This Row],[Looker2]]</f>
        <v>Hill CountryRTC</v>
      </c>
    </row>
    <row r="576" spans="1:31">
      <c r="A576" s="15">
        <v>45299</v>
      </c>
      <c r="B576" s="15">
        <v>45297</v>
      </c>
      <c r="C576" t="s">
        <v>9</v>
      </c>
      <c r="D576">
        <v>206012</v>
      </c>
      <c r="E576" t="s">
        <v>708</v>
      </c>
      <c r="F576" t="s">
        <v>449</v>
      </c>
      <c r="G576" t="s">
        <v>709</v>
      </c>
      <c r="H576" t="s">
        <v>151</v>
      </c>
      <c r="I576" t="s">
        <v>232</v>
      </c>
      <c r="J576" t="s">
        <v>87</v>
      </c>
      <c r="K576" t="s">
        <v>16</v>
      </c>
      <c r="L576" t="s">
        <v>131</v>
      </c>
      <c r="M576">
        <v>1</v>
      </c>
      <c r="N576" s="47">
        <v>470</v>
      </c>
      <c r="O576" s="47">
        <v>0</v>
      </c>
      <c r="P576" s="47">
        <v>0</v>
      </c>
      <c r="Q576" s="47">
        <v>0</v>
      </c>
      <c r="R576" s="47">
        <v>0</v>
      </c>
      <c r="S576" s="47">
        <v>0</v>
      </c>
      <c r="T576" s="47">
        <v>423</v>
      </c>
      <c r="U576" s="47">
        <v>47</v>
      </c>
      <c r="V576" t="s">
        <v>71</v>
      </c>
      <c r="W576" t="s">
        <v>72</v>
      </c>
      <c r="X576"/>
      <c r="Y576" t="s">
        <v>239</v>
      </c>
      <c r="Z576" s="43" t="str">
        <f>Raw_data[[#This Row],[Month]]&amp;Raw_data[[#This Row],[Locations]]&amp;Raw_data[[#This Row],[Looker2]]</f>
        <v>45292Garden OaksRTC</v>
      </c>
      <c r="AA576" s="44" t="str">
        <f>IFERROR(VLOOKUP(Raw_data[[#This Row],[Description]],'LU Table'!$A$1:$B$50,2,0),"")</f>
        <v>RTC</v>
      </c>
      <c r="AB576" s="44" t="str">
        <f>TRIM(MID(Raw_data[[#This Row],[Location]],LEN("Positive Recovery- ")+1,LEN(Raw_data[[#This Row],[Location]])))</f>
        <v>Garden Oaks</v>
      </c>
      <c r="AC576" s="45">
        <f t="shared" si="9"/>
        <v>45292</v>
      </c>
      <c r="AD576" s="44" t="str">
        <f>VLOOKUP(Raw_data[[#This Row],[Locations]]&amp;Raw_data[[#This Row],[Looker2]],Category!A:E,5,0)</f>
        <v>Company Owned</v>
      </c>
      <c r="AE576" s="44" t="str">
        <f>Raw_data[[#This Row],[Locations]]&amp;Raw_data[[#This Row],[Looker2]]</f>
        <v>Garden OaksRTC</v>
      </c>
    </row>
    <row r="577" spans="1:31">
      <c r="A577" s="15">
        <v>45299</v>
      </c>
      <c r="B577" s="15">
        <v>45297</v>
      </c>
      <c r="C577" t="s">
        <v>9</v>
      </c>
      <c r="D577">
        <v>206013</v>
      </c>
      <c r="E577" t="s">
        <v>973</v>
      </c>
      <c r="F577" t="s">
        <v>560</v>
      </c>
      <c r="G577" t="s">
        <v>974</v>
      </c>
      <c r="H577" t="s">
        <v>152</v>
      </c>
      <c r="I577" t="s">
        <v>232</v>
      </c>
      <c r="J577" t="s">
        <v>90</v>
      </c>
      <c r="K577" t="s">
        <v>16</v>
      </c>
      <c r="L577" t="s">
        <v>131</v>
      </c>
      <c r="M577">
        <v>1</v>
      </c>
      <c r="N577" s="47">
        <v>535</v>
      </c>
      <c r="O577" s="47">
        <v>0</v>
      </c>
      <c r="P577" s="47">
        <v>0</v>
      </c>
      <c r="Q577" s="47">
        <v>0</v>
      </c>
      <c r="R577" s="47">
        <v>0</v>
      </c>
      <c r="S577" s="47">
        <v>15</v>
      </c>
      <c r="T577" s="47">
        <v>481.5</v>
      </c>
      <c r="U577" s="47">
        <v>91.5</v>
      </c>
      <c r="V577" t="s">
        <v>71</v>
      </c>
      <c r="W577" t="s">
        <v>72</v>
      </c>
      <c r="X577"/>
      <c r="Y577" t="s">
        <v>239</v>
      </c>
      <c r="Z577" s="43" t="str">
        <f>Raw_data[[#This Row],[Month]]&amp;Raw_data[[#This Row],[Locations]]&amp;Raw_data[[#This Row],[Looker2]]</f>
        <v>45292Garden OaksRTC</v>
      </c>
      <c r="AA577" s="44" t="str">
        <f>IFERROR(VLOOKUP(Raw_data[[#This Row],[Description]],'LU Table'!$A$1:$B$50,2,0),"")</f>
        <v>RTC</v>
      </c>
      <c r="AB577" s="44" t="str">
        <f>TRIM(MID(Raw_data[[#This Row],[Location]],LEN("Positive Recovery- ")+1,LEN(Raw_data[[#This Row],[Location]])))</f>
        <v>Garden Oaks</v>
      </c>
      <c r="AC577" s="45">
        <f t="shared" si="9"/>
        <v>45292</v>
      </c>
      <c r="AD577" s="44" t="str">
        <f>VLOOKUP(Raw_data[[#This Row],[Locations]]&amp;Raw_data[[#This Row],[Looker2]],Category!A:E,5,0)</f>
        <v>Company Owned</v>
      </c>
      <c r="AE577" s="44" t="str">
        <f>Raw_data[[#This Row],[Locations]]&amp;Raw_data[[#This Row],[Looker2]]</f>
        <v>Garden OaksRTC</v>
      </c>
    </row>
    <row r="578" spans="1:31">
      <c r="A578" s="15">
        <v>45299</v>
      </c>
      <c r="B578" s="15">
        <v>45297</v>
      </c>
      <c r="C578" t="s">
        <v>9</v>
      </c>
      <c r="D578">
        <v>206015</v>
      </c>
      <c r="E578" t="s">
        <v>891</v>
      </c>
      <c r="F578" t="s">
        <v>597</v>
      </c>
      <c r="G578" t="s">
        <v>892</v>
      </c>
      <c r="H578" t="s">
        <v>173</v>
      </c>
      <c r="I578" t="s">
        <v>232</v>
      </c>
      <c r="J578" t="s">
        <v>96</v>
      </c>
      <c r="K578" t="s">
        <v>107</v>
      </c>
      <c r="L578" t="s">
        <v>130</v>
      </c>
      <c r="M578">
        <v>1</v>
      </c>
      <c r="N578" s="47">
        <v>364</v>
      </c>
      <c r="O578" s="47">
        <v>0</v>
      </c>
      <c r="P578" s="47">
        <v>0</v>
      </c>
      <c r="Q578" s="47">
        <v>0</v>
      </c>
      <c r="R578" s="47">
        <v>0</v>
      </c>
      <c r="S578" s="47">
        <v>364</v>
      </c>
      <c r="T578" s="47">
        <v>327.60000000000002</v>
      </c>
      <c r="U578" s="47">
        <v>327.60000000000002</v>
      </c>
      <c r="V578" t="s">
        <v>71</v>
      </c>
      <c r="W578" t="s">
        <v>72</v>
      </c>
      <c r="X578"/>
      <c r="Y578" t="s">
        <v>239</v>
      </c>
      <c r="Z578" s="43" t="str">
        <f>Raw_data[[#This Row],[Month]]&amp;Raw_data[[#This Row],[Locations]]&amp;Raw_data[[#This Row],[Looker2]]</f>
        <v>45292Dallas Ft WorthRTC</v>
      </c>
      <c r="AA578" s="44" t="str">
        <f>IFERROR(VLOOKUP(Raw_data[[#This Row],[Description]],'LU Table'!$A$1:$B$50,2,0),"")</f>
        <v>RTC</v>
      </c>
      <c r="AB578" s="44" t="str">
        <f>TRIM(MID(Raw_data[[#This Row],[Location]],LEN("Positive Recovery- ")+1,LEN(Raw_data[[#This Row],[Location]])))</f>
        <v>Dallas Ft Worth</v>
      </c>
      <c r="AC578" s="45">
        <f t="shared" si="9"/>
        <v>45292</v>
      </c>
      <c r="AD578" s="44" t="str">
        <f>VLOOKUP(Raw_data[[#This Row],[Locations]]&amp;Raw_data[[#This Row],[Looker2]],Category!A:E,5,0)</f>
        <v>Company Owned</v>
      </c>
      <c r="AE578" s="44" t="str">
        <f>Raw_data[[#This Row],[Locations]]&amp;Raw_data[[#This Row],[Looker2]]</f>
        <v>Dallas Ft WorthRTC</v>
      </c>
    </row>
    <row r="579" spans="1:31">
      <c r="A579" s="15">
        <v>45299</v>
      </c>
      <c r="B579" s="15">
        <v>45297</v>
      </c>
      <c r="C579" t="s">
        <v>9</v>
      </c>
      <c r="D579">
        <v>206016</v>
      </c>
      <c r="E579" t="s">
        <v>852</v>
      </c>
      <c r="F579" t="s">
        <v>549</v>
      </c>
      <c r="G579" t="s">
        <v>853</v>
      </c>
      <c r="H579" t="s">
        <v>154</v>
      </c>
      <c r="I579" t="s">
        <v>232</v>
      </c>
      <c r="J579" t="s">
        <v>93</v>
      </c>
      <c r="K579" t="s">
        <v>107</v>
      </c>
      <c r="L579" t="s">
        <v>131</v>
      </c>
      <c r="M579">
        <v>1</v>
      </c>
      <c r="N579" s="47">
        <v>530</v>
      </c>
      <c r="O579" s="47">
        <v>0</v>
      </c>
      <c r="P579" s="47">
        <v>0</v>
      </c>
      <c r="Q579" s="47">
        <v>0</v>
      </c>
      <c r="R579" s="47">
        <v>0</v>
      </c>
      <c r="S579" s="47">
        <v>530</v>
      </c>
      <c r="T579" s="47">
        <v>477</v>
      </c>
      <c r="U579" s="47">
        <v>477</v>
      </c>
      <c r="V579" t="s">
        <v>71</v>
      </c>
      <c r="W579" t="s">
        <v>72</v>
      </c>
      <c r="X579"/>
      <c r="Y579" t="s">
        <v>239</v>
      </c>
      <c r="Z579" s="43" t="str">
        <f>Raw_data[[#This Row],[Month]]&amp;Raw_data[[#This Row],[Locations]]&amp;Raw_data[[#This Row],[Looker2]]</f>
        <v>45292Dallas Ft WorthRTC</v>
      </c>
      <c r="AA579" s="44" t="str">
        <f>IFERROR(VLOOKUP(Raw_data[[#This Row],[Description]],'LU Table'!$A$1:$B$50,2,0),"")</f>
        <v>RTC</v>
      </c>
      <c r="AB579" s="44" t="str">
        <f>TRIM(MID(Raw_data[[#This Row],[Location]],LEN("Positive Recovery- ")+1,LEN(Raw_data[[#This Row],[Location]])))</f>
        <v>Dallas Ft Worth</v>
      </c>
      <c r="AC579" s="45">
        <f t="shared" si="9"/>
        <v>45292</v>
      </c>
      <c r="AD579" s="44" t="str">
        <f>VLOOKUP(Raw_data[[#This Row],[Locations]]&amp;Raw_data[[#This Row],[Looker2]],Category!A:E,5,0)</f>
        <v>Company Owned</v>
      </c>
      <c r="AE579" s="44" t="str">
        <f>Raw_data[[#This Row],[Locations]]&amp;Raw_data[[#This Row],[Looker2]]</f>
        <v>Dallas Ft WorthRTC</v>
      </c>
    </row>
    <row r="580" spans="1:31">
      <c r="A580" s="15">
        <v>45299</v>
      </c>
      <c r="B580" s="15">
        <v>45297</v>
      </c>
      <c r="C580" t="s">
        <v>9</v>
      </c>
      <c r="D580">
        <v>206017</v>
      </c>
      <c r="E580" t="s">
        <v>963</v>
      </c>
      <c r="F580" t="s">
        <v>964</v>
      </c>
      <c r="G580" t="s">
        <v>965</v>
      </c>
      <c r="H580" t="s">
        <v>151</v>
      </c>
      <c r="I580" t="s">
        <v>232</v>
      </c>
      <c r="J580" t="s">
        <v>87</v>
      </c>
      <c r="K580" t="s">
        <v>16</v>
      </c>
      <c r="L580" t="s">
        <v>130</v>
      </c>
      <c r="M580">
        <v>1</v>
      </c>
      <c r="N580" s="47">
        <v>470</v>
      </c>
      <c r="O580" s="47">
        <v>0</v>
      </c>
      <c r="P580" s="47">
        <v>0</v>
      </c>
      <c r="Q580" s="47">
        <v>0</v>
      </c>
      <c r="R580" s="47">
        <v>0</v>
      </c>
      <c r="S580" s="47">
        <v>0</v>
      </c>
      <c r="T580" s="47">
        <v>423</v>
      </c>
      <c r="U580" s="47">
        <v>155</v>
      </c>
      <c r="V580" t="s">
        <v>71</v>
      </c>
      <c r="W580" t="s">
        <v>72</v>
      </c>
      <c r="X580"/>
      <c r="Y580" t="s">
        <v>239</v>
      </c>
      <c r="Z580" s="43" t="str">
        <f>Raw_data[[#This Row],[Month]]&amp;Raw_data[[#This Row],[Locations]]&amp;Raw_data[[#This Row],[Looker2]]</f>
        <v>45292Garden OaksRTC</v>
      </c>
      <c r="AA580" s="44" t="str">
        <f>IFERROR(VLOOKUP(Raw_data[[#This Row],[Description]],'LU Table'!$A$1:$B$50,2,0),"")</f>
        <v>RTC</v>
      </c>
      <c r="AB580" s="44" t="str">
        <f>TRIM(MID(Raw_data[[#This Row],[Location]],LEN("Positive Recovery- ")+1,LEN(Raw_data[[#This Row],[Location]])))</f>
        <v>Garden Oaks</v>
      </c>
      <c r="AC580" s="45">
        <f t="shared" si="9"/>
        <v>45292</v>
      </c>
      <c r="AD580" s="44" t="str">
        <f>VLOOKUP(Raw_data[[#This Row],[Locations]]&amp;Raw_data[[#This Row],[Looker2]],Category!A:E,5,0)</f>
        <v>Company Owned</v>
      </c>
      <c r="AE580" s="44" t="str">
        <f>Raw_data[[#This Row],[Locations]]&amp;Raw_data[[#This Row],[Looker2]]</f>
        <v>Garden OaksRTC</v>
      </c>
    </row>
    <row r="581" spans="1:31">
      <c r="A581" s="15">
        <v>45299</v>
      </c>
      <c r="B581" s="15">
        <v>45297</v>
      </c>
      <c r="C581" t="s">
        <v>9</v>
      </c>
      <c r="D581">
        <v>206018</v>
      </c>
      <c r="E581" t="s">
        <v>966</v>
      </c>
      <c r="F581" t="s">
        <v>967</v>
      </c>
      <c r="G581" t="s">
        <v>968</v>
      </c>
      <c r="H581" t="s">
        <v>152</v>
      </c>
      <c r="I581" t="s">
        <v>232</v>
      </c>
      <c r="J581" t="s">
        <v>96</v>
      </c>
      <c r="K581" t="s">
        <v>16</v>
      </c>
      <c r="L581" t="s">
        <v>131</v>
      </c>
      <c r="M581">
        <v>1</v>
      </c>
      <c r="N581" s="47">
        <v>428</v>
      </c>
      <c r="O581" s="47">
        <v>0</v>
      </c>
      <c r="P581" s="47">
        <v>0</v>
      </c>
      <c r="Q581" s="47">
        <v>0</v>
      </c>
      <c r="R581" s="47">
        <v>0</v>
      </c>
      <c r="S581" s="47">
        <v>428</v>
      </c>
      <c r="T581" s="47">
        <v>385.2</v>
      </c>
      <c r="U581" s="47">
        <v>385.2</v>
      </c>
      <c r="V581" t="s">
        <v>71</v>
      </c>
      <c r="W581" t="s">
        <v>72</v>
      </c>
      <c r="X581"/>
      <c r="Y581" t="s">
        <v>239</v>
      </c>
      <c r="Z581" s="43" t="str">
        <f>Raw_data[[#This Row],[Month]]&amp;Raw_data[[#This Row],[Locations]]&amp;Raw_data[[#This Row],[Looker2]]</f>
        <v>45292Garden OaksRTC</v>
      </c>
      <c r="AA581" s="44" t="str">
        <f>IFERROR(VLOOKUP(Raw_data[[#This Row],[Description]],'LU Table'!$A$1:$B$50,2,0),"")</f>
        <v>RTC</v>
      </c>
      <c r="AB581" s="44" t="str">
        <f>TRIM(MID(Raw_data[[#This Row],[Location]],LEN("Positive Recovery- ")+1,LEN(Raw_data[[#This Row],[Location]])))</f>
        <v>Garden Oaks</v>
      </c>
      <c r="AC581" s="45">
        <f t="shared" si="9"/>
        <v>45292</v>
      </c>
      <c r="AD581" s="44" t="str">
        <f>VLOOKUP(Raw_data[[#This Row],[Locations]]&amp;Raw_data[[#This Row],[Looker2]],Category!A:E,5,0)</f>
        <v>Company Owned</v>
      </c>
      <c r="AE581" s="44" t="str">
        <f>Raw_data[[#This Row],[Locations]]&amp;Raw_data[[#This Row],[Looker2]]</f>
        <v>Garden OaksRTC</v>
      </c>
    </row>
    <row r="582" spans="1:31">
      <c r="A582" s="15">
        <v>45299</v>
      </c>
      <c r="B582" s="15">
        <v>45297</v>
      </c>
      <c r="C582" t="s">
        <v>9</v>
      </c>
      <c r="D582">
        <v>206019</v>
      </c>
      <c r="E582" t="s">
        <v>888</v>
      </c>
      <c r="F582" t="s">
        <v>290</v>
      </c>
      <c r="G582" t="s">
        <v>889</v>
      </c>
      <c r="H582" t="s">
        <v>151</v>
      </c>
      <c r="I582" t="s">
        <v>232</v>
      </c>
      <c r="J582" t="s">
        <v>17</v>
      </c>
      <c r="K582" t="s">
        <v>16</v>
      </c>
      <c r="L582" t="s">
        <v>130</v>
      </c>
      <c r="M582">
        <v>1</v>
      </c>
      <c r="N582" s="47">
        <v>200</v>
      </c>
      <c r="O582" s="47">
        <v>0</v>
      </c>
      <c r="P582" s="47">
        <v>0</v>
      </c>
      <c r="Q582" s="47">
        <v>0</v>
      </c>
      <c r="R582" s="47">
        <v>0</v>
      </c>
      <c r="S582" s="47">
        <v>0</v>
      </c>
      <c r="T582" s="47">
        <v>200</v>
      </c>
      <c r="U582" s="47">
        <v>0</v>
      </c>
      <c r="V582" t="s">
        <v>71</v>
      </c>
      <c r="W582" t="s">
        <v>72</v>
      </c>
      <c r="X582"/>
      <c r="Y582" t="s">
        <v>239</v>
      </c>
      <c r="Z582" s="43" t="str">
        <f>Raw_data[[#This Row],[Month]]&amp;Raw_data[[#This Row],[Locations]]&amp;Raw_data[[#This Row],[Looker2]]</f>
        <v>45292Garden OaksRTC</v>
      </c>
      <c r="AA582" s="44" t="str">
        <f>IFERROR(VLOOKUP(Raw_data[[#This Row],[Description]],'LU Table'!$A$1:$B$50,2,0),"")</f>
        <v>RTC</v>
      </c>
      <c r="AB582" s="44" t="str">
        <f>TRIM(MID(Raw_data[[#This Row],[Location]],LEN("Positive Recovery- ")+1,LEN(Raw_data[[#This Row],[Location]])))</f>
        <v>Garden Oaks</v>
      </c>
      <c r="AC582" s="45">
        <f t="shared" si="9"/>
        <v>45292</v>
      </c>
      <c r="AD582" s="44" t="str">
        <f>VLOOKUP(Raw_data[[#This Row],[Locations]]&amp;Raw_data[[#This Row],[Looker2]],Category!A:E,5,0)</f>
        <v>Company Owned</v>
      </c>
      <c r="AE582" s="44" t="str">
        <f>Raw_data[[#This Row],[Locations]]&amp;Raw_data[[#This Row],[Looker2]]</f>
        <v>Garden OaksRTC</v>
      </c>
    </row>
    <row r="583" spans="1:31">
      <c r="A583" s="15">
        <v>45299</v>
      </c>
      <c r="B583" s="15">
        <v>45297</v>
      </c>
      <c r="C583" t="s">
        <v>9</v>
      </c>
      <c r="D583">
        <v>206020</v>
      </c>
      <c r="E583" t="s">
        <v>569</v>
      </c>
      <c r="F583" t="s">
        <v>570</v>
      </c>
      <c r="G583" t="s">
        <v>571</v>
      </c>
      <c r="H583" t="s">
        <v>151</v>
      </c>
      <c r="I583" t="s">
        <v>232</v>
      </c>
      <c r="J583" t="s">
        <v>89</v>
      </c>
      <c r="K583" t="s">
        <v>16</v>
      </c>
      <c r="L583" t="s">
        <v>130</v>
      </c>
      <c r="M583">
        <v>1</v>
      </c>
      <c r="N583" s="47">
        <v>425</v>
      </c>
      <c r="O583" s="47">
        <v>0</v>
      </c>
      <c r="P583" s="47">
        <v>0</v>
      </c>
      <c r="Q583" s="47">
        <v>0</v>
      </c>
      <c r="R583" s="47">
        <v>0</v>
      </c>
      <c r="S583" s="47">
        <v>0</v>
      </c>
      <c r="T583" s="47">
        <v>382.5</v>
      </c>
      <c r="U583" s="47">
        <v>-42.5</v>
      </c>
      <c r="V583" t="s">
        <v>71</v>
      </c>
      <c r="W583" t="s">
        <v>72</v>
      </c>
      <c r="X583"/>
      <c r="Y583" t="s">
        <v>239</v>
      </c>
      <c r="Z583" s="43" t="str">
        <f>Raw_data[[#This Row],[Month]]&amp;Raw_data[[#This Row],[Locations]]&amp;Raw_data[[#This Row],[Looker2]]</f>
        <v>45292Garden OaksRTC</v>
      </c>
      <c r="AA583" s="44" t="str">
        <f>IFERROR(VLOOKUP(Raw_data[[#This Row],[Description]],'LU Table'!$A$1:$B$50,2,0),"")</f>
        <v>RTC</v>
      </c>
      <c r="AB583" s="44" t="str">
        <f>TRIM(MID(Raw_data[[#This Row],[Location]],LEN("Positive Recovery- ")+1,LEN(Raw_data[[#This Row],[Location]])))</f>
        <v>Garden Oaks</v>
      </c>
      <c r="AC583" s="45">
        <f t="shared" si="9"/>
        <v>45292</v>
      </c>
      <c r="AD583" s="44" t="str">
        <f>VLOOKUP(Raw_data[[#This Row],[Locations]]&amp;Raw_data[[#This Row],[Looker2]],Category!A:E,5,0)</f>
        <v>Company Owned</v>
      </c>
      <c r="AE583" s="44" t="str">
        <f>Raw_data[[#This Row],[Locations]]&amp;Raw_data[[#This Row],[Looker2]]</f>
        <v>Garden OaksRTC</v>
      </c>
    </row>
    <row r="584" spans="1:31">
      <c r="A584" s="15">
        <v>45299</v>
      </c>
      <c r="B584" s="15">
        <v>45297</v>
      </c>
      <c r="C584" t="s">
        <v>9</v>
      </c>
      <c r="D584">
        <v>206021</v>
      </c>
      <c r="E584" t="s">
        <v>807</v>
      </c>
      <c r="F584" t="s">
        <v>405</v>
      </c>
      <c r="G584" t="s">
        <v>808</v>
      </c>
      <c r="H584" t="s">
        <v>175</v>
      </c>
      <c r="I584" t="s">
        <v>232</v>
      </c>
      <c r="J584" t="s">
        <v>96</v>
      </c>
      <c r="K584" t="s">
        <v>57</v>
      </c>
      <c r="L584" t="s">
        <v>130</v>
      </c>
      <c r="M584">
        <v>1</v>
      </c>
      <c r="N584" s="47">
        <v>832</v>
      </c>
      <c r="O584" s="47">
        <v>0</v>
      </c>
      <c r="P584" s="47">
        <v>0</v>
      </c>
      <c r="Q584" s="47">
        <v>0</v>
      </c>
      <c r="R584" s="47">
        <v>0</v>
      </c>
      <c r="S584" s="47">
        <v>0</v>
      </c>
      <c r="T584" s="47">
        <v>748.8</v>
      </c>
      <c r="U584" s="47">
        <v>748.8</v>
      </c>
      <c r="V584" t="s">
        <v>71</v>
      </c>
      <c r="W584" t="s">
        <v>72</v>
      </c>
      <c r="X584"/>
      <c r="Y584" t="s">
        <v>239</v>
      </c>
      <c r="Z584" s="43" t="str">
        <f>Raw_data[[#This Row],[Month]]&amp;Raw_data[[#This Row],[Locations]]&amp;Raw_data[[#This Row],[Looker2]]</f>
        <v>45292Hill CountryDetox</v>
      </c>
      <c r="AA584" s="44" t="str">
        <f>IFERROR(VLOOKUP(Raw_data[[#This Row],[Description]],'LU Table'!$A$1:$B$50,2,0),"")</f>
        <v>Detox</v>
      </c>
      <c r="AB584" s="44" t="str">
        <f>TRIM(MID(Raw_data[[#This Row],[Location]],LEN("Positive Recovery- ")+1,LEN(Raw_data[[#This Row],[Location]])))</f>
        <v>Hill Country</v>
      </c>
      <c r="AC584" s="45">
        <f t="shared" si="9"/>
        <v>45292</v>
      </c>
      <c r="AD584" s="44" t="str">
        <f>VLOOKUP(Raw_data[[#This Row],[Locations]]&amp;Raw_data[[#This Row],[Looker2]],Category!A:E,5,0)</f>
        <v>Company Owned</v>
      </c>
      <c r="AE584" s="44" t="str">
        <f>Raw_data[[#This Row],[Locations]]&amp;Raw_data[[#This Row],[Looker2]]</f>
        <v>Hill CountryDetox</v>
      </c>
    </row>
    <row r="585" spans="1:31">
      <c r="A585" s="15">
        <v>45299</v>
      </c>
      <c r="B585" s="15">
        <v>45297</v>
      </c>
      <c r="C585" t="s">
        <v>9</v>
      </c>
      <c r="D585">
        <v>206023</v>
      </c>
      <c r="E585" t="s">
        <v>843</v>
      </c>
      <c r="F585" t="s">
        <v>447</v>
      </c>
      <c r="G585" t="s">
        <v>456</v>
      </c>
      <c r="H585" t="s">
        <v>151</v>
      </c>
      <c r="I585" t="s">
        <v>232</v>
      </c>
      <c r="J585" t="s">
        <v>88</v>
      </c>
      <c r="K585" t="s">
        <v>107</v>
      </c>
      <c r="L585" t="s">
        <v>131</v>
      </c>
      <c r="M585">
        <v>1</v>
      </c>
      <c r="N585" s="47">
        <v>500</v>
      </c>
      <c r="O585" s="47">
        <v>0</v>
      </c>
      <c r="P585" s="47">
        <v>0</v>
      </c>
      <c r="Q585" s="47">
        <v>0</v>
      </c>
      <c r="R585" s="47">
        <v>0</v>
      </c>
      <c r="S585" s="47">
        <v>500</v>
      </c>
      <c r="T585" s="47">
        <v>450</v>
      </c>
      <c r="U585" s="47">
        <v>450</v>
      </c>
      <c r="V585" t="s">
        <v>71</v>
      </c>
      <c r="W585" t="s">
        <v>72</v>
      </c>
      <c r="X585"/>
      <c r="Y585" t="s">
        <v>239</v>
      </c>
      <c r="Z585" s="43" t="str">
        <f>Raw_data[[#This Row],[Month]]&amp;Raw_data[[#This Row],[Locations]]&amp;Raw_data[[#This Row],[Looker2]]</f>
        <v>45292Dallas Ft WorthRTC</v>
      </c>
      <c r="AA585" s="44" t="str">
        <f>IFERROR(VLOOKUP(Raw_data[[#This Row],[Description]],'LU Table'!$A$1:$B$50,2,0),"")</f>
        <v>RTC</v>
      </c>
      <c r="AB585" s="44" t="str">
        <f>TRIM(MID(Raw_data[[#This Row],[Location]],LEN("Positive Recovery- ")+1,LEN(Raw_data[[#This Row],[Location]])))</f>
        <v>Dallas Ft Worth</v>
      </c>
      <c r="AC585" s="45">
        <f t="shared" si="9"/>
        <v>45292</v>
      </c>
      <c r="AD585" s="44" t="str">
        <f>VLOOKUP(Raw_data[[#This Row],[Locations]]&amp;Raw_data[[#This Row],[Looker2]],Category!A:E,5,0)</f>
        <v>Company Owned</v>
      </c>
      <c r="AE585" s="44" t="str">
        <f>Raw_data[[#This Row],[Locations]]&amp;Raw_data[[#This Row],[Looker2]]</f>
        <v>Dallas Ft WorthRTC</v>
      </c>
    </row>
    <row r="586" spans="1:31">
      <c r="A586" s="15">
        <v>45299</v>
      </c>
      <c r="B586" s="15">
        <v>45297</v>
      </c>
      <c r="C586" t="s">
        <v>9</v>
      </c>
      <c r="D586">
        <v>206024</v>
      </c>
      <c r="E586" t="s">
        <v>936</v>
      </c>
      <c r="F586" t="s">
        <v>937</v>
      </c>
      <c r="G586" t="s">
        <v>938</v>
      </c>
      <c r="H586" t="s">
        <v>151</v>
      </c>
      <c r="I586" t="s">
        <v>232</v>
      </c>
      <c r="J586" t="s">
        <v>88</v>
      </c>
      <c r="K586" t="s">
        <v>16</v>
      </c>
      <c r="L586" t="s">
        <v>131</v>
      </c>
      <c r="M586">
        <v>1</v>
      </c>
      <c r="N586" s="47">
        <v>500</v>
      </c>
      <c r="O586" s="47">
        <v>0</v>
      </c>
      <c r="P586" s="47">
        <v>0</v>
      </c>
      <c r="Q586" s="47">
        <v>0</v>
      </c>
      <c r="R586" s="47">
        <v>0</v>
      </c>
      <c r="S586" s="47">
        <v>0</v>
      </c>
      <c r="T586" s="47">
        <v>450</v>
      </c>
      <c r="U586" s="47">
        <v>-50</v>
      </c>
      <c r="V586" t="s">
        <v>71</v>
      </c>
      <c r="W586" t="s">
        <v>72</v>
      </c>
      <c r="X586"/>
      <c r="Y586" t="s">
        <v>239</v>
      </c>
      <c r="Z586" s="43" t="str">
        <f>Raw_data[[#This Row],[Month]]&amp;Raw_data[[#This Row],[Locations]]&amp;Raw_data[[#This Row],[Looker2]]</f>
        <v>45292Garden OaksRTC</v>
      </c>
      <c r="AA586" s="44" t="str">
        <f>IFERROR(VLOOKUP(Raw_data[[#This Row],[Description]],'LU Table'!$A$1:$B$50,2,0),"")</f>
        <v>RTC</v>
      </c>
      <c r="AB586" s="44" t="str">
        <f>TRIM(MID(Raw_data[[#This Row],[Location]],LEN("Positive Recovery- ")+1,LEN(Raw_data[[#This Row],[Location]])))</f>
        <v>Garden Oaks</v>
      </c>
      <c r="AC586" s="45">
        <f t="shared" si="9"/>
        <v>45292</v>
      </c>
      <c r="AD586" s="44" t="str">
        <f>VLOOKUP(Raw_data[[#This Row],[Locations]]&amp;Raw_data[[#This Row],[Looker2]],Category!A:E,5,0)</f>
        <v>Company Owned</v>
      </c>
      <c r="AE586" s="44" t="str">
        <f>Raw_data[[#This Row],[Locations]]&amp;Raw_data[[#This Row],[Looker2]]</f>
        <v>Garden OaksRTC</v>
      </c>
    </row>
    <row r="587" spans="1:31">
      <c r="A587" s="15">
        <v>45299</v>
      </c>
      <c r="B587" s="15">
        <v>45297</v>
      </c>
      <c r="C587" t="s">
        <v>9</v>
      </c>
      <c r="D587">
        <v>206025</v>
      </c>
      <c r="E587" t="s">
        <v>975</v>
      </c>
      <c r="F587" t="s">
        <v>255</v>
      </c>
      <c r="G587" t="s">
        <v>976</v>
      </c>
      <c r="H587" t="s">
        <v>155</v>
      </c>
      <c r="I587" t="s">
        <v>232</v>
      </c>
      <c r="J587" t="s">
        <v>94</v>
      </c>
      <c r="K587" t="s">
        <v>16</v>
      </c>
      <c r="L587" t="s">
        <v>130</v>
      </c>
      <c r="M587">
        <v>1</v>
      </c>
      <c r="N587" s="47">
        <v>610</v>
      </c>
      <c r="O587" s="47">
        <v>0</v>
      </c>
      <c r="P587" s="47">
        <v>0</v>
      </c>
      <c r="Q587" s="47">
        <v>0</v>
      </c>
      <c r="R587" s="47">
        <v>0</v>
      </c>
      <c r="S587" s="47">
        <v>0</v>
      </c>
      <c r="T587" s="47">
        <v>549</v>
      </c>
      <c r="U587" s="47">
        <v>122</v>
      </c>
      <c r="V587" t="s">
        <v>71</v>
      </c>
      <c r="W587" t="s">
        <v>72</v>
      </c>
      <c r="X587"/>
      <c r="Y587" t="s">
        <v>239</v>
      </c>
      <c r="Z587" s="43" t="str">
        <f>Raw_data[[#This Row],[Month]]&amp;Raw_data[[#This Row],[Locations]]&amp;Raw_data[[#This Row],[Looker2]]</f>
        <v>45292Garden OaksDetox</v>
      </c>
      <c r="AA587" s="44" t="str">
        <f>IFERROR(VLOOKUP(Raw_data[[#This Row],[Description]],'LU Table'!$A$1:$B$50,2,0),"")</f>
        <v>Detox</v>
      </c>
      <c r="AB587" s="44" t="str">
        <f>TRIM(MID(Raw_data[[#This Row],[Location]],LEN("Positive Recovery- ")+1,LEN(Raw_data[[#This Row],[Location]])))</f>
        <v>Garden Oaks</v>
      </c>
      <c r="AC587" s="45">
        <f t="shared" si="9"/>
        <v>45292</v>
      </c>
      <c r="AD587" s="44" t="str">
        <f>VLOOKUP(Raw_data[[#This Row],[Locations]]&amp;Raw_data[[#This Row],[Looker2]],Category!A:E,5,0)</f>
        <v>Company Owned</v>
      </c>
      <c r="AE587" s="44" t="str">
        <f>Raw_data[[#This Row],[Locations]]&amp;Raw_data[[#This Row],[Looker2]]</f>
        <v>Garden OaksDetox</v>
      </c>
    </row>
    <row r="588" spans="1:31">
      <c r="A588" s="15">
        <v>45299</v>
      </c>
      <c r="B588" s="15">
        <v>45297</v>
      </c>
      <c r="C588" t="s">
        <v>9</v>
      </c>
      <c r="D588">
        <v>206026</v>
      </c>
      <c r="E588" t="s">
        <v>99</v>
      </c>
      <c r="F588" t="s">
        <v>278</v>
      </c>
      <c r="G588" t="s">
        <v>400</v>
      </c>
      <c r="H588" t="s">
        <v>154</v>
      </c>
      <c r="I588" t="s">
        <v>232</v>
      </c>
      <c r="J588" t="s">
        <v>711</v>
      </c>
      <c r="K588" t="s">
        <v>107</v>
      </c>
      <c r="L588" t="s">
        <v>130</v>
      </c>
      <c r="M588">
        <v>1</v>
      </c>
      <c r="N588" s="47">
        <v>400.39</v>
      </c>
      <c r="O588" s="47">
        <v>0</v>
      </c>
      <c r="P588" s="47">
        <v>0</v>
      </c>
      <c r="Q588" s="47">
        <v>0</v>
      </c>
      <c r="R588" s="47">
        <v>0</v>
      </c>
      <c r="S588" s="47">
        <v>400.39</v>
      </c>
      <c r="T588" s="47">
        <v>360.35</v>
      </c>
      <c r="U588" s="47">
        <v>360.35</v>
      </c>
      <c r="V588" t="s">
        <v>71</v>
      </c>
      <c r="W588" t="s">
        <v>72</v>
      </c>
      <c r="X588"/>
      <c r="Y588" t="s">
        <v>239</v>
      </c>
      <c r="Z588" s="43" t="str">
        <f>Raw_data[[#This Row],[Month]]&amp;Raw_data[[#This Row],[Locations]]&amp;Raw_data[[#This Row],[Looker2]]</f>
        <v>45292Dallas Ft WorthRTC</v>
      </c>
      <c r="AA588" s="44" t="str">
        <f>IFERROR(VLOOKUP(Raw_data[[#This Row],[Description]],'LU Table'!$A$1:$B$50,2,0),"")</f>
        <v>RTC</v>
      </c>
      <c r="AB588" s="44" t="str">
        <f>TRIM(MID(Raw_data[[#This Row],[Location]],LEN("Positive Recovery- ")+1,LEN(Raw_data[[#This Row],[Location]])))</f>
        <v>Dallas Ft Worth</v>
      </c>
      <c r="AC588" s="45">
        <f t="shared" si="9"/>
        <v>45292</v>
      </c>
      <c r="AD588" s="44" t="str">
        <f>VLOOKUP(Raw_data[[#This Row],[Locations]]&amp;Raw_data[[#This Row],[Looker2]],Category!A:E,5,0)</f>
        <v>Company Owned</v>
      </c>
      <c r="AE588" s="44" t="str">
        <f>Raw_data[[#This Row],[Locations]]&amp;Raw_data[[#This Row],[Looker2]]</f>
        <v>Dallas Ft WorthRTC</v>
      </c>
    </row>
    <row r="589" spans="1:31">
      <c r="A589" s="15">
        <v>45299</v>
      </c>
      <c r="B589" s="15">
        <v>45297</v>
      </c>
      <c r="C589" t="s">
        <v>9</v>
      </c>
      <c r="D589">
        <v>206027</v>
      </c>
      <c r="E589" t="s">
        <v>949</v>
      </c>
      <c r="F589" t="s">
        <v>950</v>
      </c>
      <c r="G589" t="s">
        <v>382</v>
      </c>
      <c r="H589" t="s">
        <v>154</v>
      </c>
      <c r="I589" t="s">
        <v>232</v>
      </c>
      <c r="J589" t="s">
        <v>93</v>
      </c>
      <c r="K589" t="s">
        <v>107</v>
      </c>
      <c r="L589" t="s">
        <v>131</v>
      </c>
      <c r="M589">
        <v>1</v>
      </c>
      <c r="N589" s="47">
        <v>530</v>
      </c>
      <c r="O589" s="47">
        <v>0</v>
      </c>
      <c r="P589" s="47">
        <v>0</v>
      </c>
      <c r="Q589" s="47">
        <v>0</v>
      </c>
      <c r="R589" s="47">
        <v>0</v>
      </c>
      <c r="S589" s="47">
        <v>0</v>
      </c>
      <c r="T589" s="47">
        <v>477</v>
      </c>
      <c r="U589" s="47">
        <v>-53</v>
      </c>
      <c r="V589" t="s">
        <v>71</v>
      </c>
      <c r="W589" t="s">
        <v>72</v>
      </c>
      <c r="X589"/>
      <c r="Y589" t="s">
        <v>239</v>
      </c>
      <c r="Z589" s="43" t="str">
        <f>Raw_data[[#This Row],[Month]]&amp;Raw_data[[#This Row],[Locations]]&amp;Raw_data[[#This Row],[Looker2]]</f>
        <v>45292Dallas Ft WorthRTC</v>
      </c>
      <c r="AA589" s="44" t="str">
        <f>IFERROR(VLOOKUP(Raw_data[[#This Row],[Description]],'LU Table'!$A$1:$B$50,2,0),"")</f>
        <v>RTC</v>
      </c>
      <c r="AB589" s="44" t="str">
        <f>TRIM(MID(Raw_data[[#This Row],[Location]],LEN("Positive Recovery- ")+1,LEN(Raw_data[[#This Row],[Location]])))</f>
        <v>Dallas Ft Worth</v>
      </c>
      <c r="AC589" s="45">
        <f t="shared" si="9"/>
        <v>45292</v>
      </c>
      <c r="AD589" s="44" t="str">
        <f>VLOOKUP(Raw_data[[#This Row],[Locations]]&amp;Raw_data[[#This Row],[Looker2]],Category!A:E,5,0)</f>
        <v>Company Owned</v>
      </c>
      <c r="AE589" s="44" t="str">
        <f>Raw_data[[#This Row],[Locations]]&amp;Raw_data[[#This Row],[Looker2]]</f>
        <v>Dallas Ft WorthRTC</v>
      </c>
    </row>
    <row r="590" spans="1:31">
      <c r="A590" s="15">
        <v>45299</v>
      </c>
      <c r="B590" s="15">
        <v>45297</v>
      </c>
      <c r="C590" t="s">
        <v>9</v>
      </c>
      <c r="D590">
        <v>206028</v>
      </c>
      <c r="E590" t="s">
        <v>677</v>
      </c>
      <c r="F590" t="s">
        <v>543</v>
      </c>
      <c r="G590" t="s">
        <v>508</v>
      </c>
      <c r="H590" t="s">
        <v>151</v>
      </c>
      <c r="I590" t="s">
        <v>232</v>
      </c>
      <c r="J590" t="s">
        <v>88</v>
      </c>
      <c r="K590" t="s">
        <v>57</v>
      </c>
      <c r="L590" t="s">
        <v>131</v>
      </c>
      <c r="M590">
        <v>1</v>
      </c>
      <c r="N590" s="47">
        <v>500</v>
      </c>
      <c r="O590" s="47">
        <v>0</v>
      </c>
      <c r="P590" s="47">
        <v>0</v>
      </c>
      <c r="Q590" s="47">
        <v>0</v>
      </c>
      <c r="R590" s="47">
        <v>0</v>
      </c>
      <c r="S590" s="47">
        <v>0</v>
      </c>
      <c r="T590" s="47">
        <v>450</v>
      </c>
      <c r="U590" s="47">
        <v>-50</v>
      </c>
      <c r="V590" t="s">
        <v>71</v>
      </c>
      <c r="W590" t="s">
        <v>72</v>
      </c>
      <c r="X590"/>
      <c r="Y590" t="s">
        <v>239</v>
      </c>
      <c r="Z590" s="43" t="str">
        <f>Raw_data[[#This Row],[Month]]&amp;Raw_data[[#This Row],[Locations]]&amp;Raw_data[[#This Row],[Looker2]]</f>
        <v>45292Hill CountryRTC</v>
      </c>
      <c r="AA590" s="44" t="str">
        <f>IFERROR(VLOOKUP(Raw_data[[#This Row],[Description]],'LU Table'!$A$1:$B$50,2,0),"")</f>
        <v>RTC</v>
      </c>
      <c r="AB590" s="44" t="str">
        <f>TRIM(MID(Raw_data[[#This Row],[Location]],LEN("Positive Recovery- ")+1,LEN(Raw_data[[#This Row],[Location]])))</f>
        <v>Hill Country</v>
      </c>
      <c r="AC590" s="45">
        <f t="shared" si="9"/>
        <v>45292</v>
      </c>
      <c r="AD590" s="44" t="str">
        <f>VLOOKUP(Raw_data[[#This Row],[Locations]]&amp;Raw_data[[#This Row],[Looker2]],Category!A:E,5,0)</f>
        <v>Company Owned</v>
      </c>
      <c r="AE590" s="44" t="str">
        <f>Raw_data[[#This Row],[Locations]]&amp;Raw_data[[#This Row],[Looker2]]</f>
        <v>Hill CountryRTC</v>
      </c>
    </row>
    <row r="591" spans="1:31">
      <c r="A591" s="15">
        <v>45299</v>
      </c>
      <c r="B591" s="15">
        <v>45297</v>
      </c>
      <c r="C591" t="s">
        <v>9</v>
      </c>
      <c r="D591">
        <v>206029</v>
      </c>
      <c r="E591" t="s">
        <v>885</v>
      </c>
      <c r="F591" t="s">
        <v>886</v>
      </c>
      <c r="G591" t="s">
        <v>887</v>
      </c>
      <c r="H591" t="s">
        <v>151</v>
      </c>
      <c r="I591" t="s">
        <v>232</v>
      </c>
      <c r="J591" t="s">
        <v>90</v>
      </c>
      <c r="K591" t="s">
        <v>16</v>
      </c>
      <c r="L591" t="s">
        <v>131</v>
      </c>
      <c r="M591">
        <v>1</v>
      </c>
      <c r="N591" s="47">
        <v>425</v>
      </c>
      <c r="O591" s="47">
        <v>0</v>
      </c>
      <c r="P591" s="47">
        <v>0</v>
      </c>
      <c r="Q591" s="47">
        <v>0</v>
      </c>
      <c r="R591" s="47">
        <v>0</v>
      </c>
      <c r="S591" s="47">
        <v>425</v>
      </c>
      <c r="T591" s="47">
        <v>425</v>
      </c>
      <c r="U591" s="47">
        <v>425</v>
      </c>
      <c r="V591" t="s">
        <v>71</v>
      </c>
      <c r="W591" t="s">
        <v>72</v>
      </c>
      <c r="X591"/>
      <c r="Y591" t="s">
        <v>239</v>
      </c>
      <c r="Z591" s="43" t="str">
        <f>Raw_data[[#This Row],[Month]]&amp;Raw_data[[#This Row],[Locations]]&amp;Raw_data[[#This Row],[Looker2]]</f>
        <v>45292Garden OaksRTC</v>
      </c>
      <c r="AA591" s="44" t="str">
        <f>IFERROR(VLOOKUP(Raw_data[[#This Row],[Description]],'LU Table'!$A$1:$B$50,2,0),"")</f>
        <v>RTC</v>
      </c>
      <c r="AB591" s="44" t="str">
        <f>TRIM(MID(Raw_data[[#This Row],[Location]],LEN("Positive Recovery- ")+1,LEN(Raw_data[[#This Row],[Location]])))</f>
        <v>Garden Oaks</v>
      </c>
      <c r="AC591" s="45">
        <f t="shared" si="9"/>
        <v>45292</v>
      </c>
      <c r="AD591" s="44" t="str">
        <f>VLOOKUP(Raw_data[[#This Row],[Locations]]&amp;Raw_data[[#This Row],[Looker2]],Category!A:E,5,0)</f>
        <v>Company Owned</v>
      </c>
      <c r="AE591" s="44" t="str">
        <f>Raw_data[[#This Row],[Locations]]&amp;Raw_data[[#This Row],[Looker2]]</f>
        <v>Garden OaksRTC</v>
      </c>
    </row>
    <row r="592" spans="1:31">
      <c r="A592" s="15">
        <v>45299</v>
      </c>
      <c r="B592" s="15">
        <v>45297</v>
      </c>
      <c r="C592" t="s">
        <v>9</v>
      </c>
      <c r="D592">
        <v>206030</v>
      </c>
      <c r="E592" t="s">
        <v>187</v>
      </c>
      <c r="F592" t="s">
        <v>349</v>
      </c>
      <c r="G592" t="s">
        <v>507</v>
      </c>
      <c r="H592" t="s">
        <v>151</v>
      </c>
      <c r="I592" t="s">
        <v>232</v>
      </c>
      <c r="J592" t="s">
        <v>88</v>
      </c>
      <c r="K592" t="s">
        <v>107</v>
      </c>
      <c r="L592" t="s">
        <v>130</v>
      </c>
      <c r="M592">
        <v>1</v>
      </c>
      <c r="N592" s="47">
        <v>500</v>
      </c>
      <c r="O592" s="47">
        <v>0</v>
      </c>
      <c r="P592" s="47">
        <v>0</v>
      </c>
      <c r="Q592" s="47">
        <v>0</v>
      </c>
      <c r="R592" s="47">
        <v>0</v>
      </c>
      <c r="S592" s="47">
        <v>500</v>
      </c>
      <c r="T592" s="47">
        <v>450</v>
      </c>
      <c r="U592" s="47">
        <v>450</v>
      </c>
      <c r="V592" t="s">
        <v>71</v>
      </c>
      <c r="W592" t="s">
        <v>72</v>
      </c>
      <c r="X592"/>
      <c r="Y592" t="s">
        <v>239</v>
      </c>
      <c r="Z592" s="43" t="str">
        <f>Raw_data[[#This Row],[Month]]&amp;Raw_data[[#This Row],[Locations]]&amp;Raw_data[[#This Row],[Looker2]]</f>
        <v>45292Dallas Ft WorthRTC</v>
      </c>
      <c r="AA592" s="44" t="str">
        <f>IFERROR(VLOOKUP(Raw_data[[#This Row],[Description]],'LU Table'!$A$1:$B$50,2,0),"")</f>
        <v>RTC</v>
      </c>
      <c r="AB592" s="44" t="str">
        <f>TRIM(MID(Raw_data[[#This Row],[Location]],LEN("Positive Recovery- ")+1,LEN(Raw_data[[#This Row],[Location]])))</f>
        <v>Dallas Ft Worth</v>
      </c>
      <c r="AC592" s="45">
        <f t="shared" si="9"/>
        <v>45292</v>
      </c>
      <c r="AD592" s="44" t="str">
        <f>VLOOKUP(Raw_data[[#This Row],[Locations]]&amp;Raw_data[[#This Row],[Looker2]],Category!A:E,5,0)</f>
        <v>Company Owned</v>
      </c>
      <c r="AE592" s="44" t="str">
        <f>Raw_data[[#This Row],[Locations]]&amp;Raw_data[[#This Row],[Looker2]]</f>
        <v>Dallas Ft WorthRTC</v>
      </c>
    </row>
    <row r="593" spans="1:31">
      <c r="A593" s="15">
        <v>45299</v>
      </c>
      <c r="B593" s="15">
        <v>45297</v>
      </c>
      <c r="C593" t="s">
        <v>9</v>
      </c>
      <c r="D593">
        <v>206031</v>
      </c>
      <c r="E593" t="s">
        <v>746</v>
      </c>
      <c r="F593" t="s">
        <v>463</v>
      </c>
      <c r="G593" t="s">
        <v>312</v>
      </c>
      <c r="H593" t="s">
        <v>154</v>
      </c>
      <c r="I593" t="s">
        <v>232</v>
      </c>
      <c r="J593" t="s">
        <v>711</v>
      </c>
      <c r="K593" t="s">
        <v>16</v>
      </c>
      <c r="L593" t="s">
        <v>131</v>
      </c>
      <c r="M593">
        <v>1</v>
      </c>
      <c r="N593" s="47">
        <v>400.39</v>
      </c>
      <c r="O593" s="47">
        <v>0</v>
      </c>
      <c r="P593" s="47">
        <v>0</v>
      </c>
      <c r="Q593" s="47">
        <v>0</v>
      </c>
      <c r="R593" s="47">
        <v>0</v>
      </c>
      <c r="S593" s="47">
        <v>400.39</v>
      </c>
      <c r="T593" s="47">
        <v>360.35</v>
      </c>
      <c r="U593" s="47">
        <v>360.35</v>
      </c>
      <c r="V593" t="s">
        <v>71</v>
      </c>
      <c r="W593" t="s">
        <v>72</v>
      </c>
      <c r="X593"/>
      <c r="Y593" t="s">
        <v>239</v>
      </c>
      <c r="Z593" s="43" t="str">
        <f>Raw_data[[#This Row],[Month]]&amp;Raw_data[[#This Row],[Locations]]&amp;Raw_data[[#This Row],[Looker2]]</f>
        <v>45292Garden OaksRTC</v>
      </c>
      <c r="AA593" s="44" t="str">
        <f>IFERROR(VLOOKUP(Raw_data[[#This Row],[Description]],'LU Table'!$A$1:$B$50,2,0),"")</f>
        <v>RTC</v>
      </c>
      <c r="AB593" s="44" t="str">
        <f>TRIM(MID(Raw_data[[#This Row],[Location]],LEN("Positive Recovery- ")+1,LEN(Raw_data[[#This Row],[Location]])))</f>
        <v>Garden Oaks</v>
      </c>
      <c r="AC593" s="45">
        <f t="shared" si="9"/>
        <v>45292</v>
      </c>
      <c r="AD593" s="44" t="str">
        <f>VLOOKUP(Raw_data[[#This Row],[Locations]]&amp;Raw_data[[#This Row],[Looker2]],Category!A:E,5,0)</f>
        <v>Company Owned</v>
      </c>
      <c r="AE593" s="44" t="str">
        <f>Raw_data[[#This Row],[Locations]]&amp;Raw_data[[#This Row],[Looker2]]</f>
        <v>Garden OaksRTC</v>
      </c>
    </row>
    <row r="594" spans="1:31">
      <c r="A594" s="15">
        <v>45299</v>
      </c>
      <c r="B594" s="15">
        <v>45297</v>
      </c>
      <c r="C594" t="s">
        <v>9</v>
      </c>
      <c r="D594">
        <v>206033</v>
      </c>
      <c r="E594" t="s">
        <v>122</v>
      </c>
      <c r="F594" t="s">
        <v>441</v>
      </c>
      <c r="G594" t="s">
        <v>442</v>
      </c>
      <c r="H594" t="s">
        <v>627</v>
      </c>
      <c r="I594" t="s">
        <v>232</v>
      </c>
      <c r="J594" t="s">
        <v>94</v>
      </c>
      <c r="K594" t="s">
        <v>16</v>
      </c>
      <c r="L594" t="s">
        <v>130</v>
      </c>
      <c r="M594">
        <v>1</v>
      </c>
      <c r="N594" s="47">
        <v>495</v>
      </c>
      <c r="O594" s="47">
        <v>0</v>
      </c>
      <c r="P594" s="47">
        <v>0</v>
      </c>
      <c r="Q594" s="47">
        <v>0</v>
      </c>
      <c r="R594" s="47">
        <v>0</v>
      </c>
      <c r="S594" s="47">
        <v>0</v>
      </c>
      <c r="T594" s="47">
        <v>445.5</v>
      </c>
      <c r="U594" s="47">
        <v>74.25</v>
      </c>
      <c r="V594" t="s">
        <v>71</v>
      </c>
      <c r="W594" t="s">
        <v>72</v>
      </c>
      <c r="X594"/>
      <c r="Y594" t="s">
        <v>239</v>
      </c>
      <c r="Z594" s="43" t="str">
        <f>Raw_data[[#This Row],[Month]]&amp;Raw_data[[#This Row],[Locations]]&amp;Raw_data[[#This Row],[Looker2]]</f>
        <v>45292Garden OaksRTC</v>
      </c>
      <c r="AA594" s="44" t="str">
        <f>IFERROR(VLOOKUP(Raw_data[[#This Row],[Description]],'LU Table'!$A$1:$B$50,2,0),"")</f>
        <v>RTC</v>
      </c>
      <c r="AB594" s="44" t="str">
        <f>TRIM(MID(Raw_data[[#This Row],[Location]],LEN("Positive Recovery- ")+1,LEN(Raw_data[[#This Row],[Location]])))</f>
        <v>Garden Oaks</v>
      </c>
      <c r="AC594" s="45">
        <f t="shared" si="9"/>
        <v>45292</v>
      </c>
      <c r="AD594" s="44" t="str">
        <f>VLOOKUP(Raw_data[[#This Row],[Locations]]&amp;Raw_data[[#This Row],[Looker2]],Category!A:E,5,0)</f>
        <v>Company Owned</v>
      </c>
      <c r="AE594" s="44" t="str">
        <f>Raw_data[[#This Row],[Locations]]&amp;Raw_data[[#This Row],[Looker2]]</f>
        <v>Garden OaksRTC</v>
      </c>
    </row>
    <row r="595" spans="1:31">
      <c r="A595" s="15">
        <v>45299</v>
      </c>
      <c r="B595" s="15">
        <v>45297</v>
      </c>
      <c r="C595" t="s">
        <v>9</v>
      </c>
      <c r="D595">
        <v>206034</v>
      </c>
      <c r="E595" t="s">
        <v>544</v>
      </c>
      <c r="F595" t="s">
        <v>395</v>
      </c>
      <c r="G595" t="s">
        <v>331</v>
      </c>
      <c r="H595" t="s">
        <v>152</v>
      </c>
      <c r="I595" t="s">
        <v>232</v>
      </c>
      <c r="J595" t="s">
        <v>90</v>
      </c>
      <c r="K595" t="s">
        <v>57</v>
      </c>
      <c r="L595" t="s">
        <v>131</v>
      </c>
      <c r="M595">
        <v>1</v>
      </c>
      <c r="N595" s="47">
        <v>535</v>
      </c>
      <c r="O595" s="47">
        <v>0</v>
      </c>
      <c r="P595" s="47">
        <v>0</v>
      </c>
      <c r="Q595" s="47">
        <v>0</v>
      </c>
      <c r="R595" s="47">
        <v>0</v>
      </c>
      <c r="S595" s="47">
        <v>0</v>
      </c>
      <c r="T595" s="47">
        <v>481.5</v>
      </c>
      <c r="U595" s="47">
        <v>0</v>
      </c>
      <c r="V595" t="s">
        <v>71</v>
      </c>
      <c r="W595" t="s">
        <v>72</v>
      </c>
      <c r="X595"/>
      <c r="Y595" t="s">
        <v>239</v>
      </c>
      <c r="Z595" s="43" t="str">
        <f>Raw_data[[#This Row],[Month]]&amp;Raw_data[[#This Row],[Locations]]&amp;Raw_data[[#This Row],[Looker2]]</f>
        <v>45292Hill CountryRTC</v>
      </c>
      <c r="AA595" s="44" t="str">
        <f>IFERROR(VLOOKUP(Raw_data[[#This Row],[Description]],'LU Table'!$A$1:$B$50,2,0),"")</f>
        <v>RTC</v>
      </c>
      <c r="AB595" s="44" t="str">
        <f>TRIM(MID(Raw_data[[#This Row],[Location]],LEN("Positive Recovery- ")+1,LEN(Raw_data[[#This Row],[Location]])))</f>
        <v>Hill Country</v>
      </c>
      <c r="AC595" s="45">
        <f t="shared" si="9"/>
        <v>45292</v>
      </c>
      <c r="AD595" s="44" t="str">
        <f>VLOOKUP(Raw_data[[#This Row],[Locations]]&amp;Raw_data[[#This Row],[Looker2]],Category!A:E,5,0)</f>
        <v>Company Owned</v>
      </c>
      <c r="AE595" s="44" t="str">
        <f>Raw_data[[#This Row],[Locations]]&amp;Raw_data[[#This Row],[Looker2]]</f>
        <v>Hill CountryRTC</v>
      </c>
    </row>
    <row r="596" spans="1:31">
      <c r="A596" s="15">
        <v>45299</v>
      </c>
      <c r="B596" s="15">
        <v>45297</v>
      </c>
      <c r="C596" t="s">
        <v>9</v>
      </c>
      <c r="D596">
        <v>206035</v>
      </c>
      <c r="E596" t="s">
        <v>946</v>
      </c>
      <c r="F596" t="s">
        <v>284</v>
      </c>
      <c r="G596" t="s">
        <v>470</v>
      </c>
      <c r="H596" t="s">
        <v>151</v>
      </c>
      <c r="I596" t="s">
        <v>232</v>
      </c>
      <c r="J596" t="s">
        <v>92</v>
      </c>
      <c r="K596" t="s">
        <v>16</v>
      </c>
      <c r="L596" t="s">
        <v>131</v>
      </c>
      <c r="M596">
        <v>1</v>
      </c>
      <c r="N596" s="47">
        <v>475</v>
      </c>
      <c r="O596" s="47">
        <v>0</v>
      </c>
      <c r="P596" s="47">
        <v>0</v>
      </c>
      <c r="Q596" s="47">
        <v>0</v>
      </c>
      <c r="R596" s="47">
        <v>0</v>
      </c>
      <c r="S596" s="47">
        <v>475</v>
      </c>
      <c r="T596" s="47">
        <v>427.5</v>
      </c>
      <c r="U596" s="47">
        <v>427.5</v>
      </c>
      <c r="V596" t="s">
        <v>71</v>
      </c>
      <c r="W596" t="s">
        <v>72</v>
      </c>
      <c r="X596"/>
      <c r="Y596" t="s">
        <v>239</v>
      </c>
      <c r="Z596" s="43" t="str">
        <f>Raw_data[[#This Row],[Month]]&amp;Raw_data[[#This Row],[Locations]]&amp;Raw_data[[#This Row],[Looker2]]</f>
        <v>45292Garden OaksRTC</v>
      </c>
      <c r="AA596" s="44" t="str">
        <f>IFERROR(VLOOKUP(Raw_data[[#This Row],[Description]],'LU Table'!$A$1:$B$50,2,0),"")</f>
        <v>RTC</v>
      </c>
      <c r="AB596" s="44" t="str">
        <f>TRIM(MID(Raw_data[[#This Row],[Location]],LEN("Positive Recovery- ")+1,LEN(Raw_data[[#This Row],[Location]])))</f>
        <v>Garden Oaks</v>
      </c>
      <c r="AC596" s="45">
        <f t="shared" si="9"/>
        <v>45292</v>
      </c>
      <c r="AD596" s="44" t="str">
        <f>VLOOKUP(Raw_data[[#This Row],[Locations]]&amp;Raw_data[[#This Row],[Looker2]],Category!A:E,5,0)</f>
        <v>Company Owned</v>
      </c>
      <c r="AE596" s="44" t="str">
        <f>Raw_data[[#This Row],[Locations]]&amp;Raw_data[[#This Row],[Looker2]]</f>
        <v>Garden OaksRTC</v>
      </c>
    </row>
    <row r="597" spans="1:31">
      <c r="A597" s="15">
        <v>45299</v>
      </c>
      <c r="B597" s="15">
        <v>45297</v>
      </c>
      <c r="C597" t="s">
        <v>9</v>
      </c>
      <c r="D597">
        <v>206037</v>
      </c>
      <c r="E597" t="s">
        <v>969</v>
      </c>
      <c r="F597" t="s">
        <v>307</v>
      </c>
      <c r="G597" t="s">
        <v>276</v>
      </c>
      <c r="H597" t="s">
        <v>175</v>
      </c>
      <c r="I597" t="s">
        <v>232</v>
      </c>
      <c r="J597" t="s">
        <v>96</v>
      </c>
      <c r="K597" t="s">
        <v>107</v>
      </c>
      <c r="L597" t="s">
        <v>130</v>
      </c>
      <c r="M597">
        <v>1</v>
      </c>
      <c r="N597" s="47">
        <v>832</v>
      </c>
      <c r="O597" s="47">
        <v>0</v>
      </c>
      <c r="P597" s="47">
        <v>0</v>
      </c>
      <c r="Q597" s="47">
        <v>0</v>
      </c>
      <c r="R597" s="47">
        <v>0</v>
      </c>
      <c r="S597" s="47">
        <v>0</v>
      </c>
      <c r="T597" s="47">
        <v>748.8</v>
      </c>
      <c r="U597" s="47">
        <v>124.8</v>
      </c>
      <c r="V597" t="s">
        <v>71</v>
      </c>
      <c r="W597" t="s">
        <v>72</v>
      </c>
      <c r="X597"/>
      <c r="Y597" t="s">
        <v>239</v>
      </c>
      <c r="Z597" s="43" t="str">
        <f>Raw_data[[#This Row],[Month]]&amp;Raw_data[[#This Row],[Locations]]&amp;Raw_data[[#This Row],[Looker2]]</f>
        <v>45292Dallas Ft WorthDetox</v>
      </c>
      <c r="AA597" s="44" t="str">
        <f>IFERROR(VLOOKUP(Raw_data[[#This Row],[Description]],'LU Table'!$A$1:$B$50,2,0),"")</f>
        <v>Detox</v>
      </c>
      <c r="AB597" s="44" t="str">
        <f>TRIM(MID(Raw_data[[#This Row],[Location]],LEN("Positive Recovery- ")+1,LEN(Raw_data[[#This Row],[Location]])))</f>
        <v>Dallas Ft Worth</v>
      </c>
      <c r="AC597" s="45">
        <f t="shared" si="9"/>
        <v>45292</v>
      </c>
      <c r="AD597" s="44" t="str">
        <f>VLOOKUP(Raw_data[[#This Row],[Locations]]&amp;Raw_data[[#This Row],[Looker2]],Category!A:E,5,0)</f>
        <v>Company Owned</v>
      </c>
      <c r="AE597" s="44" t="str">
        <f>Raw_data[[#This Row],[Locations]]&amp;Raw_data[[#This Row],[Looker2]]</f>
        <v>Dallas Ft WorthDetox</v>
      </c>
    </row>
    <row r="598" spans="1:31">
      <c r="A598" s="15">
        <v>45299</v>
      </c>
      <c r="B598" s="15">
        <v>45297</v>
      </c>
      <c r="C598" t="s">
        <v>9</v>
      </c>
      <c r="D598">
        <v>206038</v>
      </c>
      <c r="E598" t="s">
        <v>185</v>
      </c>
      <c r="F598" t="s">
        <v>505</v>
      </c>
      <c r="G598" t="s">
        <v>506</v>
      </c>
      <c r="H598" t="s">
        <v>155</v>
      </c>
      <c r="I598" t="s">
        <v>232</v>
      </c>
      <c r="J598" t="s">
        <v>88</v>
      </c>
      <c r="K598" t="s">
        <v>16</v>
      </c>
      <c r="L598" t="s">
        <v>130</v>
      </c>
      <c r="M598">
        <v>1</v>
      </c>
      <c r="N598" s="47">
        <v>700</v>
      </c>
      <c r="O598" s="47">
        <v>0</v>
      </c>
      <c r="P598" s="47">
        <v>0</v>
      </c>
      <c r="Q598" s="47">
        <v>0</v>
      </c>
      <c r="R598" s="47">
        <v>0</v>
      </c>
      <c r="S598" s="47">
        <v>700</v>
      </c>
      <c r="T598" s="47">
        <v>630</v>
      </c>
      <c r="U598" s="47">
        <v>630</v>
      </c>
      <c r="V598" t="s">
        <v>71</v>
      </c>
      <c r="W598" t="s">
        <v>72</v>
      </c>
      <c r="X598"/>
      <c r="Y598" t="s">
        <v>239</v>
      </c>
      <c r="Z598" s="43" t="str">
        <f>Raw_data[[#This Row],[Month]]&amp;Raw_data[[#This Row],[Locations]]&amp;Raw_data[[#This Row],[Looker2]]</f>
        <v>45292Garden OaksDetox</v>
      </c>
      <c r="AA598" s="44" t="str">
        <f>IFERROR(VLOOKUP(Raw_data[[#This Row],[Description]],'LU Table'!$A$1:$B$50,2,0),"")</f>
        <v>Detox</v>
      </c>
      <c r="AB598" s="44" t="str">
        <f>TRIM(MID(Raw_data[[#This Row],[Location]],LEN("Positive Recovery- ")+1,LEN(Raw_data[[#This Row],[Location]])))</f>
        <v>Garden Oaks</v>
      </c>
      <c r="AC598" s="45">
        <f t="shared" si="9"/>
        <v>45292</v>
      </c>
      <c r="AD598" s="44" t="str">
        <f>VLOOKUP(Raw_data[[#This Row],[Locations]]&amp;Raw_data[[#This Row],[Looker2]],Category!A:E,5,0)</f>
        <v>Company Owned</v>
      </c>
      <c r="AE598" s="44" t="str">
        <f>Raw_data[[#This Row],[Locations]]&amp;Raw_data[[#This Row],[Looker2]]</f>
        <v>Garden OaksDetox</v>
      </c>
    </row>
    <row r="599" spans="1:31">
      <c r="A599" s="15">
        <v>45299</v>
      </c>
      <c r="B599" s="15">
        <v>45297</v>
      </c>
      <c r="C599" t="s">
        <v>9</v>
      </c>
      <c r="D599">
        <v>206039</v>
      </c>
      <c r="E599" t="s">
        <v>769</v>
      </c>
      <c r="F599" t="s">
        <v>397</v>
      </c>
      <c r="G599" t="s">
        <v>770</v>
      </c>
      <c r="H599" t="s">
        <v>151</v>
      </c>
      <c r="I599" t="s">
        <v>232</v>
      </c>
      <c r="J599" t="s">
        <v>91</v>
      </c>
      <c r="K599" t="s">
        <v>57</v>
      </c>
      <c r="L599" t="s">
        <v>130</v>
      </c>
      <c r="M599">
        <v>1</v>
      </c>
      <c r="N599" s="47">
        <v>470</v>
      </c>
      <c r="O599" s="47">
        <v>0</v>
      </c>
      <c r="P599" s="47">
        <v>0</v>
      </c>
      <c r="Q599" s="47">
        <v>0</v>
      </c>
      <c r="R599" s="47">
        <v>0</v>
      </c>
      <c r="S599" s="47">
        <v>0</v>
      </c>
      <c r="T599" s="47">
        <v>423</v>
      </c>
      <c r="U599" s="47">
        <v>70.5</v>
      </c>
      <c r="V599" t="s">
        <v>71</v>
      </c>
      <c r="W599" t="s">
        <v>72</v>
      </c>
      <c r="X599"/>
      <c r="Y599" t="s">
        <v>239</v>
      </c>
      <c r="Z599" s="43" t="str">
        <f>Raw_data[[#This Row],[Month]]&amp;Raw_data[[#This Row],[Locations]]&amp;Raw_data[[#This Row],[Looker2]]</f>
        <v>45292Hill CountryRTC</v>
      </c>
      <c r="AA599" s="44" t="str">
        <f>IFERROR(VLOOKUP(Raw_data[[#This Row],[Description]],'LU Table'!$A$1:$B$50,2,0),"")</f>
        <v>RTC</v>
      </c>
      <c r="AB599" s="44" t="str">
        <f>TRIM(MID(Raw_data[[#This Row],[Location]],LEN("Positive Recovery- ")+1,LEN(Raw_data[[#This Row],[Location]])))</f>
        <v>Hill Country</v>
      </c>
      <c r="AC599" s="45">
        <f t="shared" si="9"/>
        <v>45292</v>
      </c>
      <c r="AD599" s="44" t="str">
        <f>VLOOKUP(Raw_data[[#This Row],[Locations]]&amp;Raw_data[[#This Row],[Looker2]],Category!A:E,5,0)</f>
        <v>Company Owned</v>
      </c>
      <c r="AE599" s="44" t="str">
        <f>Raw_data[[#This Row],[Locations]]&amp;Raw_data[[#This Row],[Looker2]]</f>
        <v>Hill CountryRTC</v>
      </c>
    </row>
    <row r="600" spans="1:31">
      <c r="A600" s="15">
        <v>45299</v>
      </c>
      <c r="B600" s="15">
        <v>45297</v>
      </c>
      <c r="C600" t="s">
        <v>9</v>
      </c>
      <c r="D600">
        <v>206040</v>
      </c>
      <c r="E600" t="s">
        <v>978</v>
      </c>
      <c r="F600" t="s">
        <v>979</v>
      </c>
      <c r="G600" t="s">
        <v>538</v>
      </c>
      <c r="H600" t="s">
        <v>155</v>
      </c>
      <c r="I600" t="s">
        <v>232</v>
      </c>
      <c r="J600" t="s">
        <v>17</v>
      </c>
      <c r="K600" t="s">
        <v>16</v>
      </c>
      <c r="L600" t="s">
        <v>130</v>
      </c>
      <c r="M600">
        <v>1</v>
      </c>
      <c r="N600" s="47">
        <v>750</v>
      </c>
      <c r="O600" s="47">
        <v>0</v>
      </c>
      <c r="P600" s="47">
        <v>0</v>
      </c>
      <c r="Q600" s="47">
        <v>0</v>
      </c>
      <c r="R600" s="47">
        <v>0</v>
      </c>
      <c r="S600" s="47">
        <v>0</v>
      </c>
      <c r="T600" s="47">
        <v>750</v>
      </c>
      <c r="U600" s="47">
        <v>0</v>
      </c>
      <c r="V600" t="s">
        <v>71</v>
      </c>
      <c r="W600" t="s">
        <v>72</v>
      </c>
      <c r="X600"/>
      <c r="Y600" t="s">
        <v>239</v>
      </c>
      <c r="Z600" s="43" t="str">
        <f>Raw_data[[#This Row],[Month]]&amp;Raw_data[[#This Row],[Locations]]&amp;Raw_data[[#This Row],[Looker2]]</f>
        <v>45292Garden OaksDetox</v>
      </c>
      <c r="AA600" s="44" t="str">
        <f>IFERROR(VLOOKUP(Raw_data[[#This Row],[Description]],'LU Table'!$A$1:$B$50,2,0),"")</f>
        <v>Detox</v>
      </c>
      <c r="AB600" s="44" t="str">
        <f>TRIM(MID(Raw_data[[#This Row],[Location]],LEN("Positive Recovery- ")+1,LEN(Raw_data[[#This Row],[Location]])))</f>
        <v>Garden Oaks</v>
      </c>
      <c r="AC600" s="45">
        <f t="shared" si="9"/>
        <v>45292</v>
      </c>
      <c r="AD600" s="44" t="str">
        <f>VLOOKUP(Raw_data[[#This Row],[Locations]]&amp;Raw_data[[#This Row],[Looker2]],Category!A:E,5,0)</f>
        <v>Company Owned</v>
      </c>
      <c r="AE600" s="44" t="str">
        <f>Raw_data[[#This Row],[Locations]]&amp;Raw_data[[#This Row],[Looker2]]</f>
        <v>Garden OaksDetox</v>
      </c>
    </row>
    <row r="601" spans="1:31">
      <c r="A601" s="15">
        <v>45299</v>
      </c>
      <c r="B601" s="15">
        <v>45297</v>
      </c>
      <c r="C601" t="s">
        <v>9</v>
      </c>
      <c r="D601">
        <v>206041</v>
      </c>
      <c r="E601" t="s">
        <v>977</v>
      </c>
      <c r="F601" t="s">
        <v>827</v>
      </c>
      <c r="G601" t="s">
        <v>482</v>
      </c>
      <c r="H601" t="s">
        <v>155</v>
      </c>
      <c r="I601" t="s">
        <v>232</v>
      </c>
      <c r="J601" t="s">
        <v>17</v>
      </c>
      <c r="K601" t="s">
        <v>16</v>
      </c>
      <c r="L601" t="s">
        <v>130</v>
      </c>
      <c r="M601">
        <v>1</v>
      </c>
      <c r="N601" s="47">
        <v>750</v>
      </c>
      <c r="O601" s="47">
        <v>0</v>
      </c>
      <c r="P601" s="47">
        <v>0</v>
      </c>
      <c r="Q601" s="47">
        <v>0</v>
      </c>
      <c r="R601" s="47">
        <v>0</v>
      </c>
      <c r="S601" s="47">
        <v>0</v>
      </c>
      <c r="T601" s="47">
        <v>750</v>
      </c>
      <c r="U601" s="47">
        <v>0</v>
      </c>
      <c r="V601" t="s">
        <v>71</v>
      </c>
      <c r="W601" t="s">
        <v>72</v>
      </c>
      <c r="X601"/>
      <c r="Y601" t="s">
        <v>239</v>
      </c>
      <c r="Z601" s="43" t="str">
        <f>Raw_data[[#This Row],[Month]]&amp;Raw_data[[#This Row],[Locations]]&amp;Raw_data[[#This Row],[Looker2]]</f>
        <v>45292Garden OaksDetox</v>
      </c>
      <c r="AA601" s="44" t="str">
        <f>IFERROR(VLOOKUP(Raw_data[[#This Row],[Description]],'LU Table'!$A$1:$B$50,2,0),"")</f>
        <v>Detox</v>
      </c>
      <c r="AB601" s="44" t="str">
        <f>TRIM(MID(Raw_data[[#This Row],[Location]],LEN("Positive Recovery- ")+1,LEN(Raw_data[[#This Row],[Location]])))</f>
        <v>Garden Oaks</v>
      </c>
      <c r="AC601" s="45">
        <f t="shared" si="9"/>
        <v>45292</v>
      </c>
      <c r="AD601" s="44" t="str">
        <f>VLOOKUP(Raw_data[[#This Row],[Locations]]&amp;Raw_data[[#This Row],[Looker2]],Category!A:E,5,0)</f>
        <v>Company Owned</v>
      </c>
      <c r="AE601" s="44" t="str">
        <f>Raw_data[[#This Row],[Locations]]&amp;Raw_data[[#This Row],[Looker2]]</f>
        <v>Garden OaksDetox</v>
      </c>
    </row>
    <row r="602" spans="1:31">
      <c r="A602" s="15">
        <v>45299</v>
      </c>
      <c r="B602" s="15">
        <v>45297</v>
      </c>
      <c r="C602" t="s">
        <v>9</v>
      </c>
      <c r="D602">
        <v>206042</v>
      </c>
      <c r="E602" t="s">
        <v>759</v>
      </c>
      <c r="F602" t="s">
        <v>760</v>
      </c>
      <c r="G602" t="s">
        <v>761</v>
      </c>
      <c r="H602" t="s">
        <v>155</v>
      </c>
      <c r="I602" t="s">
        <v>232</v>
      </c>
      <c r="J602" t="s">
        <v>931</v>
      </c>
      <c r="K602" t="s">
        <v>107</v>
      </c>
      <c r="L602" t="s">
        <v>130</v>
      </c>
      <c r="M602">
        <v>1</v>
      </c>
      <c r="N602" s="47">
        <v>750</v>
      </c>
      <c r="O602" s="47">
        <v>0</v>
      </c>
      <c r="P602" s="47">
        <v>0</v>
      </c>
      <c r="Q602" s="47">
        <v>0</v>
      </c>
      <c r="R602" s="47">
        <v>0</v>
      </c>
      <c r="S602" s="47">
        <v>0</v>
      </c>
      <c r="T602" s="47">
        <v>675</v>
      </c>
      <c r="U602" s="47">
        <v>-75</v>
      </c>
      <c r="V602" t="s">
        <v>71</v>
      </c>
      <c r="W602" t="s">
        <v>72</v>
      </c>
      <c r="X602"/>
      <c r="Y602" t="s">
        <v>239</v>
      </c>
      <c r="Z602" s="43" t="str">
        <f>Raw_data[[#This Row],[Month]]&amp;Raw_data[[#This Row],[Locations]]&amp;Raw_data[[#This Row],[Looker2]]</f>
        <v>45292Dallas Ft WorthDetox</v>
      </c>
      <c r="AA602" s="44" t="str">
        <f>IFERROR(VLOOKUP(Raw_data[[#This Row],[Description]],'LU Table'!$A$1:$B$50,2,0),"")</f>
        <v>Detox</v>
      </c>
      <c r="AB602" s="44" t="str">
        <f>TRIM(MID(Raw_data[[#This Row],[Location]],LEN("Positive Recovery- ")+1,LEN(Raw_data[[#This Row],[Location]])))</f>
        <v>Dallas Ft Worth</v>
      </c>
      <c r="AC602" s="45">
        <f t="shared" si="9"/>
        <v>45292</v>
      </c>
      <c r="AD602" s="44" t="str">
        <f>VLOOKUP(Raw_data[[#This Row],[Locations]]&amp;Raw_data[[#This Row],[Looker2]],Category!A:E,5,0)</f>
        <v>Company Owned</v>
      </c>
      <c r="AE602" s="44" t="str">
        <f>Raw_data[[#This Row],[Locations]]&amp;Raw_data[[#This Row],[Looker2]]</f>
        <v>Dallas Ft WorthDetox</v>
      </c>
    </row>
    <row r="603" spans="1:31">
      <c r="A603" s="15">
        <v>45299</v>
      </c>
      <c r="B603" s="15">
        <v>45297</v>
      </c>
      <c r="C603" t="s">
        <v>9</v>
      </c>
      <c r="D603">
        <v>206043</v>
      </c>
      <c r="E603" t="s">
        <v>991</v>
      </c>
      <c r="F603" t="s">
        <v>992</v>
      </c>
      <c r="G603" t="s">
        <v>993</v>
      </c>
      <c r="H603" t="s">
        <v>152</v>
      </c>
      <c r="I603" t="s">
        <v>232</v>
      </c>
      <c r="J603" t="s">
        <v>90</v>
      </c>
      <c r="K603" t="s">
        <v>16</v>
      </c>
      <c r="L603" t="s">
        <v>131</v>
      </c>
      <c r="M603">
        <v>1</v>
      </c>
      <c r="N603" s="47">
        <v>535</v>
      </c>
      <c r="O603" s="47">
        <v>0</v>
      </c>
      <c r="P603" s="47">
        <v>0</v>
      </c>
      <c r="Q603" s="47">
        <v>0</v>
      </c>
      <c r="R603" s="47">
        <v>0</v>
      </c>
      <c r="S603" s="47">
        <v>15</v>
      </c>
      <c r="T603" s="47">
        <v>481.5</v>
      </c>
      <c r="U603" s="47">
        <v>481.5</v>
      </c>
      <c r="V603" t="s">
        <v>71</v>
      </c>
      <c r="W603" t="s">
        <v>72</v>
      </c>
      <c r="X603"/>
      <c r="Y603" t="s">
        <v>239</v>
      </c>
      <c r="Z603" s="43" t="str">
        <f>Raw_data[[#This Row],[Month]]&amp;Raw_data[[#This Row],[Locations]]&amp;Raw_data[[#This Row],[Looker2]]</f>
        <v>45292Garden OaksRTC</v>
      </c>
      <c r="AA603" s="44" t="str">
        <f>IFERROR(VLOOKUP(Raw_data[[#This Row],[Description]],'LU Table'!$A$1:$B$50,2,0),"")</f>
        <v>RTC</v>
      </c>
      <c r="AB603" s="44" t="str">
        <f>TRIM(MID(Raw_data[[#This Row],[Location]],LEN("Positive Recovery- ")+1,LEN(Raw_data[[#This Row],[Location]])))</f>
        <v>Garden Oaks</v>
      </c>
      <c r="AC603" s="45">
        <f t="shared" si="9"/>
        <v>45292</v>
      </c>
      <c r="AD603" s="44" t="str">
        <f>VLOOKUP(Raw_data[[#This Row],[Locations]]&amp;Raw_data[[#This Row],[Looker2]],Category!A:E,5,0)</f>
        <v>Company Owned</v>
      </c>
      <c r="AE603" s="44" t="str">
        <f>Raw_data[[#This Row],[Locations]]&amp;Raw_data[[#This Row],[Looker2]]</f>
        <v>Garden OaksRTC</v>
      </c>
    </row>
    <row r="604" spans="1:31">
      <c r="A604" s="15">
        <v>45299</v>
      </c>
      <c r="B604" s="15">
        <v>45297</v>
      </c>
      <c r="C604" t="s">
        <v>9</v>
      </c>
      <c r="D604">
        <v>206044</v>
      </c>
      <c r="E604" t="s">
        <v>110</v>
      </c>
      <c r="F604" t="s">
        <v>386</v>
      </c>
      <c r="G604" t="s">
        <v>387</v>
      </c>
      <c r="H604" t="s">
        <v>155</v>
      </c>
      <c r="I604" t="s">
        <v>232</v>
      </c>
      <c r="J604" t="s">
        <v>88</v>
      </c>
      <c r="K604" t="s">
        <v>57</v>
      </c>
      <c r="L604" t="s">
        <v>130</v>
      </c>
      <c r="M604">
        <v>1</v>
      </c>
      <c r="N604" s="47">
        <v>700</v>
      </c>
      <c r="O604" s="47">
        <v>0</v>
      </c>
      <c r="P604" s="47">
        <v>0</v>
      </c>
      <c r="Q604" s="47">
        <v>0</v>
      </c>
      <c r="R604" s="47">
        <v>0</v>
      </c>
      <c r="S604" s="47">
        <v>0</v>
      </c>
      <c r="T604" s="47">
        <v>630</v>
      </c>
      <c r="U604" s="47">
        <v>630</v>
      </c>
      <c r="V604" t="s">
        <v>71</v>
      </c>
      <c r="W604" t="s">
        <v>72</v>
      </c>
      <c r="X604"/>
      <c r="Y604" t="s">
        <v>239</v>
      </c>
      <c r="Z604" s="43" t="str">
        <f>Raw_data[[#This Row],[Month]]&amp;Raw_data[[#This Row],[Locations]]&amp;Raw_data[[#This Row],[Looker2]]</f>
        <v>45292Hill CountryDetox</v>
      </c>
      <c r="AA604" s="44" t="str">
        <f>IFERROR(VLOOKUP(Raw_data[[#This Row],[Description]],'LU Table'!$A$1:$B$50,2,0),"")</f>
        <v>Detox</v>
      </c>
      <c r="AB604" s="44" t="str">
        <f>TRIM(MID(Raw_data[[#This Row],[Location]],LEN("Positive Recovery- ")+1,LEN(Raw_data[[#This Row],[Location]])))</f>
        <v>Hill Country</v>
      </c>
      <c r="AC604" s="45">
        <f t="shared" si="9"/>
        <v>45292</v>
      </c>
      <c r="AD604" s="44" t="str">
        <f>VLOOKUP(Raw_data[[#This Row],[Locations]]&amp;Raw_data[[#This Row],[Looker2]],Category!A:E,5,0)</f>
        <v>Company Owned</v>
      </c>
      <c r="AE604" s="44" t="str">
        <f>Raw_data[[#This Row],[Locations]]&amp;Raw_data[[#This Row],[Looker2]]</f>
        <v>Hill CountryDetox</v>
      </c>
    </row>
    <row r="605" spans="1:31">
      <c r="A605" s="15">
        <v>45299</v>
      </c>
      <c r="B605" s="15">
        <v>45297</v>
      </c>
      <c r="C605" t="s">
        <v>9</v>
      </c>
      <c r="D605">
        <v>206045</v>
      </c>
      <c r="E605" t="s">
        <v>997</v>
      </c>
      <c r="F605" t="s">
        <v>351</v>
      </c>
      <c r="G605" t="s">
        <v>408</v>
      </c>
      <c r="H605" t="s">
        <v>155</v>
      </c>
      <c r="I605" t="s">
        <v>232</v>
      </c>
      <c r="J605" t="s">
        <v>806</v>
      </c>
      <c r="K605" t="s">
        <v>107</v>
      </c>
      <c r="L605" t="s">
        <v>130</v>
      </c>
      <c r="M605">
        <v>1</v>
      </c>
      <c r="N605" s="47">
        <v>650</v>
      </c>
      <c r="O605" s="47">
        <v>0</v>
      </c>
      <c r="P605" s="47">
        <v>0</v>
      </c>
      <c r="Q605" s="47">
        <v>0</v>
      </c>
      <c r="R605" s="47">
        <v>0</v>
      </c>
      <c r="S605" s="47">
        <v>0</v>
      </c>
      <c r="T605" s="47">
        <v>585</v>
      </c>
      <c r="U605" s="47">
        <v>260</v>
      </c>
      <c r="V605" t="s">
        <v>71</v>
      </c>
      <c r="W605" t="s">
        <v>72</v>
      </c>
      <c r="X605"/>
      <c r="Y605" t="s">
        <v>239</v>
      </c>
      <c r="Z605" s="43" t="str">
        <f>Raw_data[[#This Row],[Month]]&amp;Raw_data[[#This Row],[Locations]]&amp;Raw_data[[#This Row],[Looker2]]</f>
        <v>45292Dallas Ft WorthDetox</v>
      </c>
      <c r="AA605" s="44" t="str">
        <f>IFERROR(VLOOKUP(Raw_data[[#This Row],[Description]],'LU Table'!$A$1:$B$50,2,0),"")</f>
        <v>Detox</v>
      </c>
      <c r="AB605" s="44" t="str">
        <f>TRIM(MID(Raw_data[[#This Row],[Location]],LEN("Positive Recovery- ")+1,LEN(Raw_data[[#This Row],[Location]])))</f>
        <v>Dallas Ft Worth</v>
      </c>
      <c r="AC605" s="45">
        <f t="shared" si="9"/>
        <v>45292</v>
      </c>
      <c r="AD605" s="44" t="str">
        <f>VLOOKUP(Raw_data[[#This Row],[Locations]]&amp;Raw_data[[#This Row],[Looker2]],Category!A:E,5,0)</f>
        <v>Company Owned</v>
      </c>
      <c r="AE605" s="44" t="str">
        <f>Raw_data[[#This Row],[Locations]]&amp;Raw_data[[#This Row],[Looker2]]</f>
        <v>Dallas Ft WorthDetox</v>
      </c>
    </row>
    <row r="606" spans="1:31">
      <c r="A606" s="15">
        <v>45299</v>
      </c>
      <c r="B606" s="15">
        <v>45298</v>
      </c>
      <c r="C606" t="s">
        <v>9</v>
      </c>
      <c r="D606">
        <v>205966</v>
      </c>
      <c r="E606" t="s">
        <v>714</v>
      </c>
      <c r="F606" t="s">
        <v>715</v>
      </c>
      <c r="G606" t="s">
        <v>532</v>
      </c>
      <c r="H606" t="s">
        <v>151</v>
      </c>
      <c r="I606" t="s">
        <v>232</v>
      </c>
      <c r="J606" t="s">
        <v>89</v>
      </c>
      <c r="K606" t="s">
        <v>16</v>
      </c>
      <c r="L606" t="s">
        <v>131</v>
      </c>
      <c r="M606">
        <v>1</v>
      </c>
      <c r="N606" s="47">
        <v>425</v>
      </c>
      <c r="O606" s="47">
        <v>0</v>
      </c>
      <c r="P606" s="47">
        <v>0</v>
      </c>
      <c r="Q606" s="47">
        <v>0</v>
      </c>
      <c r="R606" s="47">
        <v>0</v>
      </c>
      <c r="S606" s="47">
        <v>0</v>
      </c>
      <c r="T606" s="47">
        <v>382.5</v>
      </c>
      <c r="U606" s="47">
        <v>-42.5</v>
      </c>
      <c r="V606" t="s">
        <v>71</v>
      </c>
      <c r="W606" t="s">
        <v>72</v>
      </c>
      <c r="X606"/>
      <c r="Y606" t="s">
        <v>239</v>
      </c>
      <c r="Z606" s="43" t="str">
        <f>Raw_data[[#This Row],[Month]]&amp;Raw_data[[#This Row],[Locations]]&amp;Raw_data[[#This Row],[Looker2]]</f>
        <v>45292Garden OaksRTC</v>
      </c>
      <c r="AA606" s="44" t="str">
        <f>IFERROR(VLOOKUP(Raw_data[[#This Row],[Description]],'LU Table'!$A$1:$B$50,2,0),"")</f>
        <v>RTC</v>
      </c>
      <c r="AB606" s="44" t="str">
        <f>TRIM(MID(Raw_data[[#This Row],[Location]],LEN("Positive Recovery- ")+1,LEN(Raw_data[[#This Row],[Location]])))</f>
        <v>Garden Oaks</v>
      </c>
      <c r="AC606" s="45">
        <f t="shared" si="9"/>
        <v>45292</v>
      </c>
      <c r="AD606" s="44" t="str">
        <f>VLOOKUP(Raw_data[[#This Row],[Locations]]&amp;Raw_data[[#This Row],[Looker2]],Category!A:E,5,0)</f>
        <v>Company Owned</v>
      </c>
      <c r="AE606" s="44" t="str">
        <f>Raw_data[[#This Row],[Locations]]&amp;Raw_data[[#This Row],[Looker2]]</f>
        <v>Garden OaksRTC</v>
      </c>
    </row>
    <row r="607" spans="1:31">
      <c r="A607" s="15">
        <v>45299</v>
      </c>
      <c r="B607" s="15">
        <v>45298</v>
      </c>
      <c r="C607" t="s">
        <v>9</v>
      </c>
      <c r="D607">
        <v>205967</v>
      </c>
      <c r="E607" t="s">
        <v>735</v>
      </c>
      <c r="F607" t="s">
        <v>301</v>
      </c>
      <c r="G607" t="s">
        <v>317</v>
      </c>
      <c r="H607" t="s">
        <v>154</v>
      </c>
      <c r="I607" t="s">
        <v>232</v>
      </c>
      <c r="J607" t="s">
        <v>93</v>
      </c>
      <c r="K607" t="s">
        <v>16</v>
      </c>
      <c r="L607" t="s">
        <v>130</v>
      </c>
      <c r="M607">
        <v>1</v>
      </c>
      <c r="N607" s="47">
        <v>530</v>
      </c>
      <c r="O607" s="47">
        <v>0</v>
      </c>
      <c r="P607" s="47">
        <v>0</v>
      </c>
      <c r="Q607" s="47">
        <v>0</v>
      </c>
      <c r="R607" s="47">
        <v>0</v>
      </c>
      <c r="S607" s="47">
        <v>530</v>
      </c>
      <c r="T607" s="47">
        <v>477</v>
      </c>
      <c r="U607" s="47">
        <v>477</v>
      </c>
      <c r="V607" t="s">
        <v>71</v>
      </c>
      <c r="W607" t="s">
        <v>72</v>
      </c>
      <c r="X607"/>
      <c r="Y607" t="s">
        <v>239</v>
      </c>
      <c r="Z607" s="43" t="str">
        <f>Raw_data[[#This Row],[Month]]&amp;Raw_data[[#This Row],[Locations]]&amp;Raw_data[[#This Row],[Looker2]]</f>
        <v>45292Garden OaksRTC</v>
      </c>
      <c r="AA607" s="44" t="str">
        <f>IFERROR(VLOOKUP(Raw_data[[#This Row],[Description]],'LU Table'!$A$1:$B$50,2,0),"")</f>
        <v>RTC</v>
      </c>
      <c r="AB607" s="44" t="str">
        <f>TRIM(MID(Raw_data[[#This Row],[Location]],LEN("Positive Recovery- ")+1,LEN(Raw_data[[#This Row],[Location]])))</f>
        <v>Garden Oaks</v>
      </c>
      <c r="AC607" s="45">
        <f t="shared" ref="AC607:AC670" si="10">B607-DAY(B607)+1</f>
        <v>45292</v>
      </c>
      <c r="AD607" s="44" t="str">
        <f>VLOOKUP(Raw_data[[#This Row],[Locations]]&amp;Raw_data[[#This Row],[Looker2]],Category!A:E,5,0)</f>
        <v>Company Owned</v>
      </c>
      <c r="AE607" s="44" t="str">
        <f>Raw_data[[#This Row],[Locations]]&amp;Raw_data[[#This Row],[Looker2]]</f>
        <v>Garden OaksRTC</v>
      </c>
    </row>
    <row r="608" spans="1:31">
      <c r="A608" s="15">
        <v>45299</v>
      </c>
      <c r="B608" s="15">
        <v>45298</v>
      </c>
      <c r="C608" t="s">
        <v>9</v>
      </c>
      <c r="D608">
        <v>205968</v>
      </c>
      <c r="E608" t="s">
        <v>110</v>
      </c>
      <c r="F608" t="s">
        <v>386</v>
      </c>
      <c r="G608" t="s">
        <v>387</v>
      </c>
      <c r="H608" t="s">
        <v>155</v>
      </c>
      <c r="I608" t="s">
        <v>232</v>
      </c>
      <c r="J608" t="s">
        <v>88</v>
      </c>
      <c r="K608" t="s">
        <v>57</v>
      </c>
      <c r="L608" t="s">
        <v>130</v>
      </c>
      <c r="M608">
        <v>1</v>
      </c>
      <c r="N608" s="47">
        <v>700</v>
      </c>
      <c r="O608" s="47">
        <v>0</v>
      </c>
      <c r="P608" s="47">
        <v>0</v>
      </c>
      <c r="Q608" s="47">
        <v>0</v>
      </c>
      <c r="R608" s="47">
        <v>0</v>
      </c>
      <c r="S608" s="47">
        <v>0</v>
      </c>
      <c r="T608" s="47">
        <v>630</v>
      </c>
      <c r="U608" s="47">
        <v>390</v>
      </c>
      <c r="V608" t="s">
        <v>71</v>
      </c>
      <c r="W608" t="s">
        <v>72</v>
      </c>
      <c r="X608"/>
      <c r="Y608" t="s">
        <v>239</v>
      </c>
      <c r="Z608" s="43" t="str">
        <f>Raw_data[[#This Row],[Month]]&amp;Raw_data[[#This Row],[Locations]]&amp;Raw_data[[#This Row],[Looker2]]</f>
        <v>45292Hill CountryDetox</v>
      </c>
      <c r="AA608" s="44" t="str">
        <f>IFERROR(VLOOKUP(Raw_data[[#This Row],[Description]],'LU Table'!$A$1:$B$50,2,0),"")</f>
        <v>Detox</v>
      </c>
      <c r="AB608" s="44" t="str">
        <f>TRIM(MID(Raw_data[[#This Row],[Location]],LEN("Positive Recovery- ")+1,LEN(Raw_data[[#This Row],[Location]])))</f>
        <v>Hill Country</v>
      </c>
      <c r="AC608" s="45">
        <f t="shared" si="10"/>
        <v>45292</v>
      </c>
      <c r="AD608" s="44" t="str">
        <f>VLOOKUP(Raw_data[[#This Row],[Locations]]&amp;Raw_data[[#This Row],[Looker2]],Category!A:E,5,0)</f>
        <v>Company Owned</v>
      </c>
      <c r="AE608" s="44" t="str">
        <f>Raw_data[[#This Row],[Locations]]&amp;Raw_data[[#This Row],[Looker2]]</f>
        <v>Hill CountryDetox</v>
      </c>
    </row>
    <row r="609" spans="1:31">
      <c r="A609" s="15">
        <v>45299</v>
      </c>
      <c r="B609" s="15">
        <v>45298</v>
      </c>
      <c r="C609" t="s">
        <v>9</v>
      </c>
      <c r="D609">
        <v>205969</v>
      </c>
      <c r="E609" t="s">
        <v>934</v>
      </c>
      <c r="F609" t="s">
        <v>358</v>
      </c>
      <c r="G609" t="s">
        <v>935</v>
      </c>
      <c r="H609" t="s">
        <v>151</v>
      </c>
      <c r="I609" t="s">
        <v>232</v>
      </c>
      <c r="J609" t="s">
        <v>88</v>
      </c>
      <c r="K609" t="s">
        <v>16</v>
      </c>
      <c r="L609" t="s">
        <v>131</v>
      </c>
      <c r="M609">
        <v>1</v>
      </c>
      <c r="N609" s="47">
        <v>500</v>
      </c>
      <c r="O609" s="47">
        <v>0</v>
      </c>
      <c r="P609" s="47">
        <v>0</v>
      </c>
      <c r="Q609" s="47">
        <v>0</v>
      </c>
      <c r="R609" s="47">
        <v>0</v>
      </c>
      <c r="S609" s="47">
        <v>0</v>
      </c>
      <c r="T609" s="47">
        <v>450</v>
      </c>
      <c r="U609" s="47">
        <v>50</v>
      </c>
      <c r="V609" t="s">
        <v>71</v>
      </c>
      <c r="W609" t="s">
        <v>72</v>
      </c>
      <c r="X609"/>
      <c r="Y609" t="s">
        <v>239</v>
      </c>
      <c r="Z609" s="43" t="str">
        <f>Raw_data[[#This Row],[Month]]&amp;Raw_data[[#This Row],[Locations]]&amp;Raw_data[[#This Row],[Looker2]]</f>
        <v>45292Garden OaksRTC</v>
      </c>
      <c r="AA609" s="44" t="str">
        <f>IFERROR(VLOOKUP(Raw_data[[#This Row],[Description]],'LU Table'!$A$1:$B$50,2,0),"")</f>
        <v>RTC</v>
      </c>
      <c r="AB609" s="44" t="str">
        <f>TRIM(MID(Raw_data[[#This Row],[Location]],LEN("Positive Recovery- ")+1,LEN(Raw_data[[#This Row],[Location]])))</f>
        <v>Garden Oaks</v>
      </c>
      <c r="AC609" s="45">
        <f t="shared" si="10"/>
        <v>45292</v>
      </c>
      <c r="AD609" s="44" t="str">
        <f>VLOOKUP(Raw_data[[#This Row],[Locations]]&amp;Raw_data[[#This Row],[Looker2]],Category!A:E,5,0)</f>
        <v>Company Owned</v>
      </c>
      <c r="AE609" s="44" t="str">
        <f>Raw_data[[#This Row],[Locations]]&amp;Raw_data[[#This Row],[Looker2]]</f>
        <v>Garden OaksRTC</v>
      </c>
    </row>
    <row r="610" spans="1:31">
      <c r="A610" s="15">
        <v>45299</v>
      </c>
      <c r="B610" s="15">
        <v>45298</v>
      </c>
      <c r="C610" t="s">
        <v>9</v>
      </c>
      <c r="D610">
        <v>205970</v>
      </c>
      <c r="E610" t="s">
        <v>192</v>
      </c>
      <c r="F610" t="s">
        <v>377</v>
      </c>
      <c r="G610" t="s">
        <v>497</v>
      </c>
      <c r="H610" t="s">
        <v>151</v>
      </c>
      <c r="I610" t="s">
        <v>232</v>
      </c>
      <c r="J610" t="s">
        <v>87</v>
      </c>
      <c r="K610" t="s">
        <v>57</v>
      </c>
      <c r="L610" t="s">
        <v>131</v>
      </c>
      <c r="M610">
        <v>1</v>
      </c>
      <c r="N610" s="47">
        <v>470</v>
      </c>
      <c r="O610" s="47">
        <v>0</v>
      </c>
      <c r="P610" s="47">
        <v>0</v>
      </c>
      <c r="Q610" s="47">
        <v>0</v>
      </c>
      <c r="R610" s="47">
        <v>0</v>
      </c>
      <c r="S610" s="47">
        <v>0</v>
      </c>
      <c r="T610" s="47">
        <v>423</v>
      </c>
      <c r="U610" s="47">
        <v>47</v>
      </c>
      <c r="V610" t="s">
        <v>71</v>
      </c>
      <c r="W610" t="s">
        <v>72</v>
      </c>
      <c r="X610"/>
      <c r="Y610" t="s">
        <v>239</v>
      </c>
      <c r="Z610" s="43" t="str">
        <f>Raw_data[[#This Row],[Month]]&amp;Raw_data[[#This Row],[Locations]]&amp;Raw_data[[#This Row],[Looker2]]</f>
        <v>45292Hill CountryRTC</v>
      </c>
      <c r="AA610" s="44" t="str">
        <f>IFERROR(VLOOKUP(Raw_data[[#This Row],[Description]],'LU Table'!$A$1:$B$50,2,0),"")</f>
        <v>RTC</v>
      </c>
      <c r="AB610" s="44" t="str">
        <f>TRIM(MID(Raw_data[[#This Row],[Location]],LEN("Positive Recovery- ")+1,LEN(Raw_data[[#This Row],[Location]])))</f>
        <v>Hill Country</v>
      </c>
      <c r="AC610" s="45">
        <f t="shared" si="10"/>
        <v>45292</v>
      </c>
      <c r="AD610" s="44" t="str">
        <f>VLOOKUP(Raw_data[[#This Row],[Locations]]&amp;Raw_data[[#This Row],[Looker2]],Category!A:E,5,0)</f>
        <v>Company Owned</v>
      </c>
      <c r="AE610" s="44" t="str">
        <f>Raw_data[[#This Row],[Locations]]&amp;Raw_data[[#This Row],[Looker2]]</f>
        <v>Hill CountryRTC</v>
      </c>
    </row>
    <row r="611" spans="1:31">
      <c r="A611" s="15">
        <v>45299</v>
      </c>
      <c r="B611" s="15">
        <v>45298</v>
      </c>
      <c r="C611" t="s">
        <v>9</v>
      </c>
      <c r="D611">
        <v>205971</v>
      </c>
      <c r="E611" t="s">
        <v>854</v>
      </c>
      <c r="F611" t="s">
        <v>855</v>
      </c>
      <c r="G611" t="s">
        <v>429</v>
      </c>
      <c r="H611" t="s">
        <v>151</v>
      </c>
      <c r="I611" t="s">
        <v>232</v>
      </c>
      <c r="J611" t="s">
        <v>17</v>
      </c>
      <c r="K611" t="s">
        <v>57</v>
      </c>
      <c r="L611" t="s">
        <v>130</v>
      </c>
      <c r="M611">
        <v>1</v>
      </c>
      <c r="N611" s="47">
        <v>400</v>
      </c>
      <c r="O611" s="47">
        <v>0</v>
      </c>
      <c r="P611" s="47">
        <v>0</v>
      </c>
      <c r="Q611" s="47">
        <v>0</v>
      </c>
      <c r="R611" s="47">
        <v>0</v>
      </c>
      <c r="S611" s="47">
        <v>0</v>
      </c>
      <c r="T611" s="47">
        <v>400</v>
      </c>
      <c r="U611" s="47">
        <v>0</v>
      </c>
      <c r="V611" t="s">
        <v>71</v>
      </c>
      <c r="W611" t="s">
        <v>72</v>
      </c>
      <c r="X611"/>
      <c r="Y611" t="s">
        <v>239</v>
      </c>
      <c r="Z611" s="43" t="str">
        <f>Raw_data[[#This Row],[Month]]&amp;Raw_data[[#This Row],[Locations]]&amp;Raw_data[[#This Row],[Looker2]]</f>
        <v>45292Hill CountryRTC</v>
      </c>
      <c r="AA611" s="44" t="str">
        <f>IFERROR(VLOOKUP(Raw_data[[#This Row],[Description]],'LU Table'!$A$1:$B$50,2,0),"")</f>
        <v>RTC</v>
      </c>
      <c r="AB611" s="44" t="str">
        <f>TRIM(MID(Raw_data[[#This Row],[Location]],LEN("Positive Recovery- ")+1,LEN(Raw_data[[#This Row],[Location]])))</f>
        <v>Hill Country</v>
      </c>
      <c r="AC611" s="45">
        <f t="shared" si="10"/>
        <v>45292</v>
      </c>
      <c r="AD611" s="44" t="str">
        <f>VLOOKUP(Raw_data[[#This Row],[Locations]]&amp;Raw_data[[#This Row],[Looker2]],Category!A:E,5,0)</f>
        <v>Company Owned</v>
      </c>
      <c r="AE611" s="44" t="str">
        <f>Raw_data[[#This Row],[Locations]]&amp;Raw_data[[#This Row],[Looker2]]</f>
        <v>Hill CountryRTC</v>
      </c>
    </row>
    <row r="612" spans="1:31">
      <c r="A612" s="15">
        <v>45299</v>
      </c>
      <c r="B612" s="15">
        <v>45298</v>
      </c>
      <c r="C612" t="s">
        <v>9</v>
      </c>
      <c r="D612">
        <v>205972</v>
      </c>
      <c r="E612" t="s">
        <v>708</v>
      </c>
      <c r="F612" t="s">
        <v>449</v>
      </c>
      <c r="G612" t="s">
        <v>709</v>
      </c>
      <c r="H612" t="s">
        <v>151</v>
      </c>
      <c r="I612" t="s">
        <v>232</v>
      </c>
      <c r="J612" t="s">
        <v>87</v>
      </c>
      <c r="K612" t="s">
        <v>16</v>
      </c>
      <c r="L612" t="s">
        <v>131</v>
      </c>
      <c r="M612">
        <v>1</v>
      </c>
      <c r="N612" s="47">
        <v>470</v>
      </c>
      <c r="O612" s="47">
        <v>0</v>
      </c>
      <c r="P612" s="47">
        <v>0</v>
      </c>
      <c r="Q612" s="47">
        <v>0</v>
      </c>
      <c r="R612" s="47">
        <v>0</v>
      </c>
      <c r="S612" s="47">
        <v>0</v>
      </c>
      <c r="T612" s="47">
        <v>423</v>
      </c>
      <c r="U612" s="47">
        <v>47</v>
      </c>
      <c r="V612" t="s">
        <v>71</v>
      </c>
      <c r="W612" t="s">
        <v>72</v>
      </c>
      <c r="X612"/>
      <c r="Y612" t="s">
        <v>239</v>
      </c>
      <c r="Z612" s="43" t="str">
        <f>Raw_data[[#This Row],[Month]]&amp;Raw_data[[#This Row],[Locations]]&amp;Raw_data[[#This Row],[Looker2]]</f>
        <v>45292Garden OaksRTC</v>
      </c>
      <c r="AA612" s="44" t="str">
        <f>IFERROR(VLOOKUP(Raw_data[[#This Row],[Description]],'LU Table'!$A$1:$B$50,2,0),"")</f>
        <v>RTC</v>
      </c>
      <c r="AB612" s="44" t="str">
        <f>TRIM(MID(Raw_data[[#This Row],[Location]],LEN("Positive Recovery- ")+1,LEN(Raw_data[[#This Row],[Location]])))</f>
        <v>Garden Oaks</v>
      </c>
      <c r="AC612" s="45">
        <f t="shared" si="10"/>
        <v>45292</v>
      </c>
      <c r="AD612" s="44" t="str">
        <f>VLOOKUP(Raw_data[[#This Row],[Locations]]&amp;Raw_data[[#This Row],[Looker2]],Category!A:E,5,0)</f>
        <v>Company Owned</v>
      </c>
      <c r="AE612" s="44" t="str">
        <f>Raw_data[[#This Row],[Locations]]&amp;Raw_data[[#This Row],[Looker2]]</f>
        <v>Garden OaksRTC</v>
      </c>
    </row>
    <row r="613" spans="1:31">
      <c r="A613" s="15">
        <v>45299</v>
      </c>
      <c r="B613" s="15">
        <v>45298</v>
      </c>
      <c r="C613" t="s">
        <v>9</v>
      </c>
      <c r="D613">
        <v>205973</v>
      </c>
      <c r="E613" t="s">
        <v>973</v>
      </c>
      <c r="F613" t="s">
        <v>560</v>
      </c>
      <c r="G613" t="s">
        <v>974</v>
      </c>
      <c r="H613" t="s">
        <v>152</v>
      </c>
      <c r="I613" t="s">
        <v>232</v>
      </c>
      <c r="J613" t="s">
        <v>90</v>
      </c>
      <c r="K613" t="s">
        <v>16</v>
      </c>
      <c r="L613" t="s">
        <v>131</v>
      </c>
      <c r="M613">
        <v>1</v>
      </c>
      <c r="N613" s="47">
        <v>535</v>
      </c>
      <c r="O613" s="47">
        <v>0</v>
      </c>
      <c r="P613" s="47">
        <v>0</v>
      </c>
      <c r="Q613" s="47">
        <v>0</v>
      </c>
      <c r="R613" s="47">
        <v>0</v>
      </c>
      <c r="S613" s="47">
        <v>15</v>
      </c>
      <c r="T613" s="47">
        <v>481.5</v>
      </c>
      <c r="U613" s="47">
        <v>91.5</v>
      </c>
      <c r="V613" t="s">
        <v>71</v>
      </c>
      <c r="W613" t="s">
        <v>72</v>
      </c>
      <c r="X613"/>
      <c r="Y613" t="s">
        <v>239</v>
      </c>
      <c r="Z613" s="43" t="str">
        <f>Raw_data[[#This Row],[Month]]&amp;Raw_data[[#This Row],[Locations]]&amp;Raw_data[[#This Row],[Looker2]]</f>
        <v>45292Garden OaksRTC</v>
      </c>
      <c r="AA613" s="44" t="str">
        <f>IFERROR(VLOOKUP(Raw_data[[#This Row],[Description]],'LU Table'!$A$1:$B$50,2,0),"")</f>
        <v>RTC</v>
      </c>
      <c r="AB613" s="44" t="str">
        <f>TRIM(MID(Raw_data[[#This Row],[Location]],LEN("Positive Recovery- ")+1,LEN(Raw_data[[#This Row],[Location]])))</f>
        <v>Garden Oaks</v>
      </c>
      <c r="AC613" s="45">
        <f t="shared" si="10"/>
        <v>45292</v>
      </c>
      <c r="AD613" s="44" t="str">
        <f>VLOOKUP(Raw_data[[#This Row],[Locations]]&amp;Raw_data[[#This Row],[Looker2]],Category!A:E,5,0)</f>
        <v>Company Owned</v>
      </c>
      <c r="AE613" s="44" t="str">
        <f>Raw_data[[#This Row],[Locations]]&amp;Raw_data[[#This Row],[Looker2]]</f>
        <v>Garden OaksRTC</v>
      </c>
    </row>
    <row r="614" spans="1:31">
      <c r="A614" s="15">
        <v>45299</v>
      </c>
      <c r="B614" s="15">
        <v>45298</v>
      </c>
      <c r="C614" t="s">
        <v>9</v>
      </c>
      <c r="D614">
        <v>205975</v>
      </c>
      <c r="E614" t="s">
        <v>891</v>
      </c>
      <c r="F614" t="s">
        <v>597</v>
      </c>
      <c r="G614" t="s">
        <v>892</v>
      </c>
      <c r="H614" t="s">
        <v>173</v>
      </c>
      <c r="I614" t="s">
        <v>232</v>
      </c>
      <c r="J614" t="s">
        <v>96</v>
      </c>
      <c r="K614" t="s">
        <v>107</v>
      </c>
      <c r="L614" t="s">
        <v>130</v>
      </c>
      <c r="M614">
        <v>1</v>
      </c>
      <c r="N614" s="47">
        <v>364</v>
      </c>
      <c r="O614" s="47">
        <v>0</v>
      </c>
      <c r="P614" s="47">
        <v>0</v>
      </c>
      <c r="Q614" s="47">
        <v>0</v>
      </c>
      <c r="R614" s="47">
        <v>0</v>
      </c>
      <c r="S614" s="47">
        <v>364</v>
      </c>
      <c r="T614" s="47">
        <v>327.60000000000002</v>
      </c>
      <c r="U614" s="47">
        <v>327.60000000000002</v>
      </c>
      <c r="V614" t="s">
        <v>71</v>
      </c>
      <c r="W614" t="s">
        <v>72</v>
      </c>
      <c r="X614"/>
      <c r="Y614" t="s">
        <v>239</v>
      </c>
      <c r="Z614" s="43" t="str">
        <f>Raw_data[[#This Row],[Month]]&amp;Raw_data[[#This Row],[Locations]]&amp;Raw_data[[#This Row],[Looker2]]</f>
        <v>45292Dallas Ft WorthRTC</v>
      </c>
      <c r="AA614" s="44" t="str">
        <f>IFERROR(VLOOKUP(Raw_data[[#This Row],[Description]],'LU Table'!$A$1:$B$50,2,0),"")</f>
        <v>RTC</v>
      </c>
      <c r="AB614" s="44" t="str">
        <f>TRIM(MID(Raw_data[[#This Row],[Location]],LEN("Positive Recovery- ")+1,LEN(Raw_data[[#This Row],[Location]])))</f>
        <v>Dallas Ft Worth</v>
      </c>
      <c r="AC614" s="45">
        <f t="shared" si="10"/>
        <v>45292</v>
      </c>
      <c r="AD614" s="44" t="str">
        <f>VLOOKUP(Raw_data[[#This Row],[Locations]]&amp;Raw_data[[#This Row],[Looker2]],Category!A:E,5,0)</f>
        <v>Company Owned</v>
      </c>
      <c r="AE614" s="44" t="str">
        <f>Raw_data[[#This Row],[Locations]]&amp;Raw_data[[#This Row],[Looker2]]</f>
        <v>Dallas Ft WorthRTC</v>
      </c>
    </row>
    <row r="615" spans="1:31">
      <c r="A615" s="15">
        <v>45299</v>
      </c>
      <c r="B615" s="15">
        <v>45298</v>
      </c>
      <c r="C615" t="s">
        <v>9</v>
      </c>
      <c r="D615">
        <v>205976</v>
      </c>
      <c r="E615" t="s">
        <v>852</v>
      </c>
      <c r="F615" t="s">
        <v>549</v>
      </c>
      <c r="G615" t="s">
        <v>853</v>
      </c>
      <c r="H615" t="s">
        <v>154</v>
      </c>
      <c r="I615" t="s">
        <v>232</v>
      </c>
      <c r="J615" t="s">
        <v>93</v>
      </c>
      <c r="K615" t="s">
        <v>107</v>
      </c>
      <c r="L615" t="s">
        <v>131</v>
      </c>
      <c r="M615">
        <v>1</v>
      </c>
      <c r="N615" s="47">
        <v>530</v>
      </c>
      <c r="O615" s="47">
        <v>0</v>
      </c>
      <c r="P615" s="47">
        <v>0</v>
      </c>
      <c r="Q615" s="47">
        <v>0</v>
      </c>
      <c r="R615" s="47">
        <v>0</v>
      </c>
      <c r="S615" s="47">
        <v>530</v>
      </c>
      <c r="T615" s="47">
        <v>477</v>
      </c>
      <c r="U615" s="47">
        <v>477</v>
      </c>
      <c r="V615" t="s">
        <v>71</v>
      </c>
      <c r="W615" t="s">
        <v>72</v>
      </c>
      <c r="X615"/>
      <c r="Y615" t="s">
        <v>239</v>
      </c>
      <c r="Z615" s="43" t="str">
        <f>Raw_data[[#This Row],[Month]]&amp;Raw_data[[#This Row],[Locations]]&amp;Raw_data[[#This Row],[Looker2]]</f>
        <v>45292Dallas Ft WorthRTC</v>
      </c>
      <c r="AA615" s="44" t="str">
        <f>IFERROR(VLOOKUP(Raw_data[[#This Row],[Description]],'LU Table'!$A$1:$B$50,2,0),"")</f>
        <v>RTC</v>
      </c>
      <c r="AB615" s="44" t="str">
        <f>TRIM(MID(Raw_data[[#This Row],[Location]],LEN("Positive Recovery- ")+1,LEN(Raw_data[[#This Row],[Location]])))</f>
        <v>Dallas Ft Worth</v>
      </c>
      <c r="AC615" s="45">
        <f t="shared" si="10"/>
        <v>45292</v>
      </c>
      <c r="AD615" s="44" t="str">
        <f>VLOOKUP(Raw_data[[#This Row],[Locations]]&amp;Raw_data[[#This Row],[Looker2]],Category!A:E,5,0)</f>
        <v>Company Owned</v>
      </c>
      <c r="AE615" s="44" t="str">
        <f>Raw_data[[#This Row],[Locations]]&amp;Raw_data[[#This Row],[Looker2]]</f>
        <v>Dallas Ft WorthRTC</v>
      </c>
    </row>
    <row r="616" spans="1:31">
      <c r="A616" s="15">
        <v>45299</v>
      </c>
      <c r="B616" s="15">
        <v>45298</v>
      </c>
      <c r="C616" t="s">
        <v>9</v>
      </c>
      <c r="D616">
        <v>205977</v>
      </c>
      <c r="E616" t="s">
        <v>963</v>
      </c>
      <c r="F616" t="s">
        <v>964</v>
      </c>
      <c r="G616" t="s">
        <v>965</v>
      </c>
      <c r="H616" t="s">
        <v>151</v>
      </c>
      <c r="I616" t="s">
        <v>232</v>
      </c>
      <c r="J616" t="s">
        <v>87</v>
      </c>
      <c r="K616" t="s">
        <v>16</v>
      </c>
      <c r="L616" t="s">
        <v>130</v>
      </c>
      <c r="M616">
        <v>1</v>
      </c>
      <c r="N616" s="47">
        <v>470</v>
      </c>
      <c r="O616" s="47">
        <v>0</v>
      </c>
      <c r="P616" s="47">
        <v>0</v>
      </c>
      <c r="Q616" s="47">
        <v>0</v>
      </c>
      <c r="R616" s="47">
        <v>0</v>
      </c>
      <c r="S616" s="47">
        <v>0</v>
      </c>
      <c r="T616" s="47">
        <v>423</v>
      </c>
      <c r="U616" s="47">
        <v>47</v>
      </c>
      <c r="V616" t="s">
        <v>71</v>
      </c>
      <c r="W616" t="s">
        <v>72</v>
      </c>
      <c r="X616"/>
      <c r="Y616" t="s">
        <v>239</v>
      </c>
      <c r="Z616" s="43" t="str">
        <f>Raw_data[[#This Row],[Month]]&amp;Raw_data[[#This Row],[Locations]]&amp;Raw_data[[#This Row],[Looker2]]</f>
        <v>45292Garden OaksRTC</v>
      </c>
      <c r="AA616" s="44" t="str">
        <f>IFERROR(VLOOKUP(Raw_data[[#This Row],[Description]],'LU Table'!$A$1:$B$50,2,0),"")</f>
        <v>RTC</v>
      </c>
      <c r="AB616" s="44" t="str">
        <f>TRIM(MID(Raw_data[[#This Row],[Location]],LEN("Positive Recovery- ")+1,LEN(Raw_data[[#This Row],[Location]])))</f>
        <v>Garden Oaks</v>
      </c>
      <c r="AC616" s="45">
        <f t="shared" si="10"/>
        <v>45292</v>
      </c>
      <c r="AD616" s="44" t="str">
        <f>VLOOKUP(Raw_data[[#This Row],[Locations]]&amp;Raw_data[[#This Row],[Looker2]],Category!A:E,5,0)</f>
        <v>Company Owned</v>
      </c>
      <c r="AE616" s="44" t="str">
        <f>Raw_data[[#This Row],[Locations]]&amp;Raw_data[[#This Row],[Looker2]]</f>
        <v>Garden OaksRTC</v>
      </c>
    </row>
    <row r="617" spans="1:31">
      <c r="A617" s="15">
        <v>45299</v>
      </c>
      <c r="B617" s="15">
        <v>45298</v>
      </c>
      <c r="C617" t="s">
        <v>9</v>
      </c>
      <c r="D617">
        <v>205978</v>
      </c>
      <c r="E617" t="s">
        <v>966</v>
      </c>
      <c r="F617" t="s">
        <v>967</v>
      </c>
      <c r="G617" t="s">
        <v>968</v>
      </c>
      <c r="H617" t="s">
        <v>152</v>
      </c>
      <c r="I617" t="s">
        <v>232</v>
      </c>
      <c r="J617" t="s">
        <v>96</v>
      </c>
      <c r="K617" t="s">
        <v>16</v>
      </c>
      <c r="L617" t="s">
        <v>131</v>
      </c>
      <c r="M617">
        <v>1</v>
      </c>
      <c r="N617" s="47">
        <v>428</v>
      </c>
      <c r="O617" s="47">
        <v>0</v>
      </c>
      <c r="P617" s="47">
        <v>0</v>
      </c>
      <c r="Q617" s="47">
        <v>0</v>
      </c>
      <c r="R617" s="47">
        <v>0</v>
      </c>
      <c r="S617" s="47">
        <v>428</v>
      </c>
      <c r="T617" s="47">
        <v>385.2</v>
      </c>
      <c r="U617" s="47">
        <v>385.2</v>
      </c>
      <c r="V617" t="s">
        <v>71</v>
      </c>
      <c r="W617" t="s">
        <v>72</v>
      </c>
      <c r="X617"/>
      <c r="Y617" t="s">
        <v>239</v>
      </c>
      <c r="Z617" s="43" t="str">
        <f>Raw_data[[#This Row],[Month]]&amp;Raw_data[[#This Row],[Locations]]&amp;Raw_data[[#This Row],[Looker2]]</f>
        <v>45292Garden OaksRTC</v>
      </c>
      <c r="AA617" s="44" t="str">
        <f>IFERROR(VLOOKUP(Raw_data[[#This Row],[Description]],'LU Table'!$A$1:$B$50,2,0),"")</f>
        <v>RTC</v>
      </c>
      <c r="AB617" s="44" t="str">
        <f>TRIM(MID(Raw_data[[#This Row],[Location]],LEN("Positive Recovery- ")+1,LEN(Raw_data[[#This Row],[Location]])))</f>
        <v>Garden Oaks</v>
      </c>
      <c r="AC617" s="45">
        <f t="shared" si="10"/>
        <v>45292</v>
      </c>
      <c r="AD617" s="44" t="str">
        <f>VLOOKUP(Raw_data[[#This Row],[Locations]]&amp;Raw_data[[#This Row],[Looker2]],Category!A:E,5,0)</f>
        <v>Company Owned</v>
      </c>
      <c r="AE617" s="44" t="str">
        <f>Raw_data[[#This Row],[Locations]]&amp;Raw_data[[#This Row],[Looker2]]</f>
        <v>Garden OaksRTC</v>
      </c>
    </row>
    <row r="618" spans="1:31">
      <c r="A618" s="15">
        <v>45299</v>
      </c>
      <c r="B618" s="15">
        <v>45298</v>
      </c>
      <c r="C618" t="s">
        <v>9</v>
      </c>
      <c r="D618">
        <v>205979</v>
      </c>
      <c r="E618" t="s">
        <v>888</v>
      </c>
      <c r="F618" t="s">
        <v>290</v>
      </c>
      <c r="G618" t="s">
        <v>889</v>
      </c>
      <c r="H618" t="s">
        <v>151</v>
      </c>
      <c r="I618" t="s">
        <v>232</v>
      </c>
      <c r="J618" t="s">
        <v>17</v>
      </c>
      <c r="K618" t="s">
        <v>16</v>
      </c>
      <c r="L618" t="s">
        <v>130</v>
      </c>
      <c r="M618">
        <v>1</v>
      </c>
      <c r="N618" s="47">
        <v>200</v>
      </c>
      <c r="O618" s="47">
        <v>0</v>
      </c>
      <c r="P618" s="47">
        <v>0</v>
      </c>
      <c r="Q618" s="47">
        <v>0</v>
      </c>
      <c r="R618" s="47">
        <v>0</v>
      </c>
      <c r="S618" s="47">
        <v>0</v>
      </c>
      <c r="T618" s="47">
        <v>200</v>
      </c>
      <c r="U618" s="47">
        <v>0</v>
      </c>
      <c r="V618" t="s">
        <v>71</v>
      </c>
      <c r="W618" t="s">
        <v>72</v>
      </c>
      <c r="X618"/>
      <c r="Y618" t="s">
        <v>239</v>
      </c>
      <c r="Z618" s="43" t="str">
        <f>Raw_data[[#This Row],[Month]]&amp;Raw_data[[#This Row],[Locations]]&amp;Raw_data[[#This Row],[Looker2]]</f>
        <v>45292Garden OaksRTC</v>
      </c>
      <c r="AA618" s="44" t="str">
        <f>IFERROR(VLOOKUP(Raw_data[[#This Row],[Description]],'LU Table'!$A$1:$B$50,2,0),"")</f>
        <v>RTC</v>
      </c>
      <c r="AB618" s="44" t="str">
        <f>TRIM(MID(Raw_data[[#This Row],[Location]],LEN("Positive Recovery- ")+1,LEN(Raw_data[[#This Row],[Location]])))</f>
        <v>Garden Oaks</v>
      </c>
      <c r="AC618" s="45">
        <f t="shared" si="10"/>
        <v>45292</v>
      </c>
      <c r="AD618" s="44" t="str">
        <f>VLOOKUP(Raw_data[[#This Row],[Locations]]&amp;Raw_data[[#This Row],[Looker2]],Category!A:E,5,0)</f>
        <v>Company Owned</v>
      </c>
      <c r="AE618" s="44" t="str">
        <f>Raw_data[[#This Row],[Locations]]&amp;Raw_data[[#This Row],[Looker2]]</f>
        <v>Garden OaksRTC</v>
      </c>
    </row>
    <row r="619" spans="1:31">
      <c r="A619" s="15">
        <v>45299</v>
      </c>
      <c r="B619" s="15">
        <v>45298</v>
      </c>
      <c r="C619" t="s">
        <v>9</v>
      </c>
      <c r="D619">
        <v>205980</v>
      </c>
      <c r="E619" t="s">
        <v>569</v>
      </c>
      <c r="F619" t="s">
        <v>570</v>
      </c>
      <c r="G619" t="s">
        <v>571</v>
      </c>
      <c r="H619" t="s">
        <v>151</v>
      </c>
      <c r="I619" t="s">
        <v>232</v>
      </c>
      <c r="J619" t="s">
        <v>89</v>
      </c>
      <c r="K619" t="s">
        <v>16</v>
      </c>
      <c r="L619" t="s">
        <v>130</v>
      </c>
      <c r="M619">
        <v>1</v>
      </c>
      <c r="N619" s="47">
        <v>425</v>
      </c>
      <c r="O619" s="47">
        <v>0</v>
      </c>
      <c r="P619" s="47">
        <v>0</v>
      </c>
      <c r="Q619" s="47">
        <v>0</v>
      </c>
      <c r="R619" s="47">
        <v>0</v>
      </c>
      <c r="S619" s="47">
        <v>0</v>
      </c>
      <c r="T619" s="47">
        <v>382.5</v>
      </c>
      <c r="U619" s="47">
        <v>-42.5</v>
      </c>
      <c r="V619" t="s">
        <v>71</v>
      </c>
      <c r="W619" t="s">
        <v>72</v>
      </c>
      <c r="X619"/>
      <c r="Y619" t="s">
        <v>239</v>
      </c>
      <c r="Z619" s="43" t="str">
        <f>Raw_data[[#This Row],[Month]]&amp;Raw_data[[#This Row],[Locations]]&amp;Raw_data[[#This Row],[Looker2]]</f>
        <v>45292Garden OaksRTC</v>
      </c>
      <c r="AA619" s="44" t="str">
        <f>IFERROR(VLOOKUP(Raw_data[[#This Row],[Description]],'LU Table'!$A$1:$B$50,2,0),"")</f>
        <v>RTC</v>
      </c>
      <c r="AB619" s="44" t="str">
        <f>TRIM(MID(Raw_data[[#This Row],[Location]],LEN("Positive Recovery- ")+1,LEN(Raw_data[[#This Row],[Location]])))</f>
        <v>Garden Oaks</v>
      </c>
      <c r="AC619" s="45">
        <f t="shared" si="10"/>
        <v>45292</v>
      </c>
      <c r="AD619" s="44" t="str">
        <f>VLOOKUP(Raw_data[[#This Row],[Locations]]&amp;Raw_data[[#This Row],[Looker2]],Category!A:E,5,0)</f>
        <v>Company Owned</v>
      </c>
      <c r="AE619" s="44" t="str">
        <f>Raw_data[[#This Row],[Locations]]&amp;Raw_data[[#This Row],[Looker2]]</f>
        <v>Garden OaksRTC</v>
      </c>
    </row>
    <row r="620" spans="1:31">
      <c r="A620" s="15">
        <v>45299</v>
      </c>
      <c r="B620" s="15">
        <v>45298</v>
      </c>
      <c r="C620" t="s">
        <v>9</v>
      </c>
      <c r="D620">
        <v>205981</v>
      </c>
      <c r="E620" t="s">
        <v>807</v>
      </c>
      <c r="F620" t="s">
        <v>405</v>
      </c>
      <c r="G620" t="s">
        <v>808</v>
      </c>
      <c r="H620" t="s">
        <v>152</v>
      </c>
      <c r="I620" t="s">
        <v>232</v>
      </c>
      <c r="J620" t="s">
        <v>96</v>
      </c>
      <c r="K620" t="s">
        <v>57</v>
      </c>
      <c r="L620" t="s">
        <v>128</v>
      </c>
      <c r="M620">
        <v>1</v>
      </c>
      <c r="N620" s="47">
        <v>428</v>
      </c>
      <c r="O620" s="47">
        <v>0</v>
      </c>
      <c r="P620" s="47">
        <v>0</v>
      </c>
      <c r="Q620" s="47">
        <v>0</v>
      </c>
      <c r="R620" s="47">
        <v>0</v>
      </c>
      <c r="S620" s="47">
        <v>0</v>
      </c>
      <c r="T620" s="47">
        <v>385.2</v>
      </c>
      <c r="U620" s="47">
        <v>-42.8</v>
      </c>
      <c r="V620" t="s">
        <v>71</v>
      </c>
      <c r="W620" t="s">
        <v>72</v>
      </c>
      <c r="X620"/>
      <c r="Y620" t="s">
        <v>239</v>
      </c>
      <c r="Z620" s="43" t="str">
        <f>Raw_data[[#This Row],[Month]]&amp;Raw_data[[#This Row],[Locations]]&amp;Raw_data[[#This Row],[Looker2]]</f>
        <v>45292Hill CountryRTC</v>
      </c>
      <c r="AA620" s="44" t="str">
        <f>IFERROR(VLOOKUP(Raw_data[[#This Row],[Description]],'LU Table'!$A$1:$B$50,2,0),"")</f>
        <v>RTC</v>
      </c>
      <c r="AB620" s="44" t="str">
        <f>TRIM(MID(Raw_data[[#This Row],[Location]],LEN("Positive Recovery- ")+1,LEN(Raw_data[[#This Row],[Location]])))</f>
        <v>Hill Country</v>
      </c>
      <c r="AC620" s="45">
        <f t="shared" si="10"/>
        <v>45292</v>
      </c>
      <c r="AD620" s="44" t="str">
        <f>VLOOKUP(Raw_data[[#This Row],[Locations]]&amp;Raw_data[[#This Row],[Looker2]],Category!A:E,5,0)</f>
        <v>Company Owned</v>
      </c>
      <c r="AE620" s="44" t="str">
        <f>Raw_data[[#This Row],[Locations]]&amp;Raw_data[[#This Row],[Looker2]]</f>
        <v>Hill CountryRTC</v>
      </c>
    </row>
    <row r="621" spans="1:31">
      <c r="A621" s="15">
        <v>45299</v>
      </c>
      <c r="B621" s="15">
        <v>45298</v>
      </c>
      <c r="C621" t="s">
        <v>9</v>
      </c>
      <c r="D621">
        <v>205982</v>
      </c>
      <c r="E621" t="s">
        <v>991</v>
      </c>
      <c r="F621" t="s">
        <v>992</v>
      </c>
      <c r="G621" t="s">
        <v>993</v>
      </c>
      <c r="H621" t="s">
        <v>152</v>
      </c>
      <c r="I621" t="s">
        <v>232</v>
      </c>
      <c r="J621" t="s">
        <v>90</v>
      </c>
      <c r="K621" t="s">
        <v>16</v>
      </c>
      <c r="L621" t="s">
        <v>131</v>
      </c>
      <c r="M621">
        <v>1</v>
      </c>
      <c r="N621" s="47">
        <v>535</v>
      </c>
      <c r="O621" s="47">
        <v>0</v>
      </c>
      <c r="P621" s="47">
        <v>0</v>
      </c>
      <c r="Q621" s="47">
        <v>0</v>
      </c>
      <c r="R621" s="47">
        <v>0</v>
      </c>
      <c r="S621" s="47">
        <v>15</v>
      </c>
      <c r="T621" s="47">
        <v>481.5</v>
      </c>
      <c r="U621" s="47">
        <v>481.5</v>
      </c>
      <c r="V621" t="s">
        <v>71</v>
      </c>
      <c r="W621" t="s">
        <v>72</v>
      </c>
      <c r="X621"/>
      <c r="Y621" t="s">
        <v>239</v>
      </c>
      <c r="Z621" s="43" t="str">
        <f>Raw_data[[#This Row],[Month]]&amp;Raw_data[[#This Row],[Locations]]&amp;Raw_data[[#This Row],[Looker2]]</f>
        <v>45292Garden OaksRTC</v>
      </c>
      <c r="AA621" s="44" t="str">
        <f>IFERROR(VLOOKUP(Raw_data[[#This Row],[Description]],'LU Table'!$A$1:$B$50,2,0),"")</f>
        <v>RTC</v>
      </c>
      <c r="AB621" s="44" t="str">
        <f>TRIM(MID(Raw_data[[#This Row],[Location]],LEN("Positive Recovery- ")+1,LEN(Raw_data[[#This Row],[Location]])))</f>
        <v>Garden Oaks</v>
      </c>
      <c r="AC621" s="45">
        <f t="shared" si="10"/>
        <v>45292</v>
      </c>
      <c r="AD621" s="44" t="str">
        <f>VLOOKUP(Raw_data[[#This Row],[Locations]]&amp;Raw_data[[#This Row],[Looker2]],Category!A:E,5,0)</f>
        <v>Company Owned</v>
      </c>
      <c r="AE621" s="44" t="str">
        <f>Raw_data[[#This Row],[Locations]]&amp;Raw_data[[#This Row],[Looker2]]</f>
        <v>Garden OaksRTC</v>
      </c>
    </row>
    <row r="622" spans="1:31">
      <c r="A622" s="15">
        <v>45299</v>
      </c>
      <c r="B622" s="15">
        <v>45298</v>
      </c>
      <c r="C622" t="s">
        <v>9</v>
      </c>
      <c r="D622">
        <v>205984</v>
      </c>
      <c r="E622" t="s">
        <v>843</v>
      </c>
      <c r="F622" t="s">
        <v>447</v>
      </c>
      <c r="G622" t="s">
        <v>456</v>
      </c>
      <c r="H622" t="s">
        <v>151</v>
      </c>
      <c r="I622" t="s">
        <v>232</v>
      </c>
      <c r="J622" t="s">
        <v>88</v>
      </c>
      <c r="K622" t="s">
        <v>107</v>
      </c>
      <c r="L622" t="s">
        <v>131</v>
      </c>
      <c r="M622">
        <v>1</v>
      </c>
      <c r="N622" s="47">
        <v>500</v>
      </c>
      <c r="O622" s="47">
        <v>0</v>
      </c>
      <c r="P622" s="47">
        <v>0</v>
      </c>
      <c r="Q622" s="47">
        <v>0</v>
      </c>
      <c r="R622" s="47">
        <v>0</v>
      </c>
      <c r="S622" s="47">
        <v>500</v>
      </c>
      <c r="T622" s="47">
        <v>450</v>
      </c>
      <c r="U622" s="47">
        <v>450</v>
      </c>
      <c r="V622" t="s">
        <v>71</v>
      </c>
      <c r="W622" t="s">
        <v>72</v>
      </c>
      <c r="X622"/>
      <c r="Y622" t="s">
        <v>239</v>
      </c>
      <c r="Z622" s="43" t="str">
        <f>Raw_data[[#This Row],[Month]]&amp;Raw_data[[#This Row],[Locations]]&amp;Raw_data[[#This Row],[Looker2]]</f>
        <v>45292Dallas Ft WorthRTC</v>
      </c>
      <c r="AA622" s="44" t="str">
        <f>IFERROR(VLOOKUP(Raw_data[[#This Row],[Description]],'LU Table'!$A$1:$B$50,2,0),"")</f>
        <v>RTC</v>
      </c>
      <c r="AB622" s="44" t="str">
        <f>TRIM(MID(Raw_data[[#This Row],[Location]],LEN("Positive Recovery- ")+1,LEN(Raw_data[[#This Row],[Location]])))</f>
        <v>Dallas Ft Worth</v>
      </c>
      <c r="AC622" s="45">
        <f t="shared" si="10"/>
        <v>45292</v>
      </c>
      <c r="AD622" s="44" t="str">
        <f>VLOOKUP(Raw_data[[#This Row],[Locations]]&amp;Raw_data[[#This Row],[Looker2]],Category!A:E,5,0)</f>
        <v>Company Owned</v>
      </c>
      <c r="AE622" s="44" t="str">
        <f>Raw_data[[#This Row],[Locations]]&amp;Raw_data[[#This Row],[Looker2]]</f>
        <v>Dallas Ft WorthRTC</v>
      </c>
    </row>
    <row r="623" spans="1:31">
      <c r="A623" s="15">
        <v>45299</v>
      </c>
      <c r="B623" s="15">
        <v>45298</v>
      </c>
      <c r="C623" t="s">
        <v>9</v>
      </c>
      <c r="D623">
        <v>205985</v>
      </c>
      <c r="E623" t="s">
        <v>936</v>
      </c>
      <c r="F623" t="s">
        <v>937</v>
      </c>
      <c r="G623" t="s">
        <v>938</v>
      </c>
      <c r="H623" t="s">
        <v>151</v>
      </c>
      <c r="I623" t="s">
        <v>232</v>
      </c>
      <c r="J623" t="s">
        <v>88</v>
      </c>
      <c r="K623" t="s">
        <v>16</v>
      </c>
      <c r="L623" t="s">
        <v>131</v>
      </c>
      <c r="M623">
        <v>1</v>
      </c>
      <c r="N623" s="47">
        <v>500</v>
      </c>
      <c r="O623" s="47">
        <v>0</v>
      </c>
      <c r="P623" s="47">
        <v>0</v>
      </c>
      <c r="Q623" s="47">
        <v>0</v>
      </c>
      <c r="R623" s="47">
        <v>0</v>
      </c>
      <c r="S623" s="47">
        <v>0</v>
      </c>
      <c r="T623" s="47">
        <v>450</v>
      </c>
      <c r="U623" s="47">
        <v>-50</v>
      </c>
      <c r="V623" t="s">
        <v>71</v>
      </c>
      <c r="W623" t="s">
        <v>72</v>
      </c>
      <c r="X623"/>
      <c r="Y623" t="s">
        <v>239</v>
      </c>
      <c r="Z623" s="43" t="str">
        <f>Raw_data[[#This Row],[Month]]&amp;Raw_data[[#This Row],[Locations]]&amp;Raw_data[[#This Row],[Looker2]]</f>
        <v>45292Garden OaksRTC</v>
      </c>
      <c r="AA623" s="44" t="str">
        <f>IFERROR(VLOOKUP(Raw_data[[#This Row],[Description]],'LU Table'!$A$1:$B$50,2,0),"")</f>
        <v>RTC</v>
      </c>
      <c r="AB623" s="44" t="str">
        <f>TRIM(MID(Raw_data[[#This Row],[Location]],LEN("Positive Recovery- ")+1,LEN(Raw_data[[#This Row],[Location]])))</f>
        <v>Garden Oaks</v>
      </c>
      <c r="AC623" s="45">
        <f t="shared" si="10"/>
        <v>45292</v>
      </c>
      <c r="AD623" s="44" t="str">
        <f>VLOOKUP(Raw_data[[#This Row],[Locations]]&amp;Raw_data[[#This Row],[Looker2]],Category!A:E,5,0)</f>
        <v>Company Owned</v>
      </c>
      <c r="AE623" s="44" t="str">
        <f>Raw_data[[#This Row],[Locations]]&amp;Raw_data[[#This Row],[Looker2]]</f>
        <v>Garden OaksRTC</v>
      </c>
    </row>
    <row r="624" spans="1:31">
      <c r="A624" s="15">
        <v>45299</v>
      </c>
      <c r="B624" s="15">
        <v>45298</v>
      </c>
      <c r="C624" t="s">
        <v>9</v>
      </c>
      <c r="D624">
        <v>205986</v>
      </c>
      <c r="E624" t="s">
        <v>975</v>
      </c>
      <c r="F624" t="s">
        <v>255</v>
      </c>
      <c r="G624" t="s">
        <v>976</v>
      </c>
      <c r="H624" t="s">
        <v>155</v>
      </c>
      <c r="I624" t="s">
        <v>232</v>
      </c>
      <c r="J624" t="s">
        <v>94</v>
      </c>
      <c r="K624" t="s">
        <v>16</v>
      </c>
      <c r="L624" t="s">
        <v>130</v>
      </c>
      <c r="M624">
        <v>1</v>
      </c>
      <c r="N624" s="47">
        <v>610</v>
      </c>
      <c r="O624" s="47">
        <v>0</v>
      </c>
      <c r="P624" s="47">
        <v>0</v>
      </c>
      <c r="Q624" s="47">
        <v>0</v>
      </c>
      <c r="R624" s="47">
        <v>0</v>
      </c>
      <c r="S624" s="47">
        <v>0</v>
      </c>
      <c r="T624" s="47">
        <v>549</v>
      </c>
      <c r="U624" s="47">
        <v>66.42</v>
      </c>
      <c r="V624" t="s">
        <v>71</v>
      </c>
      <c r="W624" t="s">
        <v>72</v>
      </c>
      <c r="X624"/>
      <c r="Y624" t="s">
        <v>239</v>
      </c>
      <c r="Z624" s="43" t="str">
        <f>Raw_data[[#This Row],[Month]]&amp;Raw_data[[#This Row],[Locations]]&amp;Raw_data[[#This Row],[Looker2]]</f>
        <v>45292Garden OaksDetox</v>
      </c>
      <c r="AA624" s="44" t="str">
        <f>IFERROR(VLOOKUP(Raw_data[[#This Row],[Description]],'LU Table'!$A$1:$B$50,2,0),"")</f>
        <v>Detox</v>
      </c>
      <c r="AB624" s="44" t="str">
        <f>TRIM(MID(Raw_data[[#This Row],[Location]],LEN("Positive Recovery- ")+1,LEN(Raw_data[[#This Row],[Location]])))</f>
        <v>Garden Oaks</v>
      </c>
      <c r="AC624" s="45">
        <f t="shared" si="10"/>
        <v>45292</v>
      </c>
      <c r="AD624" s="44" t="str">
        <f>VLOOKUP(Raw_data[[#This Row],[Locations]]&amp;Raw_data[[#This Row],[Looker2]],Category!A:E,5,0)</f>
        <v>Company Owned</v>
      </c>
      <c r="AE624" s="44" t="str">
        <f>Raw_data[[#This Row],[Locations]]&amp;Raw_data[[#This Row],[Looker2]]</f>
        <v>Garden OaksDetox</v>
      </c>
    </row>
    <row r="625" spans="1:31">
      <c r="A625" s="15">
        <v>45299</v>
      </c>
      <c r="B625" s="15">
        <v>45298</v>
      </c>
      <c r="C625" t="s">
        <v>9</v>
      </c>
      <c r="D625">
        <v>205987</v>
      </c>
      <c r="E625" t="s">
        <v>99</v>
      </c>
      <c r="F625" t="s">
        <v>278</v>
      </c>
      <c r="G625" t="s">
        <v>400</v>
      </c>
      <c r="H625" t="s">
        <v>154</v>
      </c>
      <c r="I625" t="s">
        <v>232</v>
      </c>
      <c r="J625" t="s">
        <v>711</v>
      </c>
      <c r="K625" t="s">
        <v>107</v>
      </c>
      <c r="L625" t="s">
        <v>130</v>
      </c>
      <c r="M625">
        <v>1</v>
      </c>
      <c r="N625" s="47">
        <v>400.39</v>
      </c>
      <c r="O625" s="47">
        <v>0</v>
      </c>
      <c r="P625" s="47">
        <v>0</v>
      </c>
      <c r="Q625" s="47">
        <v>0</v>
      </c>
      <c r="R625" s="47">
        <v>0</v>
      </c>
      <c r="S625" s="47">
        <v>400.39</v>
      </c>
      <c r="T625" s="47">
        <v>360.35</v>
      </c>
      <c r="U625" s="47">
        <v>360.35</v>
      </c>
      <c r="V625" t="s">
        <v>71</v>
      </c>
      <c r="W625" t="s">
        <v>72</v>
      </c>
      <c r="X625"/>
      <c r="Y625" t="s">
        <v>239</v>
      </c>
      <c r="Z625" s="43" t="str">
        <f>Raw_data[[#This Row],[Month]]&amp;Raw_data[[#This Row],[Locations]]&amp;Raw_data[[#This Row],[Looker2]]</f>
        <v>45292Dallas Ft WorthRTC</v>
      </c>
      <c r="AA625" s="44" t="str">
        <f>IFERROR(VLOOKUP(Raw_data[[#This Row],[Description]],'LU Table'!$A$1:$B$50,2,0),"")</f>
        <v>RTC</v>
      </c>
      <c r="AB625" s="44" t="str">
        <f>TRIM(MID(Raw_data[[#This Row],[Location]],LEN("Positive Recovery- ")+1,LEN(Raw_data[[#This Row],[Location]])))</f>
        <v>Dallas Ft Worth</v>
      </c>
      <c r="AC625" s="45">
        <f t="shared" si="10"/>
        <v>45292</v>
      </c>
      <c r="AD625" s="44" t="str">
        <f>VLOOKUP(Raw_data[[#This Row],[Locations]]&amp;Raw_data[[#This Row],[Looker2]],Category!A:E,5,0)</f>
        <v>Company Owned</v>
      </c>
      <c r="AE625" s="44" t="str">
        <f>Raw_data[[#This Row],[Locations]]&amp;Raw_data[[#This Row],[Looker2]]</f>
        <v>Dallas Ft WorthRTC</v>
      </c>
    </row>
    <row r="626" spans="1:31">
      <c r="A626" s="15">
        <v>45299</v>
      </c>
      <c r="B626" s="15">
        <v>45298</v>
      </c>
      <c r="C626" t="s">
        <v>9</v>
      </c>
      <c r="D626">
        <v>205988</v>
      </c>
      <c r="E626" t="s">
        <v>949</v>
      </c>
      <c r="F626" t="s">
        <v>950</v>
      </c>
      <c r="G626" t="s">
        <v>382</v>
      </c>
      <c r="H626" t="s">
        <v>154</v>
      </c>
      <c r="I626" t="s">
        <v>232</v>
      </c>
      <c r="J626" t="s">
        <v>93</v>
      </c>
      <c r="K626" t="s">
        <v>107</v>
      </c>
      <c r="L626" t="s">
        <v>131</v>
      </c>
      <c r="M626">
        <v>1</v>
      </c>
      <c r="N626" s="47">
        <v>530</v>
      </c>
      <c r="O626" s="47">
        <v>0</v>
      </c>
      <c r="P626" s="47">
        <v>0</v>
      </c>
      <c r="Q626" s="47">
        <v>0</v>
      </c>
      <c r="R626" s="47">
        <v>0</v>
      </c>
      <c r="S626" s="47">
        <v>0</v>
      </c>
      <c r="T626" s="47">
        <v>477</v>
      </c>
      <c r="U626" s="47">
        <v>-53</v>
      </c>
      <c r="V626" t="s">
        <v>71</v>
      </c>
      <c r="W626" t="s">
        <v>72</v>
      </c>
      <c r="X626"/>
      <c r="Y626" t="s">
        <v>239</v>
      </c>
      <c r="Z626" s="43" t="str">
        <f>Raw_data[[#This Row],[Month]]&amp;Raw_data[[#This Row],[Locations]]&amp;Raw_data[[#This Row],[Looker2]]</f>
        <v>45292Dallas Ft WorthRTC</v>
      </c>
      <c r="AA626" s="44" t="str">
        <f>IFERROR(VLOOKUP(Raw_data[[#This Row],[Description]],'LU Table'!$A$1:$B$50,2,0),"")</f>
        <v>RTC</v>
      </c>
      <c r="AB626" s="44" t="str">
        <f>TRIM(MID(Raw_data[[#This Row],[Location]],LEN("Positive Recovery- ")+1,LEN(Raw_data[[#This Row],[Location]])))</f>
        <v>Dallas Ft Worth</v>
      </c>
      <c r="AC626" s="45">
        <f t="shared" si="10"/>
        <v>45292</v>
      </c>
      <c r="AD626" s="44" t="str">
        <f>VLOOKUP(Raw_data[[#This Row],[Locations]]&amp;Raw_data[[#This Row],[Looker2]],Category!A:E,5,0)</f>
        <v>Company Owned</v>
      </c>
      <c r="AE626" s="44" t="str">
        <f>Raw_data[[#This Row],[Locations]]&amp;Raw_data[[#This Row],[Looker2]]</f>
        <v>Dallas Ft WorthRTC</v>
      </c>
    </row>
    <row r="627" spans="1:31">
      <c r="A627" s="15">
        <v>45299</v>
      </c>
      <c r="B627" s="15">
        <v>45298</v>
      </c>
      <c r="C627" t="s">
        <v>9</v>
      </c>
      <c r="D627">
        <v>205989</v>
      </c>
      <c r="E627" t="s">
        <v>677</v>
      </c>
      <c r="F627" t="s">
        <v>543</v>
      </c>
      <c r="G627" t="s">
        <v>508</v>
      </c>
      <c r="H627" t="s">
        <v>151</v>
      </c>
      <c r="I627" t="s">
        <v>232</v>
      </c>
      <c r="J627" t="s">
        <v>88</v>
      </c>
      <c r="K627" t="s">
        <v>57</v>
      </c>
      <c r="L627" t="s">
        <v>131</v>
      </c>
      <c r="M627">
        <v>1</v>
      </c>
      <c r="N627" s="47">
        <v>500</v>
      </c>
      <c r="O627" s="47">
        <v>0</v>
      </c>
      <c r="P627" s="47">
        <v>0</v>
      </c>
      <c r="Q627" s="47">
        <v>0</v>
      </c>
      <c r="R627" s="47">
        <v>0</v>
      </c>
      <c r="S627" s="47">
        <v>0</v>
      </c>
      <c r="T627" s="47">
        <v>450</v>
      </c>
      <c r="U627" s="47">
        <v>-50</v>
      </c>
      <c r="V627" t="s">
        <v>71</v>
      </c>
      <c r="W627" t="s">
        <v>72</v>
      </c>
      <c r="X627"/>
      <c r="Y627" t="s">
        <v>239</v>
      </c>
      <c r="Z627" s="43" t="str">
        <f>Raw_data[[#This Row],[Month]]&amp;Raw_data[[#This Row],[Locations]]&amp;Raw_data[[#This Row],[Looker2]]</f>
        <v>45292Hill CountryRTC</v>
      </c>
      <c r="AA627" s="44" t="str">
        <f>IFERROR(VLOOKUP(Raw_data[[#This Row],[Description]],'LU Table'!$A$1:$B$50,2,0),"")</f>
        <v>RTC</v>
      </c>
      <c r="AB627" s="44" t="str">
        <f>TRIM(MID(Raw_data[[#This Row],[Location]],LEN("Positive Recovery- ")+1,LEN(Raw_data[[#This Row],[Location]])))</f>
        <v>Hill Country</v>
      </c>
      <c r="AC627" s="45">
        <f t="shared" si="10"/>
        <v>45292</v>
      </c>
      <c r="AD627" s="44" t="str">
        <f>VLOOKUP(Raw_data[[#This Row],[Locations]]&amp;Raw_data[[#This Row],[Looker2]],Category!A:E,5,0)</f>
        <v>Company Owned</v>
      </c>
      <c r="AE627" s="44" t="str">
        <f>Raw_data[[#This Row],[Locations]]&amp;Raw_data[[#This Row],[Looker2]]</f>
        <v>Hill CountryRTC</v>
      </c>
    </row>
    <row r="628" spans="1:31">
      <c r="A628" s="15">
        <v>45299</v>
      </c>
      <c r="B628" s="15">
        <v>45298</v>
      </c>
      <c r="C628" t="s">
        <v>9</v>
      </c>
      <c r="D628">
        <v>205990</v>
      </c>
      <c r="E628" t="s">
        <v>885</v>
      </c>
      <c r="F628" t="s">
        <v>886</v>
      </c>
      <c r="G628" t="s">
        <v>887</v>
      </c>
      <c r="H628" t="s">
        <v>151</v>
      </c>
      <c r="I628" t="s">
        <v>232</v>
      </c>
      <c r="J628" t="s">
        <v>90</v>
      </c>
      <c r="K628" t="s">
        <v>16</v>
      </c>
      <c r="L628" t="s">
        <v>131</v>
      </c>
      <c r="M628">
        <v>1</v>
      </c>
      <c r="N628" s="47">
        <v>425</v>
      </c>
      <c r="O628" s="47">
        <v>0</v>
      </c>
      <c r="P628" s="47">
        <v>0</v>
      </c>
      <c r="Q628" s="47">
        <v>0</v>
      </c>
      <c r="R628" s="47">
        <v>0</v>
      </c>
      <c r="S628" s="47">
        <v>425</v>
      </c>
      <c r="T628" s="47">
        <v>425</v>
      </c>
      <c r="U628" s="47">
        <v>425</v>
      </c>
      <c r="V628" t="s">
        <v>71</v>
      </c>
      <c r="W628" t="s">
        <v>72</v>
      </c>
      <c r="X628"/>
      <c r="Y628" t="s">
        <v>239</v>
      </c>
      <c r="Z628" s="43" t="str">
        <f>Raw_data[[#This Row],[Month]]&amp;Raw_data[[#This Row],[Locations]]&amp;Raw_data[[#This Row],[Looker2]]</f>
        <v>45292Garden OaksRTC</v>
      </c>
      <c r="AA628" s="44" t="str">
        <f>IFERROR(VLOOKUP(Raw_data[[#This Row],[Description]],'LU Table'!$A$1:$B$50,2,0),"")</f>
        <v>RTC</v>
      </c>
      <c r="AB628" s="44" t="str">
        <f>TRIM(MID(Raw_data[[#This Row],[Location]],LEN("Positive Recovery- ")+1,LEN(Raw_data[[#This Row],[Location]])))</f>
        <v>Garden Oaks</v>
      </c>
      <c r="AC628" s="45">
        <f t="shared" si="10"/>
        <v>45292</v>
      </c>
      <c r="AD628" s="44" t="str">
        <f>VLOOKUP(Raw_data[[#This Row],[Locations]]&amp;Raw_data[[#This Row],[Looker2]],Category!A:E,5,0)</f>
        <v>Company Owned</v>
      </c>
      <c r="AE628" s="44" t="str">
        <f>Raw_data[[#This Row],[Locations]]&amp;Raw_data[[#This Row],[Looker2]]</f>
        <v>Garden OaksRTC</v>
      </c>
    </row>
    <row r="629" spans="1:31">
      <c r="A629" s="15">
        <v>45299</v>
      </c>
      <c r="B629" s="15">
        <v>45298</v>
      </c>
      <c r="C629" t="s">
        <v>9</v>
      </c>
      <c r="D629">
        <v>205991</v>
      </c>
      <c r="E629" t="s">
        <v>187</v>
      </c>
      <c r="F629" t="s">
        <v>349</v>
      </c>
      <c r="G629" t="s">
        <v>507</v>
      </c>
      <c r="H629" t="s">
        <v>151</v>
      </c>
      <c r="I629" t="s">
        <v>232</v>
      </c>
      <c r="J629" t="s">
        <v>88</v>
      </c>
      <c r="K629" t="s">
        <v>107</v>
      </c>
      <c r="L629" t="s">
        <v>130</v>
      </c>
      <c r="M629">
        <v>1</v>
      </c>
      <c r="N629" s="47">
        <v>500</v>
      </c>
      <c r="O629" s="47">
        <v>0</v>
      </c>
      <c r="P629" s="47">
        <v>0</v>
      </c>
      <c r="Q629" s="47">
        <v>0</v>
      </c>
      <c r="R629" s="47">
        <v>0</v>
      </c>
      <c r="S629" s="47">
        <v>500</v>
      </c>
      <c r="T629" s="47">
        <v>450</v>
      </c>
      <c r="U629" s="47">
        <v>450</v>
      </c>
      <c r="V629" t="s">
        <v>71</v>
      </c>
      <c r="W629" t="s">
        <v>72</v>
      </c>
      <c r="X629"/>
      <c r="Y629" t="s">
        <v>239</v>
      </c>
      <c r="Z629" s="43" t="str">
        <f>Raw_data[[#This Row],[Month]]&amp;Raw_data[[#This Row],[Locations]]&amp;Raw_data[[#This Row],[Looker2]]</f>
        <v>45292Dallas Ft WorthRTC</v>
      </c>
      <c r="AA629" s="44" t="str">
        <f>IFERROR(VLOOKUP(Raw_data[[#This Row],[Description]],'LU Table'!$A$1:$B$50,2,0),"")</f>
        <v>RTC</v>
      </c>
      <c r="AB629" s="44" t="str">
        <f>TRIM(MID(Raw_data[[#This Row],[Location]],LEN("Positive Recovery- ")+1,LEN(Raw_data[[#This Row],[Location]])))</f>
        <v>Dallas Ft Worth</v>
      </c>
      <c r="AC629" s="45">
        <f t="shared" si="10"/>
        <v>45292</v>
      </c>
      <c r="AD629" s="44" t="str">
        <f>VLOOKUP(Raw_data[[#This Row],[Locations]]&amp;Raw_data[[#This Row],[Looker2]],Category!A:E,5,0)</f>
        <v>Company Owned</v>
      </c>
      <c r="AE629" s="44" t="str">
        <f>Raw_data[[#This Row],[Locations]]&amp;Raw_data[[#This Row],[Looker2]]</f>
        <v>Dallas Ft WorthRTC</v>
      </c>
    </row>
    <row r="630" spans="1:31">
      <c r="A630" s="15">
        <v>45299</v>
      </c>
      <c r="B630" s="15">
        <v>45298</v>
      </c>
      <c r="C630" t="s">
        <v>9</v>
      </c>
      <c r="D630">
        <v>205992</v>
      </c>
      <c r="E630" t="s">
        <v>746</v>
      </c>
      <c r="F630" t="s">
        <v>463</v>
      </c>
      <c r="G630" t="s">
        <v>312</v>
      </c>
      <c r="H630" t="s">
        <v>154</v>
      </c>
      <c r="I630" t="s">
        <v>232</v>
      </c>
      <c r="J630" t="s">
        <v>711</v>
      </c>
      <c r="K630" t="s">
        <v>16</v>
      </c>
      <c r="L630" t="s">
        <v>131</v>
      </c>
      <c r="M630">
        <v>1</v>
      </c>
      <c r="N630" s="47">
        <v>400.39</v>
      </c>
      <c r="O630" s="47">
        <v>0</v>
      </c>
      <c r="P630" s="47">
        <v>0</v>
      </c>
      <c r="Q630" s="47">
        <v>0</v>
      </c>
      <c r="R630" s="47">
        <v>0</v>
      </c>
      <c r="S630" s="47">
        <v>400.39</v>
      </c>
      <c r="T630" s="47">
        <v>360.35</v>
      </c>
      <c r="U630" s="47">
        <v>360.35</v>
      </c>
      <c r="V630" t="s">
        <v>71</v>
      </c>
      <c r="W630" t="s">
        <v>72</v>
      </c>
      <c r="X630"/>
      <c r="Y630" t="s">
        <v>239</v>
      </c>
      <c r="Z630" s="43" t="str">
        <f>Raw_data[[#This Row],[Month]]&amp;Raw_data[[#This Row],[Locations]]&amp;Raw_data[[#This Row],[Looker2]]</f>
        <v>45292Garden OaksRTC</v>
      </c>
      <c r="AA630" s="44" t="str">
        <f>IFERROR(VLOOKUP(Raw_data[[#This Row],[Description]],'LU Table'!$A$1:$B$50,2,0),"")</f>
        <v>RTC</v>
      </c>
      <c r="AB630" s="44" t="str">
        <f>TRIM(MID(Raw_data[[#This Row],[Location]],LEN("Positive Recovery- ")+1,LEN(Raw_data[[#This Row],[Location]])))</f>
        <v>Garden Oaks</v>
      </c>
      <c r="AC630" s="45">
        <f t="shared" si="10"/>
        <v>45292</v>
      </c>
      <c r="AD630" s="44" t="str">
        <f>VLOOKUP(Raw_data[[#This Row],[Locations]]&amp;Raw_data[[#This Row],[Looker2]],Category!A:E,5,0)</f>
        <v>Company Owned</v>
      </c>
      <c r="AE630" s="44" t="str">
        <f>Raw_data[[#This Row],[Locations]]&amp;Raw_data[[#This Row],[Looker2]]</f>
        <v>Garden OaksRTC</v>
      </c>
    </row>
    <row r="631" spans="1:31">
      <c r="A631" s="15">
        <v>45299</v>
      </c>
      <c r="B631" s="15">
        <v>45298</v>
      </c>
      <c r="C631" t="s">
        <v>9</v>
      </c>
      <c r="D631">
        <v>205994</v>
      </c>
      <c r="E631" t="s">
        <v>122</v>
      </c>
      <c r="F631" t="s">
        <v>441</v>
      </c>
      <c r="G631" t="s">
        <v>442</v>
      </c>
      <c r="H631" t="s">
        <v>627</v>
      </c>
      <c r="I631" t="s">
        <v>232</v>
      </c>
      <c r="J631" t="s">
        <v>94</v>
      </c>
      <c r="K631" t="s">
        <v>16</v>
      </c>
      <c r="L631" t="s">
        <v>130</v>
      </c>
      <c r="M631">
        <v>1</v>
      </c>
      <c r="N631" s="47">
        <v>495</v>
      </c>
      <c r="O631" s="47">
        <v>0</v>
      </c>
      <c r="P631" s="47">
        <v>0</v>
      </c>
      <c r="Q631" s="47">
        <v>0</v>
      </c>
      <c r="R631" s="47">
        <v>0</v>
      </c>
      <c r="S631" s="47">
        <v>0</v>
      </c>
      <c r="T631" s="47">
        <v>445.5</v>
      </c>
      <c r="U631" s="47">
        <v>74.25</v>
      </c>
      <c r="V631" t="s">
        <v>71</v>
      </c>
      <c r="W631" t="s">
        <v>72</v>
      </c>
      <c r="X631"/>
      <c r="Y631" t="s">
        <v>239</v>
      </c>
      <c r="Z631" s="43" t="str">
        <f>Raw_data[[#This Row],[Month]]&amp;Raw_data[[#This Row],[Locations]]&amp;Raw_data[[#This Row],[Looker2]]</f>
        <v>45292Garden OaksRTC</v>
      </c>
      <c r="AA631" s="44" t="str">
        <f>IFERROR(VLOOKUP(Raw_data[[#This Row],[Description]],'LU Table'!$A$1:$B$50,2,0),"")</f>
        <v>RTC</v>
      </c>
      <c r="AB631" s="44" t="str">
        <f>TRIM(MID(Raw_data[[#This Row],[Location]],LEN("Positive Recovery- ")+1,LEN(Raw_data[[#This Row],[Location]])))</f>
        <v>Garden Oaks</v>
      </c>
      <c r="AC631" s="45">
        <f t="shared" si="10"/>
        <v>45292</v>
      </c>
      <c r="AD631" s="44" t="str">
        <f>VLOOKUP(Raw_data[[#This Row],[Locations]]&amp;Raw_data[[#This Row],[Looker2]],Category!A:E,5,0)</f>
        <v>Company Owned</v>
      </c>
      <c r="AE631" s="44" t="str">
        <f>Raw_data[[#This Row],[Locations]]&amp;Raw_data[[#This Row],[Looker2]]</f>
        <v>Garden OaksRTC</v>
      </c>
    </row>
    <row r="632" spans="1:31">
      <c r="A632" s="15">
        <v>45299</v>
      </c>
      <c r="B632" s="15">
        <v>45298</v>
      </c>
      <c r="C632" t="s">
        <v>9</v>
      </c>
      <c r="D632">
        <v>205995</v>
      </c>
      <c r="E632" t="s">
        <v>544</v>
      </c>
      <c r="F632" t="s">
        <v>395</v>
      </c>
      <c r="G632" t="s">
        <v>331</v>
      </c>
      <c r="H632" t="s">
        <v>152</v>
      </c>
      <c r="I632" t="s">
        <v>232</v>
      </c>
      <c r="J632" t="s">
        <v>90</v>
      </c>
      <c r="K632" t="s">
        <v>57</v>
      </c>
      <c r="L632" t="s">
        <v>131</v>
      </c>
      <c r="M632">
        <v>1</v>
      </c>
      <c r="N632" s="47">
        <v>535</v>
      </c>
      <c r="O632" s="47">
        <v>0</v>
      </c>
      <c r="P632" s="47">
        <v>0</v>
      </c>
      <c r="Q632" s="47">
        <v>0</v>
      </c>
      <c r="R632" s="47">
        <v>0</v>
      </c>
      <c r="S632" s="47">
        <v>0</v>
      </c>
      <c r="T632" s="47">
        <v>481.5</v>
      </c>
      <c r="U632" s="47">
        <v>0</v>
      </c>
      <c r="V632" t="s">
        <v>71</v>
      </c>
      <c r="W632" t="s">
        <v>72</v>
      </c>
      <c r="X632"/>
      <c r="Y632" t="s">
        <v>239</v>
      </c>
      <c r="Z632" s="43" t="str">
        <f>Raw_data[[#This Row],[Month]]&amp;Raw_data[[#This Row],[Locations]]&amp;Raw_data[[#This Row],[Looker2]]</f>
        <v>45292Hill CountryRTC</v>
      </c>
      <c r="AA632" s="44" t="str">
        <f>IFERROR(VLOOKUP(Raw_data[[#This Row],[Description]],'LU Table'!$A$1:$B$50,2,0),"")</f>
        <v>RTC</v>
      </c>
      <c r="AB632" s="44" t="str">
        <f>TRIM(MID(Raw_data[[#This Row],[Location]],LEN("Positive Recovery- ")+1,LEN(Raw_data[[#This Row],[Location]])))</f>
        <v>Hill Country</v>
      </c>
      <c r="AC632" s="45">
        <f t="shared" si="10"/>
        <v>45292</v>
      </c>
      <c r="AD632" s="44" t="str">
        <f>VLOOKUP(Raw_data[[#This Row],[Locations]]&amp;Raw_data[[#This Row],[Looker2]],Category!A:E,5,0)</f>
        <v>Company Owned</v>
      </c>
      <c r="AE632" s="44" t="str">
        <f>Raw_data[[#This Row],[Locations]]&amp;Raw_data[[#This Row],[Looker2]]</f>
        <v>Hill CountryRTC</v>
      </c>
    </row>
    <row r="633" spans="1:31">
      <c r="A633" s="15">
        <v>45299</v>
      </c>
      <c r="B633" s="15">
        <v>45298</v>
      </c>
      <c r="C633" t="s">
        <v>9</v>
      </c>
      <c r="D633">
        <v>205996</v>
      </c>
      <c r="E633" t="s">
        <v>997</v>
      </c>
      <c r="F633" t="s">
        <v>351</v>
      </c>
      <c r="G633" t="s">
        <v>408</v>
      </c>
      <c r="H633" t="s">
        <v>155</v>
      </c>
      <c r="I633" t="s">
        <v>232</v>
      </c>
      <c r="J633" t="s">
        <v>806</v>
      </c>
      <c r="K633" t="s">
        <v>107</v>
      </c>
      <c r="L633" t="s">
        <v>130</v>
      </c>
      <c r="M633">
        <v>1</v>
      </c>
      <c r="N633" s="47">
        <v>650</v>
      </c>
      <c r="O633" s="47">
        <v>0</v>
      </c>
      <c r="P633" s="47">
        <v>0</v>
      </c>
      <c r="Q633" s="47">
        <v>0</v>
      </c>
      <c r="R633" s="47">
        <v>0</v>
      </c>
      <c r="S633" s="47">
        <v>0</v>
      </c>
      <c r="T633" s="47">
        <v>585</v>
      </c>
      <c r="U633" s="47">
        <v>260</v>
      </c>
      <c r="V633" t="s">
        <v>71</v>
      </c>
      <c r="W633" t="s">
        <v>72</v>
      </c>
      <c r="X633"/>
      <c r="Y633" t="s">
        <v>239</v>
      </c>
      <c r="Z633" s="43" t="str">
        <f>Raw_data[[#This Row],[Month]]&amp;Raw_data[[#This Row],[Locations]]&amp;Raw_data[[#This Row],[Looker2]]</f>
        <v>45292Dallas Ft WorthDetox</v>
      </c>
      <c r="AA633" s="44" t="str">
        <f>IFERROR(VLOOKUP(Raw_data[[#This Row],[Description]],'LU Table'!$A$1:$B$50,2,0),"")</f>
        <v>Detox</v>
      </c>
      <c r="AB633" s="44" t="str">
        <f>TRIM(MID(Raw_data[[#This Row],[Location]],LEN("Positive Recovery- ")+1,LEN(Raw_data[[#This Row],[Location]])))</f>
        <v>Dallas Ft Worth</v>
      </c>
      <c r="AC633" s="45">
        <f t="shared" si="10"/>
        <v>45292</v>
      </c>
      <c r="AD633" s="44" t="str">
        <f>VLOOKUP(Raw_data[[#This Row],[Locations]]&amp;Raw_data[[#This Row],[Looker2]],Category!A:E,5,0)</f>
        <v>Company Owned</v>
      </c>
      <c r="AE633" s="44" t="str">
        <f>Raw_data[[#This Row],[Locations]]&amp;Raw_data[[#This Row],[Looker2]]</f>
        <v>Dallas Ft WorthDetox</v>
      </c>
    </row>
    <row r="634" spans="1:31">
      <c r="A634" s="15">
        <v>45299</v>
      </c>
      <c r="B634" s="15">
        <v>45298</v>
      </c>
      <c r="C634" t="s">
        <v>9</v>
      </c>
      <c r="D634">
        <v>205997</v>
      </c>
      <c r="E634" t="s">
        <v>946</v>
      </c>
      <c r="F634" t="s">
        <v>284</v>
      </c>
      <c r="G634" t="s">
        <v>470</v>
      </c>
      <c r="H634" t="s">
        <v>151</v>
      </c>
      <c r="I634" t="s">
        <v>232</v>
      </c>
      <c r="J634" t="s">
        <v>92</v>
      </c>
      <c r="K634" t="s">
        <v>16</v>
      </c>
      <c r="L634" t="s">
        <v>131</v>
      </c>
      <c r="M634">
        <v>1</v>
      </c>
      <c r="N634" s="47">
        <v>475</v>
      </c>
      <c r="O634" s="47">
        <v>0</v>
      </c>
      <c r="P634" s="47">
        <v>0</v>
      </c>
      <c r="Q634" s="47">
        <v>0</v>
      </c>
      <c r="R634" s="47">
        <v>0</v>
      </c>
      <c r="S634" s="47">
        <v>475</v>
      </c>
      <c r="T634" s="47">
        <v>427.5</v>
      </c>
      <c r="U634" s="47">
        <v>427.5</v>
      </c>
      <c r="V634" t="s">
        <v>71</v>
      </c>
      <c r="W634" t="s">
        <v>72</v>
      </c>
      <c r="X634"/>
      <c r="Y634" t="s">
        <v>239</v>
      </c>
      <c r="Z634" s="43" t="str">
        <f>Raw_data[[#This Row],[Month]]&amp;Raw_data[[#This Row],[Locations]]&amp;Raw_data[[#This Row],[Looker2]]</f>
        <v>45292Garden OaksRTC</v>
      </c>
      <c r="AA634" s="44" t="str">
        <f>IFERROR(VLOOKUP(Raw_data[[#This Row],[Description]],'LU Table'!$A$1:$B$50,2,0),"")</f>
        <v>RTC</v>
      </c>
      <c r="AB634" s="44" t="str">
        <f>TRIM(MID(Raw_data[[#This Row],[Location]],LEN("Positive Recovery- ")+1,LEN(Raw_data[[#This Row],[Location]])))</f>
        <v>Garden Oaks</v>
      </c>
      <c r="AC634" s="45">
        <f t="shared" si="10"/>
        <v>45292</v>
      </c>
      <c r="AD634" s="44" t="str">
        <f>VLOOKUP(Raw_data[[#This Row],[Locations]]&amp;Raw_data[[#This Row],[Looker2]],Category!A:E,5,0)</f>
        <v>Company Owned</v>
      </c>
      <c r="AE634" s="44" t="str">
        <f>Raw_data[[#This Row],[Locations]]&amp;Raw_data[[#This Row],[Looker2]]</f>
        <v>Garden OaksRTC</v>
      </c>
    </row>
    <row r="635" spans="1:31">
      <c r="A635" s="15">
        <v>45299</v>
      </c>
      <c r="B635" s="15">
        <v>45298</v>
      </c>
      <c r="C635" t="s">
        <v>9</v>
      </c>
      <c r="D635">
        <v>205998</v>
      </c>
      <c r="E635" t="s">
        <v>994</v>
      </c>
      <c r="F635" t="s">
        <v>321</v>
      </c>
      <c r="G635" t="s">
        <v>276</v>
      </c>
      <c r="H635" t="s">
        <v>151</v>
      </c>
      <c r="I635" t="s">
        <v>232</v>
      </c>
      <c r="J635" t="s">
        <v>95</v>
      </c>
      <c r="K635" t="s">
        <v>107</v>
      </c>
      <c r="L635" t="s">
        <v>130</v>
      </c>
      <c r="M635">
        <v>1</v>
      </c>
      <c r="N635" s="47">
        <v>530</v>
      </c>
      <c r="O635" s="47">
        <v>0</v>
      </c>
      <c r="P635" s="47">
        <v>0</v>
      </c>
      <c r="Q635" s="47">
        <v>0</v>
      </c>
      <c r="R635" s="47">
        <v>0</v>
      </c>
      <c r="S635" s="47">
        <v>0</v>
      </c>
      <c r="T635" s="47">
        <v>522</v>
      </c>
      <c r="U635" s="47">
        <v>204</v>
      </c>
      <c r="V635" t="s">
        <v>71</v>
      </c>
      <c r="W635" t="s">
        <v>72</v>
      </c>
      <c r="X635"/>
      <c r="Y635" t="s">
        <v>239</v>
      </c>
      <c r="Z635" s="43" t="str">
        <f>Raw_data[[#This Row],[Month]]&amp;Raw_data[[#This Row],[Locations]]&amp;Raw_data[[#This Row],[Looker2]]</f>
        <v>45292Dallas Ft WorthRTC</v>
      </c>
      <c r="AA635" s="44" t="str">
        <f>IFERROR(VLOOKUP(Raw_data[[#This Row],[Description]],'LU Table'!$A$1:$B$50,2,0),"")</f>
        <v>RTC</v>
      </c>
      <c r="AB635" s="44" t="str">
        <f>TRIM(MID(Raw_data[[#This Row],[Location]],LEN("Positive Recovery- ")+1,LEN(Raw_data[[#This Row],[Location]])))</f>
        <v>Dallas Ft Worth</v>
      </c>
      <c r="AC635" s="45">
        <f t="shared" si="10"/>
        <v>45292</v>
      </c>
      <c r="AD635" s="44" t="str">
        <f>VLOOKUP(Raw_data[[#This Row],[Locations]]&amp;Raw_data[[#This Row],[Looker2]],Category!A:E,5,0)</f>
        <v>Company Owned</v>
      </c>
      <c r="AE635" s="44" t="str">
        <f>Raw_data[[#This Row],[Locations]]&amp;Raw_data[[#This Row],[Looker2]]</f>
        <v>Dallas Ft WorthRTC</v>
      </c>
    </row>
    <row r="636" spans="1:31">
      <c r="A636" s="15">
        <v>45299</v>
      </c>
      <c r="B636" s="15">
        <v>45298</v>
      </c>
      <c r="C636" t="s">
        <v>9</v>
      </c>
      <c r="D636">
        <v>205999</v>
      </c>
      <c r="E636" t="s">
        <v>969</v>
      </c>
      <c r="F636" t="s">
        <v>307</v>
      </c>
      <c r="G636" t="s">
        <v>276</v>
      </c>
      <c r="H636" t="s">
        <v>175</v>
      </c>
      <c r="I636" t="s">
        <v>232</v>
      </c>
      <c r="J636" t="s">
        <v>96</v>
      </c>
      <c r="K636" t="s">
        <v>107</v>
      </c>
      <c r="L636" t="s">
        <v>130</v>
      </c>
      <c r="M636">
        <v>1</v>
      </c>
      <c r="N636" s="47">
        <v>832</v>
      </c>
      <c r="O636" s="47">
        <v>0</v>
      </c>
      <c r="P636" s="47">
        <v>0</v>
      </c>
      <c r="Q636" s="47">
        <v>0</v>
      </c>
      <c r="R636" s="47">
        <v>0</v>
      </c>
      <c r="S636" s="47">
        <v>0</v>
      </c>
      <c r="T636" s="47">
        <v>748.8</v>
      </c>
      <c r="U636" s="47">
        <v>124.8</v>
      </c>
      <c r="V636" t="s">
        <v>71</v>
      </c>
      <c r="W636" t="s">
        <v>72</v>
      </c>
      <c r="X636"/>
      <c r="Y636" t="s">
        <v>239</v>
      </c>
      <c r="Z636" s="43" t="str">
        <f>Raw_data[[#This Row],[Month]]&amp;Raw_data[[#This Row],[Locations]]&amp;Raw_data[[#This Row],[Looker2]]</f>
        <v>45292Dallas Ft WorthDetox</v>
      </c>
      <c r="AA636" s="44" t="str">
        <f>IFERROR(VLOOKUP(Raw_data[[#This Row],[Description]],'LU Table'!$A$1:$B$50,2,0),"")</f>
        <v>Detox</v>
      </c>
      <c r="AB636" s="44" t="str">
        <f>TRIM(MID(Raw_data[[#This Row],[Location]],LEN("Positive Recovery- ")+1,LEN(Raw_data[[#This Row],[Location]])))</f>
        <v>Dallas Ft Worth</v>
      </c>
      <c r="AC636" s="45">
        <f t="shared" si="10"/>
        <v>45292</v>
      </c>
      <c r="AD636" s="44" t="str">
        <f>VLOOKUP(Raw_data[[#This Row],[Locations]]&amp;Raw_data[[#This Row],[Looker2]],Category!A:E,5,0)</f>
        <v>Company Owned</v>
      </c>
      <c r="AE636" s="44" t="str">
        <f>Raw_data[[#This Row],[Locations]]&amp;Raw_data[[#This Row],[Looker2]]</f>
        <v>Dallas Ft WorthDetox</v>
      </c>
    </row>
    <row r="637" spans="1:31">
      <c r="A637" s="15">
        <v>45299</v>
      </c>
      <c r="B637" s="15">
        <v>45298</v>
      </c>
      <c r="C637" t="s">
        <v>9</v>
      </c>
      <c r="D637">
        <v>206000</v>
      </c>
      <c r="E637" t="s">
        <v>769</v>
      </c>
      <c r="F637" t="s">
        <v>397</v>
      </c>
      <c r="G637" t="s">
        <v>770</v>
      </c>
      <c r="H637" t="s">
        <v>151</v>
      </c>
      <c r="I637" t="s">
        <v>232</v>
      </c>
      <c r="J637" t="s">
        <v>91</v>
      </c>
      <c r="K637" t="s">
        <v>57</v>
      </c>
      <c r="L637" t="s">
        <v>130</v>
      </c>
      <c r="M637">
        <v>1</v>
      </c>
      <c r="N637" s="47">
        <v>470</v>
      </c>
      <c r="O637" s="47">
        <v>0</v>
      </c>
      <c r="P637" s="47">
        <v>0</v>
      </c>
      <c r="Q637" s="47">
        <v>0</v>
      </c>
      <c r="R637" s="47">
        <v>0</v>
      </c>
      <c r="S637" s="47">
        <v>0</v>
      </c>
      <c r="T637" s="47">
        <v>423</v>
      </c>
      <c r="U637" s="47">
        <v>70.5</v>
      </c>
      <c r="V637" t="s">
        <v>71</v>
      </c>
      <c r="W637" t="s">
        <v>72</v>
      </c>
      <c r="X637"/>
      <c r="Y637" t="s">
        <v>239</v>
      </c>
      <c r="Z637" s="43" t="str">
        <f>Raw_data[[#This Row],[Month]]&amp;Raw_data[[#This Row],[Locations]]&amp;Raw_data[[#This Row],[Looker2]]</f>
        <v>45292Hill CountryRTC</v>
      </c>
      <c r="AA637" s="44" t="str">
        <f>IFERROR(VLOOKUP(Raw_data[[#This Row],[Description]],'LU Table'!$A$1:$B$50,2,0),"")</f>
        <v>RTC</v>
      </c>
      <c r="AB637" s="44" t="str">
        <f>TRIM(MID(Raw_data[[#This Row],[Location]],LEN("Positive Recovery- ")+1,LEN(Raw_data[[#This Row],[Location]])))</f>
        <v>Hill Country</v>
      </c>
      <c r="AC637" s="45">
        <f t="shared" si="10"/>
        <v>45292</v>
      </c>
      <c r="AD637" s="44" t="str">
        <f>VLOOKUP(Raw_data[[#This Row],[Locations]]&amp;Raw_data[[#This Row],[Looker2]],Category!A:E,5,0)</f>
        <v>Company Owned</v>
      </c>
      <c r="AE637" s="44" t="str">
        <f>Raw_data[[#This Row],[Locations]]&amp;Raw_data[[#This Row],[Looker2]]</f>
        <v>Hill CountryRTC</v>
      </c>
    </row>
    <row r="638" spans="1:31">
      <c r="A638" s="15">
        <v>45299</v>
      </c>
      <c r="B638" s="15">
        <v>45298</v>
      </c>
      <c r="C638" t="s">
        <v>9</v>
      </c>
      <c r="D638">
        <v>206001</v>
      </c>
      <c r="E638" t="s">
        <v>978</v>
      </c>
      <c r="F638" t="s">
        <v>979</v>
      </c>
      <c r="G638" t="s">
        <v>538</v>
      </c>
      <c r="H638" t="s">
        <v>155</v>
      </c>
      <c r="I638" t="s">
        <v>232</v>
      </c>
      <c r="J638" t="s">
        <v>17</v>
      </c>
      <c r="K638" t="s">
        <v>16</v>
      </c>
      <c r="L638" t="s">
        <v>130</v>
      </c>
      <c r="M638">
        <v>1</v>
      </c>
      <c r="N638" s="47">
        <v>750</v>
      </c>
      <c r="O638" s="47">
        <v>0</v>
      </c>
      <c r="P638" s="47">
        <v>0</v>
      </c>
      <c r="Q638" s="47">
        <v>0</v>
      </c>
      <c r="R638" s="47">
        <v>0</v>
      </c>
      <c r="S638" s="47">
        <v>0</v>
      </c>
      <c r="T638" s="47">
        <v>750</v>
      </c>
      <c r="U638" s="47">
        <v>0</v>
      </c>
      <c r="V638" t="s">
        <v>71</v>
      </c>
      <c r="W638" t="s">
        <v>72</v>
      </c>
      <c r="X638"/>
      <c r="Y638" t="s">
        <v>239</v>
      </c>
      <c r="Z638" s="43" t="str">
        <f>Raw_data[[#This Row],[Month]]&amp;Raw_data[[#This Row],[Locations]]&amp;Raw_data[[#This Row],[Looker2]]</f>
        <v>45292Garden OaksDetox</v>
      </c>
      <c r="AA638" s="44" t="str">
        <f>IFERROR(VLOOKUP(Raw_data[[#This Row],[Description]],'LU Table'!$A$1:$B$50,2,0),"")</f>
        <v>Detox</v>
      </c>
      <c r="AB638" s="44" t="str">
        <f>TRIM(MID(Raw_data[[#This Row],[Location]],LEN("Positive Recovery- ")+1,LEN(Raw_data[[#This Row],[Location]])))</f>
        <v>Garden Oaks</v>
      </c>
      <c r="AC638" s="45">
        <f t="shared" si="10"/>
        <v>45292</v>
      </c>
      <c r="AD638" s="44" t="str">
        <f>VLOOKUP(Raw_data[[#This Row],[Locations]]&amp;Raw_data[[#This Row],[Looker2]],Category!A:E,5,0)</f>
        <v>Company Owned</v>
      </c>
      <c r="AE638" s="44" t="str">
        <f>Raw_data[[#This Row],[Locations]]&amp;Raw_data[[#This Row],[Looker2]]</f>
        <v>Garden OaksDetox</v>
      </c>
    </row>
    <row r="639" spans="1:31">
      <c r="A639" s="15">
        <v>45299</v>
      </c>
      <c r="B639" s="15">
        <v>45298</v>
      </c>
      <c r="C639" t="s">
        <v>9</v>
      </c>
      <c r="D639">
        <v>206002</v>
      </c>
      <c r="E639" t="s">
        <v>977</v>
      </c>
      <c r="F639" t="s">
        <v>827</v>
      </c>
      <c r="G639" t="s">
        <v>482</v>
      </c>
      <c r="H639" t="s">
        <v>155</v>
      </c>
      <c r="I639" t="s">
        <v>232</v>
      </c>
      <c r="J639" t="s">
        <v>17</v>
      </c>
      <c r="K639" t="s">
        <v>16</v>
      </c>
      <c r="L639" t="s">
        <v>130</v>
      </c>
      <c r="M639">
        <v>1</v>
      </c>
      <c r="N639" s="47">
        <v>750</v>
      </c>
      <c r="O639" s="47">
        <v>0</v>
      </c>
      <c r="P639" s="47">
        <v>0</v>
      </c>
      <c r="Q639" s="47">
        <v>0</v>
      </c>
      <c r="R639" s="47">
        <v>0</v>
      </c>
      <c r="S639" s="47">
        <v>0</v>
      </c>
      <c r="T639" s="47">
        <v>750</v>
      </c>
      <c r="U639" s="47">
        <v>0</v>
      </c>
      <c r="V639" t="s">
        <v>71</v>
      </c>
      <c r="W639" t="s">
        <v>72</v>
      </c>
      <c r="X639"/>
      <c r="Y639" t="s">
        <v>239</v>
      </c>
      <c r="Z639" s="43" t="str">
        <f>Raw_data[[#This Row],[Month]]&amp;Raw_data[[#This Row],[Locations]]&amp;Raw_data[[#This Row],[Looker2]]</f>
        <v>45292Garden OaksDetox</v>
      </c>
      <c r="AA639" s="44" t="str">
        <f>IFERROR(VLOOKUP(Raw_data[[#This Row],[Description]],'LU Table'!$A$1:$B$50,2,0),"")</f>
        <v>Detox</v>
      </c>
      <c r="AB639" s="44" t="str">
        <f>TRIM(MID(Raw_data[[#This Row],[Location]],LEN("Positive Recovery- ")+1,LEN(Raw_data[[#This Row],[Location]])))</f>
        <v>Garden Oaks</v>
      </c>
      <c r="AC639" s="45">
        <f t="shared" si="10"/>
        <v>45292</v>
      </c>
      <c r="AD639" s="44" t="str">
        <f>VLOOKUP(Raw_data[[#This Row],[Locations]]&amp;Raw_data[[#This Row],[Looker2]],Category!A:E,5,0)</f>
        <v>Company Owned</v>
      </c>
      <c r="AE639" s="44" t="str">
        <f>Raw_data[[#This Row],[Locations]]&amp;Raw_data[[#This Row],[Looker2]]</f>
        <v>Garden OaksDetox</v>
      </c>
    </row>
    <row r="640" spans="1:31">
      <c r="A640" s="15">
        <v>45299</v>
      </c>
      <c r="B640" s="15">
        <v>45298</v>
      </c>
      <c r="C640" t="s">
        <v>9</v>
      </c>
      <c r="D640">
        <v>206003</v>
      </c>
      <c r="E640" t="s">
        <v>759</v>
      </c>
      <c r="F640" t="s">
        <v>760</v>
      </c>
      <c r="G640" t="s">
        <v>761</v>
      </c>
      <c r="H640" t="s">
        <v>155</v>
      </c>
      <c r="I640" t="s">
        <v>232</v>
      </c>
      <c r="J640" t="s">
        <v>931</v>
      </c>
      <c r="K640" t="s">
        <v>107</v>
      </c>
      <c r="L640" t="s">
        <v>130</v>
      </c>
      <c r="M640">
        <v>1</v>
      </c>
      <c r="N640" s="47">
        <v>750</v>
      </c>
      <c r="O640" s="47">
        <v>0</v>
      </c>
      <c r="P640" s="47">
        <v>0</v>
      </c>
      <c r="Q640" s="47">
        <v>0</v>
      </c>
      <c r="R640" s="47">
        <v>0</v>
      </c>
      <c r="S640" s="47">
        <v>0</v>
      </c>
      <c r="T640" s="47">
        <v>675</v>
      </c>
      <c r="U640" s="47">
        <v>-75</v>
      </c>
      <c r="V640" t="s">
        <v>71</v>
      </c>
      <c r="W640" t="s">
        <v>72</v>
      </c>
      <c r="X640"/>
      <c r="Y640" t="s">
        <v>239</v>
      </c>
      <c r="Z640" s="43" t="str">
        <f>Raw_data[[#This Row],[Month]]&amp;Raw_data[[#This Row],[Locations]]&amp;Raw_data[[#This Row],[Looker2]]</f>
        <v>45292Dallas Ft WorthDetox</v>
      </c>
      <c r="AA640" s="44" t="str">
        <f>IFERROR(VLOOKUP(Raw_data[[#This Row],[Description]],'LU Table'!$A$1:$B$50,2,0),"")</f>
        <v>Detox</v>
      </c>
      <c r="AB640" s="44" t="str">
        <f>TRIM(MID(Raw_data[[#This Row],[Location]],LEN("Positive Recovery- ")+1,LEN(Raw_data[[#This Row],[Location]])))</f>
        <v>Dallas Ft Worth</v>
      </c>
      <c r="AC640" s="45">
        <f t="shared" si="10"/>
        <v>45292</v>
      </c>
      <c r="AD640" s="44" t="str">
        <f>VLOOKUP(Raw_data[[#This Row],[Locations]]&amp;Raw_data[[#This Row],[Looker2]],Category!A:E,5,0)</f>
        <v>Company Owned</v>
      </c>
      <c r="AE640" s="44" t="str">
        <f>Raw_data[[#This Row],[Locations]]&amp;Raw_data[[#This Row],[Looker2]]</f>
        <v>Dallas Ft WorthDetox</v>
      </c>
    </row>
    <row r="641" spans="1:31">
      <c r="A641" s="15">
        <v>45299</v>
      </c>
      <c r="B641" s="15">
        <v>45298</v>
      </c>
      <c r="C641" t="s">
        <v>9</v>
      </c>
      <c r="D641">
        <v>206004</v>
      </c>
      <c r="E641" t="s">
        <v>998</v>
      </c>
      <c r="F641" t="s">
        <v>464</v>
      </c>
      <c r="G641" t="s">
        <v>291</v>
      </c>
      <c r="H641" t="s">
        <v>155</v>
      </c>
      <c r="I641" t="s">
        <v>232</v>
      </c>
      <c r="J641" t="s">
        <v>88</v>
      </c>
      <c r="K641" t="s">
        <v>16</v>
      </c>
      <c r="L641" t="s">
        <v>130</v>
      </c>
      <c r="M641">
        <v>1</v>
      </c>
      <c r="N641" s="47">
        <v>700</v>
      </c>
      <c r="O641" s="47">
        <v>0</v>
      </c>
      <c r="P641" s="47">
        <v>0</v>
      </c>
      <c r="Q641" s="47">
        <v>0</v>
      </c>
      <c r="R641" s="47">
        <v>0</v>
      </c>
      <c r="S641" s="47">
        <v>0</v>
      </c>
      <c r="T641" s="47">
        <v>630</v>
      </c>
      <c r="U641" s="47">
        <v>630</v>
      </c>
      <c r="V641" t="s">
        <v>71</v>
      </c>
      <c r="W641" t="s">
        <v>72</v>
      </c>
      <c r="X641"/>
      <c r="Y641" t="s">
        <v>239</v>
      </c>
      <c r="Z641" s="43" t="str">
        <f>Raw_data[[#This Row],[Month]]&amp;Raw_data[[#This Row],[Locations]]&amp;Raw_data[[#This Row],[Looker2]]</f>
        <v>45292Garden OaksDetox</v>
      </c>
      <c r="AA641" s="44" t="str">
        <f>IFERROR(VLOOKUP(Raw_data[[#This Row],[Description]],'LU Table'!$A$1:$B$50,2,0),"")</f>
        <v>Detox</v>
      </c>
      <c r="AB641" s="44" t="str">
        <f>TRIM(MID(Raw_data[[#This Row],[Location]],LEN("Positive Recovery- ")+1,LEN(Raw_data[[#This Row],[Location]])))</f>
        <v>Garden Oaks</v>
      </c>
      <c r="AC641" s="45">
        <f t="shared" si="10"/>
        <v>45292</v>
      </c>
      <c r="AD641" s="44" t="str">
        <f>VLOOKUP(Raw_data[[#This Row],[Locations]]&amp;Raw_data[[#This Row],[Looker2]],Category!A:E,5,0)</f>
        <v>Company Owned</v>
      </c>
      <c r="AE641" s="44" t="str">
        <f>Raw_data[[#This Row],[Locations]]&amp;Raw_data[[#This Row],[Looker2]]</f>
        <v>Garden OaksDetox</v>
      </c>
    </row>
    <row r="642" spans="1:31">
      <c r="A642" s="15">
        <v>45299</v>
      </c>
      <c r="B642" s="15">
        <v>45298</v>
      </c>
      <c r="C642" t="s">
        <v>9</v>
      </c>
      <c r="D642">
        <v>206005</v>
      </c>
      <c r="E642" t="s">
        <v>999</v>
      </c>
      <c r="F642" t="s">
        <v>1000</v>
      </c>
      <c r="G642" t="s">
        <v>317</v>
      </c>
      <c r="H642" t="s">
        <v>151</v>
      </c>
      <c r="I642" t="s">
        <v>232</v>
      </c>
      <c r="J642" t="s">
        <v>88</v>
      </c>
      <c r="K642" t="s">
        <v>16</v>
      </c>
      <c r="L642" t="s">
        <v>131</v>
      </c>
      <c r="M642">
        <v>1</v>
      </c>
      <c r="N642" s="47">
        <v>500</v>
      </c>
      <c r="O642" s="47">
        <v>0</v>
      </c>
      <c r="P642" s="47">
        <v>0</v>
      </c>
      <c r="Q642" s="47">
        <v>0</v>
      </c>
      <c r="R642" s="47">
        <v>0</v>
      </c>
      <c r="S642" s="47">
        <v>0</v>
      </c>
      <c r="T642" s="47">
        <v>450</v>
      </c>
      <c r="U642" s="47">
        <v>50</v>
      </c>
      <c r="V642" t="s">
        <v>71</v>
      </c>
      <c r="W642" t="s">
        <v>72</v>
      </c>
      <c r="X642"/>
      <c r="Y642" t="s">
        <v>239</v>
      </c>
      <c r="Z642" s="43" t="str">
        <f>Raw_data[[#This Row],[Month]]&amp;Raw_data[[#This Row],[Locations]]&amp;Raw_data[[#This Row],[Looker2]]</f>
        <v>45292Garden OaksRTC</v>
      </c>
      <c r="AA642" s="44" t="str">
        <f>IFERROR(VLOOKUP(Raw_data[[#This Row],[Description]],'LU Table'!$A$1:$B$50,2,0),"")</f>
        <v>RTC</v>
      </c>
      <c r="AB642" s="44" t="str">
        <f>TRIM(MID(Raw_data[[#This Row],[Location]],LEN("Positive Recovery- ")+1,LEN(Raw_data[[#This Row],[Location]])))</f>
        <v>Garden Oaks</v>
      </c>
      <c r="AC642" s="45">
        <f t="shared" si="10"/>
        <v>45292</v>
      </c>
      <c r="AD642" s="44" t="str">
        <f>VLOOKUP(Raw_data[[#This Row],[Locations]]&amp;Raw_data[[#This Row],[Looker2]],Category!A:E,5,0)</f>
        <v>Company Owned</v>
      </c>
      <c r="AE642" s="44" t="str">
        <f>Raw_data[[#This Row],[Locations]]&amp;Raw_data[[#This Row],[Looker2]]</f>
        <v>Garden OaksRTC</v>
      </c>
    </row>
    <row r="643" spans="1:31">
      <c r="A643" s="15">
        <v>45300</v>
      </c>
      <c r="B643" s="15">
        <v>45295</v>
      </c>
      <c r="C643" t="s">
        <v>9</v>
      </c>
      <c r="D643">
        <v>206224</v>
      </c>
      <c r="E643" t="s">
        <v>139</v>
      </c>
      <c r="F643" t="s">
        <v>266</v>
      </c>
      <c r="G643" t="s">
        <v>459</v>
      </c>
      <c r="H643" t="s">
        <v>158</v>
      </c>
      <c r="I643" t="s">
        <v>232</v>
      </c>
      <c r="J643" t="s">
        <v>140</v>
      </c>
      <c r="K643" t="s">
        <v>22</v>
      </c>
      <c r="L643" t="s">
        <v>128</v>
      </c>
      <c r="M643">
        <v>1</v>
      </c>
      <c r="N643" s="47">
        <v>180</v>
      </c>
      <c r="O643" s="47">
        <v>0</v>
      </c>
      <c r="P643" s="47">
        <v>0</v>
      </c>
      <c r="Q643" s="47">
        <v>0</v>
      </c>
      <c r="R643" s="47">
        <v>0</v>
      </c>
      <c r="S643" s="47">
        <v>0</v>
      </c>
      <c r="T643" s="47">
        <v>162</v>
      </c>
      <c r="U643" s="47">
        <v>16.2</v>
      </c>
      <c r="V643" t="s">
        <v>71</v>
      </c>
      <c r="W643" t="s">
        <v>72</v>
      </c>
      <c r="X643"/>
      <c r="Y643" t="s">
        <v>240</v>
      </c>
      <c r="Z643" s="43" t="str">
        <f>Raw_data[[#This Row],[Month]]&amp;Raw_data[[#This Row],[Locations]]&amp;Raw_data[[#This Row],[Looker2]]</f>
        <v>45292AustinIOP</v>
      </c>
      <c r="AA643" s="44" t="str">
        <f>IFERROR(VLOOKUP(Raw_data[[#This Row],[Description]],'LU Table'!$A$1:$B$50,2,0),"")</f>
        <v>IOP</v>
      </c>
      <c r="AB643" s="44" t="str">
        <f>TRIM(MID(Raw_data[[#This Row],[Location]],LEN("Positive Recovery- ")+1,LEN(Raw_data[[#This Row],[Location]])))</f>
        <v>Austin</v>
      </c>
      <c r="AC643" s="45">
        <f t="shared" si="10"/>
        <v>45292</v>
      </c>
      <c r="AD643" s="44" t="str">
        <f>VLOOKUP(Raw_data[[#This Row],[Locations]]&amp;Raw_data[[#This Row],[Looker2]],Category!A:E,5,0)</f>
        <v>Affiliate</v>
      </c>
      <c r="AE643" s="44" t="str">
        <f>Raw_data[[#This Row],[Locations]]&amp;Raw_data[[#This Row],[Looker2]]</f>
        <v>AustinIOP</v>
      </c>
    </row>
    <row r="644" spans="1:31">
      <c r="A644" s="15">
        <v>45302</v>
      </c>
      <c r="B644" s="15">
        <v>45292</v>
      </c>
      <c r="C644" t="s">
        <v>9</v>
      </c>
      <c r="D644">
        <v>206421</v>
      </c>
      <c r="E644" t="s">
        <v>1001</v>
      </c>
      <c r="F644" t="s">
        <v>278</v>
      </c>
      <c r="G644" t="s">
        <v>1002</v>
      </c>
      <c r="H644" t="s">
        <v>159</v>
      </c>
      <c r="I644" t="s">
        <v>232</v>
      </c>
      <c r="J644" t="s">
        <v>17</v>
      </c>
      <c r="K644" t="s">
        <v>81</v>
      </c>
      <c r="L644" t="s">
        <v>128</v>
      </c>
      <c r="M644">
        <v>1</v>
      </c>
      <c r="N644" s="47">
        <v>225</v>
      </c>
      <c r="O644" s="47">
        <v>0</v>
      </c>
      <c r="P644" s="47">
        <v>0</v>
      </c>
      <c r="Q644" s="47">
        <v>0</v>
      </c>
      <c r="R644" s="47">
        <v>0</v>
      </c>
      <c r="S644" s="47">
        <v>225</v>
      </c>
      <c r="T644" s="47">
        <v>225</v>
      </c>
      <c r="U644" s="47">
        <v>225</v>
      </c>
      <c r="V644" t="s">
        <v>71</v>
      </c>
      <c r="W644" t="s">
        <v>72</v>
      </c>
      <c r="X644"/>
      <c r="Y644" t="s">
        <v>240</v>
      </c>
      <c r="Z644" s="43" t="str">
        <f>Raw_data[[#This Row],[Month]]&amp;Raw_data[[#This Row],[Locations]]&amp;Raw_data[[#This Row],[Looker2]]</f>
        <v>45292Energy CorridorIOP</v>
      </c>
      <c r="AA644" s="44" t="str">
        <f>IFERROR(VLOOKUP(Raw_data[[#This Row],[Description]],'LU Table'!$A$1:$B$50,2,0),"")</f>
        <v>IOP</v>
      </c>
      <c r="AB644" s="44" t="str">
        <f>TRIM(MID(Raw_data[[#This Row],[Location]],LEN("Positive Recovery- ")+1,LEN(Raw_data[[#This Row],[Location]])))</f>
        <v>Energy Corridor</v>
      </c>
      <c r="AC644" s="45">
        <f t="shared" si="10"/>
        <v>45292</v>
      </c>
      <c r="AD644" s="44" t="str">
        <f>VLOOKUP(Raw_data[[#This Row],[Locations]]&amp;Raw_data[[#This Row],[Looker2]],Category!A:E,5,0)</f>
        <v>Affiliate</v>
      </c>
      <c r="AE644" s="44" t="str">
        <f>Raw_data[[#This Row],[Locations]]&amp;Raw_data[[#This Row],[Looker2]]</f>
        <v>Energy CorridorIOP</v>
      </c>
    </row>
    <row r="645" spans="1:31">
      <c r="A645" s="15">
        <v>45302</v>
      </c>
      <c r="B645" s="15">
        <v>45293</v>
      </c>
      <c r="C645" t="s">
        <v>9</v>
      </c>
      <c r="D645">
        <v>206422</v>
      </c>
      <c r="E645" t="s">
        <v>1001</v>
      </c>
      <c r="F645" t="s">
        <v>278</v>
      </c>
      <c r="G645" t="s">
        <v>1002</v>
      </c>
      <c r="H645" t="s">
        <v>159</v>
      </c>
      <c r="I645" t="s">
        <v>232</v>
      </c>
      <c r="J645" t="s">
        <v>17</v>
      </c>
      <c r="K645" t="s">
        <v>81</v>
      </c>
      <c r="L645" t="s">
        <v>128</v>
      </c>
      <c r="M645">
        <v>1</v>
      </c>
      <c r="N645" s="47">
        <v>225</v>
      </c>
      <c r="O645" s="47">
        <v>0</v>
      </c>
      <c r="P645" s="47">
        <v>0</v>
      </c>
      <c r="Q645" s="47">
        <v>0</v>
      </c>
      <c r="R645" s="47">
        <v>0</v>
      </c>
      <c r="S645" s="47">
        <v>225</v>
      </c>
      <c r="T645" s="47">
        <v>225</v>
      </c>
      <c r="U645" s="47">
        <v>225</v>
      </c>
      <c r="V645" t="s">
        <v>71</v>
      </c>
      <c r="W645" t="s">
        <v>72</v>
      </c>
      <c r="X645"/>
      <c r="Y645" t="s">
        <v>240</v>
      </c>
      <c r="Z645" s="43" t="str">
        <f>Raw_data[[#This Row],[Month]]&amp;Raw_data[[#This Row],[Locations]]&amp;Raw_data[[#This Row],[Looker2]]</f>
        <v>45292Energy CorridorIOP</v>
      </c>
      <c r="AA645" s="44" t="str">
        <f>IFERROR(VLOOKUP(Raw_data[[#This Row],[Description]],'LU Table'!$A$1:$B$50,2,0),"")</f>
        <v>IOP</v>
      </c>
      <c r="AB645" s="44" t="str">
        <f>TRIM(MID(Raw_data[[#This Row],[Location]],LEN("Positive Recovery- ")+1,LEN(Raw_data[[#This Row],[Location]])))</f>
        <v>Energy Corridor</v>
      </c>
      <c r="AC645" s="45">
        <f t="shared" si="10"/>
        <v>45292</v>
      </c>
      <c r="AD645" s="44" t="str">
        <f>VLOOKUP(Raw_data[[#This Row],[Locations]]&amp;Raw_data[[#This Row],[Looker2]],Category!A:E,5,0)</f>
        <v>Affiliate</v>
      </c>
      <c r="AE645" s="44" t="str">
        <f>Raw_data[[#This Row],[Locations]]&amp;Raw_data[[#This Row],[Looker2]]</f>
        <v>Energy CorridorIOP</v>
      </c>
    </row>
    <row r="646" spans="1:31">
      <c r="A646" s="15">
        <v>45302</v>
      </c>
      <c r="B646" s="15">
        <v>45295</v>
      </c>
      <c r="C646" t="s">
        <v>9</v>
      </c>
      <c r="D646">
        <v>206423</v>
      </c>
      <c r="E646" t="s">
        <v>1001</v>
      </c>
      <c r="F646" t="s">
        <v>278</v>
      </c>
      <c r="G646" t="s">
        <v>1002</v>
      </c>
      <c r="H646" t="s">
        <v>159</v>
      </c>
      <c r="I646" t="s">
        <v>232</v>
      </c>
      <c r="J646" t="s">
        <v>17</v>
      </c>
      <c r="K646" t="s">
        <v>81</v>
      </c>
      <c r="L646" t="s">
        <v>128</v>
      </c>
      <c r="M646">
        <v>1</v>
      </c>
      <c r="N646" s="47">
        <v>225</v>
      </c>
      <c r="O646" s="47">
        <v>0</v>
      </c>
      <c r="P646" s="47">
        <v>0</v>
      </c>
      <c r="Q646" s="47">
        <v>0</v>
      </c>
      <c r="R646" s="47">
        <v>0</v>
      </c>
      <c r="S646" s="47">
        <v>225</v>
      </c>
      <c r="T646" s="47">
        <v>225</v>
      </c>
      <c r="U646" s="47">
        <v>225</v>
      </c>
      <c r="V646" t="s">
        <v>71</v>
      </c>
      <c r="W646" t="s">
        <v>72</v>
      </c>
      <c r="X646"/>
      <c r="Y646" t="s">
        <v>240</v>
      </c>
      <c r="Z646" s="43" t="str">
        <f>Raw_data[[#This Row],[Month]]&amp;Raw_data[[#This Row],[Locations]]&amp;Raw_data[[#This Row],[Looker2]]</f>
        <v>45292Energy CorridorIOP</v>
      </c>
      <c r="AA646" s="44" t="str">
        <f>IFERROR(VLOOKUP(Raw_data[[#This Row],[Description]],'LU Table'!$A$1:$B$50,2,0),"")</f>
        <v>IOP</v>
      </c>
      <c r="AB646" s="44" t="str">
        <f>TRIM(MID(Raw_data[[#This Row],[Location]],LEN("Positive Recovery- ")+1,LEN(Raw_data[[#This Row],[Location]])))</f>
        <v>Energy Corridor</v>
      </c>
      <c r="AC646" s="45">
        <f t="shared" si="10"/>
        <v>45292</v>
      </c>
      <c r="AD646" s="44" t="str">
        <f>VLOOKUP(Raw_data[[#This Row],[Locations]]&amp;Raw_data[[#This Row],[Looker2]],Category!A:E,5,0)</f>
        <v>Affiliate</v>
      </c>
      <c r="AE646" s="44" t="str">
        <f>Raw_data[[#This Row],[Locations]]&amp;Raw_data[[#This Row],[Looker2]]</f>
        <v>Energy CorridorIOP</v>
      </c>
    </row>
    <row r="647" spans="1:31">
      <c r="A647" s="15">
        <v>45302</v>
      </c>
      <c r="B647" s="15">
        <v>45299</v>
      </c>
      <c r="C647" t="s">
        <v>9</v>
      </c>
      <c r="D647">
        <v>206285</v>
      </c>
      <c r="E647" t="s">
        <v>714</v>
      </c>
      <c r="F647" t="s">
        <v>715</v>
      </c>
      <c r="G647" t="s">
        <v>532</v>
      </c>
      <c r="H647" t="s">
        <v>151</v>
      </c>
      <c r="I647" t="s">
        <v>232</v>
      </c>
      <c r="J647" t="s">
        <v>89</v>
      </c>
      <c r="K647" t="s">
        <v>16</v>
      </c>
      <c r="L647" t="s">
        <v>131</v>
      </c>
      <c r="M647">
        <v>1</v>
      </c>
      <c r="N647" s="47">
        <v>425</v>
      </c>
      <c r="O647" s="47">
        <v>0</v>
      </c>
      <c r="P647" s="47">
        <v>0</v>
      </c>
      <c r="Q647" s="47">
        <v>0</v>
      </c>
      <c r="R647" s="47">
        <v>0</v>
      </c>
      <c r="S647" s="47">
        <v>0</v>
      </c>
      <c r="T647" s="47">
        <v>382.5</v>
      </c>
      <c r="U647" s="47">
        <v>-42.5</v>
      </c>
      <c r="V647" t="s">
        <v>71</v>
      </c>
      <c r="W647" t="s">
        <v>72</v>
      </c>
      <c r="X647"/>
      <c r="Y647" t="s">
        <v>240</v>
      </c>
      <c r="Z647" s="43" t="str">
        <f>Raw_data[[#This Row],[Month]]&amp;Raw_data[[#This Row],[Locations]]&amp;Raw_data[[#This Row],[Looker2]]</f>
        <v>45292Garden OaksRTC</v>
      </c>
      <c r="AA647" s="44" t="str">
        <f>IFERROR(VLOOKUP(Raw_data[[#This Row],[Description]],'LU Table'!$A$1:$B$50,2,0),"")</f>
        <v>RTC</v>
      </c>
      <c r="AB647" s="44" t="str">
        <f>TRIM(MID(Raw_data[[#This Row],[Location]],LEN("Positive Recovery- ")+1,LEN(Raw_data[[#This Row],[Location]])))</f>
        <v>Garden Oaks</v>
      </c>
      <c r="AC647" s="45">
        <f t="shared" si="10"/>
        <v>45292</v>
      </c>
      <c r="AD647" s="44" t="str">
        <f>VLOOKUP(Raw_data[[#This Row],[Locations]]&amp;Raw_data[[#This Row],[Looker2]],Category!A:E,5,0)</f>
        <v>Company Owned</v>
      </c>
      <c r="AE647" s="44" t="str">
        <f>Raw_data[[#This Row],[Locations]]&amp;Raw_data[[#This Row],[Looker2]]</f>
        <v>Garden OaksRTC</v>
      </c>
    </row>
    <row r="648" spans="1:31">
      <c r="A648" s="15">
        <v>45302</v>
      </c>
      <c r="B648" s="15">
        <v>45299</v>
      </c>
      <c r="C648" t="s">
        <v>9</v>
      </c>
      <c r="D648">
        <v>206286</v>
      </c>
      <c r="E648" t="s">
        <v>999</v>
      </c>
      <c r="F648" t="s">
        <v>1000</v>
      </c>
      <c r="G648" t="s">
        <v>317</v>
      </c>
      <c r="H648" t="s">
        <v>151</v>
      </c>
      <c r="I648" t="s">
        <v>232</v>
      </c>
      <c r="J648" t="s">
        <v>88</v>
      </c>
      <c r="K648" t="s">
        <v>16</v>
      </c>
      <c r="L648" t="s">
        <v>131</v>
      </c>
      <c r="M648">
        <v>1</v>
      </c>
      <c r="N648" s="47">
        <v>500</v>
      </c>
      <c r="O648" s="47">
        <v>0</v>
      </c>
      <c r="P648" s="47">
        <v>0</v>
      </c>
      <c r="Q648" s="47">
        <v>0</v>
      </c>
      <c r="R648" s="47">
        <v>0</v>
      </c>
      <c r="S648" s="47">
        <v>500</v>
      </c>
      <c r="T648" s="47">
        <v>450</v>
      </c>
      <c r="U648" s="47">
        <v>450</v>
      </c>
      <c r="V648" t="s">
        <v>71</v>
      </c>
      <c r="W648" t="s">
        <v>72</v>
      </c>
      <c r="X648"/>
      <c r="Y648" t="s">
        <v>240</v>
      </c>
      <c r="Z648" s="43" t="str">
        <f>Raw_data[[#This Row],[Month]]&amp;Raw_data[[#This Row],[Locations]]&amp;Raw_data[[#This Row],[Looker2]]</f>
        <v>45292Garden OaksRTC</v>
      </c>
      <c r="AA648" s="44" t="str">
        <f>IFERROR(VLOOKUP(Raw_data[[#This Row],[Description]],'LU Table'!$A$1:$B$50,2,0),"")</f>
        <v>RTC</v>
      </c>
      <c r="AB648" s="44" t="str">
        <f>TRIM(MID(Raw_data[[#This Row],[Location]],LEN("Positive Recovery- ")+1,LEN(Raw_data[[#This Row],[Location]])))</f>
        <v>Garden Oaks</v>
      </c>
      <c r="AC648" s="45">
        <f t="shared" si="10"/>
        <v>45292</v>
      </c>
      <c r="AD648" s="44" t="str">
        <f>VLOOKUP(Raw_data[[#This Row],[Locations]]&amp;Raw_data[[#This Row],[Looker2]],Category!A:E,5,0)</f>
        <v>Company Owned</v>
      </c>
      <c r="AE648" s="44" t="str">
        <f>Raw_data[[#This Row],[Locations]]&amp;Raw_data[[#This Row],[Looker2]]</f>
        <v>Garden OaksRTC</v>
      </c>
    </row>
    <row r="649" spans="1:31">
      <c r="A649" s="15">
        <v>45302</v>
      </c>
      <c r="B649" s="15">
        <v>45299</v>
      </c>
      <c r="C649" t="s">
        <v>9</v>
      </c>
      <c r="D649">
        <v>206287</v>
      </c>
      <c r="E649" t="s">
        <v>735</v>
      </c>
      <c r="F649" t="s">
        <v>301</v>
      </c>
      <c r="G649" t="s">
        <v>317</v>
      </c>
      <c r="H649" t="s">
        <v>154</v>
      </c>
      <c r="I649" t="s">
        <v>232</v>
      </c>
      <c r="J649" t="s">
        <v>93</v>
      </c>
      <c r="K649" t="s">
        <v>16</v>
      </c>
      <c r="L649" t="s">
        <v>130</v>
      </c>
      <c r="M649">
        <v>1</v>
      </c>
      <c r="N649" s="47">
        <v>530</v>
      </c>
      <c r="O649" s="47">
        <v>0</v>
      </c>
      <c r="P649" s="47">
        <v>0</v>
      </c>
      <c r="Q649" s="47">
        <v>0</v>
      </c>
      <c r="R649" s="47">
        <v>0</v>
      </c>
      <c r="S649" s="47">
        <v>530</v>
      </c>
      <c r="T649" s="47">
        <v>477</v>
      </c>
      <c r="U649" s="47">
        <v>477</v>
      </c>
      <c r="V649" t="s">
        <v>71</v>
      </c>
      <c r="W649" t="s">
        <v>72</v>
      </c>
      <c r="X649"/>
      <c r="Y649" t="s">
        <v>240</v>
      </c>
      <c r="Z649" s="43" t="str">
        <f>Raw_data[[#This Row],[Month]]&amp;Raw_data[[#This Row],[Locations]]&amp;Raw_data[[#This Row],[Looker2]]</f>
        <v>45292Garden OaksRTC</v>
      </c>
      <c r="AA649" s="44" t="str">
        <f>IFERROR(VLOOKUP(Raw_data[[#This Row],[Description]],'LU Table'!$A$1:$B$50,2,0),"")</f>
        <v>RTC</v>
      </c>
      <c r="AB649" s="44" t="str">
        <f>TRIM(MID(Raw_data[[#This Row],[Location]],LEN("Positive Recovery- ")+1,LEN(Raw_data[[#This Row],[Location]])))</f>
        <v>Garden Oaks</v>
      </c>
      <c r="AC649" s="45">
        <f t="shared" si="10"/>
        <v>45292</v>
      </c>
      <c r="AD649" s="44" t="str">
        <f>VLOOKUP(Raw_data[[#This Row],[Locations]]&amp;Raw_data[[#This Row],[Looker2]],Category!A:E,5,0)</f>
        <v>Company Owned</v>
      </c>
      <c r="AE649" s="44" t="str">
        <f>Raw_data[[#This Row],[Locations]]&amp;Raw_data[[#This Row],[Looker2]]</f>
        <v>Garden OaksRTC</v>
      </c>
    </row>
    <row r="650" spans="1:31">
      <c r="A650" s="15">
        <v>45302</v>
      </c>
      <c r="B650" s="15">
        <v>45299</v>
      </c>
      <c r="C650" t="s">
        <v>9</v>
      </c>
      <c r="D650">
        <v>206288</v>
      </c>
      <c r="E650" t="s">
        <v>110</v>
      </c>
      <c r="F650" t="s">
        <v>386</v>
      </c>
      <c r="G650" t="s">
        <v>387</v>
      </c>
      <c r="H650" t="s">
        <v>155</v>
      </c>
      <c r="I650" t="s">
        <v>232</v>
      </c>
      <c r="J650" t="s">
        <v>88</v>
      </c>
      <c r="K650" t="s">
        <v>57</v>
      </c>
      <c r="L650" t="s">
        <v>130</v>
      </c>
      <c r="M650">
        <v>1</v>
      </c>
      <c r="N650" s="47">
        <v>700</v>
      </c>
      <c r="O650" s="47">
        <v>0</v>
      </c>
      <c r="P650" s="47">
        <v>0</v>
      </c>
      <c r="Q650" s="47">
        <v>0</v>
      </c>
      <c r="R650" s="47">
        <v>0</v>
      </c>
      <c r="S650" s="47">
        <v>0</v>
      </c>
      <c r="T650" s="47">
        <v>630</v>
      </c>
      <c r="U650" s="47">
        <v>210</v>
      </c>
      <c r="V650" t="s">
        <v>71</v>
      </c>
      <c r="W650" t="s">
        <v>72</v>
      </c>
      <c r="X650"/>
      <c r="Y650" t="s">
        <v>240</v>
      </c>
      <c r="Z650" s="43" t="str">
        <f>Raw_data[[#This Row],[Month]]&amp;Raw_data[[#This Row],[Locations]]&amp;Raw_data[[#This Row],[Looker2]]</f>
        <v>45292Hill CountryDetox</v>
      </c>
      <c r="AA650" s="44" t="str">
        <f>IFERROR(VLOOKUP(Raw_data[[#This Row],[Description]],'LU Table'!$A$1:$B$50,2,0),"")</f>
        <v>Detox</v>
      </c>
      <c r="AB650" s="44" t="str">
        <f>TRIM(MID(Raw_data[[#This Row],[Location]],LEN("Positive Recovery- ")+1,LEN(Raw_data[[#This Row],[Location]])))</f>
        <v>Hill Country</v>
      </c>
      <c r="AC650" s="45">
        <f t="shared" si="10"/>
        <v>45292</v>
      </c>
      <c r="AD650" s="44" t="str">
        <f>VLOOKUP(Raw_data[[#This Row],[Locations]]&amp;Raw_data[[#This Row],[Looker2]],Category!A:E,5,0)</f>
        <v>Company Owned</v>
      </c>
      <c r="AE650" s="44" t="str">
        <f>Raw_data[[#This Row],[Locations]]&amp;Raw_data[[#This Row],[Looker2]]</f>
        <v>Hill CountryDetox</v>
      </c>
    </row>
    <row r="651" spans="1:31">
      <c r="A651" s="15">
        <v>45302</v>
      </c>
      <c r="B651" s="15">
        <v>45299</v>
      </c>
      <c r="C651" t="s">
        <v>9</v>
      </c>
      <c r="D651">
        <v>206289</v>
      </c>
      <c r="E651" t="s">
        <v>934</v>
      </c>
      <c r="F651" t="s">
        <v>358</v>
      </c>
      <c r="G651" t="s">
        <v>935</v>
      </c>
      <c r="H651" t="s">
        <v>151</v>
      </c>
      <c r="I651" t="s">
        <v>232</v>
      </c>
      <c r="J651" t="s">
        <v>88</v>
      </c>
      <c r="K651" t="s">
        <v>16</v>
      </c>
      <c r="L651" t="s">
        <v>131</v>
      </c>
      <c r="M651">
        <v>1</v>
      </c>
      <c r="N651" s="47">
        <v>500</v>
      </c>
      <c r="O651" s="47">
        <v>0</v>
      </c>
      <c r="P651" s="47">
        <v>0</v>
      </c>
      <c r="Q651" s="47">
        <v>0</v>
      </c>
      <c r="R651" s="47">
        <v>0</v>
      </c>
      <c r="S651" s="47">
        <v>500</v>
      </c>
      <c r="T651" s="47">
        <v>450</v>
      </c>
      <c r="U651" s="47">
        <v>450</v>
      </c>
      <c r="V651" t="s">
        <v>71</v>
      </c>
      <c r="W651" t="s">
        <v>72</v>
      </c>
      <c r="X651"/>
      <c r="Y651" t="s">
        <v>240</v>
      </c>
      <c r="Z651" s="43" t="str">
        <f>Raw_data[[#This Row],[Month]]&amp;Raw_data[[#This Row],[Locations]]&amp;Raw_data[[#This Row],[Looker2]]</f>
        <v>45292Garden OaksRTC</v>
      </c>
      <c r="AA651" s="44" t="str">
        <f>IFERROR(VLOOKUP(Raw_data[[#This Row],[Description]],'LU Table'!$A$1:$B$50,2,0),"")</f>
        <v>RTC</v>
      </c>
      <c r="AB651" s="44" t="str">
        <f>TRIM(MID(Raw_data[[#This Row],[Location]],LEN("Positive Recovery- ")+1,LEN(Raw_data[[#This Row],[Location]])))</f>
        <v>Garden Oaks</v>
      </c>
      <c r="AC651" s="45">
        <f t="shared" si="10"/>
        <v>45292</v>
      </c>
      <c r="AD651" s="44" t="str">
        <f>VLOOKUP(Raw_data[[#This Row],[Locations]]&amp;Raw_data[[#This Row],[Looker2]],Category!A:E,5,0)</f>
        <v>Company Owned</v>
      </c>
      <c r="AE651" s="44" t="str">
        <f>Raw_data[[#This Row],[Locations]]&amp;Raw_data[[#This Row],[Looker2]]</f>
        <v>Garden OaksRTC</v>
      </c>
    </row>
    <row r="652" spans="1:31">
      <c r="A652" s="15">
        <v>45302</v>
      </c>
      <c r="B652" s="15">
        <v>45299</v>
      </c>
      <c r="C652" t="s">
        <v>9</v>
      </c>
      <c r="D652">
        <v>206290</v>
      </c>
      <c r="E652" t="s">
        <v>192</v>
      </c>
      <c r="F652" t="s">
        <v>377</v>
      </c>
      <c r="G652" t="s">
        <v>497</v>
      </c>
      <c r="H652" t="s">
        <v>151</v>
      </c>
      <c r="I652" t="s">
        <v>232</v>
      </c>
      <c r="J652" t="s">
        <v>87</v>
      </c>
      <c r="K652" t="s">
        <v>57</v>
      </c>
      <c r="L652" t="s">
        <v>131</v>
      </c>
      <c r="M652">
        <v>1</v>
      </c>
      <c r="N652" s="47">
        <v>470</v>
      </c>
      <c r="O652" s="47">
        <v>0</v>
      </c>
      <c r="P652" s="47">
        <v>0</v>
      </c>
      <c r="Q652" s="47">
        <v>0</v>
      </c>
      <c r="R652" s="47">
        <v>0</v>
      </c>
      <c r="S652" s="47">
        <v>0</v>
      </c>
      <c r="T652" s="47">
        <v>423</v>
      </c>
      <c r="U652" s="47">
        <v>47</v>
      </c>
      <c r="V652" t="s">
        <v>71</v>
      </c>
      <c r="W652" t="s">
        <v>72</v>
      </c>
      <c r="X652"/>
      <c r="Y652" t="s">
        <v>240</v>
      </c>
      <c r="Z652" s="43" t="str">
        <f>Raw_data[[#This Row],[Month]]&amp;Raw_data[[#This Row],[Locations]]&amp;Raw_data[[#This Row],[Looker2]]</f>
        <v>45292Hill CountryRTC</v>
      </c>
      <c r="AA652" s="44" t="str">
        <f>IFERROR(VLOOKUP(Raw_data[[#This Row],[Description]],'LU Table'!$A$1:$B$50,2,0),"")</f>
        <v>RTC</v>
      </c>
      <c r="AB652" s="44" t="str">
        <f>TRIM(MID(Raw_data[[#This Row],[Location]],LEN("Positive Recovery- ")+1,LEN(Raw_data[[#This Row],[Location]])))</f>
        <v>Hill Country</v>
      </c>
      <c r="AC652" s="45">
        <f t="shared" si="10"/>
        <v>45292</v>
      </c>
      <c r="AD652" s="44" t="str">
        <f>VLOOKUP(Raw_data[[#This Row],[Locations]]&amp;Raw_data[[#This Row],[Looker2]],Category!A:E,5,0)</f>
        <v>Company Owned</v>
      </c>
      <c r="AE652" s="44" t="str">
        <f>Raw_data[[#This Row],[Locations]]&amp;Raw_data[[#This Row],[Looker2]]</f>
        <v>Hill CountryRTC</v>
      </c>
    </row>
    <row r="653" spans="1:31">
      <c r="A653" s="15">
        <v>45302</v>
      </c>
      <c r="B653" s="15">
        <v>45299</v>
      </c>
      <c r="C653" t="s">
        <v>9</v>
      </c>
      <c r="D653">
        <v>206291</v>
      </c>
      <c r="E653" t="s">
        <v>854</v>
      </c>
      <c r="F653" t="s">
        <v>855</v>
      </c>
      <c r="G653" t="s">
        <v>429</v>
      </c>
      <c r="H653" t="s">
        <v>151</v>
      </c>
      <c r="I653" t="s">
        <v>232</v>
      </c>
      <c r="J653" t="s">
        <v>17</v>
      </c>
      <c r="K653" t="s">
        <v>57</v>
      </c>
      <c r="L653" t="s">
        <v>130</v>
      </c>
      <c r="M653">
        <v>1</v>
      </c>
      <c r="N653" s="47">
        <v>400</v>
      </c>
      <c r="O653" s="47">
        <v>0</v>
      </c>
      <c r="P653" s="47">
        <v>0</v>
      </c>
      <c r="Q653" s="47">
        <v>0</v>
      </c>
      <c r="R653" s="47">
        <v>0</v>
      </c>
      <c r="S653" s="47">
        <v>0</v>
      </c>
      <c r="T653" s="47">
        <v>400</v>
      </c>
      <c r="U653" s="47">
        <v>0</v>
      </c>
      <c r="V653" t="s">
        <v>71</v>
      </c>
      <c r="W653" t="s">
        <v>72</v>
      </c>
      <c r="X653"/>
      <c r="Y653" t="s">
        <v>240</v>
      </c>
      <c r="Z653" s="43" t="str">
        <f>Raw_data[[#This Row],[Month]]&amp;Raw_data[[#This Row],[Locations]]&amp;Raw_data[[#This Row],[Looker2]]</f>
        <v>45292Hill CountryRTC</v>
      </c>
      <c r="AA653" s="44" t="str">
        <f>IFERROR(VLOOKUP(Raw_data[[#This Row],[Description]],'LU Table'!$A$1:$B$50,2,0),"")</f>
        <v>RTC</v>
      </c>
      <c r="AB653" s="44" t="str">
        <f>TRIM(MID(Raw_data[[#This Row],[Location]],LEN("Positive Recovery- ")+1,LEN(Raw_data[[#This Row],[Location]])))</f>
        <v>Hill Country</v>
      </c>
      <c r="AC653" s="45">
        <f t="shared" si="10"/>
        <v>45292</v>
      </c>
      <c r="AD653" s="44" t="str">
        <f>VLOOKUP(Raw_data[[#This Row],[Locations]]&amp;Raw_data[[#This Row],[Looker2]],Category!A:E,5,0)</f>
        <v>Company Owned</v>
      </c>
      <c r="AE653" s="44" t="str">
        <f>Raw_data[[#This Row],[Locations]]&amp;Raw_data[[#This Row],[Looker2]]</f>
        <v>Hill CountryRTC</v>
      </c>
    </row>
    <row r="654" spans="1:31">
      <c r="A654" s="15">
        <v>45302</v>
      </c>
      <c r="B654" s="15">
        <v>45299</v>
      </c>
      <c r="C654" t="s">
        <v>9</v>
      </c>
      <c r="D654">
        <v>206292</v>
      </c>
      <c r="E654" t="s">
        <v>708</v>
      </c>
      <c r="F654" t="s">
        <v>449</v>
      </c>
      <c r="G654" t="s">
        <v>709</v>
      </c>
      <c r="H654" t="s">
        <v>151</v>
      </c>
      <c r="I654" t="s">
        <v>232</v>
      </c>
      <c r="J654" t="s">
        <v>87</v>
      </c>
      <c r="K654" t="s">
        <v>16</v>
      </c>
      <c r="L654" t="s">
        <v>131</v>
      </c>
      <c r="M654">
        <v>1</v>
      </c>
      <c r="N654" s="47">
        <v>470</v>
      </c>
      <c r="O654" s="47">
        <v>0</v>
      </c>
      <c r="P654" s="47">
        <v>0</v>
      </c>
      <c r="Q654" s="47">
        <v>0</v>
      </c>
      <c r="R654" s="47">
        <v>0</v>
      </c>
      <c r="S654" s="47">
        <v>0</v>
      </c>
      <c r="T654" s="47">
        <v>423</v>
      </c>
      <c r="U654" s="47">
        <v>423</v>
      </c>
      <c r="V654" t="s">
        <v>71</v>
      </c>
      <c r="W654" t="s">
        <v>72</v>
      </c>
      <c r="X654"/>
      <c r="Y654" t="s">
        <v>240</v>
      </c>
      <c r="Z654" s="43" t="str">
        <f>Raw_data[[#This Row],[Month]]&amp;Raw_data[[#This Row],[Locations]]&amp;Raw_data[[#This Row],[Looker2]]</f>
        <v>45292Garden OaksRTC</v>
      </c>
      <c r="AA654" s="44" t="str">
        <f>IFERROR(VLOOKUP(Raw_data[[#This Row],[Description]],'LU Table'!$A$1:$B$50,2,0),"")</f>
        <v>RTC</v>
      </c>
      <c r="AB654" s="44" t="str">
        <f>TRIM(MID(Raw_data[[#This Row],[Location]],LEN("Positive Recovery- ")+1,LEN(Raw_data[[#This Row],[Location]])))</f>
        <v>Garden Oaks</v>
      </c>
      <c r="AC654" s="45">
        <f t="shared" si="10"/>
        <v>45292</v>
      </c>
      <c r="AD654" s="44" t="str">
        <f>VLOOKUP(Raw_data[[#This Row],[Locations]]&amp;Raw_data[[#This Row],[Looker2]],Category!A:E,5,0)</f>
        <v>Company Owned</v>
      </c>
      <c r="AE654" s="44" t="str">
        <f>Raw_data[[#This Row],[Locations]]&amp;Raw_data[[#This Row],[Looker2]]</f>
        <v>Garden OaksRTC</v>
      </c>
    </row>
    <row r="655" spans="1:31">
      <c r="A655" s="15">
        <v>45302</v>
      </c>
      <c r="B655" s="15">
        <v>45299</v>
      </c>
      <c r="C655" t="s">
        <v>9</v>
      </c>
      <c r="D655">
        <v>206294</v>
      </c>
      <c r="E655" t="s">
        <v>891</v>
      </c>
      <c r="F655" t="s">
        <v>597</v>
      </c>
      <c r="G655" t="s">
        <v>892</v>
      </c>
      <c r="H655" t="s">
        <v>173</v>
      </c>
      <c r="I655" t="s">
        <v>232</v>
      </c>
      <c r="J655" t="s">
        <v>90</v>
      </c>
      <c r="K655" t="s">
        <v>107</v>
      </c>
      <c r="L655" t="s">
        <v>130</v>
      </c>
      <c r="M655">
        <v>1</v>
      </c>
      <c r="N655" s="47">
        <v>450</v>
      </c>
      <c r="O655" s="47">
        <v>0</v>
      </c>
      <c r="P655" s="47">
        <v>0</v>
      </c>
      <c r="Q655" s="47">
        <v>0</v>
      </c>
      <c r="R655" s="47">
        <v>0</v>
      </c>
      <c r="S655" s="47">
        <v>15</v>
      </c>
      <c r="T655" s="47">
        <v>405</v>
      </c>
      <c r="U655" s="47">
        <v>314</v>
      </c>
      <c r="V655" t="s">
        <v>71</v>
      </c>
      <c r="W655" t="s">
        <v>72</v>
      </c>
      <c r="X655"/>
      <c r="Y655" t="s">
        <v>240</v>
      </c>
      <c r="Z655" s="43" t="str">
        <f>Raw_data[[#This Row],[Month]]&amp;Raw_data[[#This Row],[Locations]]&amp;Raw_data[[#This Row],[Looker2]]</f>
        <v>45292Dallas Ft WorthRTC</v>
      </c>
      <c r="AA655" s="44" t="str">
        <f>IFERROR(VLOOKUP(Raw_data[[#This Row],[Description]],'LU Table'!$A$1:$B$50,2,0),"")</f>
        <v>RTC</v>
      </c>
      <c r="AB655" s="44" t="str">
        <f>TRIM(MID(Raw_data[[#This Row],[Location]],LEN("Positive Recovery- ")+1,LEN(Raw_data[[#This Row],[Location]])))</f>
        <v>Dallas Ft Worth</v>
      </c>
      <c r="AC655" s="45">
        <f t="shared" si="10"/>
        <v>45292</v>
      </c>
      <c r="AD655" s="44" t="str">
        <f>VLOOKUP(Raw_data[[#This Row],[Locations]]&amp;Raw_data[[#This Row],[Looker2]],Category!A:E,5,0)</f>
        <v>Company Owned</v>
      </c>
      <c r="AE655" s="44" t="str">
        <f>Raw_data[[#This Row],[Locations]]&amp;Raw_data[[#This Row],[Looker2]]</f>
        <v>Dallas Ft WorthRTC</v>
      </c>
    </row>
    <row r="656" spans="1:31">
      <c r="A656" s="15">
        <v>45302</v>
      </c>
      <c r="B656" s="15">
        <v>45299</v>
      </c>
      <c r="C656" t="s">
        <v>9</v>
      </c>
      <c r="D656">
        <v>206295</v>
      </c>
      <c r="E656" t="s">
        <v>852</v>
      </c>
      <c r="F656" t="s">
        <v>549</v>
      </c>
      <c r="G656" t="s">
        <v>853</v>
      </c>
      <c r="H656" t="s">
        <v>154</v>
      </c>
      <c r="I656" t="s">
        <v>232</v>
      </c>
      <c r="J656" t="s">
        <v>93</v>
      </c>
      <c r="K656" t="s">
        <v>107</v>
      </c>
      <c r="L656" t="s">
        <v>131</v>
      </c>
      <c r="M656">
        <v>1</v>
      </c>
      <c r="N656" s="47">
        <v>530</v>
      </c>
      <c r="O656" s="47">
        <v>0</v>
      </c>
      <c r="P656" s="47">
        <v>0</v>
      </c>
      <c r="Q656" s="47">
        <v>0</v>
      </c>
      <c r="R656" s="47">
        <v>0</v>
      </c>
      <c r="S656" s="47">
        <v>530</v>
      </c>
      <c r="T656" s="47">
        <v>477</v>
      </c>
      <c r="U656" s="47">
        <v>477</v>
      </c>
      <c r="V656" t="s">
        <v>71</v>
      </c>
      <c r="W656" t="s">
        <v>72</v>
      </c>
      <c r="X656"/>
      <c r="Y656" t="s">
        <v>240</v>
      </c>
      <c r="Z656" s="43" t="str">
        <f>Raw_data[[#This Row],[Month]]&amp;Raw_data[[#This Row],[Locations]]&amp;Raw_data[[#This Row],[Looker2]]</f>
        <v>45292Dallas Ft WorthRTC</v>
      </c>
      <c r="AA656" s="44" t="str">
        <f>IFERROR(VLOOKUP(Raw_data[[#This Row],[Description]],'LU Table'!$A$1:$B$50,2,0),"")</f>
        <v>RTC</v>
      </c>
      <c r="AB656" s="44" t="str">
        <f>TRIM(MID(Raw_data[[#This Row],[Location]],LEN("Positive Recovery- ")+1,LEN(Raw_data[[#This Row],[Location]])))</f>
        <v>Dallas Ft Worth</v>
      </c>
      <c r="AC656" s="45">
        <f t="shared" si="10"/>
        <v>45292</v>
      </c>
      <c r="AD656" s="44" t="str">
        <f>VLOOKUP(Raw_data[[#This Row],[Locations]]&amp;Raw_data[[#This Row],[Looker2]],Category!A:E,5,0)</f>
        <v>Company Owned</v>
      </c>
      <c r="AE656" s="44" t="str">
        <f>Raw_data[[#This Row],[Locations]]&amp;Raw_data[[#This Row],[Looker2]]</f>
        <v>Dallas Ft WorthRTC</v>
      </c>
    </row>
    <row r="657" spans="1:31">
      <c r="A657" s="15">
        <v>45302</v>
      </c>
      <c r="B657" s="15">
        <v>45299</v>
      </c>
      <c r="C657" t="s">
        <v>9</v>
      </c>
      <c r="D657">
        <v>206296</v>
      </c>
      <c r="E657" t="s">
        <v>963</v>
      </c>
      <c r="F657" t="s">
        <v>964</v>
      </c>
      <c r="G657" t="s">
        <v>965</v>
      </c>
      <c r="H657" t="s">
        <v>151</v>
      </c>
      <c r="I657" t="s">
        <v>232</v>
      </c>
      <c r="J657" t="s">
        <v>87</v>
      </c>
      <c r="K657" t="s">
        <v>16</v>
      </c>
      <c r="L657" t="s">
        <v>130</v>
      </c>
      <c r="M657">
        <v>1</v>
      </c>
      <c r="N657" s="47">
        <v>470</v>
      </c>
      <c r="O657" s="47">
        <v>0</v>
      </c>
      <c r="P657" s="47">
        <v>0</v>
      </c>
      <c r="Q657" s="47">
        <v>0</v>
      </c>
      <c r="R657" s="47">
        <v>0</v>
      </c>
      <c r="S657" s="47">
        <v>0</v>
      </c>
      <c r="T657" s="47">
        <v>423</v>
      </c>
      <c r="U657" s="47">
        <v>47</v>
      </c>
      <c r="V657" t="s">
        <v>71</v>
      </c>
      <c r="W657" t="s">
        <v>72</v>
      </c>
      <c r="X657"/>
      <c r="Y657" t="s">
        <v>240</v>
      </c>
      <c r="Z657" s="43" t="str">
        <f>Raw_data[[#This Row],[Month]]&amp;Raw_data[[#This Row],[Locations]]&amp;Raw_data[[#This Row],[Looker2]]</f>
        <v>45292Garden OaksRTC</v>
      </c>
      <c r="AA657" s="44" t="str">
        <f>IFERROR(VLOOKUP(Raw_data[[#This Row],[Description]],'LU Table'!$A$1:$B$50,2,0),"")</f>
        <v>RTC</v>
      </c>
      <c r="AB657" s="44" t="str">
        <f>TRIM(MID(Raw_data[[#This Row],[Location]],LEN("Positive Recovery- ")+1,LEN(Raw_data[[#This Row],[Location]])))</f>
        <v>Garden Oaks</v>
      </c>
      <c r="AC657" s="45">
        <f t="shared" si="10"/>
        <v>45292</v>
      </c>
      <c r="AD657" s="44" t="str">
        <f>VLOOKUP(Raw_data[[#This Row],[Locations]]&amp;Raw_data[[#This Row],[Looker2]],Category!A:E,5,0)</f>
        <v>Company Owned</v>
      </c>
      <c r="AE657" s="44" t="str">
        <f>Raw_data[[#This Row],[Locations]]&amp;Raw_data[[#This Row],[Looker2]]</f>
        <v>Garden OaksRTC</v>
      </c>
    </row>
    <row r="658" spans="1:31">
      <c r="A658" s="15">
        <v>45302</v>
      </c>
      <c r="B658" s="15">
        <v>45299</v>
      </c>
      <c r="C658" t="s">
        <v>9</v>
      </c>
      <c r="D658">
        <v>206297</v>
      </c>
      <c r="E658" t="s">
        <v>675</v>
      </c>
      <c r="F658" t="s">
        <v>37</v>
      </c>
      <c r="G658" t="s">
        <v>487</v>
      </c>
      <c r="H658" t="s">
        <v>154</v>
      </c>
      <c r="I658" t="s">
        <v>232</v>
      </c>
      <c r="J658" t="s">
        <v>132</v>
      </c>
      <c r="K658" t="s">
        <v>16</v>
      </c>
      <c r="L658" t="s">
        <v>131</v>
      </c>
      <c r="M658">
        <v>1</v>
      </c>
      <c r="N658" s="47">
        <v>400.39</v>
      </c>
      <c r="O658" s="47">
        <v>0</v>
      </c>
      <c r="P658" s="47">
        <v>0</v>
      </c>
      <c r="Q658" s="47">
        <v>0</v>
      </c>
      <c r="R658" s="47">
        <v>0</v>
      </c>
      <c r="S658" s="47">
        <v>400.39</v>
      </c>
      <c r="T658" s="47">
        <v>360.35</v>
      </c>
      <c r="U658" s="47">
        <v>360.35</v>
      </c>
      <c r="V658" t="s">
        <v>71</v>
      </c>
      <c r="W658" t="s">
        <v>72</v>
      </c>
      <c r="X658"/>
      <c r="Y658" t="s">
        <v>240</v>
      </c>
      <c r="Z658" s="43" t="str">
        <f>Raw_data[[#This Row],[Month]]&amp;Raw_data[[#This Row],[Locations]]&amp;Raw_data[[#This Row],[Looker2]]</f>
        <v>45292Garden OaksRTC</v>
      </c>
      <c r="AA658" s="44" t="str">
        <f>IFERROR(VLOOKUP(Raw_data[[#This Row],[Description]],'LU Table'!$A$1:$B$50,2,0),"")</f>
        <v>RTC</v>
      </c>
      <c r="AB658" s="44" t="str">
        <f>TRIM(MID(Raw_data[[#This Row],[Location]],LEN("Positive Recovery- ")+1,LEN(Raw_data[[#This Row],[Location]])))</f>
        <v>Garden Oaks</v>
      </c>
      <c r="AC658" s="45">
        <f t="shared" si="10"/>
        <v>45292</v>
      </c>
      <c r="AD658" s="44" t="str">
        <f>VLOOKUP(Raw_data[[#This Row],[Locations]]&amp;Raw_data[[#This Row],[Looker2]],Category!A:E,5,0)</f>
        <v>Company Owned</v>
      </c>
      <c r="AE658" s="44" t="str">
        <f>Raw_data[[#This Row],[Locations]]&amp;Raw_data[[#This Row],[Looker2]]</f>
        <v>Garden OaksRTC</v>
      </c>
    </row>
    <row r="659" spans="1:31">
      <c r="A659" s="15">
        <v>45302</v>
      </c>
      <c r="B659" s="15">
        <v>45299</v>
      </c>
      <c r="C659" t="s">
        <v>9</v>
      </c>
      <c r="D659">
        <v>206298</v>
      </c>
      <c r="E659" t="s">
        <v>966</v>
      </c>
      <c r="F659" t="s">
        <v>967</v>
      </c>
      <c r="G659" t="s">
        <v>968</v>
      </c>
      <c r="H659" t="s">
        <v>152</v>
      </c>
      <c r="I659" t="s">
        <v>232</v>
      </c>
      <c r="J659" t="s">
        <v>96</v>
      </c>
      <c r="K659" t="s">
        <v>16</v>
      </c>
      <c r="L659" t="s">
        <v>131</v>
      </c>
      <c r="M659">
        <v>1</v>
      </c>
      <c r="N659" s="47">
        <v>428</v>
      </c>
      <c r="O659" s="47">
        <v>0</v>
      </c>
      <c r="P659" s="47">
        <v>0</v>
      </c>
      <c r="Q659" s="47">
        <v>0</v>
      </c>
      <c r="R659" s="47">
        <v>0</v>
      </c>
      <c r="S659" s="47">
        <v>428</v>
      </c>
      <c r="T659" s="47">
        <v>385.2</v>
      </c>
      <c r="U659" s="47">
        <v>385.2</v>
      </c>
      <c r="V659" t="s">
        <v>71</v>
      </c>
      <c r="W659" t="s">
        <v>72</v>
      </c>
      <c r="X659"/>
      <c r="Y659" t="s">
        <v>240</v>
      </c>
      <c r="Z659" s="43" t="str">
        <f>Raw_data[[#This Row],[Month]]&amp;Raw_data[[#This Row],[Locations]]&amp;Raw_data[[#This Row],[Looker2]]</f>
        <v>45292Garden OaksRTC</v>
      </c>
      <c r="AA659" s="44" t="str">
        <f>IFERROR(VLOOKUP(Raw_data[[#This Row],[Description]],'LU Table'!$A$1:$B$50,2,0),"")</f>
        <v>RTC</v>
      </c>
      <c r="AB659" s="44" t="str">
        <f>TRIM(MID(Raw_data[[#This Row],[Location]],LEN("Positive Recovery- ")+1,LEN(Raw_data[[#This Row],[Location]])))</f>
        <v>Garden Oaks</v>
      </c>
      <c r="AC659" s="45">
        <f t="shared" si="10"/>
        <v>45292</v>
      </c>
      <c r="AD659" s="44" t="str">
        <f>VLOOKUP(Raw_data[[#This Row],[Locations]]&amp;Raw_data[[#This Row],[Looker2]],Category!A:E,5,0)</f>
        <v>Company Owned</v>
      </c>
      <c r="AE659" s="44" t="str">
        <f>Raw_data[[#This Row],[Locations]]&amp;Raw_data[[#This Row],[Looker2]]</f>
        <v>Garden OaksRTC</v>
      </c>
    </row>
    <row r="660" spans="1:31">
      <c r="A660" s="15">
        <v>45302</v>
      </c>
      <c r="B660" s="15">
        <v>45299</v>
      </c>
      <c r="C660" t="s">
        <v>9</v>
      </c>
      <c r="D660">
        <v>206299</v>
      </c>
      <c r="E660" t="s">
        <v>888</v>
      </c>
      <c r="F660" t="s">
        <v>290</v>
      </c>
      <c r="G660" t="s">
        <v>889</v>
      </c>
      <c r="H660" t="s">
        <v>151</v>
      </c>
      <c r="I660" t="s">
        <v>232</v>
      </c>
      <c r="J660" t="s">
        <v>17</v>
      </c>
      <c r="K660" t="s">
        <v>16</v>
      </c>
      <c r="L660" t="s">
        <v>130</v>
      </c>
      <c r="M660">
        <v>1</v>
      </c>
      <c r="N660" s="47">
        <v>200</v>
      </c>
      <c r="O660" s="47">
        <v>0</v>
      </c>
      <c r="P660" s="47">
        <v>0</v>
      </c>
      <c r="Q660" s="47">
        <v>0</v>
      </c>
      <c r="R660" s="47">
        <v>0</v>
      </c>
      <c r="S660" s="47">
        <v>0</v>
      </c>
      <c r="T660" s="47">
        <v>200</v>
      </c>
      <c r="U660" s="47">
        <v>0</v>
      </c>
      <c r="V660" t="s">
        <v>71</v>
      </c>
      <c r="W660" t="s">
        <v>72</v>
      </c>
      <c r="X660"/>
      <c r="Y660" t="s">
        <v>240</v>
      </c>
      <c r="Z660" s="43" t="str">
        <f>Raw_data[[#This Row],[Month]]&amp;Raw_data[[#This Row],[Locations]]&amp;Raw_data[[#This Row],[Looker2]]</f>
        <v>45292Garden OaksRTC</v>
      </c>
      <c r="AA660" s="44" t="str">
        <f>IFERROR(VLOOKUP(Raw_data[[#This Row],[Description]],'LU Table'!$A$1:$B$50,2,0),"")</f>
        <v>RTC</v>
      </c>
      <c r="AB660" s="44" t="str">
        <f>TRIM(MID(Raw_data[[#This Row],[Location]],LEN("Positive Recovery- ")+1,LEN(Raw_data[[#This Row],[Location]])))</f>
        <v>Garden Oaks</v>
      </c>
      <c r="AC660" s="45">
        <f t="shared" si="10"/>
        <v>45292</v>
      </c>
      <c r="AD660" s="44" t="str">
        <f>VLOOKUP(Raw_data[[#This Row],[Locations]]&amp;Raw_data[[#This Row],[Looker2]],Category!A:E,5,0)</f>
        <v>Company Owned</v>
      </c>
      <c r="AE660" s="44" t="str">
        <f>Raw_data[[#This Row],[Locations]]&amp;Raw_data[[#This Row],[Looker2]]</f>
        <v>Garden OaksRTC</v>
      </c>
    </row>
    <row r="661" spans="1:31">
      <c r="A661" s="15">
        <v>45302</v>
      </c>
      <c r="B661" s="15">
        <v>45299</v>
      </c>
      <c r="C661" t="s">
        <v>9</v>
      </c>
      <c r="D661">
        <v>206300</v>
      </c>
      <c r="E661" t="s">
        <v>569</v>
      </c>
      <c r="F661" t="s">
        <v>570</v>
      </c>
      <c r="G661" t="s">
        <v>571</v>
      </c>
      <c r="H661" t="s">
        <v>151</v>
      </c>
      <c r="I661" t="s">
        <v>232</v>
      </c>
      <c r="J661" t="s">
        <v>89</v>
      </c>
      <c r="K661" t="s">
        <v>16</v>
      </c>
      <c r="L661" t="s">
        <v>130</v>
      </c>
      <c r="M661">
        <v>1</v>
      </c>
      <c r="N661" s="47">
        <v>425</v>
      </c>
      <c r="O661" s="47">
        <v>0</v>
      </c>
      <c r="P661" s="47">
        <v>0</v>
      </c>
      <c r="Q661" s="47">
        <v>0</v>
      </c>
      <c r="R661" s="47">
        <v>0</v>
      </c>
      <c r="S661" s="47">
        <v>0</v>
      </c>
      <c r="T661" s="47">
        <v>382.5</v>
      </c>
      <c r="U661" s="47">
        <v>-42.5</v>
      </c>
      <c r="V661" t="s">
        <v>71</v>
      </c>
      <c r="W661" t="s">
        <v>72</v>
      </c>
      <c r="X661"/>
      <c r="Y661" t="s">
        <v>240</v>
      </c>
      <c r="Z661" s="43" t="str">
        <f>Raw_data[[#This Row],[Month]]&amp;Raw_data[[#This Row],[Locations]]&amp;Raw_data[[#This Row],[Looker2]]</f>
        <v>45292Garden OaksRTC</v>
      </c>
      <c r="AA661" s="44" t="str">
        <f>IFERROR(VLOOKUP(Raw_data[[#This Row],[Description]],'LU Table'!$A$1:$B$50,2,0),"")</f>
        <v>RTC</v>
      </c>
      <c r="AB661" s="44" t="str">
        <f>TRIM(MID(Raw_data[[#This Row],[Location]],LEN("Positive Recovery- ")+1,LEN(Raw_data[[#This Row],[Location]])))</f>
        <v>Garden Oaks</v>
      </c>
      <c r="AC661" s="45">
        <f t="shared" si="10"/>
        <v>45292</v>
      </c>
      <c r="AD661" s="44" t="str">
        <f>VLOOKUP(Raw_data[[#This Row],[Locations]]&amp;Raw_data[[#This Row],[Looker2]],Category!A:E,5,0)</f>
        <v>Company Owned</v>
      </c>
      <c r="AE661" s="44" t="str">
        <f>Raw_data[[#This Row],[Locations]]&amp;Raw_data[[#This Row],[Looker2]]</f>
        <v>Garden OaksRTC</v>
      </c>
    </row>
    <row r="662" spans="1:31">
      <c r="A662" s="15">
        <v>45302</v>
      </c>
      <c r="B662" s="15">
        <v>45299</v>
      </c>
      <c r="C662" t="s">
        <v>9</v>
      </c>
      <c r="D662">
        <v>206301</v>
      </c>
      <c r="E662" t="s">
        <v>807</v>
      </c>
      <c r="F662" t="s">
        <v>405</v>
      </c>
      <c r="G662" t="s">
        <v>808</v>
      </c>
      <c r="H662" t="s">
        <v>152</v>
      </c>
      <c r="I662" t="s">
        <v>232</v>
      </c>
      <c r="J662" t="s">
        <v>96</v>
      </c>
      <c r="K662" t="s">
        <v>57</v>
      </c>
      <c r="L662" t="s">
        <v>128</v>
      </c>
      <c r="M662">
        <v>1</v>
      </c>
      <c r="N662" s="47">
        <v>428</v>
      </c>
      <c r="O662" s="47">
        <v>0</v>
      </c>
      <c r="P662" s="47">
        <v>0</v>
      </c>
      <c r="Q662" s="47">
        <v>0</v>
      </c>
      <c r="R662" s="47">
        <v>0</v>
      </c>
      <c r="S662" s="47">
        <v>0</v>
      </c>
      <c r="T662" s="47">
        <v>385.2</v>
      </c>
      <c r="U662" s="47">
        <v>-42.8</v>
      </c>
      <c r="V662" t="s">
        <v>71</v>
      </c>
      <c r="W662" t="s">
        <v>72</v>
      </c>
      <c r="X662"/>
      <c r="Y662" t="s">
        <v>240</v>
      </c>
      <c r="Z662" s="43" t="str">
        <f>Raw_data[[#This Row],[Month]]&amp;Raw_data[[#This Row],[Locations]]&amp;Raw_data[[#This Row],[Looker2]]</f>
        <v>45292Hill CountryRTC</v>
      </c>
      <c r="AA662" s="44" t="str">
        <f>IFERROR(VLOOKUP(Raw_data[[#This Row],[Description]],'LU Table'!$A$1:$B$50,2,0),"")</f>
        <v>RTC</v>
      </c>
      <c r="AB662" s="44" t="str">
        <f>TRIM(MID(Raw_data[[#This Row],[Location]],LEN("Positive Recovery- ")+1,LEN(Raw_data[[#This Row],[Location]])))</f>
        <v>Hill Country</v>
      </c>
      <c r="AC662" s="45">
        <f t="shared" si="10"/>
        <v>45292</v>
      </c>
      <c r="AD662" s="44" t="str">
        <f>VLOOKUP(Raw_data[[#This Row],[Locations]]&amp;Raw_data[[#This Row],[Looker2]],Category!A:E,5,0)</f>
        <v>Company Owned</v>
      </c>
      <c r="AE662" s="44" t="str">
        <f>Raw_data[[#This Row],[Locations]]&amp;Raw_data[[#This Row],[Looker2]]</f>
        <v>Hill CountryRTC</v>
      </c>
    </row>
    <row r="663" spans="1:31">
      <c r="A663" s="15">
        <v>45302</v>
      </c>
      <c r="B663" s="15">
        <v>45299</v>
      </c>
      <c r="C663" t="s">
        <v>9</v>
      </c>
      <c r="D663">
        <v>206302</v>
      </c>
      <c r="E663" t="s">
        <v>991</v>
      </c>
      <c r="F663" t="s">
        <v>992</v>
      </c>
      <c r="G663" t="s">
        <v>993</v>
      </c>
      <c r="H663" t="s">
        <v>152</v>
      </c>
      <c r="I663" t="s">
        <v>232</v>
      </c>
      <c r="J663" t="s">
        <v>90</v>
      </c>
      <c r="K663" t="s">
        <v>16</v>
      </c>
      <c r="L663" t="s">
        <v>131</v>
      </c>
      <c r="M663">
        <v>1</v>
      </c>
      <c r="N663" s="47">
        <v>535</v>
      </c>
      <c r="O663" s="47">
        <v>0</v>
      </c>
      <c r="P663" s="47">
        <v>0</v>
      </c>
      <c r="Q663" s="47">
        <v>0</v>
      </c>
      <c r="R663" s="47">
        <v>0</v>
      </c>
      <c r="S663" s="47">
        <v>15</v>
      </c>
      <c r="T663" s="47">
        <v>481.5</v>
      </c>
      <c r="U663" s="47">
        <v>481.5</v>
      </c>
      <c r="V663" t="s">
        <v>71</v>
      </c>
      <c r="W663" t="s">
        <v>72</v>
      </c>
      <c r="X663"/>
      <c r="Y663" t="s">
        <v>240</v>
      </c>
      <c r="Z663" s="43" t="str">
        <f>Raw_data[[#This Row],[Month]]&amp;Raw_data[[#This Row],[Locations]]&amp;Raw_data[[#This Row],[Looker2]]</f>
        <v>45292Garden OaksRTC</v>
      </c>
      <c r="AA663" s="44" t="str">
        <f>IFERROR(VLOOKUP(Raw_data[[#This Row],[Description]],'LU Table'!$A$1:$B$50,2,0),"")</f>
        <v>RTC</v>
      </c>
      <c r="AB663" s="44" t="str">
        <f>TRIM(MID(Raw_data[[#This Row],[Location]],LEN("Positive Recovery- ")+1,LEN(Raw_data[[#This Row],[Location]])))</f>
        <v>Garden Oaks</v>
      </c>
      <c r="AC663" s="45">
        <f t="shared" si="10"/>
        <v>45292</v>
      </c>
      <c r="AD663" s="44" t="str">
        <f>VLOOKUP(Raw_data[[#This Row],[Locations]]&amp;Raw_data[[#This Row],[Looker2]],Category!A:E,5,0)</f>
        <v>Company Owned</v>
      </c>
      <c r="AE663" s="44" t="str">
        <f>Raw_data[[#This Row],[Locations]]&amp;Raw_data[[#This Row],[Looker2]]</f>
        <v>Garden OaksRTC</v>
      </c>
    </row>
    <row r="664" spans="1:31">
      <c r="A664" s="15">
        <v>45302</v>
      </c>
      <c r="B664" s="15">
        <v>45299</v>
      </c>
      <c r="C664" t="s">
        <v>9</v>
      </c>
      <c r="D664">
        <v>206304</v>
      </c>
      <c r="E664" t="s">
        <v>843</v>
      </c>
      <c r="F664" t="s">
        <v>447</v>
      </c>
      <c r="G664" t="s">
        <v>456</v>
      </c>
      <c r="H664" t="s">
        <v>151</v>
      </c>
      <c r="I664" t="s">
        <v>232</v>
      </c>
      <c r="J664" t="s">
        <v>88</v>
      </c>
      <c r="K664" t="s">
        <v>107</v>
      </c>
      <c r="L664" t="s">
        <v>131</v>
      </c>
      <c r="M664">
        <v>1</v>
      </c>
      <c r="N664" s="47">
        <v>500</v>
      </c>
      <c r="O664" s="47">
        <v>0</v>
      </c>
      <c r="P664" s="47">
        <v>0</v>
      </c>
      <c r="Q664" s="47">
        <v>0</v>
      </c>
      <c r="R664" s="47">
        <v>0</v>
      </c>
      <c r="S664" s="47">
        <v>500</v>
      </c>
      <c r="T664" s="47">
        <v>450</v>
      </c>
      <c r="U664" s="47">
        <v>450</v>
      </c>
      <c r="V664" t="s">
        <v>71</v>
      </c>
      <c r="W664" t="s">
        <v>72</v>
      </c>
      <c r="X664"/>
      <c r="Y664" t="s">
        <v>240</v>
      </c>
      <c r="Z664" s="43" t="str">
        <f>Raw_data[[#This Row],[Month]]&amp;Raw_data[[#This Row],[Locations]]&amp;Raw_data[[#This Row],[Looker2]]</f>
        <v>45292Dallas Ft WorthRTC</v>
      </c>
      <c r="AA664" s="44" t="str">
        <f>IFERROR(VLOOKUP(Raw_data[[#This Row],[Description]],'LU Table'!$A$1:$B$50,2,0),"")</f>
        <v>RTC</v>
      </c>
      <c r="AB664" s="44" t="str">
        <f>TRIM(MID(Raw_data[[#This Row],[Location]],LEN("Positive Recovery- ")+1,LEN(Raw_data[[#This Row],[Location]])))</f>
        <v>Dallas Ft Worth</v>
      </c>
      <c r="AC664" s="45">
        <f t="shared" si="10"/>
        <v>45292</v>
      </c>
      <c r="AD664" s="44" t="str">
        <f>VLOOKUP(Raw_data[[#This Row],[Locations]]&amp;Raw_data[[#This Row],[Looker2]],Category!A:E,5,0)</f>
        <v>Company Owned</v>
      </c>
      <c r="AE664" s="44" t="str">
        <f>Raw_data[[#This Row],[Locations]]&amp;Raw_data[[#This Row],[Looker2]]</f>
        <v>Dallas Ft WorthRTC</v>
      </c>
    </row>
    <row r="665" spans="1:31">
      <c r="A665" s="15">
        <v>45302</v>
      </c>
      <c r="B665" s="15">
        <v>45299</v>
      </c>
      <c r="C665" t="s">
        <v>9</v>
      </c>
      <c r="D665">
        <v>206305</v>
      </c>
      <c r="E665" t="s">
        <v>936</v>
      </c>
      <c r="F665" t="s">
        <v>937</v>
      </c>
      <c r="G665" t="s">
        <v>938</v>
      </c>
      <c r="H665" t="s">
        <v>151</v>
      </c>
      <c r="I665" t="s">
        <v>232</v>
      </c>
      <c r="J665" t="s">
        <v>88</v>
      </c>
      <c r="K665" t="s">
        <v>16</v>
      </c>
      <c r="L665" t="s">
        <v>131</v>
      </c>
      <c r="M665">
        <v>1</v>
      </c>
      <c r="N665" s="47">
        <v>500</v>
      </c>
      <c r="O665" s="47">
        <v>0</v>
      </c>
      <c r="P665" s="47">
        <v>0</v>
      </c>
      <c r="Q665" s="47">
        <v>0</v>
      </c>
      <c r="R665" s="47">
        <v>0</v>
      </c>
      <c r="S665" s="47">
        <v>0</v>
      </c>
      <c r="T665" s="47">
        <v>450</v>
      </c>
      <c r="U665" s="47">
        <v>-50</v>
      </c>
      <c r="V665" t="s">
        <v>71</v>
      </c>
      <c r="W665" t="s">
        <v>72</v>
      </c>
      <c r="X665"/>
      <c r="Y665" t="s">
        <v>240</v>
      </c>
      <c r="Z665" s="43" t="str">
        <f>Raw_data[[#This Row],[Month]]&amp;Raw_data[[#This Row],[Locations]]&amp;Raw_data[[#This Row],[Looker2]]</f>
        <v>45292Garden OaksRTC</v>
      </c>
      <c r="AA665" s="44" t="str">
        <f>IFERROR(VLOOKUP(Raw_data[[#This Row],[Description]],'LU Table'!$A$1:$B$50,2,0),"")</f>
        <v>RTC</v>
      </c>
      <c r="AB665" s="44" t="str">
        <f>TRIM(MID(Raw_data[[#This Row],[Location]],LEN("Positive Recovery- ")+1,LEN(Raw_data[[#This Row],[Location]])))</f>
        <v>Garden Oaks</v>
      </c>
      <c r="AC665" s="45">
        <f t="shared" si="10"/>
        <v>45292</v>
      </c>
      <c r="AD665" s="44" t="str">
        <f>VLOOKUP(Raw_data[[#This Row],[Locations]]&amp;Raw_data[[#This Row],[Looker2]],Category!A:E,5,0)</f>
        <v>Company Owned</v>
      </c>
      <c r="AE665" s="44" t="str">
        <f>Raw_data[[#This Row],[Locations]]&amp;Raw_data[[#This Row],[Looker2]]</f>
        <v>Garden OaksRTC</v>
      </c>
    </row>
    <row r="666" spans="1:31">
      <c r="A666" s="15">
        <v>45302</v>
      </c>
      <c r="B666" s="15">
        <v>45299</v>
      </c>
      <c r="C666" t="s">
        <v>9</v>
      </c>
      <c r="D666">
        <v>206306</v>
      </c>
      <c r="E666" t="s">
        <v>975</v>
      </c>
      <c r="F666" t="s">
        <v>255</v>
      </c>
      <c r="G666" t="s">
        <v>976</v>
      </c>
      <c r="H666" t="s">
        <v>155</v>
      </c>
      <c r="I666" t="s">
        <v>232</v>
      </c>
      <c r="J666" t="s">
        <v>94</v>
      </c>
      <c r="K666" t="s">
        <v>16</v>
      </c>
      <c r="L666" t="s">
        <v>130</v>
      </c>
      <c r="M666">
        <v>1</v>
      </c>
      <c r="N666" s="47">
        <v>610</v>
      </c>
      <c r="O666" s="47">
        <v>0</v>
      </c>
      <c r="P666" s="47">
        <v>0</v>
      </c>
      <c r="Q666" s="47">
        <v>0</v>
      </c>
      <c r="R666" s="47">
        <v>0</v>
      </c>
      <c r="S666" s="47">
        <v>0</v>
      </c>
      <c r="T666" s="47">
        <v>549</v>
      </c>
      <c r="U666" s="47">
        <v>-61</v>
      </c>
      <c r="V666" t="s">
        <v>71</v>
      </c>
      <c r="W666" t="s">
        <v>72</v>
      </c>
      <c r="X666"/>
      <c r="Y666" t="s">
        <v>240</v>
      </c>
      <c r="Z666" s="43" t="str">
        <f>Raw_data[[#This Row],[Month]]&amp;Raw_data[[#This Row],[Locations]]&amp;Raw_data[[#This Row],[Looker2]]</f>
        <v>45292Garden OaksDetox</v>
      </c>
      <c r="AA666" s="44" t="str">
        <f>IFERROR(VLOOKUP(Raw_data[[#This Row],[Description]],'LU Table'!$A$1:$B$50,2,0),"")</f>
        <v>Detox</v>
      </c>
      <c r="AB666" s="44" t="str">
        <f>TRIM(MID(Raw_data[[#This Row],[Location]],LEN("Positive Recovery- ")+1,LEN(Raw_data[[#This Row],[Location]])))</f>
        <v>Garden Oaks</v>
      </c>
      <c r="AC666" s="45">
        <f t="shared" si="10"/>
        <v>45292</v>
      </c>
      <c r="AD666" s="44" t="str">
        <f>VLOOKUP(Raw_data[[#This Row],[Locations]]&amp;Raw_data[[#This Row],[Looker2]],Category!A:E,5,0)</f>
        <v>Company Owned</v>
      </c>
      <c r="AE666" s="44" t="str">
        <f>Raw_data[[#This Row],[Locations]]&amp;Raw_data[[#This Row],[Looker2]]</f>
        <v>Garden OaksDetox</v>
      </c>
    </row>
    <row r="667" spans="1:31">
      <c r="A667" s="15">
        <v>45302</v>
      </c>
      <c r="B667" s="15">
        <v>45299</v>
      </c>
      <c r="C667" t="s">
        <v>9</v>
      </c>
      <c r="D667">
        <v>206307</v>
      </c>
      <c r="E667" t="s">
        <v>99</v>
      </c>
      <c r="F667" t="s">
        <v>278</v>
      </c>
      <c r="G667" t="s">
        <v>400</v>
      </c>
      <c r="H667" t="s">
        <v>154</v>
      </c>
      <c r="I667" t="s">
        <v>232</v>
      </c>
      <c r="J667" t="s">
        <v>711</v>
      </c>
      <c r="K667" t="s">
        <v>107</v>
      </c>
      <c r="L667" t="s">
        <v>130</v>
      </c>
      <c r="M667">
        <v>1</v>
      </c>
      <c r="N667" s="47">
        <v>400.39</v>
      </c>
      <c r="O667" s="47">
        <v>0</v>
      </c>
      <c r="P667" s="47">
        <v>0</v>
      </c>
      <c r="Q667" s="47">
        <v>0</v>
      </c>
      <c r="R667" s="47">
        <v>0</v>
      </c>
      <c r="S667" s="47">
        <v>400.39</v>
      </c>
      <c r="T667" s="47">
        <v>360.35</v>
      </c>
      <c r="U667" s="47">
        <v>360.35</v>
      </c>
      <c r="V667" t="s">
        <v>71</v>
      </c>
      <c r="W667" t="s">
        <v>72</v>
      </c>
      <c r="X667"/>
      <c r="Y667" t="s">
        <v>240</v>
      </c>
      <c r="Z667" s="43" t="str">
        <f>Raw_data[[#This Row],[Month]]&amp;Raw_data[[#This Row],[Locations]]&amp;Raw_data[[#This Row],[Looker2]]</f>
        <v>45292Dallas Ft WorthRTC</v>
      </c>
      <c r="AA667" s="44" t="str">
        <f>IFERROR(VLOOKUP(Raw_data[[#This Row],[Description]],'LU Table'!$A$1:$B$50,2,0),"")</f>
        <v>RTC</v>
      </c>
      <c r="AB667" s="44" t="str">
        <f>TRIM(MID(Raw_data[[#This Row],[Location]],LEN("Positive Recovery- ")+1,LEN(Raw_data[[#This Row],[Location]])))</f>
        <v>Dallas Ft Worth</v>
      </c>
      <c r="AC667" s="45">
        <f t="shared" si="10"/>
        <v>45292</v>
      </c>
      <c r="AD667" s="44" t="str">
        <f>VLOOKUP(Raw_data[[#This Row],[Locations]]&amp;Raw_data[[#This Row],[Looker2]],Category!A:E,5,0)</f>
        <v>Company Owned</v>
      </c>
      <c r="AE667" s="44" t="str">
        <f>Raw_data[[#This Row],[Locations]]&amp;Raw_data[[#This Row],[Looker2]]</f>
        <v>Dallas Ft WorthRTC</v>
      </c>
    </row>
    <row r="668" spans="1:31">
      <c r="A668" s="15">
        <v>45302</v>
      </c>
      <c r="B668" s="15">
        <v>45299</v>
      </c>
      <c r="C668" t="s">
        <v>9</v>
      </c>
      <c r="D668">
        <v>206308</v>
      </c>
      <c r="E668" t="s">
        <v>949</v>
      </c>
      <c r="F668" t="s">
        <v>950</v>
      </c>
      <c r="G668" t="s">
        <v>382</v>
      </c>
      <c r="H668" t="s">
        <v>154</v>
      </c>
      <c r="I668" t="s">
        <v>232</v>
      </c>
      <c r="J668" t="s">
        <v>93</v>
      </c>
      <c r="K668" t="s">
        <v>107</v>
      </c>
      <c r="L668" t="s">
        <v>131</v>
      </c>
      <c r="M668">
        <v>1</v>
      </c>
      <c r="N668" s="47">
        <v>530</v>
      </c>
      <c r="O668" s="47">
        <v>0</v>
      </c>
      <c r="P668" s="47">
        <v>0</v>
      </c>
      <c r="Q668" s="47">
        <v>0</v>
      </c>
      <c r="R668" s="47">
        <v>0</v>
      </c>
      <c r="S668" s="47">
        <v>0</v>
      </c>
      <c r="T668" s="47">
        <v>477</v>
      </c>
      <c r="U668" s="47">
        <v>-53</v>
      </c>
      <c r="V668" t="s">
        <v>71</v>
      </c>
      <c r="W668" t="s">
        <v>72</v>
      </c>
      <c r="X668"/>
      <c r="Y668" t="s">
        <v>240</v>
      </c>
      <c r="Z668" s="43" t="str">
        <f>Raw_data[[#This Row],[Month]]&amp;Raw_data[[#This Row],[Locations]]&amp;Raw_data[[#This Row],[Looker2]]</f>
        <v>45292Dallas Ft WorthRTC</v>
      </c>
      <c r="AA668" s="44" t="str">
        <f>IFERROR(VLOOKUP(Raw_data[[#This Row],[Description]],'LU Table'!$A$1:$B$50,2,0),"")</f>
        <v>RTC</v>
      </c>
      <c r="AB668" s="44" t="str">
        <f>TRIM(MID(Raw_data[[#This Row],[Location]],LEN("Positive Recovery- ")+1,LEN(Raw_data[[#This Row],[Location]])))</f>
        <v>Dallas Ft Worth</v>
      </c>
      <c r="AC668" s="45">
        <f t="shared" si="10"/>
        <v>45292</v>
      </c>
      <c r="AD668" s="44" t="str">
        <f>VLOOKUP(Raw_data[[#This Row],[Locations]]&amp;Raw_data[[#This Row],[Looker2]],Category!A:E,5,0)</f>
        <v>Company Owned</v>
      </c>
      <c r="AE668" s="44" t="str">
        <f>Raw_data[[#This Row],[Locations]]&amp;Raw_data[[#This Row],[Looker2]]</f>
        <v>Dallas Ft WorthRTC</v>
      </c>
    </row>
    <row r="669" spans="1:31">
      <c r="A669" s="15">
        <v>45302</v>
      </c>
      <c r="B669" s="15">
        <v>45299</v>
      </c>
      <c r="C669" t="s">
        <v>9</v>
      </c>
      <c r="D669">
        <v>206309</v>
      </c>
      <c r="E669" t="s">
        <v>677</v>
      </c>
      <c r="F669" t="s">
        <v>543</v>
      </c>
      <c r="G669" t="s">
        <v>508</v>
      </c>
      <c r="H669" t="s">
        <v>151</v>
      </c>
      <c r="I669" t="s">
        <v>232</v>
      </c>
      <c r="J669" t="s">
        <v>88</v>
      </c>
      <c r="K669" t="s">
        <v>57</v>
      </c>
      <c r="L669" t="s">
        <v>131</v>
      </c>
      <c r="M669">
        <v>1</v>
      </c>
      <c r="N669" s="47">
        <v>500</v>
      </c>
      <c r="O669" s="47">
        <v>0</v>
      </c>
      <c r="P669" s="47">
        <v>0</v>
      </c>
      <c r="Q669" s="47">
        <v>0</v>
      </c>
      <c r="R669" s="47">
        <v>0</v>
      </c>
      <c r="S669" s="47">
        <v>0</v>
      </c>
      <c r="T669" s="47">
        <v>450</v>
      </c>
      <c r="U669" s="47">
        <v>-50</v>
      </c>
      <c r="V669" t="s">
        <v>71</v>
      </c>
      <c r="W669" t="s">
        <v>72</v>
      </c>
      <c r="X669"/>
      <c r="Y669" t="s">
        <v>240</v>
      </c>
      <c r="Z669" s="43" t="str">
        <f>Raw_data[[#This Row],[Month]]&amp;Raw_data[[#This Row],[Locations]]&amp;Raw_data[[#This Row],[Looker2]]</f>
        <v>45292Hill CountryRTC</v>
      </c>
      <c r="AA669" s="44" t="str">
        <f>IFERROR(VLOOKUP(Raw_data[[#This Row],[Description]],'LU Table'!$A$1:$B$50,2,0),"")</f>
        <v>RTC</v>
      </c>
      <c r="AB669" s="44" t="str">
        <f>TRIM(MID(Raw_data[[#This Row],[Location]],LEN("Positive Recovery- ")+1,LEN(Raw_data[[#This Row],[Location]])))</f>
        <v>Hill Country</v>
      </c>
      <c r="AC669" s="45">
        <f t="shared" si="10"/>
        <v>45292</v>
      </c>
      <c r="AD669" s="44" t="str">
        <f>VLOOKUP(Raw_data[[#This Row],[Locations]]&amp;Raw_data[[#This Row],[Looker2]],Category!A:E,5,0)</f>
        <v>Company Owned</v>
      </c>
      <c r="AE669" s="44" t="str">
        <f>Raw_data[[#This Row],[Locations]]&amp;Raw_data[[#This Row],[Looker2]]</f>
        <v>Hill CountryRTC</v>
      </c>
    </row>
    <row r="670" spans="1:31">
      <c r="A670" s="15">
        <v>45302</v>
      </c>
      <c r="B670" s="15">
        <v>45299</v>
      </c>
      <c r="C670" t="s">
        <v>9</v>
      </c>
      <c r="D670">
        <v>206310</v>
      </c>
      <c r="E670" t="s">
        <v>885</v>
      </c>
      <c r="F670" t="s">
        <v>886</v>
      </c>
      <c r="G670" t="s">
        <v>887</v>
      </c>
      <c r="H670" t="s">
        <v>151</v>
      </c>
      <c r="I670" t="s">
        <v>232</v>
      </c>
      <c r="J670" t="s">
        <v>90</v>
      </c>
      <c r="K670" t="s">
        <v>16</v>
      </c>
      <c r="L670" t="s">
        <v>131</v>
      </c>
      <c r="M670">
        <v>1</v>
      </c>
      <c r="N670" s="47">
        <v>425</v>
      </c>
      <c r="O670" s="47">
        <v>0</v>
      </c>
      <c r="P670" s="47">
        <v>0</v>
      </c>
      <c r="Q670" s="47">
        <v>0</v>
      </c>
      <c r="R670" s="47">
        <v>0</v>
      </c>
      <c r="S670" s="47">
        <v>425</v>
      </c>
      <c r="T670" s="47">
        <v>425</v>
      </c>
      <c r="U670" s="47">
        <v>425</v>
      </c>
      <c r="V670" t="s">
        <v>71</v>
      </c>
      <c r="W670" t="s">
        <v>72</v>
      </c>
      <c r="X670"/>
      <c r="Y670" t="s">
        <v>240</v>
      </c>
      <c r="Z670" s="43" t="str">
        <f>Raw_data[[#This Row],[Month]]&amp;Raw_data[[#This Row],[Locations]]&amp;Raw_data[[#This Row],[Looker2]]</f>
        <v>45292Garden OaksRTC</v>
      </c>
      <c r="AA670" s="44" t="str">
        <f>IFERROR(VLOOKUP(Raw_data[[#This Row],[Description]],'LU Table'!$A$1:$B$50,2,0),"")</f>
        <v>RTC</v>
      </c>
      <c r="AB670" s="44" t="str">
        <f>TRIM(MID(Raw_data[[#This Row],[Location]],LEN("Positive Recovery- ")+1,LEN(Raw_data[[#This Row],[Location]])))</f>
        <v>Garden Oaks</v>
      </c>
      <c r="AC670" s="45">
        <f t="shared" si="10"/>
        <v>45292</v>
      </c>
      <c r="AD670" s="44" t="str">
        <f>VLOOKUP(Raw_data[[#This Row],[Locations]]&amp;Raw_data[[#This Row],[Looker2]],Category!A:E,5,0)</f>
        <v>Company Owned</v>
      </c>
      <c r="AE670" s="44" t="str">
        <f>Raw_data[[#This Row],[Locations]]&amp;Raw_data[[#This Row],[Looker2]]</f>
        <v>Garden OaksRTC</v>
      </c>
    </row>
    <row r="671" spans="1:31">
      <c r="A671" s="15">
        <v>45302</v>
      </c>
      <c r="B671" s="15">
        <v>45299</v>
      </c>
      <c r="C671" t="s">
        <v>9</v>
      </c>
      <c r="D671">
        <v>206311</v>
      </c>
      <c r="E671" t="s">
        <v>998</v>
      </c>
      <c r="F671" t="s">
        <v>464</v>
      </c>
      <c r="G671" t="s">
        <v>291</v>
      </c>
      <c r="H671" t="s">
        <v>155</v>
      </c>
      <c r="I671" t="s">
        <v>232</v>
      </c>
      <c r="J671" t="s">
        <v>88</v>
      </c>
      <c r="K671" t="s">
        <v>16</v>
      </c>
      <c r="L671" t="s">
        <v>130</v>
      </c>
      <c r="M671">
        <v>1</v>
      </c>
      <c r="N671" s="47">
        <v>700</v>
      </c>
      <c r="O671" s="47">
        <v>0</v>
      </c>
      <c r="P671" s="47">
        <v>0</v>
      </c>
      <c r="Q671" s="47">
        <v>0</v>
      </c>
      <c r="R671" s="47">
        <v>0</v>
      </c>
      <c r="S671" s="47">
        <v>0</v>
      </c>
      <c r="T671" s="47">
        <v>630</v>
      </c>
      <c r="U671" s="47">
        <v>630</v>
      </c>
      <c r="V671" t="s">
        <v>71</v>
      </c>
      <c r="W671" t="s">
        <v>72</v>
      </c>
      <c r="X671"/>
      <c r="Y671" t="s">
        <v>240</v>
      </c>
      <c r="Z671" s="43" t="str">
        <f>Raw_data[[#This Row],[Month]]&amp;Raw_data[[#This Row],[Locations]]&amp;Raw_data[[#This Row],[Looker2]]</f>
        <v>45292Garden OaksDetox</v>
      </c>
      <c r="AA671" s="44" t="str">
        <f>IFERROR(VLOOKUP(Raw_data[[#This Row],[Description]],'LU Table'!$A$1:$B$50,2,0),"")</f>
        <v>Detox</v>
      </c>
      <c r="AB671" s="44" t="str">
        <f>TRIM(MID(Raw_data[[#This Row],[Location]],LEN("Positive Recovery- ")+1,LEN(Raw_data[[#This Row],[Location]])))</f>
        <v>Garden Oaks</v>
      </c>
      <c r="AC671" s="45">
        <f t="shared" ref="AC671:AC734" si="11">B671-DAY(B671)+1</f>
        <v>45292</v>
      </c>
      <c r="AD671" s="44" t="str">
        <f>VLOOKUP(Raw_data[[#This Row],[Locations]]&amp;Raw_data[[#This Row],[Looker2]],Category!A:E,5,0)</f>
        <v>Company Owned</v>
      </c>
      <c r="AE671" s="44" t="str">
        <f>Raw_data[[#This Row],[Locations]]&amp;Raw_data[[#This Row],[Looker2]]</f>
        <v>Garden OaksDetox</v>
      </c>
    </row>
    <row r="672" spans="1:31">
      <c r="A672" s="15">
        <v>45302</v>
      </c>
      <c r="B672" s="15">
        <v>45299</v>
      </c>
      <c r="C672" t="s">
        <v>9</v>
      </c>
      <c r="D672">
        <v>206312</v>
      </c>
      <c r="E672" t="s">
        <v>187</v>
      </c>
      <c r="F672" t="s">
        <v>349</v>
      </c>
      <c r="G672" t="s">
        <v>507</v>
      </c>
      <c r="H672" t="s">
        <v>151</v>
      </c>
      <c r="I672" t="s">
        <v>232</v>
      </c>
      <c r="J672" t="s">
        <v>88</v>
      </c>
      <c r="K672" t="s">
        <v>107</v>
      </c>
      <c r="L672" t="s">
        <v>130</v>
      </c>
      <c r="M672">
        <v>1</v>
      </c>
      <c r="N672" s="47">
        <v>500</v>
      </c>
      <c r="O672" s="47">
        <v>0</v>
      </c>
      <c r="P672" s="47">
        <v>0</v>
      </c>
      <c r="Q672" s="47">
        <v>0</v>
      </c>
      <c r="R672" s="47">
        <v>0</v>
      </c>
      <c r="S672" s="47">
        <v>500</v>
      </c>
      <c r="T672" s="47">
        <v>450</v>
      </c>
      <c r="U672" s="47">
        <v>450</v>
      </c>
      <c r="V672" t="s">
        <v>71</v>
      </c>
      <c r="W672" t="s">
        <v>72</v>
      </c>
      <c r="X672"/>
      <c r="Y672" t="s">
        <v>240</v>
      </c>
      <c r="Z672" s="43" t="str">
        <f>Raw_data[[#This Row],[Month]]&amp;Raw_data[[#This Row],[Locations]]&amp;Raw_data[[#This Row],[Looker2]]</f>
        <v>45292Dallas Ft WorthRTC</v>
      </c>
      <c r="AA672" s="44" t="str">
        <f>IFERROR(VLOOKUP(Raw_data[[#This Row],[Description]],'LU Table'!$A$1:$B$50,2,0),"")</f>
        <v>RTC</v>
      </c>
      <c r="AB672" s="44" t="str">
        <f>TRIM(MID(Raw_data[[#This Row],[Location]],LEN("Positive Recovery- ")+1,LEN(Raw_data[[#This Row],[Location]])))</f>
        <v>Dallas Ft Worth</v>
      </c>
      <c r="AC672" s="45">
        <f t="shared" si="11"/>
        <v>45292</v>
      </c>
      <c r="AD672" s="44" t="str">
        <f>VLOOKUP(Raw_data[[#This Row],[Locations]]&amp;Raw_data[[#This Row],[Looker2]],Category!A:E,5,0)</f>
        <v>Company Owned</v>
      </c>
      <c r="AE672" s="44" t="str">
        <f>Raw_data[[#This Row],[Locations]]&amp;Raw_data[[#This Row],[Looker2]]</f>
        <v>Dallas Ft WorthRTC</v>
      </c>
    </row>
    <row r="673" spans="1:31">
      <c r="A673" s="15">
        <v>45302</v>
      </c>
      <c r="B673" s="15">
        <v>45299</v>
      </c>
      <c r="C673" t="s">
        <v>9</v>
      </c>
      <c r="D673">
        <v>206313</v>
      </c>
      <c r="E673" t="s">
        <v>746</v>
      </c>
      <c r="F673" t="s">
        <v>463</v>
      </c>
      <c r="G673" t="s">
        <v>312</v>
      </c>
      <c r="H673" t="s">
        <v>154</v>
      </c>
      <c r="I673" t="s">
        <v>232</v>
      </c>
      <c r="J673" t="s">
        <v>711</v>
      </c>
      <c r="K673" t="s">
        <v>16</v>
      </c>
      <c r="L673" t="s">
        <v>131</v>
      </c>
      <c r="M673">
        <v>1</v>
      </c>
      <c r="N673" s="47">
        <v>400.39</v>
      </c>
      <c r="O673" s="47">
        <v>0</v>
      </c>
      <c r="P673" s="47">
        <v>0</v>
      </c>
      <c r="Q673" s="47">
        <v>0</v>
      </c>
      <c r="R673" s="47">
        <v>0</v>
      </c>
      <c r="S673" s="47">
        <v>400.39</v>
      </c>
      <c r="T673" s="47">
        <v>360.35</v>
      </c>
      <c r="U673" s="47">
        <v>360.35</v>
      </c>
      <c r="V673" t="s">
        <v>71</v>
      </c>
      <c r="W673" t="s">
        <v>72</v>
      </c>
      <c r="X673"/>
      <c r="Y673" t="s">
        <v>240</v>
      </c>
      <c r="Z673" s="43" t="str">
        <f>Raw_data[[#This Row],[Month]]&amp;Raw_data[[#This Row],[Locations]]&amp;Raw_data[[#This Row],[Looker2]]</f>
        <v>45292Garden OaksRTC</v>
      </c>
      <c r="AA673" s="44" t="str">
        <f>IFERROR(VLOOKUP(Raw_data[[#This Row],[Description]],'LU Table'!$A$1:$B$50,2,0),"")</f>
        <v>RTC</v>
      </c>
      <c r="AB673" s="44" t="str">
        <f>TRIM(MID(Raw_data[[#This Row],[Location]],LEN("Positive Recovery- ")+1,LEN(Raw_data[[#This Row],[Location]])))</f>
        <v>Garden Oaks</v>
      </c>
      <c r="AC673" s="45">
        <f t="shared" si="11"/>
        <v>45292</v>
      </c>
      <c r="AD673" s="44" t="str">
        <f>VLOOKUP(Raw_data[[#This Row],[Locations]]&amp;Raw_data[[#This Row],[Looker2]],Category!A:E,5,0)</f>
        <v>Company Owned</v>
      </c>
      <c r="AE673" s="44" t="str">
        <f>Raw_data[[#This Row],[Locations]]&amp;Raw_data[[#This Row],[Looker2]]</f>
        <v>Garden OaksRTC</v>
      </c>
    </row>
    <row r="674" spans="1:31">
      <c r="A674" s="15">
        <v>45302</v>
      </c>
      <c r="B674" s="15">
        <v>45299</v>
      </c>
      <c r="C674" t="s">
        <v>9</v>
      </c>
      <c r="D674">
        <v>206315</v>
      </c>
      <c r="E674" t="s">
        <v>122</v>
      </c>
      <c r="F674" t="s">
        <v>441</v>
      </c>
      <c r="G674" t="s">
        <v>442</v>
      </c>
      <c r="H674" t="s">
        <v>627</v>
      </c>
      <c r="I674" t="s">
        <v>232</v>
      </c>
      <c r="J674" t="s">
        <v>94</v>
      </c>
      <c r="K674" t="s">
        <v>16</v>
      </c>
      <c r="L674" t="s">
        <v>130</v>
      </c>
      <c r="M674">
        <v>1</v>
      </c>
      <c r="N674" s="47">
        <v>495</v>
      </c>
      <c r="O674" s="47">
        <v>0</v>
      </c>
      <c r="P674" s="47">
        <v>0</v>
      </c>
      <c r="Q674" s="47">
        <v>0</v>
      </c>
      <c r="R674" s="47">
        <v>0</v>
      </c>
      <c r="S674" s="47">
        <v>0</v>
      </c>
      <c r="T674" s="47">
        <v>445.5</v>
      </c>
      <c r="U674" s="47">
        <v>74.25</v>
      </c>
      <c r="V674" t="s">
        <v>71</v>
      </c>
      <c r="W674" t="s">
        <v>72</v>
      </c>
      <c r="X674"/>
      <c r="Y674" t="s">
        <v>240</v>
      </c>
      <c r="Z674" s="43" t="str">
        <f>Raw_data[[#This Row],[Month]]&amp;Raw_data[[#This Row],[Locations]]&amp;Raw_data[[#This Row],[Looker2]]</f>
        <v>45292Garden OaksRTC</v>
      </c>
      <c r="AA674" s="44" t="str">
        <f>IFERROR(VLOOKUP(Raw_data[[#This Row],[Description]],'LU Table'!$A$1:$B$50,2,0),"")</f>
        <v>RTC</v>
      </c>
      <c r="AB674" s="44" t="str">
        <f>TRIM(MID(Raw_data[[#This Row],[Location]],LEN("Positive Recovery- ")+1,LEN(Raw_data[[#This Row],[Location]])))</f>
        <v>Garden Oaks</v>
      </c>
      <c r="AC674" s="45">
        <f t="shared" si="11"/>
        <v>45292</v>
      </c>
      <c r="AD674" s="44" t="str">
        <f>VLOOKUP(Raw_data[[#This Row],[Locations]]&amp;Raw_data[[#This Row],[Looker2]],Category!A:E,5,0)</f>
        <v>Company Owned</v>
      </c>
      <c r="AE674" s="44" t="str">
        <f>Raw_data[[#This Row],[Locations]]&amp;Raw_data[[#This Row],[Looker2]]</f>
        <v>Garden OaksRTC</v>
      </c>
    </row>
    <row r="675" spans="1:31">
      <c r="A675" s="15">
        <v>45302</v>
      </c>
      <c r="B675" s="15">
        <v>45299</v>
      </c>
      <c r="C675" t="s">
        <v>9</v>
      </c>
      <c r="D675">
        <v>206316</v>
      </c>
      <c r="E675" t="s">
        <v>544</v>
      </c>
      <c r="F675" t="s">
        <v>395</v>
      </c>
      <c r="G675" t="s">
        <v>331</v>
      </c>
      <c r="H675" t="s">
        <v>152</v>
      </c>
      <c r="I675" t="s">
        <v>232</v>
      </c>
      <c r="J675" t="s">
        <v>90</v>
      </c>
      <c r="K675" t="s">
        <v>57</v>
      </c>
      <c r="L675" t="s">
        <v>131</v>
      </c>
      <c r="M675">
        <v>1</v>
      </c>
      <c r="N675" s="47">
        <v>535</v>
      </c>
      <c r="O675" s="47">
        <v>0</v>
      </c>
      <c r="P675" s="47">
        <v>0</v>
      </c>
      <c r="Q675" s="47">
        <v>0</v>
      </c>
      <c r="R675" s="47">
        <v>0</v>
      </c>
      <c r="S675" s="47">
        <v>0</v>
      </c>
      <c r="T675" s="47">
        <v>481.5</v>
      </c>
      <c r="U675" s="47">
        <v>135</v>
      </c>
      <c r="V675" t="s">
        <v>71</v>
      </c>
      <c r="W675" t="s">
        <v>72</v>
      </c>
      <c r="X675"/>
      <c r="Y675" t="s">
        <v>240</v>
      </c>
      <c r="Z675" s="43" t="str">
        <f>Raw_data[[#This Row],[Month]]&amp;Raw_data[[#This Row],[Locations]]&amp;Raw_data[[#This Row],[Looker2]]</f>
        <v>45292Hill CountryRTC</v>
      </c>
      <c r="AA675" s="44" t="str">
        <f>IFERROR(VLOOKUP(Raw_data[[#This Row],[Description]],'LU Table'!$A$1:$B$50,2,0),"")</f>
        <v>RTC</v>
      </c>
      <c r="AB675" s="44" t="str">
        <f>TRIM(MID(Raw_data[[#This Row],[Location]],LEN("Positive Recovery- ")+1,LEN(Raw_data[[#This Row],[Location]])))</f>
        <v>Hill Country</v>
      </c>
      <c r="AC675" s="45">
        <f t="shared" si="11"/>
        <v>45292</v>
      </c>
      <c r="AD675" s="44" t="str">
        <f>VLOOKUP(Raw_data[[#This Row],[Locations]]&amp;Raw_data[[#This Row],[Looker2]],Category!A:E,5,0)</f>
        <v>Company Owned</v>
      </c>
      <c r="AE675" s="44" t="str">
        <f>Raw_data[[#This Row],[Locations]]&amp;Raw_data[[#This Row],[Looker2]]</f>
        <v>Hill CountryRTC</v>
      </c>
    </row>
    <row r="676" spans="1:31">
      <c r="A676" s="15">
        <v>45302</v>
      </c>
      <c r="B676" s="15">
        <v>45299</v>
      </c>
      <c r="C676" t="s">
        <v>9</v>
      </c>
      <c r="D676">
        <v>206317</v>
      </c>
      <c r="E676" t="s">
        <v>997</v>
      </c>
      <c r="F676" t="s">
        <v>351</v>
      </c>
      <c r="G676" t="s">
        <v>408</v>
      </c>
      <c r="H676" t="s">
        <v>155</v>
      </c>
      <c r="I676" t="s">
        <v>232</v>
      </c>
      <c r="J676" t="s">
        <v>806</v>
      </c>
      <c r="K676" t="s">
        <v>107</v>
      </c>
      <c r="L676" t="s">
        <v>130</v>
      </c>
      <c r="M676">
        <v>1</v>
      </c>
      <c r="N676" s="47">
        <v>650</v>
      </c>
      <c r="O676" s="47">
        <v>0</v>
      </c>
      <c r="P676" s="47">
        <v>0</v>
      </c>
      <c r="Q676" s="47">
        <v>0</v>
      </c>
      <c r="R676" s="47">
        <v>0</v>
      </c>
      <c r="S676" s="47">
        <v>0</v>
      </c>
      <c r="T676" s="47">
        <v>585</v>
      </c>
      <c r="U676" s="47">
        <v>260</v>
      </c>
      <c r="V676" t="s">
        <v>71</v>
      </c>
      <c r="W676" t="s">
        <v>72</v>
      </c>
      <c r="X676"/>
      <c r="Y676" t="s">
        <v>240</v>
      </c>
      <c r="Z676" s="43" t="str">
        <f>Raw_data[[#This Row],[Month]]&amp;Raw_data[[#This Row],[Locations]]&amp;Raw_data[[#This Row],[Looker2]]</f>
        <v>45292Dallas Ft WorthDetox</v>
      </c>
      <c r="AA676" s="44" t="str">
        <f>IFERROR(VLOOKUP(Raw_data[[#This Row],[Description]],'LU Table'!$A$1:$B$50,2,0),"")</f>
        <v>Detox</v>
      </c>
      <c r="AB676" s="44" t="str">
        <f>TRIM(MID(Raw_data[[#This Row],[Location]],LEN("Positive Recovery- ")+1,LEN(Raw_data[[#This Row],[Location]])))</f>
        <v>Dallas Ft Worth</v>
      </c>
      <c r="AC676" s="45">
        <f t="shared" si="11"/>
        <v>45292</v>
      </c>
      <c r="AD676" s="44" t="str">
        <f>VLOOKUP(Raw_data[[#This Row],[Locations]]&amp;Raw_data[[#This Row],[Looker2]],Category!A:E,5,0)</f>
        <v>Company Owned</v>
      </c>
      <c r="AE676" s="44" t="str">
        <f>Raw_data[[#This Row],[Locations]]&amp;Raw_data[[#This Row],[Looker2]]</f>
        <v>Dallas Ft WorthDetox</v>
      </c>
    </row>
    <row r="677" spans="1:31">
      <c r="A677" s="15">
        <v>45302</v>
      </c>
      <c r="B677" s="15">
        <v>45299</v>
      </c>
      <c r="C677" t="s">
        <v>9</v>
      </c>
      <c r="D677">
        <v>206318</v>
      </c>
      <c r="E677" t="s">
        <v>946</v>
      </c>
      <c r="F677" t="s">
        <v>284</v>
      </c>
      <c r="G677" t="s">
        <v>470</v>
      </c>
      <c r="H677" t="s">
        <v>151</v>
      </c>
      <c r="I677" t="s">
        <v>232</v>
      </c>
      <c r="J677" t="s">
        <v>92</v>
      </c>
      <c r="K677" t="s">
        <v>16</v>
      </c>
      <c r="L677" t="s">
        <v>131</v>
      </c>
      <c r="M677">
        <v>1</v>
      </c>
      <c r="N677" s="47">
        <v>475</v>
      </c>
      <c r="O677" s="47">
        <v>0</v>
      </c>
      <c r="P677" s="47">
        <v>0</v>
      </c>
      <c r="Q677" s="47">
        <v>0</v>
      </c>
      <c r="R677" s="47">
        <v>0</v>
      </c>
      <c r="S677" s="47">
        <v>475</v>
      </c>
      <c r="T677" s="47">
        <v>427.5</v>
      </c>
      <c r="U677" s="47">
        <v>427.5</v>
      </c>
      <c r="V677" t="s">
        <v>71</v>
      </c>
      <c r="W677" t="s">
        <v>72</v>
      </c>
      <c r="X677"/>
      <c r="Y677" t="s">
        <v>240</v>
      </c>
      <c r="Z677" s="43" t="str">
        <f>Raw_data[[#This Row],[Month]]&amp;Raw_data[[#This Row],[Locations]]&amp;Raw_data[[#This Row],[Looker2]]</f>
        <v>45292Garden OaksRTC</v>
      </c>
      <c r="AA677" s="44" t="str">
        <f>IFERROR(VLOOKUP(Raw_data[[#This Row],[Description]],'LU Table'!$A$1:$B$50,2,0),"")</f>
        <v>RTC</v>
      </c>
      <c r="AB677" s="44" t="str">
        <f>TRIM(MID(Raw_data[[#This Row],[Location]],LEN("Positive Recovery- ")+1,LEN(Raw_data[[#This Row],[Location]])))</f>
        <v>Garden Oaks</v>
      </c>
      <c r="AC677" s="45">
        <f t="shared" si="11"/>
        <v>45292</v>
      </c>
      <c r="AD677" s="44" t="str">
        <f>VLOOKUP(Raw_data[[#This Row],[Locations]]&amp;Raw_data[[#This Row],[Looker2]],Category!A:E,5,0)</f>
        <v>Company Owned</v>
      </c>
      <c r="AE677" s="44" t="str">
        <f>Raw_data[[#This Row],[Locations]]&amp;Raw_data[[#This Row],[Looker2]]</f>
        <v>Garden OaksRTC</v>
      </c>
    </row>
    <row r="678" spans="1:31">
      <c r="A678" s="15">
        <v>45302</v>
      </c>
      <c r="B678" s="15">
        <v>45299</v>
      </c>
      <c r="C678" t="s">
        <v>9</v>
      </c>
      <c r="D678">
        <v>206320</v>
      </c>
      <c r="E678" t="s">
        <v>969</v>
      </c>
      <c r="F678" t="s">
        <v>307</v>
      </c>
      <c r="G678" t="s">
        <v>276</v>
      </c>
      <c r="H678" t="s">
        <v>152</v>
      </c>
      <c r="I678" t="s">
        <v>232</v>
      </c>
      <c r="J678" t="s">
        <v>96</v>
      </c>
      <c r="K678" t="s">
        <v>107</v>
      </c>
      <c r="L678" t="s">
        <v>130</v>
      </c>
      <c r="M678">
        <v>1</v>
      </c>
      <c r="N678" s="47">
        <v>428</v>
      </c>
      <c r="O678" s="47">
        <v>0</v>
      </c>
      <c r="P678" s="47">
        <v>0</v>
      </c>
      <c r="Q678" s="47">
        <v>0</v>
      </c>
      <c r="R678" s="47">
        <v>0</v>
      </c>
      <c r="S678" s="47">
        <v>0</v>
      </c>
      <c r="T678" s="47">
        <v>385.2</v>
      </c>
      <c r="U678" s="47">
        <v>64.2</v>
      </c>
      <c r="V678" t="s">
        <v>71</v>
      </c>
      <c r="W678" t="s">
        <v>72</v>
      </c>
      <c r="X678"/>
      <c r="Y678" t="s">
        <v>240</v>
      </c>
      <c r="Z678" s="43" t="str">
        <f>Raw_data[[#This Row],[Month]]&amp;Raw_data[[#This Row],[Locations]]&amp;Raw_data[[#This Row],[Looker2]]</f>
        <v>45292Dallas Ft WorthRTC</v>
      </c>
      <c r="AA678" s="44" t="str">
        <f>IFERROR(VLOOKUP(Raw_data[[#This Row],[Description]],'LU Table'!$A$1:$B$50,2,0),"")</f>
        <v>RTC</v>
      </c>
      <c r="AB678" s="44" t="str">
        <f>TRIM(MID(Raw_data[[#This Row],[Location]],LEN("Positive Recovery- ")+1,LEN(Raw_data[[#This Row],[Location]])))</f>
        <v>Dallas Ft Worth</v>
      </c>
      <c r="AC678" s="45">
        <f t="shared" si="11"/>
        <v>45292</v>
      </c>
      <c r="AD678" s="44" t="str">
        <f>VLOOKUP(Raw_data[[#This Row],[Locations]]&amp;Raw_data[[#This Row],[Looker2]],Category!A:E,5,0)</f>
        <v>Company Owned</v>
      </c>
      <c r="AE678" s="44" t="str">
        <f>Raw_data[[#This Row],[Locations]]&amp;Raw_data[[#This Row],[Looker2]]</f>
        <v>Dallas Ft WorthRTC</v>
      </c>
    </row>
    <row r="679" spans="1:31">
      <c r="A679" s="15">
        <v>45302</v>
      </c>
      <c r="B679" s="15">
        <v>45299</v>
      </c>
      <c r="C679" t="s">
        <v>9</v>
      </c>
      <c r="D679">
        <v>206321</v>
      </c>
      <c r="E679" t="s">
        <v>769</v>
      </c>
      <c r="F679" t="s">
        <v>397</v>
      </c>
      <c r="G679" t="s">
        <v>770</v>
      </c>
      <c r="H679" t="s">
        <v>151</v>
      </c>
      <c r="I679" t="s">
        <v>232</v>
      </c>
      <c r="J679" t="s">
        <v>91</v>
      </c>
      <c r="K679" t="s">
        <v>57</v>
      </c>
      <c r="L679" t="s">
        <v>130</v>
      </c>
      <c r="M679">
        <v>1</v>
      </c>
      <c r="N679" s="47">
        <v>470</v>
      </c>
      <c r="O679" s="47">
        <v>0</v>
      </c>
      <c r="P679" s="47">
        <v>0</v>
      </c>
      <c r="Q679" s="47">
        <v>0</v>
      </c>
      <c r="R679" s="47">
        <v>0</v>
      </c>
      <c r="S679" s="47">
        <v>0</v>
      </c>
      <c r="T679" s="47">
        <v>423</v>
      </c>
      <c r="U679" s="47">
        <v>-47</v>
      </c>
      <c r="V679" t="s">
        <v>71</v>
      </c>
      <c r="W679" t="s">
        <v>72</v>
      </c>
      <c r="X679"/>
      <c r="Y679" t="s">
        <v>240</v>
      </c>
      <c r="Z679" s="43" t="str">
        <f>Raw_data[[#This Row],[Month]]&amp;Raw_data[[#This Row],[Locations]]&amp;Raw_data[[#This Row],[Looker2]]</f>
        <v>45292Hill CountryRTC</v>
      </c>
      <c r="AA679" s="44" t="str">
        <f>IFERROR(VLOOKUP(Raw_data[[#This Row],[Description]],'LU Table'!$A$1:$B$50,2,0),"")</f>
        <v>RTC</v>
      </c>
      <c r="AB679" s="44" t="str">
        <f>TRIM(MID(Raw_data[[#This Row],[Location]],LEN("Positive Recovery- ")+1,LEN(Raw_data[[#This Row],[Location]])))</f>
        <v>Hill Country</v>
      </c>
      <c r="AC679" s="45">
        <f t="shared" si="11"/>
        <v>45292</v>
      </c>
      <c r="AD679" s="44" t="str">
        <f>VLOOKUP(Raw_data[[#This Row],[Locations]]&amp;Raw_data[[#This Row],[Looker2]],Category!A:E,5,0)</f>
        <v>Company Owned</v>
      </c>
      <c r="AE679" s="44" t="str">
        <f>Raw_data[[#This Row],[Locations]]&amp;Raw_data[[#This Row],[Looker2]]</f>
        <v>Hill CountryRTC</v>
      </c>
    </row>
    <row r="680" spans="1:31">
      <c r="A680" s="15">
        <v>45302</v>
      </c>
      <c r="B680" s="15">
        <v>45299</v>
      </c>
      <c r="C680" t="s">
        <v>9</v>
      </c>
      <c r="D680">
        <v>206322</v>
      </c>
      <c r="E680" t="s">
        <v>978</v>
      </c>
      <c r="F680" t="s">
        <v>979</v>
      </c>
      <c r="G680" t="s">
        <v>538</v>
      </c>
      <c r="H680" t="s">
        <v>155</v>
      </c>
      <c r="I680" t="s">
        <v>232</v>
      </c>
      <c r="J680" t="s">
        <v>17</v>
      </c>
      <c r="K680" t="s">
        <v>16</v>
      </c>
      <c r="L680" t="s">
        <v>130</v>
      </c>
      <c r="M680">
        <v>1</v>
      </c>
      <c r="N680" s="47">
        <v>750</v>
      </c>
      <c r="O680" s="47">
        <v>0</v>
      </c>
      <c r="P680" s="47">
        <v>0</v>
      </c>
      <c r="Q680" s="47">
        <v>0</v>
      </c>
      <c r="R680" s="47">
        <v>0</v>
      </c>
      <c r="S680" s="47">
        <v>0</v>
      </c>
      <c r="T680" s="47">
        <v>750</v>
      </c>
      <c r="U680" s="47">
        <v>0</v>
      </c>
      <c r="V680" t="s">
        <v>71</v>
      </c>
      <c r="W680" t="s">
        <v>72</v>
      </c>
      <c r="X680"/>
      <c r="Y680" t="s">
        <v>240</v>
      </c>
      <c r="Z680" s="43" t="str">
        <f>Raw_data[[#This Row],[Month]]&amp;Raw_data[[#This Row],[Locations]]&amp;Raw_data[[#This Row],[Looker2]]</f>
        <v>45292Garden OaksDetox</v>
      </c>
      <c r="AA680" s="44" t="str">
        <f>IFERROR(VLOOKUP(Raw_data[[#This Row],[Description]],'LU Table'!$A$1:$B$50,2,0),"")</f>
        <v>Detox</v>
      </c>
      <c r="AB680" s="44" t="str">
        <f>TRIM(MID(Raw_data[[#This Row],[Location]],LEN("Positive Recovery- ")+1,LEN(Raw_data[[#This Row],[Location]])))</f>
        <v>Garden Oaks</v>
      </c>
      <c r="AC680" s="45">
        <f t="shared" si="11"/>
        <v>45292</v>
      </c>
      <c r="AD680" s="44" t="str">
        <f>VLOOKUP(Raw_data[[#This Row],[Locations]]&amp;Raw_data[[#This Row],[Looker2]],Category!A:E,5,0)</f>
        <v>Company Owned</v>
      </c>
      <c r="AE680" s="44" t="str">
        <f>Raw_data[[#This Row],[Locations]]&amp;Raw_data[[#This Row],[Looker2]]</f>
        <v>Garden OaksDetox</v>
      </c>
    </row>
    <row r="681" spans="1:31">
      <c r="A681" s="15">
        <v>45302</v>
      </c>
      <c r="B681" s="15">
        <v>45299</v>
      </c>
      <c r="C681" t="s">
        <v>9</v>
      </c>
      <c r="D681">
        <v>206323</v>
      </c>
      <c r="E681" t="s">
        <v>977</v>
      </c>
      <c r="F681" t="s">
        <v>827</v>
      </c>
      <c r="G681" t="s">
        <v>482</v>
      </c>
      <c r="H681" t="s">
        <v>155</v>
      </c>
      <c r="I681" t="s">
        <v>232</v>
      </c>
      <c r="J681" t="s">
        <v>17</v>
      </c>
      <c r="K681" t="s">
        <v>16</v>
      </c>
      <c r="L681" t="s">
        <v>130</v>
      </c>
      <c r="M681">
        <v>1</v>
      </c>
      <c r="N681" s="47">
        <v>750</v>
      </c>
      <c r="O681" s="47">
        <v>0</v>
      </c>
      <c r="P681" s="47">
        <v>0</v>
      </c>
      <c r="Q681" s="47">
        <v>0</v>
      </c>
      <c r="R681" s="47">
        <v>0</v>
      </c>
      <c r="S681" s="47">
        <v>0</v>
      </c>
      <c r="T681" s="47">
        <v>750</v>
      </c>
      <c r="U681" s="47">
        <v>0</v>
      </c>
      <c r="V681" t="s">
        <v>71</v>
      </c>
      <c r="W681" t="s">
        <v>72</v>
      </c>
      <c r="X681"/>
      <c r="Y681" t="s">
        <v>240</v>
      </c>
      <c r="Z681" s="43" t="str">
        <f>Raw_data[[#This Row],[Month]]&amp;Raw_data[[#This Row],[Locations]]&amp;Raw_data[[#This Row],[Looker2]]</f>
        <v>45292Garden OaksDetox</v>
      </c>
      <c r="AA681" s="44" t="str">
        <f>IFERROR(VLOOKUP(Raw_data[[#This Row],[Description]],'LU Table'!$A$1:$B$50,2,0),"")</f>
        <v>Detox</v>
      </c>
      <c r="AB681" s="44" t="str">
        <f>TRIM(MID(Raw_data[[#This Row],[Location]],LEN("Positive Recovery- ")+1,LEN(Raw_data[[#This Row],[Location]])))</f>
        <v>Garden Oaks</v>
      </c>
      <c r="AC681" s="45">
        <f t="shared" si="11"/>
        <v>45292</v>
      </c>
      <c r="AD681" s="44" t="str">
        <f>VLOOKUP(Raw_data[[#This Row],[Locations]]&amp;Raw_data[[#This Row],[Looker2]],Category!A:E,5,0)</f>
        <v>Company Owned</v>
      </c>
      <c r="AE681" s="44" t="str">
        <f>Raw_data[[#This Row],[Locations]]&amp;Raw_data[[#This Row],[Looker2]]</f>
        <v>Garden OaksDetox</v>
      </c>
    </row>
    <row r="682" spans="1:31">
      <c r="A682" s="15">
        <v>45302</v>
      </c>
      <c r="B682" s="15">
        <v>45299</v>
      </c>
      <c r="C682" t="s">
        <v>9</v>
      </c>
      <c r="D682">
        <v>206324</v>
      </c>
      <c r="E682" t="s">
        <v>759</v>
      </c>
      <c r="F682" t="s">
        <v>760</v>
      </c>
      <c r="G682" t="s">
        <v>761</v>
      </c>
      <c r="H682" t="s">
        <v>155</v>
      </c>
      <c r="I682" t="s">
        <v>232</v>
      </c>
      <c r="J682" t="s">
        <v>931</v>
      </c>
      <c r="K682" t="s">
        <v>107</v>
      </c>
      <c r="L682" t="s">
        <v>130</v>
      </c>
      <c r="M682">
        <v>1</v>
      </c>
      <c r="N682" s="47">
        <v>750</v>
      </c>
      <c r="O682" s="47">
        <v>0</v>
      </c>
      <c r="P682" s="47">
        <v>0</v>
      </c>
      <c r="Q682" s="47">
        <v>0</v>
      </c>
      <c r="R682" s="47">
        <v>0</v>
      </c>
      <c r="S682" s="47">
        <v>0</v>
      </c>
      <c r="T682" s="47">
        <v>675</v>
      </c>
      <c r="U682" s="47">
        <v>-75</v>
      </c>
      <c r="V682" t="s">
        <v>71</v>
      </c>
      <c r="W682" t="s">
        <v>72</v>
      </c>
      <c r="X682"/>
      <c r="Y682" t="s">
        <v>240</v>
      </c>
      <c r="Z682" s="43" t="str">
        <f>Raw_data[[#This Row],[Month]]&amp;Raw_data[[#This Row],[Locations]]&amp;Raw_data[[#This Row],[Looker2]]</f>
        <v>45292Dallas Ft WorthDetox</v>
      </c>
      <c r="AA682" s="44" t="str">
        <f>IFERROR(VLOOKUP(Raw_data[[#This Row],[Description]],'LU Table'!$A$1:$B$50,2,0),"")</f>
        <v>Detox</v>
      </c>
      <c r="AB682" s="44" t="str">
        <f>TRIM(MID(Raw_data[[#This Row],[Location]],LEN("Positive Recovery- ")+1,LEN(Raw_data[[#This Row],[Location]])))</f>
        <v>Dallas Ft Worth</v>
      </c>
      <c r="AC682" s="45">
        <f t="shared" si="11"/>
        <v>45292</v>
      </c>
      <c r="AD682" s="44" t="str">
        <f>VLOOKUP(Raw_data[[#This Row],[Locations]]&amp;Raw_data[[#This Row],[Looker2]],Category!A:E,5,0)</f>
        <v>Company Owned</v>
      </c>
      <c r="AE682" s="44" t="str">
        <f>Raw_data[[#This Row],[Locations]]&amp;Raw_data[[#This Row],[Looker2]]</f>
        <v>Dallas Ft WorthDetox</v>
      </c>
    </row>
    <row r="683" spans="1:31">
      <c r="A683" s="15">
        <v>45302</v>
      </c>
      <c r="B683" s="15">
        <v>45299</v>
      </c>
      <c r="C683" t="s">
        <v>9</v>
      </c>
      <c r="D683">
        <v>206325</v>
      </c>
      <c r="E683" t="s">
        <v>691</v>
      </c>
      <c r="F683" t="s">
        <v>314</v>
      </c>
      <c r="G683" t="s">
        <v>692</v>
      </c>
      <c r="H683" t="s">
        <v>155</v>
      </c>
      <c r="I683" t="s">
        <v>232</v>
      </c>
      <c r="J683" t="s">
        <v>94</v>
      </c>
      <c r="K683" t="s">
        <v>107</v>
      </c>
      <c r="L683" t="s">
        <v>130</v>
      </c>
      <c r="M683">
        <v>1</v>
      </c>
      <c r="N683" s="47">
        <v>610</v>
      </c>
      <c r="O683" s="47">
        <v>0</v>
      </c>
      <c r="P683" s="47">
        <v>0</v>
      </c>
      <c r="Q683" s="47">
        <v>0</v>
      </c>
      <c r="R683" s="47">
        <v>0</v>
      </c>
      <c r="S683" s="47">
        <v>0</v>
      </c>
      <c r="T683" s="47">
        <v>549</v>
      </c>
      <c r="U683" s="47">
        <v>549</v>
      </c>
      <c r="V683" t="s">
        <v>71</v>
      </c>
      <c r="W683" t="s">
        <v>72</v>
      </c>
      <c r="X683"/>
      <c r="Y683" t="s">
        <v>240</v>
      </c>
      <c r="Z683" s="43" t="str">
        <f>Raw_data[[#This Row],[Month]]&amp;Raw_data[[#This Row],[Locations]]&amp;Raw_data[[#This Row],[Looker2]]</f>
        <v>45292Dallas Ft WorthDetox</v>
      </c>
      <c r="AA683" s="44" t="str">
        <f>IFERROR(VLOOKUP(Raw_data[[#This Row],[Description]],'LU Table'!$A$1:$B$50,2,0),"")</f>
        <v>Detox</v>
      </c>
      <c r="AB683" s="44" t="str">
        <f>TRIM(MID(Raw_data[[#This Row],[Location]],LEN("Positive Recovery- ")+1,LEN(Raw_data[[#This Row],[Location]])))</f>
        <v>Dallas Ft Worth</v>
      </c>
      <c r="AC683" s="45">
        <f t="shared" si="11"/>
        <v>45292</v>
      </c>
      <c r="AD683" s="44" t="str">
        <f>VLOOKUP(Raw_data[[#This Row],[Locations]]&amp;Raw_data[[#This Row],[Looker2]],Category!A:E,5,0)</f>
        <v>Company Owned</v>
      </c>
      <c r="AE683" s="44" t="str">
        <f>Raw_data[[#This Row],[Locations]]&amp;Raw_data[[#This Row],[Looker2]]</f>
        <v>Dallas Ft WorthDetox</v>
      </c>
    </row>
    <row r="684" spans="1:31">
      <c r="A684" s="15">
        <v>45302</v>
      </c>
      <c r="B684" s="15">
        <v>45299</v>
      </c>
      <c r="C684" t="s">
        <v>9</v>
      </c>
      <c r="D684">
        <v>206326</v>
      </c>
      <c r="E684" t="s">
        <v>1003</v>
      </c>
      <c r="F684" t="s">
        <v>491</v>
      </c>
      <c r="G684" t="s">
        <v>393</v>
      </c>
      <c r="H684" t="s">
        <v>155</v>
      </c>
      <c r="I684" t="s">
        <v>232</v>
      </c>
      <c r="J684" t="s">
        <v>87</v>
      </c>
      <c r="K684" t="s">
        <v>107</v>
      </c>
      <c r="L684" t="s">
        <v>130</v>
      </c>
      <c r="M684">
        <v>1</v>
      </c>
      <c r="N684" s="47">
        <v>775</v>
      </c>
      <c r="O684" s="47">
        <v>0</v>
      </c>
      <c r="P684" s="47">
        <v>0</v>
      </c>
      <c r="Q684" s="47">
        <v>0</v>
      </c>
      <c r="R684" s="47">
        <v>0</v>
      </c>
      <c r="S684" s="47">
        <v>0</v>
      </c>
      <c r="T684" s="47">
        <v>697.5</v>
      </c>
      <c r="U684" s="47">
        <v>697.5</v>
      </c>
      <c r="V684" t="s">
        <v>71</v>
      </c>
      <c r="W684" t="s">
        <v>72</v>
      </c>
      <c r="X684"/>
      <c r="Y684" t="s">
        <v>240</v>
      </c>
      <c r="Z684" s="43" t="str">
        <f>Raw_data[[#This Row],[Month]]&amp;Raw_data[[#This Row],[Locations]]&amp;Raw_data[[#This Row],[Looker2]]</f>
        <v>45292Dallas Ft WorthDetox</v>
      </c>
      <c r="AA684" s="44" t="str">
        <f>IFERROR(VLOOKUP(Raw_data[[#This Row],[Description]],'LU Table'!$A$1:$B$50,2,0),"")</f>
        <v>Detox</v>
      </c>
      <c r="AB684" s="44" t="str">
        <f>TRIM(MID(Raw_data[[#This Row],[Location]],LEN("Positive Recovery- ")+1,LEN(Raw_data[[#This Row],[Location]])))</f>
        <v>Dallas Ft Worth</v>
      </c>
      <c r="AC684" s="45">
        <f t="shared" si="11"/>
        <v>45292</v>
      </c>
      <c r="AD684" s="44" t="str">
        <f>VLOOKUP(Raw_data[[#This Row],[Locations]]&amp;Raw_data[[#This Row],[Looker2]],Category!A:E,5,0)</f>
        <v>Company Owned</v>
      </c>
      <c r="AE684" s="44" t="str">
        <f>Raw_data[[#This Row],[Locations]]&amp;Raw_data[[#This Row],[Looker2]]</f>
        <v>Dallas Ft WorthDetox</v>
      </c>
    </row>
    <row r="685" spans="1:31">
      <c r="A685" s="15">
        <v>45302</v>
      </c>
      <c r="B685" s="15">
        <v>45299</v>
      </c>
      <c r="C685" t="s">
        <v>9</v>
      </c>
      <c r="D685">
        <v>206327</v>
      </c>
      <c r="E685" t="s">
        <v>1004</v>
      </c>
      <c r="F685" t="s">
        <v>324</v>
      </c>
      <c r="G685" t="s">
        <v>1005</v>
      </c>
      <c r="H685" t="s">
        <v>155</v>
      </c>
      <c r="I685" t="s">
        <v>232</v>
      </c>
      <c r="J685" t="s">
        <v>806</v>
      </c>
      <c r="K685" t="s">
        <v>16</v>
      </c>
      <c r="L685" t="s">
        <v>130</v>
      </c>
      <c r="M685">
        <v>1</v>
      </c>
      <c r="N685" s="47">
        <v>650</v>
      </c>
      <c r="O685" s="47">
        <v>0</v>
      </c>
      <c r="P685" s="47">
        <v>0</v>
      </c>
      <c r="Q685" s="47">
        <v>0</v>
      </c>
      <c r="R685" s="47">
        <v>0</v>
      </c>
      <c r="S685" s="47">
        <v>0</v>
      </c>
      <c r="T685" s="47">
        <v>585</v>
      </c>
      <c r="U685" s="47">
        <v>585</v>
      </c>
      <c r="V685" t="s">
        <v>71</v>
      </c>
      <c r="W685" t="s">
        <v>72</v>
      </c>
      <c r="X685"/>
      <c r="Y685" t="s">
        <v>240</v>
      </c>
      <c r="Z685" s="43" t="str">
        <f>Raw_data[[#This Row],[Month]]&amp;Raw_data[[#This Row],[Locations]]&amp;Raw_data[[#This Row],[Looker2]]</f>
        <v>45292Garden OaksDetox</v>
      </c>
      <c r="AA685" s="44" t="str">
        <f>IFERROR(VLOOKUP(Raw_data[[#This Row],[Description]],'LU Table'!$A$1:$B$50,2,0),"")</f>
        <v>Detox</v>
      </c>
      <c r="AB685" s="44" t="str">
        <f>TRIM(MID(Raw_data[[#This Row],[Location]],LEN("Positive Recovery- ")+1,LEN(Raw_data[[#This Row],[Location]])))</f>
        <v>Garden Oaks</v>
      </c>
      <c r="AC685" s="45">
        <f t="shared" si="11"/>
        <v>45292</v>
      </c>
      <c r="AD685" s="44" t="str">
        <f>VLOOKUP(Raw_data[[#This Row],[Locations]]&amp;Raw_data[[#This Row],[Looker2]],Category!A:E,5,0)</f>
        <v>Company Owned</v>
      </c>
      <c r="AE685" s="44" t="str">
        <f>Raw_data[[#This Row],[Locations]]&amp;Raw_data[[#This Row],[Looker2]]</f>
        <v>Garden OaksDetox</v>
      </c>
    </row>
    <row r="686" spans="1:31">
      <c r="A686" s="15">
        <v>45302</v>
      </c>
      <c r="B686" s="15">
        <v>45299</v>
      </c>
      <c r="C686" t="s">
        <v>9</v>
      </c>
      <c r="D686">
        <v>206328</v>
      </c>
      <c r="E686" t="s">
        <v>1006</v>
      </c>
      <c r="F686" t="s">
        <v>362</v>
      </c>
      <c r="G686" t="s">
        <v>728</v>
      </c>
      <c r="H686" t="s">
        <v>151</v>
      </c>
      <c r="I686" t="s">
        <v>232</v>
      </c>
      <c r="J686" t="s">
        <v>87</v>
      </c>
      <c r="K686" t="s">
        <v>57</v>
      </c>
      <c r="L686" t="s">
        <v>131</v>
      </c>
      <c r="M686">
        <v>1</v>
      </c>
      <c r="N686" s="47">
        <v>470</v>
      </c>
      <c r="O686" s="47">
        <v>0</v>
      </c>
      <c r="P686" s="47">
        <v>0</v>
      </c>
      <c r="Q686" s="47">
        <v>0</v>
      </c>
      <c r="R686" s="47">
        <v>0</v>
      </c>
      <c r="S686" s="47">
        <v>0</v>
      </c>
      <c r="T686" s="47">
        <v>423</v>
      </c>
      <c r="U686" s="47">
        <v>423</v>
      </c>
      <c r="V686" t="s">
        <v>71</v>
      </c>
      <c r="W686" t="s">
        <v>72</v>
      </c>
      <c r="X686"/>
      <c r="Y686" t="s">
        <v>240</v>
      </c>
      <c r="Z686" s="43" t="str">
        <f>Raw_data[[#This Row],[Month]]&amp;Raw_data[[#This Row],[Locations]]&amp;Raw_data[[#This Row],[Looker2]]</f>
        <v>45292Hill CountryRTC</v>
      </c>
      <c r="AA686" s="44" t="str">
        <f>IFERROR(VLOOKUP(Raw_data[[#This Row],[Description]],'LU Table'!$A$1:$B$50,2,0),"")</f>
        <v>RTC</v>
      </c>
      <c r="AB686" s="44" t="str">
        <f>TRIM(MID(Raw_data[[#This Row],[Location]],LEN("Positive Recovery- ")+1,LEN(Raw_data[[#This Row],[Location]])))</f>
        <v>Hill Country</v>
      </c>
      <c r="AC686" s="45">
        <f t="shared" si="11"/>
        <v>45292</v>
      </c>
      <c r="AD686" s="44" t="str">
        <f>VLOOKUP(Raw_data[[#This Row],[Locations]]&amp;Raw_data[[#This Row],[Looker2]],Category!A:E,5,0)</f>
        <v>Company Owned</v>
      </c>
      <c r="AE686" s="44" t="str">
        <f>Raw_data[[#This Row],[Locations]]&amp;Raw_data[[#This Row],[Looker2]]</f>
        <v>Hill CountryRTC</v>
      </c>
    </row>
    <row r="687" spans="1:31">
      <c r="A687" s="15">
        <v>45302</v>
      </c>
      <c r="B687" s="15">
        <v>45299</v>
      </c>
      <c r="C687" t="s">
        <v>9</v>
      </c>
      <c r="D687">
        <v>206424</v>
      </c>
      <c r="E687" t="s">
        <v>1007</v>
      </c>
      <c r="F687" t="s">
        <v>460</v>
      </c>
      <c r="G687" t="s">
        <v>1008</v>
      </c>
      <c r="H687" t="s">
        <v>157</v>
      </c>
      <c r="I687" t="s">
        <v>232</v>
      </c>
      <c r="J687" t="s">
        <v>17</v>
      </c>
      <c r="K687" t="s">
        <v>22</v>
      </c>
      <c r="L687" t="s">
        <v>129</v>
      </c>
      <c r="M687">
        <v>1</v>
      </c>
      <c r="N687" s="47">
        <v>300</v>
      </c>
      <c r="O687" s="47">
        <v>0</v>
      </c>
      <c r="P687" s="47">
        <v>0</v>
      </c>
      <c r="Q687" s="47">
        <v>0</v>
      </c>
      <c r="R687" s="47">
        <v>0</v>
      </c>
      <c r="S687" s="47">
        <v>300</v>
      </c>
      <c r="T687" s="47">
        <v>300</v>
      </c>
      <c r="U687" s="47">
        <v>300</v>
      </c>
      <c r="V687" t="s">
        <v>71</v>
      </c>
      <c r="W687" t="s">
        <v>72</v>
      </c>
      <c r="X687"/>
      <c r="Y687" t="s">
        <v>240</v>
      </c>
      <c r="Z687" s="43" t="str">
        <f>Raw_data[[#This Row],[Month]]&amp;Raw_data[[#This Row],[Locations]]&amp;Raw_data[[#This Row],[Looker2]]</f>
        <v>45292AustinPHP</v>
      </c>
      <c r="AA687" s="44" t="str">
        <f>IFERROR(VLOOKUP(Raw_data[[#This Row],[Description]],'LU Table'!$A$1:$B$50,2,0),"")</f>
        <v>PHP</v>
      </c>
      <c r="AB687" s="44" t="str">
        <f>TRIM(MID(Raw_data[[#This Row],[Location]],LEN("Positive Recovery- ")+1,LEN(Raw_data[[#This Row],[Location]])))</f>
        <v>Austin</v>
      </c>
      <c r="AC687" s="45">
        <f t="shared" si="11"/>
        <v>45292</v>
      </c>
      <c r="AD687" s="44" t="str">
        <f>VLOOKUP(Raw_data[[#This Row],[Locations]]&amp;Raw_data[[#This Row],[Looker2]],Category!A:E,5,0)</f>
        <v>Affiliate</v>
      </c>
      <c r="AE687" s="44" t="str">
        <f>Raw_data[[#This Row],[Locations]]&amp;Raw_data[[#This Row],[Looker2]]</f>
        <v>AustinPHP</v>
      </c>
    </row>
    <row r="688" spans="1:31">
      <c r="A688" s="15">
        <v>45302</v>
      </c>
      <c r="B688" s="15">
        <v>45299</v>
      </c>
      <c r="C688" t="s">
        <v>9</v>
      </c>
      <c r="D688">
        <v>206425</v>
      </c>
      <c r="E688" t="s">
        <v>970</v>
      </c>
      <c r="F688" t="s">
        <v>493</v>
      </c>
      <c r="G688" t="s">
        <v>971</v>
      </c>
      <c r="H688" t="s">
        <v>167</v>
      </c>
      <c r="I688" t="s">
        <v>232</v>
      </c>
      <c r="J688" t="s">
        <v>87</v>
      </c>
      <c r="K688" t="s">
        <v>22</v>
      </c>
      <c r="L688" t="s">
        <v>129</v>
      </c>
      <c r="M688">
        <v>1</v>
      </c>
      <c r="N688" s="47">
        <v>425</v>
      </c>
      <c r="O688" s="47">
        <v>0</v>
      </c>
      <c r="P688" s="47">
        <v>0</v>
      </c>
      <c r="Q688" s="47">
        <v>0</v>
      </c>
      <c r="R688" s="47">
        <v>0</v>
      </c>
      <c r="S688" s="47">
        <v>0</v>
      </c>
      <c r="T688" s="47">
        <v>425</v>
      </c>
      <c r="U688" s="47">
        <v>42.5</v>
      </c>
      <c r="V688" t="s">
        <v>71</v>
      </c>
      <c r="W688" t="s">
        <v>72</v>
      </c>
      <c r="X688"/>
      <c r="Y688" t="s">
        <v>240</v>
      </c>
      <c r="Z688" s="43" t="str">
        <f>Raw_data[[#This Row],[Month]]&amp;Raw_data[[#This Row],[Locations]]&amp;Raw_data[[#This Row],[Looker2]]</f>
        <v>45292AustinPHP</v>
      </c>
      <c r="AA688" s="44" t="str">
        <f>IFERROR(VLOOKUP(Raw_data[[#This Row],[Description]],'LU Table'!$A$1:$B$50,2,0),"")</f>
        <v>PHP</v>
      </c>
      <c r="AB688" s="44" t="str">
        <f>TRIM(MID(Raw_data[[#This Row],[Location]],LEN("Positive Recovery- ")+1,LEN(Raw_data[[#This Row],[Location]])))</f>
        <v>Austin</v>
      </c>
      <c r="AC688" s="45">
        <f t="shared" si="11"/>
        <v>45292</v>
      </c>
      <c r="AD688" s="44" t="str">
        <f>VLOOKUP(Raw_data[[#This Row],[Locations]]&amp;Raw_data[[#This Row],[Looker2]],Category!A:E,5,0)</f>
        <v>Affiliate</v>
      </c>
      <c r="AE688" s="44" t="str">
        <f>Raw_data[[#This Row],[Locations]]&amp;Raw_data[[#This Row],[Looker2]]</f>
        <v>AustinPHP</v>
      </c>
    </row>
    <row r="689" spans="1:31">
      <c r="A689" s="15">
        <v>45302</v>
      </c>
      <c r="B689" s="15">
        <v>45299</v>
      </c>
      <c r="C689" t="s">
        <v>9</v>
      </c>
      <c r="D689">
        <v>206426</v>
      </c>
      <c r="E689" t="s">
        <v>1009</v>
      </c>
      <c r="F689" t="s">
        <v>1010</v>
      </c>
      <c r="G689" t="s">
        <v>1011</v>
      </c>
      <c r="H689" t="s">
        <v>157</v>
      </c>
      <c r="I689" t="s">
        <v>232</v>
      </c>
      <c r="J689" t="s">
        <v>146</v>
      </c>
      <c r="K689" t="s">
        <v>234</v>
      </c>
      <c r="L689" t="s">
        <v>129</v>
      </c>
      <c r="M689">
        <v>1</v>
      </c>
      <c r="N689" s="47">
        <v>400</v>
      </c>
      <c r="O689" s="47">
        <v>0</v>
      </c>
      <c r="P689" s="47">
        <v>0</v>
      </c>
      <c r="Q689" s="47">
        <v>0</v>
      </c>
      <c r="R689" s="47">
        <v>0</v>
      </c>
      <c r="S689" s="47">
        <v>400</v>
      </c>
      <c r="T689" s="47">
        <v>360</v>
      </c>
      <c r="U689" s="47">
        <v>360</v>
      </c>
      <c r="V689" t="s">
        <v>71</v>
      </c>
      <c r="W689" t="s">
        <v>72</v>
      </c>
      <c r="X689"/>
      <c r="Y689" t="s">
        <v>240</v>
      </c>
      <c r="Z689" s="43" t="str">
        <f>Raw_data[[#This Row],[Month]]&amp;Raw_data[[#This Row],[Locations]]&amp;Raw_data[[#This Row],[Looker2]]</f>
        <v>45292Clear LakePHP</v>
      </c>
      <c r="AA689" s="44" t="str">
        <f>IFERROR(VLOOKUP(Raw_data[[#This Row],[Description]],'LU Table'!$A$1:$B$50,2,0),"")</f>
        <v>PHP</v>
      </c>
      <c r="AB689" s="44" t="str">
        <f>TRIM(MID(Raw_data[[#This Row],[Location]],LEN("Positive Recovery- ")+1,LEN(Raw_data[[#This Row],[Location]])))</f>
        <v>Clear Lake</v>
      </c>
      <c r="AC689" s="45">
        <f t="shared" si="11"/>
        <v>45292</v>
      </c>
      <c r="AD689" s="44" t="str">
        <f>VLOOKUP(Raw_data[[#This Row],[Locations]]&amp;Raw_data[[#This Row],[Looker2]],Category!A:E,5,0)</f>
        <v>Affiliate</v>
      </c>
      <c r="AE689" s="44" t="str">
        <f>Raw_data[[#This Row],[Locations]]&amp;Raw_data[[#This Row],[Looker2]]</f>
        <v>Clear LakePHP</v>
      </c>
    </row>
    <row r="690" spans="1:31">
      <c r="A690" s="15">
        <v>45302</v>
      </c>
      <c r="B690" s="15">
        <v>45299</v>
      </c>
      <c r="C690" t="s">
        <v>9</v>
      </c>
      <c r="D690">
        <v>206427</v>
      </c>
      <c r="E690" t="s">
        <v>184</v>
      </c>
      <c r="F690" t="s">
        <v>457</v>
      </c>
      <c r="G690" t="s">
        <v>504</v>
      </c>
      <c r="H690" t="s">
        <v>166</v>
      </c>
      <c r="I690" t="s">
        <v>232</v>
      </c>
      <c r="J690" t="s">
        <v>95</v>
      </c>
      <c r="K690" t="s">
        <v>21</v>
      </c>
      <c r="L690" t="s">
        <v>129</v>
      </c>
      <c r="M690">
        <v>1</v>
      </c>
      <c r="N690" s="47">
        <v>230</v>
      </c>
      <c r="O690" s="47">
        <v>0</v>
      </c>
      <c r="P690" s="47">
        <v>0</v>
      </c>
      <c r="Q690" s="47">
        <v>0</v>
      </c>
      <c r="R690" s="47">
        <v>0</v>
      </c>
      <c r="S690" s="47">
        <v>0</v>
      </c>
      <c r="T690" s="47">
        <v>207</v>
      </c>
      <c r="U690" s="47">
        <v>-23</v>
      </c>
      <c r="V690" t="s">
        <v>71</v>
      </c>
      <c r="W690" t="s">
        <v>72</v>
      </c>
      <c r="X690"/>
      <c r="Y690" t="s">
        <v>240</v>
      </c>
      <c r="Z690" s="43" t="str">
        <f>Raw_data[[#This Row],[Month]]&amp;Raw_data[[#This Row],[Locations]]&amp;Raw_data[[#This Row],[Looker2]]</f>
        <v>45292Jersey VillagePHP</v>
      </c>
      <c r="AA690" s="44" t="str">
        <f>IFERROR(VLOOKUP(Raw_data[[#This Row],[Description]],'LU Table'!$A$1:$B$50,2,0),"")</f>
        <v>PHP</v>
      </c>
      <c r="AB690" s="44" t="str">
        <f>TRIM(MID(Raw_data[[#This Row],[Location]],LEN("Positive Recovery- ")+1,LEN(Raw_data[[#This Row],[Location]])))</f>
        <v>Jersey Village</v>
      </c>
      <c r="AC690" s="45">
        <f t="shared" si="11"/>
        <v>45292</v>
      </c>
      <c r="AD690" s="44" t="str">
        <f>VLOOKUP(Raw_data[[#This Row],[Locations]]&amp;Raw_data[[#This Row],[Looker2]],Category!A:E,5,0)</f>
        <v>Affiliate</v>
      </c>
      <c r="AE690" s="44" t="str">
        <f>Raw_data[[#This Row],[Locations]]&amp;Raw_data[[#This Row],[Looker2]]</f>
        <v>Jersey VillagePHP</v>
      </c>
    </row>
    <row r="691" spans="1:31">
      <c r="A691" s="15">
        <v>45302</v>
      </c>
      <c r="B691" s="15">
        <v>45299</v>
      </c>
      <c r="C691" t="s">
        <v>9</v>
      </c>
      <c r="D691">
        <v>206428</v>
      </c>
      <c r="E691" t="s">
        <v>610</v>
      </c>
      <c r="F691" t="s">
        <v>37</v>
      </c>
      <c r="G691" t="s">
        <v>462</v>
      </c>
      <c r="H691" t="s">
        <v>172</v>
      </c>
      <c r="I691" t="s">
        <v>232</v>
      </c>
      <c r="J691" t="s">
        <v>17</v>
      </c>
      <c r="K691" t="s">
        <v>22</v>
      </c>
      <c r="L691" t="s">
        <v>135</v>
      </c>
      <c r="M691">
        <v>1</v>
      </c>
      <c r="N691" s="47">
        <v>40</v>
      </c>
      <c r="O691" s="47">
        <v>0</v>
      </c>
      <c r="P691" s="47">
        <v>0</v>
      </c>
      <c r="Q691" s="47">
        <v>0</v>
      </c>
      <c r="R691" s="47">
        <v>0</v>
      </c>
      <c r="S691" s="47">
        <v>40</v>
      </c>
      <c r="T691" s="47">
        <v>40</v>
      </c>
      <c r="U691" s="47">
        <v>40</v>
      </c>
      <c r="V691" t="s">
        <v>71</v>
      </c>
      <c r="W691" t="s">
        <v>72</v>
      </c>
      <c r="X691"/>
      <c r="Y691" t="s">
        <v>240</v>
      </c>
      <c r="Z691" s="43" t="str">
        <f>Raw_data[[#This Row],[Month]]&amp;Raw_data[[#This Row],[Locations]]&amp;Raw_data[[#This Row],[Looker2]]</f>
        <v>45292AustinAftercare</v>
      </c>
      <c r="AA691" s="44" t="str">
        <f>IFERROR(VLOOKUP(Raw_data[[#This Row],[Description]],'LU Table'!$A$1:$B$50,2,0),"")</f>
        <v>Aftercare</v>
      </c>
      <c r="AB691" s="44" t="str">
        <f>TRIM(MID(Raw_data[[#This Row],[Location]],LEN("Positive Recovery- ")+1,LEN(Raw_data[[#This Row],[Location]])))</f>
        <v>Austin</v>
      </c>
      <c r="AC691" s="45">
        <f t="shared" si="11"/>
        <v>45292</v>
      </c>
      <c r="AD691" s="44" t="str">
        <f>VLOOKUP(Raw_data[[#This Row],[Locations]]&amp;Raw_data[[#This Row],[Looker2]],Category!A:E,5,0)</f>
        <v>Affiliate</v>
      </c>
      <c r="AE691" s="44" t="str">
        <f>Raw_data[[#This Row],[Locations]]&amp;Raw_data[[#This Row],[Looker2]]</f>
        <v>AustinAftercare</v>
      </c>
    </row>
    <row r="692" spans="1:31">
      <c r="A692" s="15">
        <v>45302</v>
      </c>
      <c r="B692" s="15">
        <v>45299</v>
      </c>
      <c r="C692" t="s">
        <v>9</v>
      </c>
      <c r="D692">
        <v>206429</v>
      </c>
      <c r="E692" t="s">
        <v>947</v>
      </c>
      <c r="F692" t="s">
        <v>267</v>
      </c>
      <c r="G692" t="s">
        <v>948</v>
      </c>
      <c r="H692" t="s">
        <v>158</v>
      </c>
      <c r="I692" t="s">
        <v>232</v>
      </c>
      <c r="J692" t="s">
        <v>88</v>
      </c>
      <c r="K692" t="s">
        <v>22</v>
      </c>
      <c r="L692" t="s">
        <v>128</v>
      </c>
      <c r="M692">
        <v>1</v>
      </c>
      <c r="N692" s="47">
        <v>250</v>
      </c>
      <c r="O692" s="47">
        <v>0</v>
      </c>
      <c r="P692" s="47">
        <v>0</v>
      </c>
      <c r="Q692" s="47">
        <v>0</v>
      </c>
      <c r="R692" s="47">
        <v>0</v>
      </c>
      <c r="S692" s="47">
        <v>0</v>
      </c>
      <c r="T692" s="47">
        <v>225</v>
      </c>
      <c r="U692" s="47">
        <v>153.52000000000001</v>
      </c>
      <c r="V692" t="s">
        <v>71</v>
      </c>
      <c r="W692" t="s">
        <v>72</v>
      </c>
      <c r="X692"/>
      <c r="Y692" t="s">
        <v>240</v>
      </c>
      <c r="Z692" s="43" t="str">
        <f>Raw_data[[#This Row],[Month]]&amp;Raw_data[[#This Row],[Locations]]&amp;Raw_data[[#This Row],[Looker2]]</f>
        <v>45292AustinIOP</v>
      </c>
      <c r="AA692" s="44" t="str">
        <f>IFERROR(VLOOKUP(Raw_data[[#This Row],[Description]],'LU Table'!$A$1:$B$50,2,0),"")</f>
        <v>IOP</v>
      </c>
      <c r="AB692" s="44" t="str">
        <f>TRIM(MID(Raw_data[[#This Row],[Location]],LEN("Positive Recovery- ")+1,LEN(Raw_data[[#This Row],[Location]])))</f>
        <v>Austin</v>
      </c>
      <c r="AC692" s="45">
        <f t="shared" si="11"/>
        <v>45292</v>
      </c>
      <c r="AD692" s="44" t="str">
        <f>VLOOKUP(Raw_data[[#This Row],[Locations]]&amp;Raw_data[[#This Row],[Looker2]],Category!A:E,5,0)</f>
        <v>Affiliate</v>
      </c>
      <c r="AE692" s="44" t="str">
        <f>Raw_data[[#This Row],[Locations]]&amp;Raw_data[[#This Row],[Looker2]]</f>
        <v>AustinIOP</v>
      </c>
    </row>
    <row r="693" spans="1:31">
      <c r="A693" s="15">
        <v>45302</v>
      </c>
      <c r="B693" s="15">
        <v>45299</v>
      </c>
      <c r="C693" t="s">
        <v>9</v>
      </c>
      <c r="D693">
        <v>206430</v>
      </c>
      <c r="E693" t="s">
        <v>943</v>
      </c>
      <c r="F693" t="s">
        <v>305</v>
      </c>
      <c r="G693" t="s">
        <v>944</v>
      </c>
      <c r="H693" t="s">
        <v>159</v>
      </c>
      <c r="I693" t="s">
        <v>232</v>
      </c>
      <c r="J693" t="s">
        <v>17</v>
      </c>
      <c r="K693" t="s">
        <v>22</v>
      </c>
      <c r="L693" t="s">
        <v>128</v>
      </c>
      <c r="M693">
        <v>1</v>
      </c>
      <c r="N693" s="47">
        <v>225</v>
      </c>
      <c r="O693" s="47">
        <v>0</v>
      </c>
      <c r="P693" s="47">
        <v>0</v>
      </c>
      <c r="Q693" s="47">
        <v>0</v>
      </c>
      <c r="R693" s="47">
        <v>0</v>
      </c>
      <c r="S693" s="47">
        <v>0</v>
      </c>
      <c r="T693" s="47">
        <v>225</v>
      </c>
      <c r="U693" s="47">
        <v>0</v>
      </c>
      <c r="V693" t="s">
        <v>71</v>
      </c>
      <c r="W693" t="s">
        <v>72</v>
      </c>
      <c r="X693"/>
      <c r="Y693" t="s">
        <v>240</v>
      </c>
      <c r="Z693" s="43" t="str">
        <f>Raw_data[[#This Row],[Month]]&amp;Raw_data[[#This Row],[Locations]]&amp;Raw_data[[#This Row],[Looker2]]</f>
        <v>45292AustinIOP</v>
      </c>
      <c r="AA693" s="44" t="str">
        <f>IFERROR(VLOOKUP(Raw_data[[#This Row],[Description]],'LU Table'!$A$1:$B$50,2,0),"")</f>
        <v>IOP</v>
      </c>
      <c r="AB693" s="44" t="str">
        <f>TRIM(MID(Raw_data[[#This Row],[Location]],LEN("Positive Recovery- ")+1,LEN(Raw_data[[#This Row],[Location]])))</f>
        <v>Austin</v>
      </c>
      <c r="AC693" s="45">
        <f t="shared" si="11"/>
        <v>45292</v>
      </c>
      <c r="AD693" s="44" t="str">
        <f>VLOOKUP(Raw_data[[#This Row],[Locations]]&amp;Raw_data[[#This Row],[Looker2]],Category!A:E,5,0)</f>
        <v>Affiliate</v>
      </c>
      <c r="AE693" s="44" t="str">
        <f>Raw_data[[#This Row],[Locations]]&amp;Raw_data[[#This Row],[Looker2]]</f>
        <v>AustinIOP</v>
      </c>
    </row>
    <row r="694" spans="1:31">
      <c r="A694" s="15">
        <v>45302</v>
      </c>
      <c r="B694" s="15">
        <v>45299</v>
      </c>
      <c r="C694" t="s">
        <v>9</v>
      </c>
      <c r="D694">
        <v>206431</v>
      </c>
      <c r="E694" t="s">
        <v>868</v>
      </c>
      <c r="F694" t="s">
        <v>523</v>
      </c>
      <c r="G694" t="s">
        <v>869</v>
      </c>
      <c r="H694" t="s">
        <v>158</v>
      </c>
      <c r="I694" t="s">
        <v>232</v>
      </c>
      <c r="J694" t="s">
        <v>88</v>
      </c>
      <c r="K694" t="s">
        <v>21</v>
      </c>
      <c r="L694" t="s">
        <v>128</v>
      </c>
      <c r="M694">
        <v>1</v>
      </c>
      <c r="N694" s="47">
        <v>250</v>
      </c>
      <c r="O694" s="47">
        <v>0</v>
      </c>
      <c r="P694" s="47">
        <v>0</v>
      </c>
      <c r="Q694" s="47">
        <v>0</v>
      </c>
      <c r="R694" s="47">
        <v>0</v>
      </c>
      <c r="S694" s="47">
        <v>0</v>
      </c>
      <c r="T694" s="47">
        <v>225</v>
      </c>
      <c r="U694" s="47">
        <v>225</v>
      </c>
      <c r="V694" t="s">
        <v>71</v>
      </c>
      <c r="W694" t="s">
        <v>72</v>
      </c>
      <c r="X694"/>
      <c r="Y694" t="s">
        <v>240</v>
      </c>
      <c r="Z694" s="43" t="str">
        <f>Raw_data[[#This Row],[Month]]&amp;Raw_data[[#This Row],[Locations]]&amp;Raw_data[[#This Row],[Looker2]]</f>
        <v>45292Jersey VillageIOP</v>
      </c>
      <c r="AA694" s="44" t="str">
        <f>IFERROR(VLOOKUP(Raw_data[[#This Row],[Description]],'LU Table'!$A$1:$B$50,2,0),"")</f>
        <v>IOP</v>
      </c>
      <c r="AB694" s="44" t="str">
        <f>TRIM(MID(Raw_data[[#This Row],[Location]],LEN("Positive Recovery- ")+1,LEN(Raw_data[[#This Row],[Location]])))</f>
        <v>Jersey Village</v>
      </c>
      <c r="AC694" s="45">
        <f t="shared" si="11"/>
        <v>45292</v>
      </c>
      <c r="AD694" s="44" t="str">
        <f>VLOOKUP(Raw_data[[#This Row],[Locations]]&amp;Raw_data[[#This Row],[Looker2]],Category!A:E,5,0)</f>
        <v>Affiliate</v>
      </c>
      <c r="AE694" s="44" t="str">
        <f>Raw_data[[#This Row],[Locations]]&amp;Raw_data[[#This Row],[Looker2]]</f>
        <v>Jersey VillageIOP</v>
      </c>
    </row>
    <row r="695" spans="1:31">
      <c r="A695" s="15">
        <v>45302</v>
      </c>
      <c r="B695" s="15">
        <v>45299</v>
      </c>
      <c r="C695" t="s">
        <v>9</v>
      </c>
      <c r="D695">
        <v>206432</v>
      </c>
      <c r="E695" t="s">
        <v>890</v>
      </c>
      <c r="F695" t="s">
        <v>414</v>
      </c>
      <c r="G695" t="s">
        <v>551</v>
      </c>
      <c r="H695" t="s">
        <v>160</v>
      </c>
      <c r="I695" t="s">
        <v>232</v>
      </c>
      <c r="J695" t="s">
        <v>95</v>
      </c>
      <c r="K695" t="s">
        <v>79</v>
      </c>
      <c r="L695" t="s">
        <v>128</v>
      </c>
      <c r="M695">
        <v>1</v>
      </c>
      <c r="N695" s="47">
        <v>130</v>
      </c>
      <c r="O695" s="47">
        <v>0</v>
      </c>
      <c r="P695" s="47">
        <v>0</v>
      </c>
      <c r="Q695" s="47">
        <v>0</v>
      </c>
      <c r="R695" s="47">
        <v>0</v>
      </c>
      <c r="S695" s="47">
        <v>0</v>
      </c>
      <c r="T695" s="47">
        <v>117</v>
      </c>
      <c r="U695" s="47">
        <v>117</v>
      </c>
      <c r="V695" t="s">
        <v>71</v>
      </c>
      <c r="W695" t="s">
        <v>72</v>
      </c>
      <c r="X695"/>
      <c r="Y695" t="s">
        <v>240</v>
      </c>
      <c r="Z695" s="43" t="str">
        <f>Raw_data[[#This Row],[Month]]&amp;Raw_data[[#This Row],[Locations]]&amp;Raw_data[[#This Row],[Looker2]]</f>
        <v>45292Cinco RanchIOP</v>
      </c>
      <c r="AA695" s="44" t="str">
        <f>IFERROR(VLOOKUP(Raw_data[[#This Row],[Description]],'LU Table'!$A$1:$B$50,2,0),"")</f>
        <v>IOP</v>
      </c>
      <c r="AB695" s="44" t="str">
        <f>TRIM(MID(Raw_data[[#This Row],[Location]],LEN("Positive Recovery- ")+1,LEN(Raw_data[[#This Row],[Location]])))</f>
        <v>Cinco Ranch</v>
      </c>
      <c r="AC695" s="45">
        <f t="shared" si="11"/>
        <v>45292</v>
      </c>
      <c r="AD695" s="44" t="str">
        <f>VLOOKUP(Raw_data[[#This Row],[Locations]]&amp;Raw_data[[#This Row],[Looker2]],Category!A:E,5,0)</f>
        <v>Affiliate</v>
      </c>
      <c r="AE695" s="44" t="str">
        <f>Raw_data[[#This Row],[Locations]]&amp;Raw_data[[#This Row],[Looker2]]</f>
        <v>Cinco RanchIOP</v>
      </c>
    </row>
    <row r="696" spans="1:31">
      <c r="A696" s="15">
        <v>45302</v>
      </c>
      <c r="B696" s="15">
        <v>45299</v>
      </c>
      <c r="C696" t="s">
        <v>9</v>
      </c>
      <c r="D696">
        <v>206433</v>
      </c>
      <c r="E696" t="s">
        <v>830</v>
      </c>
      <c r="F696" t="s">
        <v>489</v>
      </c>
      <c r="G696" t="s">
        <v>831</v>
      </c>
      <c r="H696" t="s">
        <v>160</v>
      </c>
      <c r="I696" t="s">
        <v>232</v>
      </c>
      <c r="J696" t="s">
        <v>90</v>
      </c>
      <c r="K696" t="s">
        <v>79</v>
      </c>
      <c r="L696" t="s">
        <v>128</v>
      </c>
      <c r="M696">
        <v>1</v>
      </c>
      <c r="N696" s="47">
        <v>220</v>
      </c>
      <c r="O696" s="47">
        <v>0</v>
      </c>
      <c r="P696" s="47">
        <v>0</v>
      </c>
      <c r="Q696" s="47">
        <v>0</v>
      </c>
      <c r="R696" s="47">
        <v>0</v>
      </c>
      <c r="S696" s="47">
        <v>0</v>
      </c>
      <c r="T696" s="47">
        <v>198</v>
      </c>
      <c r="U696" s="47">
        <v>22</v>
      </c>
      <c r="V696" t="s">
        <v>71</v>
      </c>
      <c r="W696" t="s">
        <v>72</v>
      </c>
      <c r="X696"/>
      <c r="Y696" t="s">
        <v>240</v>
      </c>
      <c r="Z696" s="43" t="str">
        <f>Raw_data[[#This Row],[Month]]&amp;Raw_data[[#This Row],[Locations]]&amp;Raw_data[[#This Row],[Looker2]]</f>
        <v>45292Cinco RanchIOP</v>
      </c>
      <c r="AA696" s="44" t="str">
        <f>IFERROR(VLOOKUP(Raw_data[[#This Row],[Description]],'LU Table'!$A$1:$B$50,2,0),"")</f>
        <v>IOP</v>
      </c>
      <c r="AB696" s="44" t="str">
        <f>TRIM(MID(Raw_data[[#This Row],[Location]],LEN("Positive Recovery- ")+1,LEN(Raw_data[[#This Row],[Location]])))</f>
        <v>Cinco Ranch</v>
      </c>
      <c r="AC696" s="45">
        <f t="shared" si="11"/>
        <v>45292</v>
      </c>
      <c r="AD696" s="44" t="str">
        <f>VLOOKUP(Raw_data[[#This Row],[Locations]]&amp;Raw_data[[#This Row],[Looker2]],Category!A:E,5,0)</f>
        <v>Affiliate</v>
      </c>
      <c r="AE696" s="44" t="str">
        <f>Raw_data[[#This Row],[Locations]]&amp;Raw_data[[#This Row],[Looker2]]</f>
        <v>Cinco RanchIOP</v>
      </c>
    </row>
    <row r="697" spans="1:31">
      <c r="A697" s="15">
        <v>45302</v>
      </c>
      <c r="B697" s="15">
        <v>45299</v>
      </c>
      <c r="C697" t="s">
        <v>9</v>
      </c>
      <c r="D697">
        <v>206434</v>
      </c>
      <c r="E697" t="s">
        <v>859</v>
      </c>
      <c r="F697" t="s">
        <v>284</v>
      </c>
      <c r="G697" t="s">
        <v>401</v>
      </c>
      <c r="H697" t="s">
        <v>158</v>
      </c>
      <c r="I697" t="s">
        <v>232</v>
      </c>
      <c r="J697" t="s">
        <v>88</v>
      </c>
      <c r="K697" t="s">
        <v>79</v>
      </c>
      <c r="L697" t="s">
        <v>128</v>
      </c>
      <c r="M697">
        <v>1</v>
      </c>
      <c r="N697" s="47">
        <v>250</v>
      </c>
      <c r="O697" s="47">
        <v>0</v>
      </c>
      <c r="P697" s="47">
        <v>0</v>
      </c>
      <c r="Q697" s="47">
        <v>0</v>
      </c>
      <c r="R697" s="47">
        <v>0</v>
      </c>
      <c r="S697" s="47">
        <v>0</v>
      </c>
      <c r="T697" s="47">
        <v>225</v>
      </c>
      <c r="U697" s="47">
        <v>25</v>
      </c>
      <c r="V697" t="s">
        <v>71</v>
      </c>
      <c r="W697" t="s">
        <v>72</v>
      </c>
      <c r="X697"/>
      <c r="Y697" t="s">
        <v>240</v>
      </c>
      <c r="Z697" s="43" t="str">
        <f>Raw_data[[#This Row],[Month]]&amp;Raw_data[[#This Row],[Locations]]&amp;Raw_data[[#This Row],[Looker2]]</f>
        <v>45292Cinco RanchIOP</v>
      </c>
      <c r="AA697" s="44" t="str">
        <f>IFERROR(VLOOKUP(Raw_data[[#This Row],[Description]],'LU Table'!$A$1:$B$50,2,0),"")</f>
        <v>IOP</v>
      </c>
      <c r="AB697" s="44" t="str">
        <f>TRIM(MID(Raw_data[[#This Row],[Location]],LEN("Positive Recovery- ")+1,LEN(Raw_data[[#This Row],[Location]])))</f>
        <v>Cinco Ranch</v>
      </c>
      <c r="AC697" s="45">
        <f t="shared" si="11"/>
        <v>45292</v>
      </c>
      <c r="AD697" s="44" t="str">
        <f>VLOOKUP(Raw_data[[#This Row],[Locations]]&amp;Raw_data[[#This Row],[Looker2]],Category!A:E,5,0)</f>
        <v>Affiliate</v>
      </c>
      <c r="AE697" s="44" t="str">
        <f>Raw_data[[#This Row],[Locations]]&amp;Raw_data[[#This Row],[Looker2]]</f>
        <v>Cinco RanchIOP</v>
      </c>
    </row>
    <row r="698" spans="1:31">
      <c r="A698" s="15">
        <v>45302</v>
      </c>
      <c r="B698" s="15">
        <v>45299</v>
      </c>
      <c r="C698" t="s">
        <v>9</v>
      </c>
      <c r="D698">
        <v>206435</v>
      </c>
      <c r="E698" t="s">
        <v>667</v>
      </c>
      <c r="F698" t="s">
        <v>264</v>
      </c>
      <c r="G698" t="s">
        <v>334</v>
      </c>
      <c r="H698" t="s">
        <v>160</v>
      </c>
      <c r="I698" t="s">
        <v>232</v>
      </c>
      <c r="J698" t="s">
        <v>90</v>
      </c>
      <c r="K698" t="s">
        <v>75</v>
      </c>
      <c r="L698" t="s">
        <v>128</v>
      </c>
      <c r="M698">
        <v>1</v>
      </c>
      <c r="N698" s="47">
        <v>220</v>
      </c>
      <c r="O698" s="47">
        <v>0</v>
      </c>
      <c r="P698" s="47">
        <v>0</v>
      </c>
      <c r="Q698" s="47">
        <v>0</v>
      </c>
      <c r="R698" s="47">
        <v>0</v>
      </c>
      <c r="S698" s="47">
        <v>8</v>
      </c>
      <c r="T698" s="47">
        <v>198</v>
      </c>
      <c r="U698" s="47">
        <v>-14</v>
      </c>
      <c r="V698" t="s">
        <v>71</v>
      </c>
      <c r="W698" t="s">
        <v>72</v>
      </c>
      <c r="X698"/>
      <c r="Y698" t="s">
        <v>240</v>
      </c>
      <c r="Z698" s="43" t="str">
        <f>Raw_data[[#This Row],[Month]]&amp;Raw_data[[#This Row],[Locations]]&amp;Raw_data[[#This Row],[Looker2]]</f>
        <v>45292The WoodlandsIOP</v>
      </c>
      <c r="AA698" s="44" t="str">
        <f>IFERROR(VLOOKUP(Raw_data[[#This Row],[Description]],'LU Table'!$A$1:$B$50,2,0),"")</f>
        <v>IOP</v>
      </c>
      <c r="AB698" s="44" t="str">
        <f>TRIM(MID(Raw_data[[#This Row],[Location]],LEN("Positive Recovery- ")+1,LEN(Raw_data[[#This Row],[Location]])))</f>
        <v>The Woodlands</v>
      </c>
      <c r="AC698" s="45">
        <f t="shared" si="11"/>
        <v>45292</v>
      </c>
      <c r="AD698" s="44" t="str">
        <f>VLOOKUP(Raw_data[[#This Row],[Locations]]&amp;Raw_data[[#This Row],[Looker2]],Category!A:E,5,0)</f>
        <v>Affiliate</v>
      </c>
      <c r="AE698" s="44" t="str">
        <f>Raw_data[[#This Row],[Locations]]&amp;Raw_data[[#This Row],[Looker2]]</f>
        <v>The WoodlandsIOP</v>
      </c>
    </row>
    <row r="699" spans="1:31">
      <c r="A699" s="15">
        <v>45302</v>
      </c>
      <c r="B699" s="15">
        <v>45299</v>
      </c>
      <c r="C699" t="s">
        <v>9</v>
      </c>
      <c r="D699">
        <v>206436</v>
      </c>
      <c r="E699" t="s">
        <v>845</v>
      </c>
      <c r="F699" t="s">
        <v>846</v>
      </c>
      <c r="G699" t="s">
        <v>393</v>
      </c>
      <c r="H699" t="s">
        <v>160</v>
      </c>
      <c r="I699" t="s">
        <v>232</v>
      </c>
      <c r="J699" t="s">
        <v>95</v>
      </c>
      <c r="K699" t="s">
        <v>75</v>
      </c>
      <c r="L699" t="s">
        <v>128</v>
      </c>
      <c r="M699">
        <v>1</v>
      </c>
      <c r="N699" s="47">
        <v>130</v>
      </c>
      <c r="O699" s="47">
        <v>0</v>
      </c>
      <c r="P699" s="47">
        <v>0</v>
      </c>
      <c r="Q699" s="47">
        <v>0</v>
      </c>
      <c r="R699" s="47">
        <v>0</v>
      </c>
      <c r="S699" s="47">
        <v>130</v>
      </c>
      <c r="T699" s="47">
        <v>117</v>
      </c>
      <c r="U699" s="47">
        <v>117</v>
      </c>
      <c r="V699" t="s">
        <v>71</v>
      </c>
      <c r="W699" t="s">
        <v>72</v>
      </c>
      <c r="X699"/>
      <c r="Y699" t="s">
        <v>240</v>
      </c>
      <c r="Z699" s="43" t="str">
        <f>Raw_data[[#This Row],[Month]]&amp;Raw_data[[#This Row],[Locations]]&amp;Raw_data[[#This Row],[Looker2]]</f>
        <v>45292The WoodlandsIOP</v>
      </c>
      <c r="AA699" s="44" t="str">
        <f>IFERROR(VLOOKUP(Raw_data[[#This Row],[Description]],'LU Table'!$A$1:$B$50,2,0),"")</f>
        <v>IOP</v>
      </c>
      <c r="AB699" s="44" t="str">
        <f>TRIM(MID(Raw_data[[#This Row],[Location]],LEN("Positive Recovery- ")+1,LEN(Raw_data[[#This Row],[Location]])))</f>
        <v>The Woodlands</v>
      </c>
      <c r="AC699" s="45">
        <f t="shared" si="11"/>
        <v>45292</v>
      </c>
      <c r="AD699" s="44" t="str">
        <f>VLOOKUP(Raw_data[[#This Row],[Locations]]&amp;Raw_data[[#This Row],[Looker2]],Category!A:E,5,0)</f>
        <v>Affiliate</v>
      </c>
      <c r="AE699" s="44" t="str">
        <f>Raw_data[[#This Row],[Locations]]&amp;Raw_data[[#This Row],[Looker2]]</f>
        <v>The WoodlandsIOP</v>
      </c>
    </row>
    <row r="700" spans="1:31">
      <c r="A700" s="15">
        <v>45302</v>
      </c>
      <c r="B700" s="15">
        <v>45299</v>
      </c>
      <c r="C700" t="s">
        <v>9</v>
      </c>
      <c r="D700">
        <v>206437</v>
      </c>
      <c r="E700" t="s">
        <v>829</v>
      </c>
      <c r="F700" t="s">
        <v>333</v>
      </c>
      <c r="G700" t="s">
        <v>440</v>
      </c>
      <c r="H700" t="s">
        <v>160</v>
      </c>
      <c r="I700" t="s">
        <v>232</v>
      </c>
      <c r="J700" t="s">
        <v>94</v>
      </c>
      <c r="K700" t="s">
        <v>75</v>
      </c>
      <c r="L700" t="s">
        <v>128</v>
      </c>
      <c r="M700">
        <v>1</v>
      </c>
      <c r="N700" s="47">
        <v>215</v>
      </c>
      <c r="O700" s="47">
        <v>0</v>
      </c>
      <c r="P700" s="47">
        <v>0</v>
      </c>
      <c r="Q700" s="47">
        <v>0</v>
      </c>
      <c r="R700" s="47">
        <v>0</v>
      </c>
      <c r="S700" s="47">
        <v>0</v>
      </c>
      <c r="T700" s="47">
        <v>193.5</v>
      </c>
      <c r="U700" s="47">
        <v>193.5</v>
      </c>
      <c r="V700" t="s">
        <v>71</v>
      </c>
      <c r="W700" t="s">
        <v>72</v>
      </c>
      <c r="X700"/>
      <c r="Y700" t="s">
        <v>240</v>
      </c>
      <c r="Z700" s="43" t="str">
        <f>Raw_data[[#This Row],[Month]]&amp;Raw_data[[#This Row],[Locations]]&amp;Raw_data[[#This Row],[Looker2]]</f>
        <v>45292The WoodlandsIOP</v>
      </c>
      <c r="AA700" s="44" t="str">
        <f>IFERROR(VLOOKUP(Raw_data[[#This Row],[Description]],'LU Table'!$A$1:$B$50,2,0),"")</f>
        <v>IOP</v>
      </c>
      <c r="AB700" s="44" t="str">
        <f>TRIM(MID(Raw_data[[#This Row],[Location]],LEN("Positive Recovery- ")+1,LEN(Raw_data[[#This Row],[Location]])))</f>
        <v>The Woodlands</v>
      </c>
      <c r="AC700" s="45">
        <f t="shared" si="11"/>
        <v>45292</v>
      </c>
      <c r="AD700" s="44" t="str">
        <f>VLOOKUP(Raw_data[[#This Row],[Locations]]&amp;Raw_data[[#This Row],[Looker2]],Category!A:E,5,0)</f>
        <v>Affiliate</v>
      </c>
      <c r="AE700" s="44" t="str">
        <f>Raw_data[[#This Row],[Locations]]&amp;Raw_data[[#This Row],[Looker2]]</f>
        <v>The WoodlandsIOP</v>
      </c>
    </row>
    <row r="701" spans="1:31">
      <c r="A701" s="15">
        <v>45302</v>
      </c>
      <c r="B701" s="15">
        <v>45299</v>
      </c>
      <c r="C701" t="s">
        <v>9</v>
      </c>
      <c r="D701">
        <v>206438</v>
      </c>
      <c r="E701" t="s">
        <v>951</v>
      </c>
      <c r="F701" t="s">
        <v>479</v>
      </c>
      <c r="G701" t="s">
        <v>952</v>
      </c>
      <c r="H701" t="s">
        <v>157</v>
      </c>
      <c r="I701" t="s">
        <v>232</v>
      </c>
      <c r="J701" t="s">
        <v>961</v>
      </c>
      <c r="K701" t="s">
        <v>18</v>
      </c>
      <c r="L701" t="s">
        <v>129</v>
      </c>
      <c r="M701">
        <v>1</v>
      </c>
      <c r="N701" s="47">
        <v>400</v>
      </c>
      <c r="O701" s="47">
        <v>0</v>
      </c>
      <c r="P701" s="47">
        <v>0</v>
      </c>
      <c r="Q701" s="47">
        <v>0</v>
      </c>
      <c r="R701" s="47">
        <v>0</v>
      </c>
      <c r="S701" s="47">
        <v>400</v>
      </c>
      <c r="T701" s="47">
        <v>400</v>
      </c>
      <c r="U701" s="47">
        <v>400</v>
      </c>
      <c r="V701" t="s">
        <v>71</v>
      </c>
      <c r="W701" t="s">
        <v>72</v>
      </c>
      <c r="X701"/>
      <c r="Y701" t="s">
        <v>240</v>
      </c>
      <c r="Z701" s="43" t="str">
        <f>Raw_data[[#This Row],[Month]]&amp;Raw_data[[#This Row],[Locations]]&amp;Raw_data[[#This Row],[Looker2]]</f>
        <v>45292San AntonioPHP</v>
      </c>
      <c r="AA701" s="44" t="str">
        <f>IFERROR(VLOOKUP(Raw_data[[#This Row],[Description]],'LU Table'!$A$1:$B$50,2,0),"")</f>
        <v>PHP</v>
      </c>
      <c r="AB701" s="44" t="str">
        <f>TRIM(MID(Raw_data[[#This Row],[Location]],LEN("Positive Recovery- ")+1,LEN(Raw_data[[#This Row],[Location]])))</f>
        <v>San Antonio</v>
      </c>
      <c r="AC701" s="45">
        <f t="shared" si="11"/>
        <v>45292</v>
      </c>
      <c r="AD701" s="44" t="str">
        <f>VLOOKUP(Raw_data[[#This Row],[Locations]]&amp;Raw_data[[#This Row],[Looker2]],Category!A:E,5,0)</f>
        <v>Affiliate</v>
      </c>
      <c r="AE701" s="44" t="str">
        <f>Raw_data[[#This Row],[Locations]]&amp;Raw_data[[#This Row],[Looker2]]</f>
        <v>San AntonioPHP</v>
      </c>
    </row>
    <row r="702" spans="1:31">
      <c r="A702" s="15">
        <v>45302</v>
      </c>
      <c r="B702" s="15">
        <v>45299</v>
      </c>
      <c r="C702" t="s">
        <v>9</v>
      </c>
      <c r="D702">
        <v>206439</v>
      </c>
      <c r="E702" t="s">
        <v>857</v>
      </c>
      <c r="F702" t="s">
        <v>279</v>
      </c>
      <c r="G702" t="s">
        <v>858</v>
      </c>
      <c r="H702" t="s">
        <v>158</v>
      </c>
      <c r="I702" t="s">
        <v>232</v>
      </c>
      <c r="J702" t="s">
        <v>103</v>
      </c>
      <c r="K702" t="s">
        <v>62</v>
      </c>
      <c r="L702" t="s">
        <v>128</v>
      </c>
      <c r="M702">
        <v>1</v>
      </c>
      <c r="N702" s="47">
        <v>250</v>
      </c>
      <c r="O702" s="47">
        <v>0</v>
      </c>
      <c r="P702" s="47">
        <v>0</v>
      </c>
      <c r="Q702" s="47">
        <v>0</v>
      </c>
      <c r="R702" s="47">
        <v>0</v>
      </c>
      <c r="S702" s="47">
        <v>0</v>
      </c>
      <c r="T702" s="47">
        <v>225</v>
      </c>
      <c r="U702" s="47">
        <v>10</v>
      </c>
      <c r="V702" t="s">
        <v>71</v>
      </c>
      <c r="W702" t="s">
        <v>72</v>
      </c>
      <c r="X702"/>
      <c r="Y702" t="s">
        <v>240</v>
      </c>
      <c r="Z702" s="43" t="str">
        <f>Raw_data[[#This Row],[Month]]&amp;Raw_data[[#This Row],[Locations]]&amp;Raw_data[[#This Row],[Looker2]]</f>
        <v>45292SugarlandIOP</v>
      </c>
      <c r="AA702" s="44" t="str">
        <f>IFERROR(VLOOKUP(Raw_data[[#This Row],[Description]],'LU Table'!$A$1:$B$50,2,0),"")</f>
        <v>IOP</v>
      </c>
      <c r="AB702" s="44" t="str">
        <f>TRIM(MID(Raw_data[[#This Row],[Location]],LEN("Positive Recovery- ")+1,LEN(Raw_data[[#This Row],[Location]])))</f>
        <v>Sugarland</v>
      </c>
      <c r="AC702" s="45">
        <f t="shared" si="11"/>
        <v>45292</v>
      </c>
      <c r="AD702" s="44" t="str">
        <f>VLOOKUP(Raw_data[[#This Row],[Locations]]&amp;Raw_data[[#This Row],[Looker2]],Category!A:E,5,0)</f>
        <v>Affiliate</v>
      </c>
      <c r="AE702" s="44" t="str">
        <f>Raw_data[[#This Row],[Locations]]&amp;Raw_data[[#This Row],[Looker2]]</f>
        <v>SugarlandIOP</v>
      </c>
    </row>
    <row r="703" spans="1:31">
      <c r="A703" s="15">
        <v>45302</v>
      </c>
      <c r="B703" s="15">
        <v>45299</v>
      </c>
      <c r="C703" t="s">
        <v>9</v>
      </c>
      <c r="D703">
        <v>206440</v>
      </c>
      <c r="E703" t="s">
        <v>1012</v>
      </c>
      <c r="F703" t="s">
        <v>650</v>
      </c>
      <c r="G703" t="s">
        <v>1013</v>
      </c>
      <c r="H703" t="s">
        <v>157</v>
      </c>
      <c r="I703" t="s">
        <v>232</v>
      </c>
      <c r="J703" t="s">
        <v>88</v>
      </c>
      <c r="K703" t="s">
        <v>62</v>
      </c>
      <c r="L703" t="s">
        <v>129</v>
      </c>
      <c r="M703">
        <v>1</v>
      </c>
      <c r="N703" s="47">
        <v>400</v>
      </c>
      <c r="O703" s="47">
        <v>0</v>
      </c>
      <c r="P703" s="47">
        <v>0</v>
      </c>
      <c r="Q703" s="47">
        <v>0</v>
      </c>
      <c r="R703" s="47">
        <v>0</v>
      </c>
      <c r="S703" s="47">
        <v>0</v>
      </c>
      <c r="T703" s="47">
        <v>360</v>
      </c>
      <c r="U703" s="47">
        <v>0</v>
      </c>
      <c r="V703" t="s">
        <v>71</v>
      </c>
      <c r="W703" t="s">
        <v>72</v>
      </c>
      <c r="X703"/>
      <c r="Y703" t="s">
        <v>240</v>
      </c>
      <c r="Z703" s="43" t="str">
        <f>Raw_data[[#This Row],[Month]]&amp;Raw_data[[#This Row],[Locations]]&amp;Raw_data[[#This Row],[Looker2]]</f>
        <v>45292SugarlandPHP</v>
      </c>
      <c r="AA703" s="44" t="str">
        <f>IFERROR(VLOOKUP(Raw_data[[#This Row],[Description]],'LU Table'!$A$1:$B$50,2,0),"")</f>
        <v>PHP</v>
      </c>
      <c r="AB703" s="44" t="str">
        <f>TRIM(MID(Raw_data[[#This Row],[Location]],LEN("Positive Recovery- ")+1,LEN(Raw_data[[#This Row],[Location]])))</f>
        <v>Sugarland</v>
      </c>
      <c r="AC703" s="45">
        <f t="shared" si="11"/>
        <v>45292</v>
      </c>
      <c r="AD703" s="44" t="str">
        <f>VLOOKUP(Raw_data[[#This Row],[Locations]]&amp;Raw_data[[#This Row],[Looker2]],Category!A:E,5,0)</f>
        <v>Affiliate</v>
      </c>
      <c r="AE703" s="44" t="str">
        <f>Raw_data[[#This Row],[Locations]]&amp;Raw_data[[#This Row],[Looker2]]</f>
        <v>SugarlandPHP</v>
      </c>
    </row>
    <row r="704" spans="1:31">
      <c r="A704" s="15">
        <v>45302</v>
      </c>
      <c r="B704" s="15">
        <v>45299</v>
      </c>
      <c r="C704" t="s">
        <v>9</v>
      </c>
      <c r="D704">
        <v>206441</v>
      </c>
      <c r="E704" t="s">
        <v>842</v>
      </c>
      <c r="F704" t="s">
        <v>676</v>
      </c>
      <c r="G704" t="s">
        <v>308</v>
      </c>
      <c r="H704" t="s">
        <v>158</v>
      </c>
      <c r="I704" t="s">
        <v>232</v>
      </c>
      <c r="J704" t="s">
        <v>749</v>
      </c>
      <c r="K704" t="s">
        <v>62</v>
      </c>
      <c r="L704" t="s">
        <v>128</v>
      </c>
      <c r="M704">
        <v>1</v>
      </c>
      <c r="N704" s="47">
        <v>158</v>
      </c>
      <c r="O704" s="47">
        <v>0</v>
      </c>
      <c r="P704" s="47">
        <v>0</v>
      </c>
      <c r="Q704" s="47">
        <v>0</v>
      </c>
      <c r="R704" s="47">
        <v>0</v>
      </c>
      <c r="S704" s="47">
        <v>158</v>
      </c>
      <c r="T704" s="47">
        <v>142.19999999999999</v>
      </c>
      <c r="U704" s="47">
        <v>142.19999999999999</v>
      </c>
      <c r="V704" t="s">
        <v>71</v>
      </c>
      <c r="W704" t="s">
        <v>72</v>
      </c>
      <c r="X704"/>
      <c r="Y704" t="s">
        <v>240</v>
      </c>
      <c r="Z704" s="43" t="str">
        <f>Raw_data[[#This Row],[Month]]&amp;Raw_data[[#This Row],[Locations]]&amp;Raw_data[[#This Row],[Looker2]]</f>
        <v>45292SugarlandIOP</v>
      </c>
      <c r="AA704" s="44" t="str">
        <f>IFERROR(VLOOKUP(Raw_data[[#This Row],[Description]],'LU Table'!$A$1:$B$50,2,0),"")</f>
        <v>IOP</v>
      </c>
      <c r="AB704" s="44" t="str">
        <f>TRIM(MID(Raw_data[[#This Row],[Location]],LEN("Positive Recovery- ")+1,LEN(Raw_data[[#This Row],[Location]])))</f>
        <v>Sugarland</v>
      </c>
      <c r="AC704" s="45">
        <f t="shared" si="11"/>
        <v>45292</v>
      </c>
      <c r="AD704" s="44" t="str">
        <f>VLOOKUP(Raw_data[[#This Row],[Locations]]&amp;Raw_data[[#This Row],[Looker2]],Category!A:E,5,0)</f>
        <v>Affiliate</v>
      </c>
      <c r="AE704" s="44" t="str">
        <f>Raw_data[[#This Row],[Locations]]&amp;Raw_data[[#This Row],[Looker2]]</f>
        <v>SugarlandIOP</v>
      </c>
    </row>
    <row r="705" spans="1:31">
      <c r="A705" s="15">
        <v>45302</v>
      </c>
      <c r="B705" s="15">
        <v>45299</v>
      </c>
      <c r="C705" t="s">
        <v>9</v>
      </c>
      <c r="D705">
        <v>206442</v>
      </c>
      <c r="E705" t="s">
        <v>190</v>
      </c>
      <c r="F705" t="s">
        <v>425</v>
      </c>
      <c r="G705" t="s">
        <v>522</v>
      </c>
      <c r="H705" t="s">
        <v>160</v>
      </c>
      <c r="I705" t="s">
        <v>232</v>
      </c>
      <c r="J705" t="s">
        <v>95</v>
      </c>
      <c r="K705" t="s">
        <v>62</v>
      </c>
      <c r="L705" t="s">
        <v>128</v>
      </c>
      <c r="M705">
        <v>1</v>
      </c>
      <c r="N705" s="47">
        <v>130</v>
      </c>
      <c r="O705" s="47">
        <v>0</v>
      </c>
      <c r="P705" s="47">
        <v>0</v>
      </c>
      <c r="Q705" s="47">
        <v>0</v>
      </c>
      <c r="R705" s="47">
        <v>0</v>
      </c>
      <c r="S705" s="47">
        <v>0</v>
      </c>
      <c r="T705" s="47">
        <v>117</v>
      </c>
      <c r="U705" s="47">
        <v>19.5</v>
      </c>
      <c r="V705" t="s">
        <v>71</v>
      </c>
      <c r="W705" t="s">
        <v>72</v>
      </c>
      <c r="X705"/>
      <c r="Y705" t="s">
        <v>240</v>
      </c>
      <c r="Z705" s="43" t="str">
        <f>Raw_data[[#This Row],[Month]]&amp;Raw_data[[#This Row],[Locations]]&amp;Raw_data[[#This Row],[Looker2]]</f>
        <v>45292SugarlandIOP</v>
      </c>
      <c r="AA705" s="44" t="str">
        <f>IFERROR(VLOOKUP(Raw_data[[#This Row],[Description]],'LU Table'!$A$1:$B$50,2,0),"")</f>
        <v>IOP</v>
      </c>
      <c r="AB705" s="44" t="str">
        <f>TRIM(MID(Raw_data[[#This Row],[Location]],LEN("Positive Recovery- ")+1,LEN(Raw_data[[#This Row],[Location]])))</f>
        <v>Sugarland</v>
      </c>
      <c r="AC705" s="45">
        <f t="shared" si="11"/>
        <v>45292</v>
      </c>
      <c r="AD705" s="44" t="str">
        <f>VLOOKUP(Raw_data[[#This Row],[Locations]]&amp;Raw_data[[#This Row],[Looker2]],Category!A:E,5,0)</f>
        <v>Affiliate</v>
      </c>
      <c r="AE705" s="44" t="str">
        <f>Raw_data[[#This Row],[Locations]]&amp;Raw_data[[#This Row],[Looker2]]</f>
        <v>SugarlandIOP</v>
      </c>
    </row>
    <row r="706" spans="1:31">
      <c r="A706" s="15">
        <v>45302</v>
      </c>
      <c r="B706" s="15">
        <v>45299</v>
      </c>
      <c r="C706" t="s">
        <v>9</v>
      </c>
      <c r="D706">
        <v>206443</v>
      </c>
      <c r="E706" t="s">
        <v>771</v>
      </c>
      <c r="F706" t="s">
        <v>434</v>
      </c>
      <c r="G706" t="s">
        <v>327</v>
      </c>
      <c r="H706" t="s">
        <v>158</v>
      </c>
      <c r="I706" t="s">
        <v>232</v>
      </c>
      <c r="J706" t="s">
        <v>932</v>
      </c>
      <c r="K706" t="s">
        <v>62</v>
      </c>
      <c r="L706" t="s">
        <v>128</v>
      </c>
      <c r="M706">
        <v>1</v>
      </c>
      <c r="N706" s="47">
        <v>700</v>
      </c>
      <c r="O706" s="47">
        <v>0</v>
      </c>
      <c r="P706" s="47">
        <v>0</v>
      </c>
      <c r="Q706" s="47">
        <v>0</v>
      </c>
      <c r="R706" s="47">
        <v>0</v>
      </c>
      <c r="S706" s="47">
        <v>388.56</v>
      </c>
      <c r="T706" s="47">
        <v>630</v>
      </c>
      <c r="U706" s="47">
        <v>630</v>
      </c>
      <c r="V706" t="s">
        <v>71</v>
      </c>
      <c r="W706" t="s">
        <v>72</v>
      </c>
      <c r="X706"/>
      <c r="Y706" t="s">
        <v>240</v>
      </c>
      <c r="Z706" s="43" t="str">
        <f>Raw_data[[#This Row],[Month]]&amp;Raw_data[[#This Row],[Locations]]&amp;Raw_data[[#This Row],[Looker2]]</f>
        <v>45292SugarlandIOP</v>
      </c>
      <c r="AA706" s="44" t="str">
        <f>IFERROR(VLOOKUP(Raw_data[[#This Row],[Description]],'LU Table'!$A$1:$B$50,2,0),"")</f>
        <v>IOP</v>
      </c>
      <c r="AB706" s="44" t="str">
        <f>TRIM(MID(Raw_data[[#This Row],[Location]],LEN("Positive Recovery- ")+1,LEN(Raw_data[[#This Row],[Location]])))</f>
        <v>Sugarland</v>
      </c>
      <c r="AC706" s="45">
        <f t="shared" si="11"/>
        <v>45292</v>
      </c>
      <c r="AD706" s="44" t="str">
        <f>VLOOKUP(Raw_data[[#This Row],[Locations]]&amp;Raw_data[[#This Row],[Looker2]],Category!A:E,5,0)</f>
        <v>Affiliate</v>
      </c>
      <c r="AE706" s="44" t="str">
        <f>Raw_data[[#This Row],[Locations]]&amp;Raw_data[[#This Row],[Looker2]]</f>
        <v>SugarlandIOP</v>
      </c>
    </row>
    <row r="707" spans="1:31">
      <c r="A707" s="15">
        <v>45302</v>
      </c>
      <c r="B707" s="15">
        <v>45299</v>
      </c>
      <c r="C707" t="s">
        <v>9</v>
      </c>
      <c r="D707">
        <v>206444</v>
      </c>
      <c r="E707" t="s">
        <v>982</v>
      </c>
      <c r="F707" t="s">
        <v>983</v>
      </c>
      <c r="G707" t="s">
        <v>984</v>
      </c>
      <c r="H707" t="s">
        <v>160</v>
      </c>
      <c r="I707" t="s">
        <v>232</v>
      </c>
      <c r="J707" t="s">
        <v>90</v>
      </c>
      <c r="K707" t="s">
        <v>234</v>
      </c>
      <c r="L707" t="s">
        <v>128</v>
      </c>
      <c r="M707">
        <v>1</v>
      </c>
      <c r="N707" s="47">
        <v>220</v>
      </c>
      <c r="O707" s="47">
        <v>0</v>
      </c>
      <c r="P707" s="47">
        <v>0</v>
      </c>
      <c r="Q707" s="47">
        <v>0</v>
      </c>
      <c r="R707" s="47">
        <v>0</v>
      </c>
      <c r="S707" s="47">
        <v>0</v>
      </c>
      <c r="T707" s="47">
        <v>198</v>
      </c>
      <c r="U707" s="47">
        <v>22</v>
      </c>
      <c r="V707" t="s">
        <v>71</v>
      </c>
      <c r="W707" t="s">
        <v>72</v>
      </c>
      <c r="X707"/>
      <c r="Y707" t="s">
        <v>240</v>
      </c>
      <c r="Z707" s="43" t="str">
        <f>Raw_data[[#This Row],[Month]]&amp;Raw_data[[#This Row],[Locations]]&amp;Raw_data[[#This Row],[Looker2]]</f>
        <v>45292Clear LakeIOP</v>
      </c>
      <c r="AA707" s="44" t="str">
        <f>IFERROR(VLOOKUP(Raw_data[[#This Row],[Description]],'LU Table'!$A$1:$B$50,2,0),"")</f>
        <v>IOP</v>
      </c>
      <c r="AB707" s="44" t="str">
        <f>TRIM(MID(Raw_data[[#This Row],[Location]],LEN("Positive Recovery- ")+1,LEN(Raw_data[[#This Row],[Location]])))</f>
        <v>Clear Lake</v>
      </c>
      <c r="AC707" s="45">
        <f t="shared" si="11"/>
        <v>45292</v>
      </c>
      <c r="AD707" s="44" t="str">
        <f>VLOOKUP(Raw_data[[#This Row],[Locations]]&amp;Raw_data[[#This Row],[Looker2]],Category!A:E,5,0)</f>
        <v>Affiliate</v>
      </c>
      <c r="AE707" s="44" t="str">
        <f>Raw_data[[#This Row],[Locations]]&amp;Raw_data[[#This Row],[Looker2]]</f>
        <v>Clear LakeIOP</v>
      </c>
    </row>
    <row r="708" spans="1:31">
      <c r="A708" s="15">
        <v>45302</v>
      </c>
      <c r="B708" s="15">
        <v>45299</v>
      </c>
      <c r="C708" t="s">
        <v>9</v>
      </c>
      <c r="D708">
        <v>206445</v>
      </c>
      <c r="E708" t="s">
        <v>697</v>
      </c>
      <c r="F708" t="s">
        <v>352</v>
      </c>
      <c r="G708" t="s">
        <v>303</v>
      </c>
      <c r="H708" t="s">
        <v>160</v>
      </c>
      <c r="I708"/>
      <c r="J708" t="s">
        <v>94</v>
      </c>
      <c r="K708" t="s">
        <v>234</v>
      </c>
      <c r="L708" t="s">
        <v>128</v>
      </c>
      <c r="M708">
        <v>1</v>
      </c>
      <c r="N708" s="47">
        <v>215</v>
      </c>
      <c r="O708" s="47">
        <v>0</v>
      </c>
      <c r="P708" s="47">
        <v>0</v>
      </c>
      <c r="Q708" s="47">
        <v>0</v>
      </c>
      <c r="R708" s="47">
        <v>0</v>
      </c>
      <c r="S708" s="47">
        <v>215</v>
      </c>
      <c r="T708" s="47">
        <v>193.5</v>
      </c>
      <c r="U708" s="47">
        <v>193.5</v>
      </c>
      <c r="V708" t="s">
        <v>71</v>
      </c>
      <c r="W708" t="s">
        <v>72</v>
      </c>
      <c r="X708"/>
      <c r="Y708" t="s">
        <v>240</v>
      </c>
      <c r="Z708" s="43" t="str">
        <f>Raw_data[[#This Row],[Month]]&amp;Raw_data[[#This Row],[Locations]]&amp;Raw_data[[#This Row],[Looker2]]</f>
        <v>45292Clear LakeIOP</v>
      </c>
      <c r="AA708" s="44" t="str">
        <f>IFERROR(VLOOKUP(Raw_data[[#This Row],[Description]],'LU Table'!$A$1:$B$50,2,0),"")</f>
        <v>IOP</v>
      </c>
      <c r="AB708" s="44" t="str">
        <f>TRIM(MID(Raw_data[[#This Row],[Location]],LEN("Positive Recovery- ")+1,LEN(Raw_data[[#This Row],[Location]])))</f>
        <v>Clear Lake</v>
      </c>
      <c r="AC708" s="45">
        <f t="shared" si="11"/>
        <v>45292</v>
      </c>
      <c r="AD708" s="44" t="str">
        <f>VLOOKUP(Raw_data[[#This Row],[Locations]]&amp;Raw_data[[#This Row],[Looker2]],Category!A:E,5,0)</f>
        <v>Affiliate</v>
      </c>
      <c r="AE708" s="44" t="str">
        <f>Raw_data[[#This Row],[Locations]]&amp;Raw_data[[#This Row],[Looker2]]</f>
        <v>Clear LakeIOP</v>
      </c>
    </row>
    <row r="709" spans="1:31">
      <c r="A709" s="15">
        <v>45302</v>
      </c>
      <c r="B709" s="15">
        <v>45299</v>
      </c>
      <c r="C709" t="s">
        <v>9</v>
      </c>
      <c r="D709">
        <v>206446</v>
      </c>
      <c r="E709" t="s">
        <v>1014</v>
      </c>
      <c r="F709" t="s">
        <v>379</v>
      </c>
      <c r="G709" t="s">
        <v>44</v>
      </c>
      <c r="H709" t="s">
        <v>158</v>
      </c>
      <c r="I709" t="s">
        <v>232</v>
      </c>
      <c r="J709" t="s">
        <v>92</v>
      </c>
      <c r="K709" t="s">
        <v>79</v>
      </c>
      <c r="L709" t="s">
        <v>128</v>
      </c>
      <c r="M709">
        <v>1</v>
      </c>
      <c r="N709" s="47">
        <v>190</v>
      </c>
      <c r="O709" s="47">
        <v>0</v>
      </c>
      <c r="P709" s="47">
        <v>0</v>
      </c>
      <c r="Q709" s="47">
        <v>0</v>
      </c>
      <c r="R709" s="47">
        <v>0</v>
      </c>
      <c r="S709" s="47">
        <v>190</v>
      </c>
      <c r="T709" s="47">
        <v>171</v>
      </c>
      <c r="U709" s="47">
        <v>171</v>
      </c>
      <c r="V709" t="s">
        <v>71</v>
      </c>
      <c r="W709" t="s">
        <v>72</v>
      </c>
      <c r="X709"/>
      <c r="Y709" t="s">
        <v>240</v>
      </c>
      <c r="Z709" s="43" t="str">
        <f>Raw_data[[#This Row],[Month]]&amp;Raw_data[[#This Row],[Locations]]&amp;Raw_data[[#This Row],[Looker2]]</f>
        <v>45292Cinco RanchIOP</v>
      </c>
      <c r="AA709" s="44" t="str">
        <f>IFERROR(VLOOKUP(Raw_data[[#This Row],[Description]],'LU Table'!$A$1:$B$50,2,0),"")</f>
        <v>IOP</v>
      </c>
      <c r="AB709" s="44" t="str">
        <f>TRIM(MID(Raw_data[[#This Row],[Location]],LEN("Positive Recovery- ")+1,LEN(Raw_data[[#This Row],[Location]])))</f>
        <v>Cinco Ranch</v>
      </c>
      <c r="AC709" s="45">
        <f t="shared" si="11"/>
        <v>45292</v>
      </c>
      <c r="AD709" s="44" t="str">
        <f>VLOOKUP(Raw_data[[#This Row],[Locations]]&amp;Raw_data[[#This Row],[Looker2]],Category!A:E,5,0)</f>
        <v>Affiliate</v>
      </c>
      <c r="AE709" s="44" t="str">
        <f>Raw_data[[#This Row],[Locations]]&amp;Raw_data[[#This Row],[Looker2]]</f>
        <v>Cinco RanchIOP</v>
      </c>
    </row>
    <row r="710" spans="1:31">
      <c r="A710" s="15">
        <v>45302</v>
      </c>
      <c r="B710" s="15">
        <v>45299</v>
      </c>
      <c r="C710" t="s">
        <v>9</v>
      </c>
      <c r="D710">
        <v>206447</v>
      </c>
      <c r="E710" t="s">
        <v>1015</v>
      </c>
      <c r="F710" t="s">
        <v>261</v>
      </c>
      <c r="G710" t="s">
        <v>1016</v>
      </c>
      <c r="H710" t="s">
        <v>158</v>
      </c>
      <c r="I710" t="s">
        <v>232</v>
      </c>
      <c r="J710" t="s">
        <v>806</v>
      </c>
      <c r="K710" t="s">
        <v>79</v>
      </c>
      <c r="L710" t="s">
        <v>128</v>
      </c>
      <c r="M710">
        <v>1</v>
      </c>
      <c r="N710" s="47">
        <v>185</v>
      </c>
      <c r="O710" s="47">
        <v>0</v>
      </c>
      <c r="P710" s="47">
        <v>0</v>
      </c>
      <c r="Q710" s="47">
        <v>0</v>
      </c>
      <c r="R710" s="47">
        <v>0</v>
      </c>
      <c r="S710" s="47">
        <v>0</v>
      </c>
      <c r="T710" s="47">
        <v>166.5</v>
      </c>
      <c r="U710" s="47">
        <v>166.5</v>
      </c>
      <c r="V710" t="s">
        <v>71</v>
      </c>
      <c r="W710" t="s">
        <v>72</v>
      </c>
      <c r="X710"/>
      <c r="Y710" t="s">
        <v>240</v>
      </c>
      <c r="Z710" s="43" t="str">
        <f>Raw_data[[#This Row],[Month]]&amp;Raw_data[[#This Row],[Locations]]&amp;Raw_data[[#This Row],[Looker2]]</f>
        <v>45292Cinco RanchIOP</v>
      </c>
      <c r="AA710" s="44" t="str">
        <f>IFERROR(VLOOKUP(Raw_data[[#This Row],[Description]],'LU Table'!$A$1:$B$50,2,0),"")</f>
        <v>IOP</v>
      </c>
      <c r="AB710" s="44" t="str">
        <f>TRIM(MID(Raw_data[[#This Row],[Location]],LEN("Positive Recovery- ")+1,LEN(Raw_data[[#This Row],[Location]])))</f>
        <v>Cinco Ranch</v>
      </c>
      <c r="AC710" s="45">
        <f t="shared" si="11"/>
        <v>45292</v>
      </c>
      <c r="AD710" s="44" t="str">
        <f>VLOOKUP(Raw_data[[#This Row],[Locations]]&amp;Raw_data[[#This Row],[Looker2]],Category!A:E,5,0)</f>
        <v>Affiliate</v>
      </c>
      <c r="AE710" s="44" t="str">
        <f>Raw_data[[#This Row],[Locations]]&amp;Raw_data[[#This Row],[Looker2]]</f>
        <v>Cinco RanchIOP</v>
      </c>
    </row>
    <row r="711" spans="1:31">
      <c r="A711" s="15">
        <v>45302</v>
      </c>
      <c r="B711" s="15">
        <v>45299</v>
      </c>
      <c r="C711" t="s">
        <v>9</v>
      </c>
      <c r="D711">
        <v>206448</v>
      </c>
      <c r="E711" t="s">
        <v>1017</v>
      </c>
      <c r="F711" t="s">
        <v>1018</v>
      </c>
      <c r="G711" t="s">
        <v>1019</v>
      </c>
      <c r="H711" t="s">
        <v>158</v>
      </c>
      <c r="I711" t="s">
        <v>232</v>
      </c>
      <c r="J711" t="s">
        <v>88</v>
      </c>
      <c r="K711" t="s">
        <v>79</v>
      </c>
      <c r="L711" t="s">
        <v>128</v>
      </c>
      <c r="M711">
        <v>1</v>
      </c>
      <c r="N711" s="47">
        <v>250</v>
      </c>
      <c r="O711" s="47">
        <v>0</v>
      </c>
      <c r="P711" s="47">
        <v>0</v>
      </c>
      <c r="Q711" s="47">
        <v>0</v>
      </c>
      <c r="R711" s="47">
        <v>0</v>
      </c>
      <c r="S711" s="47">
        <v>0</v>
      </c>
      <c r="T711" s="47">
        <v>225</v>
      </c>
      <c r="U711" s="47">
        <v>0</v>
      </c>
      <c r="V711" t="s">
        <v>71</v>
      </c>
      <c r="W711" t="s">
        <v>72</v>
      </c>
      <c r="X711"/>
      <c r="Y711" t="s">
        <v>240</v>
      </c>
      <c r="Z711" s="43" t="str">
        <f>Raw_data[[#This Row],[Month]]&amp;Raw_data[[#This Row],[Locations]]&amp;Raw_data[[#This Row],[Looker2]]</f>
        <v>45292Cinco RanchIOP</v>
      </c>
      <c r="AA711" s="44" t="str">
        <f>IFERROR(VLOOKUP(Raw_data[[#This Row],[Description]],'LU Table'!$A$1:$B$50,2,0),"")</f>
        <v>IOP</v>
      </c>
      <c r="AB711" s="44" t="str">
        <f>TRIM(MID(Raw_data[[#This Row],[Location]],LEN("Positive Recovery- ")+1,LEN(Raw_data[[#This Row],[Location]])))</f>
        <v>Cinco Ranch</v>
      </c>
      <c r="AC711" s="45">
        <f t="shared" si="11"/>
        <v>45292</v>
      </c>
      <c r="AD711" s="44" t="str">
        <f>VLOOKUP(Raw_data[[#This Row],[Locations]]&amp;Raw_data[[#This Row],[Looker2]],Category!A:E,5,0)</f>
        <v>Affiliate</v>
      </c>
      <c r="AE711" s="44" t="str">
        <f>Raw_data[[#This Row],[Locations]]&amp;Raw_data[[#This Row],[Looker2]]</f>
        <v>Cinco RanchIOP</v>
      </c>
    </row>
    <row r="712" spans="1:31">
      <c r="A712" s="15">
        <v>45302</v>
      </c>
      <c r="B712" s="15">
        <v>45299</v>
      </c>
      <c r="C712" t="s">
        <v>9</v>
      </c>
      <c r="D712">
        <v>206449</v>
      </c>
      <c r="E712" t="s">
        <v>786</v>
      </c>
      <c r="F712" t="s">
        <v>37</v>
      </c>
      <c r="G712" t="s">
        <v>353</v>
      </c>
      <c r="H712" t="s">
        <v>158</v>
      </c>
      <c r="I712" t="s">
        <v>232</v>
      </c>
      <c r="J712" t="s">
        <v>87</v>
      </c>
      <c r="K712" t="s">
        <v>107</v>
      </c>
      <c r="L712" t="s">
        <v>128</v>
      </c>
      <c r="M712">
        <v>1</v>
      </c>
      <c r="N712" s="47">
        <v>275</v>
      </c>
      <c r="O712" s="47">
        <v>0</v>
      </c>
      <c r="P712" s="47">
        <v>0</v>
      </c>
      <c r="Q712" s="47">
        <v>0</v>
      </c>
      <c r="R712" s="47">
        <v>0</v>
      </c>
      <c r="S712" s="47">
        <v>0</v>
      </c>
      <c r="T712" s="47">
        <v>247.5</v>
      </c>
      <c r="U712" s="47">
        <v>247.5</v>
      </c>
      <c r="V712" t="s">
        <v>71</v>
      </c>
      <c r="W712" t="s">
        <v>72</v>
      </c>
      <c r="X712"/>
      <c r="Y712" t="s">
        <v>240</v>
      </c>
      <c r="Z712" s="43" t="str">
        <f>Raw_data[[#This Row],[Month]]&amp;Raw_data[[#This Row],[Locations]]&amp;Raw_data[[#This Row],[Looker2]]</f>
        <v>45292Dallas Ft WorthIOP</v>
      </c>
      <c r="AA712" s="44" t="str">
        <f>IFERROR(VLOOKUP(Raw_data[[#This Row],[Description]],'LU Table'!$A$1:$B$50,2,0),"")</f>
        <v>IOP</v>
      </c>
      <c r="AB712" s="44" t="str">
        <f>TRIM(MID(Raw_data[[#This Row],[Location]],LEN("Positive Recovery- ")+1,LEN(Raw_data[[#This Row],[Location]])))</f>
        <v>Dallas Ft Worth</v>
      </c>
      <c r="AC712" s="45">
        <f t="shared" si="11"/>
        <v>45292</v>
      </c>
      <c r="AD712" s="44" t="str">
        <f>VLOOKUP(Raw_data[[#This Row],[Locations]]&amp;Raw_data[[#This Row],[Looker2]],Category!A:E,5,0)</f>
        <v>Company Owned</v>
      </c>
      <c r="AE712" s="44" t="str">
        <f>Raw_data[[#This Row],[Locations]]&amp;Raw_data[[#This Row],[Looker2]]</f>
        <v>Dallas Ft WorthIOP</v>
      </c>
    </row>
    <row r="713" spans="1:31">
      <c r="A713" s="15">
        <v>45302</v>
      </c>
      <c r="B713" s="15">
        <v>45299</v>
      </c>
      <c r="C713" t="s">
        <v>9</v>
      </c>
      <c r="D713">
        <v>206450</v>
      </c>
      <c r="E713" t="s">
        <v>757</v>
      </c>
      <c r="F713" t="s">
        <v>758</v>
      </c>
      <c r="G713" t="s">
        <v>382</v>
      </c>
      <c r="H713" t="s">
        <v>157</v>
      </c>
      <c r="I713" t="s">
        <v>232</v>
      </c>
      <c r="J713" t="s">
        <v>89</v>
      </c>
      <c r="K713" t="s">
        <v>76</v>
      </c>
      <c r="L713" t="s">
        <v>129</v>
      </c>
      <c r="M713">
        <v>1</v>
      </c>
      <c r="N713" s="47">
        <v>365</v>
      </c>
      <c r="O713" s="47">
        <v>0</v>
      </c>
      <c r="P713" s="47">
        <v>0</v>
      </c>
      <c r="Q713" s="47">
        <v>0</v>
      </c>
      <c r="R713" s="47">
        <v>0</v>
      </c>
      <c r="S713" s="47">
        <v>0</v>
      </c>
      <c r="T713" s="47">
        <v>328.5</v>
      </c>
      <c r="U713" s="47">
        <v>-36.5</v>
      </c>
      <c r="V713" t="s">
        <v>71</v>
      </c>
      <c r="W713" t="s">
        <v>72</v>
      </c>
      <c r="X713"/>
      <c r="Y713" t="s">
        <v>240</v>
      </c>
      <c r="Z713" s="43" t="str">
        <f>Raw_data[[#This Row],[Month]]&amp;Raw_data[[#This Row],[Locations]]&amp;Raw_data[[#This Row],[Looker2]]</f>
        <v>45292MontrosePHP</v>
      </c>
      <c r="AA713" s="44" t="str">
        <f>IFERROR(VLOOKUP(Raw_data[[#This Row],[Description]],'LU Table'!$A$1:$B$50,2,0),"")</f>
        <v>PHP</v>
      </c>
      <c r="AB713" s="44" t="str">
        <f>TRIM(MID(Raw_data[[#This Row],[Location]],LEN("Positive Recovery- ")+1,LEN(Raw_data[[#This Row],[Location]])))</f>
        <v>Montrose</v>
      </c>
      <c r="AC713" s="45">
        <f t="shared" si="11"/>
        <v>45292</v>
      </c>
      <c r="AD713" s="44" t="str">
        <f>VLOOKUP(Raw_data[[#This Row],[Locations]]&amp;Raw_data[[#This Row],[Looker2]],Category!A:E,5,0)</f>
        <v>Company Owned</v>
      </c>
      <c r="AE713" s="44" t="str">
        <f>Raw_data[[#This Row],[Locations]]&amp;Raw_data[[#This Row],[Looker2]]</f>
        <v>MontrosePHP</v>
      </c>
    </row>
    <row r="714" spans="1:31">
      <c r="A714" s="15">
        <v>45302</v>
      </c>
      <c r="B714" s="15">
        <v>45299</v>
      </c>
      <c r="C714" t="s">
        <v>9</v>
      </c>
      <c r="D714">
        <v>206451</v>
      </c>
      <c r="E714" t="s">
        <v>803</v>
      </c>
      <c r="F714" t="s">
        <v>804</v>
      </c>
      <c r="G714" t="s">
        <v>805</v>
      </c>
      <c r="H714" t="s">
        <v>157</v>
      </c>
      <c r="I714" t="s">
        <v>232</v>
      </c>
      <c r="J714" t="s">
        <v>17</v>
      </c>
      <c r="K714" t="s">
        <v>76</v>
      </c>
      <c r="L714" t="s">
        <v>129</v>
      </c>
      <c r="M714">
        <v>1</v>
      </c>
      <c r="N714" s="47">
        <v>300</v>
      </c>
      <c r="O714" s="47">
        <v>0</v>
      </c>
      <c r="P714" s="47">
        <v>0</v>
      </c>
      <c r="Q714" s="47">
        <v>0</v>
      </c>
      <c r="R714" s="47">
        <v>0</v>
      </c>
      <c r="S714" s="47">
        <v>300</v>
      </c>
      <c r="T714" s="47">
        <v>300</v>
      </c>
      <c r="U714" s="47">
        <v>300</v>
      </c>
      <c r="V714" t="s">
        <v>71</v>
      </c>
      <c r="W714" t="s">
        <v>72</v>
      </c>
      <c r="X714"/>
      <c r="Y714" t="s">
        <v>240</v>
      </c>
      <c r="Z714" s="43" t="str">
        <f>Raw_data[[#This Row],[Month]]&amp;Raw_data[[#This Row],[Locations]]&amp;Raw_data[[#This Row],[Looker2]]</f>
        <v>45292MontrosePHP</v>
      </c>
      <c r="AA714" s="44" t="str">
        <f>IFERROR(VLOOKUP(Raw_data[[#This Row],[Description]],'LU Table'!$A$1:$B$50,2,0),"")</f>
        <v>PHP</v>
      </c>
      <c r="AB714" s="44" t="str">
        <f>TRIM(MID(Raw_data[[#This Row],[Location]],LEN("Positive Recovery- ")+1,LEN(Raw_data[[#This Row],[Location]])))</f>
        <v>Montrose</v>
      </c>
      <c r="AC714" s="45">
        <f t="shared" si="11"/>
        <v>45292</v>
      </c>
      <c r="AD714" s="44" t="str">
        <f>VLOOKUP(Raw_data[[#This Row],[Locations]]&amp;Raw_data[[#This Row],[Looker2]],Category!A:E,5,0)</f>
        <v>Company Owned</v>
      </c>
      <c r="AE714" s="44" t="str">
        <f>Raw_data[[#This Row],[Locations]]&amp;Raw_data[[#This Row],[Looker2]]</f>
        <v>MontrosePHP</v>
      </c>
    </row>
    <row r="715" spans="1:31">
      <c r="A715" s="15">
        <v>45302</v>
      </c>
      <c r="B715" s="15">
        <v>45299</v>
      </c>
      <c r="C715" t="s">
        <v>9</v>
      </c>
      <c r="D715">
        <v>206452</v>
      </c>
      <c r="E715" t="s">
        <v>787</v>
      </c>
      <c r="F715" t="s">
        <v>648</v>
      </c>
      <c r="G715" t="s">
        <v>788</v>
      </c>
      <c r="H715" t="s">
        <v>157</v>
      </c>
      <c r="I715" t="s">
        <v>232</v>
      </c>
      <c r="J715" t="s">
        <v>103</v>
      </c>
      <c r="K715" t="s">
        <v>76</v>
      </c>
      <c r="L715" t="s">
        <v>129</v>
      </c>
      <c r="M715">
        <v>1</v>
      </c>
      <c r="N715" s="47">
        <v>400</v>
      </c>
      <c r="O715" s="47">
        <v>0</v>
      </c>
      <c r="P715" s="47">
        <v>0</v>
      </c>
      <c r="Q715" s="47">
        <v>0</v>
      </c>
      <c r="R715" s="47">
        <v>0</v>
      </c>
      <c r="S715" s="47">
        <v>400</v>
      </c>
      <c r="T715" s="47">
        <v>360</v>
      </c>
      <c r="U715" s="47">
        <v>360</v>
      </c>
      <c r="V715" t="s">
        <v>71</v>
      </c>
      <c r="W715" t="s">
        <v>72</v>
      </c>
      <c r="X715"/>
      <c r="Y715" t="s">
        <v>240</v>
      </c>
      <c r="Z715" s="43" t="str">
        <f>Raw_data[[#This Row],[Month]]&amp;Raw_data[[#This Row],[Locations]]&amp;Raw_data[[#This Row],[Looker2]]</f>
        <v>45292MontrosePHP</v>
      </c>
      <c r="AA715" s="44" t="str">
        <f>IFERROR(VLOOKUP(Raw_data[[#This Row],[Description]],'LU Table'!$A$1:$B$50,2,0),"")</f>
        <v>PHP</v>
      </c>
      <c r="AB715" s="44" t="str">
        <f>TRIM(MID(Raw_data[[#This Row],[Location]],LEN("Positive Recovery- ")+1,LEN(Raw_data[[#This Row],[Location]])))</f>
        <v>Montrose</v>
      </c>
      <c r="AC715" s="45">
        <f t="shared" si="11"/>
        <v>45292</v>
      </c>
      <c r="AD715" s="44" t="str">
        <f>VLOOKUP(Raw_data[[#This Row],[Locations]]&amp;Raw_data[[#This Row],[Looker2]],Category!A:E,5,0)</f>
        <v>Company Owned</v>
      </c>
      <c r="AE715" s="44" t="str">
        <f>Raw_data[[#This Row],[Locations]]&amp;Raw_data[[#This Row],[Looker2]]</f>
        <v>MontrosePHP</v>
      </c>
    </row>
    <row r="716" spans="1:31">
      <c r="A716" s="15">
        <v>45302</v>
      </c>
      <c r="B716" s="15">
        <v>45299</v>
      </c>
      <c r="C716" t="s">
        <v>9</v>
      </c>
      <c r="D716">
        <v>206453</v>
      </c>
      <c r="E716" t="s">
        <v>672</v>
      </c>
      <c r="F716" t="s">
        <v>609</v>
      </c>
      <c r="G716" t="s">
        <v>393</v>
      </c>
      <c r="H716" t="s">
        <v>166</v>
      </c>
      <c r="I716" t="s">
        <v>232</v>
      </c>
      <c r="J716" t="s">
        <v>94</v>
      </c>
      <c r="K716" t="s">
        <v>76</v>
      </c>
      <c r="L716" t="s">
        <v>129</v>
      </c>
      <c r="M716">
        <v>1</v>
      </c>
      <c r="N716" s="47">
        <v>325</v>
      </c>
      <c r="O716" s="47">
        <v>0</v>
      </c>
      <c r="P716" s="47">
        <v>0</v>
      </c>
      <c r="Q716" s="47">
        <v>0</v>
      </c>
      <c r="R716" s="47">
        <v>0</v>
      </c>
      <c r="S716" s="47">
        <v>0</v>
      </c>
      <c r="T716" s="47">
        <v>292.5</v>
      </c>
      <c r="U716" s="47">
        <v>232.14</v>
      </c>
      <c r="V716" t="s">
        <v>71</v>
      </c>
      <c r="W716" t="s">
        <v>72</v>
      </c>
      <c r="X716"/>
      <c r="Y716" t="s">
        <v>240</v>
      </c>
      <c r="Z716" s="43" t="str">
        <f>Raw_data[[#This Row],[Month]]&amp;Raw_data[[#This Row],[Locations]]&amp;Raw_data[[#This Row],[Looker2]]</f>
        <v>45292MontrosePHP</v>
      </c>
      <c r="AA716" s="44" t="str">
        <f>IFERROR(VLOOKUP(Raw_data[[#This Row],[Description]],'LU Table'!$A$1:$B$50,2,0),"")</f>
        <v>PHP</v>
      </c>
      <c r="AB716" s="44" t="str">
        <f>TRIM(MID(Raw_data[[#This Row],[Location]],LEN("Positive Recovery- ")+1,LEN(Raw_data[[#This Row],[Location]])))</f>
        <v>Montrose</v>
      </c>
      <c r="AC716" s="45">
        <f t="shared" si="11"/>
        <v>45292</v>
      </c>
      <c r="AD716" s="44" t="str">
        <f>VLOOKUP(Raw_data[[#This Row],[Locations]]&amp;Raw_data[[#This Row],[Looker2]],Category!A:E,5,0)</f>
        <v>Company Owned</v>
      </c>
      <c r="AE716" s="44" t="str">
        <f>Raw_data[[#This Row],[Locations]]&amp;Raw_data[[#This Row],[Looker2]]</f>
        <v>MontrosePHP</v>
      </c>
    </row>
    <row r="717" spans="1:31">
      <c r="A717" s="15">
        <v>45302</v>
      </c>
      <c r="B717" s="15">
        <v>45299</v>
      </c>
      <c r="C717" t="s">
        <v>9</v>
      </c>
      <c r="D717">
        <v>206454</v>
      </c>
      <c r="E717" t="s">
        <v>820</v>
      </c>
      <c r="F717" t="s">
        <v>287</v>
      </c>
      <c r="G717" t="s">
        <v>325</v>
      </c>
      <c r="H717" t="s">
        <v>167</v>
      </c>
      <c r="I717" t="s">
        <v>232</v>
      </c>
      <c r="J717" t="s">
        <v>87</v>
      </c>
      <c r="K717" t="s">
        <v>76</v>
      </c>
      <c r="L717" t="s">
        <v>129</v>
      </c>
      <c r="M717">
        <v>1</v>
      </c>
      <c r="N717" s="47">
        <v>425</v>
      </c>
      <c r="O717" s="47">
        <v>0</v>
      </c>
      <c r="P717" s="47">
        <v>0</v>
      </c>
      <c r="Q717" s="47">
        <v>0</v>
      </c>
      <c r="R717" s="47">
        <v>0</v>
      </c>
      <c r="S717" s="47">
        <v>0</v>
      </c>
      <c r="T717" s="47">
        <v>425</v>
      </c>
      <c r="U717" s="47">
        <v>85</v>
      </c>
      <c r="V717" t="s">
        <v>71</v>
      </c>
      <c r="W717" t="s">
        <v>72</v>
      </c>
      <c r="X717"/>
      <c r="Y717" t="s">
        <v>240</v>
      </c>
      <c r="Z717" s="43" t="str">
        <f>Raw_data[[#This Row],[Month]]&amp;Raw_data[[#This Row],[Locations]]&amp;Raw_data[[#This Row],[Looker2]]</f>
        <v>45292MontrosePHP</v>
      </c>
      <c r="AA717" s="44" t="str">
        <f>IFERROR(VLOOKUP(Raw_data[[#This Row],[Description]],'LU Table'!$A$1:$B$50,2,0),"")</f>
        <v>PHP</v>
      </c>
      <c r="AB717" s="44" t="str">
        <f>TRIM(MID(Raw_data[[#This Row],[Location]],LEN("Positive Recovery- ")+1,LEN(Raw_data[[#This Row],[Location]])))</f>
        <v>Montrose</v>
      </c>
      <c r="AC717" s="45">
        <f t="shared" si="11"/>
        <v>45292</v>
      </c>
      <c r="AD717" s="44" t="str">
        <f>VLOOKUP(Raw_data[[#This Row],[Locations]]&amp;Raw_data[[#This Row],[Looker2]],Category!A:E,5,0)</f>
        <v>Company Owned</v>
      </c>
      <c r="AE717" s="44" t="str">
        <f>Raw_data[[#This Row],[Locations]]&amp;Raw_data[[#This Row],[Looker2]]</f>
        <v>MontrosePHP</v>
      </c>
    </row>
    <row r="718" spans="1:31">
      <c r="A718" s="15">
        <v>45302</v>
      </c>
      <c r="B718" s="15">
        <v>45299</v>
      </c>
      <c r="C718" t="s">
        <v>9</v>
      </c>
      <c r="D718">
        <v>206455</v>
      </c>
      <c r="E718" t="s">
        <v>1020</v>
      </c>
      <c r="F718" t="s">
        <v>299</v>
      </c>
      <c r="G718" t="s">
        <v>1021</v>
      </c>
      <c r="H718" t="s">
        <v>158</v>
      </c>
      <c r="I718" t="s">
        <v>232</v>
      </c>
      <c r="J718" t="s">
        <v>88</v>
      </c>
      <c r="K718" t="s">
        <v>76</v>
      </c>
      <c r="L718" t="s">
        <v>128</v>
      </c>
      <c r="M718">
        <v>1</v>
      </c>
      <c r="N718" s="47">
        <v>250</v>
      </c>
      <c r="O718" s="47">
        <v>0</v>
      </c>
      <c r="P718" s="47">
        <v>0</v>
      </c>
      <c r="Q718" s="47">
        <v>0</v>
      </c>
      <c r="R718" s="47">
        <v>0</v>
      </c>
      <c r="S718" s="47">
        <v>0</v>
      </c>
      <c r="T718" s="47">
        <v>225</v>
      </c>
      <c r="U718" s="47">
        <v>-25</v>
      </c>
      <c r="V718" t="s">
        <v>71</v>
      </c>
      <c r="W718" t="s">
        <v>72</v>
      </c>
      <c r="X718"/>
      <c r="Y718" t="s">
        <v>240</v>
      </c>
      <c r="Z718" s="43" t="str">
        <f>Raw_data[[#This Row],[Month]]&amp;Raw_data[[#This Row],[Locations]]&amp;Raw_data[[#This Row],[Looker2]]</f>
        <v>45292MontroseIOP</v>
      </c>
      <c r="AA718" s="44" t="str">
        <f>IFERROR(VLOOKUP(Raw_data[[#This Row],[Description]],'LU Table'!$A$1:$B$50,2,0),"")</f>
        <v>IOP</v>
      </c>
      <c r="AB718" s="44" t="str">
        <f>TRIM(MID(Raw_data[[#This Row],[Location]],LEN("Positive Recovery- ")+1,LEN(Raw_data[[#This Row],[Location]])))</f>
        <v>Montrose</v>
      </c>
      <c r="AC718" s="45">
        <f t="shared" si="11"/>
        <v>45292</v>
      </c>
      <c r="AD718" s="44" t="str">
        <f>VLOOKUP(Raw_data[[#This Row],[Locations]]&amp;Raw_data[[#This Row],[Looker2]],Category!A:E,5,0)</f>
        <v>Company Owned</v>
      </c>
      <c r="AE718" s="44" t="str">
        <f>Raw_data[[#This Row],[Locations]]&amp;Raw_data[[#This Row],[Looker2]]</f>
        <v>MontroseIOP</v>
      </c>
    </row>
    <row r="719" spans="1:31">
      <c r="A719" s="15">
        <v>45302</v>
      </c>
      <c r="B719" s="15">
        <v>45299</v>
      </c>
      <c r="C719" t="s">
        <v>9</v>
      </c>
      <c r="D719">
        <v>206456</v>
      </c>
      <c r="E719" t="s">
        <v>568</v>
      </c>
      <c r="F719" t="s">
        <v>302</v>
      </c>
      <c r="G719" t="s">
        <v>482</v>
      </c>
      <c r="H719" t="s">
        <v>158</v>
      </c>
      <c r="I719"/>
      <c r="J719" t="s">
        <v>89</v>
      </c>
      <c r="K719" t="s">
        <v>76</v>
      </c>
      <c r="L719" t="s">
        <v>128</v>
      </c>
      <c r="M719">
        <v>1</v>
      </c>
      <c r="N719" s="47">
        <v>200</v>
      </c>
      <c r="O719" s="47">
        <v>0</v>
      </c>
      <c r="P719" s="47">
        <v>0</v>
      </c>
      <c r="Q719" s="47">
        <v>0</v>
      </c>
      <c r="R719" s="47">
        <v>0</v>
      </c>
      <c r="S719" s="47">
        <v>0</v>
      </c>
      <c r="T719" s="47">
        <v>180</v>
      </c>
      <c r="U719" s="47">
        <v>-20</v>
      </c>
      <c r="V719" t="s">
        <v>71</v>
      </c>
      <c r="W719" t="s">
        <v>72</v>
      </c>
      <c r="X719"/>
      <c r="Y719" t="s">
        <v>240</v>
      </c>
      <c r="Z719" s="43" t="str">
        <f>Raw_data[[#This Row],[Month]]&amp;Raw_data[[#This Row],[Locations]]&amp;Raw_data[[#This Row],[Looker2]]</f>
        <v>45292MontroseIOP</v>
      </c>
      <c r="AA719" s="44" t="str">
        <f>IFERROR(VLOOKUP(Raw_data[[#This Row],[Description]],'LU Table'!$A$1:$B$50,2,0),"")</f>
        <v>IOP</v>
      </c>
      <c r="AB719" s="44" t="str">
        <f>TRIM(MID(Raw_data[[#This Row],[Location]],LEN("Positive Recovery- ")+1,LEN(Raw_data[[#This Row],[Location]])))</f>
        <v>Montrose</v>
      </c>
      <c r="AC719" s="45">
        <f t="shared" si="11"/>
        <v>45292</v>
      </c>
      <c r="AD719" s="44" t="str">
        <f>VLOOKUP(Raw_data[[#This Row],[Locations]]&amp;Raw_data[[#This Row],[Looker2]],Category!A:E,5,0)</f>
        <v>Company Owned</v>
      </c>
      <c r="AE719" s="44" t="str">
        <f>Raw_data[[#This Row],[Locations]]&amp;Raw_data[[#This Row],[Looker2]]</f>
        <v>MontroseIOP</v>
      </c>
    </row>
    <row r="720" spans="1:31">
      <c r="A720" s="15">
        <v>45302</v>
      </c>
      <c r="B720" s="15">
        <v>45299</v>
      </c>
      <c r="C720" t="s">
        <v>9</v>
      </c>
      <c r="D720">
        <v>206457</v>
      </c>
      <c r="E720" t="s">
        <v>565</v>
      </c>
      <c r="F720" t="s">
        <v>566</v>
      </c>
      <c r="G720" t="s">
        <v>567</v>
      </c>
      <c r="H720" t="s">
        <v>159</v>
      </c>
      <c r="I720" t="s">
        <v>232</v>
      </c>
      <c r="J720" t="s">
        <v>17</v>
      </c>
      <c r="K720" t="s">
        <v>76</v>
      </c>
      <c r="L720" t="s">
        <v>128</v>
      </c>
      <c r="M720">
        <v>1</v>
      </c>
      <c r="N720" s="47">
        <v>225</v>
      </c>
      <c r="O720" s="47">
        <v>0</v>
      </c>
      <c r="P720" s="47">
        <v>0</v>
      </c>
      <c r="Q720" s="47">
        <v>0</v>
      </c>
      <c r="R720" s="47">
        <v>0</v>
      </c>
      <c r="S720" s="47">
        <v>0</v>
      </c>
      <c r="T720" s="47">
        <v>225</v>
      </c>
      <c r="U720" s="47">
        <v>225</v>
      </c>
      <c r="V720" t="s">
        <v>71</v>
      </c>
      <c r="W720" t="s">
        <v>72</v>
      </c>
      <c r="X720"/>
      <c r="Y720" t="s">
        <v>240</v>
      </c>
      <c r="Z720" s="43" t="str">
        <f>Raw_data[[#This Row],[Month]]&amp;Raw_data[[#This Row],[Locations]]&amp;Raw_data[[#This Row],[Looker2]]</f>
        <v>45292MontroseIOP</v>
      </c>
      <c r="AA720" s="44" t="str">
        <f>IFERROR(VLOOKUP(Raw_data[[#This Row],[Description]],'LU Table'!$A$1:$B$50,2,0),"")</f>
        <v>IOP</v>
      </c>
      <c r="AB720" s="44" t="str">
        <f>TRIM(MID(Raw_data[[#This Row],[Location]],LEN("Positive Recovery- ")+1,LEN(Raw_data[[#This Row],[Location]])))</f>
        <v>Montrose</v>
      </c>
      <c r="AC720" s="45">
        <f t="shared" si="11"/>
        <v>45292</v>
      </c>
      <c r="AD720" s="44" t="str">
        <f>VLOOKUP(Raw_data[[#This Row],[Locations]]&amp;Raw_data[[#This Row],[Looker2]],Category!A:E,5,0)</f>
        <v>Company Owned</v>
      </c>
      <c r="AE720" s="44" t="str">
        <f>Raw_data[[#This Row],[Locations]]&amp;Raw_data[[#This Row],[Looker2]]</f>
        <v>MontroseIOP</v>
      </c>
    </row>
    <row r="721" spans="1:31">
      <c r="A721" s="15">
        <v>45302</v>
      </c>
      <c r="B721" s="15">
        <v>45299</v>
      </c>
      <c r="C721" t="s">
        <v>9</v>
      </c>
      <c r="D721">
        <v>206458</v>
      </c>
      <c r="E721" t="s">
        <v>670</v>
      </c>
      <c r="F721" t="s">
        <v>475</v>
      </c>
      <c r="G721" t="s">
        <v>671</v>
      </c>
      <c r="H721" t="s">
        <v>160</v>
      </c>
      <c r="I721" t="s">
        <v>232</v>
      </c>
      <c r="J721" t="s">
        <v>95</v>
      </c>
      <c r="K721" t="s">
        <v>76</v>
      </c>
      <c r="L721" t="s">
        <v>128</v>
      </c>
      <c r="M721">
        <v>1</v>
      </c>
      <c r="N721" s="47">
        <v>130</v>
      </c>
      <c r="O721" s="47">
        <v>0</v>
      </c>
      <c r="P721" s="47">
        <v>0</v>
      </c>
      <c r="Q721" s="47">
        <v>0</v>
      </c>
      <c r="R721" s="47">
        <v>0</v>
      </c>
      <c r="S721" s="47">
        <v>0</v>
      </c>
      <c r="T721" s="47">
        <v>117</v>
      </c>
      <c r="U721" s="47">
        <v>26</v>
      </c>
      <c r="V721" t="s">
        <v>71</v>
      </c>
      <c r="W721" t="s">
        <v>72</v>
      </c>
      <c r="X721"/>
      <c r="Y721" t="s">
        <v>240</v>
      </c>
      <c r="Z721" s="43" t="str">
        <f>Raw_data[[#This Row],[Month]]&amp;Raw_data[[#This Row],[Locations]]&amp;Raw_data[[#This Row],[Looker2]]</f>
        <v>45292MontroseIOP</v>
      </c>
      <c r="AA721" s="44" t="str">
        <f>IFERROR(VLOOKUP(Raw_data[[#This Row],[Description]],'LU Table'!$A$1:$B$50,2,0),"")</f>
        <v>IOP</v>
      </c>
      <c r="AB721" s="44" t="str">
        <f>TRIM(MID(Raw_data[[#This Row],[Location]],LEN("Positive Recovery- ")+1,LEN(Raw_data[[#This Row],[Location]])))</f>
        <v>Montrose</v>
      </c>
      <c r="AC721" s="45">
        <f t="shared" si="11"/>
        <v>45292</v>
      </c>
      <c r="AD721" s="44" t="str">
        <f>VLOOKUP(Raw_data[[#This Row],[Locations]]&amp;Raw_data[[#This Row],[Looker2]],Category!A:E,5,0)</f>
        <v>Company Owned</v>
      </c>
      <c r="AE721" s="44" t="str">
        <f>Raw_data[[#This Row],[Locations]]&amp;Raw_data[[#This Row],[Looker2]]</f>
        <v>MontroseIOP</v>
      </c>
    </row>
    <row r="722" spans="1:31">
      <c r="A722" s="15">
        <v>45302</v>
      </c>
      <c r="B722" s="15">
        <v>45299</v>
      </c>
      <c r="C722" t="s">
        <v>9</v>
      </c>
      <c r="D722">
        <v>206459</v>
      </c>
      <c r="E722" t="s">
        <v>639</v>
      </c>
      <c r="F722" t="s">
        <v>302</v>
      </c>
      <c r="G722" t="s">
        <v>640</v>
      </c>
      <c r="H722" t="s">
        <v>160</v>
      </c>
      <c r="I722" t="s">
        <v>232</v>
      </c>
      <c r="J722" t="s">
        <v>132</v>
      </c>
      <c r="K722" t="s">
        <v>76</v>
      </c>
      <c r="L722" t="s">
        <v>128</v>
      </c>
      <c r="M722">
        <v>1</v>
      </c>
      <c r="N722" s="47">
        <v>165</v>
      </c>
      <c r="O722" s="47">
        <v>0</v>
      </c>
      <c r="P722" s="47">
        <v>0</v>
      </c>
      <c r="Q722" s="47">
        <v>0</v>
      </c>
      <c r="R722" s="47">
        <v>0</v>
      </c>
      <c r="S722" s="47">
        <v>165</v>
      </c>
      <c r="T722" s="47">
        <v>148.5</v>
      </c>
      <c r="U722" s="47">
        <v>148.5</v>
      </c>
      <c r="V722" t="s">
        <v>71</v>
      </c>
      <c r="W722" t="s">
        <v>72</v>
      </c>
      <c r="X722"/>
      <c r="Y722" t="s">
        <v>240</v>
      </c>
      <c r="Z722" s="43" t="str">
        <f>Raw_data[[#This Row],[Month]]&amp;Raw_data[[#This Row],[Locations]]&amp;Raw_data[[#This Row],[Looker2]]</f>
        <v>45292MontroseIOP</v>
      </c>
      <c r="AA722" s="44" t="str">
        <f>IFERROR(VLOOKUP(Raw_data[[#This Row],[Description]],'LU Table'!$A$1:$B$50,2,0),"")</f>
        <v>IOP</v>
      </c>
      <c r="AB722" s="44" t="str">
        <f>TRIM(MID(Raw_data[[#This Row],[Location]],LEN("Positive Recovery- ")+1,LEN(Raw_data[[#This Row],[Location]])))</f>
        <v>Montrose</v>
      </c>
      <c r="AC722" s="45">
        <f t="shared" si="11"/>
        <v>45292</v>
      </c>
      <c r="AD722" s="44" t="str">
        <f>VLOOKUP(Raw_data[[#This Row],[Locations]]&amp;Raw_data[[#This Row],[Looker2]],Category!A:E,5,0)</f>
        <v>Company Owned</v>
      </c>
      <c r="AE722" s="44" t="str">
        <f>Raw_data[[#This Row],[Locations]]&amp;Raw_data[[#This Row],[Looker2]]</f>
        <v>MontroseIOP</v>
      </c>
    </row>
    <row r="723" spans="1:31">
      <c r="A723" s="15">
        <v>45302</v>
      </c>
      <c r="B723" s="15">
        <v>45299</v>
      </c>
      <c r="C723" t="s">
        <v>9</v>
      </c>
      <c r="D723">
        <v>206460</v>
      </c>
      <c r="E723" t="s">
        <v>73</v>
      </c>
      <c r="F723" t="s">
        <v>398</v>
      </c>
      <c r="G723" t="s">
        <v>399</v>
      </c>
      <c r="H723" t="s">
        <v>160</v>
      </c>
      <c r="I723" t="s">
        <v>232</v>
      </c>
      <c r="J723" t="s">
        <v>94</v>
      </c>
      <c r="K723" t="s">
        <v>76</v>
      </c>
      <c r="L723" t="s">
        <v>128</v>
      </c>
      <c r="M723">
        <v>1</v>
      </c>
      <c r="N723" s="47">
        <v>215</v>
      </c>
      <c r="O723" s="47">
        <v>0</v>
      </c>
      <c r="P723" s="47">
        <v>0</v>
      </c>
      <c r="Q723" s="47">
        <v>0</v>
      </c>
      <c r="R723" s="47">
        <v>0</v>
      </c>
      <c r="S723" s="47">
        <v>0</v>
      </c>
      <c r="T723" s="47">
        <v>193.5</v>
      </c>
      <c r="U723" s="47">
        <v>43</v>
      </c>
      <c r="V723" t="s">
        <v>71</v>
      </c>
      <c r="W723" t="s">
        <v>72</v>
      </c>
      <c r="X723"/>
      <c r="Y723" t="s">
        <v>240</v>
      </c>
      <c r="Z723" s="43" t="str">
        <f>Raw_data[[#This Row],[Month]]&amp;Raw_data[[#This Row],[Locations]]&amp;Raw_data[[#This Row],[Looker2]]</f>
        <v>45292MontroseIOP</v>
      </c>
      <c r="AA723" s="44" t="str">
        <f>IFERROR(VLOOKUP(Raw_data[[#This Row],[Description]],'LU Table'!$A$1:$B$50,2,0),"")</f>
        <v>IOP</v>
      </c>
      <c r="AB723" s="44" t="str">
        <f>TRIM(MID(Raw_data[[#This Row],[Location]],LEN("Positive Recovery- ")+1,LEN(Raw_data[[#This Row],[Location]])))</f>
        <v>Montrose</v>
      </c>
      <c r="AC723" s="45">
        <f t="shared" si="11"/>
        <v>45292</v>
      </c>
      <c r="AD723" s="44" t="str">
        <f>VLOOKUP(Raw_data[[#This Row],[Locations]]&amp;Raw_data[[#This Row],[Looker2]],Category!A:E,5,0)</f>
        <v>Company Owned</v>
      </c>
      <c r="AE723" s="44" t="str">
        <f>Raw_data[[#This Row],[Locations]]&amp;Raw_data[[#This Row],[Looker2]]</f>
        <v>MontroseIOP</v>
      </c>
    </row>
    <row r="724" spans="1:31">
      <c r="A724" s="15">
        <v>45302</v>
      </c>
      <c r="B724" s="15">
        <v>45299</v>
      </c>
      <c r="C724" t="s">
        <v>9</v>
      </c>
      <c r="D724">
        <v>206461</v>
      </c>
      <c r="E724" t="s">
        <v>700</v>
      </c>
      <c r="F724" t="s">
        <v>701</v>
      </c>
      <c r="G724" t="s">
        <v>702</v>
      </c>
      <c r="H724" t="s">
        <v>160</v>
      </c>
      <c r="I724" t="s">
        <v>232</v>
      </c>
      <c r="J724" t="s">
        <v>95</v>
      </c>
      <c r="K724" t="s">
        <v>76</v>
      </c>
      <c r="L724" t="s">
        <v>128</v>
      </c>
      <c r="M724">
        <v>1</v>
      </c>
      <c r="N724" s="47">
        <v>130</v>
      </c>
      <c r="O724" s="47">
        <v>0</v>
      </c>
      <c r="P724" s="47">
        <v>0</v>
      </c>
      <c r="Q724" s="47">
        <v>0</v>
      </c>
      <c r="R724" s="47">
        <v>0</v>
      </c>
      <c r="S724" s="47">
        <v>0</v>
      </c>
      <c r="T724" s="47">
        <v>117</v>
      </c>
      <c r="U724" s="47">
        <v>117</v>
      </c>
      <c r="V724" t="s">
        <v>71</v>
      </c>
      <c r="W724" t="s">
        <v>72</v>
      </c>
      <c r="X724"/>
      <c r="Y724" t="s">
        <v>240</v>
      </c>
      <c r="Z724" s="43" t="str">
        <f>Raw_data[[#This Row],[Month]]&amp;Raw_data[[#This Row],[Locations]]&amp;Raw_data[[#This Row],[Looker2]]</f>
        <v>45292MontroseIOP</v>
      </c>
      <c r="AA724" s="44" t="str">
        <f>IFERROR(VLOOKUP(Raw_data[[#This Row],[Description]],'LU Table'!$A$1:$B$50,2,0),"")</f>
        <v>IOP</v>
      </c>
      <c r="AB724" s="44" t="str">
        <f>TRIM(MID(Raw_data[[#This Row],[Location]],LEN("Positive Recovery- ")+1,LEN(Raw_data[[#This Row],[Location]])))</f>
        <v>Montrose</v>
      </c>
      <c r="AC724" s="45">
        <f t="shared" si="11"/>
        <v>45292</v>
      </c>
      <c r="AD724" s="44" t="str">
        <f>VLOOKUP(Raw_data[[#This Row],[Locations]]&amp;Raw_data[[#This Row],[Looker2]],Category!A:E,5,0)</f>
        <v>Company Owned</v>
      </c>
      <c r="AE724" s="44" t="str">
        <f>Raw_data[[#This Row],[Locations]]&amp;Raw_data[[#This Row],[Looker2]]</f>
        <v>MontroseIOP</v>
      </c>
    </row>
    <row r="725" spans="1:31">
      <c r="A725" s="15">
        <v>45302</v>
      </c>
      <c r="B725" s="15">
        <v>45299</v>
      </c>
      <c r="C725" t="s">
        <v>9</v>
      </c>
      <c r="D725">
        <v>206462</v>
      </c>
      <c r="E725" t="s">
        <v>641</v>
      </c>
      <c r="F725" t="s">
        <v>437</v>
      </c>
      <c r="G725" t="s">
        <v>642</v>
      </c>
      <c r="H725" t="s">
        <v>159</v>
      </c>
      <c r="I725" t="s">
        <v>232</v>
      </c>
      <c r="J725" t="s">
        <v>17</v>
      </c>
      <c r="K725" t="s">
        <v>21</v>
      </c>
      <c r="L725" t="s">
        <v>128</v>
      </c>
      <c r="M725">
        <v>1</v>
      </c>
      <c r="N725" s="47">
        <v>225</v>
      </c>
      <c r="O725" s="47">
        <v>0</v>
      </c>
      <c r="P725" s="47">
        <v>0</v>
      </c>
      <c r="Q725" s="47">
        <v>0</v>
      </c>
      <c r="R725" s="47">
        <v>0</v>
      </c>
      <c r="S725" s="47">
        <v>0</v>
      </c>
      <c r="T725" s="47">
        <v>225</v>
      </c>
      <c r="U725" s="47">
        <v>0</v>
      </c>
      <c r="V725" t="s">
        <v>71</v>
      </c>
      <c r="W725" t="s">
        <v>72</v>
      </c>
      <c r="X725"/>
      <c r="Y725" t="s">
        <v>240</v>
      </c>
      <c r="Z725" s="43" t="str">
        <f>Raw_data[[#This Row],[Month]]&amp;Raw_data[[#This Row],[Locations]]&amp;Raw_data[[#This Row],[Looker2]]</f>
        <v>45292Jersey VillageIOP</v>
      </c>
      <c r="AA725" s="44" t="str">
        <f>IFERROR(VLOOKUP(Raw_data[[#This Row],[Description]],'LU Table'!$A$1:$B$50,2,0),"")</f>
        <v>IOP</v>
      </c>
      <c r="AB725" s="44" t="str">
        <f>TRIM(MID(Raw_data[[#This Row],[Location]],LEN("Positive Recovery- ")+1,LEN(Raw_data[[#This Row],[Location]])))</f>
        <v>Jersey Village</v>
      </c>
      <c r="AC725" s="45">
        <f t="shared" si="11"/>
        <v>45292</v>
      </c>
      <c r="AD725" s="44" t="str">
        <f>VLOOKUP(Raw_data[[#This Row],[Locations]]&amp;Raw_data[[#This Row],[Looker2]],Category!A:E,5,0)</f>
        <v>Affiliate</v>
      </c>
      <c r="AE725" s="44" t="str">
        <f>Raw_data[[#This Row],[Locations]]&amp;Raw_data[[#This Row],[Looker2]]</f>
        <v>Jersey VillageIOP</v>
      </c>
    </row>
    <row r="726" spans="1:31">
      <c r="A726" s="15">
        <v>45302</v>
      </c>
      <c r="B726" s="15">
        <v>45299</v>
      </c>
      <c r="C726" t="s">
        <v>9</v>
      </c>
      <c r="D726">
        <v>206463</v>
      </c>
      <c r="E726" t="s">
        <v>612</v>
      </c>
      <c r="F726" t="s">
        <v>461</v>
      </c>
      <c r="G726" t="s">
        <v>481</v>
      </c>
      <c r="H726" t="s">
        <v>158</v>
      </c>
      <c r="I726" t="s">
        <v>232</v>
      </c>
      <c r="J726" t="s">
        <v>88</v>
      </c>
      <c r="K726" t="s">
        <v>21</v>
      </c>
      <c r="L726" t="s">
        <v>128</v>
      </c>
      <c r="M726">
        <v>1</v>
      </c>
      <c r="N726" s="47">
        <v>250</v>
      </c>
      <c r="O726" s="47">
        <v>0</v>
      </c>
      <c r="P726" s="47">
        <v>0</v>
      </c>
      <c r="Q726" s="47">
        <v>0</v>
      </c>
      <c r="R726" s="47">
        <v>0</v>
      </c>
      <c r="S726" s="47">
        <v>0</v>
      </c>
      <c r="T726" s="47">
        <v>225</v>
      </c>
      <c r="U726" s="47">
        <v>-25</v>
      </c>
      <c r="V726" t="s">
        <v>71</v>
      </c>
      <c r="W726" t="s">
        <v>72</v>
      </c>
      <c r="X726"/>
      <c r="Y726" t="s">
        <v>240</v>
      </c>
      <c r="Z726" s="43" t="str">
        <f>Raw_data[[#This Row],[Month]]&amp;Raw_data[[#This Row],[Locations]]&amp;Raw_data[[#This Row],[Looker2]]</f>
        <v>45292Jersey VillageIOP</v>
      </c>
      <c r="AA726" s="44" t="str">
        <f>IFERROR(VLOOKUP(Raw_data[[#This Row],[Description]],'LU Table'!$A$1:$B$50,2,0),"")</f>
        <v>IOP</v>
      </c>
      <c r="AB726" s="44" t="str">
        <f>TRIM(MID(Raw_data[[#This Row],[Location]],LEN("Positive Recovery- ")+1,LEN(Raw_data[[#This Row],[Location]])))</f>
        <v>Jersey Village</v>
      </c>
      <c r="AC726" s="45">
        <f t="shared" si="11"/>
        <v>45292</v>
      </c>
      <c r="AD726" s="44" t="str">
        <f>VLOOKUP(Raw_data[[#This Row],[Locations]]&amp;Raw_data[[#This Row],[Looker2]],Category!A:E,5,0)</f>
        <v>Affiliate</v>
      </c>
      <c r="AE726" s="44" t="str">
        <f>Raw_data[[#This Row],[Locations]]&amp;Raw_data[[#This Row],[Looker2]]</f>
        <v>Jersey VillageIOP</v>
      </c>
    </row>
    <row r="727" spans="1:31">
      <c r="A727" s="15">
        <v>45302</v>
      </c>
      <c r="B727" s="15">
        <v>45299</v>
      </c>
      <c r="C727" t="s">
        <v>9</v>
      </c>
      <c r="D727">
        <v>206464</v>
      </c>
      <c r="E727" t="s">
        <v>980</v>
      </c>
      <c r="F727" t="s">
        <v>295</v>
      </c>
      <c r="G727" t="s">
        <v>981</v>
      </c>
      <c r="H727" t="s">
        <v>160</v>
      </c>
      <c r="I727" t="s">
        <v>232</v>
      </c>
      <c r="J727" t="s">
        <v>95</v>
      </c>
      <c r="K727" t="s">
        <v>21</v>
      </c>
      <c r="L727" t="s">
        <v>128</v>
      </c>
      <c r="M727">
        <v>1</v>
      </c>
      <c r="N727" s="47">
        <v>130</v>
      </c>
      <c r="O727" s="47">
        <v>0</v>
      </c>
      <c r="P727" s="47">
        <v>0</v>
      </c>
      <c r="Q727" s="47">
        <v>0</v>
      </c>
      <c r="R727" s="47">
        <v>0</v>
      </c>
      <c r="S727" s="47">
        <v>130</v>
      </c>
      <c r="T727" s="47">
        <v>117</v>
      </c>
      <c r="U727" s="47">
        <v>117</v>
      </c>
      <c r="V727" t="s">
        <v>71</v>
      </c>
      <c r="W727" t="s">
        <v>72</v>
      </c>
      <c r="X727"/>
      <c r="Y727" t="s">
        <v>240</v>
      </c>
      <c r="Z727" s="43" t="str">
        <f>Raw_data[[#This Row],[Month]]&amp;Raw_data[[#This Row],[Locations]]&amp;Raw_data[[#This Row],[Looker2]]</f>
        <v>45292Jersey VillageIOP</v>
      </c>
      <c r="AA727" s="44" t="str">
        <f>IFERROR(VLOOKUP(Raw_data[[#This Row],[Description]],'LU Table'!$A$1:$B$50,2,0),"")</f>
        <v>IOP</v>
      </c>
      <c r="AB727" s="44" t="str">
        <f>TRIM(MID(Raw_data[[#This Row],[Location]],LEN("Positive Recovery- ")+1,LEN(Raw_data[[#This Row],[Location]])))</f>
        <v>Jersey Village</v>
      </c>
      <c r="AC727" s="45">
        <f t="shared" si="11"/>
        <v>45292</v>
      </c>
      <c r="AD727" s="44" t="str">
        <f>VLOOKUP(Raw_data[[#This Row],[Locations]]&amp;Raw_data[[#This Row],[Looker2]],Category!A:E,5,0)</f>
        <v>Affiliate</v>
      </c>
      <c r="AE727" s="44" t="str">
        <f>Raw_data[[#This Row],[Locations]]&amp;Raw_data[[#This Row],[Looker2]]</f>
        <v>Jersey VillageIOP</v>
      </c>
    </row>
    <row r="728" spans="1:31">
      <c r="A728" s="15">
        <v>45302</v>
      </c>
      <c r="B728" s="15">
        <v>45299</v>
      </c>
      <c r="C728" t="s">
        <v>9</v>
      </c>
      <c r="D728">
        <v>206465</v>
      </c>
      <c r="E728" t="s">
        <v>870</v>
      </c>
      <c r="F728" t="s">
        <v>359</v>
      </c>
      <c r="G728" t="s">
        <v>871</v>
      </c>
      <c r="H728" t="s">
        <v>160</v>
      </c>
      <c r="I728" t="s">
        <v>232</v>
      </c>
      <c r="J728" t="s">
        <v>96</v>
      </c>
      <c r="K728" t="s">
        <v>21</v>
      </c>
      <c r="L728" t="s">
        <v>128</v>
      </c>
      <c r="M728">
        <v>1</v>
      </c>
      <c r="N728" s="47">
        <v>169</v>
      </c>
      <c r="O728" s="47">
        <v>0</v>
      </c>
      <c r="P728" s="47">
        <v>0</v>
      </c>
      <c r="Q728" s="47">
        <v>0</v>
      </c>
      <c r="R728" s="47">
        <v>0</v>
      </c>
      <c r="S728" s="47">
        <v>0</v>
      </c>
      <c r="T728" s="47">
        <v>152.1</v>
      </c>
      <c r="U728" s="47">
        <v>-16.899999999999999</v>
      </c>
      <c r="V728" t="s">
        <v>71</v>
      </c>
      <c r="W728" t="s">
        <v>72</v>
      </c>
      <c r="X728"/>
      <c r="Y728" t="s">
        <v>240</v>
      </c>
      <c r="Z728" s="43" t="str">
        <f>Raw_data[[#This Row],[Month]]&amp;Raw_data[[#This Row],[Locations]]&amp;Raw_data[[#This Row],[Looker2]]</f>
        <v>45292Jersey VillageIOP</v>
      </c>
      <c r="AA728" s="44" t="str">
        <f>IFERROR(VLOOKUP(Raw_data[[#This Row],[Description]],'LU Table'!$A$1:$B$50,2,0),"")</f>
        <v>IOP</v>
      </c>
      <c r="AB728" s="44" t="str">
        <f>TRIM(MID(Raw_data[[#This Row],[Location]],LEN("Positive Recovery- ")+1,LEN(Raw_data[[#This Row],[Location]])))</f>
        <v>Jersey Village</v>
      </c>
      <c r="AC728" s="45">
        <f t="shared" si="11"/>
        <v>45292</v>
      </c>
      <c r="AD728" s="44" t="str">
        <f>VLOOKUP(Raw_data[[#This Row],[Locations]]&amp;Raw_data[[#This Row],[Looker2]],Category!A:E,5,0)</f>
        <v>Affiliate</v>
      </c>
      <c r="AE728" s="44" t="str">
        <f>Raw_data[[#This Row],[Locations]]&amp;Raw_data[[#This Row],[Looker2]]</f>
        <v>Jersey VillageIOP</v>
      </c>
    </row>
    <row r="729" spans="1:31">
      <c r="A729" s="15">
        <v>45302</v>
      </c>
      <c r="B729" s="15">
        <v>45299</v>
      </c>
      <c r="C729" t="s">
        <v>9</v>
      </c>
      <c r="D729">
        <v>206466</v>
      </c>
      <c r="E729" t="s">
        <v>658</v>
      </c>
      <c r="F729" t="s">
        <v>559</v>
      </c>
      <c r="G729" t="s">
        <v>276</v>
      </c>
      <c r="H729" t="s">
        <v>158</v>
      </c>
      <c r="I729" t="s">
        <v>232</v>
      </c>
      <c r="J729" t="s">
        <v>87</v>
      </c>
      <c r="K729" t="s">
        <v>21</v>
      </c>
      <c r="L729" t="s">
        <v>128</v>
      </c>
      <c r="M729">
        <v>1</v>
      </c>
      <c r="N729" s="47">
        <v>275</v>
      </c>
      <c r="O729" s="47">
        <v>0</v>
      </c>
      <c r="P729" s="47">
        <v>0</v>
      </c>
      <c r="Q729" s="47">
        <v>0</v>
      </c>
      <c r="R729" s="47">
        <v>0</v>
      </c>
      <c r="S729" s="47">
        <v>0</v>
      </c>
      <c r="T729" s="47">
        <v>247.5</v>
      </c>
      <c r="U729" s="47">
        <v>127.5</v>
      </c>
      <c r="V729" t="s">
        <v>71</v>
      </c>
      <c r="W729" t="s">
        <v>72</v>
      </c>
      <c r="X729"/>
      <c r="Y729" t="s">
        <v>240</v>
      </c>
      <c r="Z729" s="43" t="str">
        <f>Raw_data[[#This Row],[Month]]&amp;Raw_data[[#This Row],[Locations]]&amp;Raw_data[[#This Row],[Looker2]]</f>
        <v>45292Jersey VillageIOP</v>
      </c>
      <c r="AA729" s="44" t="str">
        <f>IFERROR(VLOOKUP(Raw_data[[#This Row],[Description]],'LU Table'!$A$1:$B$50,2,0),"")</f>
        <v>IOP</v>
      </c>
      <c r="AB729" s="44" t="str">
        <f>TRIM(MID(Raw_data[[#This Row],[Location]],LEN("Positive Recovery- ")+1,LEN(Raw_data[[#This Row],[Location]])))</f>
        <v>Jersey Village</v>
      </c>
      <c r="AC729" s="45">
        <f t="shared" si="11"/>
        <v>45292</v>
      </c>
      <c r="AD729" s="44" t="str">
        <f>VLOOKUP(Raw_data[[#This Row],[Locations]]&amp;Raw_data[[#This Row],[Looker2]],Category!A:E,5,0)</f>
        <v>Affiliate</v>
      </c>
      <c r="AE729" s="44" t="str">
        <f>Raw_data[[#This Row],[Locations]]&amp;Raw_data[[#This Row],[Looker2]]</f>
        <v>Jersey VillageIOP</v>
      </c>
    </row>
    <row r="730" spans="1:31">
      <c r="A730" s="15">
        <v>45302</v>
      </c>
      <c r="B730" s="15">
        <v>45299</v>
      </c>
      <c r="C730" t="s">
        <v>9</v>
      </c>
      <c r="D730">
        <v>206467</v>
      </c>
      <c r="E730" t="s">
        <v>738</v>
      </c>
      <c r="F730" t="s">
        <v>278</v>
      </c>
      <c r="G730" t="s">
        <v>445</v>
      </c>
      <c r="H730" t="s">
        <v>160</v>
      </c>
      <c r="I730" t="s">
        <v>232</v>
      </c>
      <c r="J730" t="s">
        <v>94</v>
      </c>
      <c r="K730" t="s">
        <v>81</v>
      </c>
      <c r="L730" t="s">
        <v>128</v>
      </c>
      <c r="M730">
        <v>1</v>
      </c>
      <c r="N730" s="47">
        <v>215</v>
      </c>
      <c r="O730" s="47">
        <v>0</v>
      </c>
      <c r="P730" s="47">
        <v>0</v>
      </c>
      <c r="Q730" s="47">
        <v>0</v>
      </c>
      <c r="R730" s="47">
        <v>0</v>
      </c>
      <c r="S730" s="47">
        <v>0</v>
      </c>
      <c r="T730" s="47">
        <v>193.5</v>
      </c>
      <c r="U730" s="47">
        <v>193.5</v>
      </c>
      <c r="V730" t="s">
        <v>71</v>
      </c>
      <c r="W730" t="s">
        <v>72</v>
      </c>
      <c r="X730"/>
      <c r="Y730" t="s">
        <v>240</v>
      </c>
      <c r="Z730" s="43" t="str">
        <f>Raw_data[[#This Row],[Month]]&amp;Raw_data[[#This Row],[Locations]]&amp;Raw_data[[#This Row],[Looker2]]</f>
        <v>45292Energy CorridorIOP</v>
      </c>
      <c r="AA730" s="44" t="str">
        <f>IFERROR(VLOOKUP(Raw_data[[#This Row],[Description]],'LU Table'!$A$1:$B$50,2,0),"")</f>
        <v>IOP</v>
      </c>
      <c r="AB730" s="44" t="str">
        <f>TRIM(MID(Raw_data[[#This Row],[Location]],LEN("Positive Recovery- ")+1,LEN(Raw_data[[#This Row],[Location]])))</f>
        <v>Energy Corridor</v>
      </c>
      <c r="AC730" s="45">
        <f t="shared" si="11"/>
        <v>45292</v>
      </c>
      <c r="AD730" s="44" t="str">
        <f>VLOOKUP(Raw_data[[#This Row],[Locations]]&amp;Raw_data[[#This Row],[Looker2]],Category!A:E,5,0)</f>
        <v>Affiliate</v>
      </c>
      <c r="AE730" s="44" t="str">
        <f>Raw_data[[#This Row],[Locations]]&amp;Raw_data[[#This Row],[Looker2]]</f>
        <v>Energy CorridorIOP</v>
      </c>
    </row>
    <row r="731" spans="1:31">
      <c r="A731" s="15">
        <v>45302</v>
      </c>
      <c r="B731" s="15">
        <v>45299</v>
      </c>
      <c r="C731" t="s">
        <v>9</v>
      </c>
      <c r="D731">
        <v>206468</v>
      </c>
      <c r="E731" t="s">
        <v>1001</v>
      </c>
      <c r="F731" t="s">
        <v>278</v>
      </c>
      <c r="G731" t="s">
        <v>1002</v>
      </c>
      <c r="H731" t="s">
        <v>159</v>
      </c>
      <c r="I731" t="s">
        <v>232</v>
      </c>
      <c r="J731" t="s">
        <v>17</v>
      </c>
      <c r="K731" t="s">
        <v>81</v>
      </c>
      <c r="L731" t="s">
        <v>128</v>
      </c>
      <c r="M731">
        <v>1</v>
      </c>
      <c r="N731" s="47">
        <v>225</v>
      </c>
      <c r="O731" s="47">
        <v>0</v>
      </c>
      <c r="P731" s="47">
        <v>0</v>
      </c>
      <c r="Q731" s="47">
        <v>0</v>
      </c>
      <c r="R731" s="47">
        <v>0</v>
      </c>
      <c r="S731" s="47">
        <v>225</v>
      </c>
      <c r="T731" s="47">
        <v>225</v>
      </c>
      <c r="U731" s="47">
        <v>225</v>
      </c>
      <c r="V731" t="s">
        <v>71</v>
      </c>
      <c r="W731" t="s">
        <v>72</v>
      </c>
      <c r="X731"/>
      <c r="Y731" t="s">
        <v>240</v>
      </c>
      <c r="Z731" s="43" t="str">
        <f>Raw_data[[#This Row],[Month]]&amp;Raw_data[[#This Row],[Locations]]&amp;Raw_data[[#This Row],[Looker2]]</f>
        <v>45292Energy CorridorIOP</v>
      </c>
      <c r="AA731" s="44" t="str">
        <f>IFERROR(VLOOKUP(Raw_data[[#This Row],[Description]],'LU Table'!$A$1:$B$50,2,0),"")</f>
        <v>IOP</v>
      </c>
      <c r="AB731" s="44" t="str">
        <f>TRIM(MID(Raw_data[[#This Row],[Location]],LEN("Positive Recovery- ")+1,LEN(Raw_data[[#This Row],[Location]])))</f>
        <v>Energy Corridor</v>
      </c>
      <c r="AC731" s="45">
        <f t="shared" si="11"/>
        <v>45292</v>
      </c>
      <c r="AD731" s="44" t="str">
        <f>VLOOKUP(Raw_data[[#This Row],[Locations]]&amp;Raw_data[[#This Row],[Looker2]],Category!A:E,5,0)</f>
        <v>Affiliate</v>
      </c>
      <c r="AE731" s="44" t="str">
        <f>Raw_data[[#This Row],[Locations]]&amp;Raw_data[[#This Row],[Looker2]]</f>
        <v>Energy CorridorIOP</v>
      </c>
    </row>
    <row r="732" spans="1:31">
      <c r="A732" s="15">
        <v>45302</v>
      </c>
      <c r="B732" s="15">
        <v>45299</v>
      </c>
      <c r="C732" t="s">
        <v>9</v>
      </c>
      <c r="D732">
        <v>206469</v>
      </c>
      <c r="E732" t="s">
        <v>1022</v>
      </c>
      <c r="F732" t="s">
        <v>287</v>
      </c>
      <c r="G732" t="s">
        <v>1023</v>
      </c>
      <c r="H732" t="s">
        <v>160</v>
      </c>
      <c r="I732" t="s">
        <v>232</v>
      </c>
      <c r="J732" t="s">
        <v>96</v>
      </c>
      <c r="K732" t="s">
        <v>81</v>
      </c>
      <c r="L732" t="s">
        <v>128</v>
      </c>
      <c r="M732">
        <v>1</v>
      </c>
      <c r="N732" s="47">
        <v>169</v>
      </c>
      <c r="O732" s="47">
        <v>0</v>
      </c>
      <c r="P732" s="47">
        <v>0</v>
      </c>
      <c r="Q732" s="47">
        <v>0</v>
      </c>
      <c r="R732" s="47">
        <v>0</v>
      </c>
      <c r="S732" s="47">
        <v>169</v>
      </c>
      <c r="T732" s="47">
        <v>152.1</v>
      </c>
      <c r="U732" s="47">
        <v>152.1</v>
      </c>
      <c r="V732" t="s">
        <v>71</v>
      </c>
      <c r="W732" t="s">
        <v>72</v>
      </c>
      <c r="X732"/>
      <c r="Y732" t="s">
        <v>240</v>
      </c>
      <c r="Z732" s="43" t="str">
        <f>Raw_data[[#This Row],[Month]]&amp;Raw_data[[#This Row],[Locations]]&amp;Raw_data[[#This Row],[Looker2]]</f>
        <v>45292Energy CorridorIOP</v>
      </c>
      <c r="AA732" s="44" t="str">
        <f>IFERROR(VLOOKUP(Raw_data[[#This Row],[Description]],'LU Table'!$A$1:$B$50,2,0),"")</f>
        <v>IOP</v>
      </c>
      <c r="AB732" s="44" t="str">
        <f>TRIM(MID(Raw_data[[#This Row],[Location]],LEN("Positive Recovery- ")+1,LEN(Raw_data[[#This Row],[Location]])))</f>
        <v>Energy Corridor</v>
      </c>
      <c r="AC732" s="45">
        <f t="shared" si="11"/>
        <v>45292</v>
      </c>
      <c r="AD732" s="44" t="str">
        <f>VLOOKUP(Raw_data[[#This Row],[Locations]]&amp;Raw_data[[#This Row],[Looker2]],Category!A:E,5,0)</f>
        <v>Affiliate</v>
      </c>
      <c r="AE732" s="44" t="str">
        <f>Raw_data[[#This Row],[Locations]]&amp;Raw_data[[#This Row],[Looker2]]</f>
        <v>Energy CorridorIOP</v>
      </c>
    </row>
    <row r="733" spans="1:31">
      <c r="A733" s="15">
        <v>45302</v>
      </c>
      <c r="B733" s="15">
        <v>45299</v>
      </c>
      <c r="C733" t="s">
        <v>9</v>
      </c>
      <c r="D733">
        <v>206470</v>
      </c>
      <c r="E733" t="s">
        <v>789</v>
      </c>
      <c r="F733" t="s">
        <v>557</v>
      </c>
      <c r="G733" t="s">
        <v>521</v>
      </c>
      <c r="H733" t="s">
        <v>158</v>
      </c>
      <c r="I733" t="s">
        <v>232</v>
      </c>
      <c r="J733" t="s">
        <v>88</v>
      </c>
      <c r="K733" t="s">
        <v>22</v>
      </c>
      <c r="L733" t="s">
        <v>128</v>
      </c>
      <c r="M733">
        <v>1</v>
      </c>
      <c r="N733" s="47">
        <v>250</v>
      </c>
      <c r="O733" s="47">
        <v>0</v>
      </c>
      <c r="P733" s="47">
        <v>0</v>
      </c>
      <c r="Q733" s="47">
        <v>0</v>
      </c>
      <c r="R733" s="47">
        <v>0</v>
      </c>
      <c r="S733" s="47">
        <v>0</v>
      </c>
      <c r="T733" s="47">
        <v>225</v>
      </c>
      <c r="U733" s="47">
        <v>25</v>
      </c>
      <c r="V733" t="s">
        <v>71</v>
      </c>
      <c r="W733" t="s">
        <v>72</v>
      </c>
      <c r="X733"/>
      <c r="Y733" t="s">
        <v>240</v>
      </c>
      <c r="Z733" s="43" t="str">
        <f>Raw_data[[#This Row],[Month]]&amp;Raw_data[[#This Row],[Locations]]&amp;Raw_data[[#This Row],[Looker2]]</f>
        <v>45292AustinIOP</v>
      </c>
      <c r="AA733" s="44" t="str">
        <f>IFERROR(VLOOKUP(Raw_data[[#This Row],[Description]],'LU Table'!$A$1:$B$50,2,0),"")</f>
        <v>IOP</v>
      </c>
      <c r="AB733" s="44" t="str">
        <f>TRIM(MID(Raw_data[[#This Row],[Location]],LEN("Positive Recovery- ")+1,LEN(Raw_data[[#This Row],[Location]])))</f>
        <v>Austin</v>
      </c>
      <c r="AC733" s="45">
        <f t="shared" si="11"/>
        <v>45292</v>
      </c>
      <c r="AD733" s="44" t="str">
        <f>VLOOKUP(Raw_data[[#This Row],[Locations]]&amp;Raw_data[[#This Row],[Looker2]],Category!A:E,5,0)</f>
        <v>Affiliate</v>
      </c>
      <c r="AE733" s="44" t="str">
        <f>Raw_data[[#This Row],[Locations]]&amp;Raw_data[[#This Row],[Looker2]]</f>
        <v>AustinIOP</v>
      </c>
    </row>
    <row r="734" spans="1:31">
      <c r="A734" s="15">
        <v>45302</v>
      </c>
      <c r="B734" s="15">
        <v>45299</v>
      </c>
      <c r="C734" t="s">
        <v>9</v>
      </c>
      <c r="D734">
        <v>206471</v>
      </c>
      <c r="E734" t="s">
        <v>879</v>
      </c>
      <c r="F734" t="s">
        <v>332</v>
      </c>
      <c r="G734" t="s">
        <v>880</v>
      </c>
      <c r="H734" t="s">
        <v>159</v>
      </c>
      <c r="I734" t="s">
        <v>232</v>
      </c>
      <c r="J734" t="s">
        <v>17</v>
      </c>
      <c r="K734" t="s">
        <v>22</v>
      </c>
      <c r="L734" t="s">
        <v>128</v>
      </c>
      <c r="M734">
        <v>1</v>
      </c>
      <c r="N734" s="47">
        <v>225</v>
      </c>
      <c r="O734" s="47">
        <v>0</v>
      </c>
      <c r="P734" s="47">
        <v>0</v>
      </c>
      <c r="Q734" s="47">
        <v>0</v>
      </c>
      <c r="R734" s="47">
        <v>0</v>
      </c>
      <c r="S734" s="47">
        <v>225</v>
      </c>
      <c r="T734" s="47">
        <v>225</v>
      </c>
      <c r="U734" s="47">
        <v>225</v>
      </c>
      <c r="V734" t="s">
        <v>71</v>
      </c>
      <c r="W734" t="s">
        <v>72</v>
      </c>
      <c r="X734"/>
      <c r="Y734" t="s">
        <v>240</v>
      </c>
      <c r="Z734" s="43" t="str">
        <f>Raw_data[[#This Row],[Month]]&amp;Raw_data[[#This Row],[Locations]]&amp;Raw_data[[#This Row],[Looker2]]</f>
        <v>45292AustinIOP</v>
      </c>
      <c r="AA734" s="44" t="str">
        <f>IFERROR(VLOOKUP(Raw_data[[#This Row],[Description]],'LU Table'!$A$1:$B$50,2,0),"")</f>
        <v>IOP</v>
      </c>
      <c r="AB734" s="44" t="str">
        <f>TRIM(MID(Raw_data[[#This Row],[Location]],LEN("Positive Recovery- ")+1,LEN(Raw_data[[#This Row],[Location]])))</f>
        <v>Austin</v>
      </c>
      <c r="AC734" s="45">
        <f t="shared" si="11"/>
        <v>45292</v>
      </c>
      <c r="AD734" s="44" t="str">
        <f>VLOOKUP(Raw_data[[#This Row],[Locations]]&amp;Raw_data[[#This Row],[Looker2]],Category!A:E,5,0)</f>
        <v>Affiliate</v>
      </c>
      <c r="AE734" s="44" t="str">
        <f>Raw_data[[#This Row],[Locations]]&amp;Raw_data[[#This Row],[Looker2]]</f>
        <v>AustinIOP</v>
      </c>
    </row>
    <row r="735" spans="1:31">
      <c r="A735" s="15">
        <v>45302</v>
      </c>
      <c r="B735" s="15">
        <v>45299</v>
      </c>
      <c r="C735" t="s">
        <v>9</v>
      </c>
      <c r="D735">
        <v>206472</v>
      </c>
      <c r="E735" t="s">
        <v>1024</v>
      </c>
      <c r="F735" t="s">
        <v>356</v>
      </c>
      <c r="G735" t="s">
        <v>353</v>
      </c>
      <c r="H735" t="s">
        <v>158</v>
      </c>
      <c r="I735" t="s">
        <v>232</v>
      </c>
      <c r="J735" t="s">
        <v>88</v>
      </c>
      <c r="K735" t="s">
        <v>22</v>
      </c>
      <c r="L735" t="s">
        <v>128</v>
      </c>
      <c r="M735">
        <v>1</v>
      </c>
      <c r="N735" s="47">
        <v>250</v>
      </c>
      <c r="O735" s="47">
        <v>0</v>
      </c>
      <c r="P735" s="47">
        <v>0</v>
      </c>
      <c r="Q735" s="47">
        <v>0</v>
      </c>
      <c r="R735" s="47">
        <v>0</v>
      </c>
      <c r="S735" s="47">
        <v>0</v>
      </c>
      <c r="T735" s="47">
        <v>225</v>
      </c>
      <c r="U735" s="47">
        <v>225</v>
      </c>
      <c r="V735" t="s">
        <v>71</v>
      </c>
      <c r="W735" t="s">
        <v>72</v>
      </c>
      <c r="X735"/>
      <c r="Y735" t="s">
        <v>240</v>
      </c>
      <c r="Z735" s="43" t="str">
        <f>Raw_data[[#This Row],[Month]]&amp;Raw_data[[#This Row],[Locations]]&amp;Raw_data[[#This Row],[Looker2]]</f>
        <v>45292AustinIOP</v>
      </c>
      <c r="AA735" s="44" t="str">
        <f>IFERROR(VLOOKUP(Raw_data[[#This Row],[Description]],'LU Table'!$A$1:$B$50,2,0),"")</f>
        <v>IOP</v>
      </c>
      <c r="AB735" s="44" t="str">
        <f>TRIM(MID(Raw_data[[#This Row],[Location]],LEN("Positive Recovery- ")+1,LEN(Raw_data[[#This Row],[Location]])))</f>
        <v>Austin</v>
      </c>
      <c r="AC735" s="45">
        <f t="shared" ref="AC735:AC798" si="12">B735-DAY(B735)+1</f>
        <v>45292</v>
      </c>
      <c r="AD735" s="44" t="str">
        <f>VLOOKUP(Raw_data[[#This Row],[Locations]]&amp;Raw_data[[#This Row],[Looker2]],Category!A:E,5,0)</f>
        <v>Affiliate</v>
      </c>
      <c r="AE735" s="44" t="str">
        <f>Raw_data[[#This Row],[Locations]]&amp;Raw_data[[#This Row],[Looker2]]</f>
        <v>AustinIOP</v>
      </c>
    </row>
    <row r="736" spans="1:31">
      <c r="A736" s="15">
        <v>45302</v>
      </c>
      <c r="B736" s="15">
        <v>45299</v>
      </c>
      <c r="C736" t="s">
        <v>9</v>
      </c>
      <c r="D736">
        <v>206473</v>
      </c>
      <c r="E736" t="s">
        <v>139</v>
      </c>
      <c r="F736" t="s">
        <v>266</v>
      </c>
      <c r="G736" t="s">
        <v>459</v>
      </c>
      <c r="H736" t="s">
        <v>158</v>
      </c>
      <c r="I736" t="s">
        <v>232</v>
      </c>
      <c r="J736" t="s">
        <v>140</v>
      </c>
      <c r="K736" t="s">
        <v>22</v>
      </c>
      <c r="L736" t="s">
        <v>128</v>
      </c>
      <c r="M736">
        <v>1</v>
      </c>
      <c r="N736" s="47">
        <v>180</v>
      </c>
      <c r="O736" s="47">
        <v>0</v>
      </c>
      <c r="P736" s="47">
        <v>0</v>
      </c>
      <c r="Q736" s="47">
        <v>0</v>
      </c>
      <c r="R736" s="47">
        <v>0</v>
      </c>
      <c r="S736" s="47">
        <v>0</v>
      </c>
      <c r="T736" s="47">
        <v>162</v>
      </c>
      <c r="U736" s="47">
        <v>16.2</v>
      </c>
      <c r="V736" t="s">
        <v>71</v>
      </c>
      <c r="W736" t="s">
        <v>72</v>
      </c>
      <c r="X736"/>
      <c r="Y736" t="s">
        <v>240</v>
      </c>
      <c r="Z736" s="43" t="str">
        <f>Raw_data[[#This Row],[Month]]&amp;Raw_data[[#This Row],[Locations]]&amp;Raw_data[[#This Row],[Looker2]]</f>
        <v>45292AustinIOP</v>
      </c>
      <c r="AA736" s="44" t="str">
        <f>IFERROR(VLOOKUP(Raw_data[[#This Row],[Description]],'LU Table'!$A$1:$B$50,2,0),"")</f>
        <v>IOP</v>
      </c>
      <c r="AB736" s="44" t="str">
        <f>TRIM(MID(Raw_data[[#This Row],[Location]],LEN("Positive Recovery- ")+1,LEN(Raw_data[[#This Row],[Location]])))</f>
        <v>Austin</v>
      </c>
      <c r="AC736" s="45">
        <f t="shared" si="12"/>
        <v>45292</v>
      </c>
      <c r="AD736" s="44" t="str">
        <f>VLOOKUP(Raw_data[[#This Row],[Locations]]&amp;Raw_data[[#This Row],[Looker2]],Category!A:E,5,0)</f>
        <v>Affiliate</v>
      </c>
      <c r="AE736" s="44" t="str">
        <f>Raw_data[[#This Row],[Locations]]&amp;Raw_data[[#This Row],[Looker2]]</f>
        <v>AustinIOP</v>
      </c>
    </row>
    <row r="737" spans="1:31">
      <c r="A737" s="15">
        <v>45302</v>
      </c>
      <c r="B737" s="15">
        <v>45299</v>
      </c>
      <c r="C737" t="s">
        <v>9</v>
      </c>
      <c r="D737">
        <v>206474</v>
      </c>
      <c r="E737" t="s">
        <v>100</v>
      </c>
      <c r="F737" t="s">
        <v>345</v>
      </c>
      <c r="G737" t="s">
        <v>346</v>
      </c>
      <c r="H737" t="s">
        <v>160</v>
      </c>
      <c r="I737" t="s">
        <v>232</v>
      </c>
      <c r="J737" t="s">
        <v>95</v>
      </c>
      <c r="K737" t="s">
        <v>76</v>
      </c>
      <c r="L737" t="s">
        <v>128</v>
      </c>
      <c r="M737">
        <v>1</v>
      </c>
      <c r="N737" s="47">
        <v>130</v>
      </c>
      <c r="O737" s="47">
        <v>0</v>
      </c>
      <c r="P737" s="47">
        <v>0</v>
      </c>
      <c r="Q737" s="47">
        <v>0</v>
      </c>
      <c r="R737" s="47">
        <v>0</v>
      </c>
      <c r="S737" s="47">
        <v>0</v>
      </c>
      <c r="T737" s="47">
        <v>117</v>
      </c>
      <c r="U737" s="47">
        <v>117</v>
      </c>
      <c r="V737" t="s">
        <v>71</v>
      </c>
      <c r="W737" t="s">
        <v>72</v>
      </c>
      <c r="X737"/>
      <c r="Y737" t="s">
        <v>240</v>
      </c>
      <c r="Z737" s="43" t="str">
        <f>Raw_data[[#This Row],[Month]]&amp;Raw_data[[#This Row],[Locations]]&amp;Raw_data[[#This Row],[Looker2]]</f>
        <v>45292MontroseIOP</v>
      </c>
      <c r="AA737" s="44" t="str">
        <f>IFERROR(VLOOKUP(Raw_data[[#This Row],[Description]],'LU Table'!$A$1:$B$50,2,0),"")</f>
        <v>IOP</v>
      </c>
      <c r="AB737" s="44" t="str">
        <f>TRIM(MID(Raw_data[[#This Row],[Location]],LEN("Positive Recovery- ")+1,LEN(Raw_data[[#This Row],[Location]])))</f>
        <v>Montrose</v>
      </c>
      <c r="AC737" s="45">
        <f t="shared" si="12"/>
        <v>45292</v>
      </c>
      <c r="AD737" s="44" t="str">
        <f>VLOOKUP(Raw_data[[#This Row],[Locations]]&amp;Raw_data[[#This Row],[Looker2]],Category!A:E,5,0)</f>
        <v>Company Owned</v>
      </c>
      <c r="AE737" s="44" t="str">
        <f>Raw_data[[#This Row],[Locations]]&amp;Raw_data[[#This Row],[Looker2]]</f>
        <v>MontroseIOP</v>
      </c>
    </row>
    <row r="738" spans="1:31">
      <c r="A738" s="15">
        <v>45302</v>
      </c>
      <c r="B738" s="15">
        <v>45299</v>
      </c>
      <c r="C738" t="s">
        <v>9</v>
      </c>
      <c r="D738">
        <v>206475</v>
      </c>
      <c r="E738" t="s">
        <v>615</v>
      </c>
      <c r="F738" t="s">
        <v>616</v>
      </c>
      <c r="G738" t="s">
        <v>617</v>
      </c>
      <c r="H738" t="s">
        <v>160</v>
      </c>
      <c r="I738" t="s">
        <v>232</v>
      </c>
      <c r="J738" t="s">
        <v>94</v>
      </c>
      <c r="K738" t="s">
        <v>76</v>
      </c>
      <c r="L738" t="s">
        <v>128</v>
      </c>
      <c r="M738">
        <v>1</v>
      </c>
      <c r="N738" s="47">
        <v>215</v>
      </c>
      <c r="O738" s="47">
        <v>0</v>
      </c>
      <c r="P738" s="47">
        <v>0</v>
      </c>
      <c r="Q738" s="47">
        <v>0</v>
      </c>
      <c r="R738" s="47">
        <v>0</v>
      </c>
      <c r="S738" s="47">
        <v>0</v>
      </c>
      <c r="T738" s="47">
        <v>193.5</v>
      </c>
      <c r="U738" s="47">
        <v>32.25</v>
      </c>
      <c r="V738" t="s">
        <v>71</v>
      </c>
      <c r="W738" t="s">
        <v>72</v>
      </c>
      <c r="X738"/>
      <c r="Y738" t="s">
        <v>240</v>
      </c>
      <c r="Z738" s="43" t="str">
        <f>Raw_data[[#This Row],[Month]]&amp;Raw_data[[#This Row],[Locations]]&amp;Raw_data[[#This Row],[Looker2]]</f>
        <v>45292MontroseIOP</v>
      </c>
      <c r="AA738" s="44" t="str">
        <f>IFERROR(VLOOKUP(Raw_data[[#This Row],[Description]],'LU Table'!$A$1:$B$50,2,0),"")</f>
        <v>IOP</v>
      </c>
      <c r="AB738" s="44" t="str">
        <f>TRIM(MID(Raw_data[[#This Row],[Location]],LEN("Positive Recovery- ")+1,LEN(Raw_data[[#This Row],[Location]])))</f>
        <v>Montrose</v>
      </c>
      <c r="AC738" s="45">
        <f t="shared" si="12"/>
        <v>45292</v>
      </c>
      <c r="AD738" s="44" t="str">
        <f>VLOOKUP(Raw_data[[#This Row],[Locations]]&amp;Raw_data[[#This Row],[Looker2]],Category!A:E,5,0)</f>
        <v>Company Owned</v>
      </c>
      <c r="AE738" s="44" t="str">
        <f>Raw_data[[#This Row],[Locations]]&amp;Raw_data[[#This Row],[Looker2]]</f>
        <v>MontroseIOP</v>
      </c>
    </row>
    <row r="739" spans="1:31">
      <c r="A739" s="15">
        <v>45302</v>
      </c>
      <c r="B739" s="15">
        <v>45299</v>
      </c>
      <c r="C739" t="s">
        <v>9</v>
      </c>
      <c r="D739">
        <v>206476</v>
      </c>
      <c r="E739" t="s">
        <v>799</v>
      </c>
      <c r="F739" t="s">
        <v>321</v>
      </c>
      <c r="G739" t="s">
        <v>800</v>
      </c>
      <c r="H739" t="s">
        <v>158</v>
      </c>
      <c r="I739" t="s">
        <v>232</v>
      </c>
      <c r="J739" t="s">
        <v>933</v>
      </c>
      <c r="K739" t="s">
        <v>76</v>
      </c>
      <c r="L739" t="s">
        <v>128</v>
      </c>
      <c r="M739">
        <v>1</v>
      </c>
      <c r="N739" s="47">
        <v>250</v>
      </c>
      <c r="O739" s="47">
        <v>0</v>
      </c>
      <c r="P739" s="47">
        <v>0</v>
      </c>
      <c r="Q739" s="47">
        <v>0</v>
      </c>
      <c r="R739" s="47">
        <v>0</v>
      </c>
      <c r="S739" s="47">
        <v>250</v>
      </c>
      <c r="T739" s="47">
        <v>225</v>
      </c>
      <c r="U739" s="47">
        <v>225</v>
      </c>
      <c r="V739" t="s">
        <v>71</v>
      </c>
      <c r="W739" t="s">
        <v>72</v>
      </c>
      <c r="X739"/>
      <c r="Y739" t="s">
        <v>240</v>
      </c>
      <c r="Z739" s="43" t="str">
        <f>Raw_data[[#This Row],[Month]]&amp;Raw_data[[#This Row],[Locations]]&amp;Raw_data[[#This Row],[Looker2]]</f>
        <v>45292MontroseIOP</v>
      </c>
      <c r="AA739" s="44" t="str">
        <f>IFERROR(VLOOKUP(Raw_data[[#This Row],[Description]],'LU Table'!$A$1:$B$50,2,0),"")</f>
        <v>IOP</v>
      </c>
      <c r="AB739" s="44" t="str">
        <f>TRIM(MID(Raw_data[[#This Row],[Location]],LEN("Positive Recovery- ")+1,LEN(Raw_data[[#This Row],[Location]])))</f>
        <v>Montrose</v>
      </c>
      <c r="AC739" s="45">
        <f t="shared" si="12"/>
        <v>45292</v>
      </c>
      <c r="AD739" s="44" t="str">
        <f>VLOOKUP(Raw_data[[#This Row],[Locations]]&amp;Raw_data[[#This Row],[Looker2]],Category!A:E,5,0)</f>
        <v>Company Owned</v>
      </c>
      <c r="AE739" s="44" t="str">
        <f>Raw_data[[#This Row],[Locations]]&amp;Raw_data[[#This Row],[Looker2]]</f>
        <v>MontroseIOP</v>
      </c>
    </row>
    <row r="740" spans="1:31">
      <c r="A740" s="15">
        <v>45302</v>
      </c>
      <c r="B740" s="15">
        <v>45299</v>
      </c>
      <c r="C740" t="s">
        <v>9</v>
      </c>
      <c r="D740">
        <v>206477</v>
      </c>
      <c r="E740" t="s">
        <v>145</v>
      </c>
      <c r="F740" t="s">
        <v>326</v>
      </c>
      <c r="G740" t="s">
        <v>317</v>
      </c>
      <c r="H740" t="s">
        <v>160</v>
      </c>
      <c r="I740" t="s">
        <v>232</v>
      </c>
      <c r="J740" t="s">
        <v>94</v>
      </c>
      <c r="K740" t="s">
        <v>76</v>
      </c>
      <c r="L740" t="s">
        <v>128</v>
      </c>
      <c r="M740">
        <v>1</v>
      </c>
      <c r="N740" s="47">
        <v>215</v>
      </c>
      <c r="O740" s="47">
        <v>0</v>
      </c>
      <c r="P740" s="47">
        <v>0</v>
      </c>
      <c r="Q740" s="47">
        <v>0</v>
      </c>
      <c r="R740" s="47">
        <v>0</v>
      </c>
      <c r="S740" s="47">
        <v>0</v>
      </c>
      <c r="T740" s="47">
        <v>193.5</v>
      </c>
      <c r="U740" s="47">
        <v>193.5</v>
      </c>
      <c r="V740" t="s">
        <v>71</v>
      </c>
      <c r="W740" t="s">
        <v>72</v>
      </c>
      <c r="X740"/>
      <c r="Y740" t="s">
        <v>240</v>
      </c>
      <c r="Z740" s="43" t="str">
        <f>Raw_data[[#This Row],[Month]]&amp;Raw_data[[#This Row],[Locations]]&amp;Raw_data[[#This Row],[Looker2]]</f>
        <v>45292MontroseIOP</v>
      </c>
      <c r="AA740" s="44" t="str">
        <f>IFERROR(VLOOKUP(Raw_data[[#This Row],[Description]],'LU Table'!$A$1:$B$50,2,0),"")</f>
        <v>IOP</v>
      </c>
      <c r="AB740" s="44" t="str">
        <f>TRIM(MID(Raw_data[[#This Row],[Location]],LEN("Positive Recovery- ")+1,LEN(Raw_data[[#This Row],[Location]])))</f>
        <v>Montrose</v>
      </c>
      <c r="AC740" s="45">
        <f t="shared" si="12"/>
        <v>45292</v>
      </c>
      <c r="AD740" s="44" t="str">
        <f>VLOOKUP(Raw_data[[#This Row],[Locations]]&amp;Raw_data[[#This Row],[Looker2]],Category!A:E,5,0)</f>
        <v>Company Owned</v>
      </c>
      <c r="AE740" s="44" t="str">
        <f>Raw_data[[#This Row],[Locations]]&amp;Raw_data[[#This Row],[Looker2]]</f>
        <v>MontroseIOP</v>
      </c>
    </row>
    <row r="741" spans="1:31">
      <c r="A741" s="15">
        <v>45302</v>
      </c>
      <c r="B741" s="15">
        <v>45299</v>
      </c>
      <c r="C741" t="s">
        <v>9</v>
      </c>
      <c r="D741">
        <v>206478</v>
      </c>
      <c r="E741" t="s">
        <v>698</v>
      </c>
      <c r="F741" t="s">
        <v>260</v>
      </c>
      <c r="G741" t="s">
        <v>436</v>
      </c>
      <c r="H741" t="s">
        <v>160</v>
      </c>
      <c r="I741" t="s">
        <v>232</v>
      </c>
      <c r="J741" t="s">
        <v>95</v>
      </c>
      <c r="K741" t="s">
        <v>76</v>
      </c>
      <c r="L741" t="s">
        <v>128</v>
      </c>
      <c r="M741">
        <v>1</v>
      </c>
      <c r="N741" s="47">
        <v>130</v>
      </c>
      <c r="O741" s="47">
        <v>0</v>
      </c>
      <c r="P741" s="47">
        <v>0</v>
      </c>
      <c r="Q741" s="47">
        <v>0</v>
      </c>
      <c r="R741" s="47">
        <v>0</v>
      </c>
      <c r="S741" s="47">
        <v>130</v>
      </c>
      <c r="T741" s="47">
        <v>117</v>
      </c>
      <c r="U741" s="47">
        <v>117</v>
      </c>
      <c r="V741" t="s">
        <v>71</v>
      </c>
      <c r="W741" t="s">
        <v>72</v>
      </c>
      <c r="X741"/>
      <c r="Y741" t="s">
        <v>240</v>
      </c>
      <c r="Z741" s="43" t="str">
        <f>Raw_data[[#This Row],[Month]]&amp;Raw_data[[#This Row],[Locations]]&amp;Raw_data[[#This Row],[Looker2]]</f>
        <v>45292MontroseIOP</v>
      </c>
      <c r="AA741" s="44" t="str">
        <f>IFERROR(VLOOKUP(Raw_data[[#This Row],[Description]],'LU Table'!$A$1:$B$50,2,0),"")</f>
        <v>IOP</v>
      </c>
      <c r="AB741" s="44" t="str">
        <f>TRIM(MID(Raw_data[[#This Row],[Location]],LEN("Positive Recovery- ")+1,LEN(Raw_data[[#This Row],[Location]])))</f>
        <v>Montrose</v>
      </c>
      <c r="AC741" s="45">
        <f t="shared" si="12"/>
        <v>45292</v>
      </c>
      <c r="AD741" s="44" t="str">
        <f>VLOOKUP(Raw_data[[#This Row],[Locations]]&amp;Raw_data[[#This Row],[Looker2]],Category!A:E,5,0)</f>
        <v>Company Owned</v>
      </c>
      <c r="AE741" s="44" t="str">
        <f>Raw_data[[#This Row],[Locations]]&amp;Raw_data[[#This Row],[Looker2]]</f>
        <v>MontroseIOP</v>
      </c>
    </row>
    <row r="742" spans="1:31">
      <c r="A742" s="15">
        <v>45302</v>
      </c>
      <c r="B742" s="15">
        <v>45299</v>
      </c>
      <c r="C742" t="s">
        <v>9</v>
      </c>
      <c r="D742">
        <v>206479</v>
      </c>
      <c r="E742" t="s">
        <v>939</v>
      </c>
      <c r="F742" t="s">
        <v>321</v>
      </c>
      <c r="G742" t="s">
        <v>940</v>
      </c>
      <c r="H742" t="s">
        <v>158</v>
      </c>
      <c r="I742" t="s">
        <v>232</v>
      </c>
      <c r="J742" t="s">
        <v>88</v>
      </c>
      <c r="K742" t="s">
        <v>76</v>
      </c>
      <c r="L742" t="s">
        <v>128</v>
      </c>
      <c r="M742">
        <v>1</v>
      </c>
      <c r="N742" s="47">
        <v>250</v>
      </c>
      <c r="O742" s="47">
        <v>0</v>
      </c>
      <c r="P742" s="47">
        <v>0</v>
      </c>
      <c r="Q742" s="47">
        <v>0</v>
      </c>
      <c r="R742" s="47">
        <v>0</v>
      </c>
      <c r="S742" s="47">
        <v>250</v>
      </c>
      <c r="T742" s="47">
        <v>225</v>
      </c>
      <c r="U742" s="47">
        <v>225</v>
      </c>
      <c r="V742" t="s">
        <v>71</v>
      </c>
      <c r="W742" t="s">
        <v>72</v>
      </c>
      <c r="X742"/>
      <c r="Y742" t="s">
        <v>240</v>
      </c>
      <c r="Z742" s="43" t="str">
        <f>Raw_data[[#This Row],[Month]]&amp;Raw_data[[#This Row],[Locations]]&amp;Raw_data[[#This Row],[Looker2]]</f>
        <v>45292MontroseIOP</v>
      </c>
      <c r="AA742" s="44" t="str">
        <f>IFERROR(VLOOKUP(Raw_data[[#This Row],[Description]],'LU Table'!$A$1:$B$50,2,0),"")</f>
        <v>IOP</v>
      </c>
      <c r="AB742" s="44" t="str">
        <f>TRIM(MID(Raw_data[[#This Row],[Location]],LEN("Positive Recovery- ")+1,LEN(Raw_data[[#This Row],[Location]])))</f>
        <v>Montrose</v>
      </c>
      <c r="AC742" s="45">
        <f t="shared" si="12"/>
        <v>45292</v>
      </c>
      <c r="AD742" s="44" t="str">
        <f>VLOOKUP(Raw_data[[#This Row],[Locations]]&amp;Raw_data[[#This Row],[Looker2]],Category!A:E,5,0)</f>
        <v>Company Owned</v>
      </c>
      <c r="AE742" s="44" t="str">
        <f>Raw_data[[#This Row],[Locations]]&amp;Raw_data[[#This Row],[Looker2]]</f>
        <v>MontroseIOP</v>
      </c>
    </row>
    <row r="743" spans="1:31">
      <c r="A743" s="15">
        <v>45302</v>
      </c>
      <c r="B743" s="15">
        <v>45299</v>
      </c>
      <c r="C743" t="s">
        <v>9</v>
      </c>
      <c r="D743">
        <v>206480</v>
      </c>
      <c r="E743" t="s">
        <v>106</v>
      </c>
      <c r="F743" t="s">
        <v>354</v>
      </c>
      <c r="G743" t="s">
        <v>355</v>
      </c>
      <c r="H743" t="s">
        <v>160</v>
      </c>
      <c r="I743" t="s">
        <v>232</v>
      </c>
      <c r="J743" t="s">
        <v>96</v>
      </c>
      <c r="K743" t="s">
        <v>76</v>
      </c>
      <c r="L743" t="s">
        <v>128</v>
      </c>
      <c r="M743">
        <v>1</v>
      </c>
      <c r="N743" s="47">
        <v>169</v>
      </c>
      <c r="O743" s="47">
        <v>0</v>
      </c>
      <c r="P743" s="47">
        <v>0</v>
      </c>
      <c r="Q743" s="47">
        <v>0</v>
      </c>
      <c r="R743" s="47">
        <v>0</v>
      </c>
      <c r="S743" s="47">
        <v>169</v>
      </c>
      <c r="T743" s="47">
        <v>152.1</v>
      </c>
      <c r="U743" s="47">
        <v>152.1</v>
      </c>
      <c r="V743" t="s">
        <v>71</v>
      </c>
      <c r="W743" t="s">
        <v>72</v>
      </c>
      <c r="X743"/>
      <c r="Y743" t="s">
        <v>240</v>
      </c>
      <c r="Z743" s="43" t="str">
        <f>Raw_data[[#This Row],[Month]]&amp;Raw_data[[#This Row],[Locations]]&amp;Raw_data[[#This Row],[Looker2]]</f>
        <v>45292MontroseIOP</v>
      </c>
      <c r="AA743" s="44" t="str">
        <f>IFERROR(VLOOKUP(Raw_data[[#This Row],[Description]],'LU Table'!$A$1:$B$50,2,0),"")</f>
        <v>IOP</v>
      </c>
      <c r="AB743" s="44" t="str">
        <f>TRIM(MID(Raw_data[[#This Row],[Location]],LEN("Positive Recovery- ")+1,LEN(Raw_data[[#This Row],[Location]])))</f>
        <v>Montrose</v>
      </c>
      <c r="AC743" s="45">
        <f t="shared" si="12"/>
        <v>45292</v>
      </c>
      <c r="AD743" s="44" t="str">
        <f>VLOOKUP(Raw_data[[#This Row],[Locations]]&amp;Raw_data[[#This Row],[Looker2]],Category!A:E,5,0)</f>
        <v>Company Owned</v>
      </c>
      <c r="AE743" s="44" t="str">
        <f>Raw_data[[#This Row],[Locations]]&amp;Raw_data[[#This Row],[Looker2]]</f>
        <v>MontroseIOP</v>
      </c>
    </row>
    <row r="744" spans="1:31">
      <c r="A744" s="15">
        <v>45302</v>
      </c>
      <c r="B744" s="15">
        <v>45299</v>
      </c>
      <c r="C744" t="s">
        <v>9</v>
      </c>
      <c r="D744">
        <v>206481</v>
      </c>
      <c r="E744" t="s">
        <v>832</v>
      </c>
      <c r="F744" t="s">
        <v>335</v>
      </c>
      <c r="G744" t="s">
        <v>833</v>
      </c>
      <c r="H744" t="s">
        <v>158</v>
      </c>
      <c r="I744" t="s">
        <v>232</v>
      </c>
      <c r="J744" t="s">
        <v>235</v>
      </c>
      <c r="K744" t="s">
        <v>76</v>
      </c>
      <c r="L744" t="s">
        <v>128</v>
      </c>
      <c r="M744">
        <v>1</v>
      </c>
      <c r="N744" s="47">
        <v>212</v>
      </c>
      <c r="O744" s="47">
        <v>0</v>
      </c>
      <c r="P744" s="47">
        <v>0</v>
      </c>
      <c r="Q744" s="47">
        <v>0</v>
      </c>
      <c r="R744" s="47">
        <v>0</v>
      </c>
      <c r="S744" s="47">
        <v>0</v>
      </c>
      <c r="T744" s="47">
        <v>198</v>
      </c>
      <c r="U744" s="47">
        <v>11</v>
      </c>
      <c r="V744" t="s">
        <v>71</v>
      </c>
      <c r="W744" t="s">
        <v>72</v>
      </c>
      <c r="X744"/>
      <c r="Y744" t="s">
        <v>240</v>
      </c>
      <c r="Z744" s="43" t="str">
        <f>Raw_data[[#This Row],[Month]]&amp;Raw_data[[#This Row],[Locations]]&amp;Raw_data[[#This Row],[Looker2]]</f>
        <v>45292MontroseIOP</v>
      </c>
      <c r="AA744" s="44" t="str">
        <f>IFERROR(VLOOKUP(Raw_data[[#This Row],[Description]],'LU Table'!$A$1:$B$50,2,0),"")</f>
        <v>IOP</v>
      </c>
      <c r="AB744" s="44" t="str">
        <f>TRIM(MID(Raw_data[[#This Row],[Location]],LEN("Positive Recovery- ")+1,LEN(Raw_data[[#This Row],[Location]])))</f>
        <v>Montrose</v>
      </c>
      <c r="AC744" s="45">
        <f t="shared" si="12"/>
        <v>45292</v>
      </c>
      <c r="AD744" s="44" t="str">
        <f>VLOOKUP(Raw_data[[#This Row],[Locations]]&amp;Raw_data[[#This Row],[Looker2]],Category!A:E,5,0)</f>
        <v>Company Owned</v>
      </c>
      <c r="AE744" s="44" t="str">
        <f>Raw_data[[#This Row],[Locations]]&amp;Raw_data[[#This Row],[Looker2]]</f>
        <v>MontroseIOP</v>
      </c>
    </row>
    <row r="745" spans="1:31">
      <c r="A745" s="15">
        <v>45302</v>
      </c>
      <c r="B745" s="15">
        <v>45299</v>
      </c>
      <c r="C745" t="s">
        <v>9</v>
      </c>
      <c r="D745">
        <v>206482</v>
      </c>
      <c r="E745" t="s">
        <v>864</v>
      </c>
      <c r="F745" t="s">
        <v>528</v>
      </c>
      <c r="G745" t="s">
        <v>865</v>
      </c>
      <c r="H745" t="s">
        <v>158</v>
      </c>
      <c r="I745" t="s">
        <v>232</v>
      </c>
      <c r="J745" t="s">
        <v>89</v>
      </c>
      <c r="K745" t="s">
        <v>76</v>
      </c>
      <c r="L745" t="s">
        <v>128</v>
      </c>
      <c r="M745">
        <v>1</v>
      </c>
      <c r="N745" s="47">
        <v>200</v>
      </c>
      <c r="O745" s="47">
        <v>0</v>
      </c>
      <c r="P745" s="47">
        <v>0</v>
      </c>
      <c r="Q745" s="47">
        <v>0</v>
      </c>
      <c r="R745" s="47">
        <v>0</v>
      </c>
      <c r="S745" s="47">
        <v>0</v>
      </c>
      <c r="T745" s="47">
        <v>180</v>
      </c>
      <c r="U745" s="47">
        <v>-20</v>
      </c>
      <c r="V745" t="s">
        <v>71</v>
      </c>
      <c r="W745" t="s">
        <v>72</v>
      </c>
      <c r="X745"/>
      <c r="Y745" t="s">
        <v>240</v>
      </c>
      <c r="Z745" s="43" t="str">
        <f>Raw_data[[#This Row],[Month]]&amp;Raw_data[[#This Row],[Locations]]&amp;Raw_data[[#This Row],[Looker2]]</f>
        <v>45292MontroseIOP</v>
      </c>
      <c r="AA745" s="44" t="str">
        <f>IFERROR(VLOOKUP(Raw_data[[#This Row],[Description]],'LU Table'!$A$1:$B$50,2,0),"")</f>
        <v>IOP</v>
      </c>
      <c r="AB745" s="44" t="str">
        <f>TRIM(MID(Raw_data[[#This Row],[Location]],LEN("Positive Recovery- ")+1,LEN(Raw_data[[#This Row],[Location]])))</f>
        <v>Montrose</v>
      </c>
      <c r="AC745" s="45">
        <f t="shared" si="12"/>
        <v>45292</v>
      </c>
      <c r="AD745" s="44" t="str">
        <f>VLOOKUP(Raw_data[[#This Row],[Locations]]&amp;Raw_data[[#This Row],[Looker2]],Category!A:E,5,0)</f>
        <v>Company Owned</v>
      </c>
      <c r="AE745" s="44" t="str">
        <f>Raw_data[[#This Row],[Locations]]&amp;Raw_data[[#This Row],[Looker2]]</f>
        <v>MontroseIOP</v>
      </c>
    </row>
    <row r="746" spans="1:31">
      <c r="A746" s="15">
        <v>45302</v>
      </c>
      <c r="B746" s="15">
        <v>45299</v>
      </c>
      <c r="C746" t="s">
        <v>9</v>
      </c>
      <c r="D746">
        <v>206483</v>
      </c>
      <c r="E746" t="s">
        <v>722</v>
      </c>
      <c r="F746" t="s">
        <v>351</v>
      </c>
      <c r="G746" t="s">
        <v>362</v>
      </c>
      <c r="H746" t="s">
        <v>160</v>
      </c>
      <c r="I746" t="s">
        <v>232</v>
      </c>
      <c r="J746" t="s">
        <v>90</v>
      </c>
      <c r="K746" t="s">
        <v>76</v>
      </c>
      <c r="L746" t="s">
        <v>128</v>
      </c>
      <c r="M746">
        <v>1</v>
      </c>
      <c r="N746" s="47">
        <v>220</v>
      </c>
      <c r="O746" s="47">
        <v>0</v>
      </c>
      <c r="P746" s="47">
        <v>0</v>
      </c>
      <c r="Q746" s="47">
        <v>0</v>
      </c>
      <c r="R746" s="47">
        <v>0</v>
      </c>
      <c r="S746" s="47">
        <v>8</v>
      </c>
      <c r="T746" s="47">
        <v>198</v>
      </c>
      <c r="U746" s="47">
        <v>-14</v>
      </c>
      <c r="V746" t="s">
        <v>71</v>
      </c>
      <c r="W746" t="s">
        <v>72</v>
      </c>
      <c r="X746"/>
      <c r="Y746" t="s">
        <v>240</v>
      </c>
      <c r="Z746" s="43" t="str">
        <f>Raw_data[[#This Row],[Month]]&amp;Raw_data[[#This Row],[Locations]]&amp;Raw_data[[#This Row],[Looker2]]</f>
        <v>45292MontroseIOP</v>
      </c>
      <c r="AA746" s="44" t="str">
        <f>IFERROR(VLOOKUP(Raw_data[[#This Row],[Description]],'LU Table'!$A$1:$B$50,2,0),"")</f>
        <v>IOP</v>
      </c>
      <c r="AB746" s="44" t="str">
        <f>TRIM(MID(Raw_data[[#This Row],[Location]],LEN("Positive Recovery- ")+1,LEN(Raw_data[[#This Row],[Location]])))</f>
        <v>Montrose</v>
      </c>
      <c r="AC746" s="45">
        <f t="shared" si="12"/>
        <v>45292</v>
      </c>
      <c r="AD746" s="44" t="str">
        <f>VLOOKUP(Raw_data[[#This Row],[Locations]]&amp;Raw_data[[#This Row],[Looker2]],Category!A:E,5,0)</f>
        <v>Company Owned</v>
      </c>
      <c r="AE746" s="44" t="str">
        <f>Raw_data[[#This Row],[Locations]]&amp;Raw_data[[#This Row],[Looker2]]</f>
        <v>MontroseIOP</v>
      </c>
    </row>
    <row r="747" spans="1:31">
      <c r="A747" s="15">
        <v>45302</v>
      </c>
      <c r="B747" s="15">
        <v>45299</v>
      </c>
      <c r="C747" t="s">
        <v>9</v>
      </c>
      <c r="D747">
        <v>206484</v>
      </c>
      <c r="E747" t="s">
        <v>850</v>
      </c>
      <c r="F747" t="s">
        <v>851</v>
      </c>
      <c r="G747" t="s">
        <v>707</v>
      </c>
      <c r="H747" t="s">
        <v>160</v>
      </c>
      <c r="I747" t="s">
        <v>232</v>
      </c>
      <c r="J747" t="s">
        <v>90</v>
      </c>
      <c r="K747" t="s">
        <v>76</v>
      </c>
      <c r="L747" t="s">
        <v>128</v>
      </c>
      <c r="M747">
        <v>1</v>
      </c>
      <c r="N747" s="47">
        <v>220</v>
      </c>
      <c r="O747" s="47">
        <v>0</v>
      </c>
      <c r="P747" s="47">
        <v>0</v>
      </c>
      <c r="Q747" s="47">
        <v>0</v>
      </c>
      <c r="R747" s="47">
        <v>0</v>
      </c>
      <c r="S747" s="47">
        <v>220</v>
      </c>
      <c r="T747" s="47">
        <v>198</v>
      </c>
      <c r="U747" s="47">
        <v>198</v>
      </c>
      <c r="V747" t="s">
        <v>71</v>
      </c>
      <c r="W747" t="s">
        <v>72</v>
      </c>
      <c r="X747"/>
      <c r="Y747" t="s">
        <v>240</v>
      </c>
      <c r="Z747" s="43" t="str">
        <f>Raw_data[[#This Row],[Month]]&amp;Raw_data[[#This Row],[Locations]]&amp;Raw_data[[#This Row],[Looker2]]</f>
        <v>45292MontroseIOP</v>
      </c>
      <c r="AA747" s="44" t="str">
        <f>IFERROR(VLOOKUP(Raw_data[[#This Row],[Description]],'LU Table'!$A$1:$B$50,2,0),"")</f>
        <v>IOP</v>
      </c>
      <c r="AB747" s="44" t="str">
        <f>TRIM(MID(Raw_data[[#This Row],[Location]],LEN("Positive Recovery- ")+1,LEN(Raw_data[[#This Row],[Location]])))</f>
        <v>Montrose</v>
      </c>
      <c r="AC747" s="45">
        <f t="shared" si="12"/>
        <v>45292</v>
      </c>
      <c r="AD747" s="44" t="str">
        <f>VLOOKUP(Raw_data[[#This Row],[Locations]]&amp;Raw_data[[#This Row],[Looker2]],Category!A:E,5,0)</f>
        <v>Company Owned</v>
      </c>
      <c r="AE747" s="44" t="str">
        <f>Raw_data[[#This Row],[Locations]]&amp;Raw_data[[#This Row],[Looker2]]</f>
        <v>MontroseIOP</v>
      </c>
    </row>
    <row r="748" spans="1:31">
      <c r="A748" s="15">
        <v>45302</v>
      </c>
      <c r="B748" s="15">
        <v>45299</v>
      </c>
      <c r="C748" t="s">
        <v>9</v>
      </c>
      <c r="D748">
        <v>206485</v>
      </c>
      <c r="E748" t="s">
        <v>83</v>
      </c>
      <c r="F748" t="s">
        <v>253</v>
      </c>
      <c r="G748" t="s">
        <v>294</v>
      </c>
      <c r="H748" t="s">
        <v>160</v>
      </c>
      <c r="I748" t="s">
        <v>232</v>
      </c>
      <c r="J748" t="s">
        <v>94</v>
      </c>
      <c r="K748" t="s">
        <v>76</v>
      </c>
      <c r="L748" t="s">
        <v>128</v>
      </c>
      <c r="M748">
        <v>1</v>
      </c>
      <c r="N748" s="47">
        <v>215</v>
      </c>
      <c r="O748" s="47">
        <v>0</v>
      </c>
      <c r="P748" s="47">
        <v>0</v>
      </c>
      <c r="Q748" s="47">
        <v>0</v>
      </c>
      <c r="R748" s="47">
        <v>0</v>
      </c>
      <c r="S748" s="47">
        <v>0</v>
      </c>
      <c r="T748" s="47">
        <v>193.5</v>
      </c>
      <c r="U748" s="47">
        <v>193.5</v>
      </c>
      <c r="V748" t="s">
        <v>71</v>
      </c>
      <c r="W748" t="s">
        <v>72</v>
      </c>
      <c r="X748"/>
      <c r="Y748" t="s">
        <v>240</v>
      </c>
      <c r="Z748" s="43" t="str">
        <f>Raw_data[[#This Row],[Month]]&amp;Raw_data[[#This Row],[Locations]]&amp;Raw_data[[#This Row],[Looker2]]</f>
        <v>45292MontroseIOP</v>
      </c>
      <c r="AA748" s="44" t="str">
        <f>IFERROR(VLOOKUP(Raw_data[[#This Row],[Description]],'LU Table'!$A$1:$B$50,2,0),"")</f>
        <v>IOP</v>
      </c>
      <c r="AB748" s="44" t="str">
        <f>TRIM(MID(Raw_data[[#This Row],[Location]],LEN("Positive Recovery- ")+1,LEN(Raw_data[[#This Row],[Location]])))</f>
        <v>Montrose</v>
      </c>
      <c r="AC748" s="45">
        <f t="shared" si="12"/>
        <v>45292</v>
      </c>
      <c r="AD748" s="44" t="str">
        <f>VLOOKUP(Raw_data[[#This Row],[Locations]]&amp;Raw_data[[#This Row],[Looker2]],Category!A:E,5,0)</f>
        <v>Company Owned</v>
      </c>
      <c r="AE748" s="44" t="str">
        <f>Raw_data[[#This Row],[Locations]]&amp;Raw_data[[#This Row],[Looker2]]</f>
        <v>MontroseIOP</v>
      </c>
    </row>
    <row r="749" spans="1:31">
      <c r="A749" s="15">
        <v>45302</v>
      </c>
      <c r="B749" s="15">
        <v>45299</v>
      </c>
      <c r="C749" t="s">
        <v>9</v>
      </c>
      <c r="D749">
        <v>206486</v>
      </c>
      <c r="E749" t="s">
        <v>668</v>
      </c>
      <c r="F749" t="s">
        <v>350</v>
      </c>
      <c r="G749" t="s">
        <v>669</v>
      </c>
      <c r="H749" t="s">
        <v>160</v>
      </c>
      <c r="I749" t="s">
        <v>232</v>
      </c>
      <c r="J749" t="s">
        <v>96</v>
      </c>
      <c r="K749" t="s">
        <v>79</v>
      </c>
      <c r="L749" t="s">
        <v>128</v>
      </c>
      <c r="M749">
        <v>1</v>
      </c>
      <c r="N749" s="47">
        <v>169</v>
      </c>
      <c r="O749" s="47">
        <v>0</v>
      </c>
      <c r="P749" s="47">
        <v>0</v>
      </c>
      <c r="Q749" s="47">
        <v>0</v>
      </c>
      <c r="R749" s="47">
        <v>0</v>
      </c>
      <c r="S749" s="47">
        <v>169</v>
      </c>
      <c r="T749" s="47">
        <v>152.1</v>
      </c>
      <c r="U749" s="47">
        <v>152.1</v>
      </c>
      <c r="V749" t="s">
        <v>71</v>
      </c>
      <c r="W749" t="s">
        <v>72</v>
      </c>
      <c r="X749"/>
      <c r="Y749" t="s">
        <v>240</v>
      </c>
      <c r="Z749" s="43" t="str">
        <f>Raw_data[[#This Row],[Month]]&amp;Raw_data[[#This Row],[Locations]]&amp;Raw_data[[#This Row],[Looker2]]</f>
        <v>45292Cinco RanchIOP</v>
      </c>
      <c r="AA749" s="44" t="str">
        <f>IFERROR(VLOOKUP(Raw_data[[#This Row],[Description]],'LU Table'!$A$1:$B$50,2,0),"")</f>
        <v>IOP</v>
      </c>
      <c r="AB749" s="44" t="str">
        <f>TRIM(MID(Raw_data[[#This Row],[Location]],LEN("Positive Recovery- ")+1,LEN(Raw_data[[#This Row],[Location]])))</f>
        <v>Cinco Ranch</v>
      </c>
      <c r="AC749" s="45">
        <f t="shared" si="12"/>
        <v>45292</v>
      </c>
      <c r="AD749" s="44" t="str">
        <f>VLOOKUP(Raw_data[[#This Row],[Locations]]&amp;Raw_data[[#This Row],[Looker2]],Category!A:E,5,0)</f>
        <v>Affiliate</v>
      </c>
      <c r="AE749" s="44" t="str">
        <f>Raw_data[[#This Row],[Locations]]&amp;Raw_data[[#This Row],[Looker2]]</f>
        <v>Cinco RanchIOP</v>
      </c>
    </row>
    <row r="750" spans="1:31">
      <c r="A750" s="15">
        <v>45302</v>
      </c>
      <c r="B750" s="15">
        <v>45299</v>
      </c>
      <c r="C750" t="s">
        <v>9</v>
      </c>
      <c r="D750">
        <v>206487</v>
      </c>
      <c r="E750" t="s">
        <v>744</v>
      </c>
      <c r="F750" t="s">
        <v>391</v>
      </c>
      <c r="G750" t="s">
        <v>745</v>
      </c>
      <c r="H750" t="s">
        <v>160</v>
      </c>
      <c r="I750"/>
      <c r="J750" t="s">
        <v>96</v>
      </c>
      <c r="K750" t="s">
        <v>579</v>
      </c>
      <c r="L750" t="s">
        <v>128</v>
      </c>
      <c r="M750">
        <v>1</v>
      </c>
      <c r="N750" s="47">
        <v>169</v>
      </c>
      <c r="O750" s="47">
        <v>0</v>
      </c>
      <c r="P750" s="47">
        <v>0</v>
      </c>
      <c r="Q750" s="47">
        <v>0</v>
      </c>
      <c r="R750" s="47">
        <v>0</v>
      </c>
      <c r="S750" s="47">
        <v>169</v>
      </c>
      <c r="T750" s="47">
        <v>152.1</v>
      </c>
      <c r="U750" s="47">
        <v>152.1</v>
      </c>
      <c r="V750" t="s">
        <v>71</v>
      </c>
      <c r="W750" t="s">
        <v>72</v>
      </c>
      <c r="X750"/>
      <c r="Y750" t="s">
        <v>240</v>
      </c>
      <c r="Z750" s="43" t="str">
        <f>Raw_data[[#This Row],[Month]]&amp;Raw_data[[#This Row],[Locations]]&amp;Raw_data[[#This Row],[Looker2]]</f>
        <v>45292Round RockIOP</v>
      </c>
      <c r="AA750" s="44" t="str">
        <f>IFERROR(VLOOKUP(Raw_data[[#This Row],[Description]],'LU Table'!$A$1:$B$50,2,0),"")</f>
        <v>IOP</v>
      </c>
      <c r="AB750" s="44" t="str">
        <f>TRIM(MID(Raw_data[[#This Row],[Location]],LEN("Positive Recovery- ")+1,LEN(Raw_data[[#This Row],[Location]])))</f>
        <v>Round Rock</v>
      </c>
      <c r="AC750" s="45">
        <f t="shared" si="12"/>
        <v>45292</v>
      </c>
      <c r="AD750" s="44" t="str">
        <f>VLOOKUP(Raw_data[[#This Row],[Locations]]&amp;Raw_data[[#This Row],[Looker2]],Category!A:E,5,0)</f>
        <v>Affiliate</v>
      </c>
      <c r="AE750" s="44" t="str">
        <f>Raw_data[[#This Row],[Locations]]&amp;Raw_data[[#This Row],[Looker2]]</f>
        <v>Round RockIOP</v>
      </c>
    </row>
    <row r="751" spans="1:31">
      <c r="A751" s="15">
        <v>45302</v>
      </c>
      <c r="B751" s="15">
        <v>45299</v>
      </c>
      <c r="C751" t="s">
        <v>9</v>
      </c>
      <c r="D751">
        <v>206488</v>
      </c>
      <c r="E751" t="s">
        <v>662</v>
      </c>
      <c r="F751" t="s">
        <v>289</v>
      </c>
      <c r="G751" t="s">
        <v>663</v>
      </c>
      <c r="H751" t="s">
        <v>158</v>
      </c>
      <c r="I751" t="s">
        <v>232</v>
      </c>
      <c r="J751" t="s">
        <v>87</v>
      </c>
      <c r="K751" t="s">
        <v>579</v>
      </c>
      <c r="L751" t="s">
        <v>128</v>
      </c>
      <c r="M751">
        <v>1</v>
      </c>
      <c r="N751" s="47">
        <v>275</v>
      </c>
      <c r="O751" s="47">
        <v>0</v>
      </c>
      <c r="P751" s="47">
        <v>0</v>
      </c>
      <c r="Q751" s="47">
        <v>0</v>
      </c>
      <c r="R751" s="47">
        <v>0</v>
      </c>
      <c r="S751" s="47">
        <v>0</v>
      </c>
      <c r="T751" s="47">
        <v>247.5</v>
      </c>
      <c r="U751" s="47">
        <v>247.5</v>
      </c>
      <c r="V751" t="s">
        <v>71</v>
      </c>
      <c r="W751" t="s">
        <v>72</v>
      </c>
      <c r="X751"/>
      <c r="Y751" t="s">
        <v>240</v>
      </c>
      <c r="Z751" s="43" t="str">
        <f>Raw_data[[#This Row],[Month]]&amp;Raw_data[[#This Row],[Locations]]&amp;Raw_data[[#This Row],[Looker2]]</f>
        <v>45292Round RockIOP</v>
      </c>
      <c r="AA751" s="44" t="str">
        <f>IFERROR(VLOOKUP(Raw_data[[#This Row],[Description]],'LU Table'!$A$1:$B$50,2,0),"")</f>
        <v>IOP</v>
      </c>
      <c r="AB751" s="44" t="str">
        <f>TRIM(MID(Raw_data[[#This Row],[Location]],LEN("Positive Recovery- ")+1,LEN(Raw_data[[#This Row],[Location]])))</f>
        <v>Round Rock</v>
      </c>
      <c r="AC751" s="45">
        <f t="shared" si="12"/>
        <v>45292</v>
      </c>
      <c r="AD751" s="44" t="str">
        <f>VLOOKUP(Raw_data[[#This Row],[Locations]]&amp;Raw_data[[#This Row],[Looker2]],Category!A:E,5,0)</f>
        <v>Affiliate</v>
      </c>
      <c r="AE751" s="44" t="str">
        <f>Raw_data[[#This Row],[Locations]]&amp;Raw_data[[#This Row],[Looker2]]</f>
        <v>Round RockIOP</v>
      </c>
    </row>
    <row r="752" spans="1:31">
      <c r="A752" s="15">
        <v>45302</v>
      </c>
      <c r="B752" s="15">
        <v>45299</v>
      </c>
      <c r="C752" t="s">
        <v>9</v>
      </c>
      <c r="D752">
        <v>206489</v>
      </c>
      <c r="E752" t="s">
        <v>716</v>
      </c>
      <c r="F752" t="s">
        <v>717</v>
      </c>
      <c r="G752" t="s">
        <v>718</v>
      </c>
      <c r="H752" t="s">
        <v>158</v>
      </c>
      <c r="I752" t="s">
        <v>232</v>
      </c>
      <c r="J752" t="s">
        <v>140</v>
      </c>
      <c r="K752" t="s">
        <v>579</v>
      </c>
      <c r="L752" t="s">
        <v>128</v>
      </c>
      <c r="M752">
        <v>1</v>
      </c>
      <c r="N752" s="47">
        <v>180</v>
      </c>
      <c r="O752" s="47">
        <v>0</v>
      </c>
      <c r="P752" s="47">
        <v>0</v>
      </c>
      <c r="Q752" s="47">
        <v>0</v>
      </c>
      <c r="R752" s="47">
        <v>0</v>
      </c>
      <c r="S752" s="47">
        <v>0</v>
      </c>
      <c r="T752" s="47">
        <v>162</v>
      </c>
      <c r="U752" s="47">
        <v>30</v>
      </c>
      <c r="V752" t="s">
        <v>71</v>
      </c>
      <c r="W752" t="s">
        <v>72</v>
      </c>
      <c r="X752"/>
      <c r="Y752" t="s">
        <v>240</v>
      </c>
      <c r="Z752" s="43" t="str">
        <f>Raw_data[[#This Row],[Month]]&amp;Raw_data[[#This Row],[Locations]]&amp;Raw_data[[#This Row],[Looker2]]</f>
        <v>45292Round RockIOP</v>
      </c>
      <c r="AA752" s="44" t="str">
        <f>IFERROR(VLOOKUP(Raw_data[[#This Row],[Description]],'LU Table'!$A$1:$B$50,2,0),"")</f>
        <v>IOP</v>
      </c>
      <c r="AB752" s="44" t="str">
        <f>TRIM(MID(Raw_data[[#This Row],[Location]],LEN("Positive Recovery- ")+1,LEN(Raw_data[[#This Row],[Location]])))</f>
        <v>Round Rock</v>
      </c>
      <c r="AC752" s="45">
        <f t="shared" si="12"/>
        <v>45292</v>
      </c>
      <c r="AD752" s="44" t="str">
        <f>VLOOKUP(Raw_data[[#This Row],[Locations]]&amp;Raw_data[[#This Row],[Looker2]],Category!A:E,5,0)</f>
        <v>Affiliate</v>
      </c>
      <c r="AE752" s="44" t="str">
        <f>Raw_data[[#This Row],[Locations]]&amp;Raw_data[[#This Row],[Looker2]]</f>
        <v>Round RockIOP</v>
      </c>
    </row>
    <row r="753" spans="1:31">
      <c r="A753" s="15">
        <v>45302</v>
      </c>
      <c r="B753" s="15">
        <v>45299</v>
      </c>
      <c r="C753" t="s">
        <v>9</v>
      </c>
      <c r="D753">
        <v>206490</v>
      </c>
      <c r="E753" t="s">
        <v>821</v>
      </c>
      <c r="F753" t="s">
        <v>278</v>
      </c>
      <c r="G753" t="s">
        <v>822</v>
      </c>
      <c r="H753" t="s">
        <v>158</v>
      </c>
      <c r="I753" t="s">
        <v>232</v>
      </c>
      <c r="J753" t="s">
        <v>88</v>
      </c>
      <c r="K753" t="s">
        <v>579</v>
      </c>
      <c r="L753" t="s">
        <v>128</v>
      </c>
      <c r="M753">
        <v>1</v>
      </c>
      <c r="N753" s="47">
        <v>250</v>
      </c>
      <c r="O753" s="47">
        <v>0</v>
      </c>
      <c r="P753" s="47">
        <v>0</v>
      </c>
      <c r="Q753" s="47">
        <v>0</v>
      </c>
      <c r="R753" s="47">
        <v>0</v>
      </c>
      <c r="S753" s="47">
        <v>0</v>
      </c>
      <c r="T753" s="47">
        <v>225</v>
      </c>
      <c r="U753" s="47">
        <v>225</v>
      </c>
      <c r="V753" t="s">
        <v>71</v>
      </c>
      <c r="W753" t="s">
        <v>72</v>
      </c>
      <c r="X753"/>
      <c r="Y753" t="s">
        <v>240</v>
      </c>
      <c r="Z753" s="43" t="str">
        <f>Raw_data[[#This Row],[Month]]&amp;Raw_data[[#This Row],[Locations]]&amp;Raw_data[[#This Row],[Looker2]]</f>
        <v>45292Round RockIOP</v>
      </c>
      <c r="AA753" s="44" t="str">
        <f>IFERROR(VLOOKUP(Raw_data[[#This Row],[Description]],'LU Table'!$A$1:$B$50,2,0),"")</f>
        <v>IOP</v>
      </c>
      <c r="AB753" s="44" t="str">
        <f>TRIM(MID(Raw_data[[#This Row],[Location]],LEN("Positive Recovery- ")+1,LEN(Raw_data[[#This Row],[Location]])))</f>
        <v>Round Rock</v>
      </c>
      <c r="AC753" s="45">
        <f t="shared" si="12"/>
        <v>45292</v>
      </c>
      <c r="AD753" s="44" t="str">
        <f>VLOOKUP(Raw_data[[#This Row],[Locations]]&amp;Raw_data[[#This Row],[Looker2]],Category!A:E,5,0)</f>
        <v>Affiliate</v>
      </c>
      <c r="AE753" s="44" t="str">
        <f>Raw_data[[#This Row],[Locations]]&amp;Raw_data[[#This Row],[Looker2]]</f>
        <v>Round RockIOP</v>
      </c>
    </row>
    <row r="754" spans="1:31">
      <c r="A754" s="15">
        <v>45302</v>
      </c>
      <c r="B754" s="15">
        <v>45299</v>
      </c>
      <c r="C754" t="s">
        <v>9</v>
      </c>
      <c r="D754">
        <v>206491</v>
      </c>
      <c r="E754" t="s">
        <v>823</v>
      </c>
      <c r="F754" t="s">
        <v>37</v>
      </c>
      <c r="G754" t="s">
        <v>327</v>
      </c>
      <c r="H754" t="s">
        <v>158</v>
      </c>
      <c r="I754" t="s">
        <v>232</v>
      </c>
      <c r="J754" t="s">
        <v>87</v>
      </c>
      <c r="K754" t="s">
        <v>579</v>
      </c>
      <c r="L754" t="s">
        <v>128</v>
      </c>
      <c r="M754">
        <v>1</v>
      </c>
      <c r="N754" s="47">
        <v>275</v>
      </c>
      <c r="O754" s="47">
        <v>0</v>
      </c>
      <c r="P754" s="47">
        <v>0</v>
      </c>
      <c r="Q754" s="47">
        <v>0</v>
      </c>
      <c r="R754" s="47">
        <v>0</v>
      </c>
      <c r="S754" s="47">
        <v>275</v>
      </c>
      <c r="T754" s="47">
        <v>247.5</v>
      </c>
      <c r="U754" s="47">
        <v>247.5</v>
      </c>
      <c r="V754" t="s">
        <v>71</v>
      </c>
      <c r="W754" t="s">
        <v>72</v>
      </c>
      <c r="X754"/>
      <c r="Y754" t="s">
        <v>240</v>
      </c>
      <c r="Z754" s="43" t="str">
        <f>Raw_data[[#This Row],[Month]]&amp;Raw_data[[#This Row],[Locations]]&amp;Raw_data[[#This Row],[Looker2]]</f>
        <v>45292Round RockIOP</v>
      </c>
      <c r="AA754" s="44" t="str">
        <f>IFERROR(VLOOKUP(Raw_data[[#This Row],[Description]],'LU Table'!$A$1:$B$50,2,0),"")</f>
        <v>IOP</v>
      </c>
      <c r="AB754" s="44" t="str">
        <f>TRIM(MID(Raw_data[[#This Row],[Location]],LEN("Positive Recovery- ")+1,LEN(Raw_data[[#This Row],[Location]])))</f>
        <v>Round Rock</v>
      </c>
      <c r="AC754" s="45">
        <f t="shared" si="12"/>
        <v>45292</v>
      </c>
      <c r="AD754" s="44" t="str">
        <f>VLOOKUP(Raw_data[[#This Row],[Locations]]&amp;Raw_data[[#This Row],[Looker2]],Category!A:E,5,0)</f>
        <v>Affiliate</v>
      </c>
      <c r="AE754" s="44" t="str">
        <f>Raw_data[[#This Row],[Locations]]&amp;Raw_data[[#This Row],[Looker2]]</f>
        <v>Round RockIOP</v>
      </c>
    </row>
    <row r="755" spans="1:31">
      <c r="A755" s="15">
        <v>45302</v>
      </c>
      <c r="B755" s="15">
        <v>45299</v>
      </c>
      <c r="C755" t="s">
        <v>9</v>
      </c>
      <c r="D755">
        <v>206492</v>
      </c>
      <c r="E755" t="s">
        <v>809</v>
      </c>
      <c r="F755" t="s">
        <v>326</v>
      </c>
      <c r="G755" t="s">
        <v>810</v>
      </c>
      <c r="H755" t="s">
        <v>158</v>
      </c>
      <c r="I755" t="s">
        <v>232</v>
      </c>
      <c r="J755" t="s">
        <v>88</v>
      </c>
      <c r="K755" t="s">
        <v>234</v>
      </c>
      <c r="L755" t="s">
        <v>128</v>
      </c>
      <c r="M755">
        <v>1</v>
      </c>
      <c r="N755" s="47">
        <v>250</v>
      </c>
      <c r="O755" s="47">
        <v>0</v>
      </c>
      <c r="P755" s="47">
        <v>0</v>
      </c>
      <c r="Q755" s="47">
        <v>0</v>
      </c>
      <c r="R755" s="47">
        <v>0</v>
      </c>
      <c r="S755" s="47">
        <v>0</v>
      </c>
      <c r="T755" s="47">
        <v>225</v>
      </c>
      <c r="U755" s="47">
        <v>225</v>
      </c>
      <c r="V755" t="s">
        <v>71</v>
      </c>
      <c r="W755" t="s">
        <v>72</v>
      </c>
      <c r="X755"/>
      <c r="Y755" t="s">
        <v>240</v>
      </c>
      <c r="Z755" s="43" t="str">
        <f>Raw_data[[#This Row],[Month]]&amp;Raw_data[[#This Row],[Locations]]&amp;Raw_data[[#This Row],[Looker2]]</f>
        <v>45292Clear LakeIOP</v>
      </c>
      <c r="AA755" s="44" t="str">
        <f>IFERROR(VLOOKUP(Raw_data[[#This Row],[Description]],'LU Table'!$A$1:$B$50,2,0),"")</f>
        <v>IOP</v>
      </c>
      <c r="AB755" s="44" t="str">
        <f>TRIM(MID(Raw_data[[#This Row],[Location]],LEN("Positive Recovery- ")+1,LEN(Raw_data[[#This Row],[Location]])))</f>
        <v>Clear Lake</v>
      </c>
      <c r="AC755" s="45">
        <f t="shared" si="12"/>
        <v>45292</v>
      </c>
      <c r="AD755" s="44" t="str">
        <f>VLOOKUP(Raw_data[[#This Row],[Locations]]&amp;Raw_data[[#This Row],[Looker2]],Category!A:E,5,0)</f>
        <v>Affiliate</v>
      </c>
      <c r="AE755" s="44" t="str">
        <f>Raw_data[[#This Row],[Locations]]&amp;Raw_data[[#This Row],[Looker2]]</f>
        <v>Clear LakeIOP</v>
      </c>
    </row>
    <row r="756" spans="1:31">
      <c r="A756" s="15">
        <v>45302</v>
      </c>
      <c r="B756" s="15">
        <v>45299</v>
      </c>
      <c r="C756" t="s">
        <v>9</v>
      </c>
      <c r="D756">
        <v>206493</v>
      </c>
      <c r="E756" t="s">
        <v>754</v>
      </c>
      <c r="F756" t="s">
        <v>274</v>
      </c>
      <c r="G756" t="s">
        <v>755</v>
      </c>
      <c r="H756" t="s">
        <v>158</v>
      </c>
      <c r="I756" t="s">
        <v>232</v>
      </c>
      <c r="J756" t="s">
        <v>87</v>
      </c>
      <c r="K756" t="s">
        <v>234</v>
      </c>
      <c r="L756" t="s">
        <v>128</v>
      </c>
      <c r="M756">
        <v>1</v>
      </c>
      <c r="N756" s="47">
        <v>275</v>
      </c>
      <c r="O756" s="47">
        <v>0</v>
      </c>
      <c r="P756" s="47">
        <v>0</v>
      </c>
      <c r="Q756" s="47">
        <v>0</v>
      </c>
      <c r="R756" s="47">
        <v>0</v>
      </c>
      <c r="S756" s="47">
        <v>0</v>
      </c>
      <c r="T756" s="47">
        <v>247.5</v>
      </c>
      <c r="U756" s="47">
        <v>247.5</v>
      </c>
      <c r="V756" t="s">
        <v>71</v>
      </c>
      <c r="W756" t="s">
        <v>72</v>
      </c>
      <c r="X756"/>
      <c r="Y756" t="s">
        <v>240</v>
      </c>
      <c r="Z756" s="43" t="str">
        <f>Raw_data[[#This Row],[Month]]&amp;Raw_data[[#This Row],[Locations]]&amp;Raw_data[[#This Row],[Looker2]]</f>
        <v>45292Clear LakeIOP</v>
      </c>
      <c r="AA756" s="44" t="str">
        <f>IFERROR(VLOOKUP(Raw_data[[#This Row],[Description]],'LU Table'!$A$1:$B$50,2,0),"")</f>
        <v>IOP</v>
      </c>
      <c r="AB756" s="44" t="str">
        <f>TRIM(MID(Raw_data[[#This Row],[Location]],LEN("Positive Recovery- ")+1,LEN(Raw_data[[#This Row],[Location]])))</f>
        <v>Clear Lake</v>
      </c>
      <c r="AC756" s="45">
        <f t="shared" si="12"/>
        <v>45292</v>
      </c>
      <c r="AD756" s="44" t="str">
        <f>VLOOKUP(Raw_data[[#This Row],[Locations]]&amp;Raw_data[[#This Row],[Looker2]],Category!A:E,5,0)</f>
        <v>Affiliate</v>
      </c>
      <c r="AE756" s="44" t="str">
        <f>Raw_data[[#This Row],[Locations]]&amp;Raw_data[[#This Row],[Looker2]]</f>
        <v>Clear LakeIOP</v>
      </c>
    </row>
    <row r="757" spans="1:31">
      <c r="A757" s="15">
        <v>45302</v>
      </c>
      <c r="B757" s="15">
        <v>45299</v>
      </c>
      <c r="C757" t="s">
        <v>9</v>
      </c>
      <c r="D757">
        <v>206494</v>
      </c>
      <c r="E757" t="s">
        <v>767</v>
      </c>
      <c r="F757" t="s">
        <v>768</v>
      </c>
      <c r="G757" t="s">
        <v>353</v>
      </c>
      <c r="H757" t="s">
        <v>158</v>
      </c>
      <c r="I757"/>
      <c r="J757" t="s">
        <v>89</v>
      </c>
      <c r="K757" t="s">
        <v>234</v>
      </c>
      <c r="L757" t="s">
        <v>128</v>
      </c>
      <c r="M757">
        <v>1</v>
      </c>
      <c r="N757" s="47">
        <v>200</v>
      </c>
      <c r="O757" s="47">
        <v>0</v>
      </c>
      <c r="P757" s="47">
        <v>0</v>
      </c>
      <c r="Q757" s="47">
        <v>0</v>
      </c>
      <c r="R757" s="47">
        <v>0</v>
      </c>
      <c r="S757" s="47">
        <v>0</v>
      </c>
      <c r="T757" s="47">
        <v>180</v>
      </c>
      <c r="U757" s="47">
        <v>-20</v>
      </c>
      <c r="V757" t="s">
        <v>71</v>
      </c>
      <c r="W757" t="s">
        <v>72</v>
      </c>
      <c r="X757"/>
      <c r="Y757" t="s">
        <v>240</v>
      </c>
      <c r="Z757" s="43" t="str">
        <f>Raw_data[[#This Row],[Month]]&amp;Raw_data[[#This Row],[Locations]]&amp;Raw_data[[#This Row],[Looker2]]</f>
        <v>45292Clear LakeIOP</v>
      </c>
      <c r="AA757" s="44" t="str">
        <f>IFERROR(VLOOKUP(Raw_data[[#This Row],[Description]],'LU Table'!$A$1:$B$50,2,0),"")</f>
        <v>IOP</v>
      </c>
      <c r="AB757" s="44" t="str">
        <f>TRIM(MID(Raw_data[[#This Row],[Location]],LEN("Positive Recovery- ")+1,LEN(Raw_data[[#This Row],[Location]])))</f>
        <v>Clear Lake</v>
      </c>
      <c r="AC757" s="45">
        <f t="shared" si="12"/>
        <v>45292</v>
      </c>
      <c r="AD757" s="44" t="str">
        <f>VLOOKUP(Raw_data[[#This Row],[Locations]]&amp;Raw_data[[#This Row],[Looker2]],Category!A:E,5,0)</f>
        <v>Affiliate</v>
      </c>
      <c r="AE757" s="44" t="str">
        <f>Raw_data[[#This Row],[Locations]]&amp;Raw_data[[#This Row],[Looker2]]</f>
        <v>Clear LakeIOP</v>
      </c>
    </row>
    <row r="758" spans="1:31">
      <c r="A758" s="15">
        <v>45302</v>
      </c>
      <c r="B758" s="15">
        <v>45299</v>
      </c>
      <c r="C758" t="s">
        <v>9</v>
      </c>
      <c r="D758">
        <v>206495</v>
      </c>
      <c r="E758" t="s">
        <v>898</v>
      </c>
      <c r="F758" t="s">
        <v>415</v>
      </c>
      <c r="G758" t="s">
        <v>899</v>
      </c>
      <c r="H758" t="s">
        <v>158</v>
      </c>
      <c r="I758" t="s">
        <v>232</v>
      </c>
      <c r="J758" t="s">
        <v>87</v>
      </c>
      <c r="K758" t="s">
        <v>75</v>
      </c>
      <c r="L758" t="s">
        <v>128</v>
      </c>
      <c r="M758">
        <v>1</v>
      </c>
      <c r="N758" s="47">
        <v>275</v>
      </c>
      <c r="O758" s="47">
        <v>0</v>
      </c>
      <c r="P758" s="47">
        <v>0</v>
      </c>
      <c r="Q758" s="47">
        <v>0</v>
      </c>
      <c r="R758" s="47">
        <v>0</v>
      </c>
      <c r="S758" s="47">
        <v>0</v>
      </c>
      <c r="T758" s="47">
        <v>247.5</v>
      </c>
      <c r="U758" s="47">
        <v>0</v>
      </c>
      <c r="V758" t="s">
        <v>71</v>
      </c>
      <c r="W758" t="s">
        <v>72</v>
      </c>
      <c r="X758"/>
      <c r="Y758" t="s">
        <v>240</v>
      </c>
      <c r="Z758" s="43" t="str">
        <f>Raw_data[[#This Row],[Month]]&amp;Raw_data[[#This Row],[Locations]]&amp;Raw_data[[#This Row],[Looker2]]</f>
        <v>45292The WoodlandsIOP</v>
      </c>
      <c r="AA758" s="44" t="str">
        <f>IFERROR(VLOOKUP(Raw_data[[#This Row],[Description]],'LU Table'!$A$1:$B$50,2,0),"")</f>
        <v>IOP</v>
      </c>
      <c r="AB758" s="44" t="str">
        <f>TRIM(MID(Raw_data[[#This Row],[Location]],LEN("Positive Recovery- ")+1,LEN(Raw_data[[#This Row],[Location]])))</f>
        <v>The Woodlands</v>
      </c>
      <c r="AC758" s="45">
        <f t="shared" si="12"/>
        <v>45292</v>
      </c>
      <c r="AD758" s="44" t="str">
        <f>VLOOKUP(Raw_data[[#This Row],[Locations]]&amp;Raw_data[[#This Row],[Looker2]],Category!A:E,5,0)</f>
        <v>Affiliate</v>
      </c>
      <c r="AE758" s="44" t="str">
        <f>Raw_data[[#This Row],[Locations]]&amp;Raw_data[[#This Row],[Looker2]]</f>
        <v>The WoodlandsIOP</v>
      </c>
    </row>
    <row r="759" spans="1:31">
      <c r="A759" s="15">
        <v>45302</v>
      </c>
      <c r="B759" s="15">
        <v>45299</v>
      </c>
      <c r="C759" t="s">
        <v>9</v>
      </c>
      <c r="D759">
        <v>206496</v>
      </c>
      <c r="E759" t="s">
        <v>836</v>
      </c>
      <c r="F759" t="s">
        <v>255</v>
      </c>
      <c r="G759" t="s">
        <v>308</v>
      </c>
      <c r="H759" t="s">
        <v>160</v>
      </c>
      <c r="I759" t="s">
        <v>232</v>
      </c>
      <c r="J759" t="s">
        <v>90</v>
      </c>
      <c r="K759" t="s">
        <v>75</v>
      </c>
      <c r="L759" t="s">
        <v>128</v>
      </c>
      <c r="M759">
        <v>1</v>
      </c>
      <c r="N759" s="47">
        <v>220</v>
      </c>
      <c r="O759" s="47">
        <v>0</v>
      </c>
      <c r="P759" s="47">
        <v>0</v>
      </c>
      <c r="Q759" s="47">
        <v>0</v>
      </c>
      <c r="R759" s="47">
        <v>0</v>
      </c>
      <c r="S759" s="47">
        <v>220</v>
      </c>
      <c r="T759" s="47">
        <v>198</v>
      </c>
      <c r="U759" s="47">
        <v>198</v>
      </c>
      <c r="V759" t="s">
        <v>71</v>
      </c>
      <c r="W759" t="s">
        <v>72</v>
      </c>
      <c r="X759"/>
      <c r="Y759" t="s">
        <v>240</v>
      </c>
      <c r="Z759" s="43" t="str">
        <f>Raw_data[[#This Row],[Month]]&amp;Raw_data[[#This Row],[Locations]]&amp;Raw_data[[#This Row],[Looker2]]</f>
        <v>45292The WoodlandsIOP</v>
      </c>
      <c r="AA759" s="44" t="str">
        <f>IFERROR(VLOOKUP(Raw_data[[#This Row],[Description]],'LU Table'!$A$1:$B$50,2,0),"")</f>
        <v>IOP</v>
      </c>
      <c r="AB759" s="44" t="str">
        <f>TRIM(MID(Raw_data[[#This Row],[Location]],LEN("Positive Recovery- ")+1,LEN(Raw_data[[#This Row],[Location]])))</f>
        <v>The Woodlands</v>
      </c>
      <c r="AC759" s="45">
        <f t="shared" si="12"/>
        <v>45292</v>
      </c>
      <c r="AD759" s="44" t="str">
        <f>VLOOKUP(Raw_data[[#This Row],[Locations]]&amp;Raw_data[[#This Row],[Looker2]],Category!A:E,5,0)</f>
        <v>Affiliate</v>
      </c>
      <c r="AE759" s="44" t="str">
        <f>Raw_data[[#This Row],[Locations]]&amp;Raw_data[[#This Row],[Looker2]]</f>
        <v>The WoodlandsIOP</v>
      </c>
    </row>
    <row r="760" spans="1:31">
      <c r="A760" s="15">
        <v>45302</v>
      </c>
      <c r="B760" s="15">
        <v>45299</v>
      </c>
      <c r="C760" t="s">
        <v>9</v>
      </c>
      <c r="D760">
        <v>206497</v>
      </c>
      <c r="E760" t="s">
        <v>774</v>
      </c>
      <c r="F760" t="s">
        <v>464</v>
      </c>
      <c r="G760" t="s">
        <v>775</v>
      </c>
      <c r="H760" t="s">
        <v>158</v>
      </c>
      <c r="I760" t="s">
        <v>232</v>
      </c>
      <c r="J760" t="s">
        <v>121</v>
      </c>
      <c r="K760" t="s">
        <v>75</v>
      </c>
      <c r="L760" t="s">
        <v>128</v>
      </c>
      <c r="M760">
        <v>1</v>
      </c>
      <c r="N760" s="47">
        <v>212</v>
      </c>
      <c r="O760" s="47">
        <v>0</v>
      </c>
      <c r="P760" s="47">
        <v>0</v>
      </c>
      <c r="Q760" s="47">
        <v>0</v>
      </c>
      <c r="R760" s="47">
        <v>0</v>
      </c>
      <c r="S760" s="47">
        <v>0</v>
      </c>
      <c r="T760" s="47">
        <v>190.8</v>
      </c>
      <c r="U760" s="47">
        <v>21.2</v>
      </c>
      <c r="V760" t="s">
        <v>71</v>
      </c>
      <c r="W760" t="s">
        <v>72</v>
      </c>
      <c r="X760"/>
      <c r="Y760" t="s">
        <v>240</v>
      </c>
      <c r="Z760" s="43" t="str">
        <f>Raw_data[[#This Row],[Month]]&amp;Raw_data[[#This Row],[Locations]]&amp;Raw_data[[#This Row],[Looker2]]</f>
        <v>45292The WoodlandsIOP</v>
      </c>
      <c r="AA760" s="44" t="str">
        <f>IFERROR(VLOOKUP(Raw_data[[#This Row],[Description]],'LU Table'!$A$1:$B$50,2,0),"")</f>
        <v>IOP</v>
      </c>
      <c r="AB760" s="44" t="str">
        <f>TRIM(MID(Raw_data[[#This Row],[Location]],LEN("Positive Recovery- ")+1,LEN(Raw_data[[#This Row],[Location]])))</f>
        <v>The Woodlands</v>
      </c>
      <c r="AC760" s="45">
        <f t="shared" si="12"/>
        <v>45292</v>
      </c>
      <c r="AD760" s="44" t="str">
        <f>VLOOKUP(Raw_data[[#This Row],[Locations]]&amp;Raw_data[[#This Row],[Looker2]],Category!A:E,5,0)</f>
        <v>Affiliate</v>
      </c>
      <c r="AE760" s="44" t="str">
        <f>Raw_data[[#This Row],[Locations]]&amp;Raw_data[[#This Row],[Looker2]]</f>
        <v>The WoodlandsIOP</v>
      </c>
    </row>
    <row r="761" spans="1:31">
      <c r="A761" s="15">
        <v>45302</v>
      </c>
      <c r="B761" s="15">
        <v>45299</v>
      </c>
      <c r="C761" t="s">
        <v>9</v>
      </c>
      <c r="D761">
        <v>206498</v>
      </c>
      <c r="E761" t="s">
        <v>651</v>
      </c>
      <c r="F761" t="s">
        <v>341</v>
      </c>
      <c r="G761" t="s">
        <v>652</v>
      </c>
      <c r="H761" t="s">
        <v>160</v>
      </c>
      <c r="I761" t="s">
        <v>232</v>
      </c>
      <c r="J761" t="s">
        <v>90</v>
      </c>
      <c r="K761" t="s">
        <v>75</v>
      </c>
      <c r="L761" t="s">
        <v>128</v>
      </c>
      <c r="M761">
        <v>1</v>
      </c>
      <c r="N761" s="47">
        <v>220</v>
      </c>
      <c r="O761" s="47">
        <v>0</v>
      </c>
      <c r="P761" s="47">
        <v>0</v>
      </c>
      <c r="Q761" s="47">
        <v>0</v>
      </c>
      <c r="R761" s="47">
        <v>0</v>
      </c>
      <c r="S761" s="47">
        <v>8</v>
      </c>
      <c r="T761" s="47">
        <v>198</v>
      </c>
      <c r="U761" s="47">
        <v>-14</v>
      </c>
      <c r="V761" t="s">
        <v>71</v>
      </c>
      <c r="W761" t="s">
        <v>72</v>
      </c>
      <c r="X761"/>
      <c r="Y761" t="s">
        <v>240</v>
      </c>
      <c r="Z761" s="43" t="str">
        <f>Raw_data[[#This Row],[Month]]&amp;Raw_data[[#This Row],[Locations]]&amp;Raw_data[[#This Row],[Looker2]]</f>
        <v>45292The WoodlandsIOP</v>
      </c>
      <c r="AA761" s="44" t="str">
        <f>IFERROR(VLOOKUP(Raw_data[[#This Row],[Description]],'LU Table'!$A$1:$B$50,2,0),"")</f>
        <v>IOP</v>
      </c>
      <c r="AB761" s="44" t="str">
        <f>TRIM(MID(Raw_data[[#This Row],[Location]],LEN("Positive Recovery- ")+1,LEN(Raw_data[[#This Row],[Location]])))</f>
        <v>The Woodlands</v>
      </c>
      <c r="AC761" s="45">
        <f t="shared" si="12"/>
        <v>45292</v>
      </c>
      <c r="AD761" s="44" t="str">
        <f>VLOOKUP(Raw_data[[#This Row],[Locations]]&amp;Raw_data[[#This Row],[Looker2]],Category!A:E,5,0)</f>
        <v>Affiliate</v>
      </c>
      <c r="AE761" s="44" t="str">
        <f>Raw_data[[#This Row],[Locations]]&amp;Raw_data[[#This Row],[Looker2]]</f>
        <v>The WoodlandsIOP</v>
      </c>
    </row>
    <row r="762" spans="1:31">
      <c r="A762" s="15">
        <v>45302</v>
      </c>
      <c r="B762" s="15">
        <v>45299</v>
      </c>
      <c r="C762" t="s">
        <v>9</v>
      </c>
      <c r="D762">
        <v>206499</v>
      </c>
      <c r="E762" t="s">
        <v>816</v>
      </c>
      <c r="F762" t="s">
        <v>265</v>
      </c>
      <c r="G762" t="s">
        <v>817</v>
      </c>
      <c r="H762" t="s">
        <v>160</v>
      </c>
      <c r="I762" t="s">
        <v>232</v>
      </c>
      <c r="J762" t="s">
        <v>94</v>
      </c>
      <c r="K762" t="s">
        <v>75</v>
      </c>
      <c r="L762" t="s">
        <v>128</v>
      </c>
      <c r="M762">
        <v>1</v>
      </c>
      <c r="N762" s="47">
        <v>215</v>
      </c>
      <c r="O762" s="47">
        <v>0</v>
      </c>
      <c r="P762" s="47">
        <v>0</v>
      </c>
      <c r="Q762" s="47">
        <v>0</v>
      </c>
      <c r="R762" s="47">
        <v>0</v>
      </c>
      <c r="S762" s="47">
        <v>0</v>
      </c>
      <c r="T762" s="47">
        <v>193.5</v>
      </c>
      <c r="U762" s="47">
        <v>53.92</v>
      </c>
      <c r="V762" t="s">
        <v>71</v>
      </c>
      <c r="W762" t="s">
        <v>72</v>
      </c>
      <c r="X762"/>
      <c r="Y762" t="s">
        <v>240</v>
      </c>
      <c r="Z762" s="43" t="str">
        <f>Raw_data[[#This Row],[Month]]&amp;Raw_data[[#This Row],[Locations]]&amp;Raw_data[[#This Row],[Looker2]]</f>
        <v>45292The WoodlandsIOP</v>
      </c>
      <c r="AA762" s="44" t="str">
        <f>IFERROR(VLOOKUP(Raw_data[[#This Row],[Description]],'LU Table'!$A$1:$B$50,2,0),"")</f>
        <v>IOP</v>
      </c>
      <c r="AB762" s="44" t="str">
        <f>TRIM(MID(Raw_data[[#This Row],[Location]],LEN("Positive Recovery- ")+1,LEN(Raw_data[[#This Row],[Location]])))</f>
        <v>The Woodlands</v>
      </c>
      <c r="AC762" s="45">
        <f t="shared" si="12"/>
        <v>45292</v>
      </c>
      <c r="AD762" s="44" t="str">
        <f>VLOOKUP(Raw_data[[#This Row],[Locations]]&amp;Raw_data[[#This Row],[Looker2]],Category!A:E,5,0)</f>
        <v>Affiliate</v>
      </c>
      <c r="AE762" s="44" t="str">
        <f>Raw_data[[#This Row],[Locations]]&amp;Raw_data[[#This Row],[Looker2]]</f>
        <v>The WoodlandsIOP</v>
      </c>
    </row>
    <row r="763" spans="1:31">
      <c r="A763" s="15">
        <v>45302</v>
      </c>
      <c r="B763" s="15">
        <v>45299</v>
      </c>
      <c r="C763" t="s">
        <v>9</v>
      </c>
      <c r="D763">
        <v>206500</v>
      </c>
      <c r="E763" t="s">
        <v>837</v>
      </c>
      <c r="F763" t="s">
        <v>307</v>
      </c>
      <c r="G763" t="s">
        <v>838</v>
      </c>
      <c r="H763" t="s">
        <v>158</v>
      </c>
      <c r="I763" t="s">
        <v>232</v>
      </c>
      <c r="J763" t="s">
        <v>87</v>
      </c>
      <c r="K763" t="s">
        <v>107</v>
      </c>
      <c r="L763" t="s">
        <v>128</v>
      </c>
      <c r="M763">
        <v>1</v>
      </c>
      <c r="N763" s="47">
        <v>275</v>
      </c>
      <c r="O763" s="47">
        <v>0</v>
      </c>
      <c r="P763" s="47">
        <v>0</v>
      </c>
      <c r="Q763" s="47">
        <v>0</v>
      </c>
      <c r="R763" s="47">
        <v>0</v>
      </c>
      <c r="S763" s="47">
        <v>0</v>
      </c>
      <c r="T763" s="47">
        <v>247.5</v>
      </c>
      <c r="U763" s="47">
        <v>0</v>
      </c>
      <c r="V763" t="s">
        <v>71</v>
      </c>
      <c r="W763" t="s">
        <v>72</v>
      </c>
      <c r="X763"/>
      <c r="Y763" t="s">
        <v>240</v>
      </c>
      <c r="Z763" s="43" t="str">
        <f>Raw_data[[#This Row],[Month]]&amp;Raw_data[[#This Row],[Locations]]&amp;Raw_data[[#This Row],[Looker2]]</f>
        <v>45292Dallas Ft WorthIOP</v>
      </c>
      <c r="AA763" s="44" t="str">
        <f>IFERROR(VLOOKUP(Raw_data[[#This Row],[Description]],'LU Table'!$A$1:$B$50,2,0),"")</f>
        <v>IOP</v>
      </c>
      <c r="AB763" s="44" t="str">
        <f>TRIM(MID(Raw_data[[#This Row],[Location]],LEN("Positive Recovery- ")+1,LEN(Raw_data[[#This Row],[Location]])))</f>
        <v>Dallas Ft Worth</v>
      </c>
      <c r="AC763" s="45">
        <f t="shared" si="12"/>
        <v>45292</v>
      </c>
      <c r="AD763" s="44" t="str">
        <f>VLOOKUP(Raw_data[[#This Row],[Locations]]&amp;Raw_data[[#This Row],[Looker2]],Category!A:E,5,0)</f>
        <v>Company Owned</v>
      </c>
      <c r="AE763" s="44" t="str">
        <f>Raw_data[[#This Row],[Locations]]&amp;Raw_data[[#This Row],[Looker2]]</f>
        <v>Dallas Ft WorthIOP</v>
      </c>
    </row>
    <row r="764" spans="1:31">
      <c r="A764" s="15">
        <v>45302</v>
      </c>
      <c r="B764" s="15">
        <v>45299</v>
      </c>
      <c r="C764" t="s">
        <v>9</v>
      </c>
      <c r="D764">
        <v>206501</v>
      </c>
      <c r="E764" t="s">
        <v>828</v>
      </c>
      <c r="F764" t="s">
        <v>385</v>
      </c>
      <c r="G764" t="s">
        <v>541</v>
      </c>
      <c r="H764" t="s">
        <v>158</v>
      </c>
      <c r="I764" t="s">
        <v>232</v>
      </c>
      <c r="J764" t="s">
        <v>87</v>
      </c>
      <c r="K764" t="s">
        <v>107</v>
      </c>
      <c r="L764" t="s">
        <v>128</v>
      </c>
      <c r="M764">
        <v>1</v>
      </c>
      <c r="N764" s="47">
        <v>275</v>
      </c>
      <c r="O764" s="47">
        <v>0</v>
      </c>
      <c r="P764" s="47">
        <v>0</v>
      </c>
      <c r="Q764" s="47">
        <v>0</v>
      </c>
      <c r="R764" s="47">
        <v>0</v>
      </c>
      <c r="S764" s="47">
        <v>275</v>
      </c>
      <c r="T764" s="47">
        <v>247.5</v>
      </c>
      <c r="U764" s="47">
        <v>247.5</v>
      </c>
      <c r="V764" t="s">
        <v>71</v>
      </c>
      <c r="W764" t="s">
        <v>72</v>
      </c>
      <c r="X764"/>
      <c r="Y764" t="s">
        <v>240</v>
      </c>
      <c r="Z764" s="43" t="str">
        <f>Raw_data[[#This Row],[Month]]&amp;Raw_data[[#This Row],[Locations]]&amp;Raw_data[[#This Row],[Looker2]]</f>
        <v>45292Dallas Ft WorthIOP</v>
      </c>
      <c r="AA764" s="44" t="str">
        <f>IFERROR(VLOOKUP(Raw_data[[#This Row],[Description]],'LU Table'!$A$1:$B$50,2,0),"")</f>
        <v>IOP</v>
      </c>
      <c r="AB764" s="44" t="str">
        <f>TRIM(MID(Raw_data[[#This Row],[Location]],LEN("Positive Recovery- ")+1,LEN(Raw_data[[#This Row],[Location]])))</f>
        <v>Dallas Ft Worth</v>
      </c>
      <c r="AC764" s="45">
        <f t="shared" si="12"/>
        <v>45292</v>
      </c>
      <c r="AD764" s="44" t="str">
        <f>VLOOKUP(Raw_data[[#This Row],[Locations]]&amp;Raw_data[[#This Row],[Looker2]],Category!A:E,5,0)</f>
        <v>Company Owned</v>
      </c>
      <c r="AE764" s="44" t="str">
        <f>Raw_data[[#This Row],[Locations]]&amp;Raw_data[[#This Row],[Looker2]]</f>
        <v>Dallas Ft WorthIOP</v>
      </c>
    </row>
    <row r="765" spans="1:31">
      <c r="A765" s="15">
        <v>45302</v>
      </c>
      <c r="B765" s="15">
        <v>45299</v>
      </c>
      <c r="C765" t="s">
        <v>9</v>
      </c>
      <c r="D765">
        <v>206502</v>
      </c>
      <c r="E765" t="s">
        <v>649</v>
      </c>
      <c r="F765" t="s">
        <v>468</v>
      </c>
      <c r="G765" t="s">
        <v>298</v>
      </c>
      <c r="H765" t="s">
        <v>158</v>
      </c>
      <c r="I765" t="s">
        <v>232</v>
      </c>
      <c r="J765" t="s">
        <v>88</v>
      </c>
      <c r="K765" t="s">
        <v>107</v>
      </c>
      <c r="L765" t="s">
        <v>128</v>
      </c>
      <c r="M765">
        <v>1</v>
      </c>
      <c r="N765" s="47">
        <v>250</v>
      </c>
      <c r="O765" s="47">
        <v>0</v>
      </c>
      <c r="P765" s="47">
        <v>0</v>
      </c>
      <c r="Q765" s="47">
        <v>0</v>
      </c>
      <c r="R765" s="47">
        <v>0</v>
      </c>
      <c r="S765" s="47">
        <v>0</v>
      </c>
      <c r="T765" s="47">
        <v>225</v>
      </c>
      <c r="U765" s="47">
        <v>105</v>
      </c>
      <c r="V765" t="s">
        <v>71</v>
      </c>
      <c r="W765" t="s">
        <v>72</v>
      </c>
      <c r="X765"/>
      <c r="Y765" t="s">
        <v>240</v>
      </c>
      <c r="Z765" s="43" t="str">
        <f>Raw_data[[#This Row],[Month]]&amp;Raw_data[[#This Row],[Locations]]&amp;Raw_data[[#This Row],[Looker2]]</f>
        <v>45292Dallas Ft WorthIOP</v>
      </c>
      <c r="AA765" s="44" t="str">
        <f>IFERROR(VLOOKUP(Raw_data[[#This Row],[Description]],'LU Table'!$A$1:$B$50,2,0),"")</f>
        <v>IOP</v>
      </c>
      <c r="AB765" s="44" t="str">
        <f>TRIM(MID(Raw_data[[#This Row],[Location]],LEN("Positive Recovery- ")+1,LEN(Raw_data[[#This Row],[Location]])))</f>
        <v>Dallas Ft Worth</v>
      </c>
      <c r="AC765" s="45">
        <f t="shared" si="12"/>
        <v>45292</v>
      </c>
      <c r="AD765" s="44" t="str">
        <f>VLOOKUP(Raw_data[[#This Row],[Locations]]&amp;Raw_data[[#This Row],[Looker2]],Category!A:E,5,0)</f>
        <v>Company Owned</v>
      </c>
      <c r="AE765" s="44" t="str">
        <f>Raw_data[[#This Row],[Locations]]&amp;Raw_data[[#This Row],[Looker2]]</f>
        <v>Dallas Ft WorthIOP</v>
      </c>
    </row>
    <row r="766" spans="1:31">
      <c r="A766" s="15">
        <v>45302</v>
      </c>
      <c r="B766" s="15">
        <v>45299</v>
      </c>
      <c r="C766" t="s">
        <v>9</v>
      </c>
      <c r="D766">
        <v>206503</v>
      </c>
      <c r="E766" t="s">
        <v>743</v>
      </c>
      <c r="F766" t="s">
        <v>624</v>
      </c>
      <c r="G766" t="s">
        <v>546</v>
      </c>
      <c r="H766" t="s">
        <v>160</v>
      </c>
      <c r="I766" t="s">
        <v>232</v>
      </c>
      <c r="J766" t="s">
        <v>96</v>
      </c>
      <c r="K766" t="s">
        <v>107</v>
      </c>
      <c r="L766" t="s">
        <v>128</v>
      </c>
      <c r="M766">
        <v>1</v>
      </c>
      <c r="N766" s="47">
        <v>169</v>
      </c>
      <c r="O766" s="47">
        <v>0</v>
      </c>
      <c r="P766" s="47">
        <v>0</v>
      </c>
      <c r="Q766" s="47">
        <v>0</v>
      </c>
      <c r="R766" s="47">
        <v>0</v>
      </c>
      <c r="S766" s="47">
        <v>169</v>
      </c>
      <c r="T766" s="47">
        <v>152.1</v>
      </c>
      <c r="U766" s="47">
        <v>152.1</v>
      </c>
      <c r="V766" t="s">
        <v>71</v>
      </c>
      <c r="W766" t="s">
        <v>72</v>
      </c>
      <c r="X766"/>
      <c r="Y766" t="s">
        <v>240</v>
      </c>
      <c r="Z766" s="43" t="str">
        <f>Raw_data[[#This Row],[Month]]&amp;Raw_data[[#This Row],[Locations]]&amp;Raw_data[[#This Row],[Looker2]]</f>
        <v>45292Dallas Ft WorthIOP</v>
      </c>
      <c r="AA766" s="44" t="str">
        <f>IFERROR(VLOOKUP(Raw_data[[#This Row],[Description]],'LU Table'!$A$1:$B$50,2,0),"")</f>
        <v>IOP</v>
      </c>
      <c r="AB766" s="44" t="str">
        <f>TRIM(MID(Raw_data[[#This Row],[Location]],LEN("Positive Recovery- ")+1,LEN(Raw_data[[#This Row],[Location]])))</f>
        <v>Dallas Ft Worth</v>
      </c>
      <c r="AC766" s="45">
        <f t="shared" si="12"/>
        <v>45292</v>
      </c>
      <c r="AD766" s="44" t="str">
        <f>VLOOKUP(Raw_data[[#This Row],[Locations]]&amp;Raw_data[[#This Row],[Looker2]],Category!A:E,5,0)</f>
        <v>Company Owned</v>
      </c>
      <c r="AE766" s="44" t="str">
        <f>Raw_data[[#This Row],[Locations]]&amp;Raw_data[[#This Row],[Looker2]]</f>
        <v>Dallas Ft WorthIOP</v>
      </c>
    </row>
    <row r="767" spans="1:31">
      <c r="A767" s="15">
        <v>45302</v>
      </c>
      <c r="B767" s="15">
        <v>45299</v>
      </c>
      <c r="C767" t="s">
        <v>9</v>
      </c>
      <c r="D767">
        <v>206504</v>
      </c>
      <c r="E767" t="s">
        <v>734</v>
      </c>
      <c r="F767" t="s">
        <v>566</v>
      </c>
      <c r="G767" t="s">
        <v>393</v>
      </c>
      <c r="H767" t="s">
        <v>158</v>
      </c>
      <c r="I767" t="s">
        <v>232</v>
      </c>
      <c r="J767" t="s">
        <v>88</v>
      </c>
      <c r="K767" t="s">
        <v>107</v>
      </c>
      <c r="L767" t="s">
        <v>128</v>
      </c>
      <c r="M767">
        <v>1</v>
      </c>
      <c r="N767" s="47">
        <v>250</v>
      </c>
      <c r="O767" s="47">
        <v>0</v>
      </c>
      <c r="P767" s="47">
        <v>0</v>
      </c>
      <c r="Q767" s="47">
        <v>0</v>
      </c>
      <c r="R767" s="47">
        <v>0</v>
      </c>
      <c r="S767" s="47">
        <v>0</v>
      </c>
      <c r="T767" s="47">
        <v>225</v>
      </c>
      <c r="U767" s="47">
        <v>225</v>
      </c>
      <c r="V767" t="s">
        <v>71</v>
      </c>
      <c r="W767" t="s">
        <v>72</v>
      </c>
      <c r="X767"/>
      <c r="Y767" t="s">
        <v>240</v>
      </c>
      <c r="Z767" s="43" t="str">
        <f>Raw_data[[#This Row],[Month]]&amp;Raw_data[[#This Row],[Locations]]&amp;Raw_data[[#This Row],[Looker2]]</f>
        <v>45292Dallas Ft WorthIOP</v>
      </c>
      <c r="AA767" s="44" t="str">
        <f>IFERROR(VLOOKUP(Raw_data[[#This Row],[Description]],'LU Table'!$A$1:$B$50,2,0),"")</f>
        <v>IOP</v>
      </c>
      <c r="AB767" s="44" t="str">
        <f>TRIM(MID(Raw_data[[#This Row],[Location]],LEN("Positive Recovery- ")+1,LEN(Raw_data[[#This Row],[Location]])))</f>
        <v>Dallas Ft Worth</v>
      </c>
      <c r="AC767" s="45">
        <f t="shared" si="12"/>
        <v>45292</v>
      </c>
      <c r="AD767" s="44" t="str">
        <f>VLOOKUP(Raw_data[[#This Row],[Locations]]&amp;Raw_data[[#This Row],[Looker2]],Category!A:E,5,0)</f>
        <v>Company Owned</v>
      </c>
      <c r="AE767" s="44" t="str">
        <f>Raw_data[[#This Row],[Locations]]&amp;Raw_data[[#This Row],[Looker2]]</f>
        <v>Dallas Ft WorthIOP</v>
      </c>
    </row>
    <row r="768" spans="1:31">
      <c r="A768" s="15">
        <v>45302</v>
      </c>
      <c r="B768" s="15">
        <v>45299</v>
      </c>
      <c r="C768" t="s">
        <v>9</v>
      </c>
      <c r="D768">
        <v>206505</v>
      </c>
      <c r="E768" t="s">
        <v>893</v>
      </c>
      <c r="F768" t="s">
        <v>219</v>
      </c>
      <c r="G768" t="s">
        <v>470</v>
      </c>
      <c r="H768" t="s">
        <v>159</v>
      </c>
      <c r="I768" t="s">
        <v>232</v>
      </c>
      <c r="J768" t="s">
        <v>88</v>
      </c>
      <c r="K768" t="s">
        <v>107</v>
      </c>
      <c r="L768" t="s">
        <v>128</v>
      </c>
      <c r="M768">
        <v>1</v>
      </c>
      <c r="N768" s="47">
        <v>250</v>
      </c>
      <c r="O768" s="47">
        <v>0</v>
      </c>
      <c r="P768" s="47">
        <v>0</v>
      </c>
      <c r="Q768" s="47">
        <v>0</v>
      </c>
      <c r="R768" s="47">
        <v>0</v>
      </c>
      <c r="S768" s="47">
        <v>250</v>
      </c>
      <c r="T768" s="47">
        <v>225</v>
      </c>
      <c r="U768" s="47">
        <v>225</v>
      </c>
      <c r="V768" t="s">
        <v>71</v>
      </c>
      <c r="W768" t="s">
        <v>72</v>
      </c>
      <c r="X768"/>
      <c r="Y768" t="s">
        <v>240</v>
      </c>
      <c r="Z768" s="43" t="str">
        <f>Raw_data[[#This Row],[Month]]&amp;Raw_data[[#This Row],[Locations]]&amp;Raw_data[[#This Row],[Looker2]]</f>
        <v>45292Dallas Ft WorthIOP</v>
      </c>
      <c r="AA768" s="44" t="str">
        <f>IFERROR(VLOOKUP(Raw_data[[#This Row],[Description]],'LU Table'!$A$1:$B$50,2,0),"")</f>
        <v>IOP</v>
      </c>
      <c r="AB768" s="44" t="str">
        <f>TRIM(MID(Raw_data[[#This Row],[Location]],LEN("Positive Recovery- ")+1,LEN(Raw_data[[#This Row],[Location]])))</f>
        <v>Dallas Ft Worth</v>
      </c>
      <c r="AC768" s="45">
        <f t="shared" si="12"/>
        <v>45292</v>
      </c>
      <c r="AD768" s="44" t="str">
        <f>VLOOKUP(Raw_data[[#This Row],[Locations]]&amp;Raw_data[[#This Row],[Looker2]],Category!A:E,5,0)</f>
        <v>Company Owned</v>
      </c>
      <c r="AE768" s="44" t="str">
        <f>Raw_data[[#This Row],[Locations]]&amp;Raw_data[[#This Row],[Looker2]]</f>
        <v>Dallas Ft WorthIOP</v>
      </c>
    </row>
    <row r="769" spans="1:31">
      <c r="A769" s="15">
        <v>45302</v>
      </c>
      <c r="B769" s="15">
        <v>45299</v>
      </c>
      <c r="C769" t="s">
        <v>9</v>
      </c>
      <c r="D769">
        <v>206506</v>
      </c>
      <c r="E769" t="s">
        <v>584</v>
      </c>
      <c r="F769" t="s">
        <v>358</v>
      </c>
      <c r="G769" t="s">
        <v>585</v>
      </c>
      <c r="H769" t="s">
        <v>160</v>
      </c>
      <c r="I769" t="s">
        <v>232</v>
      </c>
      <c r="J769" t="s">
        <v>95</v>
      </c>
      <c r="K769" t="s">
        <v>78</v>
      </c>
      <c r="L769" t="s">
        <v>128</v>
      </c>
      <c r="M769">
        <v>1</v>
      </c>
      <c r="N769" s="47">
        <v>130</v>
      </c>
      <c r="O769" s="47">
        <v>0</v>
      </c>
      <c r="P769" s="47">
        <v>0</v>
      </c>
      <c r="Q769" s="47">
        <v>0</v>
      </c>
      <c r="R769" s="47">
        <v>0</v>
      </c>
      <c r="S769" s="47">
        <v>0</v>
      </c>
      <c r="T769" s="47">
        <v>117</v>
      </c>
      <c r="U769" s="47">
        <v>26</v>
      </c>
      <c r="V769" t="s">
        <v>71</v>
      </c>
      <c r="W769" t="s">
        <v>72</v>
      </c>
      <c r="X769"/>
      <c r="Y769" t="s">
        <v>240</v>
      </c>
      <c r="Z769" s="43" t="str">
        <f>Raw_data[[#This Row],[Month]]&amp;Raw_data[[#This Row],[Locations]]&amp;Raw_data[[#This Row],[Looker2]]</f>
        <v>45292PasadenaIOP</v>
      </c>
      <c r="AA769" s="44" t="str">
        <f>IFERROR(VLOOKUP(Raw_data[[#This Row],[Description]],'LU Table'!$A$1:$B$50,2,0),"")</f>
        <v>IOP</v>
      </c>
      <c r="AB769" s="44" t="str">
        <f>TRIM(MID(Raw_data[[#This Row],[Location]],LEN("Positive Recovery- ")+1,LEN(Raw_data[[#This Row],[Location]])))</f>
        <v>Pasadena</v>
      </c>
      <c r="AC769" s="45">
        <f t="shared" si="12"/>
        <v>45292</v>
      </c>
      <c r="AD769" s="44" t="str">
        <f>VLOOKUP(Raw_data[[#This Row],[Locations]]&amp;Raw_data[[#This Row],[Looker2]],Category!A:E,5,0)</f>
        <v>Affiliate</v>
      </c>
      <c r="AE769" s="44" t="str">
        <f>Raw_data[[#This Row],[Locations]]&amp;Raw_data[[#This Row],[Looker2]]</f>
        <v>PasadenaIOP</v>
      </c>
    </row>
    <row r="770" spans="1:31">
      <c r="A770" s="15">
        <v>45302</v>
      </c>
      <c r="B770" s="15">
        <v>45299</v>
      </c>
      <c r="C770" t="s">
        <v>9</v>
      </c>
      <c r="D770">
        <v>206507</v>
      </c>
      <c r="E770" t="s">
        <v>995</v>
      </c>
      <c r="F770" t="s">
        <v>467</v>
      </c>
      <c r="G770" t="s">
        <v>1025</v>
      </c>
      <c r="H770" t="s">
        <v>160</v>
      </c>
      <c r="I770" t="s">
        <v>232</v>
      </c>
      <c r="J770" t="s">
        <v>94</v>
      </c>
      <c r="K770" t="s">
        <v>78</v>
      </c>
      <c r="L770" t="s">
        <v>128</v>
      </c>
      <c r="M770">
        <v>1</v>
      </c>
      <c r="N770" s="47">
        <v>215</v>
      </c>
      <c r="O770" s="47">
        <v>0</v>
      </c>
      <c r="P770" s="47">
        <v>0</v>
      </c>
      <c r="Q770" s="47">
        <v>0</v>
      </c>
      <c r="R770" s="47">
        <v>0</v>
      </c>
      <c r="S770" s="47">
        <v>215</v>
      </c>
      <c r="T770" s="47">
        <v>193.5</v>
      </c>
      <c r="U770" s="47">
        <v>193.5</v>
      </c>
      <c r="V770" t="s">
        <v>71</v>
      </c>
      <c r="W770" t="s">
        <v>72</v>
      </c>
      <c r="X770"/>
      <c r="Y770" t="s">
        <v>240</v>
      </c>
      <c r="Z770" s="43" t="str">
        <f>Raw_data[[#This Row],[Month]]&amp;Raw_data[[#This Row],[Locations]]&amp;Raw_data[[#This Row],[Looker2]]</f>
        <v>45292PasadenaIOP</v>
      </c>
      <c r="AA770" s="44" t="str">
        <f>IFERROR(VLOOKUP(Raw_data[[#This Row],[Description]],'LU Table'!$A$1:$B$50,2,0),"")</f>
        <v>IOP</v>
      </c>
      <c r="AB770" s="44" t="str">
        <f>TRIM(MID(Raw_data[[#This Row],[Location]],LEN("Positive Recovery- ")+1,LEN(Raw_data[[#This Row],[Location]])))</f>
        <v>Pasadena</v>
      </c>
      <c r="AC770" s="45">
        <f t="shared" si="12"/>
        <v>45292</v>
      </c>
      <c r="AD770" s="44" t="str">
        <f>VLOOKUP(Raw_data[[#This Row],[Locations]]&amp;Raw_data[[#This Row],[Looker2]],Category!A:E,5,0)</f>
        <v>Affiliate</v>
      </c>
      <c r="AE770" s="44" t="str">
        <f>Raw_data[[#This Row],[Locations]]&amp;Raw_data[[#This Row],[Looker2]]</f>
        <v>PasadenaIOP</v>
      </c>
    </row>
    <row r="771" spans="1:31">
      <c r="A771" s="15">
        <v>45302</v>
      </c>
      <c r="B771" s="15">
        <v>45299</v>
      </c>
      <c r="C771" t="s">
        <v>9</v>
      </c>
      <c r="D771">
        <v>206508</v>
      </c>
      <c r="E771" t="s">
        <v>683</v>
      </c>
      <c r="F771" t="s">
        <v>424</v>
      </c>
      <c r="G771" t="s">
        <v>684</v>
      </c>
      <c r="H771" t="s">
        <v>160</v>
      </c>
      <c r="I771" t="s">
        <v>232</v>
      </c>
      <c r="J771" t="s">
        <v>90</v>
      </c>
      <c r="K771" t="s">
        <v>78</v>
      </c>
      <c r="L771" t="s">
        <v>128</v>
      </c>
      <c r="M771">
        <v>1</v>
      </c>
      <c r="N771" s="47">
        <v>220</v>
      </c>
      <c r="O771" s="47">
        <v>0</v>
      </c>
      <c r="P771" s="47">
        <v>0</v>
      </c>
      <c r="Q771" s="47">
        <v>0</v>
      </c>
      <c r="R771" s="47">
        <v>0</v>
      </c>
      <c r="S771" s="47">
        <v>8</v>
      </c>
      <c r="T771" s="47">
        <v>198</v>
      </c>
      <c r="U771" s="47">
        <v>11</v>
      </c>
      <c r="V771" t="s">
        <v>71</v>
      </c>
      <c r="W771" t="s">
        <v>72</v>
      </c>
      <c r="X771"/>
      <c r="Y771" t="s">
        <v>240</v>
      </c>
      <c r="Z771" s="43" t="str">
        <f>Raw_data[[#This Row],[Month]]&amp;Raw_data[[#This Row],[Locations]]&amp;Raw_data[[#This Row],[Looker2]]</f>
        <v>45292PasadenaIOP</v>
      </c>
      <c r="AA771" s="44" t="str">
        <f>IFERROR(VLOOKUP(Raw_data[[#This Row],[Description]],'LU Table'!$A$1:$B$50,2,0),"")</f>
        <v>IOP</v>
      </c>
      <c r="AB771" s="44" t="str">
        <f>TRIM(MID(Raw_data[[#This Row],[Location]],LEN("Positive Recovery- ")+1,LEN(Raw_data[[#This Row],[Location]])))</f>
        <v>Pasadena</v>
      </c>
      <c r="AC771" s="45">
        <f t="shared" si="12"/>
        <v>45292</v>
      </c>
      <c r="AD771" s="44" t="str">
        <f>VLOOKUP(Raw_data[[#This Row],[Locations]]&amp;Raw_data[[#This Row],[Looker2]],Category!A:E,5,0)</f>
        <v>Affiliate</v>
      </c>
      <c r="AE771" s="44" t="str">
        <f>Raw_data[[#This Row],[Locations]]&amp;Raw_data[[#This Row],[Looker2]]</f>
        <v>PasadenaIOP</v>
      </c>
    </row>
    <row r="772" spans="1:31">
      <c r="A772" s="15">
        <v>45302</v>
      </c>
      <c r="B772" s="15">
        <v>45299</v>
      </c>
      <c r="C772" t="s">
        <v>9</v>
      </c>
      <c r="D772">
        <v>206509</v>
      </c>
      <c r="E772" t="s">
        <v>986</v>
      </c>
      <c r="F772" t="s">
        <v>305</v>
      </c>
      <c r="G772" t="s">
        <v>433</v>
      </c>
      <c r="H772" t="s">
        <v>166</v>
      </c>
      <c r="I772" t="s">
        <v>232</v>
      </c>
      <c r="J772" t="s">
        <v>94</v>
      </c>
      <c r="K772" t="s">
        <v>77</v>
      </c>
      <c r="L772" t="s">
        <v>129</v>
      </c>
      <c r="M772">
        <v>1</v>
      </c>
      <c r="N772" s="47">
        <v>325</v>
      </c>
      <c r="O772" s="47">
        <v>0</v>
      </c>
      <c r="P772" s="47">
        <v>0</v>
      </c>
      <c r="Q772" s="47">
        <v>0</v>
      </c>
      <c r="R772" s="47">
        <v>0</v>
      </c>
      <c r="S772" s="47">
        <v>0</v>
      </c>
      <c r="T772" s="47">
        <v>292.5</v>
      </c>
      <c r="U772" s="47">
        <v>42.5</v>
      </c>
      <c r="V772" t="s">
        <v>71</v>
      </c>
      <c r="W772" t="s">
        <v>72</v>
      </c>
      <c r="X772"/>
      <c r="Y772" t="s">
        <v>240</v>
      </c>
      <c r="Z772" s="43" t="str">
        <f>Raw_data[[#This Row],[Month]]&amp;Raw_data[[#This Row],[Locations]]&amp;Raw_data[[#This Row],[Looker2]]</f>
        <v>45292HumblePHP</v>
      </c>
      <c r="AA772" s="44" t="str">
        <f>IFERROR(VLOOKUP(Raw_data[[#This Row],[Description]],'LU Table'!$A$1:$B$50,2,0),"")</f>
        <v>PHP</v>
      </c>
      <c r="AB772" s="44" t="str">
        <f>TRIM(MID(Raw_data[[#This Row],[Location]],LEN("Positive Recovery- ")+1,LEN(Raw_data[[#This Row],[Location]])))</f>
        <v>Humble</v>
      </c>
      <c r="AC772" s="45">
        <f t="shared" si="12"/>
        <v>45292</v>
      </c>
      <c r="AD772" s="44" t="str">
        <f>VLOOKUP(Raw_data[[#This Row],[Locations]]&amp;Raw_data[[#This Row],[Looker2]],Category!A:E,5,0)</f>
        <v>Affiliate</v>
      </c>
      <c r="AE772" s="44" t="str">
        <f>Raw_data[[#This Row],[Locations]]&amp;Raw_data[[#This Row],[Looker2]]</f>
        <v>HumblePHP</v>
      </c>
    </row>
    <row r="773" spans="1:31">
      <c r="A773" s="15">
        <v>45302</v>
      </c>
      <c r="B773" s="15">
        <v>45299</v>
      </c>
      <c r="C773" t="s">
        <v>9</v>
      </c>
      <c r="D773">
        <v>206510</v>
      </c>
      <c r="E773" t="s">
        <v>884</v>
      </c>
      <c r="F773" t="s">
        <v>324</v>
      </c>
      <c r="G773" t="s">
        <v>643</v>
      </c>
      <c r="H773" t="s">
        <v>158</v>
      </c>
      <c r="I773" t="s">
        <v>232</v>
      </c>
      <c r="J773" t="s">
        <v>87</v>
      </c>
      <c r="K773" t="s">
        <v>77</v>
      </c>
      <c r="L773" t="s">
        <v>128</v>
      </c>
      <c r="M773">
        <v>1</v>
      </c>
      <c r="N773" s="47">
        <v>275</v>
      </c>
      <c r="O773" s="47">
        <v>0</v>
      </c>
      <c r="P773" s="47">
        <v>0</v>
      </c>
      <c r="Q773" s="47">
        <v>0</v>
      </c>
      <c r="R773" s="47">
        <v>0</v>
      </c>
      <c r="S773" s="47">
        <v>0</v>
      </c>
      <c r="T773" s="47">
        <v>247.5</v>
      </c>
      <c r="U773" s="47">
        <v>0</v>
      </c>
      <c r="V773" t="s">
        <v>71</v>
      </c>
      <c r="W773" t="s">
        <v>72</v>
      </c>
      <c r="X773"/>
      <c r="Y773" t="s">
        <v>240</v>
      </c>
      <c r="Z773" s="43" t="str">
        <f>Raw_data[[#This Row],[Month]]&amp;Raw_data[[#This Row],[Locations]]&amp;Raw_data[[#This Row],[Looker2]]</f>
        <v>45292HumbleIOP</v>
      </c>
      <c r="AA773" s="44" t="str">
        <f>IFERROR(VLOOKUP(Raw_data[[#This Row],[Description]],'LU Table'!$A$1:$B$50,2,0),"")</f>
        <v>IOP</v>
      </c>
      <c r="AB773" s="44" t="str">
        <f>TRIM(MID(Raw_data[[#This Row],[Location]],LEN("Positive Recovery- ")+1,LEN(Raw_data[[#This Row],[Location]])))</f>
        <v>Humble</v>
      </c>
      <c r="AC773" s="45">
        <f t="shared" si="12"/>
        <v>45292</v>
      </c>
      <c r="AD773" s="44" t="str">
        <f>VLOOKUP(Raw_data[[#This Row],[Locations]]&amp;Raw_data[[#This Row],[Looker2]],Category!A:E,5,0)</f>
        <v>Affiliate</v>
      </c>
      <c r="AE773" s="44" t="str">
        <f>Raw_data[[#This Row],[Locations]]&amp;Raw_data[[#This Row],[Looker2]]</f>
        <v>HumbleIOP</v>
      </c>
    </row>
    <row r="774" spans="1:31">
      <c r="A774" s="15">
        <v>45302</v>
      </c>
      <c r="B774" s="15">
        <v>45299</v>
      </c>
      <c r="C774" t="s">
        <v>9</v>
      </c>
      <c r="D774">
        <v>206511</v>
      </c>
      <c r="E774" t="s">
        <v>824</v>
      </c>
      <c r="F774" t="s">
        <v>539</v>
      </c>
      <c r="G774" t="s">
        <v>825</v>
      </c>
      <c r="H774" t="s">
        <v>158</v>
      </c>
      <c r="I774" t="s">
        <v>232</v>
      </c>
      <c r="J774" t="s">
        <v>88</v>
      </c>
      <c r="K774" t="s">
        <v>77</v>
      </c>
      <c r="L774" t="s">
        <v>128</v>
      </c>
      <c r="M774">
        <v>1</v>
      </c>
      <c r="N774" s="47">
        <v>250</v>
      </c>
      <c r="O774" s="47">
        <v>0</v>
      </c>
      <c r="P774" s="47">
        <v>0</v>
      </c>
      <c r="Q774" s="47">
        <v>0</v>
      </c>
      <c r="R774" s="47">
        <v>0</v>
      </c>
      <c r="S774" s="47">
        <v>0</v>
      </c>
      <c r="T774" s="47">
        <v>225</v>
      </c>
      <c r="U774" s="47">
        <v>225</v>
      </c>
      <c r="V774" t="s">
        <v>71</v>
      </c>
      <c r="W774" t="s">
        <v>72</v>
      </c>
      <c r="X774"/>
      <c r="Y774" t="s">
        <v>240</v>
      </c>
      <c r="Z774" s="43" t="str">
        <f>Raw_data[[#This Row],[Month]]&amp;Raw_data[[#This Row],[Locations]]&amp;Raw_data[[#This Row],[Looker2]]</f>
        <v>45292HumbleIOP</v>
      </c>
      <c r="AA774" s="44" t="str">
        <f>IFERROR(VLOOKUP(Raw_data[[#This Row],[Description]],'LU Table'!$A$1:$B$50,2,0),"")</f>
        <v>IOP</v>
      </c>
      <c r="AB774" s="44" t="str">
        <f>TRIM(MID(Raw_data[[#This Row],[Location]],LEN("Positive Recovery- ")+1,LEN(Raw_data[[#This Row],[Location]])))</f>
        <v>Humble</v>
      </c>
      <c r="AC774" s="45">
        <f t="shared" si="12"/>
        <v>45292</v>
      </c>
      <c r="AD774" s="44" t="str">
        <f>VLOOKUP(Raw_data[[#This Row],[Locations]]&amp;Raw_data[[#This Row],[Looker2]],Category!A:E,5,0)</f>
        <v>Affiliate</v>
      </c>
      <c r="AE774" s="44" t="str">
        <f>Raw_data[[#This Row],[Locations]]&amp;Raw_data[[#This Row],[Looker2]]</f>
        <v>HumbleIOP</v>
      </c>
    </row>
    <row r="775" spans="1:31">
      <c r="A775" s="15">
        <v>45302</v>
      </c>
      <c r="B775" s="15">
        <v>45299</v>
      </c>
      <c r="C775" t="s">
        <v>9</v>
      </c>
      <c r="D775">
        <v>206512</v>
      </c>
      <c r="E775" t="s">
        <v>953</v>
      </c>
      <c r="F775" t="s">
        <v>417</v>
      </c>
      <c r="G775" t="s">
        <v>263</v>
      </c>
      <c r="H775" t="s">
        <v>160</v>
      </c>
      <c r="I775" t="s">
        <v>232</v>
      </c>
      <c r="J775" t="s">
        <v>95</v>
      </c>
      <c r="K775" t="s">
        <v>77</v>
      </c>
      <c r="L775" t="s">
        <v>128</v>
      </c>
      <c r="M775">
        <v>1</v>
      </c>
      <c r="N775" s="47">
        <v>130</v>
      </c>
      <c r="O775" s="47">
        <v>0</v>
      </c>
      <c r="P775" s="47">
        <v>0</v>
      </c>
      <c r="Q775" s="47">
        <v>0</v>
      </c>
      <c r="R775" s="47">
        <v>0</v>
      </c>
      <c r="S775" s="47">
        <v>130</v>
      </c>
      <c r="T775" s="47">
        <v>117</v>
      </c>
      <c r="U775" s="47">
        <v>117</v>
      </c>
      <c r="V775" t="s">
        <v>71</v>
      </c>
      <c r="W775" t="s">
        <v>72</v>
      </c>
      <c r="X775"/>
      <c r="Y775" t="s">
        <v>240</v>
      </c>
      <c r="Z775" s="43" t="str">
        <f>Raw_data[[#This Row],[Month]]&amp;Raw_data[[#This Row],[Locations]]&amp;Raw_data[[#This Row],[Looker2]]</f>
        <v>45292HumbleIOP</v>
      </c>
      <c r="AA775" s="44" t="str">
        <f>IFERROR(VLOOKUP(Raw_data[[#This Row],[Description]],'LU Table'!$A$1:$B$50,2,0),"")</f>
        <v>IOP</v>
      </c>
      <c r="AB775" s="44" t="str">
        <f>TRIM(MID(Raw_data[[#This Row],[Location]],LEN("Positive Recovery- ")+1,LEN(Raw_data[[#This Row],[Location]])))</f>
        <v>Humble</v>
      </c>
      <c r="AC775" s="45">
        <f t="shared" si="12"/>
        <v>45292</v>
      </c>
      <c r="AD775" s="44" t="str">
        <f>VLOOKUP(Raw_data[[#This Row],[Locations]]&amp;Raw_data[[#This Row],[Looker2]],Category!A:E,5,0)</f>
        <v>Affiliate</v>
      </c>
      <c r="AE775" s="44" t="str">
        <f>Raw_data[[#This Row],[Locations]]&amp;Raw_data[[#This Row],[Looker2]]</f>
        <v>HumbleIOP</v>
      </c>
    </row>
    <row r="776" spans="1:31">
      <c r="A776" s="15">
        <v>45302</v>
      </c>
      <c r="B776" s="15">
        <v>45299</v>
      </c>
      <c r="C776" t="s">
        <v>9</v>
      </c>
      <c r="D776">
        <v>206513</v>
      </c>
      <c r="E776" t="s">
        <v>732</v>
      </c>
      <c r="F776" t="s">
        <v>378</v>
      </c>
      <c r="G776" t="s">
        <v>733</v>
      </c>
      <c r="H776" t="s">
        <v>158</v>
      </c>
      <c r="I776" t="s">
        <v>232</v>
      </c>
      <c r="J776" t="s">
        <v>88</v>
      </c>
      <c r="K776" t="s">
        <v>77</v>
      </c>
      <c r="L776" t="s">
        <v>128</v>
      </c>
      <c r="M776">
        <v>1</v>
      </c>
      <c r="N776" s="47">
        <v>250</v>
      </c>
      <c r="O776" s="47">
        <v>0</v>
      </c>
      <c r="P776" s="47">
        <v>0</v>
      </c>
      <c r="Q776" s="47">
        <v>0</v>
      </c>
      <c r="R776" s="47">
        <v>0</v>
      </c>
      <c r="S776" s="47">
        <v>250</v>
      </c>
      <c r="T776" s="47">
        <v>225</v>
      </c>
      <c r="U776" s="47">
        <v>225</v>
      </c>
      <c r="V776" t="s">
        <v>71</v>
      </c>
      <c r="W776" t="s">
        <v>72</v>
      </c>
      <c r="X776"/>
      <c r="Y776" t="s">
        <v>240</v>
      </c>
      <c r="Z776" s="43" t="str">
        <f>Raw_data[[#This Row],[Month]]&amp;Raw_data[[#This Row],[Locations]]&amp;Raw_data[[#This Row],[Looker2]]</f>
        <v>45292HumbleIOP</v>
      </c>
      <c r="AA776" s="44" t="str">
        <f>IFERROR(VLOOKUP(Raw_data[[#This Row],[Description]],'LU Table'!$A$1:$B$50,2,0),"")</f>
        <v>IOP</v>
      </c>
      <c r="AB776" s="44" t="str">
        <f>TRIM(MID(Raw_data[[#This Row],[Location]],LEN("Positive Recovery- ")+1,LEN(Raw_data[[#This Row],[Location]])))</f>
        <v>Humble</v>
      </c>
      <c r="AC776" s="45">
        <f t="shared" si="12"/>
        <v>45292</v>
      </c>
      <c r="AD776" s="44" t="str">
        <f>VLOOKUP(Raw_data[[#This Row],[Locations]]&amp;Raw_data[[#This Row],[Looker2]],Category!A:E,5,0)</f>
        <v>Affiliate</v>
      </c>
      <c r="AE776" s="44" t="str">
        <f>Raw_data[[#This Row],[Locations]]&amp;Raw_data[[#This Row],[Looker2]]</f>
        <v>HumbleIOP</v>
      </c>
    </row>
    <row r="777" spans="1:31">
      <c r="A777" s="15">
        <v>45302</v>
      </c>
      <c r="B777" s="15">
        <v>45299</v>
      </c>
      <c r="C777" t="s">
        <v>9</v>
      </c>
      <c r="D777">
        <v>206514</v>
      </c>
      <c r="E777" t="s">
        <v>856</v>
      </c>
      <c r="F777" t="s">
        <v>410</v>
      </c>
      <c r="G777" t="s">
        <v>393</v>
      </c>
      <c r="H777" t="s">
        <v>158</v>
      </c>
      <c r="I777" t="s">
        <v>232</v>
      </c>
      <c r="J777" t="s">
        <v>88</v>
      </c>
      <c r="K777" t="s">
        <v>77</v>
      </c>
      <c r="L777" t="s">
        <v>128</v>
      </c>
      <c r="M777">
        <v>1</v>
      </c>
      <c r="N777" s="47">
        <v>250</v>
      </c>
      <c r="O777" s="47">
        <v>0</v>
      </c>
      <c r="P777" s="47">
        <v>0</v>
      </c>
      <c r="Q777" s="47">
        <v>0</v>
      </c>
      <c r="R777" s="47">
        <v>0</v>
      </c>
      <c r="S777" s="47">
        <v>0</v>
      </c>
      <c r="T777" s="47">
        <v>225</v>
      </c>
      <c r="U777" s="47">
        <v>25</v>
      </c>
      <c r="V777" t="s">
        <v>71</v>
      </c>
      <c r="W777" t="s">
        <v>72</v>
      </c>
      <c r="X777"/>
      <c r="Y777" t="s">
        <v>240</v>
      </c>
      <c r="Z777" s="43" t="str">
        <f>Raw_data[[#This Row],[Month]]&amp;Raw_data[[#This Row],[Locations]]&amp;Raw_data[[#This Row],[Looker2]]</f>
        <v>45292HumbleIOP</v>
      </c>
      <c r="AA777" s="44" t="str">
        <f>IFERROR(VLOOKUP(Raw_data[[#This Row],[Description]],'LU Table'!$A$1:$B$50,2,0),"")</f>
        <v>IOP</v>
      </c>
      <c r="AB777" s="44" t="str">
        <f>TRIM(MID(Raw_data[[#This Row],[Location]],LEN("Positive Recovery- ")+1,LEN(Raw_data[[#This Row],[Location]])))</f>
        <v>Humble</v>
      </c>
      <c r="AC777" s="45">
        <f t="shared" si="12"/>
        <v>45292</v>
      </c>
      <c r="AD777" s="44" t="str">
        <f>VLOOKUP(Raw_data[[#This Row],[Locations]]&amp;Raw_data[[#This Row],[Looker2]],Category!A:E,5,0)</f>
        <v>Affiliate</v>
      </c>
      <c r="AE777" s="44" t="str">
        <f>Raw_data[[#This Row],[Locations]]&amp;Raw_data[[#This Row],[Looker2]]</f>
        <v>HumbleIOP</v>
      </c>
    </row>
    <row r="778" spans="1:31">
      <c r="A778" s="15">
        <v>45302</v>
      </c>
      <c r="B778" s="15">
        <v>45299</v>
      </c>
      <c r="C778" t="s">
        <v>9</v>
      </c>
      <c r="D778">
        <v>206515</v>
      </c>
      <c r="E778" t="s">
        <v>686</v>
      </c>
      <c r="F778" t="s">
        <v>687</v>
      </c>
      <c r="G778" t="s">
        <v>281</v>
      </c>
      <c r="H778" t="s">
        <v>160</v>
      </c>
      <c r="I778" t="s">
        <v>232</v>
      </c>
      <c r="J778" t="s">
        <v>95</v>
      </c>
      <c r="K778" t="s">
        <v>77</v>
      </c>
      <c r="L778" t="s">
        <v>128</v>
      </c>
      <c r="M778">
        <v>1</v>
      </c>
      <c r="N778" s="47">
        <v>130</v>
      </c>
      <c r="O778" s="47">
        <v>0</v>
      </c>
      <c r="P778" s="47">
        <v>0</v>
      </c>
      <c r="Q778" s="47">
        <v>0</v>
      </c>
      <c r="R778" s="47">
        <v>0</v>
      </c>
      <c r="S778" s="47">
        <v>0</v>
      </c>
      <c r="T778" s="47">
        <v>117</v>
      </c>
      <c r="U778" s="47">
        <v>26</v>
      </c>
      <c r="V778" t="s">
        <v>71</v>
      </c>
      <c r="W778" t="s">
        <v>72</v>
      </c>
      <c r="X778"/>
      <c r="Y778" t="s">
        <v>240</v>
      </c>
      <c r="Z778" s="43" t="str">
        <f>Raw_data[[#This Row],[Month]]&amp;Raw_data[[#This Row],[Locations]]&amp;Raw_data[[#This Row],[Looker2]]</f>
        <v>45292HumbleIOP</v>
      </c>
      <c r="AA778" s="44" t="str">
        <f>IFERROR(VLOOKUP(Raw_data[[#This Row],[Description]],'LU Table'!$A$1:$B$50,2,0),"")</f>
        <v>IOP</v>
      </c>
      <c r="AB778" s="44" t="str">
        <f>TRIM(MID(Raw_data[[#This Row],[Location]],LEN("Positive Recovery- ")+1,LEN(Raw_data[[#This Row],[Location]])))</f>
        <v>Humble</v>
      </c>
      <c r="AC778" s="45">
        <f t="shared" si="12"/>
        <v>45292</v>
      </c>
      <c r="AD778" s="44" t="str">
        <f>VLOOKUP(Raw_data[[#This Row],[Locations]]&amp;Raw_data[[#This Row],[Looker2]],Category!A:E,5,0)</f>
        <v>Affiliate</v>
      </c>
      <c r="AE778" s="44" t="str">
        <f>Raw_data[[#This Row],[Locations]]&amp;Raw_data[[#This Row],[Looker2]]</f>
        <v>HumbleIOP</v>
      </c>
    </row>
    <row r="779" spans="1:31">
      <c r="A779" s="15">
        <v>45302</v>
      </c>
      <c r="B779" s="15">
        <v>45299</v>
      </c>
      <c r="C779" t="s">
        <v>9</v>
      </c>
      <c r="D779">
        <v>206516</v>
      </c>
      <c r="E779" t="s">
        <v>783</v>
      </c>
      <c r="F779" t="s">
        <v>784</v>
      </c>
      <c r="G779" t="s">
        <v>785</v>
      </c>
      <c r="H779" t="s">
        <v>160</v>
      </c>
      <c r="I779" t="s">
        <v>232</v>
      </c>
      <c r="J779" t="s">
        <v>95</v>
      </c>
      <c r="K779" t="s">
        <v>77</v>
      </c>
      <c r="L779" t="s">
        <v>128</v>
      </c>
      <c r="M779">
        <v>1</v>
      </c>
      <c r="N779" s="47">
        <v>130</v>
      </c>
      <c r="O779" s="47">
        <v>0</v>
      </c>
      <c r="P779" s="47">
        <v>0</v>
      </c>
      <c r="Q779" s="47">
        <v>0</v>
      </c>
      <c r="R779" s="47">
        <v>0</v>
      </c>
      <c r="S779" s="47">
        <v>130</v>
      </c>
      <c r="T779" s="47">
        <v>117</v>
      </c>
      <c r="U779" s="47">
        <v>117</v>
      </c>
      <c r="V779" t="s">
        <v>71</v>
      </c>
      <c r="W779" t="s">
        <v>72</v>
      </c>
      <c r="X779"/>
      <c r="Y779" t="s">
        <v>240</v>
      </c>
      <c r="Z779" s="43" t="str">
        <f>Raw_data[[#This Row],[Month]]&amp;Raw_data[[#This Row],[Locations]]&amp;Raw_data[[#This Row],[Looker2]]</f>
        <v>45292HumbleIOP</v>
      </c>
      <c r="AA779" s="44" t="str">
        <f>IFERROR(VLOOKUP(Raw_data[[#This Row],[Description]],'LU Table'!$A$1:$B$50,2,0),"")</f>
        <v>IOP</v>
      </c>
      <c r="AB779" s="44" t="str">
        <f>TRIM(MID(Raw_data[[#This Row],[Location]],LEN("Positive Recovery- ")+1,LEN(Raw_data[[#This Row],[Location]])))</f>
        <v>Humble</v>
      </c>
      <c r="AC779" s="45">
        <f t="shared" si="12"/>
        <v>45292</v>
      </c>
      <c r="AD779" s="44" t="str">
        <f>VLOOKUP(Raw_data[[#This Row],[Locations]]&amp;Raw_data[[#This Row],[Looker2]],Category!A:E,5,0)</f>
        <v>Affiliate</v>
      </c>
      <c r="AE779" s="44" t="str">
        <f>Raw_data[[#This Row],[Locations]]&amp;Raw_data[[#This Row],[Looker2]]</f>
        <v>HumbleIOP</v>
      </c>
    </row>
    <row r="780" spans="1:31">
      <c r="A780" s="15">
        <v>45302</v>
      </c>
      <c r="B780" s="15">
        <v>45299</v>
      </c>
      <c r="C780" t="s">
        <v>9</v>
      </c>
      <c r="D780">
        <v>206517</v>
      </c>
      <c r="E780" t="s">
        <v>189</v>
      </c>
      <c r="F780" t="s">
        <v>517</v>
      </c>
      <c r="G780" t="s">
        <v>499</v>
      </c>
      <c r="H780" t="s">
        <v>172</v>
      </c>
      <c r="I780" t="s">
        <v>232</v>
      </c>
      <c r="J780" t="s">
        <v>17</v>
      </c>
      <c r="K780" t="s">
        <v>77</v>
      </c>
      <c r="L780" t="s">
        <v>135</v>
      </c>
      <c r="M780">
        <v>1</v>
      </c>
      <c r="N780" s="47">
        <v>40</v>
      </c>
      <c r="O780" s="47">
        <v>0</v>
      </c>
      <c r="P780" s="47">
        <v>0</v>
      </c>
      <c r="Q780" s="47">
        <v>0</v>
      </c>
      <c r="R780" s="47">
        <v>0</v>
      </c>
      <c r="S780" s="47">
        <v>40</v>
      </c>
      <c r="T780" s="47">
        <v>40</v>
      </c>
      <c r="U780" s="47">
        <v>40</v>
      </c>
      <c r="V780" t="s">
        <v>71</v>
      </c>
      <c r="W780" t="s">
        <v>72</v>
      </c>
      <c r="X780"/>
      <c r="Y780" t="s">
        <v>240</v>
      </c>
      <c r="Z780" s="43" t="str">
        <f>Raw_data[[#This Row],[Month]]&amp;Raw_data[[#This Row],[Locations]]&amp;Raw_data[[#This Row],[Looker2]]</f>
        <v>45292HumbleAftercare</v>
      </c>
      <c r="AA780" s="44" t="str">
        <f>IFERROR(VLOOKUP(Raw_data[[#This Row],[Description]],'LU Table'!$A$1:$B$50,2,0),"")</f>
        <v>Aftercare</v>
      </c>
      <c r="AB780" s="44" t="str">
        <f>TRIM(MID(Raw_data[[#This Row],[Location]],LEN("Positive Recovery- ")+1,LEN(Raw_data[[#This Row],[Location]])))</f>
        <v>Humble</v>
      </c>
      <c r="AC780" s="45">
        <f t="shared" si="12"/>
        <v>45292</v>
      </c>
      <c r="AD780" s="44" t="str">
        <f>VLOOKUP(Raw_data[[#This Row],[Locations]]&amp;Raw_data[[#This Row],[Looker2]],Category!A:E,5,0)</f>
        <v>Affiliate</v>
      </c>
      <c r="AE780" s="44" t="str">
        <f>Raw_data[[#This Row],[Locations]]&amp;Raw_data[[#This Row],[Looker2]]</f>
        <v>HumbleAftercare</v>
      </c>
    </row>
    <row r="781" spans="1:31">
      <c r="A781" s="15">
        <v>45302</v>
      </c>
      <c r="B781" s="15">
        <v>45299</v>
      </c>
      <c r="C781" t="s">
        <v>9</v>
      </c>
      <c r="D781">
        <v>206518</v>
      </c>
      <c r="E781" t="s">
        <v>872</v>
      </c>
      <c r="F781" t="s">
        <v>873</v>
      </c>
      <c r="G781" t="s">
        <v>276</v>
      </c>
      <c r="H781" t="s">
        <v>157</v>
      </c>
      <c r="I781" t="s">
        <v>232</v>
      </c>
      <c r="J781" t="s">
        <v>88</v>
      </c>
      <c r="K781" t="s">
        <v>77</v>
      </c>
      <c r="L781" t="s">
        <v>129</v>
      </c>
      <c r="M781">
        <v>1</v>
      </c>
      <c r="N781" s="47">
        <v>400</v>
      </c>
      <c r="O781" s="47">
        <v>0</v>
      </c>
      <c r="P781" s="47">
        <v>0</v>
      </c>
      <c r="Q781" s="47">
        <v>0</v>
      </c>
      <c r="R781" s="47">
        <v>0</v>
      </c>
      <c r="S781" s="47">
        <v>0</v>
      </c>
      <c r="T781" s="47">
        <v>360</v>
      </c>
      <c r="U781" s="47">
        <v>80</v>
      </c>
      <c r="V781" t="s">
        <v>71</v>
      </c>
      <c r="W781" t="s">
        <v>72</v>
      </c>
      <c r="X781"/>
      <c r="Y781" t="s">
        <v>240</v>
      </c>
      <c r="Z781" s="43" t="str">
        <f>Raw_data[[#This Row],[Month]]&amp;Raw_data[[#This Row],[Locations]]&amp;Raw_data[[#This Row],[Looker2]]</f>
        <v>45292HumblePHP</v>
      </c>
      <c r="AA781" s="44" t="str">
        <f>IFERROR(VLOOKUP(Raw_data[[#This Row],[Description]],'LU Table'!$A$1:$B$50,2,0),"")</f>
        <v>PHP</v>
      </c>
      <c r="AB781" s="44" t="str">
        <f>TRIM(MID(Raw_data[[#This Row],[Location]],LEN("Positive Recovery- ")+1,LEN(Raw_data[[#This Row],[Location]])))</f>
        <v>Humble</v>
      </c>
      <c r="AC781" s="45">
        <f t="shared" si="12"/>
        <v>45292</v>
      </c>
      <c r="AD781" s="44" t="str">
        <f>VLOOKUP(Raw_data[[#This Row],[Locations]]&amp;Raw_data[[#This Row],[Looker2]],Category!A:E,5,0)</f>
        <v>Affiliate</v>
      </c>
      <c r="AE781" s="44" t="str">
        <f>Raw_data[[#This Row],[Locations]]&amp;Raw_data[[#This Row],[Looker2]]</f>
        <v>HumblePHP</v>
      </c>
    </row>
    <row r="782" spans="1:31">
      <c r="A782" s="15">
        <v>45302</v>
      </c>
      <c r="B782" s="15">
        <v>45299</v>
      </c>
      <c r="C782" t="s">
        <v>9</v>
      </c>
      <c r="D782">
        <v>206519</v>
      </c>
      <c r="E782" t="s">
        <v>987</v>
      </c>
      <c r="F782" t="s">
        <v>520</v>
      </c>
      <c r="G782" t="s">
        <v>988</v>
      </c>
      <c r="H782" t="s">
        <v>157</v>
      </c>
      <c r="I782" t="s">
        <v>232</v>
      </c>
      <c r="J782" t="s">
        <v>88</v>
      </c>
      <c r="K782" t="s">
        <v>77</v>
      </c>
      <c r="L782" t="s">
        <v>129</v>
      </c>
      <c r="M782">
        <v>1</v>
      </c>
      <c r="N782" s="47">
        <v>400</v>
      </c>
      <c r="O782" s="47">
        <v>0</v>
      </c>
      <c r="P782" s="47">
        <v>0</v>
      </c>
      <c r="Q782" s="47">
        <v>0</v>
      </c>
      <c r="R782" s="47">
        <v>0</v>
      </c>
      <c r="S782" s="47">
        <v>0</v>
      </c>
      <c r="T782" s="47">
        <v>360</v>
      </c>
      <c r="U782" s="47">
        <v>360</v>
      </c>
      <c r="V782" t="s">
        <v>71</v>
      </c>
      <c r="W782" t="s">
        <v>72</v>
      </c>
      <c r="X782"/>
      <c r="Y782" t="s">
        <v>240</v>
      </c>
      <c r="Z782" s="43" t="str">
        <f>Raw_data[[#This Row],[Month]]&amp;Raw_data[[#This Row],[Locations]]&amp;Raw_data[[#This Row],[Looker2]]</f>
        <v>45292HumblePHP</v>
      </c>
      <c r="AA782" s="44" t="str">
        <f>IFERROR(VLOOKUP(Raw_data[[#This Row],[Description]],'LU Table'!$A$1:$B$50,2,0),"")</f>
        <v>PHP</v>
      </c>
      <c r="AB782" s="44" t="str">
        <f>TRIM(MID(Raw_data[[#This Row],[Location]],LEN("Positive Recovery- ")+1,LEN(Raw_data[[#This Row],[Location]])))</f>
        <v>Humble</v>
      </c>
      <c r="AC782" s="45">
        <f t="shared" si="12"/>
        <v>45292</v>
      </c>
      <c r="AD782" s="44" t="str">
        <f>VLOOKUP(Raw_data[[#This Row],[Locations]]&amp;Raw_data[[#This Row],[Looker2]],Category!A:E,5,0)</f>
        <v>Affiliate</v>
      </c>
      <c r="AE782" s="44" t="str">
        <f>Raw_data[[#This Row],[Locations]]&amp;Raw_data[[#This Row],[Looker2]]</f>
        <v>HumblePHP</v>
      </c>
    </row>
    <row r="783" spans="1:31">
      <c r="A783" s="15">
        <v>45302</v>
      </c>
      <c r="B783" s="15">
        <v>45299</v>
      </c>
      <c r="C783" t="s">
        <v>9</v>
      </c>
      <c r="D783">
        <v>206520</v>
      </c>
      <c r="E783" t="s">
        <v>688</v>
      </c>
      <c r="F783" t="s">
        <v>350</v>
      </c>
      <c r="G783" t="s">
        <v>613</v>
      </c>
      <c r="H783" t="s">
        <v>160</v>
      </c>
      <c r="I783" t="s">
        <v>232</v>
      </c>
      <c r="J783" t="s">
        <v>94</v>
      </c>
      <c r="K783" t="s">
        <v>77</v>
      </c>
      <c r="L783" t="s">
        <v>128</v>
      </c>
      <c r="M783">
        <v>1</v>
      </c>
      <c r="N783" s="47">
        <v>215</v>
      </c>
      <c r="O783" s="47">
        <v>0</v>
      </c>
      <c r="P783" s="47">
        <v>0</v>
      </c>
      <c r="Q783" s="47">
        <v>0</v>
      </c>
      <c r="R783" s="47">
        <v>0</v>
      </c>
      <c r="S783" s="47">
        <v>0</v>
      </c>
      <c r="T783" s="47">
        <v>193.5</v>
      </c>
      <c r="U783" s="47">
        <v>193.5</v>
      </c>
      <c r="V783" t="s">
        <v>71</v>
      </c>
      <c r="W783" t="s">
        <v>72</v>
      </c>
      <c r="X783"/>
      <c r="Y783" t="s">
        <v>240</v>
      </c>
      <c r="Z783" s="43" t="str">
        <f>Raw_data[[#This Row],[Month]]&amp;Raw_data[[#This Row],[Locations]]&amp;Raw_data[[#This Row],[Looker2]]</f>
        <v>45292HumbleIOP</v>
      </c>
      <c r="AA783" s="44" t="str">
        <f>IFERROR(VLOOKUP(Raw_data[[#This Row],[Description]],'LU Table'!$A$1:$B$50,2,0),"")</f>
        <v>IOP</v>
      </c>
      <c r="AB783" s="44" t="str">
        <f>TRIM(MID(Raw_data[[#This Row],[Location]],LEN("Positive Recovery- ")+1,LEN(Raw_data[[#This Row],[Location]])))</f>
        <v>Humble</v>
      </c>
      <c r="AC783" s="45">
        <f t="shared" si="12"/>
        <v>45292</v>
      </c>
      <c r="AD783" s="44" t="str">
        <f>VLOOKUP(Raw_data[[#This Row],[Locations]]&amp;Raw_data[[#This Row],[Looker2]],Category!A:E,5,0)</f>
        <v>Affiliate</v>
      </c>
      <c r="AE783" s="44" t="str">
        <f>Raw_data[[#This Row],[Locations]]&amp;Raw_data[[#This Row],[Looker2]]</f>
        <v>HumbleIOP</v>
      </c>
    </row>
    <row r="784" spans="1:31">
      <c r="A784" s="15">
        <v>45302</v>
      </c>
      <c r="B784" s="15">
        <v>45299</v>
      </c>
      <c r="C784" t="s">
        <v>9</v>
      </c>
      <c r="D784">
        <v>206521</v>
      </c>
      <c r="E784" t="s">
        <v>1026</v>
      </c>
      <c r="F784" t="s">
        <v>304</v>
      </c>
      <c r="G784" t="s">
        <v>1027</v>
      </c>
      <c r="H784" t="s">
        <v>158</v>
      </c>
      <c r="I784" t="s">
        <v>232</v>
      </c>
      <c r="J784" t="s">
        <v>87</v>
      </c>
      <c r="K784" t="s">
        <v>547</v>
      </c>
      <c r="L784" t="s">
        <v>128</v>
      </c>
      <c r="M784">
        <v>1</v>
      </c>
      <c r="N784" s="47">
        <v>275</v>
      </c>
      <c r="O784" s="47">
        <v>0</v>
      </c>
      <c r="P784" s="47">
        <v>0</v>
      </c>
      <c r="Q784" s="47">
        <v>0</v>
      </c>
      <c r="R784" s="47">
        <v>0</v>
      </c>
      <c r="S784" s="47">
        <v>0</v>
      </c>
      <c r="T784" s="47">
        <v>247.5</v>
      </c>
      <c r="U784" s="47">
        <v>105</v>
      </c>
      <c r="V784" t="s">
        <v>71</v>
      </c>
      <c r="W784" t="s">
        <v>72</v>
      </c>
      <c r="X784"/>
      <c r="Y784" t="s">
        <v>240</v>
      </c>
      <c r="Z784" s="43" t="str">
        <f>Raw_data[[#This Row],[Month]]&amp;Raw_data[[#This Row],[Locations]]&amp;Raw_data[[#This Row],[Looker2]]</f>
        <v>45292ConroeIOP</v>
      </c>
      <c r="AA784" s="44" t="str">
        <f>IFERROR(VLOOKUP(Raw_data[[#This Row],[Description]],'LU Table'!$A$1:$B$50,2,0),"")</f>
        <v>IOP</v>
      </c>
      <c r="AB784" s="44" t="str">
        <f>TRIM(MID(Raw_data[[#This Row],[Location]],LEN("Positive Recovery- ")+1,LEN(Raw_data[[#This Row],[Location]])))</f>
        <v>Conroe</v>
      </c>
      <c r="AC784" s="45">
        <f t="shared" si="12"/>
        <v>45292</v>
      </c>
      <c r="AD784" s="44" t="str">
        <f>VLOOKUP(Raw_data[[#This Row],[Locations]]&amp;Raw_data[[#This Row],[Looker2]],Category!A:E,5,0)</f>
        <v>Affiliate</v>
      </c>
      <c r="AE784" s="44" t="str">
        <f>Raw_data[[#This Row],[Locations]]&amp;Raw_data[[#This Row],[Looker2]]</f>
        <v>ConroeIOP</v>
      </c>
    </row>
    <row r="785" spans="1:31">
      <c r="A785" s="15">
        <v>45302</v>
      </c>
      <c r="B785" s="15">
        <v>45299</v>
      </c>
      <c r="C785" t="s">
        <v>9</v>
      </c>
      <c r="D785">
        <v>206522</v>
      </c>
      <c r="E785" t="s">
        <v>874</v>
      </c>
      <c r="F785" t="s">
        <v>278</v>
      </c>
      <c r="G785" t="s">
        <v>875</v>
      </c>
      <c r="H785" t="s">
        <v>158</v>
      </c>
      <c r="I785" t="s">
        <v>232</v>
      </c>
      <c r="J785" t="s">
        <v>88</v>
      </c>
      <c r="K785" t="s">
        <v>547</v>
      </c>
      <c r="L785" t="s">
        <v>128</v>
      </c>
      <c r="M785">
        <v>1</v>
      </c>
      <c r="N785" s="47">
        <v>250</v>
      </c>
      <c r="O785" s="47">
        <v>0</v>
      </c>
      <c r="P785" s="47">
        <v>0</v>
      </c>
      <c r="Q785" s="47">
        <v>0</v>
      </c>
      <c r="R785" s="47">
        <v>0</v>
      </c>
      <c r="S785" s="47">
        <v>0</v>
      </c>
      <c r="T785" s="47">
        <v>225</v>
      </c>
      <c r="U785" s="47">
        <v>25</v>
      </c>
      <c r="V785" t="s">
        <v>71</v>
      </c>
      <c r="W785" t="s">
        <v>72</v>
      </c>
      <c r="X785"/>
      <c r="Y785" t="s">
        <v>240</v>
      </c>
      <c r="Z785" s="43" t="str">
        <f>Raw_data[[#This Row],[Month]]&amp;Raw_data[[#This Row],[Locations]]&amp;Raw_data[[#This Row],[Looker2]]</f>
        <v>45292ConroeIOP</v>
      </c>
      <c r="AA785" s="44" t="str">
        <f>IFERROR(VLOOKUP(Raw_data[[#This Row],[Description]],'LU Table'!$A$1:$B$50,2,0),"")</f>
        <v>IOP</v>
      </c>
      <c r="AB785" s="44" t="str">
        <f>TRIM(MID(Raw_data[[#This Row],[Location]],LEN("Positive Recovery- ")+1,LEN(Raw_data[[#This Row],[Location]])))</f>
        <v>Conroe</v>
      </c>
      <c r="AC785" s="45">
        <f t="shared" si="12"/>
        <v>45292</v>
      </c>
      <c r="AD785" s="44" t="str">
        <f>VLOOKUP(Raw_data[[#This Row],[Locations]]&amp;Raw_data[[#This Row],[Looker2]],Category!A:E,5,0)</f>
        <v>Affiliate</v>
      </c>
      <c r="AE785" s="44" t="str">
        <f>Raw_data[[#This Row],[Locations]]&amp;Raw_data[[#This Row],[Looker2]]</f>
        <v>ConroeIOP</v>
      </c>
    </row>
    <row r="786" spans="1:31">
      <c r="A786" s="15">
        <v>45302</v>
      </c>
      <c r="B786" s="15">
        <v>45299</v>
      </c>
      <c r="C786" t="s">
        <v>9</v>
      </c>
      <c r="D786">
        <v>206523</v>
      </c>
      <c r="E786" t="s">
        <v>1028</v>
      </c>
      <c r="F786" t="s">
        <v>1029</v>
      </c>
      <c r="G786" t="s">
        <v>1030</v>
      </c>
      <c r="H786" t="s">
        <v>157</v>
      </c>
      <c r="I786" t="s">
        <v>232</v>
      </c>
      <c r="J786" t="s">
        <v>94</v>
      </c>
      <c r="K786" t="s">
        <v>547</v>
      </c>
      <c r="L786" t="s">
        <v>129</v>
      </c>
      <c r="M786">
        <v>1</v>
      </c>
      <c r="N786" s="47">
        <v>400</v>
      </c>
      <c r="O786" s="47">
        <v>0</v>
      </c>
      <c r="P786" s="47">
        <v>0</v>
      </c>
      <c r="Q786" s="47">
        <v>0</v>
      </c>
      <c r="R786" s="47">
        <v>0</v>
      </c>
      <c r="S786" s="47">
        <v>400</v>
      </c>
      <c r="T786" s="47">
        <v>292.5</v>
      </c>
      <c r="U786" s="47">
        <v>292.5</v>
      </c>
      <c r="V786" t="s">
        <v>71</v>
      </c>
      <c r="W786" t="s">
        <v>72</v>
      </c>
      <c r="X786"/>
      <c r="Y786" t="s">
        <v>240</v>
      </c>
      <c r="Z786" s="43" t="str">
        <f>Raw_data[[#This Row],[Month]]&amp;Raw_data[[#This Row],[Locations]]&amp;Raw_data[[#This Row],[Looker2]]</f>
        <v>45292ConroePHP</v>
      </c>
      <c r="AA786" s="44" t="str">
        <f>IFERROR(VLOOKUP(Raw_data[[#This Row],[Description]],'LU Table'!$A$1:$B$50,2,0),"")</f>
        <v>PHP</v>
      </c>
      <c r="AB786" s="44" t="str">
        <f>TRIM(MID(Raw_data[[#This Row],[Location]],LEN("Positive Recovery- ")+1,LEN(Raw_data[[#This Row],[Location]])))</f>
        <v>Conroe</v>
      </c>
      <c r="AC786" s="45">
        <f t="shared" si="12"/>
        <v>45292</v>
      </c>
      <c r="AD786" s="44" t="str">
        <f>VLOOKUP(Raw_data[[#This Row],[Locations]]&amp;Raw_data[[#This Row],[Looker2]],Category!A:E,5,0)</f>
        <v>Affiliate</v>
      </c>
      <c r="AE786" s="44" t="str">
        <f>Raw_data[[#This Row],[Locations]]&amp;Raw_data[[#This Row],[Looker2]]</f>
        <v>ConroePHP</v>
      </c>
    </row>
    <row r="787" spans="1:31">
      <c r="A787" s="15">
        <v>45302</v>
      </c>
      <c r="B787" s="15">
        <v>45299</v>
      </c>
      <c r="C787" t="s">
        <v>9</v>
      </c>
      <c r="D787">
        <v>206524</v>
      </c>
      <c r="E787" t="s">
        <v>945</v>
      </c>
      <c r="F787" t="s">
        <v>536</v>
      </c>
      <c r="G787" t="s">
        <v>454</v>
      </c>
      <c r="H787" t="s">
        <v>158</v>
      </c>
      <c r="I787" t="s">
        <v>232</v>
      </c>
      <c r="J787" t="s">
        <v>88</v>
      </c>
      <c r="K787" t="s">
        <v>547</v>
      </c>
      <c r="L787" t="s">
        <v>128</v>
      </c>
      <c r="M787">
        <v>1</v>
      </c>
      <c r="N787" s="47">
        <v>250</v>
      </c>
      <c r="O787" s="47">
        <v>0</v>
      </c>
      <c r="P787" s="47">
        <v>0</v>
      </c>
      <c r="Q787" s="47">
        <v>0</v>
      </c>
      <c r="R787" s="47">
        <v>0</v>
      </c>
      <c r="S787" s="47">
        <v>0</v>
      </c>
      <c r="T787" s="47">
        <v>225</v>
      </c>
      <c r="U787" s="47">
        <v>-25</v>
      </c>
      <c r="V787" t="s">
        <v>71</v>
      </c>
      <c r="W787" t="s">
        <v>72</v>
      </c>
      <c r="X787"/>
      <c r="Y787" t="s">
        <v>240</v>
      </c>
      <c r="Z787" s="43" t="str">
        <f>Raw_data[[#This Row],[Month]]&amp;Raw_data[[#This Row],[Locations]]&amp;Raw_data[[#This Row],[Looker2]]</f>
        <v>45292ConroeIOP</v>
      </c>
      <c r="AA787" s="44" t="str">
        <f>IFERROR(VLOOKUP(Raw_data[[#This Row],[Description]],'LU Table'!$A$1:$B$50,2,0),"")</f>
        <v>IOP</v>
      </c>
      <c r="AB787" s="44" t="str">
        <f>TRIM(MID(Raw_data[[#This Row],[Location]],LEN("Positive Recovery- ")+1,LEN(Raw_data[[#This Row],[Location]])))</f>
        <v>Conroe</v>
      </c>
      <c r="AC787" s="45">
        <f t="shared" si="12"/>
        <v>45292</v>
      </c>
      <c r="AD787" s="44" t="str">
        <f>VLOOKUP(Raw_data[[#This Row],[Locations]]&amp;Raw_data[[#This Row],[Looker2]],Category!A:E,5,0)</f>
        <v>Affiliate</v>
      </c>
      <c r="AE787" s="44" t="str">
        <f>Raw_data[[#This Row],[Locations]]&amp;Raw_data[[#This Row],[Looker2]]</f>
        <v>ConroeIOP</v>
      </c>
    </row>
    <row r="788" spans="1:31">
      <c r="A788" s="15">
        <v>45302</v>
      </c>
      <c r="B788" s="15">
        <v>45299</v>
      </c>
      <c r="C788" t="s">
        <v>9</v>
      </c>
      <c r="D788">
        <v>206525</v>
      </c>
      <c r="E788" t="s">
        <v>747</v>
      </c>
      <c r="F788" t="s">
        <v>748</v>
      </c>
      <c r="G788" t="s">
        <v>252</v>
      </c>
      <c r="H788" t="s">
        <v>158</v>
      </c>
      <c r="I788" t="s">
        <v>232</v>
      </c>
      <c r="J788" t="s">
        <v>749</v>
      </c>
      <c r="K788" t="s">
        <v>547</v>
      </c>
      <c r="L788" t="s">
        <v>128</v>
      </c>
      <c r="M788">
        <v>1</v>
      </c>
      <c r="N788" s="47">
        <v>158</v>
      </c>
      <c r="O788" s="47">
        <v>0</v>
      </c>
      <c r="P788" s="47">
        <v>0</v>
      </c>
      <c r="Q788" s="47">
        <v>0</v>
      </c>
      <c r="R788" s="47">
        <v>0</v>
      </c>
      <c r="S788" s="47">
        <v>158</v>
      </c>
      <c r="T788" s="47">
        <v>142.19999999999999</v>
      </c>
      <c r="U788" s="47">
        <v>142.19999999999999</v>
      </c>
      <c r="V788" t="s">
        <v>71</v>
      </c>
      <c r="W788" t="s">
        <v>72</v>
      </c>
      <c r="X788"/>
      <c r="Y788" t="s">
        <v>240</v>
      </c>
      <c r="Z788" s="43" t="str">
        <f>Raw_data[[#This Row],[Month]]&amp;Raw_data[[#This Row],[Locations]]&amp;Raw_data[[#This Row],[Looker2]]</f>
        <v>45292ConroeIOP</v>
      </c>
      <c r="AA788" s="44" t="str">
        <f>IFERROR(VLOOKUP(Raw_data[[#This Row],[Description]],'LU Table'!$A$1:$B$50,2,0),"")</f>
        <v>IOP</v>
      </c>
      <c r="AB788" s="44" t="str">
        <f>TRIM(MID(Raw_data[[#This Row],[Location]],LEN("Positive Recovery- ")+1,LEN(Raw_data[[#This Row],[Location]])))</f>
        <v>Conroe</v>
      </c>
      <c r="AC788" s="45">
        <f t="shared" si="12"/>
        <v>45292</v>
      </c>
      <c r="AD788" s="44" t="str">
        <f>VLOOKUP(Raw_data[[#This Row],[Locations]]&amp;Raw_data[[#This Row],[Looker2]],Category!A:E,5,0)</f>
        <v>Affiliate</v>
      </c>
      <c r="AE788" s="44" t="str">
        <f>Raw_data[[#This Row],[Locations]]&amp;Raw_data[[#This Row],[Looker2]]</f>
        <v>ConroeIOP</v>
      </c>
    </row>
    <row r="789" spans="1:31">
      <c r="A789" s="15">
        <v>45302</v>
      </c>
      <c r="B789" s="15">
        <v>45299</v>
      </c>
      <c r="C789" t="s">
        <v>9</v>
      </c>
      <c r="D789">
        <v>206526</v>
      </c>
      <c r="E789" t="s">
        <v>633</v>
      </c>
      <c r="F789" t="s">
        <v>563</v>
      </c>
      <c r="G789" t="s">
        <v>634</v>
      </c>
      <c r="H789" t="s">
        <v>167</v>
      </c>
      <c r="I789"/>
      <c r="J789" t="s">
        <v>87</v>
      </c>
      <c r="K789" t="s">
        <v>19</v>
      </c>
      <c r="L789" t="s">
        <v>129</v>
      </c>
      <c r="M789">
        <v>1</v>
      </c>
      <c r="N789" s="47">
        <v>425</v>
      </c>
      <c r="O789" s="47">
        <v>0</v>
      </c>
      <c r="P789" s="47">
        <v>0</v>
      </c>
      <c r="Q789" s="47">
        <v>0</v>
      </c>
      <c r="R789" s="47">
        <v>0</v>
      </c>
      <c r="S789" s="47">
        <v>0</v>
      </c>
      <c r="T789" s="47">
        <v>425</v>
      </c>
      <c r="U789" s="47">
        <v>42.5</v>
      </c>
      <c r="V789" t="s">
        <v>71</v>
      </c>
      <c r="W789" t="s">
        <v>72</v>
      </c>
      <c r="X789"/>
      <c r="Y789" t="s">
        <v>240</v>
      </c>
      <c r="Z789" s="43" t="str">
        <f>Raw_data[[#This Row],[Month]]&amp;Raw_data[[#This Row],[Locations]]&amp;Raw_data[[#This Row],[Looker2]]</f>
        <v>45292San MarcosPHP</v>
      </c>
      <c r="AA789" s="44" t="str">
        <f>IFERROR(VLOOKUP(Raw_data[[#This Row],[Description]],'LU Table'!$A$1:$B$50,2,0),"")</f>
        <v>PHP</v>
      </c>
      <c r="AB789" s="44" t="str">
        <f>TRIM(MID(Raw_data[[#This Row],[Location]],LEN("Positive Recovery- ")+1,LEN(Raw_data[[#This Row],[Location]])))</f>
        <v>San Marcos</v>
      </c>
      <c r="AC789" s="45">
        <f t="shared" si="12"/>
        <v>45292</v>
      </c>
      <c r="AD789" s="44" t="str">
        <f>VLOOKUP(Raw_data[[#This Row],[Locations]]&amp;Raw_data[[#This Row],[Looker2]],Category!A:E,5,0)</f>
        <v>Affiliate</v>
      </c>
      <c r="AE789" s="44" t="str">
        <f>Raw_data[[#This Row],[Locations]]&amp;Raw_data[[#This Row],[Looker2]]</f>
        <v>San MarcosPHP</v>
      </c>
    </row>
    <row r="790" spans="1:31">
      <c r="A790" s="15">
        <v>45302</v>
      </c>
      <c r="B790" s="15">
        <v>45299</v>
      </c>
      <c r="C790" t="s">
        <v>9</v>
      </c>
      <c r="D790">
        <v>206527</v>
      </c>
      <c r="E790" t="s">
        <v>811</v>
      </c>
      <c r="F790" t="s">
        <v>812</v>
      </c>
      <c r="G790" t="s">
        <v>432</v>
      </c>
      <c r="H790" t="s">
        <v>167</v>
      </c>
      <c r="I790" t="s">
        <v>232</v>
      </c>
      <c r="J790" t="s">
        <v>93</v>
      </c>
      <c r="K790" t="s">
        <v>19</v>
      </c>
      <c r="L790" t="s">
        <v>129</v>
      </c>
      <c r="M790">
        <v>1</v>
      </c>
      <c r="N790" s="47">
        <v>230</v>
      </c>
      <c r="O790" s="47">
        <v>0</v>
      </c>
      <c r="P790" s="47">
        <v>0</v>
      </c>
      <c r="Q790" s="47">
        <v>0</v>
      </c>
      <c r="R790" s="47">
        <v>0</v>
      </c>
      <c r="S790" s="47">
        <v>0</v>
      </c>
      <c r="T790" s="47">
        <v>207</v>
      </c>
      <c r="U790" s="47">
        <v>-23</v>
      </c>
      <c r="V790" t="s">
        <v>71</v>
      </c>
      <c r="W790" t="s">
        <v>72</v>
      </c>
      <c r="X790"/>
      <c r="Y790" t="s">
        <v>240</v>
      </c>
      <c r="Z790" s="43" t="str">
        <f>Raw_data[[#This Row],[Month]]&amp;Raw_data[[#This Row],[Locations]]&amp;Raw_data[[#This Row],[Looker2]]</f>
        <v>45292San MarcosPHP</v>
      </c>
      <c r="AA790" s="44" t="str">
        <f>IFERROR(VLOOKUP(Raw_data[[#This Row],[Description]],'LU Table'!$A$1:$B$50,2,0),"")</f>
        <v>PHP</v>
      </c>
      <c r="AB790" s="44" t="str">
        <f>TRIM(MID(Raw_data[[#This Row],[Location]],LEN("Positive Recovery- ")+1,LEN(Raw_data[[#This Row],[Location]])))</f>
        <v>San Marcos</v>
      </c>
      <c r="AC790" s="45">
        <f t="shared" si="12"/>
        <v>45292</v>
      </c>
      <c r="AD790" s="44" t="str">
        <f>VLOOKUP(Raw_data[[#This Row],[Locations]]&amp;Raw_data[[#This Row],[Looker2]],Category!A:E,5,0)</f>
        <v>Affiliate</v>
      </c>
      <c r="AE790" s="44" t="str">
        <f>Raw_data[[#This Row],[Locations]]&amp;Raw_data[[#This Row],[Looker2]]</f>
        <v>San MarcosPHP</v>
      </c>
    </row>
    <row r="791" spans="1:31">
      <c r="A791" s="15">
        <v>45302</v>
      </c>
      <c r="B791" s="15">
        <v>45299</v>
      </c>
      <c r="C791" t="s">
        <v>9</v>
      </c>
      <c r="D791">
        <v>206528</v>
      </c>
      <c r="E791" t="s">
        <v>792</v>
      </c>
      <c r="F791" t="s">
        <v>793</v>
      </c>
      <c r="G791" t="s">
        <v>303</v>
      </c>
      <c r="H791" t="s">
        <v>166</v>
      </c>
      <c r="I791" t="s">
        <v>232</v>
      </c>
      <c r="J791" t="s">
        <v>90</v>
      </c>
      <c r="K791" t="s">
        <v>19</v>
      </c>
      <c r="L791" t="s">
        <v>129</v>
      </c>
      <c r="M791">
        <v>1</v>
      </c>
      <c r="N791" s="47">
        <v>450</v>
      </c>
      <c r="O791" s="47">
        <v>0</v>
      </c>
      <c r="P791" s="47">
        <v>0</v>
      </c>
      <c r="Q791" s="47">
        <v>0</v>
      </c>
      <c r="R791" s="47">
        <v>0</v>
      </c>
      <c r="S791" s="47">
        <v>450</v>
      </c>
      <c r="T791" s="47">
        <v>405</v>
      </c>
      <c r="U791" s="47">
        <v>405</v>
      </c>
      <c r="V791" t="s">
        <v>71</v>
      </c>
      <c r="W791" t="s">
        <v>72</v>
      </c>
      <c r="X791"/>
      <c r="Y791" t="s">
        <v>240</v>
      </c>
      <c r="Z791" s="43" t="str">
        <f>Raw_data[[#This Row],[Month]]&amp;Raw_data[[#This Row],[Locations]]&amp;Raw_data[[#This Row],[Looker2]]</f>
        <v>45292San MarcosPHP</v>
      </c>
      <c r="AA791" s="44" t="str">
        <f>IFERROR(VLOOKUP(Raw_data[[#This Row],[Description]],'LU Table'!$A$1:$B$50,2,0),"")</f>
        <v>PHP</v>
      </c>
      <c r="AB791" s="44" t="str">
        <f>TRIM(MID(Raw_data[[#This Row],[Location]],LEN("Positive Recovery- ")+1,LEN(Raw_data[[#This Row],[Location]])))</f>
        <v>San Marcos</v>
      </c>
      <c r="AC791" s="45">
        <f t="shared" si="12"/>
        <v>45292</v>
      </c>
      <c r="AD791" s="44" t="str">
        <f>VLOOKUP(Raw_data[[#This Row],[Locations]]&amp;Raw_data[[#This Row],[Looker2]],Category!A:E,5,0)</f>
        <v>Affiliate</v>
      </c>
      <c r="AE791" s="44" t="str">
        <f>Raw_data[[#This Row],[Locations]]&amp;Raw_data[[#This Row],[Looker2]]</f>
        <v>San MarcosPHP</v>
      </c>
    </row>
    <row r="792" spans="1:31">
      <c r="A792" s="15">
        <v>45302</v>
      </c>
      <c r="B792" s="15">
        <v>45299</v>
      </c>
      <c r="C792" t="s">
        <v>9</v>
      </c>
      <c r="D792">
        <v>206529</v>
      </c>
      <c r="E792" t="s">
        <v>776</v>
      </c>
      <c r="F792" t="s">
        <v>305</v>
      </c>
      <c r="G792" t="s">
        <v>777</v>
      </c>
      <c r="H792" t="s">
        <v>158</v>
      </c>
      <c r="I792" t="s">
        <v>232</v>
      </c>
      <c r="J792" t="s">
        <v>87</v>
      </c>
      <c r="K792" t="s">
        <v>19</v>
      </c>
      <c r="L792" t="s">
        <v>128</v>
      </c>
      <c r="M792">
        <v>1</v>
      </c>
      <c r="N792" s="47">
        <v>275</v>
      </c>
      <c r="O792" s="47">
        <v>0</v>
      </c>
      <c r="P792" s="47">
        <v>0</v>
      </c>
      <c r="Q792" s="47">
        <v>0</v>
      </c>
      <c r="R792" s="47">
        <v>0</v>
      </c>
      <c r="S792" s="47">
        <v>275</v>
      </c>
      <c r="T792" s="47">
        <v>247.5</v>
      </c>
      <c r="U792" s="47">
        <v>247.5</v>
      </c>
      <c r="V792" t="s">
        <v>71</v>
      </c>
      <c r="W792" t="s">
        <v>72</v>
      </c>
      <c r="X792"/>
      <c r="Y792" t="s">
        <v>240</v>
      </c>
      <c r="Z792" s="43" t="str">
        <f>Raw_data[[#This Row],[Month]]&amp;Raw_data[[#This Row],[Locations]]&amp;Raw_data[[#This Row],[Looker2]]</f>
        <v>45292San MarcosIOP</v>
      </c>
      <c r="AA792" s="44" t="str">
        <f>IFERROR(VLOOKUP(Raw_data[[#This Row],[Description]],'LU Table'!$A$1:$B$50,2,0),"")</f>
        <v>IOP</v>
      </c>
      <c r="AB792" s="44" t="str">
        <f>TRIM(MID(Raw_data[[#This Row],[Location]],LEN("Positive Recovery- ")+1,LEN(Raw_data[[#This Row],[Location]])))</f>
        <v>San Marcos</v>
      </c>
      <c r="AC792" s="45">
        <f t="shared" si="12"/>
        <v>45292</v>
      </c>
      <c r="AD792" s="44" t="str">
        <f>VLOOKUP(Raw_data[[#This Row],[Locations]]&amp;Raw_data[[#This Row],[Looker2]],Category!A:E,5,0)</f>
        <v>Affiliate</v>
      </c>
      <c r="AE792" s="44" t="str">
        <f>Raw_data[[#This Row],[Locations]]&amp;Raw_data[[#This Row],[Looker2]]</f>
        <v>San MarcosIOP</v>
      </c>
    </row>
    <row r="793" spans="1:31">
      <c r="A793" s="15">
        <v>45302</v>
      </c>
      <c r="B793" s="15">
        <v>45299</v>
      </c>
      <c r="C793" t="s">
        <v>9</v>
      </c>
      <c r="D793">
        <v>206530</v>
      </c>
      <c r="E793" t="s">
        <v>120</v>
      </c>
      <c r="F793" t="s">
        <v>431</v>
      </c>
      <c r="G793" t="s">
        <v>325</v>
      </c>
      <c r="H793" t="s">
        <v>159</v>
      </c>
      <c r="I793" t="s">
        <v>232</v>
      </c>
      <c r="J793" t="s">
        <v>17</v>
      </c>
      <c r="K793" t="s">
        <v>19</v>
      </c>
      <c r="L793" t="s">
        <v>128</v>
      </c>
      <c r="M793">
        <v>1</v>
      </c>
      <c r="N793" s="47">
        <v>225</v>
      </c>
      <c r="O793" s="47">
        <v>0</v>
      </c>
      <c r="P793" s="47">
        <v>0</v>
      </c>
      <c r="Q793" s="47">
        <v>0</v>
      </c>
      <c r="R793" s="47">
        <v>0</v>
      </c>
      <c r="S793" s="47">
        <v>225</v>
      </c>
      <c r="T793" s="47">
        <v>225</v>
      </c>
      <c r="U793" s="47">
        <v>225</v>
      </c>
      <c r="V793" t="s">
        <v>71</v>
      </c>
      <c r="W793" t="s">
        <v>72</v>
      </c>
      <c r="X793"/>
      <c r="Y793" t="s">
        <v>240</v>
      </c>
      <c r="Z793" s="43" t="str">
        <f>Raw_data[[#This Row],[Month]]&amp;Raw_data[[#This Row],[Locations]]&amp;Raw_data[[#This Row],[Looker2]]</f>
        <v>45292San MarcosIOP</v>
      </c>
      <c r="AA793" s="44" t="str">
        <f>IFERROR(VLOOKUP(Raw_data[[#This Row],[Description]],'LU Table'!$A$1:$B$50,2,0),"")</f>
        <v>IOP</v>
      </c>
      <c r="AB793" s="44" t="str">
        <f>TRIM(MID(Raw_data[[#This Row],[Location]],LEN("Positive Recovery- ")+1,LEN(Raw_data[[#This Row],[Location]])))</f>
        <v>San Marcos</v>
      </c>
      <c r="AC793" s="45">
        <f t="shared" si="12"/>
        <v>45292</v>
      </c>
      <c r="AD793" s="44" t="str">
        <f>VLOOKUP(Raw_data[[#This Row],[Locations]]&amp;Raw_data[[#This Row],[Looker2]],Category!A:E,5,0)</f>
        <v>Affiliate</v>
      </c>
      <c r="AE793" s="44" t="str">
        <f>Raw_data[[#This Row],[Locations]]&amp;Raw_data[[#This Row],[Looker2]]</f>
        <v>San MarcosIOP</v>
      </c>
    </row>
    <row r="794" spans="1:31">
      <c r="A794" s="15">
        <v>45302</v>
      </c>
      <c r="B794" s="15">
        <v>45299</v>
      </c>
      <c r="C794" t="s">
        <v>9</v>
      </c>
      <c r="D794">
        <v>206531</v>
      </c>
      <c r="E794" t="s">
        <v>685</v>
      </c>
      <c r="F794" t="s">
        <v>305</v>
      </c>
      <c r="G794" t="s">
        <v>280</v>
      </c>
      <c r="H794" t="s">
        <v>158</v>
      </c>
      <c r="I794" t="s">
        <v>232</v>
      </c>
      <c r="J794" t="s">
        <v>103</v>
      </c>
      <c r="K794" t="s">
        <v>19</v>
      </c>
      <c r="L794" t="s">
        <v>128</v>
      </c>
      <c r="M794">
        <v>1</v>
      </c>
      <c r="N794" s="47">
        <v>250</v>
      </c>
      <c r="O794" s="47">
        <v>0</v>
      </c>
      <c r="P794" s="47">
        <v>0</v>
      </c>
      <c r="Q794" s="47">
        <v>0</v>
      </c>
      <c r="R794" s="47">
        <v>0</v>
      </c>
      <c r="S794" s="47">
        <v>0</v>
      </c>
      <c r="T794" s="47">
        <v>225</v>
      </c>
      <c r="U794" s="47">
        <v>10</v>
      </c>
      <c r="V794" t="s">
        <v>71</v>
      </c>
      <c r="W794" t="s">
        <v>72</v>
      </c>
      <c r="X794"/>
      <c r="Y794" t="s">
        <v>240</v>
      </c>
      <c r="Z794" s="43" t="str">
        <f>Raw_data[[#This Row],[Month]]&amp;Raw_data[[#This Row],[Locations]]&amp;Raw_data[[#This Row],[Looker2]]</f>
        <v>45292San MarcosIOP</v>
      </c>
      <c r="AA794" s="44" t="str">
        <f>IFERROR(VLOOKUP(Raw_data[[#This Row],[Description]],'LU Table'!$A$1:$B$50,2,0),"")</f>
        <v>IOP</v>
      </c>
      <c r="AB794" s="44" t="str">
        <f>TRIM(MID(Raw_data[[#This Row],[Location]],LEN("Positive Recovery- ")+1,LEN(Raw_data[[#This Row],[Location]])))</f>
        <v>San Marcos</v>
      </c>
      <c r="AC794" s="45">
        <f t="shared" si="12"/>
        <v>45292</v>
      </c>
      <c r="AD794" s="44" t="str">
        <f>VLOOKUP(Raw_data[[#This Row],[Locations]]&amp;Raw_data[[#This Row],[Looker2]],Category!A:E,5,0)</f>
        <v>Affiliate</v>
      </c>
      <c r="AE794" s="44" t="str">
        <f>Raw_data[[#This Row],[Locations]]&amp;Raw_data[[#This Row],[Looker2]]</f>
        <v>San MarcosIOP</v>
      </c>
    </row>
    <row r="795" spans="1:31">
      <c r="A795" s="15">
        <v>45302</v>
      </c>
      <c r="B795" s="15">
        <v>45299</v>
      </c>
      <c r="C795" t="s">
        <v>9</v>
      </c>
      <c r="D795">
        <v>206532</v>
      </c>
      <c r="E795" t="s">
        <v>794</v>
      </c>
      <c r="F795" t="s">
        <v>427</v>
      </c>
      <c r="G795" t="s">
        <v>795</v>
      </c>
      <c r="H795" t="s">
        <v>158</v>
      </c>
      <c r="I795" t="s">
        <v>232</v>
      </c>
      <c r="J795" t="s">
        <v>87</v>
      </c>
      <c r="K795" t="s">
        <v>19</v>
      </c>
      <c r="L795" t="s">
        <v>128</v>
      </c>
      <c r="M795">
        <v>1</v>
      </c>
      <c r="N795" s="47">
        <v>275</v>
      </c>
      <c r="O795" s="47">
        <v>0</v>
      </c>
      <c r="P795" s="47">
        <v>0</v>
      </c>
      <c r="Q795" s="47">
        <v>0</v>
      </c>
      <c r="R795" s="47">
        <v>0</v>
      </c>
      <c r="S795" s="47">
        <v>0</v>
      </c>
      <c r="T795" s="47">
        <v>247.5</v>
      </c>
      <c r="U795" s="47">
        <v>167.5</v>
      </c>
      <c r="V795" t="s">
        <v>71</v>
      </c>
      <c r="W795" t="s">
        <v>72</v>
      </c>
      <c r="X795"/>
      <c r="Y795" t="s">
        <v>240</v>
      </c>
      <c r="Z795" s="43" t="str">
        <f>Raw_data[[#This Row],[Month]]&amp;Raw_data[[#This Row],[Locations]]&amp;Raw_data[[#This Row],[Looker2]]</f>
        <v>45292San MarcosIOP</v>
      </c>
      <c r="AA795" s="44" t="str">
        <f>IFERROR(VLOOKUP(Raw_data[[#This Row],[Description]],'LU Table'!$A$1:$B$50,2,0),"")</f>
        <v>IOP</v>
      </c>
      <c r="AB795" s="44" t="str">
        <f>TRIM(MID(Raw_data[[#This Row],[Location]],LEN("Positive Recovery- ")+1,LEN(Raw_data[[#This Row],[Location]])))</f>
        <v>San Marcos</v>
      </c>
      <c r="AC795" s="45">
        <f t="shared" si="12"/>
        <v>45292</v>
      </c>
      <c r="AD795" s="44" t="str">
        <f>VLOOKUP(Raw_data[[#This Row],[Locations]]&amp;Raw_data[[#This Row],[Looker2]],Category!A:E,5,0)</f>
        <v>Affiliate</v>
      </c>
      <c r="AE795" s="44" t="str">
        <f>Raw_data[[#This Row],[Locations]]&amp;Raw_data[[#This Row],[Looker2]]</f>
        <v>San MarcosIOP</v>
      </c>
    </row>
    <row r="796" spans="1:31">
      <c r="A796" s="15">
        <v>45302</v>
      </c>
      <c r="B796" s="15">
        <v>45299</v>
      </c>
      <c r="C796" t="s">
        <v>9</v>
      </c>
      <c r="D796">
        <v>206533</v>
      </c>
      <c r="E796" t="s">
        <v>883</v>
      </c>
      <c r="F796" t="s">
        <v>410</v>
      </c>
      <c r="G796" t="s">
        <v>486</v>
      </c>
      <c r="H796" t="s">
        <v>160</v>
      </c>
      <c r="I796" t="s">
        <v>232</v>
      </c>
      <c r="J796" t="s">
        <v>90</v>
      </c>
      <c r="K796" t="s">
        <v>19</v>
      </c>
      <c r="L796" t="s">
        <v>128</v>
      </c>
      <c r="M796">
        <v>1</v>
      </c>
      <c r="N796" s="47">
        <v>220</v>
      </c>
      <c r="O796" s="47">
        <v>0</v>
      </c>
      <c r="P796" s="47">
        <v>0</v>
      </c>
      <c r="Q796" s="47">
        <v>0</v>
      </c>
      <c r="R796" s="47">
        <v>0</v>
      </c>
      <c r="S796" s="47">
        <v>8</v>
      </c>
      <c r="T796" s="47">
        <v>198</v>
      </c>
      <c r="U796" s="47">
        <v>198</v>
      </c>
      <c r="V796" t="s">
        <v>71</v>
      </c>
      <c r="W796" t="s">
        <v>72</v>
      </c>
      <c r="X796"/>
      <c r="Y796" t="s">
        <v>240</v>
      </c>
      <c r="Z796" s="43" t="str">
        <f>Raw_data[[#This Row],[Month]]&amp;Raw_data[[#This Row],[Locations]]&amp;Raw_data[[#This Row],[Looker2]]</f>
        <v>45292San MarcosIOP</v>
      </c>
      <c r="AA796" s="44" t="str">
        <f>IFERROR(VLOOKUP(Raw_data[[#This Row],[Description]],'LU Table'!$A$1:$B$50,2,0),"")</f>
        <v>IOP</v>
      </c>
      <c r="AB796" s="44" t="str">
        <f>TRIM(MID(Raw_data[[#This Row],[Location]],LEN("Positive Recovery- ")+1,LEN(Raw_data[[#This Row],[Location]])))</f>
        <v>San Marcos</v>
      </c>
      <c r="AC796" s="45">
        <f t="shared" si="12"/>
        <v>45292</v>
      </c>
      <c r="AD796" s="44" t="str">
        <f>VLOOKUP(Raw_data[[#This Row],[Locations]]&amp;Raw_data[[#This Row],[Looker2]],Category!A:E,5,0)</f>
        <v>Affiliate</v>
      </c>
      <c r="AE796" s="44" t="str">
        <f>Raw_data[[#This Row],[Locations]]&amp;Raw_data[[#This Row],[Looker2]]</f>
        <v>San MarcosIOP</v>
      </c>
    </row>
    <row r="797" spans="1:31">
      <c r="A797" s="15">
        <v>45302</v>
      </c>
      <c r="B797" s="15">
        <v>45299</v>
      </c>
      <c r="C797" t="s">
        <v>9</v>
      </c>
      <c r="D797">
        <v>206534</v>
      </c>
      <c r="E797" t="s">
        <v>706</v>
      </c>
      <c r="F797" t="s">
        <v>519</v>
      </c>
      <c r="G797" t="s">
        <v>707</v>
      </c>
      <c r="H797" t="s">
        <v>158</v>
      </c>
      <c r="I797" t="s">
        <v>232</v>
      </c>
      <c r="J797" t="s">
        <v>88</v>
      </c>
      <c r="K797" t="s">
        <v>19</v>
      </c>
      <c r="L797" t="s">
        <v>128</v>
      </c>
      <c r="M797">
        <v>1</v>
      </c>
      <c r="N797" s="47">
        <v>250</v>
      </c>
      <c r="O797" s="47">
        <v>0</v>
      </c>
      <c r="P797" s="47">
        <v>0</v>
      </c>
      <c r="Q797" s="47">
        <v>0</v>
      </c>
      <c r="R797" s="47">
        <v>0</v>
      </c>
      <c r="S797" s="47">
        <v>0</v>
      </c>
      <c r="T797" s="47">
        <v>225</v>
      </c>
      <c r="U797" s="47">
        <v>5</v>
      </c>
      <c r="V797" t="s">
        <v>71</v>
      </c>
      <c r="W797" t="s">
        <v>72</v>
      </c>
      <c r="X797"/>
      <c r="Y797" t="s">
        <v>240</v>
      </c>
      <c r="Z797" s="43" t="str">
        <f>Raw_data[[#This Row],[Month]]&amp;Raw_data[[#This Row],[Locations]]&amp;Raw_data[[#This Row],[Looker2]]</f>
        <v>45292San MarcosIOP</v>
      </c>
      <c r="AA797" s="44" t="str">
        <f>IFERROR(VLOOKUP(Raw_data[[#This Row],[Description]],'LU Table'!$A$1:$B$50,2,0),"")</f>
        <v>IOP</v>
      </c>
      <c r="AB797" s="44" t="str">
        <f>TRIM(MID(Raw_data[[#This Row],[Location]],LEN("Positive Recovery- ")+1,LEN(Raw_data[[#This Row],[Location]])))</f>
        <v>San Marcos</v>
      </c>
      <c r="AC797" s="45">
        <f t="shared" si="12"/>
        <v>45292</v>
      </c>
      <c r="AD797" s="44" t="str">
        <f>VLOOKUP(Raw_data[[#This Row],[Locations]]&amp;Raw_data[[#This Row],[Looker2]],Category!A:E,5,0)</f>
        <v>Affiliate</v>
      </c>
      <c r="AE797" s="44" t="str">
        <f>Raw_data[[#This Row],[Locations]]&amp;Raw_data[[#This Row],[Looker2]]</f>
        <v>San MarcosIOP</v>
      </c>
    </row>
    <row r="798" spans="1:31">
      <c r="A798" s="15">
        <v>45302</v>
      </c>
      <c r="B798" s="15">
        <v>45299</v>
      </c>
      <c r="C798" t="s">
        <v>9</v>
      </c>
      <c r="D798">
        <v>206535</v>
      </c>
      <c r="E798" t="s">
        <v>813</v>
      </c>
      <c r="F798" t="s">
        <v>814</v>
      </c>
      <c r="G798" t="s">
        <v>815</v>
      </c>
      <c r="H798" t="s">
        <v>158</v>
      </c>
      <c r="I798" t="s">
        <v>232</v>
      </c>
      <c r="J798" t="s">
        <v>88</v>
      </c>
      <c r="K798" t="s">
        <v>19</v>
      </c>
      <c r="L798" t="s">
        <v>128</v>
      </c>
      <c r="M798">
        <v>1</v>
      </c>
      <c r="N798" s="47">
        <v>250</v>
      </c>
      <c r="O798" s="47">
        <v>0</v>
      </c>
      <c r="P798" s="47">
        <v>0</v>
      </c>
      <c r="Q798" s="47">
        <v>0</v>
      </c>
      <c r="R798" s="47">
        <v>0</v>
      </c>
      <c r="S798" s="47">
        <v>0</v>
      </c>
      <c r="T798" s="47">
        <v>225</v>
      </c>
      <c r="U798" s="47">
        <v>225</v>
      </c>
      <c r="V798" t="s">
        <v>71</v>
      </c>
      <c r="W798" t="s">
        <v>72</v>
      </c>
      <c r="X798"/>
      <c r="Y798" t="s">
        <v>240</v>
      </c>
      <c r="Z798" s="43" t="str">
        <f>Raw_data[[#This Row],[Month]]&amp;Raw_data[[#This Row],[Locations]]&amp;Raw_data[[#This Row],[Looker2]]</f>
        <v>45292San MarcosIOP</v>
      </c>
      <c r="AA798" s="44" t="str">
        <f>IFERROR(VLOOKUP(Raw_data[[#This Row],[Description]],'LU Table'!$A$1:$B$50,2,0),"")</f>
        <v>IOP</v>
      </c>
      <c r="AB798" s="44" t="str">
        <f>TRIM(MID(Raw_data[[#This Row],[Location]],LEN("Positive Recovery- ")+1,LEN(Raw_data[[#This Row],[Location]])))</f>
        <v>San Marcos</v>
      </c>
      <c r="AC798" s="45">
        <f t="shared" si="12"/>
        <v>45292</v>
      </c>
      <c r="AD798" s="44" t="str">
        <f>VLOOKUP(Raw_data[[#This Row],[Locations]]&amp;Raw_data[[#This Row],[Looker2]],Category!A:E,5,0)</f>
        <v>Affiliate</v>
      </c>
      <c r="AE798" s="44" t="str">
        <f>Raw_data[[#This Row],[Locations]]&amp;Raw_data[[#This Row],[Looker2]]</f>
        <v>San MarcosIOP</v>
      </c>
    </row>
    <row r="799" spans="1:31">
      <c r="A799" s="15">
        <v>45302</v>
      </c>
      <c r="B799" s="15">
        <v>45299</v>
      </c>
      <c r="C799" t="s">
        <v>9</v>
      </c>
      <c r="D799">
        <v>206536</v>
      </c>
      <c r="E799" t="s">
        <v>125</v>
      </c>
      <c r="F799" t="s">
        <v>417</v>
      </c>
      <c r="G799" t="s">
        <v>320</v>
      </c>
      <c r="H799" t="s">
        <v>159</v>
      </c>
      <c r="I799" t="s">
        <v>232</v>
      </c>
      <c r="J799" t="s">
        <v>17</v>
      </c>
      <c r="K799" t="s">
        <v>19</v>
      </c>
      <c r="L799" t="s">
        <v>128</v>
      </c>
      <c r="M799">
        <v>1</v>
      </c>
      <c r="N799" s="47">
        <v>225</v>
      </c>
      <c r="O799" s="47">
        <v>0</v>
      </c>
      <c r="P799" s="47">
        <v>0</v>
      </c>
      <c r="Q799" s="47">
        <v>0</v>
      </c>
      <c r="R799" s="47">
        <v>0</v>
      </c>
      <c r="S799" s="47">
        <v>225</v>
      </c>
      <c r="T799" s="47">
        <v>225</v>
      </c>
      <c r="U799" s="47">
        <v>225</v>
      </c>
      <c r="V799" t="s">
        <v>71</v>
      </c>
      <c r="W799" t="s">
        <v>72</v>
      </c>
      <c r="X799"/>
      <c r="Y799" t="s">
        <v>240</v>
      </c>
      <c r="Z799" s="43" t="str">
        <f>Raw_data[[#This Row],[Month]]&amp;Raw_data[[#This Row],[Locations]]&amp;Raw_data[[#This Row],[Looker2]]</f>
        <v>45292San MarcosIOP</v>
      </c>
      <c r="AA799" s="44" t="str">
        <f>IFERROR(VLOOKUP(Raw_data[[#This Row],[Description]],'LU Table'!$A$1:$B$50,2,0),"")</f>
        <v>IOP</v>
      </c>
      <c r="AB799" s="44" t="str">
        <f>TRIM(MID(Raw_data[[#This Row],[Location]],LEN("Positive Recovery- ")+1,LEN(Raw_data[[#This Row],[Location]])))</f>
        <v>San Marcos</v>
      </c>
      <c r="AC799" s="45">
        <f t="shared" ref="AC799:AC862" si="13">B799-DAY(B799)+1</f>
        <v>45292</v>
      </c>
      <c r="AD799" s="44" t="str">
        <f>VLOOKUP(Raw_data[[#This Row],[Locations]]&amp;Raw_data[[#This Row],[Looker2]],Category!A:E,5,0)</f>
        <v>Affiliate</v>
      </c>
      <c r="AE799" s="44" t="str">
        <f>Raw_data[[#This Row],[Locations]]&amp;Raw_data[[#This Row],[Looker2]]</f>
        <v>San MarcosIOP</v>
      </c>
    </row>
    <row r="800" spans="1:31">
      <c r="A800" s="15">
        <v>45302</v>
      </c>
      <c r="B800" s="15">
        <v>45299</v>
      </c>
      <c r="C800" t="s">
        <v>9</v>
      </c>
      <c r="D800">
        <v>206537</v>
      </c>
      <c r="E800" t="s">
        <v>606</v>
      </c>
      <c r="F800" t="s">
        <v>404</v>
      </c>
      <c r="G800" t="s">
        <v>607</v>
      </c>
      <c r="H800" t="s">
        <v>160</v>
      </c>
      <c r="I800" t="s">
        <v>232</v>
      </c>
      <c r="J800" t="s">
        <v>90</v>
      </c>
      <c r="K800" t="s">
        <v>19</v>
      </c>
      <c r="L800" t="s">
        <v>128</v>
      </c>
      <c r="M800">
        <v>1</v>
      </c>
      <c r="N800" s="47">
        <v>220</v>
      </c>
      <c r="O800" s="47">
        <v>0</v>
      </c>
      <c r="P800" s="47">
        <v>0</v>
      </c>
      <c r="Q800" s="47">
        <v>0</v>
      </c>
      <c r="R800" s="47">
        <v>0</v>
      </c>
      <c r="S800" s="47">
        <v>8</v>
      </c>
      <c r="T800" s="47">
        <v>198</v>
      </c>
      <c r="U800" s="47">
        <v>198</v>
      </c>
      <c r="V800" t="s">
        <v>71</v>
      </c>
      <c r="W800" t="s">
        <v>72</v>
      </c>
      <c r="X800"/>
      <c r="Y800" t="s">
        <v>240</v>
      </c>
      <c r="Z800" s="43" t="str">
        <f>Raw_data[[#This Row],[Month]]&amp;Raw_data[[#This Row],[Locations]]&amp;Raw_data[[#This Row],[Looker2]]</f>
        <v>45292San MarcosIOP</v>
      </c>
      <c r="AA800" s="44" t="str">
        <f>IFERROR(VLOOKUP(Raw_data[[#This Row],[Description]],'LU Table'!$A$1:$B$50,2,0),"")</f>
        <v>IOP</v>
      </c>
      <c r="AB800" s="44" t="str">
        <f>TRIM(MID(Raw_data[[#This Row],[Location]],LEN("Positive Recovery- ")+1,LEN(Raw_data[[#This Row],[Location]])))</f>
        <v>San Marcos</v>
      </c>
      <c r="AC800" s="45">
        <f t="shared" si="13"/>
        <v>45292</v>
      </c>
      <c r="AD800" s="44" t="str">
        <f>VLOOKUP(Raw_data[[#This Row],[Locations]]&amp;Raw_data[[#This Row],[Looker2]],Category!A:E,5,0)</f>
        <v>Affiliate</v>
      </c>
      <c r="AE800" s="44" t="str">
        <f>Raw_data[[#This Row],[Locations]]&amp;Raw_data[[#This Row],[Looker2]]</f>
        <v>San MarcosIOP</v>
      </c>
    </row>
    <row r="801" spans="1:31">
      <c r="A801" s="15">
        <v>45302</v>
      </c>
      <c r="B801" s="15">
        <v>45299</v>
      </c>
      <c r="C801" t="s">
        <v>9</v>
      </c>
      <c r="D801">
        <v>206538</v>
      </c>
      <c r="E801" t="s">
        <v>724</v>
      </c>
      <c r="F801" t="s">
        <v>383</v>
      </c>
      <c r="G801" t="s">
        <v>353</v>
      </c>
      <c r="H801" t="s">
        <v>158</v>
      </c>
      <c r="I801" t="s">
        <v>232</v>
      </c>
      <c r="J801" t="s">
        <v>725</v>
      </c>
      <c r="K801" t="s">
        <v>19</v>
      </c>
      <c r="L801" t="s">
        <v>128</v>
      </c>
      <c r="M801">
        <v>1</v>
      </c>
      <c r="N801" s="47">
        <v>1500</v>
      </c>
      <c r="O801" s="47">
        <v>0</v>
      </c>
      <c r="P801" s="47">
        <v>0</v>
      </c>
      <c r="Q801" s="47">
        <v>0</v>
      </c>
      <c r="R801" s="47">
        <v>0</v>
      </c>
      <c r="S801" s="47">
        <v>0</v>
      </c>
      <c r="T801" s="47">
        <v>150</v>
      </c>
      <c r="U801" s="47">
        <v>-412.5</v>
      </c>
      <c r="V801" t="s">
        <v>71</v>
      </c>
      <c r="W801" t="s">
        <v>72</v>
      </c>
      <c r="X801"/>
      <c r="Y801" t="s">
        <v>240</v>
      </c>
      <c r="Z801" s="43" t="str">
        <f>Raw_data[[#This Row],[Month]]&amp;Raw_data[[#This Row],[Locations]]&amp;Raw_data[[#This Row],[Looker2]]</f>
        <v>45292San MarcosIOP</v>
      </c>
      <c r="AA801" s="44" t="str">
        <f>IFERROR(VLOOKUP(Raw_data[[#This Row],[Description]],'LU Table'!$A$1:$B$50,2,0),"")</f>
        <v>IOP</v>
      </c>
      <c r="AB801" s="44" t="str">
        <f>TRIM(MID(Raw_data[[#This Row],[Location]],LEN("Positive Recovery- ")+1,LEN(Raw_data[[#This Row],[Location]])))</f>
        <v>San Marcos</v>
      </c>
      <c r="AC801" s="45">
        <f t="shared" si="13"/>
        <v>45292</v>
      </c>
      <c r="AD801" s="44" t="str">
        <f>VLOOKUP(Raw_data[[#This Row],[Locations]]&amp;Raw_data[[#This Row],[Looker2]],Category!A:E,5,0)</f>
        <v>Affiliate</v>
      </c>
      <c r="AE801" s="44" t="str">
        <f>Raw_data[[#This Row],[Locations]]&amp;Raw_data[[#This Row],[Looker2]]</f>
        <v>San MarcosIOP</v>
      </c>
    </row>
    <row r="802" spans="1:31">
      <c r="A802" s="15">
        <v>45302</v>
      </c>
      <c r="B802" s="15">
        <v>45299</v>
      </c>
      <c r="C802" t="s">
        <v>9</v>
      </c>
      <c r="D802">
        <v>206539</v>
      </c>
      <c r="E802" t="s">
        <v>796</v>
      </c>
      <c r="F802" t="s">
        <v>483</v>
      </c>
      <c r="G802" t="s">
        <v>353</v>
      </c>
      <c r="H802" t="s">
        <v>158</v>
      </c>
      <c r="I802" t="s">
        <v>232</v>
      </c>
      <c r="J802" t="s">
        <v>92</v>
      </c>
      <c r="K802" t="s">
        <v>19</v>
      </c>
      <c r="L802" t="s">
        <v>128</v>
      </c>
      <c r="M802">
        <v>1</v>
      </c>
      <c r="N802" s="47">
        <v>190</v>
      </c>
      <c r="O802" s="47">
        <v>0</v>
      </c>
      <c r="P802" s="47">
        <v>0</v>
      </c>
      <c r="Q802" s="47">
        <v>0</v>
      </c>
      <c r="R802" s="47">
        <v>0</v>
      </c>
      <c r="S802" s="47">
        <v>0</v>
      </c>
      <c r="T802" s="47">
        <v>171</v>
      </c>
      <c r="U802" s="47">
        <v>19</v>
      </c>
      <c r="V802" t="s">
        <v>71</v>
      </c>
      <c r="W802" t="s">
        <v>72</v>
      </c>
      <c r="X802"/>
      <c r="Y802" t="s">
        <v>240</v>
      </c>
      <c r="Z802" s="43" t="str">
        <f>Raw_data[[#This Row],[Month]]&amp;Raw_data[[#This Row],[Locations]]&amp;Raw_data[[#This Row],[Looker2]]</f>
        <v>45292San MarcosIOP</v>
      </c>
      <c r="AA802" s="44" t="str">
        <f>IFERROR(VLOOKUP(Raw_data[[#This Row],[Description]],'LU Table'!$A$1:$B$50,2,0),"")</f>
        <v>IOP</v>
      </c>
      <c r="AB802" s="44" t="str">
        <f>TRIM(MID(Raw_data[[#This Row],[Location]],LEN("Positive Recovery- ")+1,LEN(Raw_data[[#This Row],[Location]])))</f>
        <v>San Marcos</v>
      </c>
      <c r="AC802" s="45">
        <f t="shared" si="13"/>
        <v>45292</v>
      </c>
      <c r="AD802" s="44" t="str">
        <f>VLOOKUP(Raw_data[[#This Row],[Locations]]&amp;Raw_data[[#This Row],[Looker2]],Category!A:E,5,0)</f>
        <v>Affiliate</v>
      </c>
      <c r="AE802" s="44" t="str">
        <f>Raw_data[[#This Row],[Locations]]&amp;Raw_data[[#This Row],[Looker2]]</f>
        <v>San MarcosIOP</v>
      </c>
    </row>
    <row r="803" spans="1:31">
      <c r="A803" s="15">
        <v>45302</v>
      </c>
      <c r="B803" s="15">
        <v>45299</v>
      </c>
      <c r="C803" t="s">
        <v>9</v>
      </c>
      <c r="D803">
        <v>206540</v>
      </c>
      <c r="E803" t="s">
        <v>881</v>
      </c>
      <c r="F803" t="s">
        <v>435</v>
      </c>
      <c r="G803" t="s">
        <v>882</v>
      </c>
      <c r="H803" t="s">
        <v>160</v>
      </c>
      <c r="I803" t="s">
        <v>232</v>
      </c>
      <c r="J803" t="s">
        <v>94</v>
      </c>
      <c r="K803" t="s">
        <v>81</v>
      </c>
      <c r="L803" t="s">
        <v>128</v>
      </c>
      <c r="M803">
        <v>1</v>
      </c>
      <c r="N803" s="47">
        <v>215</v>
      </c>
      <c r="O803" s="47">
        <v>0</v>
      </c>
      <c r="P803" s="47">
        <v>0</v>
      </c>
      <c r="Q803" s="47">
        <v>0</v>
      </c>
      <c r="R803" s="47">
        <v>0</v>
      </c>
      <c r="S803" s="47">
        <v>0</v>
      </c>
      <c r="T803" s="47">
        <v>193.5</v>
      </c>
      <c r="U803" s="47">
        <v>43</v>
      </c>
      <c r="V803" t="s">
        <v>71</v>
      </c>
      <c r="W803" t="s">
        <v>72</v>
      </c>
      <c r="X803"/>
      <c r="Y803" t="s">
        <v>240</v>
      </c>
      <c r="Z803" s="43" t="str">
        <f>Raw_data[[#This Row],[Month]]&amp;Raw_data[[#This Row],[Locations]]&amp;Raw_data[[#This Row],[Looker2]]</f>
        <v>45292Energy CorridorIOP</v>
      </c>
      <c r="AA803" s="44" t="str">
        <f>IFERROR(VLOOKUP(Raw_data[[#This Row],[Description]],'LU Table'!$A$1:$B$50,2,0),"")</f>
        <v>IOP</v>
      </c>
      <c r="AB803" s="44" t="str">
        <f>TRIM(MID(Raw_data[[#This Row],[Location]],LEN("Positive Recovery- ")+1,LEN(Raw_data[[#This Row],[Location]])))</f>
        <v>Energy Corridor</v>
      </c>
      <c r="AC803" s="45">
        <f t="shared" si="13"/>
        <v>45292</v>
      </c>
      <c r="AD803" s="44" t="str">
        <f>VLOOKUP(Raw_data[[#This Row],[Locations]]&amp;Raw_data[[#This Row],[Looker2]],Category!A:E,5,0)</f>
        <v>Affiliate</v>
      </c>
      <c r="AE803" s="44" t="str">
        <f>Raw_data[[#This Row],[Locations]]&amp;Raw_data[[#This Row],[Looker2]]</f>
        <v>Energy CorridorIOP</v>
      </c>
    </row>
    <row r="804" spans="1:31">
      <c r="A804" s="15">
        <v>45302</v>
      </c>
      <c r="B804" s="15">
        <v>45299</v>
      </c>
      <c r="C804" t="s">
        <v>9</v>
      </c>
      <c r="D804">
        <v>206541</v>
      </c>
      <c r="E804" t="s">
        <v>750</v>
      </c>
      <c r="F804" t="s">
        <v>438</v>
      </c>
      <c r="G804" t="s">
        <v>751</v>
      </c>
      <c r="H804" t="s">
        <v>159</v>
      </c>
      <c r="I804" t="s">
        <v>232</v>
      </c>
      <c r="J804" t="s">
        <v>17</v>
      </c>
      <c r="K804" t="s">
        <v>81</v>
      </c>
      <c r="L804" t="s">
        <v>128</v>
      </c>
      <c r="M804">
        <v>1</v>
      </c>
      <c r="N804" s="47">
        <v>225</v>
      </c>
      <c r="O804" s="47">
        <v>0</v>
      </c>
      <c r="P804" s="47">
        <v>0</v>
      </c>
      <c r="Q804" s="47">
        <v>0</v>
      </c>
      <c r="R804" s="47">
        <v>0</v>
      </c>
      <c r="S804" s="47">
        <v>225</v>
      </c>
      <c r="T804" s="47">
        <v>225</v>
      </c>
      <c r="U804" s="47">
        <v>225</v>
      </c>
      <c r="V804" t="s">
        <v>71</v>
      </c>
      <c r="W804" t="s">
        <v>72</v>
      </c>
      <c r="X804"/>
      <c r="Y804" t="s">
        <v>240</v>
      </c>
      <c r="Z804" s="43" t="str">
        <f>Raw_data[[#This Row],[Month]]&amp;Raw_data[[#This Row],[Locations]]&amp;Raw_data[[#This Row],[Looker2]]</f>
        <v>45292Energy CorridorIOP</v>
      </c>
      <c r="AA804" s="44" t="str">
        <f>IFERROR(VLOOKUP(Raw_data[[#This Row],[Description]],'LU Table'!$A$1:$B$50,2,0),"")</f>
        <v>IOP</v>
      </c>
      <c r="AB804" s="44" t="str">
        <f>TRIM(MID(Raw_data[[#This Row],[Location]],LEN("Positive Recovery- ")+1,LEN(Raw_data[[#This Row],[Location]])))</f>
        <v>Energy Corridor</v>
      </c>
      <c r="AC804" s="45">
        <f t="shared" si="13"/>
        <v>45292</v>
      </c>
      <c r="AD804" s="44" t="str">
        <f>VLOOKUP(Raw_data[[#This Row],[Locations]]&amp;Raw_data[[#This Row],[Looker2]],Category!A:E,5,0)</f>
        <v>Affiliate</v>
      </c>
      <c r="AE804" s="44" t="str">
        <f>Raw_data[[#This Row],[Locations]]&amp;Raw_data[[#This Row],[Looker2]]</f>
        <v>Energy CorridorIOP</v>
      </c>
    </row>
    <row r="805" spans="1:31">
      <c r="A805" s="15">
        <v>45302</v>
      </c>
      <c r="B805" s="15">
        <v>45299</v>
      </c>
      <c r="C805" t="s">
        <v>9</v>
      </c>
      <c r="D805">
        <v>206542</v>
      </c>
      <c r="E805" t="s">
        <v>989</v>
      </c>
      <c r="F805" t="s">
        <v>290</v>
      </c>
      <c r="G805" t="s">
        <v>990</v>
      </c>
      <c r="H805" t="s">
        <v>158</v>
      </c>
      <c r="I805" t="s">
        <v>232</v>
      </c>
      <c r="J805" t="s">
        <v>92</v>
      </c>
      <c r="K805" t="s">
        <v>81</v>
      </c>
      <c r="L805" t="s">
        <v>128</v>
      </c>
      <c r="M805">
        <v>1</v>
      </c>
      <c r="N805" s="47">
        <v>190</v>
      </c>
      <c r="O805" s="47">
        <v>0</v>
      </c>
      <c r="P805" s="47">
        <v>0</v>
      </c>
      <c r="Q805" s="47">
        <v>0</v>
      </c>
      <c r="R805" s="47">
        <v>0</v>
      </c>
      <c r="S805" s="47">
        <v>0</v>
      </c>
      <c r="T805" s="47">
        <v>171</v>
      </c>
      <c r="U805" s="47">
        <v>171</v>
      </c>
      <c r="V805" t="s">
        <v>71</v>
      </c>
      <c r="W805" t="s">
        <v>72</v>
      </c>
      <c r="X805"/>
      <c r="Y805" t="s">
        <v>240</v>
      </c>
      <c r="Z805" s="43" t="str">
        <f>Raw_data[[#This Row],[Month]]&amp;Raw_data[[#This Row],[Locations]]&amp;Raw_data[[#This Row],[Looker2]]</f>
        <v>45292Energy CorridorIOP</v>
      </c>
      <c r="AA805" s="44" t="str">
        <f>IFERROR(VLOOKUP(Raw_data[[#This Row],[Description]],'LU Table'!$A$1:$B$50,2,0),"")</f>
        <v>IOP</v>
      </c>
      <c r="AB805" s="44" t="str">
        <f>TRIM(MID(Raw_data[[#This Row],[Location]],LEN("Positive Recovery- ")+1,LEN(Raw_data[[#This Row],[Location]])))</f>
        <v>Energy Corridor</v>
      </c>
      <c r="AC805" s="45">
        <f t="shared" si="13"/>
        <v>45292</v>
      </c>
      <c r="AD805" s="44" t="str">
        <f>VLOOKUP(Raw_data[[#This Row],[Locations]]&amp;Raw_data[[#This Row],[Looker2]],Category!A:E,5,0)</f>
        <v>Affiliate</v>
      </c>
      <c r="AE805" s="44" t="str">
        <f>Raw_data[[#This Row],[Locations]]&amp;Raw_data[[#This Row],[Looker2]]</f>
        <v>Energy CorridorIOP</v>
      </c>
    </row>
    <row r="806" spans="1:31">
      <c r="A806" s="15">
        <v>45302</v>
      </c>
      <c r="B806" s="15">
        <v>45299</v>
      </c>
      <c r="C806" t="s">
        <v>9</v>
      </c>
      <c r="D806">
        <v>206544</v>
      </c>
      <c r="E806" t="s">
        <v>844</v>
      </c>
      <c r="F806" t="s">
        <v>674</v>
      </c>
      <c r="G806" t="s">
        <v>381</v>
      </c>
      <c r="H806" t="s">
        <v>159</v>
      </c>
      <c r="I806" t="s">
        <v>232</v>
      </c>
      <c r="J806" t="s">
        <v>17</v>
      </c>
      <c r="K806" t="s">
        <v>144</v>
      </c>
      <c r="L806" t="s">
        <v>128</v>
      </c>
      <c r="M806">
        <v>1</v>
      </c>
      <c r="N806" s="47">
        <v>225</v>
      </c>
      <c r="O806" s="47">
        <v>0</v>
      </c>
      <c r="P806" s="47">
        <v>0</v>
      </c>
      <c r="Q806" s="47">
        <v>0</v>
      </c>
      <c r="R806" s="47">
        <v>0</v>
      </c>
      <c r="S806" s="47">
        <v>225</v>
      </c>
      <c r="T806" s="47">
        <v>225</v>
      </c>
      <c r="U806" s="47">
        <v>225</v>
      </c>
      <c r="V806" t="s">
        <v>71</v>
      </c>
      <c r="W806" t="s">
        <v>72</v>
      </c>
      <c r="X806"/>
      <c r="Y806" t="s">
        <v>240</v>
      </c>
      <c r="Z806" s="43" t="str">
        <f>Raw_data[[#This Row],[Month]]&amp;Raw_data[[#This Row],[Locations]]&amp;Raw_data[[#This Row],[Looker2]]</f>
        <v>45292North LoopIOP</v>
      </c>
      <c r="AA806" s="44" t="str">
        <f>IFERROR(VLOOKUP(Raw_data[[#This Row],[Description]],'LU Table'!$A$1:$B$50,2,0),"")</f>
        <v>IOP</v>
      </c>
      <c r="AB806" s="44" t="str">
        <f>TRIM(MID(Raw_data[[#This Row],[Location]],LEN("Positive Recovery- ")+1,LEN(Raw_data[[#This Row],[Location]])))</f>
        <v>North Loop</v>
      </c>
      <c r="AC806" s="45">
        <f t="shared" si="13"/>
        <v>45292</v>
      </c>
      <c r="AD806" s="44" t="str">
        <f>VLOOKUP(Raw_data[[#This Row],[Locations]]&amp;Raw_data[[#This Row],[Looker2]],Category!A:E,5,0)</f>
        <v>Affiliate</v>
      </c>
      <c r="AE806" s="44" t="str">
        <f>Raw_data[[#This Row],[Locations]]&amp;Raw_data[[#This Row],[Looker2]]</f>
        <v>North LoopIOP</v>
      </c>
    </row>
    <row r="807" spans="1:31">
      <c r="A807" s="15">
        <v>45302</v>
      </c>
      <c r="B807" s="15">
        <v>45299</v>
      </c>
      <c r="C807" t="s">
        <v>9</v>
      </c>
      <c r="D807">
        <v>206545</v>
      </c>
      <c r="E807" t="s">
        <v>839</v>
      </c>
      <c r="F807" t="s">
        <v>550</v>
      </c>
      <c r="G807" t="s">
        <v>840</v>
      </c>
      <c r="H807" t="s">
        <v>158</v>
      </c>
      <c r="I807" t="s">
        <v>232</v>
      </c>
      <c r="J807" t="s">
        <v>841</v>
      </c>
      <c r="K807" t="s">
        <v>144</v>
      </c>
      <c r="L807" t="s">
        <v>128</v>
      </c>
      <c r="M807">
        <v>1</v>
      </c>
      <c r="N807" s="47">
        <v>250</v>
      </c>
      <c r="O807" s="47">
        <v>0</v>
      </c>
      <c r="P807" s="47">
        <v>0</v>
      </c>
      <c r="Q807" s="47">
        <v>0</v>
      </c>
      <c r="R807" s="47">
        <v>0</v>
      </c>
      <c r="S807" s="47">
        <v>0</v>
      </c>
      <c r="T807" s="47">
        <v>225</v>
      </c>
      <c r="U807" s="47">
        <v>205</v>
      </c>
      <c r="V807" t="s">
        <v>71</v>
      </c>
      <c r="W807" t="s">
        <v>72</v>
      </c>
      <c r="X807"/>
      <c r="Y807" t="s">
        <v>240</v>
      </c>
      <c r="Z807" s="43" t="str">
        <f>Raw_data[[#This Row],[Month]]&amp;Raw_data[[#This Row],[Locations]]&amp;Raw_data[[#This Row],[Looker2]]</f>
        <v>45292North LoopIOP</v>
      </c>
      <c r="AA807" s="44" t="str">
        <f>IFERROR(VLOOKUP(Raw_data[[#This Row],[Description]],'LU Table'!$A$1:$B$50,2,0),"")</f>
        <v>IOP</v>
      </c>
      <c r="AB807" s="44" t="str">
        <f>TRIM(MID(Raw_data[[#This Row],[Location]],LEN("Positive Recovery- ")+1,LEN(Raw_data[[#This Row],[Location]])))</f>
        <v>North Loop</v>
      </c>
      <c r="AC807" s="45">
        <f t="shared" si="13"/>
        <v>45292</v>
      </c>
      <c r="AD807" s="44" t="str">
        <f>VLOOKUP(Raw_data[[#This Row],[Locations]]&amp;Raw_data[[#This Row],[Looker2]],Category!A:E,5,0)</f>
        <v>Affiliate</v>
      </c>
      <c r="AE807" s="44" t="str">
        <f>Raw_data[[#This Row],[Locations]]&amp;Raw_data[[#This Row],[Looker2]]</f>
        <v>North LoopIOP</v>
      </c>
    </row>
    <row r="808" spans="1:31">
      <c r="A808" s="15">
        <v>45302</v>
      </c>
      <c r="B808" s="15">
        <v>45299</v>
      </c>
      <c r="C808" t="s">
        <v>9</v>
      </c>
      <c r="D808">
        <v>206546</v>
      </c>
      <c r="E808" t="s">
        <v>861</v>
      </c>
      <c r="F808" t="s">
        <v>862</v>
      </c>
      <c r="G808" t="s">
        <v>863</v>
      </c>
      <c r="H808" t="s">
        <v>158</v>
      </c>
      <c r="I808" t="s">
        <v>232</v>
      </c>
      <c r="J808" t="s">
        <v>92</v>
      </c>
      <c r="K808" t="s">
        <v>144</v>
      </c>
      <c r="L808" t="s">
        <v>128</v>
      </c>
      <c r="M808">
        <v>1</v>
      </c>
      <c r="N808" s="47">
        <v>190</v>
      </c>
      <c r="O808" s="47">
        <v>0</v>
      </c>
      <c r="P808" s="47">
        <v>0</v>
      </c>
      <c r="Q808" s="47">
        <v>0</v>
      </c>
      <c r="R808" s="47">
        <v>0</v>
      </c>
      <c r="S808" s="47">
        <v>0</v>
      </c>
      <c r="T808" s="47">
        <v>171</v>
      </c>
      <c r="U808" s="47">
        <v>73</v>
      </c>
      <c r="V808" t="s">
        <v>71</v>
      </c>
      <c r="W808" t="s">
        <v>72</v>
      </c>
      <c r="X808"/>
      <c r="Y808" t="s">
        <v>240</v>
      </c>
      <c r="Z808" s="43" t="str">
        <f>Raw_data[[#This Row],[Month]]&amp;Raw_data[[#This Row],[Locations]]&amp;Raw_data[[#This Row],[Looker2]]</f>
        <v>45292North LoopIOP</v>
      </c>
      <c r="AA808" s="44" t="str">
        <f>IFERROR(VLOOKUP(Raw_data[[#This Row],[Description]],'LU Table'!$A$1:$B$50,2,0),"")</f>
        <v>IOP</v>
      </c>
      <c r="AB808" s="44" t="str">
        <f>TRIM(MID(Raw_data[[#This Row],[Location]],LEN("Positive Recovery- ")+1,LEN(Raw_data[[#This Row],[Location]])))</f>
        <v>North Loop</v>
      </c>
      <c r="AC808" s="45">
        <f t="shared" si="13"/>
        <v>45292</v>
      </c>
      <c r="AD808" s="44" t="str">
        <f>VLOOKUP(Raw_data[[#This Row],[Locations]]&amp;Raw_data[[#This Row],[Looker2]],Category!A:E,5,0)</f>
        <v>Affiliate</v>
      </c>
      <c r="AE808" s="44" t="str">
        <f>Raw_data[[#This Row],[Locations]]&amp;Raw_data[[#This Row],[Looker2]]</f>
        <v>North LoopIOP</v>
      </c>
    </row>
    <row r="809" spans="1:31">
      <c r="A809" s="15">
        <v>45302</v>
      </c>
      <c r="B809" s="15">
        <v>45299</v>
      </c>
      <c r="C809" t="s">
        <v>9</v>
      </c>
      <c r="D809">
        <v>206547</v>
      </c>
      <c r="E809" t="s">
        <v>847</v>
      </c>
      <c r="F809" t="s">
        <v>397</v>
      </c>
      <c r="G809" t="s">
        <v>848</v>
      </c>
      <c r="H809" t="s">
        <v>159</v>
      </c>
      <c r="I809" t="s">
        <v>232</v>
      </c>
      <c r="J809" t="s">
        <v>17</v>
      </c>
      <c r="K809" t="s">
        <v>144</v>
      </c>
      <c r="L809" t="s">
        <v>128</v>
      </c>
      <c r="M809">
        <v>1</v>
      </c>
      <c r="N809" s="47">
        <v>225</v>
      </c>
      <c r="O809" s="47">
        <v>0</v>
      </c>
      <c r="P809" s="47">
        <v>0</v>
      </c>
      <c r="Q809" s="47">
        <v>0</v>
      </c>
      <c r="R809" s="47">
        <v>0</v>
      </c>
      <c r="S809" s="47">
        <v>225</v>
      </c>
      <c r="T809" s="47">
        <v>225</v>
      </c>
      <c r="U809" s="47">
        <v>225</v>
      </c>
      <c r="V809" t="s">
        <v>71</v>
      </c>
      <c r="W809" t="s">
        <v>72</v>
      </c>
      <c r="X809"/>
      <c r="Y809" t="s">
        <v>240</v>
      </c>
      <c r="Z809" s="43" t="str">
        <f>Raw_data[[#This Row],[Month]]&amp;Raw_data[[#This Row],[Locations]]&amp;Raw_data[[#This Row],[Looker2]]</f>
        <v>45292North LoopIOP</v>
      </c>
      <c r="AA809" s="44" t="str">
        <f>IFERROR(VLOOKUP(Raw_data[[#This Row],[Description]],'LU Table'!$A$1:$B$50,2,0),"")</f>
        <v>IOP</v>
      </c>
      <c r="AB809" s="44" t="str">
        <f>TRIM(MID(Raw_data[[#This Row],[Location]],LEN("Positive Recovery- ")+1,LEN(Raw_data[[#This Row],[Location]])))</f>
        <v>North Loop</v>
      </c>
      <c r="AC809" s="45">
        <f t="shared" si="13"/>
        <v>45292</v>
      </c>
      <c r="AD809" s="44" t="str">
        <f>VLOOKUP(Raw_data[[#This Row],[Locations]]&amp;Raw_data[[#This Row],[Looker2]],Category!A:E,5,0)</f>
        <v>Affiliate</v>
      </c>
      <c r="AE809" s="44" t="str">
        <f>Raw_data[[#This Row],[Locations]]&amp;Raw_data[[#This Row],[Looker2]]</f>
        <v>North LoopIOP</v>
      </c>
    </row>
    <row r="810" spans="1:31">
      <c r="A810" s="15">
        <v>45302</v>
      </c>
      <c r="B810" s="15">
        <v>45299</v>
      </c>
      <c r="C810" t="s">
        <v>9</v>
      </c>
      <c r="D810">
        <v>206548</v>
      </c>
      <c r="E810" t="s">
        <v>797</v>
      </c>
      <c r="F810" t="s">
        <v>798</v>
      </c>
      <c r="G810" t="s">
        <v>436</v>
      </c>
      <c r="H810" t="s">
        <v>158</v>
      </c>
      <c r="I810" t="s">
        <v>232</v>
      </c>
      <c r="J810" t="s">
        <v>89</v>
      </c>
      <c r="K810" t="s">
        <v>144</v>
      </c>
      <c r="L810" t="s">
        <v>128</v>
      </c>
      <c r="M810">
        <v>1</v>
      </c>
      <c r="N810" s="47">
        <v>200</v>
      </c>
      <c r="O810" s="47">
        <v>0</v>
      </c>
      <c r="P810" s="47">
        <v>0</v>
      </c>
      <c r="Q810" s="47">
        <v>0</v>
      </c>
      <c r="R810" s="47">
        <v>0</v>
      </c>
      <c r="S810" s="47">
        <v>0</v>
      </c>
      <c r="T810" s="47">
        <v>180</v>
      </c>
      <c r="U810" s="47">
        <v>-20</v>
      </c>
      <c r="V810" t="s">
        <v>71</v>
      </c>
      <c r="W810" t="s">
        <v>72</v>
      </c>
      <c r="X810"/>
      <c r="Y810" t="s">
        <v>240</v>
      </c>
      <c r="Z810" s="43" t="str">
        <f>Raw_data[[#This Row],[Month]]&amp;Raw_data[[#This Row],[Locations]]&amp;Raw_data[[#This Row],[Looker2]]</f>
        <v>45292North LoopIOP</v>
      </c>
      <c r="AA810" s="44" t="str">
        <f>IFERROR(VLOOKUP(Raw_data[[#This Row],[Description]],'LU Table'!$A$1:$B$50,2,0),"")</f>
        <v>IOP</v>
      </c>
      <c r="AB810" s="44" t="str">
        <f>TRIM(MID(Raw_data[[#This Row],[Location]],LEN("Positive Recovery- ")+1,LEN(Raw_data[[#This Row],[Location]])))</f>
        <v>North Loop</v>
      </c>
      <c r="AC810" s="45">
        <f t="shared" si="13"/>
        <v>45292</v>
      </c>
      <c r="AD810" s="44" t="str">
        <f>VLOOKUP(Raw_data[[#This Row],[Locations]]&amp;Raw_data[[#This Row],[Looker2]],Category!A:E,5,0)</f>
        <v>Affiliate</v>
      </c>
      <c r="AE810" s="44" t="str">
        <f>Raw_data[[#This Row],[Locations]]&amp;Raw_data[[#This Row],[Looker2]]</f>
        <v>North LoopIOP</v>
      </c>
    </row>
    <row r="811" spans="1:31">
      <c r="A811" s="15">
        <v>45302</v>
      </c>
      <c r="B811" s="15">
        <v>45299</v>
      </c>
      <c r="C811" t="s">
        <v>9</v>
      </c>
      <c r="D811">
        <v>206549</v>
      </c>
      <c r="E811" t="s">
        <v>1031</v>
      </c>
      <c r="F811" t="s">
        <v>1032</v>
      </c>
      <c r="G811" t="s">
        <v>479</v>
      </c>
      <c r="H811" t="s">
        <v>167</v>
      </c>
      <c r="I811" t="s">
        <v>232</v>
      </c>
      <c r="J811" t="s">
        <v>87</v>
      </c>
      <c r="K811" t="s">
        <v>144</v>
      </c>
      <c r="L811" t="s">
        <v>129</v>
      </c>
      <c r="M811">
        <v>1</v>
      </c>
      <c r="N811" s="47">
        <v>425</v>
      </c>
      <c r="O811" s="47">
        <v>0</v>
      </c>
      <c r="P811" s="47">
        <v>0</v>
      </c>
      <c r="Q811" s="47">
        <v>0</v>
      </c>
      <c r="R811" s="47">
        <v>0</v>
      </c>
      <c r="S811" s="47">
        <v>0</v>
      </c>
      <c r="T811" s="47">
        <v>425</v>
      </c>
      <c r="U811" s="47">
        <v>425</v>
      </c>
      <c r="V811" t="s">
        <v>71</v>
      </c>
      <c r="W811" t="s">
        <v>72</v>
      </c>
      <c r="X811"/>
      <c r="Y811" t="s">
        <v>240</v>
      </c>
      <c r="Z811" s="43" t="str">
        <f>Raw_data[[#This Row],[Month]]&amp;Raw_data[[#This Row],[Locations]]&amp;Raw_data[[#This Row],[Looker2]]</f>
        <v>45292North LoopPHP</v>
      </c>
      <c r="AA811" s="44" t="str">
        <f>IFERROR(VLOOKUP(Raw_data[[#This Row],[Description]],'LU Table'!$A$1:$B$50,2,0),"")</f>
        <v>PHP</v>
      </c>
      <c r="AB811" s="44" t="str">
        <f>TRIM(MID(Raw_data[[#This Row],[Location]],LEN("Positive Recovery- ")+1,LEN(Raw_data[[#This Row],[Location]])))</f>
        <v>North Loop</v>
      </c>
      <c r="AC811" s="45">
        <f t="shared" si="13"/>
        <v>45292</v>
      </c>
      <c r="AD811" s="44" t="str">
        <f>VLOOKUP(Raw_data[[#This Row],[Locations]]&amp;Raw_data[[#This Row],[Looker2]],Category!A:E,5,0)</f>
        <v>Affiliate</v>
      </c>
      <c r="AE811" s="44" t="str">
        <f>Raw_data[[#This Row],[Locations]]&amp;Raw_data[[#This Row],[Looker2]]</f>
        <v>North LoopPHP</v>
      </c>
    </row>
    <row r="812" spans="1:31">
      <c r="A812" s="15">
        <v>45302</v>
      </c>
      <c r="B812" s="15">
        <v>45299</v>
      </c>
      <c r="C812" t="s">
        <v>9</v>
      </c>
      <c r="D812">
        <v>206550</v>
      </c>
      <c r="E812" t="s">
        <v>849</v>
      </c>
      <c r="F812" t="s">
        <v>423</v>
      </c>
      <c r="G812" t="s">
        <v>312</v>
      </c>
      <c r="H812" t="s">
        <v>159</v>
      </c>
      <c r="I812" t="s">
        <v>232</v>
      </c>
      <c r="J812" t="s">
        <v>17</v>
      </c>
      <c r="K812" t="s">
        <v>144</v>
      </c>
      <c r="L812" t="s">
        <v>128</v>
      </c>
      <c r="M812">
        <v>1</v>
      </c>
      <c r="N812" s="47">
        <v>225</v>
      </c>
      <c r="O812" s="47">
        <v>0</v>
      </c>
      <c r="P812" s="47">
        <v>0</v>
      </c>
      <c r="Q812" s="47">
        <v>0</v>
      </c>
      <c r="R812" s="47">
        <v>0</v>
      </c>
      <c r="S812" s="47">
        <v>225</v>
      </c>
      <c r="T812" s="47">
        <v>225</v>
      </c>
      <c r="U812" s="47">
        <v>225</v>
      </c>
      <c r="V812" t="s">
        <v>71</v>
      </c>
      <c r="W812" t="s">
        <v>72</v>
      </c>
      <c r="X812"/>
      <c r="Y812" t="s">
        <v>240</v>
      </c>
      <c r="Z812" s="43" t="str">
        <f>Raw_data[[#This Row],[Month]]&amp;Raw_data[[#This Row],[Locations]]&amp;Raw_data[[#This Row],[Looker2]]</f>
        <v>45292North LoopIOP</v>
      </c>
      <c r="AA812" s="44" t="str">
        <f>IFERROR(VLOOKUP(Raw_data[[#This Row],[Description]],'LU Table'!$A$1:$B$50,2,0),"")</f>
        <v>IOP</v>
      </c>
      <c r="AB812" s="44" t="str">
        <f>TRIM(MID(Raw_data[[#This Row],[Location]],LEN("Positive Recovery- ")+1,LEN(Raw_data[[#This Row],[Location]])))</f>
        <v>North Loop</v>
      </c>
      <c r="AC812" s="45">
        <f t="shared" si="13"/>
        <v>45292</v>
      </c>
      <c r="AD812" s="44" t="str">
        <f>VLOOKUP(Raw_data[[#This Row],[Locations]]&amp;Raw_data[[#This Row],[Looker2]],Category!A:E,5,0)</f>
        <v>Affiliate</v>
      </c>
      <c r="AE812" s="44" t="str">
        <f>Raw_data[[#This Row],[Locations]]&amp;Raw_data[[#This Row],[Looker2]]</f>
        <v>North LoopIOP</v>
      </c>
    </row>
    <row r="813" spans="1:31">
      <c r="A813" s="15">
        <v>45302</v>
      </c>
      <c r="B813" s="15">
        <v>45299</v>
      </c>
      <c r="C813" t="s">
        <v>9</v>
      </c>
      <c r="D813">
        <v>206568</v>
      </c>
      <c r="E813" t="s">
        <v>954</v>
      </c>
      <c r="F813" t="s">
        <v>531</v>
      </c>
      <c r="G813" t="s">
        <v>955</v>
      </c>
      <c r="H813" t="s">
        <v>158</v>
      </c>
      <c r="I813" t="s">
        <v>232</v>
      </c>
      <c r="J813" t="s">
        <v>88</v>
      </c>
      <c r="K813" t="s">
        <v>111</v>
      </c>
      <c r="L813" t="s">
        <v>128</v>
      </c>
      <c r="M813">
        <v>1</v>
      </c>
      <c r="N813" s="47">
        <v>250</v>
      </c>
      <c r="O813" s="47">
        <v>0</v>
      </c>
      <c r="P813" s="47">
        <v>0</v>
      </c>
      <c r="Q813" s="47">
        <v>0</v>
      </c>
      <c r="R813" s="47">
        <v>0</v>
      </c>
      <c r="S813" s="47">
        <v>0</v>
      </c>
      <c r="T813" s="47">
        <v>225</v>
      </c>
      <c r="U813" s="47">
        <v>225</v>
      </c>
      <c r="V813" t="s">
        <v>71</v>
      </c>
      <c r="W813" t="s">
        <v>72</v>
      </c>
      <c r="X813"/>
      <c r="Y813" t="s">
        <v>240</v>
      </c>
      <c r="Z813" s="43" t="str">
        <f>Raw_data[[#This Row],[Month]]&amp;Raw_data[[#This Row],[Locations]]&amp;Raw_data[[#This Row],[Looker2]]</f>
        <v>45292GalleriaIOP</v>
      </c>
      <c r="AA813" s="44" t="str">
        <f>IFERROR(VLOOKUP(Raw_data[[#This Row],[Description]],'LU Table'!$A$1:$B$50,2,0),"")</f>
        <v>IOP</v>
      </c>
      <c r="AB813" s="44" t="str">
        <f>TRIM(MID(Raw_data[[#This Row],[Location]],LEN("Positive Recovery- ")+1,LEN(Raw_data[[#This Row],[Location]])))</f>
        <v>Galleria</v>
      </c>
      <c r="AC813" s="45">
        <f t="shared" si="13"/>
        <v>45292</v>
      </c>
      <c r="AD813" s="44" t="str">
        <f>VLOOKUP(Raw_data[[#This Row],[Locations]]&amp;Raw_data[[#This Row],[Looker2]],Category!A:E,5,0)</f>
        <v>Affiliate</v>
      </c>
      <c r="AE813" s="44" t="str">
        <f>Raw_data[[#This Row],[Locations]]&amp;Raw_data[[#This Row],[Looker2]]</f>
        <v>GalleriaIOP</v>
      </c>
    </row>
    <row r="814" spans="1:31">
      <c r="A814" s="15">
        <v>45302</v>
      </c>
      <c r="B814" s="15">
        <v>45299</v>
      </c>
      <c r="C814" t="s">
        <v>9</v>
      </c>
      <c r="D814">
        <v>206569</v>
      </c>
      <c r="E814" t="s">
        <v>225</v>
      </c>
      <c r="F814" t="s">
        <v>332</v>
      </c>
      <c r="G814" t="s">
        <v>533</v>
      </c>
      <c r="H814" t="s">
        <v>158</v>
      </c>
      <c r="I814" t="s">
        <v>232</v>
      </c>
      <c r="J814" t="s">
        <v>97</v>
      </c>
      <c r="K814" t="s">
        <v>111</v>
      </c>
      <c r="L814" t="s">
        <v>128</v>
      </c>
      <c r="M814">
        <v>1</v>
      </c>
      <c r="N814" s="47">
        <v>225</v>
      </c>
      <c r="O814" s="47">
        <v>0</v>
      </c>
      <c r="P814" s="47">
        <v>0</v>
      </c>
      <c r="Q814" s="47">
        <v>0</v>
      </c>
      <c r="R814" s="47">
        <v>0</v>
      </c>
      <c r="S814" s="47">
        <v>0</v>
      </c>
      <c r="T814" s="47">
        <v>202.5</v>
      </c>
      <c r="U814" s="47">
        <v>22.5</v>
      </c>
      <c r="V814" t="s">
        <v>71</v>
      </c>
      <c r="W814" t="s">
        <v>72</v>
      </c>
      <c r="X814"/>
      <c r="Y814" t="s">
        <v>240</v>
      </c>
      <c r="Z814" s="43" t="str">
        <f>Raw_data[[#This Row],[Month]]&amp;Raw_data[[#This Row],[Locations]]&amp;Raw_data[[#This Row],[Looker2]]</f>
        <v>45292GalleriaIOP</v>
      </c>
      <c r="AA814" s="44" t="str">
        <f>IFERROR(VLOOKUP(Raw_data[[#This Row],[Description]],'LU Table'!$A$1:$B$50,2,0),"")</f>
        <v>IOP</v>
      </c>
      <c r="AB814" s="44" t="str">
        <f>TRIM(MID(Raw_data[[#This Row],[Location]],LEN("Positive Recovery- ")+1,LEN(Raw_data[[#This Row],[Location]])))</f>
        <v>Galleria</v>
      </c>
      <c r="AC814" s="45">
        <f t="shared" si="13"/>
        <v>45292</v>
      </c>
      <c r="AD814" s="44" t="str">
        <f>VLOOKUP(Raw_data[[#This Row],[Locations]]&amp;Raw_data[[#This Row],[Looker2]],Category!A:E,5,0)</f>
        <v>Affiliate</v>
      </c>
      <c r="AE814" s="44" t="str">
        <f>Raw_data[[#This Row],[Locations]]&amp;Raw_data[[#This Row],[Looker2]]</f>
        <v>GalleriaIOP</v>
      </c>
    </row>
    <row r="815" spans="1:31">
      <c r="A815" s="15">
        <v>45302</v>
      </c>
      <c r="B815" s="15">
        <v>45299</v>
      </c>
      <c r="C815" t="s">
        <v>9</v>
      </c>
      <c r="D815">
        <v>206737</v>
      </c>
      <c r="E815" t="s">
        <v>876</v>
      </c>
      <c r="F815" t="s">
        <v>397</v>
      </c>
      <c r="G815" t="s">
        <v>877</v>
      </c>
      <c r="H815" t="s">
        <v>151</v>
      </c>
      <c r="I815" t="s">
        <v>232</v>
      </c>
      <c r="J815" t="s">
        <v>95</v>
      </c>
      <c r="K815" t="s">
        <v>16</v>
      </c>
      <c r="L815" t="s">
        <v>130</v>
      </c>
      <c r="M815">
        <v>3</v>
      </c>
      <c r="N815" s="47">
        <v>1590</v>
      </c>
      <c r="O815" s="47">
        <v>0</v>
      </c>
      <c r="P815" s="47">
        <v>0</v>
      </c>
      <c r="Q815" s="47">
        <v>0</v>
      </c>
      <c r="R815" s="47">
        <v>0</v>
      </c>
      <c r="S815" s="47">
        <v>0</v>
      </c>
      <c r="T815" s="47">
        <v>1566</v>
      </c>
      <c r="U815" s="47">
        <v>213</v>
      </c>
      <c r="V815" t="s">
        <v>71</v>
      </c>
      <c r="W815" t="s">
        <v>72</v>
      </c>
      <c r="X815"/>
      <c r="Y815" t="s">
        <v>240</v>
      </c>
      <c r="Z815" s="43" t="str">
        <f>Raw_data[[#This Row],[Month]]&amp;Raw_data[[#This Row],[Locations]]&amp;Raw_data[[#This Row],[Looker2]]</f>
        <v>45292Garden OaksRTC</v>
      </c>
      <c r="AA815" s="44" t="str">
        <f>IFERROR(VLOOKUP(Raw_data[[#This Row],[Description]],'LU Table'!$A$1:$B$50,2,0),"")</f>
        <v>RTC</v>
      </c>
      <c r="AB815" s="44" t="str">
        <f>TRIM(MID(Raw_data[[#This Row],[Location]],LEN("Positive Recovery- ")+1,LEN(Raw_data[[#This Row],[Location]])))</f>
        <v>Garden Oaks</v>
      </c>
      <c r="AC815" s="45">
        <f t="shared" si="13"/>
        <v>45292</v>
      </c>
      <c r="AD815" s="44" t="str">
        <f>VLOOKUP(Raw_data[[#This Row],[Locations]]&amp;Raw_data[[#This Row],[Looker2]],Category!A:E,5,0)</f>
        <v>Company Owned</v>
      </c>
      <c r="AE815" s="44" t="str">
        <f>Raw_data[[#This Row],[Locations]]&amp;Raw_data[[#This Row],[Looker2]]</f>
        <v>Garden OaksRTC</v>
      </c>
    </row>
    <row r="816" spans="1:31">
      <c r="A816" s="15">
        <v>45302</v>
      </c>
      <c r="B816" s="15">
        <v>45299</v>
      </c>
      <c r="C816" t="s">
        <v>9</v>
      </c>
      <c r="D816">
        <v>206744</v>
      </c>
      <c r="E816" t="s">
        <v>994</v>
      </c>
      <c r="F816" t="s">
        <v>321</v>
      </c>
      <c r="G816" t="s">
        <v>276</v>
      </c>
      <c r="H816" t="s">
        <v>151</v>
      </c>
      <c r="I816" t="s">
        <v>232</v>
      </c>
      <c r="J816" t="s">
        <v>95</v>
      </c>
      <c r="K816" t="s">
        <v>107</v>
      </c>
      <c r="L816" t="s">
        <v>130</v>
      </c>
      <c r="M816">
        <v>3</v>
      </c>
      <c r="N816" s="47">
        <v>1590</v>
      </c>
      <c r="O816" s="47">
        <v>0</v>
      </c>
      <c r="P816" s="47">
        <v>0</v>
      </c>
      <c r="Q816" s="47">
        <v>0</v>
      </c>
      <c r="R816" s="47">
        <v>0</v>
      </c>
      <c r="S816" s="47">
        <v>0</v>
      </c>
      <c r="T816" s="47">
        <v>1566</v>
      </c>
      <c r="U816" s="47">
        <v>612</v>
      </c>
      <c r="V816" t="s">
        <v>71</v>
      </c>
      <c r="W816" t="s">
        <v>72</v>
      </c>
      <c r="X816"/>
      <c r="Y816" t="s">
        <v>240</v>
      </c>
      <c r="Z816" s="43" t="str">
        <f>Raw_data[[#This Row],[Month]]&amp;Raw_data[[#This Row],[Locations]]&amp;Raw_data[[#This Row],[Looker2]]</f>
        <v>45292Dallas Ft WorthRTC</v>
      </c>
      <c r="AA816" s="44" t="str">
        <f>IFERROR(VLOOKUP(Raw_data[[#This Row],[Description]],'LU Table'!$A$1:$B$50,2,0),"")</f>
        <v>RTC</v>
      </c>
      <c r="AB816" s="44" t="str">
        <f>TRIM(MID(Raw_data[[#This Row],[Location]],LEN("Positive Recovery- ")+1,LEN(Raw_data[[#This Row],[Location]])))</f>
        <v>Dallas Ft Worth</v>
      </c>
      <c r="AC816" s="45">
        <f t="shared" si="13"/>
        <v>45292</v>
      </c>
      <c r="AD816" s="44" t="str">
        <f>VLOOKUP(Raw_data[[#This Row],[Locations]]&amp;Raw_data[[#This Row],[Looker2]],Category!A:E,5,0)</f>
        <v>Company Owned</v>
      </c>
      <c r="AE816" s="44" t="str">
        <f>Raw_data[[#This Row],[Locations]]&amp;Raw_data[[#This Row],[Looker2]]</f>
        <v>Dallas Ft WorthRTC</v>
      </c>
    </row>
    <row r="817" spans="1:31">
      <c r="A817" s="15">
        <v>45302</v>
      </c>
      <c r="B817" s="15">
        <v>45299</v>
      </c>
      <c r="C817" t="s">
        <v>9</v>
      </c>
      <c r="D817">
        <v>206746</v>
      </c>
      <c r="E817" t="s">
        <v>741</v>
      </c>
      <c r="F817" t="s">
        <v>413</v>
      </c>
      <c r="G817" t="s">
        <v>742</v>
      </c>
      <c r="H817" t="s">
        <v>151</v>
      </c>
      <c r="I817" t="s">
        <v>232</v>
      </c>
      <c r="J817" t="s">
        <v>95</v>
      </c>
      <c r="K817" t="s">
        <v>16</v>
      </c>
      <c r="L817" t="s">
        <v>130</v>
      </c>
      <c r="M817">
        <v>3</v>
      </c>
      <c r="N817" s="47">
        <v>1590</v>
      </c>
      <c r="O817" s="47">
        <v>0</v>
      </c>
      <c r="P817" s="47">
        <v>0</v>
      </c>
      <c r="Q817" s="47">
        <v>0</v>
      </c>
      <c r="R817" s="47">
        <v>0</v>
      </c>
      <c r="S817" s="47">
        <v>0</v>
      </c>
      <c r="T817" s="47">
        <v>1566</v>
      </c>
      <c r="U817" s="47">
        <v>213</v>
      </c>
      <c r="V817" t="s">
        <v>71</v>
      </c>
      <c r="W817" t="s">
        <v>72</v>
      </c>
      <c r="X817"/>
      <c r="Y817" t="s">
        <v>240</v>
      </c>
      <c r="Z817" s="43" t="str">
        <f>Raw_data[[#This Row],[Month]]&amp;Raw_data[[#This Row],[Locations]]&amp;Raw_data[[#This Row],[Looker2]]</f>
        <v>45292Garden OaksRTC</v>
      </c>
      <c r="AA817" s="44" t="str">
        <f>IFERROR(VLOOKUP(Raw_data[[#This Row],[Description]],'LU Table'!$A$1:$B$50,2,0),"")</f>
        <v>RTC</v>
      </c>
      <c r="AB817" s="44" t="str">
        <f>TRIM(MID(Raw_data[[#This Row],[Location]],LEN("Positive Recovery- ")+1,LEN(Raw_data[[#This Row],[Location]])))</f>
        <v>Garden Oaks</v>
      </c>
      <c r="AC817" s="45">
        <f t="shared" si="13"/>
        <v>45292</v>
      </c>
      <c r="AD817" s="44" t="str">
        <f>VLOOKUP(Raw_data[[#This Row],[Locations]]&amp;Raw_data[[#This Row],[Looker2]],Category!A:E,5,0)</f>
        <v>Company Owned</v>
      </c>
      <c r="AE817" s="44" t="str">
        <f>Raw_data[[#This Row],[Locations]]&amp;Raw_data[[#This Row],[Looker2]]</f>
        <v>Garden OaksRTC</v>
      </c>
    </row>
    <row r="818" spans="1:31">
      <c r="A818" s="15">
        <v>45302</v>
      </c>
      <c r="B818" s="15">
        <v>45299</v>
      </c>
      <c r="C818" t="s">
        <v>9</v>
      </c>
      <c r="D818">
        <v>206747</v>
      </c>
      <c r="E818" t="s">
        <v>941</v>
      </c>
      <c r="F818" t="s">
        <v>942</v>
      </c>
      <c r="G818" t="s">
        <v>486</v>
      </c>
      <c r="H818" t="s">
        <v>151</v>
      </c>
      <c r="I818" t="s">
        <v>232</v>
      </c>
      <c r="J818" t="s">
        <v>95</v>
      </c>
      <c r="K818" t="s">
        <v>16</v>
      </c>
      <c r="L818" t="s">
        <v>131</v>
      </c>
      <c r="M818">
        <v>3</v>
      </c>
      <c r="N818" s="47">
        <v>1590</v>
      </c>
      <c r="O818" s="47">
        <v>0</v>
      </c>
      <c r="P818" s="47">
        <v>0</v>
      </c>
      <c r="Q818" s="47">
        <v>0</v>
      </c>
      <c r="R818" s="47">
        <v>0</v>
      </c>
      <c r="S818" s="47">
        <v>1590</v>
      </c>
      <c r="T818" s="47">
        <v>1566</v>
      </c>
      <c r="U818" s="47">
        <v>1566</v>
      </c>
      <c r="V818" t="s">
        <v>71</v>
      </c>
      <c r="W818" t="s">
        <v>72</v>
      </c>
      <c r="X818"/>
      <c r="Y818" t="s">
        <v>240</v>
      </c>
      <c r="Z818" s="43" t="str">
        <f>Raw_data[[#This Row],[Month]]&amp;Raw_data[[#This Row],[Locations]]&amp;Raw_data[[#This Row],[Looker2]]</f>
        <v>45292Garden OaksRTC</v>
      </c>
      <c r="AA818" s="44" t="str">
        <f>IFERROR(VLOOKUP(Raw_data[[#This Row],[Description]],'LU Table'!$A$1:$B$50,2,0),"")</f>
        <v>RTC</v>
      </c>
      <c r="AB818" s="44" t="str">
        <f>TRIM(MID(Raw_data[[#This Row],[Location]],LEN("Positive Recovery- ")+1,LEN(Raw_data[[#This Row],[Location]])))</f>
        <v>Garden Oaks</v>
      </c>
      <c r="AC818" s="45">
        <f t="shared" si="13"/>
        <v>45292</v>
      </c>
      <c r="AD818" s="44" t="str">
        <f>VLOOKUP(Raw_data[[#This Row],[Locations]]&amp;Raw_data[[#This Row],[Looker2]],Category!A:E,5,0)</f>
        <v>Company Owned</v>
      </c>
      <c r="AE818" s="44" t="str">
        <f>Raw_data[[#This Row],[Locations]]&amp;Raw_data[[#This Row],[Looker2]]</f>
        <v>Garden OaksRTC</v>
      </c>
    </row>
    <row r="819" spans="1:31">
      <c r="A819" s="15">
        <v>45302</v>
      </c>
      <c r="B819" s="15">
        <v>45299</v>
      </c>
      <c r="C819" t="s">
        <v>9</v>
      </c>
      <c r="D819">
        <v>206748</v>
      </c>
      <c r="E819" t="s">
        <v>878</v>
      </c>
      <c r="F819" t="s">
        <v>463</v>
      </c>
      <c r="G819" t="s">
        <v>433</v>
      </c>
      <c r="H819" t="s">
        <v>151</v>
      </c>
      <c r="I819" t="s">
        <v>232</v>
      </c>
      <c r="J819" t="s">
        <v>95</v>
      </c>
      <c r="K819" t="s">
        <v>16</v>
      </c>
      <c r="L819" t="s">
        <v>131</v>
      </c>
      <c r="M819">
        <v>3</v>
      </c>
      <c r="N819" s="47">
        <v>1590</v>
      </c>
      <c r="O819" s="47">
        <v>0</v>
      </c>
      <c r="P819" s="47">
        <v>0</v>
      </c>
      <c r="Q819" s="47">
        <v>0</v>
      </c>
      <c r="R819" s="47">
        <v>0</v>
      </c>
      <c r="S819" s="47">
        <v>1590</v>
      </c>
      <c r="T819" s="47">
        <v>1566</v>
      </c>
      <c r="U819" s="47">
        <v>1566</v>
      </c>
      <c r="V819" t="s">
        <v>71</v>
      </c>
      <c r="W819" t="s">
        <v>72</v>
      </c>
      <c r="X819"/>
      <c r="Y819" t="s">
        <v>240</v>
      </c>
      <c r="Z819" s="43" t="str">
        <f>Raw_data[[#This Row],[Month]]&amp;Raw_data[[#This Row],[Locations]]&amp;Raw_data[[#This Row],[Looker2]]</f>
        <v>45292Garden OaksRTC</v>
      </c>
      <c r="AA819" s="44" t="str">
        <f>IFERROR(VLOOKUP(Raw_data[[#This Row],[Description]],'LU Table'!$A$1:$B$50,2,0),"")</f>
        <v>RTC</v>
      </c>
      <c r="AB819" s="44" t="str">
        <f>TRIM(MID(Raw_data[[#This Row],[Location]],LEN("Positive Recovery- ")+1,LEN(Raw_data[[#This Row],[Location]])))</f>
        <v>Garden Oaks</v>
      </c>
      <c r="AC819" s="45">
        <f t="shared" si="13"/>
        <v>45292</v>
      </c>
      <c r="AD819" s="44" t="str">
        <f>VLOOKUP(Raw_data[[#This Row],[Locations]]&amp;Raw_data[[#This Row],[Looker2]],Category!A:E,5,0)</f>
        <v>Company Owned</v>
      </c>
      <c r="AE819" s="44" t="str">
        <f>Raw_data[[#This Row],[Locations]]&amp;Raw_data[[#This Row],[Looker2]]</f>
        <v>Garden OaksRTC</v>
      </c>
    </row>
    <row r="820" spans="1:31">
      <c r="A820" s="15">
        <v>45302</v>
      </c>
      <c r="B820" s="15">
        <v>45300</v>
      </c>
      <c r="C820" t="s">
        <v>9</v>
      </c>
      <c r="D820">
        <v>206330</v>
      </c>
      <c r="E820" t="s">
        <v>714</v>
      </c>
      <c r="F820" t="s">
        <v>715</v>
      </c>
      <c r="G820" t="s">
        <v>532</v>
      </c>
      <c r="H820" t="s">
        <v>151</v>
      </c>
      <c r="I820" t="s">
        <v>232</v>
      </c>
      <c r="J820" t="s">
        <v>89</v>
      </c>
      <c r="K820" t="s">
        <v>16</v>
      </c>
      <c r="L820" t="s">
        <v>131</v>
      </c>
      <c r="M820">
        <v>1</v>
      </c>
      <c r="N820" s="47">
        <v>425</v>
      </c>
      <c r="O820" s="47">
        <v>0</v>
      </c>
      <c r="P820" s="47">
        <v>0</v>
      </c>
      <c r="Q820" s="47">
        <v>0</v>
      </c>
      <c r="R820" s="47">
        <v>0</v>
      </c>
      <c r="S820" s="47">
        <v>0</v>
      </c>
      <c r="T820" s="47">
        <v>382.5</v>
      </c>
      <c r="U820" s="47">
        <v>-42.5</v>
      </c>
      <c r="V820" t="s">
        <v>71</v>
      </c>
      <c r="W820" t="s">
        <v>72</v>
      </c>
      <c r="X820"/>
      <c r="Y820" t="s">
        <v>240</v>
      </c>
      <c r="Z820" s="43" t="str">
        <f>Raw_data[[#This Row],[Month]]&amp;Raw_data[[#This Row],[Locations]]&amp;Raw_data[[#This Row],[Looker2]]</f>
        <v>45292Garden OaksRTC</v>
      </c>
      <c r="AA820" s="44" t="str">
        <f>IFERROR(VLOOKUP(Raw_data[[#This Row],[Description]],'LU Table'!$A$1:$B$50,2,0),"")</f>
        <v>RTC</v>
      </c>
      <c r="AB820" s="44" t="str">
        <f>TRIM(MID(Raw_data[[#This Row],[Location]],LEN("Positive Recovery- ")+1,LEN(Raw_data[[#This Row],[Location]])))</f>
        <v>Garden Oaks</v>
      </c>
      <c r="AC820" s="45">
        <f t="shared" si="13"/>
        <v>45292</v>
      </c>
      <c r="AD820" s="44" t="str">
        <f>VLOOKUP(Raw_data[[#This Row],[Locations]]&amp;Raw_data[[#This Row],[Looker2]],Category!A:E,5,0)</f>
        <v>Company Owned</v>
      </c>
      <c r="AE820" s="44" t="str">
        <f>Raw_data[[#This Row],[Locations]]&amp;Raw_data[[#This Row],[Looker2]]</f>
        <v>Garden OaksRTC</v>
      </c>
    </row>
    <row r="821" spans="1:31">
      <c r="A821" s="15">
        <v>45302</v>
      </c>
      <c r="B821" s="15">
        <v>45300</v>
      </c>
      <c r="C821" t="s">
        <v>9</v>
      </c>
      <c r="D821">
        <v>206331</v>
      </c>
      <c r="E821" t="s">
        <v>999</v>
      </c>
      <c r="F821" t="s">
        <v>1000</v>
      </c>
      <c r="G821" t="s">
        <v>317</v>
      </c>
      <c r="H821" t="s">
        <v>151</v>
      </c>
      <c r="I821" t="s">
        <v>232</v>
      </c>
      <c r="J821" t="s">
        <v>88</v>
      </c>
      <c r="K821" t="s">
        <v>16</v>
      </c>
      <c r="L821" t="s">
        <v>131</v>
      </c>
      <c r="M821">
        <v>1</v>
      </c>
      <c r="N821" s="47">
        <v>500</v>
      </c>
      <c r="O821" s="47">
        <v>0</v>
      </c>
      <c r="P821" s="47">
        <v>0</v>
      </c>
      <c r="Q821" s="47">
        <v>0</v>
      </c>
      <c r="R821" s="47">
        <v>0</v>
      </c>
      <c r="S821" s="47">
        <v>500</v>
      </c>
      <c r="T821" s="47">
        <v>450</v>
      </c>
      <c r="U821" s="47">
        <v>450</v>
      </c>
      <c r="V821" t="s">
        <v>71</v>
      </c>
      <c r="W821" t="s">
        <v>72</v>
      </c>
      <c r="X821"/>
      <c r="Y821" t="s">
        <v>240</v>
      </c>
      <c r="Z821" s="43" t="str">
        <f>Raw_data[[#This Row],[Month]]&amp;Raw_data[[#This Row],[Locations]]&amp;Raw_data[[#This Row],[Looker2]]</f>
        <v>45292Garden OaksRTC</v>
      </c>
      <c r="AA821" s="44" t="str">
        <f>IFERROR(VLOOKUP(Raw_data[[#This Row],[Description]],'LU Table'!$A$1:$B$50,2,0),"")</f>
        <v>RTC</v>
      </c>
      <c r="AB821" s="44" t="str">
        <f>TRIM(MID(Raw_data[[#This Row],[Location]],LEN("Positive Recovery- ")+1,LEN(Raw_data[[#This Row],[Location]])))</f>
        <v>Garden Oaks</v>
      </c>
      <c r="AC821" s="45">
        <f t="shared" si="13"/>
        <v>45292</v>
      </c>
      <c r="AD821" s="44" t="str">
        <f>VLOOKUP(Raw_data[[#This Row],[Locations]]&amp;Raw_data[[#This Row],[Looker2]],Category!A:E,5,0)</f>
        <v>Company Owned</v>
      </c>
      <c r="AE821" s="44" t="str">
        <f>Raw_data[[#This Row],[Locations]]&amp;Raw_data[[#This Row],[Looker2]]</f>
        <v>Garden OaksRTC</v>
      </c>
    </row>
    <row r="822" spans="1:31">
      <c r="A822" s="15">
        <v>45302</v>
      </c>
      <c r="B822" s="15">
        <v>45300</v>
      </c>
      <c r="C822" t="s">
        <v>9</v>
      </c>
      <c r="D822">
        <v>206332</v>
      </c>
      <c r="E822" t="s">
        <v>735</v>
      </c>
      <c r="F822" t="s">
        <v>301</v>
      </c>
      <c r="G822" t="s">
        <v>317</v>
      </c>
      <c r="H822" t="s">
        <v>171</v>
      </c>
      <c r="I822" t="s">
        <v>232</v>
      </c>
      <c r="J822" t="s">
        <v>93</v>
      </c>
      <c r="K822" t="s">
        <v>16</v>
      </c>
      <c r="L822" t="s">
        <v>130</v>
      </c>
      <c r="M822">
        <v>1</v>
      </c>
      <c r="N822" s="47">
        <v>230</v>
      </c>
      <c r="O822" s="47">
        <v>0</v>
      </c>
      <c r="P822" s="47">
        <v>0</v>
      </c>
      <c r="Q822" s="47">
        <v>0</v>
      </c>
      <c r="R822" s="47">
        <v>0</v>
      </c>
      <c r="S822" s="47">
        <v>0</v>
      </c>
      <c r="T822" s="47">
        <v>207</v>
      </c>
      <c r="U822" s="47">
        <v>-23</v>
      </c>
      <c r="V822" t="s">
        <v>71</v>
      </c>
      <c r="W822" t="s">
        <v>72</v>
      </c>
      <c r="X822"/>
      <c r="Y822" t="s">
        <v>240</v>
      </c>
      <c r="Z822" s="43" t="str">
        <f>Raw_data[[#This Row],[Month]]&amp;Raw_data[[#This Row],[Locations]]&amp;Raw_data[[#This Row],[Looker2]]</f>
        <v>45292Garden OaksRTC</v>
      </c>
      <c r="AA822" s="44" t="str">
        <f>IFERROR(VLOOKUP(Raw_data[[#This Row],[Description]],'LU Table'!$A$1:$B$50,2,0),"")</f>
        <v>RTC</v>
      </c>
      <c r="AB822" s="44" t="str">
        <f>TRIM(MID(Raw_data[[#This Row],[Location]],LEN("Positive Recovery- ")+1,LEN(Raw_data[[#This Row],[Location]])))</f>
        <v>Garden Oaks</v>
      </c>
      <c r="AC822" s="45">
        <f t="shared" si="13"/>
        <v>45292</v>
      </c>
      <c r="AD822" s="44" t="str">
        <f>VLOOKUP(Raw_data[[#This Row],[Locations]]&amp;Raw_data[[#This Row],[Looker2]],Category!A:E,5,0)</f>
        <v>Company Owned</v>
      </c>
      <c r="AE822" s="44" t="str">
        <f>Raw_data[[#This Row],[Locations]]&amp;Raw_data[[#This Row],[Looker2]]</f>
        <v>Garden OaksRTC</v>
      </c>
    </row>
    <row r="823" spans="1:31">
      <c r="A823" s="15">
        <v>45302</v>
      </c>
      <c r="B823" s="15">
        <v>45300</v>
      </c>
      <c r="C823" t="s">
        <v>9</v>
      </c>
      <c r="D823">
        <v>206333</v>
      </c>
      <c r="E823" t="s">
        <v>110</v>
      </c>
      <c r="F823" t="s">
        <v>386</v>
      </c>
      <c r="G823" t="s">
        <v>387</v>
      </c>
      <c r="H823" t="s">
        <v>155</v>
      </c>
      <c r="I823" t="s">
        <v>232</v>
      </c>
      <c r="J823" t="s">
        <v>88</v>
      </c>
      <c r="K823" t="s">
        <v>57</v>
      </c>
      <c r="L823" t="s">
        <v>130</v>
      </c>
      <c r="M823">
        <v>1</v>
      </c>
      <c r="N823" s="47">
        <v>700</v>
      </c>
      <c r="O823" s="47">
        <v>0</v>
      </c>
      <c r="P823" s="47">
        <v>0</v>
      </c>
      <c r="Q823" s="47">
        <v>0</v>
      </c>
      <c r="R823" s="47">
        <v>0</v>
      </c>
      <c r="S823" s="47">
        <v>0</v>
      </c>
      <c r="T823" s="47">
        <v>630</v>
      </c>
      <c r="U823" s="47">
        <v>210</v>
      </c>
      <c r="V823" t="s">
        <v>71</v>
      </c>
      <c r="W823" t="s">
        <v>72</v>
      </c>
      <c r="X823"/>
      <c r="Y823" t="s">
        <v>240</v>
      </c>
      <c r="Z823" s="43" t="str">
        <f>Raw_data[[#This Row],[Month]]&amp;Raw_data[[#This Row],[Locations]]&amp;Raw_data[[#This Row],[Looker2]]</f>
        <v>45292Hill CountryDetox</v>
      </c>
      <c r="AA823" s="44" t="str">
        <f>IFERROR(VLOOKUP(Raw_data[[#This Row],[Description]],'LU Table'!$A$1:$B$50,2,0),"")</f>
        <v>Detox</v>
      </c>
      <c r="AB823" s="44" t="str">
        <f>TRIM(MID(Raw_data[[#This Row],[Location]],LEN("Positive Recovery- ")+1,LEN(Raw_data[[#This Row],[Location]])))</f>
        <v>Hill Country</v>
      </c>
      <c r="AC823" s="45">
        <f t="shared" si="13"/>
        <v>45292</v>
      </c>
      <c r="AD823" s="44" t="str">
        <f>VLOOKUP(Raw_data[[#This Row],[Locations]]&amp;Raw_data[[#This Row],[Looker2]],Category!A:E,5,0)</f>
        <v>Company Owned</v>
      </c>
      <c r="AE823" s="44" t="str">
        <f>Raw_data[[#This Row],[Locations]]&amp;Raw_data[[#This Row],[Looker2]]</f>
        <v>Hill CountryDetox</v>
      </c>
    </row>
    <row r="824" spans="1:31">
      <c r="A824" s="15">
        <v>45302</v>
      </c>
      <c r="B824" s="15">
        <v>45300</v>
      </c>
      <c r="C824" t="s">
        <v>9</v>
      </c>
      <c r="D824">
        <v>206334</v>
      </c>
      <c r="E824" t="s">
        <v>934</v>
      </c>
      <c r="F824" t="s">
        <v>358</v>
      </c>
      <c r="G824" t="s">
        <v>935</v>
      </c>
      <c r="H824" t="s">
        <v>151</v>
      </c>
      <c r="I824" t="s">
        <v>232</v>
      </c>
      <c r="J824" t="s">
        <v>88</v>
      </c>
      <c r="K824" t="s">
        <v>16</v>
      </c>
      <c r="L824" t="s">
        <v>131</v>
      </c>
      <c r="M824">
        <v>1</v>
      </c>
      <c r="N824" s="47">
        <v>500</v>
      </c>
      <c r="O824" s="47">
        <v>0</v>
      </c>
      <c r="P824" s="47">
        <v>0</v>
      </c>
      <c r="Q824" s="47">
        <v>0</v>
      </c>
      <c r="R824" s="47">
        <v>0</v>
      </c>
      <c r="S824" s="47">
        <v>500</v>
      </c>
      <c r="T824" s="47">
        <v>450</v>
      </c>
      <c r="U824" s="47">
        <v>450</v>
      </c>
      <c r="V824" t="s">
        <v>71</v>
      </c>
      <c r="W824" t="s">
        <v>72</v>
      </c>
      <c r="X824"/>
      <c r="Y824" t="s">
        <v>240</v>
      </c>
      <c r="Z824" s="43" t="str">
        <f>Raw_data[[#This Row],[Month]]&amp;Raw_data[[#This Row],[Locations]]&amp;Raw_data[[#This Row],[Looker2]]</f>
        <v>45292Garden OaksRTC</v>
      </c>
      <c r="AA824" s="44" t="str">
        <f>IFERROR(VLOOKUP(Raw_data[[#This Row],[Description]],'LU Table'!$A$1:$B$50,2,0),"")</f>
        <v>RTC</v>
      </c>
      <c r="AB824" s="44" t="str">
        <f>TRIM(MID(Raw_data[[#This Row],[Location]],LEN("Positive Recovery- ")+1,LEN(Raw_data[[#This Row],[Location]])))</f>
        <v>Garden Oaks</v>
      </c>
      <c r="AC824" s="45">
        <f t="shared" si="13"/>
        <v>45292</v>
      </c>
      <c r="AD824" s="44" t="str">
        <f>VLOOKUP(Raw_data[[#This Row],[Locations]]&amp;Raw_data[[#This Row],[Looker2]],Category!A:E,5,0)</f>
        <v>Company Owned</v>
      </c>
      <c r="AE824" s="44" t="str">
        <f>Raw_data[[#This Row],[Locations]]&amp;Raw_data[[#This Row],[Looker2]]</f>
        <v>Garden OaksRTC</v>
      </c>
    </row>
    <row r="825" spans="1:31">
      <c r="A825" s="15">
        <v>45302</v>
      </c>
      <c r="B825" s="15">
        <v>45300</v>
      </c>
      <c r="C825" t="s">
        <v>9</v>
      </c>
      <c r="D825">
        <v>206335</v>
      </c>
      <c r="E825" t="s">
        <v>192</v>
      </c>
      <c r="F825" t="s">
        <v>377</v>
      </c>
      <c r="G825" t="s">
        <v>497</v>
      </c>
      <c r="H825" t="s">
        <v>151</v>
      </c>
      <c r="I825" t="s">
        <v>232</v>
      </c>
      <c r="J825" t="s">
        <v>87</v>
      </c>
      <c r="K825" t="s">
        <v>57</v>
      </c>
      <c r="L825" t="s">
        <v>131</v>
      </c>
      <c r="M825">
        <v>1</v>
      </c>
      <c r="N825" s="47">
        <v>470</v>
      </c>
      <c r="O825" s="47">
        <v>0</v>
      </c>
      <c r="P825" s="47">
        <v>0</v>
      </c>
      <c r="Q825" s="47">
        <v>0</v>
      </c>
      <c r="R825" s="47">
        <v>0</v>
      </c>
      <c r="S825" s="47">
        <v>0</v>
      </c>
      <c r="T825" s="47">
        <v>423</v>
      </c>
      <c r="U825" s="47">
        <v>47</v>
      </c>
      <c r="V825" t="s">
        <v>71</v>
      </c>
      <c r="W825" t="s">
        <v>72</v>
      </c>
      <c r="X825"/>
      <c r="Y825" t="s">
        <v>240</v>
      </c>
      <c r="Z825" s="43" t="str">
        <f>Raw_data[[#This Row],[Month]]&amp;Raw_data[[#This Row],[Locations]]&amp;Raw_data[[#This Row],[Looker2]]</f>
        <v>45292Hill CountryRTC</v>
      </c>
      <c r="AA825" s="44" t="str">
        <f>IFERROR(VLOOKUP(Raw_data[[#This Row],[Description]],'LU Table'!$A$1:$B$50,2,0),"")</f>
        <v>RTC</v>
      </c>
      <c r="AB825" s="44" t="str">
        <f>TRIM(MID(Raw_data[[#This Row],[Location]],LEN("Positive Recovery- ")+1,LEN(Raw_data[[#This Row],[Location]])))</f>
        <v>Hill Country</v>
      </c>
      <c r="AC825" s="45">
        <f t="shared" si="13"/>
        <v>45292</v>
      </c>
      <c r="AD825" s="44" t="str">
        <f>VLOOKUP(Raw_data[[#This Row],[Locations]]&amp;Raw_data[[#This Row],[Looker2]],Category!A:E,5,0)</f>
        <v>Company Owned</v>
      </c>
      <c r="AE825" s="44" t="str">
        <f>Raw_data[[#This Row],[Locations]]&amp;Raw_data[[#This Row],[Looker2]]</f>
        <v>Hill CountryRTC</v>
      </c>
    </row>
    <row r="826" spans="1:31">
      <c r="A826" s="15">
        <v>45302</v>
      </c>
      <c r="B826" s="15">
        <v>45300</v>
      </c>
      <c r="C826" t="s">
        <v>9</v>
      </c>
      <c r="D826">
        <v>206336</v>
      </c>
      <c r="E826" t="s">
        <v>854</v>
      </c>
      <c r="F826" t="s">
        <v>855</v>
      </c>
      <c r="G826" t="s">
        <v>429</v>
      </c>
      <c r="H826" t="s">
        <v>151</v>
      </c>
      <c r="I826" t="s">
        <v>232</v>
      </c>
      <c r="J826" t="s">
        <v>17</v>
      </c>
      <c r="K826" t="s">
        <v>57</v>
      </c>
      <c r="L826" t="s">
        <v>130</v>
      </c>
      <c r="M826">
        <v>1</v>
      </c>
      <c r="N826" s="47">
        <v>400</v>
      </c>
      <c r="O826" s="47">
        <v>0</v>
      </c>
      <c r="P826" s="47">
        <v>0</v>
      </c>
      <c r="Q826" s="47">
        <v>0</v>
      </c>
      <c r="R826" s="47">
        <v>0</v>
      </c>
      <c r="S826" s="47">
        <v>0</v>
      </c>
      <c r="T826" s="47">
        <v>400</v>
      </c>
      <c r="U826" s="47">
        <v>0</v>
      </c>
      <c r="V826" t="s">
        <v>71</v>
      </c>
      <c r="W826" t="s">
        <v>72</v>
      </c>
      <c r="X826"/>
      <c r="Y826" t="s">
        <v>240</v>
      </c>
      <c r="Z826" s="43" t="str">
        <f>Raw_data[[#This Row],[Month]]&amp;Raw_data[[#This Row],[Locations]]&amp;Raw_data[[#This Row],[Looker2]]</f>
        <v>45292Hill CountryRTC</v>
      </c>
      <c r="AA826" s="44" t="str">
        <f>IFERROR(VLOOKUP(Raw_data[[#This Row],[Description]],'LU Table'!$A$1:$B$50,2,0),"")</f>
        <v>RTC</v>
      </c>
      <c r="AB826" s="44" t="str">
        <f>TRIM(MID(Raw_data[[#This Row],[Location]],LEN("Positive Recovery- ")+1,LEN(Raw_data[[#This Row],[Location]])))</f>
        <v>Hill Country</v>
      </c>
      <c r="AC826" s="45">
        <f t="shared" si="13"/>
        <v>45292</v>
      </c>
      <c r="AD826" s="44" t="str">
        <f>VLOOKUP(Raw_data[[#This Row],[Locations]]&amp;Raw_data[[#This Row],[Looker2]],Category!A:E,5,0)</f>
        <v>Company Owned</v>
      </c>
      <c r="AE826" s="44" t="str">
        <f>Raw_data[[#This Row],[Locations]]&amp;Raw_data[[#This Row],[Looker2]]</f>
        <v>Hill CountryRTC</v>
      </c>
    </row>
    <row r="827" spans="1:31">
      <c r="A827" s="15">
        <v>45302</v>
      </c>
      <c r="B827" s="15">
        <v>45300</v>
      </c>
      <c r="C827" t="s">
        <v>9</v>
      </c>
      <c r="D827">
        <v>206337</v>
      </c>
      <c r="E827" t="s">
        <v>708</v>
      </c>
      <c r="F827" t="s">
        <v>449</v>
      </c>
      <c r="G827" t="s">
        <v>709</v>
      </c>
      <c r="H827" t="s">
        <v>151</v>
      </c>
      <c r="I827" t="s">
        <v>232</v>
      </c>
      <c r="J827" t="s">
        <v>87</v>
      </c>
      <c r="K827" t="s">
        <v>16</v>
      </c>
      <c r="L827" t="s">
        <v>131</v>
      </c>
      <c r="M827">
        <v>1</v>
      </c>
      <c r="N827" s="47">
        <v>470</v>
      </c>
      <c r="O827" s="47">
        <v>0</v>
      </c>
      <c r="P827" s="47">
        <v>0</v>
      </c>
      <c r="Q827" s="47">
        <v>0</v>
      </c>
      <c r="R827" s="47">
        <v>0</v>
      </c>
      <c r="S827" s="47">
        <v>0</v>
      </c>
      <c r="T827" s="47">
        <v>423</v>
      </c>
      <c r="U827" s="47">
        <v>71</v>
      </c>
      <c r="V827" t="s">
        <v>71</v>
      </c>
      <c r="W827" t="s">
        <v>72</v>
      </c>
      <c r="X827"/>
      <c r="Y827" t="s">
        <v>240</v>
      </c>
      <c r="Z827" s="43" t="str">
        <f>Raw_data[[#This Row],[Month]]&amp;Raw_data[[#This Row],[Locations]]&amp;Raw_data[[#This Row],[Looker2]]</f>
        <v>45292Garden OaksRTC</v>
      </c>
      <c r="AA827" s="44" t="str">
        <f>IFERROR(VLOOKUP(Raw_data[[#This Row],[Description]],'LU Table'!$A$1:$B$50,2,0),"")</f>
        <v>RTC</v>
      </c>
      <c r="AB827" s="44" t="str">
        <f>TRIM(MID(Raw_data[[#This Row],[Location]],LEN("Positive Recovery- ")+1,LEN(Raw_data[[#This Row],[Location]])))</f>
        <v>Garden Oaks</v>
      </c>
      <c r="AC827" s="45">
        <f t="shared" si="13"/>
        <v>45292</v>
      </c>
      <c r="AD827" s="44" t="str">
        <f>VLOOKUP(Raw_data[[#This Row],[Locations]]&amp;Raw_data[[#This Row],[Looker2]],Category!A:E,5,0)</f>
        <v>Company Owned</v>
      </c>
      <c r="AE827" s="44" t="str">
        <f>Raw_data[[#This Row],[Locations]]&amp;Raw_data[[#This Row],[Looker2]]</f>
        <v>Garden OaksRTC</v>
      </c>
    </row>
    <row r="828" spans="1:31">
      <c r="A828" s="15">
        <v>45302</v>
      </c>
      <c r="B828" s="15">
        <v>45300</v>
      </c>
      <c r="C828" t="s">
        <v>9</v>
      </c>
      <c r="D828">
        <v>206339</v>
      </c>
      <c r="E828" t="s">
        <v>891</v>
      </c>
      <c r="F828" t="s">
        <v>597</v>
      </c>
      <c r="G828" t="s">
        <v>892</v>
      </c>
      <c r="H828" t="s">
        <v>173</v>
      </c>
      <c r="I828" t="s">
        <v>232</v>
      </c>
      <c r="J828" t="s">
        <v>90</v>
      </c>
      <c r="K828" t="s">
        <v>107</v>
      </c>
      <c r="L828" t="s">
        <v>130</v>
      </c>
      <c r="M828">
        <v>1</v>
      </c>
      <c r="N828" s="47">
        <v>450</v>
      </c>
      <c r="O828" s="47">
        <v>0</v>
      </c>
      <c r="P828" s="47">
        <v>0</v>
      </c>
      <c r="Q828" s="47">
        <v>0</v>
      </c>
      <c r="R828" s="47">
        <v>0</v>
      </c>
      <c r="S828" s="47">
        <v>15</v>
      </c>
      <c r="T828" s="47">
        <v>405</v>
      </c>
      <c r="U828" s="47">
        <v>122.25</v>
      </c>
      <c r="V828" t="s">
        <v>71</v>
      </c>
      <c r="W828" t="s">
        <v>72</v>
      </c>
      <c r="X828"/>
      <c r="Y828" t="s">
        <v>240</v>
      </c>
      <c r="Z828" s="43" t="str">
        <f>Raw_data[[#This Row],[Month]]&amp;Raw_data[[#This Row],[Locations]]&amp;Raw_data[[#This Row],[Looker2]]</f>
        <v>45292Dallas Ft WorthRTC</v>
      </c>
      <c r="AA828" s="44" t="str">
        <f>IFERROR(VLOOKUP(Raw_data[[#This Row],[Description]],'LU Table'!$A$1:$B$50,2,0),"")</f>
        <v>RTC</v>
      </c>
      <c r="AB828" s="44" t="str">
        <f>TRIM(MID(Raw_data[[#This Row],[Location]],LEN("Positive Recovery- ")+1,LEN(Raw_data[[#This Row],[Location]])))</f>
        <v>Dallas Ft Worth</v>
      </c>
      <c r="AC828" s="45">
        <f t="shared" si="13"/>
        <v>45292</v>
      </c>
      <c r="AD828" s="44" t="str">
        <f>VLOOKUP(Raw_data[[#This Row],[Locations]]&amp;Raw_data[[#This Row],[Looker2]],Category!A:E,5,0)</f>
        <v>Company Owned</v>
      </c>
      <c r="AE828" s="44" t="str">
        <f>Raw_data[[#This Row],[Locations]]&amp;Raw_data[[#This Row],[Looker2]]</f>
        <v>Dallas Ft WorthRTC</v>
      </c>
    </row>
    <row r="829" spans="1:31">
      <c r="A829" s="15">
        <v>45302</v>
      </c>
      <c r="B829" s="15">
        <v>45300</v>
      </c>
      <c r="C829" t="s">
        <v>9</v>
      </c>
      <c r="D829">
        <v>206340</v>
      </c>
      <c r="E829" t="s">
        <v>1004</v>
      </c>
      <c r="F829" t="s">
        <v>324</v>
      </c>
      <c r="G829" t="s">
        <v>1005</v>
      </c>
      <c r="H829" t="s">
        <v>155</v>
      </c>
      <c r="I829" t="s">
        <v>232</v>
      </c>
      <c r="J829" t="s">
        <v>806</v>
      </c>
      <c r="K829" t="s">
        <v>16</v>
      </c>
      <c r="L829" t="s">
        <v>130</v>
      </c>
      <c r="M829">
        <v>1</v>
      </c>
      <c r="N829" s="47">
        <v>650</v>
      </c>
      <c r="O829" s="47">
        <v>0</v>
      </c>
      <c r="P829" s="47">
        <v>0</v>
      </c>
      <c r="Q829" s="47">
        <v>0</v>
      </c>
      <c r="R829" s="47">
        <v>0</v>
      </c>
      <c r="S829" s="47">
        <v>0</v>
      </c>
      <c r="T829" s="47">
        <v>585</v>
      </c>
      <c r="U829" s="47">
        <v>585</v>
      </c>
      <c r="V829" t="s">
        <v>71</v>
      </c>
      <c r="W829" t="s">
        <v>72</v>
      </c>
      <c r="X829"/>
      <c r="Y829" t="s">
        <v>240</v>
      </c>
      <c r="Z829" s="43" t="str">
        <f>Raw_data[[#This Row],[Month]]&amp;Raw_data[[#This Row],[Locations]]&amp;Raw_data[[#This Row],[Looker2]]</f>
        <v>45292Garden OaksDetox</v>
      </c>
      <c r="AA829" s="44" t="str">
        <f>IFERROR(VLOOKUP(Raw_data[[#This Row],[Description]],'LU Table'!$A$1:$B$50,2,0),"")</f>
        <v>Detox</v>
      </c>
      <c r="AB829" s="44" t="str">
        <f>TRIM(MID(Raw_data[[#This Row],[Location]],LEN("Positive Recovery- ")+1,LEN(Raw_data[[#This Row],[Location]])))</f>
        <v>Garden Oaks</v>
      </c>
      <c r="AC829" s="45">
        <f t="shared" si="13"/>
        <v>45292</v>
      </c>
      <c r="AD829" s="44" t="str">
        <f>VLOOKUP(Raw_data[[#This Row],[Locations]]&amp;Raw_data[[#This Row],[Looker2]],Category!A:E,5,0)</f>
        <v>Company Owned</v>
      </c>
      <c r="AE829" s="44" t="str">
        <f>Raw_data[[#This Row],[Locations]]&amp;Raw_data[[#This Row],[Looker2]]</f>
        <v>Garden OaksDetox</v>
      </c>
    </row>
    <row r="830" spans="1:31">
      <c r="A830" s="15">
        <v>45302</v>
      </c>
      <c r="B830" s="15">
        <v>45300</v>
      </c>
      <c r="C830" t="s">
        <v>9</v>
      </c>
      <c r="D830">
        <v>206341</v>
      </c>
      <c r="E830" t="s">
        <v>852</v>
      </c>
      <c r="F830" t="s">
        <v>549</v>
      </c>
      <c r="G830" t="s">
        <v>853</v>
      </c>
      <c r="H830" t="s">
        <v>154</v>
      </c>
      <c r="I830" t="s">
        <v>232</v>
      </c>
      <c r="J830" t="s">
        <v>93</v>
      </c>
      <c r="K830" t="s">
        <v>107</v>
      </c>
      <c r="L830" t="s">
        <v>131</v>
      </c>
      <c r="M830">
        <v>1</v>
      </c>
      <c r="N830" s="47">
        <v>530</v>
      </c>
      <c r="O830" s="47">
        <v>0</v>
      </c>
      <c r="P830" s="47">
        <v>0</v>
      </c>
      <c r="Q830" s="47">
        <v>0</v>
      </c>
      <c r="R830" s="47">
        <v>0</v>
      </c>
      <c r="S830" s="47">
        <v>530</v>
      </c>
      <c r="T830" s="47">
        <v>477</v>
      </c>
      <c r="U830" s="47">
        <v>477</v>
      </c>
      <c r="V830" t="s">
        <v>71</v>
      </c>
      <c r="W830" t="s">
        <v>72</v>
      </c>
      <c r="X830"/>
      <c r="Y830" t="s">
        <v>240</v>
      </c>
      <c r="Z830" s="43" t="str">
        <f>Raw_data[[#This Row],[Month]]&amp;Raw_data[[#This Row],[Locations]]&amp;Raw_data[[#This Row],[Looker2]]</f>
        <v>45292Dallas Ft WorthRTC</v>
      </c>
      <c r="AA830" s="44" t="str">
        <f>IFERROR(VLOOKUP(Raw_data[[#This Row],[Description]],'LU Table'!$A$1:$B$50,2,0),"")</f>
        <v>RTC</v>
      </c>
      <c r="AB830" s="44" t="str">
        <f>TRIM(MID(Raw_data[[#This Row],[Location]],LEN("Positive Recovery- ")+1,LEN(Raw_data[[#This Row],[Location]])))</f>
        <v>Dallas Ft Worth</v>
      </c>
      <c r="AC830" s="45">
        <f t="shared" si="13"/>
        <v>45292</v>
      </c>
      <c r="AD830" s="44" t="str">
        <f>VLOOKUP(Raw_data[[#This Row],[Locations]]&amp;Raw_data[[#This Row],[Looker2]],Category!A:E,5,0)</f>
        <v>Company Owned</v>
      </c>
      <c r="AE830" s="44" t="str">
        <f>Raw_data[[#This Row],[Locations]]&amp;Raw_data[[#This Row],[Looker2]]</f>
        <v>Dallas Ft WorthRTC</v>
      </c>
    </row>
    <row r="831" spans="1:31">
      <c r="A831" s="15">
        <v>45302</v>
      </c>
      <c r="B831" s="15">
        <v>45300</v>
      </c>
      <c r="C831" t="s">
        <v>9</v>
      </c>
      <c r="D831">
        <v>206342</v>
      </c>
      <c r="E831" t="s">
        <v>963</v>
      </c>
      <c r="F831" t="s">
        <v>964</v>
      </c>
      <c r="G831" t="s">
        <v>965</v>
      </c>
      <c r="H831" t="s">
        <v>151</v>
      </c>
      <c r="I831" t="s">
        <v>232</v>
      </c>
      <c r="J831" t="s">
        <v>87</v>
      </c>
      <c r="K831" t="s">
        <v>16</v>
      </c>
      <c r="L831" t="s">
        <v>130</v>
      </c>
      <c r="M831">
        <v>1</v>
      </c>
      <c r="N831" s="47">
        <v>470</v>
      </c>
      <c r="O831" s="47">
        <v>0</v>
      </c>
      <c r="P831" s="47">
        <v>0</v>
      </c>
      <c r="Q831" s="47">
        <v>0</v>
      </c>
      <c r="R831" s="47">
        <v>0</v>
      </c>
      <c r="S831" s="47">
        <v>0</v>
      </c>
      <c r="T831" s="47">
        <v>423</v>
      </c>
      <c r="U831" s="47">
        <v>47</v>
      </c>
      <c r="V831" t="s">
        <v>71</v>
      </c>
      <c r="W831" t="s">
        <v>72</v>
      </c>
      <c r="X831"/>
      <c r="Y831" t="s">
        <v>240</v>
      </c>
      <c r="Z831" s="43" t="str">
        <f>Raw_data[[#This Row],[Month]]&amp;Raw_data[[#This Row],[Locations]]&amp;Raw_data[[#This Row],[Looker2]]</f>
        <v>45292Garden OaksRTC</v>
      </c>
      <c r="AA831" s="44" t="str">
        <f>IFERROR(VLOOKUP(Raw_data[[#This Row],[Description]],'LU Table'!$A$1:$B$50,2,0),"")</f>
        <v>RTC</v>
      </c>
      <c r="AB831" s="44" t="str">
        <f>TRIM(MID(Raw_data[[#This Row],[Location]],LEN("Positive Recovery- ")+1,LEN(Raw_data[[#This Row],[Location]])))</f>
        <v>Garden Oaks</v>
      </c>
      <c r="AC831" s="45">
        <f t="shared" si="13"/>
        <v>45292</v>
      </c>
      <c r="AD831" s="44" t="str">
        <f>VLOOKUP(Raw_data[[#This Row],[Locations]]&amp;Raw_data[[#This Row],[Looker2]],Category!A:E,5,0)</f>
        <v>Company Owned</v>
      </c>
      <c r="AE831" s="44" t="str">
        <f>Raw_data[[#This Row],[Locations]]&amp;Raw_data[[#This Row],[Looker2]]</f>
        <v>Garden OaksRTC</v>
      </c>
    </row>
    <row r="832" spans="1:31">
      <c r="A832" s="15">
        <v>45302</v>
      </c>
      <c r="B832" s="15">
        <v>45300</v>
      </c>
      <c r="C832" t="s">
        <v>9</v>
      </c>
      <c r="D832">
        <v>206343</v>
      </c>
      <c r="E832" t="s">
        <v>675</v>
      </c>
      <c r="F832" t="s">
        <v>37</v>
      </c>
      <c r="G832" t="s">
        <v>487</v>
      </c>
      <c r="H832" t="s">
        <v>154</v>
      </c>
      <c r="I832" t="s">
        <v>232</v>
      </c>
      <c r="J832" t="s">
        <v>132</v>
      </c>
      <c r="K832" t="s">
        <v>16</v>
      </c>
      <c r="L832" t="s">
        <v>131</v>
      </c>
      <c r="M832">
        <v>1</v>
      </c>
      <c r="N832" s="47">
        <v>400.39</v>
      </c>
      <c r="O832" s="47">
        <v>0</v>
      </c>
      <c r="P832" s="47">
        <v>0</v>
      </c>
      <c r="Q832" s="47">
        <v>0</v>
      </c>
      <c r="R832" s="47">
        <v>0</v>
      </c>
      <c r="S832" s="47">
        <v>400.39</v>
      </c>
      <c r="T832" s="47">
        <v>360.35</v>
      </c>
      <c r="U832" s="47">
        <v>360.35</v>
      </c>
      <c r="V832" t="s">
        <v>71</v>
      </c>
      <c r="W832" t="s">
        <v>72</v>
      </c>
      <c r="X832"/>
      <c r="Y832" t="s">
        <v>240</v>
      </c>
      <c r="Z832" s="43" t="str">
        <f>Raw_data[[#This Row],[Month]]&amp;Raw_data[[#This Row],[Locations]]&amp;Raw_data[[#This Row],[Looker2]]</f>
        <v>45292Garden OaksRTC</v>
      </c>
      <c r="AA832" s="44" t="str">
        <f>IFERROR(VLOOKUP(Raw_data[[#This Row],[Description]],'LU Table'!$A$1:$B$50,2,0),"")</f>
        <v>RTC</v>
      </c>
      <c r="AB832" s="44" t="str">
        <f>TRIM(MID(Raw_data[[#This Row],[Location]],LEN("Positive Recovery- ")+1,LEN(Raw_data[[#This Row],[Location]])))</f>
        <v>Garden Oaks</v>
      </c>
      <c r="AC832" s="45">
        <f t="shared" si="13"/>
        <v>45292</v>
      </c>
      <c r="AD832" s="44" t="str">
        <f>VLOOKUP(Raw_data[[#This Row],[Locations]]&amp;Raw_data[[#This Row],[Looker2]],Category!A:E,5,0)</f>
        <v>Company Owned</v>
      </c>
      <c r="AE832" s="44" t="str">
        <f>Raw_data[[#This Row],[Locations]]&amp;Raw_data[[#This Row],[Looker2]]</f>
        <v>Garden OaksRTC</v>
      </c>
    </row>
    <row r="833" spans="1:31">
      <c r="A833" s="15">
        <v>45302</v>
      </c>
      <c r="B833" s="15">
        <v>45300</v>
      </c>
      <c r="C833" t="s">
        <v>9</v>
      </c>
      <c r="D833">
        <v>206344</v>
      </c>
      <c r="E833" t="s">
        <v>1003</v>
      </c>
      <c r="F833" t="s">
        <v>491</v>
      </c>
      <c r="G833" t="s">
        <v>393</v>
      </c>
      <c r="H833" t="s">
        <v>155</v>
      </c>
      <c r="I833" t="s">
        <v>232</v>
      </c>
      <c r="J833" t="s">
        <v>87</v>
      </c>
      <c r="K833" t="s">
        <v>107</v>
      </c>
      <c r="L833" t="s">
        <v>130</v>
      </c>
      <c r="M833">
        <v>1</v>
      </c>
      <c r="N833" s="47">
        <v>775</v>
      </c>
      <c r="O833" s="47">
        <v>0</v>
      </c>
      <c r="P833" s="47">
        <v>0</v>
      </c>
      <c r="Q833" s="47">
        <v>0</v>
      </c>
      <c r="R833" s="47">
        <v>0</v>
      </c>
      <c r="S833" s="47">
        <v>0</v>
      </c>
      <c r="T833" s="47">
        <v>697.5</v>
      </c>
      <c r="U833" s="47">
        <v>312.5</v>
      </c>
      <c r="V833" t="s">
        <v>71</v>
      </c>
      <c r="W833" t="s">
        <v>72</v>
      </c>
      <c r="X833"/>
      <c r="Y833" t="s">
        <v>240</v>
      </c>
      <c r="Z833" s="43" t="str">
        <f>Raw_data[[#This Row],[Month]]&amp;Raw_data[[#This Row],[Locations]]&amp;Raw_data[[#This Row],[Looker2]]</f>
        <v>45292Dallas Ft WorthDetox</v>
      </c>
      <c r="AA833" s="44" t="str">
        <f>IFERROR(VLOOKUP(Raw_data[[#This Row],[Description]],'LU Table'!$A$1:$B$50,2,0),"")</f>
        <v>Detox</v>
      </c>
      <c r="AB833" s="44" t="str">
        <f>TRIM(MID(Raw_data[[#This Row],[Location]],LEN("Positive Recovery- ")+1,LEN(Raw_data[[#This Row],[Location]])))</f>
        <v>Dallas Ft Worth</v>
      </c>
      <c r="AC833" s="45">
        <f t="shared" si="13"/>
        <v>45292</v>
      </c>
      <c r="AD833" s="44" t="str">
        <f>VLOOKUP(Raw_data[[#This Row],[Locations]]&amp;Raw_data[[#This Row],[Looker2]],Category!A:E,5,0)</f>
        <v>Company Owned</v>
      </c>
      <c r="AE833" s="44" t="str">
        <f>Raw_data[[#This Row],[Locations]]&amp;Raw_data[[#This Row],[Looker2]]</f>
        <v>Dallas Ft WorthDetox</v>
      </c>
    </row>
    <row r="834" spans="1:31">
      <c r="A834" s="15">
        <v>45302</v>
      </c>
      <c r="B834" s="15">
        <v>45300</v>
      </c>
      <c r="C834" t="s">
        <v>9</v>
      </c>
      <c r="D834">
        <v>206345</v>
      </c>
      <c r="E834" t="s">
        <v>888</v>
      </c>
      <c r="F834" t="s">
        <v>290</v>
      </c>
      <c r="G834" t="s">
        <v>889</v>
      </c>
      <c r="H834" t="s">
        <v>151</v>
      </c>
      <c r="I834" t="s">
        <v>232</v>
      </c>
      <c r="J834" t="s">
        <v>17</v>
      </c>
      <c r="K834" t="s">
        <v>16</v>
      </c>
      <c r="L834" t="s">
        <v>130</v>
      </c>
      <c r="M834">
        <v>1</v>
      </c>
      <c r="N834" s="47">
        <v>200</v>
      </c>
      <c r="O834" s="47">
        <v>0</v>
      </c>
      <c r="P834" s="47">
        <v>0</v>
      </c>
      <c r="Q834" s="47">
        <v>0</v>
      </c>
      <c r="R834" s="47">
        <v>0</v>
      </c>
      <c r="S834" s="47">
        <v>0</v>
      </c>
      <c r="T834" s="47">
        <v>200</v>
      </c>
      <c r="U834" s="47">
        <v>0</v>
      </c>
      <c r="V834" t="s">
        <v>71</v>
      </c>
      <c r="W834" t="s">
        <v>72</v>
      </c>
      <c r="X834"/>
      <c r="Y834" t="s">
        <v>240</v>
      </c>
      <c r="Z834" s="43" t="str">
        <f>Raw_data[[#This Row],[Month]]&amp;Raw_data[[#This Row],[Locations]]&amp;Raw_data[[#This Row],[Looker2]]</f>
        <v>45292Garden OaksRTC</v>
      </c>
      <c r="AA834" s="44" t="str">
        <f>IFERROR(VLOOKUP(Raw_data[[#This Row],[Description]],'LU Table'!$A$1:$B$50,2,0),"")</f>
        <v>RTC</v>
      </c>
      <c r="AB834" s="44" t="str">
        <f>TRIM(MID(Raw_data[[#This Row],[Location]],LEN("Positive Recovery- ")+1,LEN(Raw_data[[#This Row],[Location]])))</f>
        <v>Garden Oaks</v>
      </c>
      <c r="AC834" s="45">
        <f t="shared" si="13"/>
        <v>45292</v>
      </c>
      <c r="AD834" s="44" t="str">
        <f>VLOOKUP(Raw_data[[#This Row],[Locations]]&amp;Raw_data[[#This Row],[Looker2]],Category!A:E,5,0)</f>
        <v>Company Owned</v>
      </c>
      <c r="AE834" s="44" t="str">
        <f>Raw_data[[#This Row],[Locations]]&amp;Raw_data[[#This Row],[Looker2]]</f>
        <v>Garden OaksRTC</v>
      </c>
    </row>
    <row r="835" spans="1:31">
      <c r="A835" s="15">
        <v>45302</v>
      </c>
      <c r="B835" s="15">
        <v>45300</v>
      </c>
      <c r="C835" t="s">
        <v>9</v>
      </c>
      <c r="D835">
        <v>206346</v>
      </c>
      <c r="E835" t="s">
        <v>569</v>
      </c>
      <c r="F835" t="s">
        <v>570</v>
      </c>
      <c r="G835" t="s">
        <v>571</v>
      </c>
      <c r="H835" t="s">
        <v>151</v>
      </c>
      <c r="I835" t="s">
        <v>232</v>
      </c>
      <c r="J835" t="s">
        <v>89</v>
      </c>
      <c r="K835" t="s">
        <v>16</v>
      </c>
      <c r="L835" t="s">
        <v>130</v>
      </c>
      <c r="M835">
        <v>1</v>
      </c>
      <c r="N835" s="47">
        <v>425</v>
      </c>
      <c r="O835" s="47">
        <v>0</v>
      </c>
      <c r="P835" s="47">
        <v>0</v>
      </c>
      <c r="Q835" s="47">
        <v>0</v>
      </c>
      <c r="R835" s="47">
        <v>0</v>
      </c>
      <c r="S835" s="47">
        <v>0</v>
      </c>
      <c r="T835" s="47">
        <v>382.5</v>
      </c>
      <c r="U835" s="47">
        <v>-42.5</v>
      </c>
      <c r="V835" t="s">
        <v>71</v>
      </c>
      <c r="W835" t="s">
        <v>72</v>
      </c>
      <c r="X835"/>
      <c r="Y835" t="s">
        <v>240</v>
      </c>
      <c r="Z835" s="43" t="str">
        <f>Raw_data[[#This Row],[Month]]&amp;Raw_data[[#This Row],[Locations]]&amp;Raw_data[[#This Row],[Looker2]]</f>
        <v>45292Garden OaksRTC</v>
      </c>
      <c r="AA835" s="44" t="str">
        <f>IFERROR(VLOOKUP(Raw_data[[#This Row],[Description]],'LU Table'!$A$1:$B$50,2,0),"")</f>
        <v>RTC</v>
      </c>
      <c r="AB835" s="44" t="str">
        <f>TRIM(MID(Raw_data[[#This Row],[Location]],LEN("Positive Recovery- ")+1,LEN(Raw_data[[#This Row],[Location]])))</f>
        <v>Garden Oaks</v>
      </c>
      <c r="AC835" s="45">
        <f t="shared" si="13"/>
        <v>45292</v>
      </c>
      <c r="AD835" s="44" t="str">
        <f>VLOOKUP(Raw_data[[#This Row],[Locations]]&amp;Raw_data[[#This Row],[Looker2]],Category!A:E,5,0)</f>
        <v>Company Owned</v>
      </c>
      <c r="AE835" s="44" t="str">
        <f>Raw_data[[#This Row],[Locations]]&amp;Raw_data[[#This Row],[Looker2]]</f>
        <v>Garden OaksRTC</v>
      </c>
    </row>
    <row r="836" spans="1:31">
      <c r="A836" s="15">
        <v>45302</v>
      </c>
      <c r="B836" s="15">
        <v>45300</v>
      </c>
      <c r="C836" t="s">
        <v>9</v>
      </c>
      <c r="D836">
        <v>206347</v>
      </c>
      <c r="E836" t="s">
        <v>807</v>
      </c>
      <c r="F836" t="s">
        <v>405</v>
      </c>
      <c r="G836" t="s">
        <v>808</v>
      </c>
      <c r="H836" t="s">
        <v>152</v>
      </c>
      <c r="I836" t="s">
        <v>232</v>
      </c>
      <c r="J836" t="s">
        <v>96</v>
      </c>
      <c r="K836" t="s">
        <v>57</v>
      </c>
      <c r="L836" t="s">
        <v>128</v>
      </c>
      <c r="M836">
        <v>1</v>
      </c>
      <c r="N836" s="47">
        <v>428</v>
      </c>
      <c r="O836" s="47">
        <v>0</v>
      </c>
      <c r="P836" s="47">
        <v>0</v>
      </c>
      <c r="Q836" s="47">
        <v>0</v>
      </c>
      <c r="R836" s="47">
        <v>0</v>
      </c>
      <c r="S836" s="47">
        <v>0</v>
      </c>
      <c r="T836" s="47">
        <v>385.2</v>
      </c>
      <c r="U836" s="47">
        <v>-42.8</v>
      </c>
      <c r="V836" t="s">
        <v>71</v>
      </c>
      <c r="W836" t="s">
        <v>72</v>
      </c>
      <c r="X836"/>
      <c r="Y836" t="s">
        <v>240</v>
      </c>
      <c r="Z836" s="43" t="str">
        <f>Raw_data[[#This Row],[Month]]&amp;Raw_data[[#This Row],[Locations]]&amp;Raw_data[[#This Row],[Looker2]]</f>
        <v>45292Hill CountryRTC</v>
      </c>
      <c r="AA836" s="44" t="str">
        <f>IFERROR(VLOOKUP(Raw_data[[#This Row],[Description]],'LU Table'!$A$1:$B$50,2,0),"")</f>
        <v>RTC</v>
      </c>
      <c r="AB836" s="44" t="str">
        <f>TRIM(MID(Raw_data[[#This Row],[Location]],LEN("Positive Recovery- ")+1,LEN(Raw_data[[#This Row],[Location]])))</f>
        <v>Hill Country</v>
      </c>
      <c r="AC836" s="45">
        <f t="shared" si="13"/>
        <v>45292</v>
      </c>
      <c r="AD836" s="44" t="str">
        <f>VLOOKUP(Raw_data[[#This Row],[Locations]]&amp;Raw_data[[#This Row],[Looker2]],Category!A:E,5,0)</f>
        <v>Company Owned</v>
      </c>
      <c r="AE836" s="44" t="str">
        <f>Raw_data[[#This Row],[Locations]]&amp;Raw_data[[#This Row],[Looker2]]</f>
        <v>Hill CountryRTC</v>
      </c>
    </row>
    <row r="837" spans="1:31">
      <c r="A837" s="15">
        <v>45302</v>
      </c>
      <c r="B837" s="15">
        <v>45300</v>
      </c>
      <c r="C837" t="s">
        <v>9</v>
      </c>
      <c r="D837">
        <v>206348</v>
      </c>
      <c r="E837" t="s">
        <v>991</v>
      </c>
      <c r="F837" t="s">
        <v>992</v>
      </c>
      <c r="G837" t="s">
        <v>993</v>
      </c>
      <c r="H837" t="s">
        <v>152</v>
      </c>
      <c r="I837" t="s">
        <v>232</v>
      </c>
      <c r="J837" t="s">
        <v>90</v>
      </c>
      <c r="K837" t="s">
        <v>16</v>
      </c>
      <c r="L837" t="s">
        <v>131</v>
      </c>
      <c r="M837">
        <v>1</v>
      </c>
      <c r="N837" s="47">
        <v>535</v>
      </c>
      <c r="O837" s="47">
        <v>0</v>
      </c>
      <c r="P837" s="47">
        <v>0</v>
      </c>
      <c r="Q837" s="47">
        <v>0</v>
      </c>
      <c r="R837" s="47">
        <v>0</v>
      </c>
      <c r="S837" s="47">
        <v>15</v>
      </c>
      <c r="T837" s="47">
        <v>481.5</v>
      </c>
      <c r="U837" s="47">
        <v>481.5</v>
      </c>
      <c r="V837" t="s">
        <v>71</v>
      </c>
      <c r="W837" t="s">
        <v>72</v>
      </c>
      <c r="X837"/>
      <c r="Y837" t="s">
        <v>240</v>
      </c>
      <c r="Z837" s="43" t="str">
        <f>Raw_data[[#This Row],[Month]]&amp;Raw_data[[#This Row],[Locations]]&amp;Raw_data[[#This Row],[Looker2]]</f>
        <v>45292Garden OaksRTC</v>
      </c>
      <c r="AA837" s="44" t="str">
        <f>IFERROR(VLOOKUP(Raw_data[[#This Row],[Description]],'LU Table'!$A$1:$B$50,2,0),"")</f>
        <v>RTC</v>
      </c>
      <c r="AB837" s="44" t="str">
        <f>TRIM(MID(Raw_data[[#This Row],[Location]],LEN("Positive Recovery- ")+1,LEN(Raw_data[[#This Row],[Location]])))</f>
        <v>Garden Oaks</v>
      </c>
      <c r="AC837" s="45">
        <f t="shared" si="13"/>
        <v>45292</v>
      </c>
      <c r="AD837" s="44" t="str">
        <f>VLOOKUP(Raw_data[[#This Row],[Locations]]&amp;Raw_data[[#This Row],[Looker2]],Category!A:E,5,0)</f>
        <v>Company Owned</v>
      </c>
      <c r="AE837" s="44" t="str">
        <f>Raw_data[[#This Row],[Locations]]&amp;Raw_data[[#This Row],[Looker2]]</f>
        <v>Garden OaksRTC</v>
      </c>
    </row>
    <row r="838" spans="1:31">
      <c r="A838" s="15">
        <v>45302</v>
      </c>
      <c r="B838" s="15">
        <v>45300</v>
      </c>
      <c r="C838" t="s">
        <v>9</v>
      </c>
      <c r="D838">
        <v>206350</v>
      </c>
      <c r="E838" t="s">
        <v>936</v>
      </c>
      <c r="F838" t="s">
        <v>937</v>
      </c>
      <c r="G838" t="s">
        <v>938</v>
      </c>
      <c r="H838" t="s">
        <v>151</v>
      </c>
      <c r="I838" t="s">
        <v>232</v>
      </c>
      <c r="J838" t="s">
        <v>88</v>
      </c>
      <c r="K838" t="s">
        <v>16</v>
      </c>
      <c r="L838" t="s">
        <v>131</v>
      </c>
      <c r="M838">
        <v>1</v>
      </c>
      <c r="N838" s="47">
        <v>500</v>
      </c>
      <c r="O838" s="47">
        <v>0</v>
      </c>
      <c r="P838" s="47">
        <v>0</v>
      </c>
      <c r="Q838" s="47">
        <v>0</v>
      </c>
      <c r="R838" s="47">
        <v>0</v>
      </c>
      <c r="S838" s="47">
        <v>0</v>
      </c>
      <c r="T838" s="47">
        <v>450</v>
      </c>
      <c r="U838" s="47">
        <v>-50</v>
      </c>
      <c r="V838" t="s">
        <v>71</v>
      </c>
      <c r="W838" t="s">
        <v>72</v>
      </c>
      <c r="X838"/>
      <c r="Y838" t="s">
        <v>240</v>
      </c>
      <c r="Z838" s="43" t="str">
        <f>Raw_data[[#This Row],[Month]]&amp;Raw_data[[#This Row],[Locations]]&amp;Raw_data[[#This Row],[Looker2]]</f>
        <v>45292Garden OaksRTC</v>
      </c>
      <c r="AA838" s="44" t="str">
        <f>IFERROR(VLOOKUP(Raw_data[[#This Row],[Description]],'LU Table'!$A$1:$B$50,2,0),"")</f>
        <v>RTC</v>
      </c>
      <c r="AB838" s="44" t="str">
        <f>TRIM(MID(Raw_data[[#This Row],[Location]],LEN("Positive Recovery- ")+1,LEN(Raw_data[[#This Row],[Location]])))</f>
        <v>Garden Oaks</v>
      </c>
      <c r="AC838" s="45">
        <f t="shared" si="13"/>
        <v>45292</v>
      </c>
      <c r="AD838" s="44" t="str">
        <f>VLOOKUP(Raw_data[[#This Row],[Locations]]&amp;Raw_data[[#This Row],[Looker2]],Category!A:E,5,0)</f>
        <v>Company Owned</v>
      </c>
      <c r="AE838" s="44" t="str">
        <f>Raw_data[[#This Row],[Locations]]&amp;Raw_data[[#This Row],[Looker2]]</f>
        <v>Garden OaksRTC</v>
      </c>
    </row>
    <row r="839" spans="1:31">
      <c r="A839" s="15">
        <v>45302</v>
      </c>
      <c r="B839" s="15">
        <v>45300</v>
      </c>
      <c r="C839" t="s">
        <v>9</v>
      </c>
      <c r="D839">
        <v>206351</v>
      </c>
      <c r="E839" t="s">
        <v>975</v>
      </c>
      <c r="F839" t="s">
        <v>255</v>
      </c>
      <c r="G839" t="s">
        <v>976</v>
      </c>
      <c r="H839" t="s">
        <v>155</v>
      </c>
      <c r="I839" t="s">
        <v>232</v>
      </c>
      <c r="J839" t="s">
        <v>94</v>
      </c>
      <c r="K839" t="s">
        <v>16</v>
      </c>
      <c r="L839" t="s">
        <v>130</v>
      </c>
      <c r="M839">
        <v>1</v>
      </c>
      <c r="N839" s="47">
        <v>610</v>
      </c>
      <c r="O839" s="47">
        <v>0</v>
      </c>
      <c r="P839" s="47">
        <v>0</v>
      </c>
      <c r="Q839" s="47">
        <v>0</v>
      </c>
      <c r="R839" s="47">
        <v>0</v>
      </c>
      <c r="S839" s="47">
        <v>0</v>
      </c>
      <c r="T839" s="47">
        <v>549</v>
      </c>
      <c r="U839" s="47">
        <v>-61</v>
      </c>
      <c r="V839" t="s">
        <v>71</v>
      </c>
      <c r="W839" t="s">
        <v>72</v>
      </c>
      <c r="X839"/>
      <c r="Y839" t="s">
        <v>240</v>
      </c>
      <c r="Z839" s="43" t="str">
        <f>Raw_data[[#This Row],[Month]]&amp;Raw_data[[#This Row],[Locations]]&amp;Raw_data[[#This Row],[Looker2]]</f>
        <v>45292Garden OaksDetox</v>
      </c>
      <c r="AA839" s="44" t="str">
        <f>IFERROR(VLOOKUP(Raw_data[[#This Row],[Description]],'LU Table'!$A$1:$B$50,2,0),"")</f>
        <v>Detox</v>
      </c>
      <c r="AB839" s="44" t="str">
        <f>TRIM(MID(Raw_data[[#This Row],[Location]],LEN("Positive Recovery- ")+1,LEN(Raw_data[[#This Row],[Location]])))</f>
        <v>Garden Oaks</v>
      </c>
      <c r="AC839" s="45">
        <f t="shared" si="13"/>
        <v>45292</v>
      </c>
      <c r="AD839" s="44" t="str">
        <f>VLOOKUP(Raw_data[[#This Row],[Locations]]&amp;Raw_data[[#This Row],[Looker2]],Category!A:E,5,0)</f>
        <v>Company Owned</v>
      </c>
      <c r="AE839" s="44" t="str">
        <f>Raw_data[[#This Row],[Locations]]&amp;Raw_data[[#This Row],[Looker2]]</f>
        <v>Garden OaksDetox</v>
      </c>
    </row>
    <row r="840" spans="1:31">
      <c r="A840" s="15">
        <v>45302</v>
      </c>
      <c r="B840" s="15">
        <v>45300</v>
      </c>
      <c r="C840" t="s">
        <v>9</v>
      </c>
      <c r="D840">
        <v>206352</v>
      </c>
      <c r="E840" t="s">
        <v>99</v>
      </c>
      <c r="F840" t="s">
        <v>278</v>
      </c>
      <c r="G840" t="s">
        <v>400</v>
      </c>
      <c r="H840" t="s">
        <v>178</v>
      </c>
      <c r="I840" t="s">
        <v>232</v>
      </c>
      <c r="J840" t="s">
        <v>711</v>
      </c>
      <c r="K840" t="s">
        <v>107</v>
      </c>
      <c r="L840" t="s">
        <v>134</v>
      </c>
      <c r="M840">
        <v>1</v>
      </c>
      <c r="N840" s="47">
        <v>312</v>
      </c>
      <c r="O840" s="47">
        <v>0</v>
      </c>
      <c r="P840" s="47">
        <v>0</v>
      </c>
      <c r="Q840" s="47">
        <v>0</v>
      </c>
      <c r="R840" s="47">
        <v>0</v>
      </c>
      <c r="S840" s="47">
        <v>312</v>
      </c>
      <c r="T840" s="47">
        <v>280.8</v>
      </c>
      <c r="U840" s="47">
        <v>280.8</v>
      </c>
      <c r="V840" t="s">
        <v>71</v>
      </c>
      <c r="W840" t="s">
        <v>72</v>
      </c>
      <c r="X840"/>
      <c r="Y840" t="s">
        <v>240</v>
      </c>
      <c r="Z840" s="43" t="str">
        <f>Raw_data[[#This Row],[Month]]&amp;Raw_data[[#This Row],[Locations]]&amp;Raw_data[[#This Row],[Looker2]]</f>
        <v>45292Dallas Ft WorthRTC</v>
      </c>
      <c r="AA840" s="44" t="str">
        <f>IFERROR(VLOOKUP(Raw_data[[#This Row],[Description]],'LU Table'!$A$1:$B$50,2,0),"")</f>
        <v>RTC</v>
      </c>
      <c r="AB840" s="44" t="str">
        <f>TRIM(MID(Raw_data[[#This Row],[Location]],LEN("Positive Recovery- ")+1,LEN(Raw_data[[#This Row],[Location]])))</f>
        <v>Dallas Ft Worth</v>
      </c>
      <c r="AC840" s="45">
        <f t="shared" si="13"/>
        <v>45292</v>
      </c>
      <c r="AD840" s="44" t="str">
        <f>VLOOKUP(Raw_data[[#This Row],[Locations]]&amp;Raw_data[[#This Row],[Looker2]],Category!A:E,5,0)</f>
        <v>Company Owned</v>
      </c>
      <c r="AE840" s="44" t="str">
        <f>Raw_data[[#This Row],[Locations]]&amp;Raw_data[[#This Row],[Looker2]]</f>
        <v>Dallas Ft WorthRTC</v>
      </c>
    </row>
    <row r="841" spans="1:31">
      <c r="A841" s="15">
        <v>45302</v>
      </c>
      <c r="B841" s="15">
        <v>45300</v>
      </c>
      <c r="C841" t="s">
        <v>9</v>
      </c>
      <c r="D841">
        <v>206353</v>
      </c>
      <c r="E841" t="s">
        <v>949</v>
      </c>
      <c r="F841" t="s">
        <v>950</v>
      </c>
      <c r="G841" t="s">
        <v>382</v>
      </c>
      <c r="H841" t="s">
        <v>154</v>
      </c>
      <c r="I841" t="s">
        <v>232</v>
      </c>
      <c r="J841" t="s">
        <v>93</v>
      </c>
      <c r="K841" t="s">
        <v>107</v>
      </c>
      <c r="L841" t="s">
        <v>131</v>
      </c>
      <c r="M841">
        <v>1</v>
      </c>
      <c r="N841" s="47">
        <v>530</v>
      </c>
      <c r="O841" s="47">
        <v>0</v>
      </c>
      <c r="P841" s="47">
        <v>0</v>
      </c>
      <c r="Q841" s="47">
        <v>0</v>
      </c>
      <c r="R841" s="47">
        <v>0</v>
      </c>
      <c r="S841" s="47">
        <v>0</v>
      </c>
      <c r="T841" s="47">
        <v>477</v>
      </c>
      <c r="U841" s="47">
        <v>-53</v>
      </c>
      <c r="V841" t="s">
        <v>71</v>
      </c>
      <c r="W841" t="s">
        <v>72</v>
      </c>
      <c r="X841"/>
      <c r="Y841" t="s">
        <v>240</v>
      </c>
      <c r="Z841" s="43" t="str">
        <f>Raw_data[[#This Row],[Month]]&amp;Raw_data[[#This Row],[Locations]]&amp;Raw_data[[#This Row],[Looker2]]</f>
        <v>45292Dallas Ft WorthRTC</v>
      </c>
      <c r="AA841" s="44" t="str">
        <f>IFERROR(VLOOKUP(Raw_data[[#This Row],[Description]],'LU Table'!$A$1:$B$50,2,0),"")</f>
        <v>RTC</v>
      </c>
      <c r="AB841" s="44" t="str">
        <f>TRIM(MID(Raw_data[[#This Row],[Location]],LEN("Positive Recovery- ")+1,LEN(Raw_data[[#This Row],[Location]])))</f>
        <v>Dallas Ft Worth</v>
      </c>
      <c r="AC841" s="45">
        <f t="shared" si="13"/>
        <v>45292</v>
      </c>
      <c r="AD841" s="44" t="str">
        <f>VLOOKUP(Raw_data[[#This Row],[Locations]]&amp;Raw_data[[#This Row],[Looker2]],Category!A:E,5,0)</f>
        <v>Company Owned</v>
      </c>
      <c r="AE841" s="44" t="str">
        <f>Raw_data[[#This Row],[Locations]]&amp;Raw_data[[#This Row],[Looker2]]</f>
        <v>Dallas Ft WorthRTC</v>
      </c>
    </row>
    <row r="842" spans="1:31">
      <c r="A842" s="15">
        <v>45302</v>
      </c>
      <c r="B842" s="15">
        <v>45300</v>
      </c>
      <c r="C842" t="s">
        <v>9</v>
      </c>
      <c r="D842">
        <v>206354</v>
      </c>
      <c r="E842" t="s">
        <v>677</v>
      </c>
      <c r="F842" t="s">
        <v>543</v>
      </c>
      <c r="G842" t="s">
        <v>508</v>
      </c>
      <c r="H842" t="s">
        <v>151</v>
      </c>
      <c r="I842" t="s">
        <v>232</v>
      </c>
      <c r="J842" t="s">
        <v>88</v>
      </c>
      <c r="K842" t="s">
        <v>57</v>
      </c>
      <c r="L842" t="s">
        <v>131</v>
      </c>
      <c r="M842">
        <v>1</v>
      </c>
      <c r="N842" s="47">
        <v>500</v>
      </c>
      <c r="O842" s="47">
        <v>0</v>
      </c>
      <c r="P842" s="47">
        <v>0</v>
      </c>
      <c r="Q842" s="47">
        <v>0</v>
      </c>
      <c r="R842" s="47">
        <v>0</v>
      </c>
      <c r="S842" s="47">
        <v>0</v>
      </c>
      <c r="T842" s="47">
        <v>450</v>
      </c>
      <c r="U842" s="47">
        <v>-50</v>
      </c>
      <c r="V842" t="s">
        <v>71</v>
      </c>
      <c r="W842" t="s">
        <v>72</v>
      </c>
      <c r="X842"/>
      <c r="Y842" t="s">
        <v>240</v>
      </c>
      <c r="Z842" s="43" t="str">
        <f>Raw_data[[#This Row],[Month]]&amp;Raw_data[[#This Row],[Locations]]&amp;Raw_data[[#This Row],[Looker2]]</f>
        <v>45292Hill CountryRTC</v>
      </c>
      <c r="AA842" s="44" t="str">
        <f>IFERROR(VLOOKUP(Raw_data[[#This Row],[Description]],'LU Table'!$A$1:$B$50,2,0),"")</f>
        <v>RTC</v>
      </c>
      <c r="AB842" s="44" t="str">
        <f>TRIM(MID(Raw_data[[#This Row],[Location]],LEN("Positive Recovery- ")+1,LEN(Raw_data[[#This Row],[Location]])))</f>
        <v>Hill Country</v>
      </c>
      <c r="AC842" s="45">
        <f t="shared" si="13"/>
        <v>45292</v>
      </c>
      <c r="AD842" s="44" t="str">
        <f>VLOOKUP(Raw_data[[#This Row],[Locations]]&amp;Raw_data[[#This Row],[Looker2]],Category!A:E,5,0)</f>
        <v>Company Owned</v>
      </c>
      <c r="AE842" s="44" t="str">
        <f>Raw_data[[#This Row],[Locations]]&amp;Raw_data[[#This Row],[Looker2]]</f>
        <v>Hill CountryRTC</v>
      </c>
    </row>
    <row r="843" spans="1:31">
      <c r="A843" s="15">
        <v>45302</v>
      </c>
      <c r="B843" s="15">
        <v>45300</v>
      </c>
      <c r="C843" t="s">
        <v>9</v>
      </c>
      <c r="D843">
        <v>206355</v>
      </c>
      <c r="E843" t="s">
        <v>885</v>
      </c>
      <c r="F843" t="s">
        <v>886</v>
      </c>
      <c r="G843" t="s">
        <v>887</v>
      </c>
      <c r="H843" t="s">
        <v>151</v>
      </c>
      <c r="I843" t="s">
        <v>232</v>
      </c>
      <c r="J843" t="s">
        <v>90</v>
      </c>
      <c r="K843" t="s">
        <v>16</v>
      </c>
      <c r="L843" t="s">
        <v>131</v>
      </c>
      <c r="M843">
        <v>1</v>
      </c>
      <c r="N843" s="47">
        <v>425</v>
      </c>
      <c r="O843" s="47">
        <v>0</v>
      </c>
      <c r="P843" s="47">
        <v>0</v>
      </c>
      <c r="Q843" s="47">
        <v>0</v>
      </c>
      <c r="R843" s="47">
        <v>0</v>
      </c>
      <c r="S843" s="47">
        <v>425</v>
      </c>
      <c r="T843" s="47">
        <v>425</v>
      </c>
      <c r="U843" s="47">
        <v>425</v>
      </c>
      <c r="V843" t="s">
        <v>71</v>
      </c>
      <c r="W843" t="s">
        <v>72</v>
      </c>
      <c r="X843"/>
      <c r="Y843" t="s">
        <v>240</v>
      </c>
      <c r="Z843" s="43" t="str">
        <f>Raw_data[[#This Row],[Month]]&amp;Raw_data[[#This Row],[Locations]]&amp;Raw_data[[#This Row],[Looker2]]</f>
        <v>45292Garden OaksRTC</v>
      </c>
      <c r="AA843" s="44" t="str">
        <f>IFERROR(VLOOKUP(Raw_data[[#This Row],[Description]],'LU Table'!$A$1:$B$50,2,0),"")</f>
        <v>RTC</v>
      </c>
      <c r="AB843" s="44" t="str">
        <f>TRIM(MID(Raw_data[[#This Row],[Location]],LEN("Positive Recovery- ")+1,LEN(Raw_data[[#This Row],[Location]])))</f>
        <v>Garden Oaks</v>
      </c>
      <c r="AC843" s="45">
        <f t="shared" si="13"/>
        <v>45292</v>
      </c>
      <c r="AD843" s="44" t="str">
        <f>VLOOKUP(Raw_data[[#This Row],[Locations]]&amp;Raw_data[[#This Row],[Looker2]],Category!A:E,5,0)</f>
        <v>Company Owned</v>
      </c>
      <c r="AE843" s="44" t="str">
        <f>Raw_data[[#This Row],[Locations]]&amp;Raw_data[[#This Row],[Looker2]]</f>
        <v>Garden OaksRTC</v>
      </c>
    </row>
    <row r="844" spans="1:31">
      <c r="A844" s="15">
        <v>45302</v>
      </c>
      <c r="B844" s="15">
        <v>45300</v>
      </c>
      <c r="C844" t="s">
        <v>9</v>
      </c>
      <c r="D844">
        <v>206356</v>
      </c>
      <c r="E844" t="s">
        <v>998</v>
      </c>
      <c r="F844" t="s">
        <v>464</v>
      </c>
      <c r="G844" t="s">
        <v>291</v>
      </c>
      <c r="H844" t="s">
        <v>155</v>
      </c>
      <c r="I844" t="s">
        <v>232</v>
      </c>
      <c r="J844" t="s">
        <v>88</v>
      </c>
      <c r="K844" t="s">
        <v>16</v>
      </c>
      <c r="L844" t="s">
        <v>130</v>
      </c>
      <c r="M844">
        <v>1</v>
      </c>
      <c r="N844" s="47">
        <v>700</v>
      </c>
      <c r="O844" s="47">
        <v>0</v>
      </c>
      <c r="P844" s="47">
        <v>0</v>
      </c>
      <c r="Q844" s="47">
        <v>0</v>
      </c>
      <c r="R844" s="47">
        <v>0</v>
      </c>
      <c r="S844" s="47">
        <v>0</v>
      </c>
      <c r="T844" s="47">
        <v>630</v>
      </c>
      <c r="U844" s="47">
        <v>630</v>
      </c>
      <c r="V844" t="s">
        <v>71</v>
      </c>
      <c r="W844" t="s">
        <v>72</v>
      </c>
      <c r="X844"/>
      <c r="Y844" t="s">
        <v>240</v>
      </c>
      <c r="Z844" s="43" t="str">
        <f>Raw_data[[#This Row],[Month]]&amp;Raw_data[[#This Row],[Locations]]&amp;Raw_data[[#This Row],[Looker2]]</f>
        <v>45292Garden OaksDetox</v>
      </c>
      <c r="AA844" s="44" t="str">
        <f>IFERROR(VLOOKUP(Raw_data[[#This Row],[Description]],'LU Table'!$A$1:$B$50,2,0),"")</f>
        <v>Detox</v>
      </c>
      <c r="AB844" s="44" t="str">
        <f>TRIM(MID(Raw_data[[#This Row],[Location]],LEN("Positive Recovery- ")+1,LEN(Raw_data[[#This Row],[Location]])))</f>
        <v>Garden Oaks</v>
      </c>
      <c r="AC844" s="45">
        <f t="shared" si="13"/>
        <v>45292</v>
      </c>
      <c r="AD844" s="44" t="str">
        <f>VLOOKUP(Raw_data[[#This Row],[Locations]]&amp;Raw_data[[#This Row],[Looker2]],Category!A:E,5,0)</f>
        <v>Company Owned</v>
      </c>
      <c r="AE844" s="44" t="str">
        <f>Raw_data[[#This Row],[Locations]]&amp;Raw_data[[#This Row],[Looker2]]</f>
        <v>Garden OaksDetox</v>
      </c>
    </row>
    <row r="845" spans="1:31">
      <c r="A845" s="15">
        <v>45302</v>
      </c>
      <c r="B845" s="15">
        <v>45300</v>
      </c>
      <c r="C845" t="s">
        <v>9</v>
      </c>
      <c r="D845">
        <v>206357</v>
      </c>
      <c r="E845" t="s">
        <v>187</v>
      </c>
      <c r="F845" t="s">
        <v>349</v>
      </c>
      <c r="G845" t="s">
        <v>507</v>
      </c>
      <c r="H845" t="s">
        <v>151</v>
      </c>
      <c r="I845" t="s">
        <v>232</v>
      </c>
      <c r="J845" t="s">
        <v>88</v>
      </c>
      <c r="K845" t="s">
        <v>107</v>
      </c>
      <c r="L845" t="s">
        <v>130</v>
      </c>
      <c r="M845">
        <v>1</v>
      </c>
      <c r="N845" s="47">
        <v>500</v>
      </c>
      <c r="O845" s="47">
        <v>0</v>
      </c>
      <c r="P845" s="47">
        <v>0</v>
      </c>
      <c r="Q845" s="47">
        <v>0</v>
      </c>
      <c r="R845" s="47">
        <v>0</v>
      </c>
      <c r="S845" s="47">
        <v>500</v>
      </c>
      <c r="T845" s="47">
        <v>450</v>
      </c>
      <c r="U845" s="47">
        <v>450</v>
      </c>
      <c r="V845" t="s">
        <v>71</v>
      </c>
      <c r="W845" t="s">
        <v>72</v>
      </c>
      <c r="X845"/>
      <c r="Y845" t="s">
        <v>240</v>
      </c>
      <c r="Z845" s="43" t="str">
        <f>Raw_data[[#This Row],[Month]]&amp;Raw_data[[#This Row],[Locations]]&amp;Raw_data[[#This Row],[Looker2]]</f>
        <v>45292Dallas Ft WorthRTC</v>
      </c>
      <c r="AA845" s="44" t="str">
        <f>IFERROR(VLOOKUP(Raw_data[[#This Row],[Description]],'LU Table'!$A$1:$B$50,2,0),"")</f>
        <v>RTC</v>
      </c>
      <c r="AB845" s="44" t="str">
        <f>TRIM(MID(Raw_data[[#This Row],[Location]],LEN("Positive Recovery- ")+1,LEN(Raw_data[[#This Row],[Location]])))</f>
        <v>Dallas Ft Worth</v>
      </c>
      <c r="AC845" s="45">
        <f t="shared" si="13"/>
        <v>45292</v>
      </c>
      <c r="AD845" s="44" t="str">
        <f>VLOOKUP(Raw_data[[#This Row],[Locations]]&amp;Raw_data[[#This Row],[Looker2]],Category!A:E,5,0)</f>
        <v>Company Owned</v>
      </c>
      <c r="AE845" s="44" t="str">
        <f>Raw_data[[#This Row],[Locations]]&amp;Raw_data[[#This Row],[Looker2]]</f>
        <v>Dallas Ft WorthRTC</v>
      </c>
    </row>
    <row r="846" spans="1:31">
      <c r="A846" s="15">
        <v>45302</v>
      </c>
      <c r="B846" s="15">
        <v>45300</v>
      </c>
      <c r="C846" t="s">
        <v>9</v>
      </c>
      <c r="D846">
        <v>206358</v>
      </c>
      <c r="E846" t="s">
        <v>746</v>
      </c>
      <c r="F846" t="s">
        <v>463</v>
      </c>
      <c r="G846" t="s">
        <v>312</v>
      </c>
      <c r="H846" t="s">
        <v>154</v>
      </c>
      <c r="I846" t="s">
        <v>232</v>
      </c>
      <c r="J846" t="s">
        <v>711</v>
      </c>
      <c r="K846" t="s">
        <v>16</v>
      </c>
      <c r="L846" t="s">
        <v>131</v>
      </c>
      <c r="M846">
        <v>1</v>
      </c>
      <c r="N846" s="47">
        <v>400.39</v>
      </c>
      <c r="O846" s="47">
        <v>0</v>
      </c>
      <c r="P846" s="47">
        <v>0</v>
      </c>
      <c r="Q846" s="47">
        <v>0</v>
      </c>
      <c r="R846" s="47">
        <v>0</v>
      </c>
      <c r="S846" s="47">
        <v>400.39</v>
      </c>
      <c r="T846" s="47">
        <v>360.35</v>
      </c>
      <c r="U846" s="47">
        <v>360.35</v>
      </c>
      <c r="V846" t="s">
        <v>71</v>
      </c>
      <c r="W846" t="s">
        <v>72</v>
      </c>
      <c r="X846"/>
      <c r="Y846" t="s">
        <v>240</v>
      </c>
      <c r="Z846" s="43" t="str">
        <f>Raw_data[[#This Row],[Month]]&amp;Raw_data[[#This Row],[Locations]]&amp;Raw_data[[#This Row],[Looker2]]</f>
        <v>45292Garden OaksRTC</v>
      </c>
      <c r="AA846" s="44" t="str">
        <f>IFERROR(VLOOKUP(Raw_data[[#This Row],[Description]],'LU Table'!$A$1:$B$50,2,0),"")</f>
        <v>RTC</v>
      </c>
      <c r="AB846" s="44" t="str">
        <f>TRIM(MID(Raw_data[[#This Row],[Location]],LEN("Positive Recovery- ")+1,LEN(Raw_data[[#This Row],[Location]])))</f>
        <v>Garden Oaks</v>
      </c>
      <c r="AC846" s="45">
        <f t="shared" si="13"/>
        <v>45292</v>
      </c>
      <c r="AD846" s="44" t="str">
        <f>VLOOKUP(Raw_data[[#This Row],[Locations]]&amp;Raw_data[[#This Row],[Looker2]],Category!A:E,5,0)</f>
        <v>Company Owned</v>
      </c>
      <c r="AE846" s="44" t="str">
        <f>Raw_data[[#This Row],[Locations]]&amp;Raw_data[[#This Row],[Looker2]]</f>
        <v>Garden OaksRTC</v>
      </c>
    </row>
    <row r="847" spans="1:31">
      <c r="A847" s="15">
        <v>45302</v>
      </c>
      <c r="B847" s="15">
        <v>45300</v>
      </c>
      <c r="C847" t="s">
        <v>9</v>
      </c>
      <c r="D847">
        <v>206360</v>
      </c>
      <c r="E847" t="s">
        <v>122</v>
      </c>
      <c r="F847" t="s">
        <v>441</v>
      </c>
      <c r="G847" t="s">
        <v>442</v>
      </c>
      <c r="H847" t="s">
        <v>627</v>
      </c>
      <c r="I847" t="s">
        <v>232</v>
      </c>
      <c r="J847" t="s">
        <v>94</v>
      </c>
      <c r="K847" t="s">
        <v>16</v>
      </c>
      <c r="L847" t="s">
        <v>130</v>
      </c>
      <c r="M847">
        <v>1</v>
      </c>
      <c r="N847" s="47">
        <v>495</v>
      </c>
      <c r="O847" s="47">
        <v>0</v>
      </c>
      <c r="P847" s="47">
        <v>0</v>
      </c>
      <c r="Q847" s="47">
        <v>0</v>
      </c>
      <c r="R847" s="47">
        <v>0</v>
      </c>
      <c r="S847" s="47">
        <v>0</v>
      </c>
      <c r="T847" s="47">
        <v>445.5</v>
      </c>
      <c r="U847" s="47">
        <v>74.25</v>
      </c>
      <c r="V847" t="s">
        <v>71</v>
      </c>
      <c r="W847" t="s">
        <v>72</v>
      </c>
      <c r="X847"/>
      <c r="Y847" t="s">
        <v>240</v>
      </c>
      <c r="Z847" s="43" t="str">
        <f>Raw_data[[#This Row],[Month]]&amp;Raw_data[[#This Row],[Locations]]&amp;Raw_data[[#This Row],[Looker2]]</f>
        <v>45292Garden OaksRTC</v>
      </c>
      <c r="AA847" s="44" t="str">
        <f>IFERROR(VLOOKUP(Raw_data[[#This Row],[Description]],'LU Table'!$A$1:$B$50,2,0),"")</f>
        <v>RTC</v>
      </c>
      <c r="AB847" s="44" t="str">
        <f>TRIM(MID(Raw_data[[#This Row],[Location]],LEN("Positive Recovery- ")+1,LEN(Raw_data[[#This Row],[Location]])))</f>
        <v>Garden Oaks</v>
      </c>
      <c r="AC847" s="45">
        <f t="shared" si="13"/>
        <v>45292</v>
      </c>
      <c r="AD847" s="44" t="str">
        <f>VLOOKUP(Raw_data[[#This Row],[Locations]]&amp;Raw_data[[#This Row],[Looker2]],Category!A:E,5,0)</f>
        <v>Company Owned</v>
      </c>
      <c r="AE847" s="44" t="str">
        <f>Raw_data[[#This Row],[Locations]]&amp;Raw_data[[#This Row],[Looker2]]</f>
        <v>Garden OaksRTC</v>
      </c>
    </row>
    <row r="848" spans="1:31">
      <c r="A848" s="15">
        <v>45302</v>
      </c>
      <c r="B848" s="15">
        <v>45300</v>
      </c>
      <c r="C848" t="s">
        <v>9</v>
      </c>
      <c r="D848">
        <v>206361</v>
      </c>
      <c r="E848" t="s">
        <v>544</v>
      </c>
      <c r="F848" t="s">
        <v>395</v>
      </c>
      <c r="G848" t="s">
        <v>331</v>
      </c>
      <c r="H848" t="s">
        <v>152</v>
      </c>
      <c r="I848" t="s">
        <v>232</v>
      </c>
      <c r="J848" t="s">
        <v>90</v>
      </c>
      <c r="K848" t="s">
        <v>57</v>
      </c>
      <c r="L848" t="s">
        <v>131</v>
      </c>
      <c r="M848">
        <v>1</v>
      </c>
      <c r="N848" s="47">
        <v>535</v>
      </c>
      <c r="O848" s="47">
        <v>0</v>
      </c>
      <c r="P848" s="47">
        <v>0</v>
      </c>
      <c r="Q848" s="47">
        <v>0</v>
      </c>
      <c r="R848" s="47">
        <v>0</v>
      </c>
      <c r="S848" s="47">
        <v>0</v>
      </c>
      <c r="T848" s="47">
        <v>481.5</v>
      </c>
      <c r="U848" s="47">
        <v>0</v>
      </c>
      <c r="V848" t="s">
        <v>71</v>
      </c>
      <c r="W848" t="s">
        <v>72</v>
      </c>
      <c r="X848"/>
      <c r="Y848" t="s">
        <v>240</v>
      </c>
      <c r="Z848" s="43" t="str">
        <f>Raw_data[[#This Row],[Month]]&amp;Raw_data[[#This Row],[Locations]]&amp;Raw_data[[#This Row],[Looker2]]</f>
        <v>45292Hill CountryRTC</v>
      </c>
      <c r="AA848" s="44" t="str">
        <f>IFERROR(VLOOKUP(Raw_data[[#This Row],[Description]],'LU Table'!$A$1:$B$50,2,0),"")</f>
        <v>RTC</v>
      </c>
      <c r="AB848" s="44" t="str">
        <f>TRIM(MID(Raw_data[[#This Row],[Location]],LEN("Positive Recovery- ")+1,LEN(Raw_data[[#This Row],[Location]])))</f>
        <v>Hill Country</v>
      </c>
      <c r="AC848" s="45">
        <f t="shared" si="13"/>
        <v>45292</v>
      </c>
      <c r="AD848" s="44" t="str">
        <f>VLOOKUP(Raw_data[[#This Row],[Locations]]&amp;Raw_data[[#This Row],[Looker2]],Category!A:E,5,0)</f>
        <v>Company Owned</v>
      </c>
      <c r="AE848" s="44" t="str">
        <f>Raw_data[[#This Row],[Locations]]&amp;Raw_data[[#This Row],[Looker2]]</f>
        <v>Hill CountryRTC</v>
      </c>
    </row>
    <row r="849" spans="1:31">
      <c r="A849" s="15">
        <v>45302</v>
      </c>
      <c r="B849" s="15">
        <v>45300</v>
      </c>
      <c r="C849" t="s">
        <v>9</v>
      </c>
      <c r="D849">
        <v>206362</v>
      </c>
      <c r="E849" t="s">
        <v>691</v>
      </c>
      <c r="F849" t="s">
        <v>314</v>
      </c>
      <c r="G849" t="s">
        <v>692</v>
      </c>
      <c r="H849" t="s">
        <v>155</v>
      </c>
      <c r="I849" t="s">
        <v>232</v>
      </c>
      <c r="J849" t="s">
        <v>94</v>
      </c>
      <c r="K849" t="s">
        <v>107</v>
      </c>
      <c r="L849" t="s">
        <v>130</v>
      </c>
      <c r="M849">
        <v>1</v>
      </c>
      <c r="N849" s="47">
        <v>610</v>
      </c>
      <c r="O849" s="47">
        <v>0</v>
      </c>
      <c r="P849" s="47">
        <v>0</v>
      </c>
      <c r="Q849" s="47">
        <v>0</v>
      </c>
      <c r="R849" s="47">
        <v>0</v>
      </c>
      <c r="S849" s="47">
        <v>0</v>
      </c>
      <c r="T849" s="47">
        <v>549</v>
      </c>
      <c r="U849" s="47">
        <v>327</v>
      </c>
      <c r="V849" t="s">
        <v>71</v>
      </c>
      <c r="W849" t="s">
        <v>72</v>
      </c>
      <c r="X849"/>
      <c r="Y849" t="s">
        <v>240</v>
      </c>
      <c r="Z849" s="43" t="str">
        <f>Raw_data[[#This Row],[Month]]&amp;Raw_data[[#This Row],[Locations]]&amp;Raw_data[[#This Row],[Looker2]]</f>
        <v>45292Dallas Ft WorthDetox</v>
      </c>
      <c r="AA849" s="44" t="str">
        <f>IFERROR(VLOOKUP(Raw_data[[#This Row],[Description]],'LU Table'!$A$1:$B$50,2,0),"")</f>
        <v>Detox</v>
      </c>
      <c r="AB849" s="44" t="str">
        <f>TRIM(MID(Raw_data[[#This Row],[Location]],LEN("Positive Recovery- ")+1,LEN(Raw_data[[#This Row],[Location]])))</f>
        <v>Dallas Ft Worth</v>
      </c>
      <c r="AC849" s="45">
        <f t="shared" si="13"/>
        <v>45292</v>
      </c>
      <c r="AD849" s="44" t="str">
        <f>VLOOKUP(Raw_data[[#This Row],[Locations]]&amp;Raw_data[[#This Row],[Looker2]],Category!A:E,5,0)</f>
        <v>Company Owned</v>
      </c>
      <c r="AE849" s="44" t="str">
        <f>Raw_data[[#This Row],[Locations]]&amp;Raw_data[[#This Row],[Looker2]]</f>
        <v>Dallas Ft WorthDetox</v>
      </c>
    </row>
    <row r="850" spans="1:31">
      <c r="A850" s="15">
        <v>45302</v>
      </c>
      <c r="B850" s="15">
        <v>45300</v>
      </c>
      <c r="C850" t="s">
        <v>9</v>
      </c>
      <c r="D850">
        <v>206363</v>
      </c>
      <c r="E850" t="s">
        <v>997</v>
      </c>
      <c r="F850" t="s">
        <v>351</v>
      </c>
      <c r="G850" t="s">
        <v>408</v>
      </c>
      <c r="H850" t="s">
        <v>155</v>
      </c>
      <c r="I850" t="s">
        <v>232</v>
      </c>
      <c r="J850" t="s">
        <v>806</v>
      </c>
      <c r="K850" t="s">
        <v>107</v>
      </c>
      <c r="L850" t="s">
        <v>130</v>
      </c>
      <c r="M850">
        <v>1</v>
      </c>
      <c r="N850" s="47">
        <v>650</v>
      </c>
      <c r="O850" s="47">
        <v>0</v>
      </c>
      <c r="P850" s="47">
        <v>0</v>
      </c>
      <c r="Q850" s="47">
        <v>0</v>
      </c>
      <c r="R850" s="47">
        <v>0</v>
      </c>
      <c r="S850" s="47">
        <v>0</v>
      </c>
      <c r="T850" s="47">
        <v>585</v>
      </c>
      <c r="U850" s="47">
        <v>260</v>
      </c>
      <c r="V850" t="s">
        <v>71</v>
      </c>
      <c r="W850" t="s">
        <v>72</v>
      </c>
      <c r="X850"/>
      <c r="Y850" t="s">
        <v>240</v>
      </c>
      <c r="Z850" s="43" t="str">
        <f>Raw_data[[#This Row],[Month]]&amp;Raw_data[[#This Row],[Locations]]&amp;Raw_data[[#This Row],[Looker2]]</f>
        <v>45292Dallas Ft WorthDetox</v>
      </c>
      <c r="AA850" s="44" t="str">
        <f>IFERROR(VLOOKUP(Raw_data[[#This Row],[Description]],'LU Table'!$A$1:$B$50,2,0),"")</f>
        <v>Detox</v>
      </c>
      <c r="AB850" s="44" t="str">
        <f>TRIM(MID(Raw_data[[#This Row],[Location]],LEN("Positive Recovery- ")+1,LEN(Raw_data[[#This Row],[Location]])))</f>
        <v>Dallas Ft Worth</v>
      </c>
      <c r="AC850" s="45">
        <f t="shared" si="13"/>
        <v>45292</v>
      </c>
      <c r="AD850" s="44" t="str">
        <f>VLOOKUP(Raw_data[[#This Row],[Locations]]&amp;Raw_data[[#This Row],[Looker2]],Category!A:E,5,0)</f>
        <v>Company Owned</v>
      </c>
      <c r="AE850" s="44" t="str">
        <f>Raw_data[[#This Row],[Locations]]&amp;Raw_data[[#This Row],[Looker2]]</f>
        <v>Dallas Ft WorthDetox</v>
      </c>
    </row>
    <row r="851" spans="1:31">
      <c r="A851" s="15">
        <v>45302</v>
      </c>
      <c r="B851" s="15">
        <v>45300</v>
      </c>
      <c r="C851" t="s">
        <v>9</v>
      </c>
      <c r="D851">
        <v>206364</v>
      </c>
      <c r="E851" t="s">
        <v>946</v>
      </c>
      <c r="F851" t="s">
        <v>284</v>
      </c>
      <c r="G851" t="s">
        <v>470</v>
      </c>
      <c r="H851" t="s">
        <v>151</v>
      </c>
      <c r="I851" t="s">
        <v>232</v>
      </c>
      <c r="J851" t="s">
        <v>92</v>
      </c>
      <c r="K851" t="s">
        <v>16</v>
      </c>
      <c r="L851" t="s">
        <v>131</v>
      </c>
      <c r="M851">
        <v>1</v>
      </c>
      <c r="N851" s="47">
        <v>475</v>
      </c>
      <c r="O851" s="47">
        <v>0</v>
      </c>
      <c r="P851" s="47">
        <v>0</v>
      </c>
      <c r="Q851" s="47">
        <v>0</v>
      </c>
      <c r="R851" s="47">
        <v>0</v>
      </c>
      <c r="S851" s="47">
        <v>475</v>
      </c>
      <c r="T851" s="47">
        <v>427.5</v>
      </c>
      <c r="U851" s="47">
        <v>427.5</v>
      </c>
      <c r="V851" t="s">
        <v>71</v>
      </c>
      <c r="W851" t="s">
        <v>72</v>
      </c>
      <c r="X851"/>
      <c r="Y851" t="s">
        <v>240</v>
      </c>
      <c r="Z851" s="43" t="str">
        <f>Raw_data[[#This Row],[Month]]&amp;Raw_data[[#This Row],[Locations]]&amp;Raw_data[[#This Row],[Looker2]]</f>
        <v>45292Garden OaksRTC</v>
      </c>
      <c r="AA851" s="44" t="str">
        <f>IFERROR(VLOOKUP(Raw_data[[#This Row],[Description]],'LU Table'!$A$1:$B$50,2,0),"")</f>
        <v>RTC</v>
      </c>
      <c r="AB851" s="44" t="str">
        <f>TRIM(MID(Raw_data[[#This Row],[Location]],LEN("Positive Recovery- ")+1,LEN(Raw_data[[#This Row],[Location]])))</f>
        <v>Garden Oaks</v>
      </c>
      <c r="AC851" s="45">
        <f t="shared" si="13"/>
        <v>45292</v>
      </c>
      <c r="AD851" s="44" t="str">
        <f>VLOOKUP(Raw_data[[#This Row],[Locations]]&amp;Raw_data[[#This Row],[Looker2]],Category!A:E,5,0)</f>
        <v>Company Owned</v>
      </c>
      <c r="AE851" s="44" t="str">
        <f>Raw_data[[#This Row],[Locations]]&amp;Raw_data[[#This Row],[Looker2]]</f>
        <v>Garden OaksRTC</v>
      </c>
    </row>
    <row r="852" spans="1:31">
      <c r="A852" s="15">
        <v>45302</v>
      </c>
      <c r="B852" s="15">
        <v>45300</v>
      </c>
      <c r="C852" t="s">
        <v>9</v>
      </c>
      <c r="D852">
        <v>206366</v>
      </c>
      <c r="E852" t="s">
        <v>969</v>
      </c>
      <c r="F852" t="s">
        <v>307</v>
      </c>
      <c r="G852" t="s">
        <v>276</v>
      </c>
      <c r="H852" t="s">
        <v>152</v>
      </c>
      <c r="I852" t="s">
        <v>232</v>
      </c>
      <c r="J852" t="s">
        <v>96</v>
      </c>
      <c r="K852" t="s">
        <v>107</v>
      </c>
      <c r="L852" t="s">
        <v>130</v>
      </c>
      <c r="M852">
        <v>1</v>
      </c>
      <c r="N852" s="47">
        <v>428</v>
      </c>
      <c r="O852" s="47">
        <v>0</v>
      </c>
      <c r="P852" s="47">
        <v>0</v>
      </c>
      <c r="Q852" s="47">
        <v>0</v>
      </c>
      <c r="R852" s="47">
        <v>0</v>
      </c>
      <c r="S852" s="47">
        <v>0</v>
      </c>
      <c r="T852" s="47">
        <v>385.2</v>
      </c>
      <c r="U852" s="47">
        <v>64.2</v>
      </c>
      <c r="V852" t="s">
        <v>71</v>
      </c>
      <c r="W852" t="s">
        <v>72</v>
      </c>
      <c r="X852"/>
      <c r="Y852" t="s">
        <v>240</v>
      </c>
      <c r="Z852" s="43" t="str">
        <f>Raw_data[[#This Row],[Month]]&amp;Raw_data[[#This Row],[Locations]]&amp;Raw_data[[#This Row],[Looker2]]</f>
        <v>45292Dallas Ft WorthRTC</v>
      </c>
      <c r="AA852" s="44" t="str">
        <f>IFERROR(VLOOKUP(Raw_data[[#This Row],[Description]],'LU Table'!$A$1:$B$50,2,0),"")</f>
        <v>RTC</v>
      </c>
      <c r="AB852" s="44" t="str">
        <f>TRIM(MID(Raw_data[[#This Row],[Location]],LEN("Positive Recovery- ")+1,LEN(Raw_data[[#This Row],[Location]])))</f>
        <v>Dallas Ft Worth</v>
      </c>
      <c r="AC852" s="45">
        <f t="shared" si="13"/>
        <v>45292</v>
      </c>
      <c r="AD852" s="44" t="str">
        <f>VLOOKUP(Raw_data[[#This Row],[Locations]]&amp;Raw_data[[#This Row],[Looker2]],Category!A:E,5,0)</f>
        <v>Company Owned</v>
      </c>
      <c r="AE852" s="44" t="str">
        <f>Raw_data[[#This Row],[Locations]]&amp;Raw_data[[#This Row],[Looker2]]</f>
        <v>Dallas Ft WorthRTC</v>
      </c>
    </row>
    <row r="853" spans="1:31">
      <c r="A853" s="15">
        <v>45302</v>
      </c>
      <c r="B853" s="15">
        <v>45300</v>
      </c>
      <c r="C853" t="s">
        <v>9</v>
      </c>
      <c r="D853">
        <v>206367</v>
      </c>
      <c r="E853" t="s">
        <v>769</v>
      </c>
      <c r="F853" t="s">
        <v>397</v>
      </c>
      <c r="G853" t="s">
        <v>770</v>
      </c>
      <c r="H853" t="s">
        <v>151</v>
      </c>
      <c r="I853" t="s">
        <v>232</v>
      </c>
      <c r="J853" t="s">
        <v>91</v>
      </c>
      <c r="K853" t="s">
        <v>57</v>
      </c>
      <c r="L853" t="s">
        <v>130</v>
      </c>
      <c r="M853">
        <v>1</v>
      </c>
      <c r="N853" s="47">
        <v>470</v>
      </c>
      <c r="O853" s="47">
        <v>0</v>
      </c>
      <c r="P853" s="47">
        <v>0</v>
      </c>
      <c r="Q853" s="47">
        <v>0</v>
      </c>
      <c r="R853" s="47">
        <v>0</v>
      </c>
      <c r="S853" s="47">
        <v>0</v>
      </c>
      <c r="T853" s="47">
        <v>423</v>
      </c>
      <c r="U853" s="47">
        <v>-47</v>
      </c>
      <c r="V853" t="s">
        <v>71</v>
      </c>
      <c r="W853" t="s">
        <v>72</v>
      </c>
      <c r="X853"/>
      <c r="Y853" t="s">
        <v>240</v>
      </c>
      <c r="Z853" s="43" t="str">
        <f>Raw_data[[#This Row],[Month]]&amp;Raw_data[[#This Row],[Locations]]&amp;Raw_data[[#This Row],[Looker2]]</f>
        <v>45292Hill CountryRTC</v>
      </c>
      <c r="AA853" s="44" t="str">
        <f>IFERROR(VLOOKUP(Raw_data[[#This Row],[Description]],'LU Table'!$A$1:$B$50,2,0),"")</f>
        <v>RTC</v>
      </c>
      <c r="AB853" s="44" t="str">
        <f>TRIM(MID(Raw_data[[#This Row],[Location]],LEN("Positive Recovery- ")+1,LEN(Raw_data[[#This Row],[Location]])))</f>
        <v>Hill Country</v>
      </c>
      <c r="AC853" s="45">
        <f t="shared" si="13"/>
        <v>45292</v>
      </c>
      <c r="AD853" s="44" t="str">
        <f>VLOOKUP(Raw_data[[#This Row],[Locations]]&amp;Raw_data[[#This Row],[Looker2]],Category!A:E,5,0)</f>
        <v>Company Owned</v>
      </c>
      <c r="AE853" s="44" t="str">
        <f>Raw_data[[#This Row],[Locations]]&amp;Raw_data[[#This Row],[Looker2]]</f>
        <v>Hill CountryRTC</v>
      </c>
    </row>
    <row r="854" spans="1:31">
      <c r="A854" s="15">
        <v>45302</v>
      </c>
      <c r="B854" s="15">
        <v>45300</v>
      </c>
      <c r="C854" t="s">
        <v>9</v>
      </c>
      <c r="D854">
        <v>206368</v>
      </c>
      <c r="E854" t="s">
        <v>1006</v>
      </c>
      <c r="F854" t="s">
        <v>362</v>
      </c>
      <c r="G854" t="s">
        <v>728</v>
      </c>
      <c r="H854" t="s">
        <v>151</v>
      </c>
      <c r="I854" t="s">
        <v>232</v>
      </c>
      <c r="J854" t="s">
        <v>87</v>
      </c>
      <c r="K854" t="s">
        <v>57</v>
      </c>
      <c r="L854" t="s">
        <v>131</v>
      </c>
      <c r="M854">
        <v>1</v>
      </c>
      <c r="N854" s="47">
        <v>470</v>
      </c>
      <c r="O854" s="47">
        <v>0</v>
      </c>
      <c r="P854" s="47">
        <v>0</v>
      </c>
      <c r="Q854" s="47">
        <v>0</v>
      </c>
      <c r="R854" s="47">
        <v>0</v>
      </c>
      <c r="S854" s="47">
        <v>0</v>
      </c>
      <c r="T854" s="47">
        <v>423</v>
      </c>
      <c r="U854" s="47">
        <v>423</v>
      </c>
      <c r="V854" t="s">
        <v>71</v>
      </c>
      <c r="W854" t="s">
        <v>72</v>
      </c>
      <c r="X854"/>
      <c r="Y854" t="s">
        <v>240</v>
      </c>
      <c r="Z854" s="43" t="str">
        <f>Raw_data[[#This Row],[Month]]&amp;Raw_data[[#This Row],[Locations]]&amp;Raw_data[[#This Row],[Looker2]]</f>
        <v>45292Hill CountryRTC</v>
      </c>
      <c r="AA854" s="44" t="str">
        <f>IFERROR(VLOOKUP(Raw_data[[#This Row],[Description]],'LU Table'!$A$1:$B$50,2,0),"")</f>
        <v>RTC</v>
      </c>
      <c r="AB854" s="44" t="str">
        <f>TRIM(MID(Raw_data[[#This Row],[Location]],LEN("Positive Recovery- ")+1,LEN(Raw_data[[#This Row],[Location]])))</f>
        <v>Hill Country</v>
      </c>
      <c r="AC854" s="45">
        <f t="shared" si="13"/>
        <v>45292</v>
      </c>
      <c r="AD854" s="44" t="str">
        <f>VLOOKUP(Raw_data[[#This Row],[Locations]]&amp;Raw_data[[#This Row],[Looker2]],Category!A:E,5,0)</f>
        <v>Company Owned</v>
      </c>
      <c r="AE854" s="44" t="str">
        <f>Raw_data[[#This Row],[Locations]]&amp;Raw_data[[#This Row],[Looker2]]</f>
        <v>Hill CountryRTC</v>
      </c>
    </row>
    <row r="855" spans="1:31">
      <c r="A855" s="15">
        <v>45302</v>
      </c>
      <c r="B855" s="15">
        <v>45300</v>
      </c>
      <c r="C855" t="s">
        <v>9</v>
      </c>
      <c r="D855">
        <v>206369</v>
      </c>
      <c r="E855" t="s">
        <v>978</v>
      </c>
      <c r="F855" t="s">
        <v>979</v>
      </c>
      <c r="G855" t="s">
        <v>538</v>
      </c>
      <c r="H855" t="s">
        <v>151</v>
      </c>
      <c r="I855" t="s">
        <v>232</v>
      </c>
      <c r="J855" t="s">
        <v>17</v>
      </c>
      <c r="K855" t="s">
        <v>16</v>
      </c>
      <c r="L855" t="s">
        <v>130</v>
      </c>
      <c r="M855">
        <v>1</v>
      </c>
      <c r="N855" s="47">
        <v>400</v>
      </c>
      <c r="O855" s="47">
        <v>0</v>
      </c>
      <c r="P855" s="47">
        <v>0</v>
      </c>
      <c r="Q855" s="47">
        <v>0</v>
      </c>
      <c r="R855" s="47">
        <v>0</v>
      </c>
      <c r="S855" s="47">
        <v>0</v>
      </c>
      <c r="T855" s="47">
        <v>400</v>
      </c>
      <c r="U855" s="47">
        <v>0</v>
      </c>
      <c r="V855" t="s">
        <v>71</v>
      </c>
      <c r="W855" t="s">
        <v>72</v>
      </c>
      <c r="X855"/>
      <c r="Y855" t="s">
        <v>240</v>
      </c>
      <c r="Z855" s="43" t="str">
        <f>Raw_data[[#This Row],[Month]]&amp;Raw_data[[#This Row],[Locations]]&amp;Raw_data[[#This Row],[Looker2]]</f>
        <v>45292Garden OaksRTC</v>
      </c>
      <c r="AA855" s="44" t="str">
        <f>IFERROR(VLOOKUP(Raw_data[[#This Row],[Description]],'LU Table'!$A$1:$B$50,2,0),"")</f>
        <v>RTC</v>
      </c>
      <c r="AB855" s="44" t="str">
        <f>TRIM(MID(Raw_data[[#This Row],[Location]],LEN("Positive Recovery- ")+1,LEN(Raw_data[[#This Row],[Location]])))</f>
        <v>Garden Oaks</v>
      </c>
      <c r="AC855" s="45">
        <f t="shared" si="13"/>
        <v>45292</v>
      </c>
      <c r="AD855" s="44" t="str">
        <f>VLOOKUP(Raw_data[[#This Row],[Locations]]&amp;Raw_data[[#This Row],[Looker2]],Category!A:E,5,0)</f>
        <v>Company Owned</v>
      </c>
      <c r="AE855" s="44" t="str">
        <f>Raw_data[[#This Row],[Locations]]&amp;Raw_data[[#This Row],[Looker2]]</f>
        <v>Garden OaksRTC</v>
      </c>
    </row>
    <row r="856" spans="1:31">
      <c r="A856" s="15">
        <v>45302</v>
      </c>
      <c r="B856" s="15">
        <v>45300</v>
      </c>
      <c r="C856" t="s">
        <v>9</v>
      </c>
      <c r="D856">
        <v>206370</v>
      </c>
      <c r="E856" t="s">
        <v>568</v>
      </c>
      <c r="F856" t="s">
        <v>302</v>
      </c>
      <c r="G856" t="s">
        <v>482</v>
      </c>
      <c r="H856" t="s">
        <v>164</v>
      </c>
      <c r="I856"/>
      <c r="J856" t="s">
        <v>89</v>
      </c>
      <c r="K856" t="s">
        <v>16</v>
      </c>
      <c r="L856" t="s">
        <v>131</v>
      </c>
      <c r="M856">
        <v>1</v>
      </c>
      <c r="N856" s="47">
        <v>365</v>
      </c>
      <c r="O856" s="47">
        <v>0</v>
      </c>
      <c r="P856" s="47">
        <v>0</v>
      </c>
      <c r="Q856" s="47">
        <v>0</v>
      </c>
      <c r="R856" s="47">
        <v>0</v>
      </c>
      <c r="S856" s="47">
        <v>0</v>
      </c>
      <c r="T856" s="47">
        <v>328.5</v>
      </c>
      <c r="U856" s="47">
        <v>-36.5</v>
      </c>
      <c r="V856" t="s">
        <v>71</v>
      </c>
      <c r="W856" t="s">
        <v>72</v>
      </c>
      <c r="X856"/>
      <c r="Y856" t="s">
        <v>240</v>
      </c>
      <c r="Z856" s="43" t="str">
        <f>Raw_data[[#This Row],[Month]]&amp;Raw_data[[#This Row],[Locations]]&amp;Raw_data[[#This Row],[Looker2]]</f>
        <v>45292Garden OaksRTC</v>
      </c>
      <c r="AA856" s="44" t="str">
        <f>IFERROR(VLOOKUP(Raw_data[[#This Row],[Description]],'LU Table'!$A$1:$B$50,2,0),"")</f>
        <v>RTC</v>
      </c>
      <c r="AB856" s="44" t="str">
        <f>TRIM(MID(Raw_data[[#This Row],[Location]],LEN("Positive Recovery- ")+1,LEN(Raw_data[[#This Row],[Location]])))</f>
        <v>Garden Oaks</v>
      </c>
      <c r="AC856" s="45">
        <f t="shared" si="13"/>
        <v>45292</v>
      </c>
      <c r="AD856" s="44" t="str">
        <f>VLOOKUP(Raw_data[[#This Row],[Locations]]&amp;Raw_data[[#This Row],[Looker2]],Category!A:E,5,0)</f>
        <v>Company Owned</v>
      </c>
      <c r="AE856" s="44" t="str">
        <f>Raw_data[[#This Row],[Locations]]&amp;Raw_data[[#This Row],[Looker2]]</f>
        <v>Garden OaksRTC</v>
      </c>
    </row>
    <row r="857" spans="1:31">
      <c r="A857" s="15">
        <v>45302</v>
      </c>
      <c r="B857" s="15">
        <v>45300</v>
      </c>
      <c r="C857" t="s">
        <v>9</v>
      </c>
      <c r="D857">
        <v>206371</v>
      </c>
      <c r="E857" t="s">
        <v>759</v>
      </c>
      <c r="F857" t="s">
        <v>760</v>
      </c>
      <c r="G857" t="s">
        <v>761</v>
      </c>
      <c r="H857" t="s">
        <v>151</v>
      </c>
      <c r="I857" t="s">
        <v>232</v>
      </c>
      <c r="J857" t="s">
        <v>931</v>
      </c>
      <c r="K857" t="s">
        <v>107</v>
      </c>
      <c r="L857" t="s">
        <v>130</v>
      </c>
      <c r="M857">
        <v>1</v>
      </c>
      <c r="N857" s="47">
        <v>520</v>
      </c>
      <c r="O857" s="47">
        <v>0</v>
      </c>
      <c r="P857" s="47">
        <v>0</v>
      </c>
      <c r="Q857" s="47">
        <v>0</v>
      </c>
      <c r="R857" s="47">
        <v>0</v>
      </c>
      <c r="S857" s="47">
        <v>520</v>
      </c>
      <c r="T857" s="47">
        <v>468</v>
      </c>
      <c r="U857" s="47">
        <v>468</v>
      </c>
      <c r="V857" t="s">
        <v>71</v>
      </c>
      <c r="W857" t="s">
        <v>72</v>
      </c>
      <c r="X857"/>
      <c r="Y857" t="s">
        <v>240</v>
      </c>
      <c r="Z857" s="43" t="str">
        <f>Raw_data[[#This Row],[Month]]&amp;Raw_data[[#This Row],[Locations]]&amp;Raw_data[[#This Row],[Looker2]]</f>
        <v>45292Dallas Ft WorthRTC</v>
      </c>
      <c r="AA857" s="44" t="str">
        <f>IFERROR(VLOOKUP(Raw_data[[#This Row],[Description]],'LU Table'!$A$1:$B$50,2,0),"")</f>
        <v>RTC</v>
      </c>
      <c r="AB857" s="44" t="str">
        <f>TRIM(MID(Raw_data[[#This Row],[Location]],LEN("Positive Recovery- ")+1,LEN(Raw_data[[#This Row],[Location]])))</f>
        <v>Dallas Ft Worth</v>
      </c>
      <c r="AC857" s="45">
        <f t="shared" si="13"/>
        <v>45292</v>
      </c>
      <c r="AD857" s="44" t="str">
        <f>VLOOKUP(Raw_data[[#This Row],[Locations]]&amp;Raw_data[[#This Row],[Looker2]],Category!A:E,5,0)</f>
        <v>Company Owned</v>
      </c>
      <c r="AE857" s="44" t="str">
        <f>Raw_data[[#This Row],[Locations]]&amp;Raw_data[[#This Row],[Looker2]]</f>
        <v>Dallas Ft WorthRTC</v>
      </c>
    </row>
    <row r="858" spans="1:31">
      <c r="A858" s="15">
        <v>45302</v>
      </c>
      <c r="B858" s="15">
        <v>45300</v>
      </c>
      <c r="C858" t="s">
        <v>9</v>
      </c>
      <c r="D858">
        <v>206372</v>
      </c>
      <c r="E858" t="s">
        <v>1033</v>
      </c>
      <c r="F858" t="s">
        <v>1034</v>
      </c>
      <c r="G858" t="s">
        <v>1035</v>
      </c>
      <c r="H858" t="s">
        <v>155</v>
      </c>
      <c r="I858" t="s">
        <v>232</v>
      </c>
      <c r="J858" t="s">
        <v>92</v>
      </c>
      <c r="K858" t="s">
        <v>16</v>
      </c>
      <c r="L858" t="s">
        <v>130</v>
      </c>
      <c r="M858">
        <v>1</v>
      </c>
      <c r="N858" s="47">
        <v>665</v>
      </c>
      <c r="O858" s="47">
        <v>0</v>
      </c>
      <c r="P858" s="47">
        <v>0</v>
      </c>
      <c r="Q858" s="47">
        <v>0</v>
      </c>
      <c r="R858" s="47">
        <v>0</v>
      </c>
      <c r="S858" s="47">
        <v>0</v>
      </c>
      <c r="T858" s="47">
        <v>598.5</v>
      </c>
      <c r="U858" s="47">
        <v>598.5</v>
      </c>
      <c r="V858" t="s">
        <v>71</v>
      </c>
      <c r="W858" t="s">
        <v>72</v>
      </c>
      <c r="X858"/>
      <c r="Y858" t="s">
        <v>240</v>
      </c>
      <c r="Z858" s="43" t="str">
        <f>Raw_data[[#This Row],[Month]]&amp;Raw_data[[#This Row],[Locations]]&amp;Raw_data[[#This Row],[Looker2]]</f>
        <v>45292Garden OaksDetox</v>
      </c>
      <c r="AA858" s="44" t="str">
        <f>IFERROR(VLOOKUP(Raw_data[[#This Row],[Description]],'LU Table'!$A$1:$B$50,2,0),"")</f>
        <v>Detox</v>
      </c>
      <c r="AB858" s="44" t="str">
        <f>TRIM(MID(Raw_data[[#This Row],[Location]],LEN("Positive Recovery- ")+1,LEN(Raw_data[[#This Row],[Location]])))</f>
        <v>Garden Oaks</v>
      </c>
      <c r="AC858" s="45">
        <f t="shared" si="13"/>
        <v>45292</v>
      </c>
      <c r="AD858" s="44" t="str">
        <f>VLOOKUP(Raw_data[[#This Row],[Locations]]&amp;Raw_data[[#This Row],[Looker2]],Category!A:E,5,0)</f>
        <v>Company Owned</v>
      </c>
      <c r="AE858" s="44" t="str">
        <f>Raw_data[[#This Row],[Locations]]&amp;Raw_data[[#This Row],[Looker2]]</f>
        <v>Garden OaksDetox</v>
      </c>
    </row>
    <row r="859" spans="1:31">
      <c r="A859" s="15">
        <v>45302</v>
      </c>
      <c r="B859" s="15">
        <v>45300</v>
      </c>
      <c r="C859" t="s">
        <v>9</v>
      </c>
      <c r="D859">
        <v>206373</v>
      </c>
      <c r="E859" t="s">
        <v>1036</v>
      </c>
      <c r="F859" t="s">
        <v>1037</v>
      </c>
      <c r="G859" t="s">
        <v>1038</v>
      </c>
      <c r="H859" t="s">
        <v>151</v>
      </c>
      <c r="I859" t="s">
        <v>232</v>
      </c>
      <c r="J859" t="s">
        <v>89</v>
      </c>
      <c r="K859" t="s">
        <v>16</v>
      </c>
      <c r="L859" t="s">
        <v>131</v>
      </c>
      <c r="M859">
        <v>1</v>
      </c>
      <c r="N859" s="47">
        <v>425</v>
      </c>
      <c r="O859" s="47">
        <v>0</v>
      </c>
      <c r="P859" s="47">
        <v>0</v>
      </c>
      <c r="Q859" s="47">
        <v>0</v>
      </c>
      <c r="R859" s="47">
        <v>0</v>
      </c>
      <c r="S859" s="47">
        <v>0</v>
      </c>
      <c r="T859" s="47">
        <v>382.5</v>
      </c>
      <c r="U859" s="47">
        <v>-42.5</v>
      </c>
      <c r="V859" t="s">
        <v>71</v>
      </c>
      <c r="W859" t="s">
        <v>72</v>
      </c>
      <c r="X859"/>
      <c r="Y859" t="s">
        <v>240</v>
      </c>
      <c r="Z859" s="43" t="str">
        <f>Raw_data[[#This Row],[Month]]&amp;Raw_data[[#This Row],[Locations]]&amp;Raw_data[[#This Row],[Looker2]]</f>
        <v>45292Garden OaksRTC</v>
      </c>
      <c r="AA859" s="44" t="str">
        <f>IFERROR(VLOOKUP(Raw_data[[#This Row],[Description]],'LU Table'!$A$1:$B$50,2,0),"")</f>
        <v>RTC</v>
      </c>
      <c r="AB859" s="44" t="str">
        <f>TRIM(MID(Raw_data[[#This Row],[Location]],LEN("Positive Recovery- ")+1,LEN(Raw_data[[#This Row],[Location]])))</f>
        <v>Garden Oaks</v>
      </c>
      <c r="AC859" s="45">
        <f t="shared" si="13"/>
        <v>45292</v>
      </c>
      <c r="AD859" s="44" t="str">
        <f>VLOOKUP(Raw_data[[#This Row],[Locations]]&amp;Raw_data[[#This Row],[Looker2]],Category!A:E,5,0)</f>
        <v>Company Owned</v>
      </c>
      <c r="AE859" s="44" t="str">
        <f>Raw_data[[#This Row],[Locations]]&amp;Raw_data[[#This Row],[Looker2]]</f>
        <v>Garden OaksRTC</v>
      </c>
    </row>
    <row r="860" spans="1:31">
      <c r="A860" s="15">
        <v>45302</v>
      </c>
      <c r="B860" s="15">
        <v>45300</v>
      </c>
      <c r="C860" t="s">
        <v>9</v>
      </c>
      <c r="D860">
        <v>206543</v>
      </c>
      <c r="E860" t="s">
        <v>844</v>
      </c>
      <c r="F860" t="s">
        <v>674</v>
      </c>
      <c r="G860" t="s">
        <v>381</v>
      </c>
      <c r="H860" t="s">
        <v>159</v>
      </c>
      <c r="I860" t="s">
        <v>232</v>
      </c>
      <c r="J860" t="s">
        <v>17</v>
      </c>
      <c r="K860" t="s">
        <v>144</v>
      </c>
      <c r="L860" t="s">
        <v>128</v>
      </c>
      <c r="M860">
        <v>1</v>
      </c>
      <c r="N860" s="47">
        <v>225</v>
      </c>
      <c r="O860" s="47">
        <v>0</v>
      </c>
      <c r="P860" s="47">
        <v>0</v>
      </c>
      <c r="Q860" s="47">
        <v>0</v>
      </c>
      <c r="R860" s="47">
        <v>0</v>
      </c>
      <c r="S860" s="47">
        <v>225</v>
      </c>
      <c r="T860" s="47">
        <v>225</v>
      </c>
      <c r="U860" s="47">
        <v>225</v>
      </c>
      <c r="V860" t="s">
        <v>71</v>
      </c>
      <c r="W860" t="s">
        <v>72</v>
      </c>
      <c r="X860"/>
      <c r="Y860" t="s">
        <v>240</v>
      </c>
      <c r="Z860" s="43" t="str">
        <f>Raw_data[[#This Row],[Month]]&amp;Raw_data[[#This Row],[Locations]]&amp;Raw_data[[#This Row],[Looker2]]</f>
        <v>45292North LoopIOP</v>
      </c>
      <c r="AA860" s="44" t="str">
        <f>IFERROR(VLOOKUP(Raw_data[[#This Row],[Description]],'LU Table'!$A$1:$B$50,2,0),"")</f>
        <v>IOP</v>
      </c>
      <c r="AB860" s="44" t="str">
        <f>TRIM(MID(Raw_data[[#This Row],[Location]],LEN("Positive Recovery- ")+1,LEN(Raw_data[[#This Row],[Location]])))</f>
        <v>North Loop</v>
      </c>
      <c r="AC860" s="45">
        <f t="shared" si="13"/>
        <v>45292</v>
      </c>
      <c r="AD860" s="44" t="str">
        <f>VLOOKUP(Raw_data[[#This Row],[Locations]]&amp;Raw_data[[#This Row],[Looker2]],Category!A:E,5,0)</f>
        <v>Affiliate</v>
      </c>
      <c r="AE860" s="44" t="str">
        <f>Raw_data[[#This Row],[Locations]]&amp;Raw_data[[#This Row],[Looker2]]</f>
        <v>North LoopIOP</v>
      </c>
    </row>
    <row r="861" spans="1:31">
      <c r="A861" s="15">
        <v>45302</v>
      </c>
      <c r="B861" s="15">
        <v>45300</v>
      </c>
      <c r="C861" t="s">
        <v>9</v>
      </c>
      <c r="D861">
        <v>206551</v>
      </c>
      <c r="E861" t="s">
        <v>1022</v>
      </c>
      <c r="F861" t="s">
        <v>287</v>
      </c>
      <c r="G861" t="s">
        <v>1023</v>
      </c>
      <c r="H861" t="s">
        <v>160</v>
      </c>
      <c r="I861" t="s">
        <v>232</v>
      </c>
      <c r="J861" t="s">
        <v>96</v>
      </c>
      <c r="K861" t="s">
        <v>81</v>
      </c>
      <c r="L861" t="s">
        <v>128</v>
      </c>
      <c r="M861">
        <v>1</v>
      </c>
      <c r="N861" s="47">
        <v>169</v>
      </c>
      <c r="O861" s="47">
        <v>0</v>
      </c>
      <c r="P861" s="47">
        <v>0</v>
      </c>
      <c r="Q861" s="47">
        <v>0</v>
      </c>
      <c r="R861" s="47">
        <v>0</v>
      </c>
      <c r="S861" s="47">
        <v>169</v>
      </c>
      <c r="T861" s="47">
        <v>152.1</v>
      </c>
      <c r="U861" s="47">
        <v>152.1</v>
      </c>
      <c r="V861" t="s">
        <v>71</v>
      </c>
      <c r="W861" t="s">
        <v>72</v>
      </c>
      <c r="X861"/>
      <c r="Y861" t="s">
        <v>240</v>
      </c>
      <c r="Z861" s="43" t="str">
        <f>Raw_data[[#This Row],[Month]]&amp;Raw_data[[#This Row],[Locations]]&amp;Raw_data[[#This Row],[Looker2]]</f>
        <v>45292Energy CorridorIOP</v>
      </c>
      <c r="AA861" s="44" t="str">
        <f>IFERROR(VLOOKUP(Raw_data[[#This Row],[Description]],'LU Table'!$A$1:$B$50,2,0),"")</f>
        <v>IOP</v>
      </c>
      <c r="AB861" s="44" t="str">
        <f>TRIM(MID(Raw_data[[#This Row],[Location]],LEN("Positive Recovery- ")+1,LEN(Raw_data[[#This Row],[Location]])))</f>
        <v>Energy Corridor</v>
      </c>
      <c r="AC861" s="45">
        <f t="shared" si="13"/>
        <v>45292</v>
      </c>
      <c r="AD861" s="44" t="str">
        <f>VLOOKUP(Raw_data[[#This Row],[Locations]]&amp;Raw_data[[#This Row],[Looker2]],Category!A:E,5,0)</f>
        <v>Affiliate</v>
      </c>
      <c r="AE861" s="44" t="str">
        <f>Raw_data[[#This Row],[Locations]]&amp;Raw_data[[#This Row],[Looker2]]</f>
        <v>Energy CorridorIOP</v>
      </c>
    </row>
    <row r="862" spans="1:31">
      <c r="A862" s="15">
        <v>45302</v>
      </c>
      <c r="B862" s="15">
        <v>45300</v>
      </c>
      <c r="C862" t="s">
        <v>9</v>
      </c>
      <c r="D862">
        <v>206552</v>
      </c>
      <c r="E862" t="s">
        <v>1001</v>
      </c>
      <c r="F862" t="s">
        <v>278</v>
      </c>
      <c r="G862" t="s">
        <v>1002</v>
      </c>
      <c r="H862" t="s">
        <v>159</v>
      </c>
      <c r="I862" t="s">
        <v>232</v>
      </c>
      <c r="J862" t="s">
        <v>17</v>
      </c>
      <c r="K862" t="s">
        <v>81</v>
      </c>
      <c r="L862" t="s">
        <v>128</v>
      </c>
      <c r="M862">
        <v>1</v>
      </c>
      <c r="N862" s="47">
        <v>225</v>
      </c>
      <c r="O862" s="47">
        <v>0</v>
      </c>
      <c r="P862" s="47">
        <v>0</v>
      </c>
      <c r="Q862" s="47">
        <v>0</v>
      </c>
      <c r="R862" s="47">
        <v>0</v>
      </c>
      <c r="S862" s="47">
        <v>225</v>
      </c>
      <c r="T862" s="47">
        <v>225</v>
      </c>
      <c r="U862" s="47">
        <v>225</v>
      </c>
      <c r="V862" t="s">
        <v>71</v>
      </c>
      <c r="W862" t="s">
        <v>72</v>
      </c>
      <c r="X862"/>
      <c r="Y862" t="s">
        <v>240</v>
      </c>
      <c r="Z862" s="43" t="str">
        <f>Raw_data[[#This Row],[Month]]&amp;Raw_data[[#This Row],[Locations]]&amp;Raw_data[[#This Row],[Looker2]]</f>
        <v>45292Energy CorridorIOP</v>
      </c>
      <c r="AA862" s="44" t="str">
        <f>IFERROR(VLOOKUP(Raw_data[[#This Row],[Description]],'LU Table'!$A$1:$B$50,2,0),"")</f>
        <v>IOP</v>
      </c>
      <c r="AB862" s="44" t="str">
        <f>TRIM(MID(Raw_data[[#This Row],[Location]],LEN("Positive Recovery- ")+1,LEN(Raw_data[[#This Row],[Location]])))</f>
        <v>Energy Corridor</v>
      </c>
      <c r="AC862" s="45">
        <f t="shared" si="13"/>
        <v>45292</v>
      </c>
      <c r="AD862" s="44" t="str">
        <f>VLOOKUP(Raw_data[[#This Row],[Locations]]&amp;Raw_data[[#This Row],[Looker2]],Category!A:E,5,0)</f>
        <v>Affiliate</v>
      </c>
      <c r="AE862" s="44" t="str">
        <f>Raw_data[[#This Row],[Locations]]&amp;Raw_data[[#This Row],[Looker2]]</f>
        <v>Energy CorridorIOP</v>
      </c>
    </row>
    <row r="863" spans="1:31">
      <c r="A863" s="15">
        <v>45302</v>
      </c>
      <c r="B863" s="15">
        <v>45300</v>
      </c>
      <c r="C863" t="s">
        <v>9</v>
      </c>
      <c r="D863">
        <v>206553</v>
      </c>
      <c r="E863" t="s">
        <v>738</v>
      </c>
      <c r="F863" t="s">
        <v>278</v>
      </c>
      <c r="G863" t="s">
        <v>445</v>
      </c>
      <c r="H863" t="s">
        <v>160</v>
      </c>
      <c r="I863" t="s">
        <v>232</v>
      </c>
      <c r="J863" t="s">
        <v>94</v>
      </c>
      <c r="K863" t="s">
        <v>81</v>
      </c>
      <c r="L863" t="s">
        <v>128</v>
      </c>
      <c r="M863">
        <v>1</v>
      </c>
      <c r="N863" s="47">
        <v>215</v>
      </c>
      <c r="O863" s="47">
        <v>0</v>
      </c>
      <c r="P863" s="47">
        <v>0</v>
      </c>
      <c r="Q863" s="47">
        <v>0</v>
      </c>
      <c r="R863" s="47">
        <v>0</v>
      </c>
      <c r="S863" s="47">
        <v>0</v>
      </c>
      <c r="T863" s="47">
        <v>193.5</v>
      </c>
      <c r="U863" s="47">
        <v>193.5</v>
      </c>
      <c r="V863" t="s">
        <v>71</v>
      </c>
      <c r="W863" t="s">
        <v>72</v>
      </c>
      <c r="X863"/>
      <c r="Y863" t="s">
        <v>240</v>
      </c>
      <c r="Z863" s="43" t="str">
        <f>Raw_data[[#This Row],[Month]]&amp;Raw_data[[#This Row],[Locations]]&amp;Raw_data[[#This Row],[Looker2]]</f>
        <v>45292Energy CorridorIOP</v>
      </c>
      <c r="AA863" s="44" t="str">
        <f>IFERROR(VLOOKUP(Raw_data[[#This Row],[Description]],'LU Table'!$A$1:$B$50,2,0),"")</f>
        <v>IOP</v>
      </c>
      <c r="AB863" s="44" t="str">
        <f>TRIM(MID(Raw_data[[#This Row],[Location]],LEN("Positive Recovery- ")+1,LEN(Raw_data[[#This Row],[Location]])))</f>
        <v>Energy Corridor</v>
      </c>
      <c r="AC863" s="45">
        <f t="shared" ref="AC863:AC926" si="14">B863-DAY(B863)+1</f>
        <v>45292</v>
      </c>
      <c r="AD863" s="44" t="str">
        <f>VLOOKUP(Raw_data[[#This Row],[Locations]]&amp;Raw_data[[#This Row],[Looker2]],Category!A:E,5,0)</f>
        <v>Affiliate</v>
      </c>
      <c r="AE863" s="44" t="str">
        <f>Raw_data[[#This Row],[Locations]]&amp;Raw_data[[#This Row],[Looker2]]</f>
        <v>Energy CorridorIOP</v>
      </c>
    </row>
    <row r="864" spans="1:31">
      <c r="A864" s="15">
        <v>45302</v>
      </c>
      <c r="B864" s="15">
        <v>45300</v>
      </c>
      <c r="C864" t="s">
        <v>9</v>
      </c>
      <c r="D864">
        <v>206554</v>
      </c>
      <c r="E864" t="s">
        <v>67</v>
      </c>
      <c r="F864" t="s">
        <v>375</v>
      </c>
      <c r="G864" t="s">
        <v>376</v>
      </c>
      <c r="H864" t="s">
        <v>169</v>
      </c>
      <c r="I864" t="s">
        <v>232</v>
      </c>
      <c r="J864" t="s">
        <v>17</v>
      </c>
      <c r="K864" t="s">
        <v>81</v>
      </c>
      <c r="L864" t="s">
        <v>23</v>
      </c>
      <c r="M864">
        <v>1</v>
      </c>
      <c r="N864" s="47">
        <v>40</v>
      </c>
      <c r="O864" s="47">
        <v>0</v>
      </c>
      <c r="P864" s="47">
        <v>0</v>
      </c>
      <c r="Q864" s="47">
        <v>0</v>
      </c>
      <c r="R864" s="47">
        <v>0</v>
      </c>
      <c r="S864" s="47">
        <v>40</v>
      </c>
      <c r="T864" s="47">
        <v>40</v>
      </c>
      <c r="U864" s="47">
        <v>40</v>
      </c>
      <c r="V864" t="s">
        <v>71</v>
      </c>
      <c r="W864" t="s">
        <v>72</v>
      </c>
      <c r="X864"/>
      <c r="Y864" t="s">
        <v>240</v>
      </c>
      <c r="Z864" s="43" t="str">
        <f>Raw_data[[#This Row],[Month]]&amp;Raw_data[[#This Row],[Locations]]&amp;Raw_data[[#This Row],[Looker2]]</f>
        <v>45292Energy CorridorAftercare</v>
      </c>
      <c r="AA864" s="44" t="str">
        <f>IFERROR(VLOOKUP(Raw_data[[#This Row],[Description]],'LU Table'!$A$1:$B$50,2,0),"")</f>
        <v>Aftercare</v>
      </c>
      <c r="AB864" s="44" t="str">
        <f>TRIM(MID(Raw_data[[#This Row],[Location]],LEN("Positive Recovery- ")+1,LEN(Raw_data[[#This Row],[Location]])))</f>
        <v>Energy Corridor</v>
      </c>
      <c r="AC864" s="45">
        <f t="shared" si="14"/>
        <v>45292</v>
      </c>
      <c r="AD864" s="44" t="str">
        <f>VLOOKUP(Raw_data[[#This Row],[Locations]]&amp;Raw_data[[#This Row],[Looker2]],Category!A:E,5,0)</f>
        <v>Affiliate</v>
      </c>
      <c r="AE864" s="44" t="str">
        <f>Raw_data[[#This Row],[Locations]]&amp;Raw_data[[#This Row],[Looker2]]</f>
        <v>Energy CorridorAftercare</v>
      </c>
    </row>
    <row r="865" spans="1:31">
      <c r="A865" s="15">
        <v>45302</v>
      </c>
      <c r="B865" s="15">
        <v>45300</v>
      </c>
      <c r="C865" t="s">
        <v>9</v>
      </c>
      <c r="D865">
        <v>206555</v>
      </c>
      <c r="E865" t="s">
        <v>1007</v>
      </c>
      <c r="F865" t="s">
        <v>460</v>
      </c>
      <c r="G865" t="s">
        <v>1008</v>
      </c>
      <c r="H865" t="s">
        <v>157</v>
      </c>
      <c r="I865" t="s">
        <v>232</v>
      </c>
      <c r="J865" t="s">
        <v>17</v>
      </c>
      <c r="K865" t="s">
        <v>22</v>
      </c>
      <c r="L865" t="s">
        <v>129</v>
      </c>
      <c r="M865">
        <v>1</v>
      </c>
      <c r="N865" s="47">
        <v>300</v>
      </c>
      <c r="O865" s="47">
        <v>0</v>
      </c>
      <c r="P865" s="47">
        <v>0</v>
      </c>
      <c r="Q865" s="47">
        <v>0</v>
      </c>
      <c r="R865" s="47">
        <v>0</v>
      </c>
      <c r="S865" s="47">
        <v>300</v>
      </c>
      <c r="T865" s="47">
        <v>300</v>
      </c>
      <c r="U865" s="47">
        <v>300</v>
      </c>
      <c r="V865" t="s">
        <v>71</v>
      </c>
      <c r="W865" t="s">
        <v>72</v>
      </c>
      <c r="X865"/>
      <c r="Y865" t="s">
        <v>240</v>
      </c>
      <c r="Z865" s="43" t="str">
        <f>Raw_data[[#This Row],[Month]]&amp;Raw_data[[#This Row],[Locations]]&amp;Raw_data[[#This Row],[Looker2]]</f>
        <v>45292AustinPHP</v>
      </c>
      <c r="AA865" s="44" t="str">
        <f>IFERROR(VLOOKUP(Raw_data[[#This Row],[Description]],'LU Table'!$A$1:$B$50,2,0),"")</f>
        <v>PHP</v>
      </c>
      <c r="AB865" s="44" t="str">
        <f>TRIM(MID(Raw_data[[#This Row],[Location]],LEN("Positive Recovery- ")+1,LEN(Raw_data[[#This Row],[Location]])))</f>
        <v>Austin</v>
      </c>
      <c r="AC865" s="45">
        <f t="shared" si="14"/>
        <v>45292</v>
      </c>
      <c r="AD865" s="44" t="str">
        <f>VLOOKUP(Raw_data[[#This Row],[Locations]]&amp;Raw_data[[#This Row],[Looker2]],Category!A:E,5,0)</f>
        <v>Affiliate</v>
      </c>
      <c r="AE865" s="44" t="str">
        <f>Raw_data[[#This Row],[Locations]]&amp;Raw_data[[#This Row],[Looker2]]</f>
        <v>AustinPHP</v>
      </c>
    </row>
    <row r="866" spans="1:31">
      <c r="A866" s="15">
        <v>45302</v>
      </c>
      <c r="B866" s="15">
        <v>45300</v>
      </c>
      <c r="C866" t="s">
        <v>9</v>
      </c>
      <c r="D866">
        <v>206556</v>
      </c>
      <c r="E866" t="s">
        <v>970</v>
      </c>
      <c r="F866" t="s">
        <v>493</v>
      </c>
      <c r="G866" t="s">
        <v>971</v>
      </c>
      <c r="H866" t="s">
        <v>167</v>
      </c>
      <c r="I866" t="s">
        <v>232</v>
      </c>
      <c r="J866" t="s">
        <v>87</v>
      </c>
      <c r="K866" t="s">
        <v>22</v>
      </c>
      <c r="L866" t="s">
        <v>129</v>
      </c>
      <c r="M866">
        <v>1</v>
      </c>
      <c r="N866" s="47">
        <v>425</v>
      </c>
      <c r="O866" s="47">
        <v>0</v>
      </c>
      <c r="P866" s="47">
        <v>0</v>
      </c>
      <c r="Q866" s="47">
        <v>0</v>
      </c>
      <c r="R866" s="47">
        <v>0</v>
      </c>
      <c r="S866" s="47">
        <v>0</v>
      </c>
      <c r="T866" s="47">
        <v>425</v>
      </c>
      <c r="U866" s="47">
        <v>42.5</v>
      </c>
      <c r="V866" t="s">
        <v>71</v>
      </c>
      <c r="W866" t="s">
        <v>72</v>
      </c>
      <c r="X866"/>
      <c r="Y866" t="s">
        <v>240</v>
      </c>
      <c r="Z866" s="43" t="str">
        <f>Raw_data[[#This Row],[Month]]&amp;Raw_data[[#This Row],[Locations]]&amp;Raw_data[[#This Row],[Looker2]]</f>
        <v>45292AustinPHP</v>
      </c>
      <c r="AA866" s="44" t="str">
        <f>IFERROR(VLOOKUP(Raw_data[[#This Row],[Description]],'LU Table'!$A$1:$B$50,2,0),"")</f>
        <v>PHP</v>
      </c>
      <c r="AB866" s="44" t="str">
        <f>TRIM(MID(Raw_data[[#This Row],[Location]],LEN("Positive Recovery- ")+1,LEN(Raw_data[[#This Row],[Location]])))</f>
        <v>Austin</v>
      </c>
      <c r="AC866" s="45">
        <f t="shared" si="14"/>
        <v>45292</v>
      </c>
      <c r="AD866" s="44" t="str">
        <f>VLOOKUP(Raw_data[[#This Row],[Locations]]&amp;Raw_data[[#This Row],[Looker2]],Category!A:E,5,0)</f>
        <v>Affiliate</v>
      </c>
      <c r="AE866" s="44" t="str">
        <f>Raw_data[[#This Row],[Locations]]&amp;Raw_data[[#This Row],[Looker2]]</f>
        <v>AustinPHP</v>
      </c>
    </row>
    <row r="867" spans="1:31">
      <c r="A867" s="15">
        <v>45302</v>
      </c>
      <c r="B867" s="15">
        <v>45300</v>
      </c>
      <c r="C867" t="s">
        <v>9</v>
      </c>
      <c r="D867">
        <v>206557</v>
      </c>
      <c r="E867" t="s">
        <v>1026</v>
      </c>
      <c r="F867" t="s">
        <v>304</v>
      </c>
      <c r="G867" t="s">
        <v>1027</v>
      </c>
      <c r="H867" t="s">
        <v>158</v>
      </c>
      <c r="I867" t="s">
        <v>232</v>
      </c>
      <c r="J867" t="s">
        <v>87</v>
      </c>
      <c r="K867" t="s">
        <v>547</v>
      </c>
      <c r="L867" t="s">
        <v>128</v>
      </c>
      <c r="M867">
        <v>1</v>
      </c>
      <c r="N867" s="47">
        <v>275</v>
      </c>
      <c r="O867" s="47">
        <v>0</v>
      </c>
      <c r="P867" s="47">
        <v>0</v>
      </c>
      <c r="Q867" s="47">
        <v>0</v>
      </c>
      <c r="R867" s="47">
        <v>0</v>
      </c>
      <c r="S867" s="47">
        <v>0</v>
      </c>
      <c r="T867" s="47">
        <v>247.5</v>
      </c>
      <c r="U867" s="47">
        <v>105</v>
      </c>
      <c r="V867" t="s">
        <v>71</v>
      </c>
      <c r="W867" t="s">
        <v>72</v>
      </c>
      <c r="X867"/>
      <c r="Y867" t="s">
        <v>240</v>
      </c>
      <c r="Z867" s="43" t="str">
        <f>Raw_data[[#This Row],[Month]]&amp;Raw_data[[#This Row],[Locations]]&amp;Raw_data[[#This Row],[Looker2]]</f>
        <v>45292ConroeIOP</v>
      </c>
      <c r="AA867" s="44" t="str">
        <f>IFERROR(VLOOKUP(Raw_data[[#This Row],[Description]],'LU Table'!$A$1:$B$50,2,0),"")</f>
        <v>IOP</v>
      </c>
      <c r="AB867" s="44" t="str">
        <f>TRIM(MID(Raw_data[[#This Row],[Location]],LEN("Positive Recovery- ")+1,LEN(Raw_data[[#This Row],[Location]])))</f>
        <v>Conroe</v>
      </c>
      <c r="AC867" s="45">
        <f t="shared" si="14"/>
        <v>45292</v>
      </c>
      <c r="AD867" s="44" t="str">
        <f>VLOOKUP(Raw_data[[#This Row],[Locations]]&amp;Raw_data[[#This Row],[Looker2]],Category!A:E,5,0)</f>
        <v>Affiliate</v>
      </c>
      <c r="AE867" s="44" t="str">
        <f>Raw_data[[#This Row],[Locations]]&amp;Raw_data[[#This Row],[Looker2]]</f>
        <v>ConroeIOP</v>
      </c>
    </row>
    <row r="868" spans="1:31">
      <c r="A868" s="15">
        <v>45302</v>
      </c>
      <c r="B868" s="15">
        <v>45300</v>
      </c>
      <c r="C868" t="s">
        <v>9</v>
      </c>
      <c r="D868">
        <v>206558</v>
      </c>
      <c r="E868" t="s">
        <v>747</v>
      </c>
      <c r="F868" t="s">
        <v>748</v>
      </c>
      <c r="G868" t="s">
        <v>252</v>
      </c>
      <c r="H868" t="s">
        <v>158</v>
      </c>
      <c r="I868" t="s">
        <v>232</v>
      </c>
      <c r="J868" t="s">
        <v>749</v>
      </c>
      <c r="K868" t="s">
        <v>547</v>
      </c>
      <c r="L868" t="s">
        <v>128</v>
      </c>
      <c r="M868">
        <v>1</v>
      </c>
      <c r="N868" s="47">
        <v>158</v>
      </c>
      <c r="O868" s="47">
        <v>0</v>
      </c>
      <c r="P868" s="47">
        <v>0</v>
      </c>
      <c r="Q868" s="47">
        <v>0</v>
      </c>
      <c r="R868" s="47">
        <v>0</v>
      </c>
      <c r="S868" s="47">
        <v>158</v>
      </c>
      <c r="T868" s="47">
        <v>142.19999999999999</v>
      </c>
      <c r="U868" s="47">
        <v>142.19999999999999</v>
      </c>
      <c r="V868" t="s">
        <v>71</v>
      </c>
      <c r="W868" t="s">
        <v>72</v>
      </c>
      <c r="X868"/>
      <c r="Y868" t="s">
        <v>240</v>
      </c>
      <c r="Z868" s="43" t="str">
        <f>Raw_data[[#This Row],[Month]]&amp;Raw_data[[#This Row],[Locations]]&amp;Raw_data[[#This Row],[Looker2]]</f>
        <v>45292ConroeIOP</v>
      </c>
      <c r="AA868" s="44" t="str">
        <f>IFERROR(VLOOKUP(Raw_data[[#This Row],[Description]],'LU Table'!$A$1:$B$50,2,0),"")</f>
        <v>IOP</v>
      </c>
      <c r="AB868" s="44" t="str">
        <f>TRIM(MID(Raw_data[[#This Row],[Location]],LEN("Positive Recovery- ")+1,LEN(Raw_data[[#This Row],[Location]])))</f>
        <v>Conroe</v>
      </c>
      <c r="AC868" s="45">
        <f t="shared" si="14"/>
        <v>45292</v>
      </c>
      <c r="AD868" s="44" t="str">
        <f>VLOOKUP(Raw_data[[#This Row],[Locations]]&amp;Raw_data[[#This Row],[Looker2]],Category!A:E,5,0)</f>
        <v>Affiliate</v>
      </c>
      <c r="AE868" s="44" t="str">
        <f>Raw_data[[#This Row],[Locations]]&amp;Raw_data[[#This Row],[Looker2]]</f>
        <v>ConroeIOP</v>
      </c>
    </row>
    <row r="869" spans="1:31">
      <c r="A869" s="15">
        <v>45302</v>
      </c>
      <c r="B869" s="15">
        <v>45300</v>
      </c>
      <c r="C869" t="s">
        <v>9</v>
      </c>
      <c r="D869">
        <v>206559</v>
      </c>
      <c r="E869" t="s">
        <v>874</v>
      </c>
      <c r="F869" t="s">
        <v>278</v>
      </c>
      <c r="G869" t="s">
        <v>875</v>
      </c>
      <c r="H869" t="s">
        <v>158</v>
      </c>
      <c r="I869" t="s">
        <v>232</v>
      </c>
      <c r="J869" t="s">
        <v>88</v>
      </c>
      <c r="K869" t="s">
        <v>547</v>
      </c>
      <c r="L869" t="s">
        <v>128</v>
      </c>
      <c r="M869">
        <v>1</v>
      </c>
      <c r="N869" s="47">
        <v>250</v>
      </c>
      <c r="O869" s="47">
        <v>0</v>
      </c>
      <c r="P869" s="47">
        <v>0</v>
      </c>
      <c r="Q869" s="47">
        <v>0</v>
      </c>
      <c r="R869" s="47">
        <v>0</v>
      </c>
      <c r="S869" s="47">
        <v>0</v>
      </c>
      <c r="T869" s="47">
        <v>225</v>
      </c>
      <c r="U869" s="47">
        <v>25</v>
      </c>
      <c r="V869" t="s">
        <v>71</v>
      </c>
      <c r="W869" t="s">
        <v>72</v>
      </c>
      <c r="X869"/>
      <c r="Y869" t="s">
        <v>240</v>
      </c>
      <c r="Z869" s="43" t="str">
        <f>Raw_data[[#This Row],[Month]]&amp;Raw_data[[#This Row],[Locations]]&amp;Raw_data[[#This Row],[Looker2]]</f>
        <v>45292ConroeIOP</v>
      </c>
      <c r="AA869" s="44" t="str">
        <f>IFERROR(VLOOKUP(Raw_data[[#This Row],[Description]],'LU Table'!$A$1:$B$50,2,0),"")</f>
        <v>IOP</v>
      </c>
      <c r="AB869" s="44" t="str">
        <f>TRIM(MID(Raw_data[[#This Row],[Location]],LEN("Positive Recovery- ")+1,LEN(Raw_data[[#This Row],[Location]])))</f>
        <v>Conroe</v>
      </c>
      <c r="AC869" s="45">
        <f t="shared" si="14"/>
        <v>45292</v>
      </c>
      <c r="AD869" s="44" t="str">
        <f>VLOOKUP(Raw_data[[#This Row],[Locations]]&amp;Raw_data[[#This Row],[Looker2]],Category!A:E,5,0)</f>
        <v>Affiliate</v>
      </c>
      <c r="AE869" s="44" t="str">
        <f>Raw_data[[#This Row],[Locations]]&amp;Raw_data[[#This Row],[Looker2]]</f>
        <v>ConroeIOP</v>
      </c>
    </row>
    <row r="870" spans="1:31">
      <c r="A870" s="15">
        <v>45302</v>
      </c>
      <c r="B870" s="15">
        <v>45300</v>
      </c>
      <c r="C870" t="s">
        <v>9</v>
      </c>
      <c r="D870">
        <v>206560</v>
      </c>
      <c r="E870" t="s">
        <v>1012</v>
      </c>
      <c r="F870" t="s">
        <v>650</v>
      </c>
      <c r="G870" t="s">
        <v>1013</v>
      </c>
      <c r="H870" t="s">
        <v>157</v>
      </c>
      <c r="I870" t="s">
        <v>232</v>
      </c>
      <c r="J870" t="s">
        <v>88</v>
      </c>
      <c r="K870" t="s">
        <v>62</v>
      </c>
      <c r="L870" t="s">
        <v>129</v>
      </c>
      <c r="M870">
        <v>1</v>
      </c>
      <c r="N870" s="47">
        <v>400</v>
      </c>
      <c r="O870" s="47">
        <v>0</v>
      </c>
      <c r="P870" s="47">
        <v>0</v>
      </c>
      <c r="Q870" s="47">
        <v>0</v>
      </c>
      <c r="R870" s="47">
        <v>0</v>
      </c>
      <c r="S870" s="47">
        <v>0</v>
      </c>
      <c r="T870" s="47">
        <v>360</v>
      </c>
      <c r="U870" s="47">
        <v>0</v>
      </c>
      <c r="V870" t="s">
        <v>71</v>
      </c>
      <c r="W870" t="s">
        <v>72</v>
      </c>
      <c r="X870"/>
      <c r="Y870" t="s">
        <v>240</v>
      </c>
      <c r="Z870" s="43" t="str">
        <f>Raw_data[[#This Row],[Month]]&amp;Raw_data[[#This Row],[Locations]]&amp;Raw_data[[#This Row],[Looker2]]</f>
        <v>45292SugarlandPHP</v>
      </c>
      <c r="AA870" s="44" t="str">
        <f>IFERROR(VLOOKUP(Raw_data[[#This Row],[Description]],'LU Table'!$A$1:$B$50,2,0),"")</f>
        <v>PHP</v>
      </c>
      <c r="AB870" s="44" t="str">
        <f>TRIM(MID(Raw_data[[#This Row],[Location]],LEN("Positive Recovery- ")+1,LEN(Raw_data[[#This Row],[Location]])))</f>
        <v>Sugarland</v>
      </c>
      <c r="AC870" s="45">
        <f t="shared" si="14"/>
        <v>45292</v>
      </c>
      <c r="AD870" s="44" t="str">
        <f>VLOOKUP(Raw_data[[#This Row],[Locations]]&amp;Raw_data[[#This Row],[Looker2]],Category!A:E,5,0)</f>
        <v>Affiliate</v>
      </c>
      <c r="AE870" s="44" t="str">
        <f>Raw_data[[#This Row],[Locations]]&amp;Raw_data[[#This Row],[Looker2]]</f>
        <v>SugarlandPHP</v>
      </c>
    </row>
    <row r="871" spans="1:31">
      <c r="A871" s="15">
        <v>45302</v>
      </c>
      <c r="B871" s="15">
        <v>45300</v>
      </c>
      <c r="C871" t="s">
        <v>9</v>
      </c>
      <c r="D871">
        <v>206561</v>
      </c>
      <c r="E871" t="s">
        <v>757</v>
      </c>
      <c r="F871" t="s">
        <v>758</v>
      </c>
      <c r="G871" t="s">
        <v>382</v>
      </c>
      <c r="H871" t="s">
        <v>157</v>
      </c>
      <c r="I871" t="s">
        <v>232</v>
      </c>
      <c r="J871" t="s">
        <v>89</v>
      </c>
      <c r="K871" t="s">
        <v>76</v>
      </c>
      <c r="L871" t="s">
        <v>129</v>
      </c>
      <c r="M871">
        <v>1</v>
      </c>
      <c r="N871" s="47">
        <v>365</v>
      </c>
      <c r="O871" s="47">
        <v>0</v>
      </c>
      <c r="P871" s="47">
        <v>0</v>
      </c>
      <c r="Q871" s="47">
        <v>0</v>
      </c>
      <c r="R871" s="47">
        <v>0</v>
      </c>
      <c r="S871" s="47">
        <v>0</v>
      </c>
      <c r="T871" s="47">
        <v>328.5</v>
      </c>
      <c r="U871" s="47">
        <v>-36.5</v>
      </c>
      <c r="V871" t="s">
        <v>71</v>
      </c>
      <c r="W871" t="s">
        <v>72</v>
      </c>
      <c r="X871"/>
      <c r="Y871" t="s">
        <v>240</v>
      </c>
      <c r="Z871" s="43" t="str">
        <f>Raw_data[[#This Row],[Month]]&amp;Raw_data[[#This Row],[Locations]]&amp;Raw_data[[#This Row],[Looker2]]</f>
        <v>45292MontrosePHP</v>
      </c>
      <c r="AA871" s="44" t="str">
        <f>IFERROR(VLOOKUP(Raw_data[[#This Row],[Description]],'LU Table'!$A$1:$B$50,2,0),"")</f>
        <v>PHP</v>
      </c>
      <c r="AB871" s="44" t="str">
        <f>TRIM(MID(Raw_data[[#This Row],[Location]],LEN("Positive Recovery- ")+1,LEN(Raw_data[[#This Row],[Location]])))</f>
        <v>Montrose</v>
      </c>
      <c r="AC871" s="45">
        <f t="shared" si="14"/>
        <v>45292</v>
      </c>
      <c r="AD871" s="44" t="str">
        <f>VLOOKUP(Raw_data[[#This Row],[Locations]]&amp;Raw_data[[#This Row],[Looker2]],Category!A:E,5,0)</f>
        <v>Company Owned</v>
      </c>
      <c r="AE871" s="44" t="str">
        <f>Raw_data[[#This Row],[Locations]]&amp;Raw_data[[#This Row],[Looker2]]</f>
        <v>MontrosePHP</v>
      </c>
    </row>
    <row r="872" spans="1:31">
      <c r="A872" s="15">
        <v>45302</v>
      </c>
      <c r="B872" s="15">
        <v>45300</v>
      </c>
      <c r="C872" t="s">
        <v>9</v>
      </c>
      <c r="D872">
        <v>206562</v>
      </c>
      <c r="E872" t="s">
        <v>803</v>
      </c>
      <c r="F872" t="s">
        <v>804</v>
      </c>
      <c r="G872" t="s">
        <v>805</v>
      </c>
      <c r="H872" t="s">
        <v>157</v>
      </c>
      <c r="I872" t="s">
        <v>232</v>
      </c>
      <c r="J872" t="s">
        <v>17</v>
      </c>
      <c r="K872" t="s">
        <v>76</v>
      </c>
      <c r="L872" t="s">
        <v>129</v>
      </c>
      <c r="M872">
        <v>1</v>
      </c>
      <c r="N872" s="47">
        <v>300</v>
      </c>
      <c r="O872" s="47">
        <v>0</v>
      </c>
      <c r="P872" s="47">
        <v>0</v>
      </c>
      <c r="Q872" s="47">
        <v>0</v>
      </c>
      <c r="R872" s="47">
        <v>0</v>
      </c>
      <c r="S872" s="47">
        <v>300</v>
      </c>
      <c r="T872" s="47">
        <v>300</v>
      </c>
      <c r="U872" s="47">
        <v>300</v>
      </c>
      <c r="V872" t="s">
        <v>71</v>
      </c>
      <c r="W872" t="s">
        <v>72</v>
      </c>
      <c r="X872"/>
      <c r="Y872" t="s">
        <v>240</v>
      </c>
      <c r="Z872" s="43" t="str">
        <f>Raw_data[[#This Row],[Month]]&amp;Raw_data[[#This Row],[Locations]]&amp;Raw_data[[#This Row],[Looker2]]</f>
        <v>45292MontrosePHP</v>
      </c>
      <c r="AA872" s="44" t="str">
        <f>IFERROR(VLOOKUP(Raw_data[[#This Row],[Description]],'LU Table'!$A$1:$B$50,2,0),"")</f>
        <v>PHP</v>
      </c>
      <c r="AB872" s="44" t="str">
        <f>TRIM(MID(Raw_data[[#This Row],[Location]],LEN("Positive Recovery- ")+1,LEN(Raw_data[[#This Row],[Location]])))</f>
        <v>Montrose</v>
      </c>
      <c r="AC872" s="45">
        <f t="shared" si="14"/>
        <v>45292</v>
      </c>
      <c r="AD872" s="44" t="str">
        <f>VLOOKUP(Raw_data[[#This Row],[Locations]]&amp;Raw_data[[#This Row],[Looker2]],Category!A:E,5,0)</f>
        <v>Company Owned</v>
      </c>
      <c r="AE872" s="44" t="str">
        <f>Raw_data[[#This Row],[Locations]]&amp;Raw_data[[#This Row],[Looker2]]</f>
        <v>MontrosePHP</v>
      </c>
    </row>
    <row r="873" spans="1:31">
      <c r="A873" s="15">
        <v>45302</v>
      </c>
      <c r="B873" s="15">
        <v>45300</v>
      </c>
      <c r="C873" t="s">
        <v>9</v>
      </c>
      <c r="D873">
        <v>206563</v>
      </c>
      <c r="E873" t="s">
        <v>787</v>
      </c>
      <c r="F873" t="s">
        <v>648</v>
      </c>
      <c r="G873" t="s">
        <v>788</v>
      </c>
      <c r="H873" t="s">
        <v>157</v>
      </c>
      <c r="I873" t="s">
        <v>232</v>
      </c>
      <c r="J873" t="s">
        <v>103</v>
      </c>
      <c r="K873" t="s">
        <v>76</v>
      </c>
      <c r="L873" t="s">
        <v>129</v>
      </c>
      <c r="M873">
        <v>1</v>
      </c>
      <c r="N873" s="47">
        <v>400</v>
      </c>
      <c r="O873" s="47">
        <v>0</v>
      </c>
      <c r="P873" s="47">
        <v>0</v>
      </c>
      <c r="Q873" s="47">
        <v>0</v>
      </c>
      <c r="R873" s="47">
        <v>0</v>
      </c>
      <c r="S873" s="47">
        <v>400</v>
      </c>
      <c r="T873" s="47">
        <v>360</v>
      </c>
      <c r="U873" s="47">
        <v>360</v>
      </c>
      <c r="V873" t="s">
        <v>71</v>
      </c>
      <c r="W873" t="s">
        <v>72</v>
      </c>
      <c r="X873"/>
      <c r="Y873" t="s">
        <v>240</v>
      </c>
      <c r="Z873" s="43" t="str">
        <f>Raw_data[[#This Row],[Month]]&amp;Raw_data[[#This Row],[Locations]]&amp;Raw_data[[#This Row],[Looker2]]</f>
        <v>45292MontrosePHP</v>
      </c>
      <c r="AA873" s="44" t="str">
        <f>IFERROR(VLOOKUP(Raw_data[[#This Row],[Description]],'LU Table'!$A$1:$B$50,2,0),"")</f>
        <v>PHP</v>
      </c>
      <c r="AB873" s="44" t="str">
        <f>TRIM(MID(Raw_data[[#This Row],[Location]],LEN("Positive Recovery- ")+1,LEN(Raw_data[[#This Row],[Location]])))</f>
        <v>Montrose</v>
      </c>
      <c r="AC873" s="45">
        <f t="shared" si="14"/>
        <v>45292</v>
      </c>
      <c r="AD873" s="44" t="str">
        <f>VLOOKUP(Raw_data[[#This Row],[Locations]]&amp;Raw_data[[#This Row],[Looker2]],Category!A:E,5,0)</f>
        <v>Company Owned</v>
      </c>
      <c r="AE873" s="44" t="str">
        <f>Raw_data[[#This Row],[Locations]]&amp;Raw_data[[#This Row],[Looker2]]</f>
        <v>MontrosePHP</v>
      </c>
    </row>
    <row r="874" spans="1:31">
      <c r="A874" s="15">
        <v>45302</v>
      </c>
      <c r="B874" s="15">
        <v>45300</v>
      </c>
      <c r="C874" t="s">
        <v>9</v>
      </c>
      <c r="D874">
        <v>206564</v>
      </c>
      <c r="E874" t="s">
        <v>672</v>
      </c>
      <c r="F874" t="s">
        <v>609</v>
      </c>
      <c r="G874" t="s">
        <v>393</v>
      </c>
      <c r="H874" t="s">
        <v>166</v>
      </c>
      <c r="I874" t="s">
        <v>232</v>
      </c>
      <c r="J874" t="s">
        <v>94</v>
      </c>
      <c r="K874" t="s">
        <v>76</v>
      </c>
      <c r="L874" t="s">
        <v>129</v>
      </c>
      <c r="M874">
        <v>1</v>
      </c>
      <c r="N874" s="47">
        <v>325</v>
      </c>
      <c r="O874" s="47">
        <v>0</v>
      </c>
      <c r="P874" s="47">
        <v>0</v>
      </c>
      <c r="Q874" s="47">
        <v>0</v>
      </c>
      <c r="R874" s="47">
        <v>0</v>
      </c>
      <c r="S874" s="47">
        <v>0</v>
      </c>
      <c r="T874" s="47">
        <v>292.5</v>
      </c>
      <c r="U874" s="47">
        <v>97.5</v>
      </c>
      <c r="V874" t="s">
        <v>71</v>
      </c>
      <c r="W874" t="s">
        <v>72</v>
      </c>
      <c r="X874"/>
      <c r="Y874" t="s">
        <v>240</v>
      </c>
      <c r="Z874" s="43" t="str">
        <f>Raw_data[[#This Row],[Month]]&amp;Raw_data[[#This Row],[Locations]]&amp;Raw_data[[#This Row],[Looker2]]</f>
        <v>45292MontrosePHP</v>
      </c>
      <c r="AA874" s="44" t="str">
        <f>IFERROR(VLOOKUP(Raw_data[[#This Row],[Description]],'LU Table'!$A$1:$B$50,2,0),"")</f>
        <v>PHP</v>
      </c>
      <c r="AB874" s="44" t="str">
        <f>TRIM(MID(Raw_data[[#This Row],[Location]],LEN("Positive Recovery- ")+1,LEN(Raw_data[[#This Row],[Location]])))</f>
        <v>Montrose</v>
      </c>
      <c r="AC874" s="45">
        <f t="shared" si="14"/>
        <v>45292</v>
      </c>
      <c r="AD874" s="44" t="str">
        <f>VLOOKUP(Raw_data[[#This Row],[Locations]]&amp;Raw_data[[#This Row],[Looker2]],Category!A:E,5,0)</f>
        <v>Company Owned</v>
      </c>
      <c r="AE874" s="44" t="str">
        <f>Raw_data[[#This Row],[Locations]]&amp;Raw_data[[#This Row],[Looker2]]</f>
        <v>MontrosePHP</v>
      </c>
    </row>
    <row r="875" spans="1:31">
      <c r="A875" s="15">
        <v>45302</v>
      </c>
      <c r="B875" s="15">
        <v>45300</v>
      </c>
      <c r="C875" t="s">
        <v>9</v>
      </c>
      <c r="D875">
        <v>206565</v>
      </c>
      <c r="E875" t="s">
        <v>820</v>
      </c>
      <c r="F875" t="s">
        <v>287</v>
      </c>
      <c r="G875" t="s">
        <v>325</v>
      </c>
      <c r="H875" t="s">
        <v>167</v>
      </c>
      <c r="I875" t="s">
        <v>232</v>
      </c>
      <c r="J875" t="s">
        <v>87</v>
      </c>
      <c r="K875" t="s">
        <v>76</v>
      </c>
      <c r="L875" t="s">
        <v>129</v>
      </c>
      <c r="M875">
        <v>1</v>
      </c>
      <c r="N875" s="47">
        <v>425</v>
      </c>
      <c r="O875" s="47">
        <v>0</v>
      </c>
      <c r="P875" s="47">
        <v>0</v>
      </c>
      <c r="Q875" s="47">
        <v>0</v>
      </c>
      <c r="R875" s="47">
        <v>0</v>
      </c>
      <c r="S875" s="47">
        <v>0</v>
      </c>
      <c r="T875" s="47">
        <v>425</v>
      </c>
      <c r="U875" s="47">
        <v>85</v>
      </c>
      <c r="V875" t="s">
        <v>71</v>
      </c>
      <c r="W875" t="s">
        <v>72</v>
      </c>
      <c r="X875"/>
      <c r="Y875" t="s">
        <v>240</v>
      </c>
      <c r="Z875" s="43" t="str">
        <f>Raw_data[[#This Row],[Month]]&amp;Raw_data[[#This Row],[Locations]]&amp;Raw_data[[#This Row],[Looker2]]</f>
        <v>45292MontrosePHP</v>
      </c>
      <c r="AA875" s="44" t="str">
        <f>IFERROR(VLOOKUP(Raw_data[[#This Row],[Description]],'LU Table'!$A$1:$B$50,2,0),"")</f>
        <v>PHP</v>
      </c>
      <c r="AB875" s="44" t="str">
        <f>TRIM(MID(Raw_data[[#This Row],[Location]],LEN("Positive Recovery- ")+1,LEN(Raw_data[[#This Row],[Location]])))</f>
        <v>Montrose</v>
      </c>
      <c r="AC875" s="45">
        <f t="shared" si="14"/>
        <v>45292</v>
      </c>
      <c r="AD875" s="44" t="str">
        <f>VLOOKUP(Raw_data[[#This Row],[Locations]]&amp;Raw_data[[#This Row],[Looker2]],Category!A:E,5,0)</f>
        <v>Company Owned</v>
      </c>
      <c r="AE875" s="44" t="str">
        <f>Raw_data[[#This Row],[Locations]]&amp;Raw_data[[#This Row],[Looker2]]</f>
        <v>MontrosePHP</v>
      </c>
    </row>
    <row r="876" spans="1:31">
      <c r="A876" s="15">
        <v>45302</v>
      </c>
      <c r="B876" s="15">
        <v>45300</v>
      </c>
      <c r="C876" t="s">
        <v>9</v>
      </c>
      <c r="D876">
        <v>206566</v>
      </c>
      <c r="E876" t="s">
        <v>141</v>
      </c>
      <c r="F876" t="s">
        <v>478</v>
      </c>
      <c r="G876" t="s">
        <v>325</v>
      </c>
      <c r="H876" t="s">
        <v>157</v>
      </c>
      <c r="I876" t="s">
        <v>232</v>
      </c>
      <c r="J876" t="s">
        <v>89</v>
      </c>
      <c r="K876" t="s">
        <v>76</v>
      </c>
      <c r="L876" t="s">
        <v>129</v>
      </c>
      <c r="M876">
        <v>1</v>
      </c>
      <c r="N876" s="47">
        <v>365</v>
      </c>
      <c r="O876" s="47">
        <v>0</v>
      </c>
      <c r="P876" s="47">
        <v>0</v>
      </c>
      <c r="Q876" s="47">
        <v>0</v>
      </c>
      <c r="R876" s="47">
        <v>0</v>
      </c>
      <c r="S876" s="47">
        <v>0</v>
      </c>
      <c r="T876" s="47">
        <v>328.5</v>
      </c>
      <c r="U876" s="47">
        <v>-36.5</v>
      </c>
      <c r="V876" t="s">
        <v>71</v>
      </c>
      <c r="W876" t="s">
        <v>72</v>
      </c>
      <c r="X876"/>
      <c r="Y876" t="s">
        <v>240</v>
      </c>
      <c r="Z876" s="43" t="str">
        <f>Raw_data[[#This Row],[Month]]&amp;Raw_data[[#This Row],[Locations]]&amp;Raw_data[[#This Row],[Looker2]]</f>
        <v>45292MontrosePHP</v>
      </c>
      <c r="AA876" s="44" t="str">
        <f>IFERROR(VLOOKUP(Raw_data[[#This Row],[Description]],'LU Table'!$A$1:$B$50,2,0),"")</f>
        <v>PHP</v>
      </c>
      <c r="AB876" s="44" t="str">
        <f>TRIM(MID(Raw_data[[#This Row],[Location]],LEN("Positive Recovery- ")+1,LEN(Raw_data[[#This Row],[Location]])))</f>
        <v>Montrose</v>
      </c>
      <c r="AC876" s="45">
        <f t="shared" si="14"/>
        <v>45292</v>
      </c>
      <c r="AD876" s="44" t="str">
        <f>VLOOKUP(Raw_data[[#This Row],[Locations]]&amp;Raw_data[[#This Row],[Looker2]],Category!A:E,5,0)</f>
        <v>Company Owned</v>
      </c>
      <c r="AE876" s="44" t="str">
        <f>Raw_data[[#This Row],[Locations]]&amp;Raw_data[[#This Row],[Looker2]]</f>
        <v>MontrosePHP</v>
      </c>
    </row>
    <row r="877" spans="1:31">
      <c r="A877" s="15">
        <v>45302</v>
      </c>
      <c r="B877" s="15">
        <v>45300</v>
      </c>
      <c r="C877" t="s">
        <v>9</v>
      </c>
      <c r="D877">
        <v>206567</v>
      </c>
      <c r="E877" t="s">
        <v>786</v>
      </c>
      <c r="F877" t="s">
        <v>37</v>
      </c>
      <c r="G877" t="s">
        <v>353</v>
      </c>
      <c r="H877" t="s">
        <v>158</v>
      </c>
      <c r="I877" t="s">
        <v>232</v>
      </c>
      <c r="J877" t="s">
        <v>87</v>
      </c>
      <c r="K877" t="s">
        <v>107</v>
      </c>
      <c r="L877" t="s">
        <v>128</v>
      </c>
      <c r="M877">
        <v>1</v>
      </c>
      <c r="N877" s="47">
        <v>275</v>
      </c>
      <c r="O877" s="47">
        <v>0</v>
      </c>
      <c r="P877" s="47">
        <v>0</v>
      </c>
      <c r="Q877" s="47">
        <v>0</v>
      </c>
      <c r="R877" s="47">
        <v>0</v>
      </c>
      <c r="S877" s="47">
        <v>0</v>
      </c>
      <c r="T877" s="47">
        <v>247.5</v>
      </c>
      <c r="U877" s="47">
        <v>247.5</v>
      </c>
      <c r="V877" t="s">
        <v>71</v>
      </c>
      <c r="W877" t="s">
        <v>72</v>
      </c>
      <c r="X877"/>
      <c r="Y877" t="s">
        <v>240</v>
      </c>
      <c r="Z877" s="43" t="str">
        <f>Raw_data[[#This Row],[Month]]&amp;Raw_data[[#This Row],[Locations]]&amp;Raw_data[[#This Row],[Looker2]]</f>
        <v>45292Dallas Ft WorthIOP</v>
      </c>
      <c r="AA877" s="44" t="str">
        <f>IFERROR(VLOOKUP(Raw_data[[#This Row],[Description]],'LU Table'!$A$1:$B$50,2,0),"")</f>
        <v>IOP</v>
      </c>
      <c r="AB877" s="44" t="str">
        <f>TRIM(MID(Raw_data[[#This Row],[Location]],LEN("Positive Recovery- ")+1,LEN(Raw_data[[#This Row],[Location]])))</f>
        <v>Dallas Ft Worth</v>
      </c>
      <c r="AC877" s="45">
        <f t="shared" si="14"/>
        <v>45292</v>
      </c>
      <c r="AD877" s="44" t="str">
        <f>VLOOKUP(Raw_data[[#This Row],[Locations]]&amp;Raw_data[[#This Row],[Looker2]],Category!A:E,5,0)</f>
        <v>Company Owned</v>
      </c>
      <c r="AE877" s="44" t="str">
        <f>Raw_data[[#This Row],[Locations]]&amp;Raw_data[[#This Row],[Looker2]]</f>
        <v>Dallas Ft WorthIOP</v>
      </c>
    </row>
    <row r="878" spans="1:31">
      <c r="A878" s="15">
        <v>45302</v>
      </c>
      <c r="B878" s="15">
        <v>45300</v>
      </c>
      <c r="C878" t="s">
        <v>9</v>
      </c>
      <c r="D878">
        <v>206572</v>
      </c>
      <c r="E878" t="s">
        <v>584</v>
      </c>
      <c r="F878" t="s">
        <v>358</v>
      </c>
      <c r="G878" t="s">
        <v>585</v>
      </c>
      <c r="H878" t="s">
        <v>160</v>
      </c>
      <c r="I878" t="s">
        <v>232</v>
      </c>
      <c r="J878" t="s">
        <v>95</v>
      </c>
      <c r="K878" t="s">
        <v>78</v>
      </c>
      <c r="L878" t="s">
        <v>128</v>
      </c>
      <c r="M878">
        <v>1</v>
      </c>
      <c r="N878" s="47">
        <v>130</v>
      </c>
      <c r="O878" s="47">
        <v>0</v>
      </c>
      <c r="P878" s="47">
        <v>0</v>
      </c>
      <c r="Q878" s="47">
        <v>0</v>
      </c>
      <c r="R878" s="47">
        <v>0</v>
      </c>
      <c r="S878" s="47">
        <v>0</v>
      </c>
      <c r="T878" s="47">
        <v>117</v>
      </c>
      <c r="U878" s="47">
        <v>26</v>
      </c>
      <c r="V878" t="s">
        <v>71</v>
      </c>
      <c r="W878" t="s">
        <v>72</v>
      </c>
      <c r="X878"/>
      <c r="Y878" t="s">
        <v>240</v>
      </c>
      <c r="Z878" s="43" t="str">
        <f>Raw_data[[#This Row],[Month]]&amp;Raw_data[[#This Row],[Locations]]&amp;Raw_data[[#This Row],[Looker2]]</f>
        <v>45292PasadenaIOP</v>
      </c>
      <c r="AA878" s="44" t="str">
        <f>IFERROR(VLOOKUP(Raw_data[[#This Row],[Description]],'LU Table'!$A$1:$B$50,2,0),"")</f>
        <v>IOP</v>
      </c>
      <c r="AB878" s="44" t="str">
        <f>TRIM(MID(Raw_data[[#This Row],[Location]],LEN("Positive Recovery- ")+1,LEN(Raw_data[[#This Row],[Location]])))</f>
        <v>Pasadena</v>
      </c>
      <c r="AC878" s="45">
        <f t="shared" si="14"/>
        <v>45292</v>
      </c>
      <c r="AD878" s="44" t="str">
        <f>VLOOKUP(Raw_data[[#This Row],[Locations]]&amp;Raw_data[[#This Row],[Looker2]],Category!A:E,5,0)</f>
        <v>Affiliate</v>
      </c>
      <c r="AE878" s="44" t="str">
        <f>Raw_data[[#This Row],[Locations]]&amp;Raw_data[[#This Row],[Looker2]]</f>
        <v>PasadenaIOP</v>
      </c>
    </row>
    <row r="879" spans="1:31">
      <c r="A879" s="15">
        <v>45302</v>
      </c>
      <c r="B879" s="15">
        <v>45300</v>
      </c>
      <c r="C879" t="s">
        <v>9</v>
      </c>
      <c r="D879">
        <v>206573</v>
      </c>
      <c r="E879" t="s">
        <v>898</v>
      </c>
      <c r="F879" t="s">
        <v>415</v>
      </c>
      <c r="G879" t="s">
        <v>899</v>
      </c>
      <c r="H879" t="s">
        <v>158</v>
      </c>
      <c r="I879" t="s">
        <v>232</v>
      </c>
      <c r="J879" t="s">
        <v>87</v>
      </c>
      <c r="K879" t="s">
        <v>75</v>
      </c>
      <c r="L879" t="s">
        <v>128</v>
      </c>
      <c r="M879">
        <v>1</v>
      </c>
      <c r="N879" s="47">
        <v>275</v>
      </c>
      <c r="O879" s="47">
        <v>0</v>
      </c>
      <c r="P879" s="47">
        <v>0</v>
      </c>
      <c r="Q879" s="47">
        <v>0</v>
      </c>
      <c r="R879" s="47">
        <v>0</v>
      </c>
      <c r="S879" s="47">
        <v>0</v>
      </c>
      <c r="T879" s="47">
        <v>247.5</v>
      </c>
      <c r="U879" s="47">
        <v>0</v>
      </c>
      <c r="V879" t="s">
        <v>71</v>
      </c>
      <c r="W879" t="s">
        <v>72</v>
      </c>
      <c r="X879"/>
      <c r="Y879" t="s">
        <v>240</v>
      </c>
      <c r="Z879" s="43" t="str">
        <f>Raw_data[[#This Row],[Month]]&amp;Raw_data[[#This Row],[Locations]]&amp;Raw_data[[#This Row],[Looker2]]</f>
        <v>45292The WoodlandsIOP</v>
      </c>
      <c r="AA879" s="44" t="str">
        <f>IFERROR(VLOOKUP(Raw_data[[#This Row],[Description]],'LU Table'!$A$1:$B$50,2,0),"")</f>
        <v>IOP</v>
      </c>
      <c r="AB879" s="44" t="str">
        <f>TRIM(MID(Raw_data[[#This Row],[Location]],LEN("Positive Recovery- ")+1,LEN(Raw_data[[#This Row],[Location]])))</f>
        <v>The Woodlands</v>
      </c>
      <c r="AC879" s="45">
        <f t="shared" si="14"/>
        <v>45292</v>
      </c>
      <c r="AD879" s="44" t="str">
        <f>VLOOKUP(Raw_data[[#This Row],[Locations]]&amp;Raw_data[[#This Row],[Looker2]],Category!A:E,5,0)</f>
        <v>Affiliate</v>
      </c>
      <c r="AE879" s="44" t="str">
        <f>Raw_data[[#This Row],[Locations]]&amp;Raw_data[[#This Row],[Looker2]]</f>
        <v>The WoodlandsIOP</v>
      </c>
    </row>
    <row r="880" spans="1:31">
      <c r="A880" s="15">
        <v>45302</v>
      </c>
      <c r="B880" s="15">
        <v>45300</v>
      </c>
      <c r="C880" t="s">
        <v>9</v>
      </c>
      <c r="D880">
        <v>206574</v>
      </c>
      <c r="E880" t="s">
        <v>829</v>
      </c>
      <c r="F880" t="s">
        <v>333</v>
      </c>
      <c r="G880" t="s">
        <v>440</v>
      </c>
      <c r="H880" t="s">
        <v>160</v>
      </c>
      <c r="I880" t="s">
        <v>232</v>
      </c>
      <c r="J880" t="s">
        <v>94</v>
      </c>
      <c r="K880" t="s">
        <v>75</v>
      </c>
      <c r="L880" t="s">
        <v>128</v>
      </c>
      <c r="M880">
        <v>1</v>
      </c>
      <c r="N880" s="47">
        <v>215</v>
      </c>
      <c r="O880" s="47">
        <v>0</v>
      </c>
      <c r="P880" s="47">
        <v>0</v>
      </c>
      <c r="Q880" s="47">
        <v>0</v>
      </c>
      <c r="R880" s="47">
        <v>0</v>
      </c>
      <c r="S880" s="47">
        <v>0</v>
      </c>
      <c r="T880" s="47">
        <v>193.5</v>
      </c>
      <c r="U880" s="47">
        <v>193.5</v>
      </c>
      <c r="V880" t="s">
        <v>71</v>
      </c>
      <c r="W880" t="s">
        <v>72</v>
      </c>
      <c r="X880"/>
      <c r="Y880" t="s">
        <v>240</v>
      </c>
      <c r="Z880" s="43" t="str">
        <f>Raw_data[[#This Row],[Month]]&amp;Raw_data[[#This Row],[Locations]]&amp;Raw_data[[#This Row],[Looker2]]</f>
        <v>45292The WoodlandsIOP</v>
      </c>
      <c r="AA880" s="44" t="str">
        <f>IFERROR(VLOOKUP(Raw_data[[#This Row],[Description]],'LU Table'!$A$1:$B$50,2,0),"")</f>
        <v>IOP</v>
      </c>
      <c r="AB880" s="44" t="str">
        <f>TRIM(MID(Raw_data[[#This Row],[Location]],LEN("Positive Recovery- ")+1,LEN(Raw_data[[#This Row],[Location]])))</f>
        <v>The Woodlands</v>
      </c>
      <c r="AC880" s="45">
        <f t="shared" si="14"/>
        <v>45292</v>
      </c>
      <c r="AD880" s="44" t="str">
        <f>VLOOKUP(Raw_data[[#This Row],[Locations]]&amp;Raw_data[[#This Row],[Looker2]],Category!A:E,5,0)</f>
        <v>Affiliate</v>
      </c>
      <c r="AE880" s="44" t="str">
        <f>Raw_data[[#This Row],[Locations]]&amp;Raw_data[[#This Row],[Looker2]]</f>
        <v>The WoodlandsIOP</v>
      </c>
    </row>
    <row r="881" spans="1:31">
      <c r="A881" s="15">
        <v>45302</v>
      </c>
      <c r="B881" s="15">
        <v>45300</v>
      </c>
      <c r="C881" t="s">
        <v>9</v>
      </c>
      <c r="D881">
        <v>206575</v>
      </c>
      <c r="E881" t="s">
        <v>947</v>
      </c>
      <c r="F881" t="s">
        <v>267</v>
      </c>
      <c r="G881" t="s">
        <v>948</v>
      </c>
      <c r="H881" t="s">
        <v>158</v>
      </c>
      <c r="I881" t="s">
        <v>232</v>
      </c>
      <c r="J881" t="s">
        <v>88</v>
      </c>
      <c r="K881" t="s">
        <v>22</v>
      </c>
      <c r="L881" t="s">
        <v>128</v>
      </c>
      <c r="M881">
        <v>1</v>
      </c>
      <c r="N881" s="47">
        <v>250</v>
      </c>
      <c r="O881" s="47">
        <v>0</v>
      </c>
      <c r="P881" s="47">
        <v>0</v>
      </c>
      <c r="Q881" s="47">
        <v>0</v>
      </c>
      <c r="R881" s="47">
        <v>0</v>
      </c>
      <c r="S881" s="47">
        <v>0</v>
      </c>
      <c r="T881" s="47">
        <v>225</v>
      </c>
      <c r="U881" s="47">
        <v>153.52000000000001</v>
      </c>
      <c r="V881" t="s">
        <v>71</v>
      </c>
      <c r="W881" t="s">
        <v>72</v>
      </c>
      <c r="X881"/>
      <c r="Y881" t="s">
        <v>240</v>
      </c>
      <c r="Z881" s="43" t="str">
        <f>Raw_data[[#This Row],[Month]]&amp;Raw_data[[#This Row],[Locations]]&amp;Raw_data[[#This Row],[Looker2]]</f>
        <v>45292AustinIOP</v>
      </c>
      <c r="AA881" s="44" t="str">
        <f>IFERROR(VLOOKUP(Raw_data[[#This Row],[Description]],'LU Table'!$A$1:$B$50,2,0),"")</f>
        <v>IOP</v>
      </c>
      <c r="AB881" s="44" t="str">
        <f>TRIM(MID(Raw_data[[#This Row],[Location]],LEN("Positive Recovery- ")+1,LEN(Raw_data[[#This Row],[Location]])))</f>
        <v>Austin</v>
      </c>
      <c r="AC881" s="45">
        <f t="shared" si="14"/>
        <v>45292</v>
      </c>
      <c r="AD881" s="44" t="str">
        <f>VLOOKUP(Raw_data[[#This Row],[Locations]]&amp;Raw_data[[#This Row],[Looker2]],Category!A:E,5,0)</f>
        <v>Affiliate</v>
      </c>
      <c r="AE881" s="44" t="str">
        <f>Raw_data[[#This Row],[Locations]]&amp;Raw_data[[#This Row],[Looker2]]</f>
        <v>AustinIOP</v>
      </c>
    </row>
    <row r="882" spans="1:31">
      <c r="A882" s="15">
        <v>45302</v>
      </c>
      <c r="B882" s="15">
        <v>45300</v>
      </c>
      <c r="C882" t="s">
        <v>9</v>
      </c>
      <c r="D882">
        <v>206576</v>
      </c>
      <c r="E882" t="s">
        <v>668</v>
      </c>
      <c r="F882" t="s">
        <v>350</v>
      </c>
      <c r="G882" t="s">
        <v>669</v>
      </c>
      <c r="H882" t="s">
        <v>160</v>
      </c>
      <c r="I882" t="s">
        <v>232</v>
      </c>
      <c r="J882" t="s">
        <v>96</v>
      </c>
      <c r="K882" t="s">
        <v>79</v>
      </c>
      <c r="L882" t="s">
        <v>128</v>
      </c>
      <c r="M882">
        <v>1</v>
      </c>
      <c r="N882" s="47">
        <v>169</v>
      </c>
      <c r="O882" s="47">
        <v>0</v>
      </c>
      <c r="P882" s="47">
        <v>0</v>
      </c>
      <c r="Q882" s="47">
        <v>0</v>
      </c>
      <c r="R882" s="47">
        <v>0</v>
      </c>
      <c r="S882" s="47">
        <v>169</v>
      </c>
      <c r="T882" s="47">
        <v>152.1</v>
      </c>
      <c r="U882" s="47">
        <v>152.1</v>
      </c>
      <c r="V882" t="s">
        <v>71</v>
      </c>
      <c r="W882" t="s">
        <v>72</v>
      </c>
      <c r="X882"/>
      <c r="Y882" t="s">
        <v>240</v>
      </c>
      <c r="Z882" s="43" t="str">
        <f>Raw_data[[#This Row],[Month]]&amp;Raw_data[[#This Row],[Locations]]&amp;Raw_data[[#This Row],[Looker2]]</f>
        <v>45292Cinco RanchIOP</v>
      </c>
      <c r="AA882" s="44" t="str">
        <f>IFERROR(VLOOKUP(Raw_data[[#This Row],[Description]],'LU Table'!$A$1:$B$50,2,0),"")</f>
        <v>IOP</v>
      </c>
      <c r="AB882" s="44" t="str">
        <f>TRIM(MID(Raw_data[[#This Row],[Location]],LEN("Positive Recovery- ")+1,LEN(Raw_data[[#This Row],[Location]])))</f>
        <v>Cinco Ranch</v>
      </c>
      <c r="AC882" s="45">
        <f t="shared" si="14"/>
        <v>45292</v>
      </c>
      <c r="AD882" s="44" t="str">
        <f>VLOOKUP(Raw_data[[#This Row],[Locations]]&amp;Raw_data[[#This Row],[Looker2]],Category!A:E,5,0)</f>
        <v>Affiliate</v>
      </c>
      <c r="AE882" s="44" t="str">
        <f>Raw_data[[#This Row],[Locations]]&amp;Raw_data[[#This Row],[Looker2]]</f>
        <v>Cinco RanchIOP</v>
      </c>
    </row>
    <row r="883" spans="1:31">
      <c r="A883" s="15">
        <v>45302</v>
      </c>
      <c r="B883" s="15">
        <v>45300</v>
      </c>
      <c r="C883" t="s">
        <v>9</v>
      </c>
      <c r="D883">
        <v>206577</v>
      </c>
      <c r="E883" t="s">
        <v>834</v>
      </c>
      <c r="F883" t="s">
        <v>835</v>
      </c>
      <c r="G883" t="s">
        <v>972</v>
      </c>
      <c r="H883" t="s">
        <v>158</v>
      </c>
      <c r="I883" t="s">
        <v>232</v>
      </c>
      <c r="J883" t="s">
        <v>87</v>
      </c>
      <c r="K883" t="s">
        <v>79</v>
      </c>
      <c r="L883" t="s">
        <v>128</v>
      </c>
      <c r="M883">
        <v>1</v>
      </c>
      <c r="N883" s="47">
        <v>275</v>
      </c>
      <c r="O883" s="47">
        <v>0</v>
      </c>
      <c r="P883" s="47">
        <v>0</v>
      </c>
      <c r="Q883" s="47">
        <v>0</v>
      </c>
      <c r="R883" s="47">
        <v>0</v>
      </c>
      <c r="S883" s="47">
        <v>0</v>
      </c>
      <c r="T883" s="47">
        <v>247.5</v>
      </c>
      <c r="U883" s="47">
        <v>207.5</v>
      </c>
      <c r="V883" t="s">
        <v>71</v>
      </c>
      <c r="W883" t="s">
        <v>72</v>
      </c>
      <c r="X883"/>
      <c r="Y883" t="s">
        <v>240</v>
      </c>
      <c r="Z883" s="43" t="str">
        <f>Raw_data[[#This Row],[Month]]&amp;Raw_data[[#This Row],[Locations]]&amp;Raw_data[[#This Row],[Looker2]]</f>
        <v>45292Cinco RanchIOP</v>
      </c>
      <c r="AA883" s="44" t="str">
        <f>IFERROR(VLOOKUP(Raw_data[[#This Row],[Description]],'LU Table'!$A$1:$B$50,2,0),"")</f>
        <v>IOP</v>
      </c>
      <c r="AB883" s="44" t="str">
        <f>TRIM(MID(Raw_data[[#This Row],[Location]],LEN("Positive Recovery- ")+1,LEN(Raw_data[[#This Row],[Location]])))</f>
        <v>Cinco Ranch</v>
      </c>
      <c r="AC883" s="45">
        <f t="shared" si="14"/>
        <v>45292</v>
      </c>
      <c r="AD883" s="44" t="str">
        <f>VLOOKUP(Raw_data[[#This Row],[Locations]]&amp;Raw_data[[#This Row],[Looker2]],Category!A:E,5,0)</f>
        <v>Affiliate</v>
      </c>
      <c r="AE883" s="44" t="str">
        <f>Raw_data[[#This Row],[Locations]]&amp;Raw_data[[#This Row],[Looker2]]</f>
        <v>Cinco RanchIOP</v>
      </c>
    </row>
    <row r="884" spans="1:31">
      <c r="A884" s="15">
        <v>45302</v>
      </c>
      <c r="B884" s="15">
        <v>45300</v>
      </c>
      <c r="C884" t="s">
        <v>9</v>
      </c>
      <c r="D884">
        <v>206578</v>
      </c>
      <c r="E884" t="s">
        <v>1017</v>
      </c>
      <c r="F884" t="s">
        <v>1018</v>
      </c>
      <c r="G884" t="s">
        <v>1019</v>
      </c>
      <c r="H884" t="s">
        <v>158</v>
      </c>
      <c r="I884" t="s">
        <v>232</v>
      </c>
      <c r="J884" t="s">
        <v>88</v>
      </c>
      <c r="K884" t="s">
        <v>79</v>
      </c>
      <c r="L884" t="s">
        <v>128</v>
      </c>
      <c r="M884">
        <v>1</v>
      </c>
      <c r="N884" s="47">
        <v>250</v>
      </c>
      <c r="O884" s="47">
        <v>0</v>
      </c>
      <c r="P884" s="47">
        <v>0</v>
      </c>
      <c r="Q884" s="47">
        <v>0</v>
      </c>
      <c r="R884" s="47">
        <v>0</v>
      </c>
      <c r="S884" s="47">
        <v>0</v>
      </c>
      <c r="T884" s="47">
        <v>225</v>
      </c>
      <c r="U884" s="47">
        <v>0</v>
      </c>
      <c r="V884" t="s">
        <v>71</v>
      </c>
      <c r="W884" t="s">
        <v>72</v>
      </c>
      <c r="X884"/>
      <c r="Y884" t="s">
        <v>240</v>
      </c>
      <c r="Z884" s="43" t="str">
        <f>Raw_data[[#This Row],[Month]]&amp;Raw_data[[#This Row],[Locations]]&amp;Raw_data[[#This Row],[Looker2]]</f>
        <v>45292Cinco RanchIOP</v>
      </c>
      <c r="AA884" s="44" t="str">
        <f>IFERROR(VLOOKUP(Raw_data[[#This Row],[Description]],'LU Table'!$A$1:$B$50,2,0),"")</f>
        <v>IOP</v>
      </c>
      <c r="AB884" s="44" t="str">
        <f>TRIM(MID(Raw_data[[#This Row],[Location]],LEN("Positive Recovery- ")+1,LEN(Raw_data[[#This Row],[Location]])))</f>
        <v>Cinco Ranch</v>
      </c>
      <c r="AC884" s="45">
        <f t="shared" si="14"/>
        <v>45292</v>
      </c>
      <c r="AD884" s="44" t="str">
        <f>VLOOKUP(Raw_data[[#This Row],[Locations]]&amp;Raw_data[[#This Row],[Looker2]],Category!A:E,5,0)</f>
        <v>Affiliate</v>
      </c>
      <c r="AE884" s="44" t="str">
        <f>Raw_data[[#This Row],[Locations]]&amp;Raw_data[[#This Row],[Looker2]]</f>
        <v>Cinco RanchIOP</v>
      </c>
    </row>
    <row r="885" spans="1:31">
      <c r="A885" s="15">
        <v>45302</v>
      </c>
      <c r="B885" s="15">
        <v>45300</v>
      </c>
      <c r="C885" t="s">
        <v>9</v>
      </c>
      <c r="D885">
        <v>206579</v>
      </c>
      <c r="E885" t="s">
        <v>1015</v>
      </c>
      <c r="F885" t="s">
        <v>261</v>
      </c>
      <c r="G885" t="s">
        <v>1016</v>
      </c>
      <c r="H885" t="s">
        <v>158</v>
      </c>
      <c r="I885" t="s">
        <v>232</v>
      </c>
      <c r="J885" t="s">
        <v>806</v>
      </c>
      <c r="K885" t="s">
        <v>79</v>
      </c>
      <c r="L885" t="s">
        <v>128</v>
      </c>
      <c r="M885">
        <v>1</v>
      </c>
      <c r="N885" s="47">
        <v>185</v>
      </c>
      <c r="O885" s="47">
        <v>0</v>
      </c>
      <c r="P885" s="47">
        <v>0</v>
      </c>
      <c r="Q885" s="47">
        <v>0</v>
      </c>
      <c r="R885" s="47">
        <v>0</v>
      </c>
      <c r="S885" s="47">
        <v>0</v>
      </c>
      <c r="T885" s="47">
        <v>166.5</v>
      </c>
      <c r="U885" s="47">
        <v>166.5</v>
      </c>
      <c r="V885" t="s">
        <v>71</v>
      </c>
      <c r="W885" t="s">
        <v>72</v>
      </c>
      <c r="X885"/>
      <c r="Y885" t="s">
        <v>240</v>
      </c>
      <c r="Z885" s="43" t="str">
        <f>Raw_data[[#This Row],[Month]]&amp;Raw_data[[#This Row],[Locations]]&amp;Raw_data[[#This Row],[Looker2]]</f>
        <v>45292Cinco RanchIOP</v>
      </c>
      <c r="AA885" s="44" t="str">
        <f>IFERROR(VLOOKUP(Raw_data[[#This Row],[Description]],'LU Table'!$A$1:$B$50,2,0),"")</f>
        <v>IOP</v>
      </c>
      <c r="AB885" s="44" t="str">
        <f>TRIM(MID(Raw_data[[#This Row],[Location]],LEN("Positive Recovery- ")+1,LEN(Raw_data[[#This Row],[Location]])))</f>
        <v>Cinco Ranch</v>
      </c>
      <c r="AC885" s="45">
        <f t="shared" si="14"/>
        <v>45292</v>
      </c>
      <c r="AD885" s="44" t="str">
        <f>VLOOKUP(Raw_data[[#This Row],[Locations]]&amp;Raw_data[[#This Row],[Looker2]],Category!A:E,5,0)</f>
        <v>Affiliate</v>
      </c>
      <c r="AE885" s="44" t="str">
        <f>Raw_data[[#This Row],[Locations]]&amp;Raw_data[[#This Row],[Looker2]]</f>
        <v>Cinco RanchIOP</v>
      </c>
    </row>
    <row r="886" spans="1:31">
      <c r="A886" s="15">
        <v>45302</v>
      </c>
      <c r="B886" s="15">
        <v>45300</v>
      </c>
      <c r="C886" t="s">
        <v>9</v>
      </c>
      <c r="D886">
        <v>206580</v>
      </c>
      <c r="E886" t="s">
        <v>860</v>
      </c>
      <c r="F886" t="s">
        <v>290</v>
      </c>
      <c r="G886" t="s">
        <v>472</v>
      </c>
      <c r="H886" t="s">
        <v>160</v>
      </c>
      <c r="I886" t="s">
        <v>232</v>
      </c>
      <c r="J886" t="s">
        <v>95</v>
      </c>
      <c r="K886" t="s">
        <v>79</v>
      </c>
      <c r="L886" t="s">
        <v>128</v>
      </c>
      <c r="M886">
        <v>1</v>
      </c>
      <c r="N886" s="47">
        <v>130</v>
      </c>
      <c r="O886" s="47">
        <v>0</v>
      </c>
      <c r="P886" s="47">
        <v>0</v>
      </c>
      <c r="Q886" s="47">
        <v>0</v>
      </c>
      <c r="R886" s="47">
        <v>0</v>
      </c>
      <c r="S886" s="47">
        <v>0</v>
      </c>
      <c r="T886" s="47">
        <v>117</v>
      </c>
      <c r="U886" s="47">
        <v>26</v>
      </c>
      <c r="V886" t="s">
        <v>71</v>
      </c>
      <c r="W886" t="s">
        <v>72</v>
      </c>
      <c r="X886"/>
      <c r="Y886" t="s">
        <v>240</v>
      </c>
      <c r="Z886" s="43" t="str">
        <f>Raw_data[[#This Row],[Month]]&amp;Raw_data[[#This Row],[Locations]]&amp;Raw_data[[#This Row],[Looker2]]</f>
        <v>45292Cinco RanchIOP</v>
      </c>
      <c r="AA886" s="44" t="str">
        <f>IFERROR(VLOOKUP(Raw_data[[#This Row],[Description]],'LU Table'!$A$1:$B$50,2,0),"")</f>
        <v>IOP</v>
      </c>
      <c r="AB886" s="44" t="str">
        <f>TRIM(MID(Raw_data[[#This Row],[Location]],LEN("Positive Recovery- ")+1,LEN(Raw_data[[#This Row],[Location]])))</f>
        <v>Cinco Ranch</v>
      </c>
      <c r="AC886" s="45">
        <f t="shared" si="14"/>
        <v>45292</v>
      </c>
      <c r="AD886" s="44" t="str">
        <f>VLOOKUP(Raw_data[[#This Row],[Locations]]&amp;Raw_data[[#This Row],[Looker2]],Category!A:E,5,0)</f>
        <v>Affiliate</v>
      </c>
      <c r="AE886" s="44" t="str">
        <f>Raw_data[[#This Row],[Locations]]&amp;Raw_data[[#This Row],[Looker2]]</f>
        <v>Cinco RanchIOP</v>
      </c>
    </row>
    <row r="887" spans="1:31">
      <c r="A887" s="15">
        <v>45302</v>
      </c>
      <c r="B887" s="15">
        <v>45300</v>
      </c>
      <c r="C887" t="s">
        <v>9</v>
      </c>
      <c r="D887">
        <v>206581</v>
      </c>
      <c r="E887" t="s">
        <v>772</v>
      </c>
      <c r="F887" t="s">
        <v>384</v>
      </c>
      <c r="G887" t="s">
        <v>773</v>
      </c>
      <c r="H887" t="s">
        <v>160</v>
      </c>
      <c r="I887" t="s">
        <v>232</v>
      </c>
      <c r="J887" t="s">
        <v>90</v>
      </c>
      <c r="K887" t="s">
        <v>18</v>
      </c>
      <c r="L887" t="s">
        <v>128</v>
      </c>
      <c r="M887">
        <v>1</v>
      </c>
      <c r="N887" s="47">
        <v>220</v>
      </c>
      <c r="O887" s="47">
        <v>0</v>
      </c>
      <c r="P887" s="47">
        <v>0</v>
      </c>
      <c r="Q887" s="47">
        <v>0</v>
      </c>
      <c r="R887" s="47">
        <v>0</v>
      </c>
      <c r="S887" s="47">
        <v>8</v>
      </c>
      <c r="T887" s="47">
        <v>198</v>
      </c>
      <c r="U887" s="47">
        <v>-4</v>
      </c>
      <c r="V887" t="s">
        <v>71</v>
      </c>
      <c r="W887" t="s">
        <v>72</v>
      </c>
      <c r="X887"/>
      <c r="Y887" t="s">
        <v>240</v>
      </c>
      <c r="Z887" s="43" t="str">
        <f>Raw_data[[#This Row],[Month]]&amp;Raw_data[[#This Row],[Locations]]&amp;Raw_data[[#This Row],[Looker2]]</f>
        <v>45292San AntonioIOP</v>
      </c>
      <c r="AA887" s="44" t="str">
        <f>IFERROR(VLOOKUP(Raw_data[[#This Row],[Description]],'LU Table'!$A$1:$B$50,2,0),"")</f>
        <v>IOP</v>
      </c>
      <c r="AB887" s="44" t="str">
        <f>TRIM(MID(Raw_data[[#This Row],[Location]],LEN("Positive Recovery- ")+1,LEN(Raw_data[[#This Row],[Location]])))</f>
        <v>San Antonio</v>
      </c>
      <c r="AC887" s="45">
        <f t="shared" si="14"/>
        <v>45292</v>
      </c>
      <c r="AD887" s="44" t="str">
        <f>VLOOKUP(Raw_data[[#This Row],[Locations]]&amp;Raw_data[[#This Row],[Looker2]],Category!A:E,5,0)</f>
        <v>Affiliate</v>
      </c>
      <c r="AE887" s="44" t="str">
        <f>Raw_data[[#This Row],[Locations]]&amp;Raw_data[[#This Row],[Looker2]]</f>
        <v>San AntonioIOP</v>
      </c>
    </row>
    <row r="888" spans="1:31">
      <c r="A888" s="15">
        <v>45302</v>
      </c>
      <c r="B888" s="15">
        <v>45300</v>
      </c>
      <c r="C888" t="s">
        <v>9</v>
      </c>
      <c r="D888">
        <v>206582</v>
      </c>
      <c r="E888" t="s">
        <v>809</v>
      </c>
      <c r="F888" t="s">
        <v>326</v>
      </c>
      <c r="G888" t="s">
        <v>810</v>
      </c>
      <c r="H888" t="s">
        <v>158</v>
      </c>
      <c r="I888" t="s">
        <v>232</v>
      </c>
      <c r="J888" t="s">
        <v>88</v>
      </c>
      <c r="K888" t="s">
        <v>234</v>
      </c>
      <c r="L888" t="s">
        <v>128</v>
      </c>
      <c r="M888">
        <v>1</v>
      </c>
      <c r="N888" s="47">
        <v>250</v>
      </c>
      <c r="O888" s="47">
        <v>0</v>
      </c>
      <c r="P888" s="47">
        <v>0</v>
      </c>
      <c r="Q888" s="47">
        <v>0</v>
      </c>
      <c r="R888" s="47">
        <v>0</v>
      </c>
      <c r="S888" s="47">
        <v>0</v>
      </c>
      <c r="T888" s="47">
        <v>225</v>
      </c>
      <c r="U888" s="47">
        <v>225</v>
      </c>
      <c r="V888" t="s">
        <v>71</v>
      </c>
      <c r="W888" t="s">
        <v>72</v>
      </c>
      <c r="X888"/>
      <c r="Y888" t="s">
        <v>240</v>
      </c>
      <c r="Z888" s="43" t="str">
        <f>Raw_data[[#This Row],[Month]]&amp;Raw_data[[#This Row],[Locations]]&amp;Raw_data[[#This Row],[Looker2]]</f>
        <v>45292Clear LakeIOP</v>
      </c>
      <c r="AA888" s="44" t="str">
        <f>IFERROR(VLOOKUP(Raw_data[[#This Row],[Description]],'LU Table'!$A$1:$B$50,2,0),"")</f>
        <v>IOP</v>
      </c>
      <c r="AB888" s="44" t="str">
        <f>TRIM(MID(Raw_data[[#This Row],[Location]],LEN("Positive Recovery- ")+1,LEN(Raw_data[[#This Row],[Location]])))</f>
        <v>Clear Lake</v>
      </c>
      <c r="AC888" s="45">
        <f t="shared" si="14"/>
        <v>45292</v>
      </c>
      <c r="AD888" s="44" t="str">
        <f>VLOOKUP(Raw_data[[#This Row],[Locations]]&amp;Raw_data[[#This Row],[Looker2]],Category!A:E,5,0)</f>
        <v>Affiliate</v>
      </c>
      <c r="AE888" s="44" t="str">
        <f>Raw_data[[#This Row],[Locations]]&amp;Raw_data[[#This Row],[Looker2]]</f>
        <v>Clear LakeIOP</v>
      </c>
    </row>
    <row r="889" spans="1:31">
      <c r="A889" s="15">
        <v>45302</v>
      </c>
      <c r="B889" s="15">
        <v>45300</v>
      </c>
      <c r="C889" t="s">
        <v>9</v>
      </c>
      <c r="D889">
        <v>206583</v>
      </c>
      <c r="E889" t="s">
        <v>1009</v>
      </c>
      <c r="F889" t="s">
        <v>1010</v>
      </c>
      <c r="G889" t="s">
        <v>1011</v>
      </c>
      <c r="H889" t="s">
        <v>157</v>
      </c>
      <c r="I889" t="s">
        <v>232</v>
      </c>
      <c r="J889" t="s">
        <v>146</v>
      </c>
      <c r="K889" t="s">
        <v>234</v>
      </c>
      <c r="L889" t="s">
        <v>129</v>
      </c>
      <c r="M889">
        <v>1</v>
      </c>
      <c r="N889" s="47">
        <v>400</v>
      </c>
      <c r="O889" s="47">
        <v>0</v>
      </c>
      <c r="P889" s="47">
        <v>0</v>
      </c>
      <c r="Q889" s="47">
        <v>0</v>
      </c>
      <c r="R889" s="47">
        <v>0</v>
      </c>
      <c r="S889" s="47">
        <v>400</v>
      </c>
      <c r="T889" s="47">
        <v>360</v>
      </c>
      <c r="U889" s="47">
        <v>360</v>
      </c>
      <c r="V889" t="s">
        <v>71</v>
      </c>
      <c r="W889" t="s">
        <v>72</v>
      </c>
      <c r="X889"/>
      <c r="Y889" t="s">
        <v>240</v>
      </c>
      <c r="Z889" s="43" t="str">
        <f>Raw_data[[#This Row],[Month]]&amp;Raw_data[[#This Row],[Locations]]&amp;Raw_data[[#This Row],[Looker2]]</f>
        <v>45292Clear LakePHP</v>
      </c>
      <c r="AA889" s="44" t="str">
        <f>IFERROR(VLOOKUP(Raw_data[[#This Row],[Description]],'LU Table'!$A$1:$B$50,2,0),"")</f>
        <v>PHP</v>
      </c>
      <c r="AB889" s="44" t="str">
        <f>TRIM(MID(Raw_data[[#This Row],[Location]],LEN("Positive Recovery- ")+1,LEN(Raw_data[[#This Row],[Location]])))</f>
        <v>Clear Lake</v>
      </c>
      <c r="AC889" s="45">
        <f t="shared" si="14"/>
        <v>45292</v>
      </c>
      <c r="AD889" s="44" t="str">
        <f>VLOOKUP(Raw_data[[#This Row],[Locations]]&amp;Raw_data[[#This Row],[Looker2]],Category!A:E,5,0)</f>
        <v>Affiliate</v>
      </c>
      <c r="AE889" s="44" t="str">
        <f>Raw_data[[#This Row],[Locations]]&amp;Raw_data[[#This Row],[Looker2]]</f>
        <v>Clear LakePHP</v>
      </c>
    </row>
    <row r="890" spans="1:31">
      <c r="A890" s="15">
        <v>45302</v>
      </c>
      <c r="B890" s="15">
        <v>45300</v>
      </c>
      <c r="C890" t="s">
        <v>9</v>
      </c>
      <c r="D890">
        <v>206584</v>
      </c>
      <c r="E890" t="s">
        <v>982</v>
      </c>
      <c r="F890" t="s">
        <v>983</v>
      </c>
      <c r="G890" t="s">
        <v>984</v>
      </c>
      <c r="H890" t="s">
        <v>160</v>
      </c>
      <c r="I890" t="s">
        <v>232</v>
      </c>
      <c r="J890" t="s">
        <v>90</v>
      </c>
      <c r="K890" t="s">
        <v>234</v>
      </c>
      <c r="L890" t="s">
        <v>128</v>
      </c>
      <c r="M890">
        <v>1</v>
      </c>
      <c r="N890" s="47">
        <v>220</v>
      </c>
      <c r="O890" s="47">
        <v>0</v>
      </c>
      <c r="P890" s="47">
        <v>0</v>
      </c>
      <c r="Q890" s="47">
        <v>0</v>
      </c>
      <c r="R890" s="47">
        <v>0</v>
      </c>
      <c r="S890" s="47">
        <v>0</v>
      </c>
      <c r="T890" s="47">
        <v>198</v>
      </c>
      <c r="U890" s="47">
        <v>22</v>
      </c>
      <c r="V890" t="s">
        <v>71</v>
      </c>
      <c r="W890" t="s">
        <v>72</v>
      </c>
      <c r="X890"/>
      <c r="Y890" t="s">
        <v>240</v>
      </c>
      <c r="Z890" s="43" t="str">
        <f>Raw_data[[#This Row],[Month]]&amp;Raw_data[[#This Row],[Locations]]&amp;Raw_data[[#This Row],[Looker2]]</f>
        <v>45292Clear LakeIOP</v>
      </c>
      <c r="AA890" s="44" t="str">
        <f>IFERROR(VLOOKUP(Raw_data[[#This Row],[Description]],'LU Table'!$A$1:$B$50,2,0),"")</f>
        <v>IOP</v>
      </c>
      <c r="AB890" s="44" t="str">
        <f>TRIM(MID(Raw_data[[#This Row],[Location]],LEN("Positive Recovery- ")+1,LEN(Raw_data[[#This Row],[Location]])))</f>
        <v>Clear Lake</v>
      </c>
      <c r="AC890" s="45">
        <f t="shared" si="14"/>
        <v>45292</v>
      </c>
      <c r="AD890" s="44" t="str">
        <f>VLOOKUP(Raw_data[[#This Row],[Locations]]&amp;Raw_data[[#This Row],[Looker2]],Category!A:E,5,0)</f>
        <v>Affiliate</v>
      </c>
      <c r="AE890" s="44" t="str">
        <f>Raw_data[[#This Row],[Locations]]&amp;Raw_data[[#This Row],[Looker2]]</f>
        <v>Clear LakeIOP</v>
      </c>
    </row>
    <row r="891" spans="1:31">
      <c r="A891" s="15">
        <v>45302</v>
      </c>
      <c r="B891" s="15">
        <v>45300</v>
      </c>
      <c r="C891" t="s">
        <v>9</v>
      </c>
      <c r="D891">
        <v>206585</v>
      </c>
      <c r="E891" t="s">
        <v>184</v>
      </c>
      <c r="F891" t="s">
        <v>457</v>
      </c>
      <c r="G891" t="s">
        <v>504</v>
      </c>
      <c r="H891" t="s">
        <v>166</v>
      </c>
      <c r="I891" t="s">
        <v>232</v>
      </c>
      <c r="J891" t="s">
        <v>95</v>
      </c>
      <c r="K891" t="s">
        <v>21</v>
      </c>
      <c r="L891" t="s">
        <v>129</v>
      </c>
      <c r="M891">
        <v>1</v>
      </c>
      <c r="N891" s="47">
        <v>230</v>
      </c>
      <c r="O891" s="47">
        <v>0</v>
      </c>
      <c r="P891" s="47">
        <v>0</v>
      </c>
      <c r="Q891" s="47">
        <v>0</v>
      </c>
      <c r="R891" s="47">
        <v>0</v>
      </c>
      <c r="S891" s="47">
        <v>0</v>
      </c>
      <c r="T891" s="47">
        <v>207</v>
      </c>
      <c r="U891" s="47">
        <v>-23</v>
      </c>
      <c r="V891" t="s">
        <v>71</v>
      </c>
      <c r="W891" t="s">
        <v>72</v>
      </c>
      <c r="X891"/>
      <c r="Y891" t="s">
        <v>240</v>
      </c>
      <c r="Z891" s="43" t="str">
        <f>Raw_data[[#This Row],[Month]]&amp;Raw_data[[#This Row],[Locations]]&amp;Raw_data[[#This Row],[Looker2]]</f>
        <v>45292Jersey VillagePHP</v>
      </c>
      <c r="AA891" s="44" t="str">
        <f>IFERROR(VLOOKUP(Raw_data[[#This Row],[Description]],'LU Table'!$A$1:$B$50,2,0),"")</f>
        <v>PHP</v>
      </c>
      <c r="AB891" s="44" t="str">
        <f>TRIM(MID(Raw_data[[#This Row],[Location]],LEN("Positive Recovery- ")+1,LEN(Raw_data[[#This Row],[Location]])))</f>
        <v>Jersey Village</v>
      </c>
      <c r="AC891" s="45">
        <f t="shared" si="14"/>
        <v>45292</v>
      </c>
      <c r="AD891" s="44" t="str">
        <f>VLOOKUP(Raw_data[[#This Row],[Locations]]&amp;Raw_data[[#This Row],[Looker2]],Category!A:E,5,0)</f>
        <v>Affiliate</v>
      </c>
      <c r="AE891" s="44" t="str">
        <f>Raw_data[[#This Row],[Locations]]&amp;Raw_data[[#This Row],[Looker2]]</f>
        <v>Jersey VillagePHP</v>
      </c>
    </row>
    <row r="892" spans="1:31">
      <c r="A892" s="15">
        <v>45302</v>
      </c>
      <c r="B892" s="15">
        <v>45300</v>
      </c>
      <c r="C892" t="s">
        <v>9</v>
      </c>
      <c r="D892">
        <v>206586</v>
      </c>
      <c r="E892" t="s">
        <v>870</v>
      </c>
      <c r="F892" t="s">
        <v>359</v>
      </c>
      <c r="G892" t="s">
        <v>871</v>
      </c>
      <c r="H892" t="s">
        <v>160</v>
      </c>
      <c r="I892" t="s">
        <v>232</v>
      </c>
      <c r="J892" t="s">
        <v>96</v>
      </c>
      <c r="K892" t="s">
        <v>21</v>
      </c>
      <c r="L892" t="s">
        <v>128</v>
      </c>
      <c r="M892">
        <v>1</v>
      </c>
      <c r="N892" s="47">
        <v>169</v>
      </c>
      <c r="O892" s="47">
        <v>0</v>
      </c>
      <c r="P892" s="47">
        <v>0</v>
      </c>
      <c r="Q892" s="47">
        <v>0</v>
      </c>
      <c r="R892" s="47">
        <v>0</v>
      </c>
      <c r="S892" s="47">
        <v>0</v>
      </c>
      <c r="T892" s="47">
        <v>152.1</v>
      </c>
      <c r="U892" s="47">
        <v>-16.899999999999999</v>
      </c>
      <c r="V892" t="s">
        <v>71</v>
      </c>
      <c r="W892" t="s">
        <v>72</v>
      </c>
      <c r="X892"/>
      <c r="Y892" t="s">
        <v>240</v>
      </c>
      <c r="Z892" s="43" t="str">
        <f>Raw_data[[#This Row],[Month]]&amp;Raw_data[[#This Row],[Locations]]&amp;Raw_data[[#This Row],[Looker2]]</f>
        <v>45292Jersey VillageIOP</v>
      </c>
      <c r="AA892" s="44" t="str">
        <f>IFERROR(VLOOKUP(Raw_data[[#This Row],[Description]],'LU Table'!$A$1:$B$50,2,0),"")</f>
        <v>IOP</v>
      </c>
      <c r="AB892" s="44" t="str">
        <f>TRIM(MID(Raw_data[[#This Row],[Location]],LEN("Positive Recovery- ")+1,LEN(Raw_data[[#This Row],[Location]])))</f>
        <v>Jersey Village</v>
      </c>
      <c r="AC892" s="45">
        <f t="shared" si="14"/>
        <v>45292</v>
      </c>
      <c r="AD892" s="44" t="str">
        <f>VLOOKUP(Raw_data[[#This Row],[Locations]]&amp;Raw_data[[#This Row],[Looker2]],Category!A:E,5,0)</f>
        <v>Affiliate</v>
      </c>
      <c r="AE892" s="44" t="str">
        <f>Raw_data[[#This Row],[Locations]]&amp;Raw_data[[#This Row],[Looker2]]</f>
        <v>Jersey VillageIOP</v>
      </c>
    </row>
    <row r="893" spans="1:31">
      <c r="A893" s="15">
        <v>45302</v>
      </c>
      <c r="B893" s="15">
        <v>45300</v>
      </c>
      <c r="C893" t="s">
        <v>9</v>
      </c>
      <c r="D893">
        <v>206587</v>
      </c>
      <c r="E893" t="s">
        <v>658</v>
      </c>
      <c r="F893" t="s">
        <v>559</v>
      </c>
      <c r="G893" t="s">
        <v>276</v>
      </c>
      <c r="H893" t="s">
        <v>158</v>
      </c>
      <c r="I893" t="s">
        <v>232</v>
      </c>
      <c r="J893" t="s">
        <v>87</v>
      </c>
      <c r="K893" t="s">
        <v>21</v>
      </c>
      <c r="L893" t="s">
        <v>128</v>
      </c>
      <c r="M893">
        <v>1</v>
      </c>
      <c r="N893" s="47">
        <v>275</v>
      </c>
      <c r="O893" s="47">
        <v>0</v>
      </c>
      <c r="P893" s="47">
        <v>0</v>
      </c>
      <c r="Q893" s="47">
        <v>0</v>
      </c>
      <c r="R893" s="47">
        <v>0</v>
      </c>
      <c r="S893" s="47">
        <v>0</v>
      </c>
      <c r="T893" s="47">
        <v>247.5</v>
      </c>
      <c r="U893" s="47">
        <v>27.5</v>
      </c>
      <c r="V893" t="s">
        <v>71</v>
      </c>
      <c r="W893" t="s">
        <v>72</v>
      </c>
      <c r="X893"/>
      <c r="Y893" t="s">
        <v>240</v>
      </c>
      <c r="Z893" s="43" t="str">
        <f>Raw_data[[#This Row],[Month]]&amp;Raw_data[[#This Row],[Locations]]&amp;Raw_data[[#This Row],[Looker2]]</f>
        <v>45292Jersey VillageIOP</v>
      </c>
      <c r="AA893" s="44" t="str">
        <f>IFERROR(VLOOKUP(Raw_data[[#This Row],[Description]],'LU Table'!$A$1:$B$50,2,0),"")</f>
        <v>IOP</v>
      </c>
      <c r="AB893" s="44" t="str">
        <f>TRIM(MID(Raw_data[[#This Row],[Location]],LEN("Positive Recovery- ")+1,LEN(Raw_data[[#This Row],[Location]])))</f>
        <v>Jersey Village</v>
      </c>
      <c r="AC893" s="45">
        <f t="shared" si="14"/>
        <v>45292</v>
      </c>
      <c r="AD893" s="44" t="str">
        <f>VLOOKUP(Raw_data[[#This Row],[Locations]]&amp;Raw_data[[#This Row],[Looker2]],Category!A:E,5,0)</f>
        <v>Affiliate</v>
      </c>
      <c r="AE893" s="44" t="str">
        <f>Raw_data[[#This Row],[Locations]]&amp;Raw_data[[#This Row],[Looker2]]</f>
        <v>Jersey VillageIOP</v>
      </c>
    </row>
    <row r="894" spans="1:31">
      <c r="A894" s="15">
        <v>45302</v>
      </c>
      <c r="B894" s="15">
        <v>45300</v>
      </c>
      <c r="C894" t="s">
        <v>9</v>
      </c>
      <c r="D894">
        <v>206588</v>
      </c>
      <c r="E894" t="s">
        <v>641</v>
      </c>
      <c r="F894" t="s">
        <v>437</v>
      </c>
      <c r="G894" t="s">
        <v>642</v>
      </c>
      <c r="H894" t="s">
        <v>159</v>
      </c>
      <c r="I894" t="s">
        <v>232</v>
      </c>
      <c r="J894" t="s">
        <v>17</v>
      </c>
      <c r="K894" t="s">
        <v>21</v>
      </c>
      <c r="L894" t="s">
        <v>128</v>
      </c>
      <c r="M894">
        <v>1</v>
      </c>
      <c r="N894" s="47">
        <v>225</v>
      </c>
      <c r="O894" s="47">
        <v>0</v>
      </c>
      <c r="P894" s="47">
        <v>0</v>
      </c>
      <c r="Q894" s="47">
        <v>0</v>
      </c>
      <c r="R894" s="47">
        <v>0</v>
      </c>
      <c r="S894" s="47">
        <v>0</v>
      </c>
      <c r="T894" s="47">
        <v>225</v>
      </c>
      <c r="U894" s="47">
        <v>0</v>
      </c>
      <c r="V894" t="s">
        <v>71</v>
      </c>
      <c r="W894" t="s">
        <v>72</v>
      </c>
      <c r="X894"/>
      <c r="Y894" t="s">
        <v>240</v>
      </c>
      <c r="Z894" s="43" t="str">
        <f>Raw_data[[#This Row],[Month]]&amp;Raw_data[[#This Row],[Locations]]&amp;Raw_data[[#This Row],[Looker2]]</f>
        <v>45292Jersey VillageIOP</v>
      </c>
      <c r="AA894" s="44" t="str">
        <f>IFERROR(VLOOKUP(Raw_data[[#This Row],[Description]],'LU Table'!$A$1:$B$50,2,0),"")</f>
        <v>IOP</v>
      </c>
      <c r="AB894" s="44" t="str">
        <f>TRIM(MID(Raw_data[[#This Row],[Location]],LEN("Positive Recovery- ")+1,LEN(Raw_data[[#This Row],[Location]])))</f>
        <v>Jersey Village</v>
      </c>
      <c r="AC894" s="45">
        <f t="shared" si="14"/>
        <v>45292</v>
      </c>
      <c r="AD894" s="44" t="str">
        <f>VLOOKUP(Raw_data[[#This Row],[Locations]]&amp;Raw_data[[#This Row],[Looker2]],Category!A:E,5,0)</f>
        <v>Affiliate</v>
      </c>
      <c r="AE894" s="44" t="str">
        <f>Raw_data[[#This Row],[Locations]]&amp;Raw_data[[#This Row],[Looker2]]</f>
        <v>Jersey VillageIOP</v>
      </c>
    </row>
    <row r="895" spans="1:31">
      <c r="A895" s="15">
        <v>45302</v>
      </c>
      <c r="B895" s="15">
        <v>45300</v>
      </c>
      <c r="C895" t="s">
        <v>9</v>
      </c>
      <c r="D895">
        <v>206589</v>
      </c>
      <c r="E895" t="s">
        <v>612</v>
      </c>
      <c r="F895" t="s">
        <v>461</v>
      </c>
      <c r="G895" t="s">
        <v>481</v>
      </c>
      <c r="H895" t="s">
        <v>158</v>
      </c>
      <c r="I895" t="s">
        <v>232</v>
      </c>
      <c r="J895" t="s">
        <v>88</v>
      </c>
      <c r="K895" t="s">
        <v>21</v>
      </c>
      <c r="L895" t="s">
        <v>128</v>
      </c>
      <c r="M895">
        <v>1</v>
      </c>
      <c r="N895" s="47">
        <v>250</v>
      </c>
      <c r="O895" s="47">
        <v>0</v>
      </c>
      <c r="P895" s="47">
        <v>0</v>
      </c>
      <c r="Q895" s="47">
        <v>0</v>
      </c>
      <c r="R895" s="47">
        <v>0</v>
      </c>
      <c r="S895" s="47">
        <v>0</v>
      </c>
      <c r="T895" s="47">
        <v>225</v>
      </c>
      <c r="U895" s="47">
        <v>-25</v>
      </c>
      <c r="V895" t="s">
        <v>71</v>
      </c>
      <c r="W895" t="s">
        <v>72</v>
      </c>
      <c r="X895"/>
      <c r="Y895" t="s">
        <v>240</v>
      </c>
      <c r="Z895" s="43" t="str">
        <f>Raw_data[[#This Row],[Month]]&amp;Raw_data[[#This Row],[Locations]]&amp;Raw_data[[#This Row],[Looker2]]</f>
        <v>45292Jersey VillageIOP</v>
      </c>
      <c r="AA895" s="44" t="str">
        <f>IFERROR(VLOOKUP(Raw_data[[#This Row],[Description]],'LU Table'!$A$1:$B$50,2,0),"")</f>
        <v>IOP</v>
      </c>
      <c r="AB895" s="44" t="str">
        <f>TRIM(MID(Raw_data[[#This Row],[Location]],LEN("Positive Recovery- ")+1,LEN(Raw_data[[#This Row],[Location]])))</f>
        <v>Jersey Village</v>
      </c>
      <c r="AC895" s="45">
        <f t="shared" si="14"/>
        <v>45292</v>
      </c>
      <c r="AD895" s="44" t="str">
        <f>VLOOKUP(Raw_data[[#This Row],[Locations]]&amp;Raw_data[[#This Row],[Looker2]],Category!A:E,5,0)</f>
        <v>Affiliate</v>
      </c>
      <c r="AE895" s="44" t="str">
        <f>Raw_data[[#This Row],[Locations]]&amp;Raw_data[[#This Row],[Looker2]]</f>
        <v>Jersey VillageIOP</v>
      </c>
    </row>
    <row r="896" spans="1:31">
      <c r="A896" s="15">
        <v>45302</v>
      </c>
      <c r="B896" s="15">
        <v>45300</v>
      </c>
      <c r="C896" t="s">
        <v>9</v>
      </c>
      <c r="D896">
        <v>206590</v>
      </c>
      <c r="E896" t="s">
        <v>868</v>
      </c>
      <c r="F896" t="s">
        <v>523</v>
      </c>
      <c r="G896" t="s">
        <v>869</v>
      </c>
      <c r="H896" t="s">
        <v>158</v>
      </c>
      <c r="I896" t="s">
        <v>232</v>
      </c>
      <c r="J896" t="s">
        <v>88</v>
      </c>
      <c r="K896" t="s">
        <v>21</v>
      </c>
      <c r="L896" t="s">
        <v>128</v>
      </c>
      <c r="M896">
        <v>1</v>
      </c>
      <c r="N896" s="47">
        <v>250</v>
      </c>
      <c r="O896" s="47">
        <v>0</v>
      </c>
      <c r="P896" s="47">
        <v>0</v>
      </c>
      <c r="Q896" s="47">
        <v>0</v>
      </c>
      <c r="R896" s="47">
        <v>0</v>
      </c>
      <c r="S896" s="47">
        <v>0</v>
      </c>
      <c r="T896" s="47">
        <v>225</v>
      </c>
      <c r="U896" s="47">
        <v>225</v>
      </c>
      <c r="V896" t="s">
        <v>71</v>
      </c>
      <c r="W896" t="s">
        <v>72</v>
      </c>
      <c r="X896"/>
      <c r="Y896" t="s">
        <v>240</v>
      </c>
      <c r="Z896" s="43" t="str">
        <f>Raw_data[[#This Row],[Month]]&amp;Raw_data[[#This Row],[Locations]]&amp;Raw_data[[#This Row],[Looker2]]</f>
        <v>45292Jersey VillageIOP</v>
      </c>
      <c r="AA896" s="44" t="str">
        <f>IFERROR(VLOOKUP(Raw_data[[#This Row],[Description]],'LU Table'!$A$1:$B$50,2,0),"")</f>
        <v>IOP</v>
      </c>
      <c r="AB896" s="44" t="str">
        <f>TRIM(MID(Raw_data[[#This Row],[Location]],LEN("Positive Recovery- ")+1,LEN(Raw_data[[#This Row],[Location]])))</f>
        <v>Jersey Village</v>
      </c>
      <c r="AC896" s="45">
        <f t="shared" si="14"/>
        <v>45292</v>
      </c>
      <c r="AD896" s="44" t="str">
        <f>VLOOKUP(Raw_data[[#This Row],[Locations]]&amp;Raw_data[[#This Row],[Looker2]],Category!A:E,5,0)</f>
        <v>Affiliate</v>
      </c>
      <c r="AE896" s="44" t="str">
        <f>Raw_data[[#This Row],[Locations]]&amp;Raw_data[[#This Row],[Looker2]]</f>
        <v>Jersey VillageIOP</v>
      </c>
    </row>
    <row r="897" spans="1:31">
      <c r="A897" s="15">
        <v>45302</v>
      </c>
      <c r="B897" s="15">
        <v>45300</v>
      </c>
      <c r="C897" t="s">
        <v>9</v>
      </c>
      <c r="D897">
        <v>206591</v>
      </c>
      <c r="E897" t="s">
        <v>716</v>
      </c>
      <c r="F897" t="s">
        <v>717</v>
      </c>
      <c r="G897" t="s">
        <v>718</v>
      </c>
      <c r="H897" t="s">
        <v>158</v>
      </c>
      <c r="I897" t="s">
        <v>232</v>
      </c>
      <c r="J897" t="s">
        <v>140</v>
      </c>
      <c r="K897" t="s">
        <v>579</v>
      </c>
      <c r="L897" t="s">
        <v>128</v>
      </c>
      <c r="M897">
        <v>1</v>
      </c>
      <c r="N897" s="47">
        <v>180</v>
      </c>
      <c r="O897" s="47">
        <v>0</v>
      </c>
      <c r="P897" s="47">
        <v>0</v>
      </c>
      <c r="Q897" s="47">
        <v>0</v>
      </c>
      <c r="R897" s="47">
        <v>0</v>
      </c>
      <c r="S897" s="47">
        <v>0</v>
      </c>
      <c r="T897" s="47">
        <v>162</v>
      </c>
      <c r="U897" s="47">
        <v>30</v>
      </c>
      <c r="V897" t="s">
        <v>71</v>
      </c>
      <c r="W897" t="s">
        <v>72</v>
      </c>
      <c r="X897"/>
      <c r="Y897" t="s">
        <v>240</v>
      </c>
      <c r="Z897" s="43" t="str">
        <f>Raw_data[[#This Row],[Month]]&amp;Raw_data[[#This Row],[Locations]]&amp;Raw_data[[#This Row],[Looker2]]</f>
        <v>45292Round RockIOP</v>
      </c>
      <c r="AA897" s="44" t="str">
        <f>IFERROR(VLOOKUP(Raw_data[[#This Row],[Description]],'LU Table'!$A$1:$B$50,2,0),"")</f>
        <v>IOP</v>
      </c>
      <c r="AB897" s="44" t="str">
        <f>TRIM(MID(Raw_data[[#This Row],[Location]],LEN("Positive Recovery- ")+1,LEN(Raw_data[[#This Row],[Location]])))</f>
        <v>Round Rock</v>
      </c>
      <c r="AC897" s="45">
        <f t="shared" si="14"/>
        <v>45292</v>
      </c>
      <c r="AD897" s="44" t="str">
        <f>VLOOKUP(Raw_data[[#This Row],[Locations]]&amp;Raw_data[[#This Row],[Looker2]],Category!A:E,5,0)</f>
        <v>Affiliate</v>
      </c>
      <c r="AE897" s="44" t="str">
        <f>Raw_data[[#This Row],[Locations]]&amp;Raw_data[[#This Row],[Looker2]]</f>
        <v>Round RockIOP</v>
      </c>
    </row>
    <row r="898" spans="1:31">
      <c r="A898" s="15">
        <v>45302</v>
      </c>
      <c r="B898" s="15">
        <v>45300</v>
      </c>
      <c r="C898" t="s">
        <v>9</v>
      </c>
      <c r="D898">
        <v>206592</v>
      </c>
      <c r="E898" t="s">
        <v>821</v>
      </c>
      <c r="F898" t="s">
        <v>278</v>
      </c>
      <c r="G898" t="s">
        <v>822</v>
      </c>
      <c r="H898" t="s">
        <v>158</v>
      </c>
      <c r="I898" t="s">
        <v>232</v>
      </c>
      <c r="J898" t="s">
        <v>88</v>
      </c>
      <c r="K898" t="s">
        <v>579</v>
      </c>
      <c r="L898" t="s">
        <v>128</v>
      </c>
      <c r="M898">
        <v>1</v>
      </c>
      <c r="N898" s="47">
        <v>250</v>
      </c>
      <c r="O898" s="47">
        <v>0</v>
      </c>
      <c r="P898" s="47">
        <v>0</v>
      </c>
      <c r="Q898" s="47">
        <v>0</v>
      </c>
      <c r="R898" s="47">
        <v>0</v>
      </c>
      <c r="S898" s="47">
        <v>0</v>
      </c>
      <c r="T898" s="47">
        <v>225</v>
      </c>
      <c r="U898" s="47">
        <v>225</v>
      </c>
      <c r="V898" t="s">
        <v>71</v>
      </c>
      <c r="W898" t="s">
        <v>72</v>
      </c>
      <c r="X898"/>
      <c r="Y898" t="s">
        <v>240</v>
      </c>
      <c r="Z898" s="43" t="str">
        <f>Raw_data[[#This Row],[Month]]&amp;Raw_data[[#This Row],[Locations]]&amp;Raw_data[[#This Row],[Looker2]]</f>
        <v>45292Round RockIOP</v>
      </c>
      <c r="AA898" s="44" t="str">
        <f>IFERROR(VLOOKUP(Raw_data[[#This Row],[Description]],'LU Table'!$A$1:$B$50,2,0),"")</f>
        <v>IOP</v>
      </c>
      <c r="AB898" s="44" t="str">
        <f>TRIM(MID(Raw_data[[#This Row],[Location]],LEN("Positive Recovery- ")+1,LEN(Raw_data[[#This Row],[Location]])))</f>
        <v>Round Rock</v>
      </c>
      <c r="AC898" s="45">
        <f t="shared" si="14"/>
        <v>45292</v>
      </c>
      <c r="AD898" s="44" t="str">
        <f>VLOOKUP(Raw_data[[#This Row],[Locations]]&amp;Raw_data[[#This Row],[Looker2]],Category!A:E,5,0)</f>
        <v>Affiliate</v>
      </c>
      <c r="AE898" s="44" t="str">
        <f>Raw_data[[#This Row],[Locations]]&amp;Raw_data[[#This Row],[Looker2]]</f>
        <v>Round RockIOP</v>
      </c>
    </row>
    <row r="899" spans="1:31">
      <c r="A899" s="15">
        <v>45302</v>
      </c>
      <c r="B899" s="15">
        <v>45300</v>
      </c>
      <c r="C899" t="s">
        <v>9</v>
      </c>
      <c r="D899">
        <v>206593</v>
      </c>
      <c r="E899" t="s">
        <v>823</v>
      </c>
      <c r="F899" t="s">
        <v>37</v>
      </c>
      <c r="G899" t="s">
        <v>327</v>
      </c>
      <c r="H899" t="s">
        <v>158</v>
      </c>
      <c r="I899" t="s">
        <v>232</v>
      </c>
      <c r="J899" t="s">
        <v>87</v>
      </c>
      <c r="K899" t="s">
        <v>579</v>
      </c>
      <c r="L899" t="s">
        <v>128</v>
      </c>
      <c r="M899">
        <v>1</v>
      </c>
      <c r="N899" s="47">
        <v>275</v>
      </c>
      <c r="O899" s="47">
        <v>0</v>
      </c>
      <c r="P899" s="47">
        <v>0</v>
      </c>
      <c r="Q899" s="47">
        <v>0</v>
      </c>
      <c r="R899" s="47">
        <v>0</v>
      </c>
      <c r="S899" s="47">
        <v>275</v>
      </c>
      <c r="T899" s="47">
        <v>247.5</v>
      </c>
      <c r="U899" s="47">
        <v>247.5</v>
      </c>
      <c r="V899" t="s">
        <v>71</v>
      </c>
      <c r="W899" t="s">
        <v>72</v>
      </c>
      <c r="X899"/>
      <c r="Y899" t="s">
        <v>240</v>
      </c>
      <c r="Z899" s="43" t="str">
        <f>Raw_data[[#This Row],[Month]]&amp;Raw_data[[#This Row],[Locations]]&amp;Raw_data[[#This Row],[Looker2]]</f>
        <v>45292Round RockIOP</v>
      </c>
      <c r="AA899" s="44" t="str">
        <f>IFERROR(VLOOKUP(Raw_data[[#This Row],[Description]],'LU Table'!$A$1:$B$50,2,0),"")</f>
        <v>IOP</v>
      </c>
      <c r="AB899" s="44" t="str">
        <f>TRIM(MID(Raw_data[[#This Row],[Location]],LEN("Positive Recovery- ")+1,LEN(Raw_data[[#This Row],[Location]])))</f>
        <v>Round Rock</v>
      </c>
      <c r="AC899" s="45">
        <f t="shared" si="14"/>
        <v>45292</v>
      </c>
      <c r="AD899" s="44" t="str">
        <f>VLOOKUP(Raw_data[[#This Row],[Locations]]&amp;Raw_data[[#This Row],[Looker2]],Category!A:E,5,0)</f>
        <v>Affiliate</v>
      </c>
      <c r="AE899" s="44" t="str">
        <f>Raw_data[[#This Row],[Locations]]&amp;Raw_data[[#This Row],[Looker2]]</f>
        <v>Round RockIOP</v>
      </c>
    </row>
    <row r="900" spans="1:31">
      <c r="A900" s="15">
        <v>45302</v>
      </c>
      <c r="B900" s="15">
        <v>45300</v>
      </c>
      <c r="C900" t="s">
        <v>9</v>
      </c>
      <c r="D900">
        <v>206594</v>
      </c>
      <c r="E900" t="s">
        <v>837</v>
      </c>
      <c r="F900" t="s">
        <v>307</v>
      </c>
      <c r="G900" t="s">
        <v>838</v>
      </c>
      <c r="H900" t="s">
        <v>158</v>
      </c>
      <c r="I900" t="s">
        <v>232</v>
      </c>
      <c r="J900" t="s">
        <v>87</v>
      </c>
      <c r="K900" t="s">
        <v>107</v>
      </c>
      <c r="L900" t="s">
        <v>128</v>
      </c>
      <c r="M900">
        <v>1</v>
      </c>
      <c r="N900" s="47">
        <v>275</v>
      </c>
      <c r="O900" s="47">
        <v>0</v>
      </c>
      <c r="P900" s="47">
        <v>0</v>
      </c>
      <c r="Q900" s="47">
        <v>0</v>
      </c>
      <c r="R900" s="47">
        <v>0</v>
      </c>
      <c r="S900" s="47">
        <v>0</v>
      </c>
      <c r="T900" s="47">
        <v>247.5</v>
      </c>
      <c r="U900" s="47">
        <v>0</v>
      </c>
      <c r="V900" t="s">
        <v>71</v>
      </c>
      <c r="W900" t="s">
        <v>72</v>
      </c>
      <c r="X900"/>
      <c r="Y900" t="s">
        <v>240</v>
      </c>
      <c r="Z900" s="43" t="str">
        <f>Raw_data[[#This Row],[Month]]&amp;Raw_data[[#This Row],[Locations]]&amp;Raw_data[[#This Row],[Looker2]]</f>
        <v>45292Dallas Ft WorthIOP</v>
      </c>
      <c r="AA900" s="44" t="str">
        <f>IFERROR(VLOOKUP(Raw_data[[#This Row],[Description]],'LU Table'!$A$1:$B$50,2,0),"")</f>
        <v>IOP</v>
      </c>
      <c r="AB900" s="44" t="str">
        <f>TRIM(MID(Raw_data[[#This Row],[Location]],LEN("Positive Recovery- ")+1,LEN(Raw_data[[#This Row],[Location]])))</f>
        <v>Dallas Ft Worth</v>
      </c>
      <c r="AC900" s="45">
        <f t="shared" si="14"/>
        <v>45292</v>
      </c>
      <c r="AD900" s="44" t="str">
        <f>VLOOKUP(Raw_data[[#This Row],[Locations]]&amp;Raw_data[[#This Row],[Looker2]],Category!A:E,5,0)</f>
        <v>Company Owned</v>
      </c>
      <c r="AE900" s="44" t="str">
        <f>Raw_data[[#This Row],[Locations]]&amp;Raw_data[[#This Row],[Looker2]]</f>
        <v>Dallas Ft WorthIOP</v>
      </c>
    </row>
    <row r="901" spans="1:31">
      <c r="A901" s="15">
        <v>45302</v>
      </c>
      <c r="B901" s="15">
        <v>45300</v>
      </c>
      <c r="C901" t="s">
        <v>9</v>
      </c>
      <c r="D901">
        <v>206595</v>
      </c>
      <c r="E901" t="s">
        <v>828</v>
      </c>
      <c r="F901" t="s">
        <v>385</v>
      </c>
      <c r="G901" t="s">
        <v>541</v>
      </c>
      <c r="H901" t="s">
        <v>158</v>
      </c>
      <c r="I901" t="s">
        <v>232</v>
      </c>
      <c r="J901" t="s">
        <v>87</v>
      </c>
      <c r="K901" t="s">
        <v>107</v>
      </c>
      <c r="L901" t="s">
        <v>128</v>
      </c>
      <c r="M901">
        <v>1</v>
      </c>
      <c r="N901" s="47">
        <v>275</v>
      </c>
      <c r="O901" s="47">
        <v>0</v>
      </c>
      <c r="P901" s="47">
        <v>0</v>
      </c>
      <c r="Q901" s="47">
        <v>0</v>
      </c>
      <c r="R901" s="47">
        <v>0</v>
      </c>
      <c r="S901" s="47">
        <v>275</v>
      </c>
      <c r="T901" s="47">
        <v>247.5</v>
      </c>
      <c r="U901" s="47">
        <v>247.5</v>
      </c>
      <c r="V901" t="s">
        <v>71</v>
      </c>
      <c r="W901" t="s">
        <v>72</v>
      </c>
      <c r="X901"/>
      <c r="Y901" t="s">
        <v>240</v>
      </c>
      <c r="Z901" s="43" t="str">
        <f>Raw_data[[#This Row],[Month]]&amp;Raw_data[[#This Row],[Locations]]&amp;Raw_data[[#This Row],[Looker2]]</f>
        <v>45292Dallas Ft WorthIOP</v>
      </c>
      <c r="AA901" s="44" t="str">
        <f>IFERROR(VLOOKUP(Raw_data[[#This Row],[Description]],'LU Table'!$A$1:$B$50,2,0),"")</f>
        <v>IOP</v>
      </c>
      <c r="AB901" s="44" t="str">
        <f>TRIM(MID(Raw_data[[#This Row],[Location]],LEN("Positive Recovery- ")+1,LEN(Raw_data[[#This Row],[Location]])))</f>
        <v>Dallas Ft Worth</v>
      </c>
      <c r="AC901" s="45">
        <f t="shared" si="14"/>
        <v>45292</v>
      </c>
      <c r="AD901" s="44" t="str">
        <f>VLOOKUP(Raw_data[[#This Row],[Locations]]&amp;Raw_data[[#This Row],[Looker2]],Category!A:E,5,0)</f>
        <v>Company Owned</v>
      </c>
      <c r="AE901" s="44" t="str">
        <f>Raw_data[[#This Row],[Locations]]&amp;Raw_data[[#This Row],[Looker2]]</f>
        <v>Dallas Ft WorthIOP</v>
      </c>
    </row>
    <row r="902" spans="1:31">
      <c r="A902" s="15">
        <v>45302</v>
      </c>
      <c r="B902" s="15">
        <v>45300</v>
      </c>
      <c r="C902" t="s">
        <v>9</v>
      </c>
      <c r="D902">
        <v>206596</v>
      </c>
      <c r="E902" t="s">
        <v>649</v>
      </c>
      <c r="F902" t="s">
        <v>468</v>
      </c>
      <c r="G902" t="s">
        <v>298</v>
      </c>
      <c r="H902" t="s">
        <v>158</v>
      </c>
      <c r="I902" t="s">
        <v>232</v>
      </c>
      <c r="J902" t="s">
        <v>88</v>
      </c>
      <c r="K902" t="s">
        <v>107</v>
      </c>
      <c r="L902" t="s">
        <v>128</v>
      </c>
      <c r="M902">
        <v>1</v>
      </c>
      <c r="N902" s="47">
        <v>250</v>
      </c>
      <c r="O902" s="47">
        <v>0</v>
      </c>
      <c r="P902" s="47">
        <v>0</v>
      </c>
      <c r="Q902" s="47">
        <v>0</v>
      </c>
      <c r="R902" s="47">
        <v>0</v>
      </c>
      <c r="S902" s="47">
        <v>0</v>
      </c>
      <c r="T902" s="47">
        <v>225</v>
      </c>
      <c r="U902" s="47">
        <v>25</v>
      </c>
      <c r="V902" t="s">
        <v>71</v>
      </c>
      <c r="W902" t="s">
        <v>72</v>
      </c>
      <c r="X902"/>
      <c r="Y902" t="s">
        <v>240</v>
      </c>
      <c r="Z902" s="43" t="str">
        <f>Raw_data[[#This Row],[Month]]&amp;Raw_data[[#This Row],[Locations]]&amp;Raw_data[[#This Row],[Looker2]]</f>
        <v>45292Dallas Ft WorthIOP</v>
      </c>
      <c r="AA902" s="44" t="str">
        <f>IFERROR(VLOOKUP(Raw_data[[#This Row],[Description]],'LU Table'!$A$1:$B$50,2,0),"")</f>
        <v>IOP</v>
      </c>
      <c r="AB902" s="44" t="str">
        <f>TRIM(MID(Raw_data[[#This Row],[Location]],LEN("Positive Recovery- ")+1,LEN(Raw_data[[#This Row],[Location]])))</f>
        <v>Dallas Ft Worth</v>
      </c>
      <c r="AC902" s="45">
        <f t="shared" si="14"/>
        <v>45292</v>
      </c>
      <c r="AD902" s="44" t="str">
        <f>VLOOKUP(Raw_data[[#This Row],[Locations]]&amp;Raw_data[[#This Row],[Looker2]],Category!A:E,5,0)</f>
        <v>Company Owned</v>
      </c>
      <c r="AE902" s="44" t="str">
        <f>Raw_data[[#This Row],[Locations]]&amp;Raw_data[[#This Row],[Looker2]]</f>
        <v>Dallas Ft WorthIOP</v>
      </c>
    </row>
    <row r="903" spans="1:31">
      <c r="A903" s="15">
        <v>45302</v>
      </c>
      <c r="B903" s="15">
        <v>45300</v>
      </c>
      <c r="C903" t="s">
        <v>9</v>
      </c>
      <c r="D903">
        <v>206597</v>
      </c>
      <c r="E903" t="s">
        <v>743</v>
      </c>
      <c r="F903" t="s">
        <v>624</v>
      </c>
      <c r="G903" t="s">
        <v>546</v>
      </c>
      <c r="H903" t="s">
        <v>160</v>
      </c>
      <c r="I903" t="s">
        <v>232</v>
      </c>
      <c r="J903" t="s">
        <v>96</v>
      </c>
      <c r="K903" t="s">
        <v>107</v>
      </c>
      <c r="L903" t="s">
        <v>128</v>
      </c>
      <c r="M903">
        <v>1</v>
      </c>
      <c r="N903" s="47">
        <v>169</v>
      </c>
      <c r="O903" s="47">
        <v>0</v>
      </c>
      <c r="P903" s="47">
        <v>0</v>
      </c>
      <c r="Q903" s="47">
        <v>0</v>
      </c>
      <c r="R903" s="47">
        <v>0</v>
      </c>
      <c r="S903" s="47">
        <v>169</v>
      </c>
      <c r="T903" s="47">
        <v>152.1</v>
      </c>
      <c r="U903" s="47">
        <v>152.1</v>
      </c>
      <c r="V903" t="s">
        <v>71</v>
      </c>
      <c r="W903" t="s">
        <v>72</v>
      </c>
      <c r="X903"/>
      <c r="Y903" t="s">
        <v>240</v>
      </c>
      <c r="Z903" s="43" t="str">
        <f>Raw_data[[#This Row],[Month]]&amp;Raw_data[[#This Row],[Locations]]&amp;Raw_data[[#This Row],[Looker2]]</f>
        <v>45292Dallas Ft WorthIOP</v>
      </c>
      <c r="AA903" s="44" t="str">
        <f>IFERROR(VLOOKUP(Raw_data[[#This Row],[Description]],'LU Table'!$A$1:$B$50,2,0),"")</f>
        <v>IOP</v>
      </c>
      <c r="AB903" s="44" t="str">
        <f>TRIM(MID(Raw_data[[#This Row],[Location]],LEN("Positive Recovery- ")+1,LEN(Raw_data[[#This Row],[Location]])))</f>
        <v>Dallas Ft Worth</v>
      </c>
      <c r="AC903" s="45">
        <f t="shared" si="14"/>
        <v>45292</v>
      </c>
      <c r="AD903" s="44" t="str">
        <f>VLOOKUP(Raw_data[[#This Row],[Locations]]&amp;Raw_data[[#This Row],[Looker2]],Category!A:E,5,0)</f>
        <v>Company Owned</v>
      </c>
      <c r="AE903" s="44" t="str">
        <f>Raw_data[[#This Row],[Locations]]&amp;Raw_data[[#This Row],[Looker2]]</f>
        <v>Dallas Ft WorthIOP</v>
      </c>
    </row>
    <row r="904" spans="1:31">
      <c r="A904" s="15">
        <v>45302</v>
      </c>
      <c r="B904" s="15">
        <v>45300</v>
      </c>
      <c r="C904" t="s">
        <v>9</v>
      </c>
      <c r="D904">
        <v>206598</v>
      </c>
      <c r="E904" t="s">
        <v>734</v>
      </c>
      <c r="F904" t="s">
        <v>566</v>
      </c>
      <c r="G904" t="s">
        <v>393</v>
      </c>
      <c r="H904" t="s">
        <v>158</v>
      </c>
      <c r="I904" t="s">
        <v>232</v>
      </c>
      <c r="J904" t="s">
        <v>88</v>
      </c>
      <c r="K904" t="s">
        <v>107</v>
      </c>
      <c r="L904" t="s">
        <v>128</v>
      </c>
      <c r="M904">
        <v>1</v>
      </c>
      <c r="N904" s="47">
        <v>250</v>
      </c>
      <c r="O904" s="47">
        <v>0</v>
      </c>
      <c r="P904" s="47">
        <v>0</v>
      </c>
      <c r="Q904" s="47">
        <v>0</v>
      </c>
      <c r="R904" s="47">
        <v>0</v>
      </c>
      <c r="S904" s="47">
        <v>0</v>
      </c>
      <c r="T904" s="47">
        <v>225</v>
      </c>
      <c r="U904" s="47">
        <v>225</v>
      </c>
      <c r="V904" t="s">
        <v>71</v>
      </c>
      <c r="W904" t="s">
        <v>72</v>
      </c>
      <c r="X904"/>
      <c r="Y904" t="s">
        <v>240</v>
      </c>
      <c r="Z904" s="43" t="str">
        <f>Raw_data[[#This Row],[Month]]&amp;Raw_data[[#This Row],[Locations]]&amp;Raw_data[[#This Row],[Looker2]]</f>
        <v>45292Dallas Ft WorthIOP</v>
      </c>
      <c r="AA904" s="44" t="str">
        <f>IFERROR(VLOOKUP(Raw_data[[#This Row],[Description]],'LU Table'!$A$1:$B$50,2,0),"")</f>
        <v>IOP</v>
      </c>
      <c r="AB904" s="44" t="str">
        <f>TRIM(MID(Raw_data[[#This Row],[Location]],LEN("Positive Recovery- ")+1,LEN(Raw_data[[#This Row],[Location]])))</f>
        <v>Dallas Ft Worth</v>
      </c>
      <c r="AC904" s="45">
        <f t="shared" si="14"/>
        <v>45292</v>
      </c>
      <c r="AD904" s="44" t="str">
        <f>VLOOKUP(Raw_data[[#This Row],[Locations]]&amp;Raw_data[[#This Row],[Looker2]],Category!A:E,5,0)</f>
        <v>Company Owned</v>
      </c>
      <c r="AE904" s="44" t="str">
        <f>Raw_data[[#This Row],[Locations]]&amp;Raw_data[[#This Row],[Looker2]]</f>
        <v>Dallas Ft WorthIOP</v>
      </c>
    </row>
    <row r="905" spans="1:31">
      <c r="A905" s="15">
        <v>45302</v>
      </c>
      <c r="B905" s="15">
        <v>45300</v>
      </c>
      <c r="C905" t="s">
        <v>9</v>
      </c>
      <c r="D905">
        <v>206599</v>
      </c>
      <c r="E905" t="s">
        <v>628</v>
      </c>
      <c r="F905" t="s">
        <v>449</v>
      </c>
      <c r="G905" t="s">
        <v>471</v>
      </c>
      <c r="H905" t="s">
        <v>160</v>
      </c>
      <c r="I905" t="s">
        <v>232</v>
      </c>
      <c r="J905" t="s">
        <v>90</v>
      </c>
      <c r="K905" t="s">
        <v>107</v>
      </c>
      <c r="L905" t="s">
        <v>128</v>
      </c>
      <c r="M905">
        <v>1</v>
      </c>
      <c r="N905" s="47">
        <v>220</v>
      </c>
      <c r="O905" s="47">
        <v>0</v>
      </c>
      <c r="P905" s="47">
        <v>0</v>
      </c>
      <c r="Q905" s="47">
        <v>0</v>
      </c>
      <c r="R905" s="47">
        <v>0</v>
      </c>
      <c r="S905" s="47">
        <v>8</v>
      </c>
      <c r="T905" s="47">
        <v>198</v>
      </c>
      <c r="U905" s="47">
        <v>98.8</v>
      </c>
      <c r="V905" t="s">
        <v>71</v>
      </c>
      <c r="W905" t="s">
        <v>72</v>
      </c>
      <c r="X905"/>
      <c r="Y905" t="s">
        <v>240</v>
      </c>
      <c r="Z905" s="43" t="str">
        <f>Raw_data[[#This Row],[Month]]&amp;Raw_data[[#This Row],[Locations]]&amp;Raw_data[[#This Row],[Looker2]]</f>
        <v>45292Dallas Ft WorthIOP</v>
      </c>
      <c r="AA905" s="44" t="str">
        <f>IFERROR(VLOOKUP(Raw_data[[#This Row],[Description]],'LU Table'!$A$1:$B$50,2,0),"")</f>
        <v>IOP</v>
      </c>
      <c r="AB905" s="44" t="str">
        <f>TRIM(MID(Raw_data[[#This Row],[Location]],LEN("Positive Recovery- ")+1,LEN(Raw_data[[#This Row],[Location]])))</f>
        <v>Dallas Ft Worth</v>
      </c>
      <c r="AC905" s="45">
        <f t="shared" si="14"/>
        <v>45292</v>
      </c>
      <c r="AD905" s="44" t="str">
        <f>VLOOKUP(Raw_data[[#This Row],[Locations]]&amp;Raw_data[[#This Row],[Looker2]],Category!A:E,5,0)</f>
        <v>Company Owned</v>
      </c>
      <c r="AE905" s="44" t="str">
        <f>Raw_data[[#This Row],[Locations]]&amp;Raw_data[[#This Row],[Looker2]]</f>
        <v>Dallas Ft WorthIOP</v>
      </c>
    </row>
    <row r="906" spans="1:31">
      <c r="A906" s="15">
        <v>45302</v>
      </c>
      <c r="B906" s="15">
        <v>45300</v>
      </c>
      <c r="C906" t="s">
        <v>9</v>
      </c>
      <c r="D906">
        <v>206600</v>
      </c>
      <c r="E906" t="s">
        <v>893</v>
      </c>
      <c r="F906" t="s">
        <v>219</v>
      </c>
      <c r="G906" t="s">
        <v>470</v>
      </c>
      <c r="H906" t="s">
        <v>158</v>
      </c>
      <c r="I906" t="s">
        <v>232</v>
      </c>
      <c r="J906" t="s">
        <v>88</v>
      </c>
      <c r="K906" t="s">
        <v>107</v>
      </c>
      <c r="L906" t="s">
        <v>128</v>
      </c>
      <c r="M906">
        <v>1</v>
      </c>
      <c r="N906" s="47">
        <v>250</v>
      </c>
      <c r="O906" s="47">
        <v>0</v>
      </c>
      <c r="P906" s="47">
        <v>0</v>
      </c>
      <c r="Q906" s="47">
        <v>0</v>
      </c>
      <c r="R906" s="47">
        <v>0</v>
      </c>
      <c r="S906" s="47">
        <v>250</v>
      </c>
      <c r="T906" s="47">
        <v>225</v>
      </c>
      <c r="U906" s="47">
        <v>225</v>
      </c>
      <c r="V906" t="s">
        <v>71</v>
      </c>
      <c r="W906" t="s">
        <v>72</v>
      </c>
      <c r="X906"/>
      <c r="Y906" t="s">
        <v>240</v>
      </c>
      <c r="Z906" s="43" t="str">
        <f>Raw_data[[#This Row],[Month]]&amp;Raw_data[[#This Row],[Locations]]&amp;Raw_data[[#This Row],[Looker2]]</f>
        <v>45292Dallas Ft WorthIOP</v>
      </c>
      <c r="AA906" s="44" t="str">
        <f>IFERROR(VLOOKUP(Raw_data[[#This Row],[Description]],'LU Table'!$A$1:$B$50,2,0),"")</f>
        <v>IOP</v>
      </c>
      <c r="AB906" s="44" t="str">
        <f>TRIM(MID(Raw_data[[#This Row],[Location]],LEN("Positive Recovery- ")+1,LEN(Raw_data[[#This Row],[Location]])))</f>
        <v>Dallas Ft Worth</v>
      </c>
      <c r="AC906" s="45">
        <f t="shared" si="14"/>
        <v>45292</v>
      </c>
      <c r="AD906" s="44" t="str">
        <f>VLOOKUP(Raw_data[[#This Row],[Locations]]&amp;Raw_data[[#This Row],[Looker2]],Category!A:E,5,0)</f>
        <v>Company Owned</v>
      </c>
      <c r="AE906" s="44" t="str">
        <f>Raw_data[[#This Row],[Locations]]&amp;Raw_data[[#This Row],[Looker2]]</f>
        <v>Dallas Ft WorthIOP</v>
      </c>
    </row>
    <row r="907" spans="1:31">
      <c r="A907" s="15">
        <v>45302</v>
      </c>
      <c r="B907" s="15">
        <v>45300</v>
      </c>
      <c r="C907" t="s">
        <v>9</v>
      </c>
      <c r="D907">
        <v>206601</v>
      </c>
      <c r="E907" t="s">
        <v>1031</v>
      </c>
      <c r="F907" t="s">
        <v>1032</v>
      </c>
      <c r="G907" t="s">
        <v>479</v>
      </c>
      <c r="H907" t="s">
        <v>167</v>
      </c>
      <c r="I907" t="s">
        <v>232</v>
      </c>
      <c r="J907" t="s">
        <v>87</v>
      </c>
      <c r="K907" t="s">
        <v>144</v>
      </c>
      <c r="L907" t="s">
        <v>129</v>
      </c>
      <c r="M907">
        <v>1</v>
      </c>
      <c r="N907" s="47">
        <v>425</v>
      </c>
      <c r="O907" s="47">
        <v>0</v>
      </c>
      <c r="P907" s="47">
        <v>0</v>
      </c>
      <c r="Q907" s="47">
        <v>0</v>
      </c>
      <c r="R907" s="47">
        <v>0</v>
      </c>
      <c r="S907" s="47">
        <v>0</v>
      </c>
      <c r="T907" s="47">
        <v>425</v>
      </c>
      <c r="U907" s="47">
        <v>425</v>
      </c>
      <c r="V907" t="s">
        <v>71</v>
      </c>
      <c r="W907" t="s">
        <v>72</v>
      </c>
      <c r="X907"/>
      <c r="Y907" t="s">
        <v>240</v>
      </c>
      <c r="Z907" s="43" t="str">
        <f>Raw_data[[#This Row],[Month]]&amp;Raw_data[[#This Row],[Locations]]&amp;Raw_data[[#This Row],[Looker2]]</f>
        <v>45292North LoopPHP</v>
      </c>
      <c r="AA907" s="44" t="str">
        <f>IFERROR(VLOOKUP(Raw_data[[#This Row],[Description]],'LU Table'!$A$1:$B$50,2,0),"")</f>
        <v>PHP</v>
      </c>
      <c r="AB907" s="44" t="str">
        <f>TRIM(MID(Raw_data[[#This Row],[Location]],LEN("Positive Recovery- ")+1,LEN(Raw_data[[#This Row],[Location]])))</f>
        <v>North Loop</v>
      </c>
      <c r="AC907" s="45">
        <f t="shared" si="14"/>
        <v>45292</v>
      </c>
      <c r="AD907" s="44" t="str">
        <f>VLOOKUP(Raw_data[[#This Row],[Locations]]&amp;Raw_data[[#This Row],[Looker2]],Category!A:E,5,0)</f>
        <v>Affiliate</v>
      </c>
      <c r="AE907" s="44" t="str">
        <f>Raw_data[[#This Row],[Locations]]&amp;Raw_data[[#This Row],[Looker2]]</f>
        <v>North LoopPHP</v>
      </c>
    </row>
    <row r="908" spans="1:31">
      <c r="A908" s="15">
        <v>45302</v>
      </c>
      <c r="B908" s="15">
        <v>45300</v>
      </c>
      <c r="C908" t="s">
        <v>9</v>
      </c>
      <c r="D908">
        <v>206602</v>
      </c>
      <c r="E908" t="s">
        <v>1028</v>
      </c>
      <c r="F908" t="s">
        <v>1029</v>
      </c>
      <c r="G908" t="s">
        <v>1030</v>
      </c>
      <c r="H908" t="s">
        <v>157</v>
      </c>
      <c r="I908" t="s">
        <v>232</v>
      </c>
      <c r="J908" t="s">
        <v>94</v>
      </c>
      <c r="K908" t="s">
        <v>547</v>
      </c>
      <c r="L908" t="s">
        <v>129</v>
      </c>
      <c r="M908">
        <v>1</v>
      </c>
      <c r="N908" s="47">
        <v>400</v>
      </c>
      <c r="O908" s="47">
        <v>0</v>
      </c>
      <c r="P908" s="47">
        <v>0</v>
      </c>
      <c r="Q908" s="47">
        <v>0</v>
      </c>
      <c r="R908" s="47">
        <v>0</v>
      </c>
      <c r="S908" s="47">
        <v>400</v>
      </c>
      <c r="T908" s="47">
        <v>292.5</v>
      </c>
      <c r="U908" s="47">
        <v>292.5</v>
      </c>
      <c r="V908" t="s">
        <v>71</v>
      </c>
      <c r="W908" t="s">
        <v>72</v>
      </c>
      <c r="X908"/>
      <c r="Y908" t="s">
        <v>240</v>
      </c>
      <c r="Z908" s="43" t="str">
        <f>Raw_data[[#This Row],[Month]]&amp;Raw_data[[#This Row],[Locations]]&amp;Raw_data[[#This Row],[Looker2]]</f>
        <v>45292ConroePHP</v>
      </c>
      <c r="AA908" s="44" t="str">
        <f>IFERROR(VLOOKUP(Raw_data[[#This Row],[Description]],'LU Table'!$A$1:$B$50,2,0),"")</f>
        <v>PHP</v>
      </c>
      <c r="AB908" s="44" t="str">
        <f>TRIM(MID(Raw_data[[#This Row],[Location]],LEN("Positive Recovery- ")+1,LEN(Raw_data[[#This Row],[Location]])))</f>
        <v>Conroe</v>
      </c>
      <c r="AC908" s="45">
        <f t="shared" si="14"/>
        <v>45292</v>
      </c>
      <c r="AD908" s="44" t="str">
        <f>VLOOKUP(Raw_data[[#This Row],[Locations]]&amp;Raw_data[[#This Row],[Looker2]],Category!A:E,5,0)</f>
        <v>Affiliate</v>
      </c>
      <c r="AE908" s="44" t="str">
        <f>Raw_data[[#This Row],[Locations]]&amp;Raw_data[[#This Row],[Looker2]]</f>
        <v>ConroePHP</v>
      </c>
    </row>
    <row r="909" spans="1:31">
      <c r="A909" s="15">
        <v>45302</v>
      </c>
      <c r="B909" s="15">
        <v>45300</v>
      </c>
      <c r="C909" t="s">
        <v>9</v>
      </c>
      <c r="D909">
        <v>206603</v>
      </c>
      <c r="E909" t="s">
        <v>945</v>
      </c>
      <c r="F909" t="s">
        <v>536</v>
      </c>
      <c r="G909" t="s">
        <v>454</v>
      </c>
      <c r="H909" t="s">
        <v>158</v>
      </c>
      <c r="I909" t="s">
        <v>232</v>
      </c>
      <c r="J909" t="s">
        <v>88</v>
      </c>
      <c r="K909" t="s">
        <v>547</v>
      </c>
      <c r="L909" t="s">
        <v>128</v>
      </c>
      <c r="M909">
        <v>1</v>
      </c>
      <c r="N909" s="47">
        <v>250</v>
      </c>
      <c r="O909" s="47">
        <v>0</v>
      </c>
      <c r="P909" s="47">
        <v>0</v>
      </c>
      <c r="Q909" s="47">
        <v>0</v>
      </c>
      <c r="R909" s="47">
        <v>0</v>
      </c>
      <c r="S909" s="47">
        <v>0</v>
      </c>
      <c r="T909" s="47">
        <v>225</v>
      </c>
      <c r="U909" s="47">
        <v>-25</v>
      </c>
      <c r="V909" t="s">
        <v>71</v>
      </c>
      <c r="W909" t="s">
        <v>72</v>
      </c>
      <c r="X909"/>
      <c r="Y909" t="s">
        <v>240</v>
      </c>
      <c r="Z909" s="43" t="str">
        <f>Raw_data[[#This Row],[Month]]&amp;Raw_data[[#This Row],[Locations]]&amp;Raw_data[[#This Row],[Looker2]]</f>
        <v>45292ConroeIOP</v>
      </c>
      <c r="AA909" s="44" t="str">
        <f>IFERROR(VLOOKUP(Raw_data[[#This Row],[Description]],'LU Table'!$A$1:$B$50,2,0),"")</f>
        <v>IOP</v>
      </c>
      <c r="AB909" s="44" t="str">
        <f>TRIM(MID(Raw_data[[#This Row],[Location]],LEN("Positive Recovery- ")+1,LEN(Raw_data[[#This Row],[Location]])))</f>
        <v>Conroe</v>
      </c>
      <c r="AC909" s="45">
        <f t="shared" si="14"/>
        <v>45292</v>
      </c>
      <c r="AD909" s="44" t="str">
        <f>VLOOKUP(Raw_data[[#This Row],[Locations]]&amp;Raw_data[[#This Row],[Looker2]],Category!A:E,5,0)</f>
        <v>Affiliate</v>
      </c>
      <c r="AE909" s="44" t="str">
        <f>Raw_data[[#This Row],[Locations]]&amp;Raw_data[[#This Row],[Looker2]]</f>
        <v>ConroeIOP</v>
      </c>
    </row>
    <row r="910" spans="1:31">
      <c r="A910" s="15">
        <v>45302</v>
      </c>
      <c r="B910" s="15">
        <v>45300</v>
      </c>
      <c r="C910" t="s">
        <v>9</v>
      </c>
      <c r="D910">
        <v>206604</v>
      </c>
      <c r="E910" t="s">
        <v>986</v>
      </c>
      <c r="F910" t="s">
        <v>305</v>
      </c>
      <c r="G910" t="s">
        <v>433</v>
      </c>
      <c r="H910" t="s">
        <v>166</v>
      </c>
      <c r="I910" t="s">
        <v>232</v>
      </c>
      <c r="J910" t="s">
        <v>94</v>
      </c>
      <c r="K910" t="s">
        <v>77</v>
      </c>
      <c r="L910" t="s">
        <v>129</v>
      </c>
      <c r="M910">
        <v>1</v>
      </c>
      <c r="N910" s="47">
        <v>325</v>
      </c>
      <c r="O910" s="47">
        <v>0</v>
      </c>
      <c r="P910" s="47">
        <v>0</v>
      </c>
      <c r="Q910" s="47">
        <v>0</v>
      </c>
      <c r="R910" s="47">
        <v>0</v>
      </c>
      <c r="S910" s="47">
        <v>0</v>
      </c>
      <c r="T910" s="47">
        <v>292.5</v>
      </c>
      <c r="U910" s="47">
        <v>42.5</v>
      </c>
      <c r="V910" t="s">
        <v>71</v>
      </c>
      <c r="W910" t="s">
        <v>72</v>
      </c>
      <c r="X910"/>
      <c r="Y910" t="s">
        <v>240</v>
      </c>
      <c r="Z910" s="43" t="str">
        <f>Raw_data[[#This Row],[Month]]&amp;Raw_data[[#This Row],[Locations]]&amp;Raw_data[[#This Row],[Looker2]]</f>
        <v>45292HumblePHP</v>
      </c>
      <c r="AA910" s="44" t="str">
        <f>IFERROR(VLOOKUP(Raw_data[[#This Row],[Description]],'LU Table'!$A$1:$B$50,2,0),"")</f>
        <v>PHP</v>
      </c>
      <c r="AB910" s="44" t="str">
        <f>TRIM(MID(Raw_data[[#This Row],[Location]],LEN("Positive Recovery- ")+1,LEN(Raw_data[[#This Row],[Location]])))</f>
        <v>Humble</v>
      </c>
      <c r="AC910" s="45">
        <f t="shared" si="14"/>
        <v>45292</v>
      </c>
      <c r="AD910" s="44" t="str">
        <f>VLOOKUP(Raw_data[[#This Row],[Locations]]&amp;Raw_data[[#This Row],[Looker2]],Category!A:E,5,0)</f>
        <v>Affiliate</v>
      </c>
      <c r="AE910" s="44" t="str">
        <f>Raw_data[[#This Row],[Locations]]&amp;Raw_data[[#This Row],[Looker2]]</f>
        <v>HumblePHP</v>
      </c>
    </row>
    <row r="911" spans="1:31">
      <c r="A911" s="15">
        <v>45302</v>
      </c>
      <c r="B911" s="15">
        <v>45300</v>
      </c>
      <c r="C911" t="s">
        <v>9</v>
      </c>
      <c r="D911">
        <v>206605</v>
      </c>
      <c r="E911" t="s">
        <v>884</v>
      </c>
      <c r="F911" t="s">
        <v>324</v>
      </c>
      <c r="G911" t="s">
        <v>643</v>
      </c>
      <c r="H911" t="s">
        <v>158</v>
      </c>
      <c r="I911" t="s">
        <v>232</v>
      </c>
      <c r="J911" t="s">
        <v>87</v>
      </c>
      <c r="K911" t="s">
        <v>77</v>
      </c>
      <c r="L911" t="s">
        <v>128</v>
      </c>
      <c r="M911">
        <v>1</v>
      </c>
      <c r="N911" s="47">
        <v>275</v>
      </c>
      <c r="O911" s="47">
        <v>0</v>
      </c>
      <c r="P911" s="47">
        <v>0</v>
      </c>
      <c r="Q911" s="47">
        <v>0</v>
      </c>
      <c r="R911" s="47">
        <v>0</v>
      </c>
      <c r="S911" s="47">
        <v>0</v>
      </c>
      <c r="T911" s="47">
        <v>247.5</v>
      </c>
      <c r="U911" s="47">
        <v>0</v>
      </c>
      <c r="V911" t="s">
        <v>71</v>
      </c>
      <c r="W911" t="s">
        <v>72</v>
      </c>
      <c r="X911"/>
      <c r="Y911" t="s">
        <v>240</v>
      </c>
      <c r="Z911" s="43" t="str">
        <f>Raw_data[[#This Row],[Month]]&amp;Raw_data[[#This Row],[Locations]]&amp;Raw_data[[#This Row],[Looker2]]</f>
        <v>45292HumbleIOP</v>
      </c>
      <c r="AA911" s="44" t="str">
        <f>IFERROR(VLOOKUP(Raw_data[[#This Row],[Description]],'LU Table'!$A$1:$B$50,2,0),"")</f>
        <v>IOP</v>
      </c>
      <c r="AB911" s="44" t="str">
        <f>TRIM(MID(Raw_data[[#This Row],[Location]],LEN("Positive Recovery- ")+1,LEN(Raw_data[[#This Row],[Location]])))</f>
        <v>Humble</v>
      </c>
      <c r="AC911" s="45">
        <f t="shared" si="14"/>
        <v>45292</v>
      </c>
      <c r="AD911" s="44" t="str">
        <f>VLOOKUP(Raw_data[[#This Row],[Locations]]&amp;Raw_data[[#This Row],[Looker2]],Category!A:E,5,0)</f>
        <v>Affiliate</v>
      </c>
      <c r="AE911" s="44" t="str">
        <f>Raw_data[[#This Row],[Locations]]&amp;Raw_data[[#This Row],[Looker2]]</f>
        <v>HumbleIOP</v>
      </c>
    </row>
    <row r="912" spans="1:31">
      <c r="A912" s="15">
        <v>45302</v>
      </c>
      <c r="B912" s="15">
        <v>45300</v>
      </c>
      <c r="C912" t="s">
        <v>9</v>
      </c>
      <c r="D912">
        <v>206606</v>
      </c>
      <c r="E912" t="s">
        <v>86</v>
      </c>
      <c r="F912" t="s">
        <v>420</v>
      </c>
      <c r="G912" t="s">
        <v>421</v>
      </c>
      <c r="H912" t="s">
        <v>169</v>
      </c>
      <c r="I912" t="s">
        <v>232</v>
      </c>
      <c r="J912" t="s">
        <v>17</v>
      </c>
      <c r="K912" t="s">
        <v>77</v>
      </c>
      <c r="L912" t="s">
        <v>23</v>
      </c>
      <c r="M912">
        <v>1</v>
      </c>
      <c r="N912" s="47">
        <v>40</v>
      </c>
      <c r="O912" s="47">
        <v>0</v>
      </c>
      <c r="P912" s="47">
        <v>0</v>
      </c>
      <c r="Q912" s="47">
        <v>0</v>
      </c>
      <c r="R912" s="47">
        <v>0</v>
      </c>
      <c r="S912" s="47">
        <v>40</v>
      </c>
      <c r="T912" s="47">
        <v>40</v>
      </c>
      <c r="U912" s="47">
        <v>40</v>
      </c>
      <c r="V912" t="s">
        <v>71</v>
      </c>
      <c r="W912" t="s">
        <v>72</v>
      </c>
      <c r="X912"/>
      <c r="Y912" t="s">
        <v>240</v>
      </c>
      <c r="Z912" s="43" t="str">
        <f>Raw_data[[#This Row],[Month]]&amp;Raw_data[[#This Row],[Locations]]&amp;Raw_data[[#This Row],[Looker2]]</f>
        <v>45292HumbleAftercare</v>
      </c>
      <c r="AA912" s="44" t="str">
        <f>IFERROR(VLOOKUP(Raw_data[[#This Row],[Description]],'LU Table'!$A$1:$B$50,2,0),"")</f>
        <v>Aftercare</v>
      </c>
      <c r="AB912" s="44" t="str">
        <f>TRIM(MID(Raw_data[[#This Row],[Location]],LEN("Positive Recovery- ")+1,LEN(Raw_data[[#This Row],[Location]])))</f>
        <v>Humble</v>
      </c>
      <c r="AC912" s="45">
        <f t="shared" si="14"/>
        <v>45292</v>
      </c>
      <c r="AD912" s="44" t="str">
        <f>VLOOKUP(Raw_data[[#This Row],[Locations]]&amp;Raw_data[[#This Row],[Looker2]],Category!A:E,5,0)</f>
        <v>Affiliate</v>
      </c>
      <c r="AE912" s="44" t="str">
        <f>Raw_data[[#This Row],[Locations]]&amp;Raw_data[[#This Row],[Looker2]]</f>
        <v>HumbleAftercare</v>
      </c>
    </row>
    <row r="913" spans="1:31">
      <c r="A913" s="15">
        <v>45302</v>
      </c>
      <c r="B913" s="15">
        <v>45300</v>
      </c>
      <c r="C913" t="s">
        <v>9</v>
      </c>
      <c r="D913">
        <v>206607</v>
      </c>
      <c r="E913" t="s">
        <v>824</v>
      </c>
      <c r="F913" t="s">
        <v>539</v>
      </c>
      <c r="G913" t="s">
        <v>825</v>
      </c>
      <c r="H913" t="s">
        <v>158</v>
      </c>
      <c r="I913" t="s">
        <v>232</v>
      </c>
      <c r="J913" t="s">
        <v>88</v>
      </c>
      <c r="K913" t="s">
        <v>77</v>
      </c>
      <c r="L913" t="s">
        <v>128</v>
      </c>
      <c r="M913">
        <v>1</v>
      </c>
      <c r="N913" s="47">
        <v>250</v>
      </c>
      <c r="O913" s="47">
        <v>0</v>
      </c>
      <c r="P913" s="47">
        <v>0</v>
      </c>
      <c r="Q913" s="47">
        <v>0</v>
      </c>
      <c r="R913" s="47">
        <v>0</v>
      </c>
      <c r="S913" s="47">
        <v>0</v>
      </c>
      <c r="T913" s="47">
        <v>225</v>
      </c>
      <c r="U913" s="47">
        <v>225</v>
      </c>
      <c r="V913" t="s">
        <v>71</v>
      </c>
      <c r="W913" t="s">
        <v>72</v>
      </c>
      <c r="X913"/>
      <c r="Y913" t="s">
        <v>240</v>
      </c>
      <c r="Z913" s="43" t="str">
        <f>Raw_data[[#This Row],[Month]]&amp;Raw_data[[#This Row],[Locations]]&amp;Raw_data[[#This Row],[Looker2]]</f>
        <v>45292HumbleIOP</v>
      </c>
      <c r="AA913" s="44" t="str">
        <f>IFERROR(VLOOKUP(Raw_data[[#This Row],[Description]],'LU Table'!$A$1:$B$50,2,0),"")</f>
        <v>IOP</v>
      </c>
      <c r="AB913" s="44" t="str">
        <f>TRIM(MID(Raw_data[[#This Row],[Location]],LEN("Positive Recovery- ")+1,LEN(Raw_data[[#This Row],[Location]])))</f>
        <v>Humble</v>
      </c>
      <c r="AC913" s="45">
        <f t="shared" si="14"/>
        <v>45292</v>
      </c>
      <c r="AD913" s="44" t="str">
        <f>VLOOKUP(Raw_data[[#This Row],[Locations]]&amp;Raw_data[[#This Row],[Looker2]],Category!A:E,5,0)</f>
        <v>Affiliate</v>
      </c>
      <c r="AE913" s="44" t="str">
        <f>Raw_data[[#This Row],[Locations]]&amp;Raw_data[[#This Row],[Looker2]]</f>
        <v>HumbleIOP</v>
      </c>
    </row>
    <row r="914" spans="1:31">
      <c r="A914" s="15">
        <v>45302</v>
      </c>
      <c r="B914" s="15">
        <v>45300</v>
      </c>
      <c r="C914" t="s">
        <v>9</v>
      </c>
      <c r="D914">
        <v>206608</v>
      </c>
      <c r="E914" t="s">
        <v>953</v>
      </c>
      <c r="F914" t="s">
        <v>417</v>
      </c>
      <c r="G914" t="s">
        <v>263</v>
      </c>
      <c r="H914" t="s">
        <v>160</v>
      </c>
      <c r="I914" t="s">
        <v>232</v>
      </c>
      <c r="J914" t="s">
        <v>95</v>
      </c>
      <c r="K914" t="s">
        <v>77</v>
      </c>
      <c r="L914" t="s">
        <v>128</v>
      </c>
      <c r="M914">
        <v>1</v>
      </c>
      <c r="N914" s="47">
        <v>130</v>
      </c>
      <c r="O914" s="47">
        <v>0</v>
      </c>
      <c r="P914" s="47">
        <v>0</v>
      </c>
      <c r="Q914" s="47">
        <v>0</v>
      </c>
      <c r="R914" s="47">
        <v>0</v>
      </c>
      <c r="S914" s="47">
        <v>130</v>
      </c>
      <c r="T914" s="47">
        <v>117</v>
      </c>
      <c r="U914" s="47">
        <v>117</v>
      </c>
      <c r="V914" t="s">
        <v>71</v>
      </c>
      <c r="W914" t="s">
        <v>72</v>
      </c>
      <c r="X914"/>
      <c r="Y914" t="s">
        <v>240</v>
      </c>
      <c r="Z914" s="43" t="str">
        <f>Raw_data[[#This Row],[Month]]&amp;Raw_data[[#This Row],[Locations]]&amp;Raw_data[[#This Row],[Looker2]]</f>
        <v>45292HumbleIOP</v>
      </c>
      <c r="AA914" s="44" t="str">
        <f>IFERROR(VLOOKUP(Raw_data[[#This Row],[Description]],'LU Table'!$A$1:$B$50,2,0),"")</f>
        <v>IOP</v>
      </c>
      <c r="AB914" s="44" t="str">
        <f>TRIM(MID(Raw_data[[#This Row],[Location]],LEN("Positive Recovery- ")+1,LEN(Raw_data[[#This Row],[Location]])))</f>
        <v>Humble</v>
      </c>
      <c r="AC914" s="45">
        <f t="shared" si="14"/>
        <v>45292</v>
      </c>
      <c r="AD914" s="44" t="str">
        <f>VLOOKUP(Raw_data[[#This Row],[Locations]]&amp;Raw_data[[#This Row],[Looker2]],Category!A:E,5,0)</f>
        <v>Affiliate</v>
      </c>
      <c r="AE914" s="44" t="str">
        <f>Raw_data[[#This Row],[Locations]]&amp;Raw_data[[#This Row],[Looker2]]</f>
        <v>HumbleIOP</v>
      </c>
    </row>
    <row r="915" spans="1:31">
      <c r="A915" s="15">
        <v>45302</v>
      </c>
      <c r="B915" s="15">
        <v>45300</v>
      </c>
      <c r="C915" t="s">
        <v>9</v>
      </c>
      <c r="D915">
        <v>206609</v>
      </c>
      <c r="E915" t="s">
        <v>732</v>
      </c>
      <c r="F915" t="s">
        <v>378</v>
      </c>
      <c r="G915" t="s">
        <v>733</v>
      </c>
      <c r="H915" t="s">
        <v>158</v>
      </c>
      <c r="I915" t="s">
        <v>232</v>
      </c>
      <c r="J915" t="s">
        <v>88</v>
      </c>
      <c r="K915" t="s">
        <v>77</v>
      </c>
      <c r="L915" t="s">
        <v>128</v>
      </c>
      <c r="M915">
        <v>1</v>
      </c>
      <c r="N915" s="47">
        <v>250</v>
      </c>
      <c r="O915" s="47">
        <v>0</v>
      </c>
      <c r="P915" s="47">
        <v>0</v>
      </c>
      <c r="Q915" s="47">
        <v>0</v>
      </c>
      <c r="R915" s="47">
        <v>0</v>
      </c>
      <c r="S915" s="47">
        <v>250</v>
      </c>
      <c r="T915" s="47">
        <v>225</v>
      </c>
      <c r="U915" s="47">
        <v>225</v>
      </c>
      <c r="V915" t="s">
        <v>71</v>
      </c>
      <c r="W915" t="s">
        <v>72</v>
      </c>
      <c r="X915"/>
      <c r="Y915" t="s">
        <v>240</v>
      </c>
      <c r="Z915" s="43" t="str">
        <f>Raw_data[[#This Row],[Month]]&amp;Raw_data[[#This Row],[Locations]]&amp;Raw_data[[#This Row],[Looker2]]</f>
        <v>45292HumbleIOP</v>
      </c>
      <c r="AA915" s="44" t="str">
        <f>IFERROR(VLOOKUP(Raw_data[[#This Row],[Description]],'LU Table'!$A$1:$B$50,2,0),"")</f>
        <v>IOP</v>
      </c>
      <c r="AB915" s="44" t="str">
        <f>TRIM(MID(Raw_data[[#This Row],[Location]],LEN("Positive Recovery- ")+1,LEN(Raw_data[[#This Row],[Location]])))</f>
        <v>Humble</v>
      </c>
      <c r="AC915" s="45">
        <f t="shared" si="14"/>
        <v>45292</v>
      </c>
      <c r="AD915" s="44" t="str">
        <f>VLOOKUP(Raw_data[[#This Row],[Locations]]&amp;Raw_data[[#This Row],[Looker2]],Category!A:E,5,0)</f>
        <v>Affiliate</v>
      </c>
      <c r="AE915" s="44" t="str">
        <f>Raw_data[[#This Row],[Locations]]&amp;Raw_data[[#This Row],[Looker2]]</f>
        <v>HumbleIOP</v>
      </c>
    </row>
    <row r="916" spans="1:31">
      <c r="A916" s="15">
        <v>45302</v>
      </c>
      <c r="B916" s="15">
        <v>45300</v>
      </c>
      <c r="C916" t="s">
        <v>9</v>
      </c>
      <c r="D916">
        <v>206610</v>
      </c>
      <c r="E916" t="s">
        <v>181</v>
      </c>
      <c r="F916" t="s">
        <v>523</v>
      </c>
      <c r="G916" t="s">
        <v>524</v>
      </c>
      <c r="H916" t="s">
        <v>172</v>
      </c>
      <c r="I916" t="s">
        <v>232</v>
      </c>
      <c r="J916" t="s">
        <v>17</v>
      </c>
      <c r="K916" t="s">
        <v>77</v>
      </c>
      <c r="L916" t="s">
        <v>135</v>
      </c>
      <c r="M916">
        <v>1</v>
      </c>
      <c r="N916" s="47">
        <v>40</v>
      </c>
      <c r="O916" s="47">
        <v>0</v>
      </c>
      <c r="P916" s="47">
        <v>0</v>
      </c>
      <c r="Q916" s="47">
        <v>0</v>
      </c>
      <c r="R916" s="47">
        <v>0</v>
      </c>
      <c r="S916" s="47">
        <v>40</v>
      </c>
      <c r="T916" s="47">
        <v>40</v>
      </c>
      <c r="U916" s="47">
        <v>40</v>
      </c>
      <c r="V916" t="s">
        <v>71</v>
      </c>
      <c r="W916" t="s">
        <v>72</v>
      </c>
      <c r="X916"/>
      <c r="Y916" t="s">
        <v>240</v>
      </c>
      <c r="Z916" s="43" t="str">
        <f>Raw_data[[#This Row],[Month]]&amp;Raw_data[[#This Row],[Locations]]&amp;Raw_data[[#This Row],[Looker2]]</f>
        <v>45292HumbleAftercare</v>
      </c>
      <c r="AA916" s="44" t="str">
        <f>IFERROR(VLOOKUP(Raw_data[[#This Row],[Description]],'LU Table'!$A$1:$B$50,2,0),"")</f>
        <v>Aftercare</v>
      </c>
      <c r="AB916" s="44" t="str">
        <f>TRIM(MID(Raw_data[[#This Row],[Location]],LEN("Positive Recovery- ")+1,LEN(Raw_data[[#This Row],[Location]])))</f>
        <v>Humble</v>
      </c>
      <c r="AC916" s="45">
        <f t="shared" si="14"/>
        <v>45292</v>
      </c>
      <c r="AD916" s="44" t="str">
        <f>VLOOKUP(Raw_data[[#This Row],[Locations]]&amp;Raw_data[[#This Row],[Looker2]],Category!A:E,5,0)</f>
        <v>Affiliate</v>
      </c>
      <c r="AE916" s="44" t="str">
        <f>Raw_data[[#This Row],[Locations]]&amp;Raw_data[[#This Row],[Looker2]]</f>
        <v>HumbleAftercare</v>
      </c>
    </row>
    <row r="917" spans="1:31">
      <c r="A917" s="15">
        <v>45302</v>
      </c>
      <c r="B917" s="15">
        <v>45300</v>
      </c>
      <c r="C917" t="s">
        <v>9</v>
      </c>
      <c r="D917">
        <v>206611</v>
      </c>
      <c r="E917" t="s">
        <v>589</v>
      </c>
      <c r="F917" t="s">
        <v>311</v>
      </c>
      <c r="G917" t="s">
        <v>590</v>
      </c>
      <c r="H917" t="s">
        <v>172</v>
      </c>
      <c r="I917" t="s">
        <v>232</v>
      </c>
      <c r="J917" t="s">
        <v>17</v>
      </c>
      <c r="K917" t="s">
        <v>77</v>
      </c>
      <c r="L917" t="s">
        <v>135</v>
      </c>
      <c r="M917">
        <v>1</v>
      </c>
      <c r="N917" s="47">
        <v>40</v>
      </c>
      <c r="O917" s="47">
        <v>0</v>
      </c>
      <c r="P917" s="47">
        <v>0</v>
      </c>
      <c r="Q917" s="47">
        <v>0</v>
      </c>
      <c r="R917" s="47">
        <v>0</v>
      </c>
      <c r="S917" s="47">
        <v>40</v>
      </c>
      <c r="T917" s="47">
        <v>40</v>
      </c>
      <c r="U917" s="47">
        <v>40</v>
      </c>
      <c r="V917" t="s">
        <v>71</v>
      </c>
      <c r="W917" t="s">
        <v>72</v>
      </c>
      <c r="X917"/>
      <c r="Y917" t="s">
        <v>240</v>
      </c>
      <c r="Z917" s="43" t="str">
        <f>Raw_data[[#This Row],[Month]]&amp;Raw_data[[#This Row],[Locations]]&amp;Raw_data[[#This Row],[Looker2]]</f>
        <v>45292HumbleAftercare</v>
      </c>
      <c r="AA917" s="44" t="str">
        <f>IFERROR(VLOOKUP(Raw_data[[#This Row],[Description]],'LU Table'!$A$1:$B$50,2,0),"")</f>
        <v>Aftercare</v>
      </c>
      <c r="AB917" s="44" t="str">
        <f>TRIM(MID(Raw_data[[#This Row],[Location]],LEN("Positive Recovery- ")+1,LEN(Raw_data[[#This Row],[Location]])))</f>
        <v>Humble</v>
      </c>
      <c r="AC917" s="45">
        <f t="shared" si="14"/>
        <v>45292</v>
      </c>
      <c r="AD917" s="44" t="str">
        <f>VLOOKUP(Raw_data[[#This Row],[Locations]]&amp;Raw_data[[#This Row],[Looker2]],Category!A:E,5,0)</f>
        <v>Affiliate</v>
      </c>
      <c r="AE917" s="44" t="str">
        <f>Raw_data[[#This Row],[Locations]]&amp;Raw_data[[#This Row],[Looker2]]</f>
        <v>HumbleAftercare</v>
      </c>
    </row>
    <row r="918" spans="1:31">
      <c r="A918" s="15">
        <v>45302</v>
      </c>
      <c r="B918" s="15">
        <v>45300</v>
      </c>
      <c r="C918" t="s">
        <v>9</v>
      </c>
      <c r="D918">
        <v>206612</v>
      </c>
      <c r="E918" t="s">
        <v>1039</v>
      </c>
      <c r="F918" t="s">
        <v>689</v>
      </c>
      <c r="G918" t="s">
        <v>445</v>
      </c>
      <c r="H918" t="s">
        <v>167</v>
      </c>
      <c r="I918" t="s">
        <v>232</v>
      </c>
      <c r="J918" t="s">
        <v>87</v>
      </c>
      <c r="K918" t="s">
        <v>77</v>
      </c>
      <c r="L918" t="s">
        <v>129</v>
      </c>
      <c r="M918">
        <v>1</v>
      </c>
      <c r="N918" s="47">
        <v>425</v>
      </c>
      <c r="O918" s="47">
        <v>0</v>
      </c>
      <c r="P918" s="47">
        <v>0</v>
      </c>
      <c r="Q918" s="47">
        <v>0</v>
      </c>
      <c r="R918" s="47">
        <v>0</v>
      </c>
      <c r="S918" s="47">
        <v>0</v>
      </c>
      <c r="T918" s="47">
        <v>425</v>
      </c>
      <c r="U918" s="47">
        <v>425</v>
      </c>
      <c r="V918" t="s">
        <v>71</v>
      </c>
      <c r="W918" t="s">
        <v>72</v>
      </c>
      <c r="X918"/>
      <c r="Y918" t="s">
        <v>240</v>
      </c>
      <c r="Z918" s="43" t="str">
        <f>Raw_data[[#This Row],[Month]]&amp;Raw_data[[#This Row],[Locations]]&amp;Raw_data[[#This Row],[Looker2]]</f>
        <v>45292HumblePHP</v>
      </c>
      <c r="AA918" s="44" t="str">
        <f>IFERROR(VLOOKUP(Raw_data[[#This Row],[Description]],'LU Table'!$A$1:$B$50,2,0),"")</f>
        <v>PHP</v>
      </c>
      <c r="AB918" s="44" t="str">
        <f>TRIM(MID(Raw_data[[#This Row],[Location]],LEN("Positive Recovery- ")+1,LEN(Raw_data[[#This Row],[Location]])))</f>
        <v>Humble</v>
      </c>
      <c r="AC918" s="45">
        <f t="shared" si="14"/>
        <v>45292</v>
      </c>
      <c r="AD918" s="44" t="str">
        <f>VLOOKUP(Raw_data[[#This Row],[Locations]]&amp;Raw_data[[#This Row],[Looker2]],Category!A:E,5,0)</f>
        <v>Affiliate</v>
      </c>
      <c r="AE918" s="44" t="str">
        <f>Raw_data[[#This Row],[Locations]]&amp;Raw_data[[#This Row],[Looker2]]</f>
        <v>HumblePHP</v>
      </c>
    </row>
    <row r="919" spans="1:31">
      <c r="A919" s="15">
        <v>45302</v>
      </c>
      <c r="B919" s="15">
        <v>45300</v>
      </c>
      <c r="C919" t="s">
        <v>9</v>
      </c>
      <c r="D919">
        <v>206613</v>
      </c>
      <c r="E919" t="s">
        <v>856</v>
      </c>
      <c r="F919" t="s">
        <v>410</v>
      </c>
      <c r="G919" t="s">
        <v>393</v>
      </c>
      <c r="H919" t="s">
        <v>158</v>
      </c>
      <c r="I919" t="s">
        <v>232</v>
      </c>
      <c r="J919" t="s">
        <v>88</v>
      </c>
      <c r="K919" t="s">
        <v>77</v>
      </c>
      <c r="L919" t="s">
        <v>128</v>
      </c>
      <c r="M919">
        <v>1</v>
      </c>
      <c r="N919" s="47">
        <v>250</v>
      </c>
      <c r="O919" s="47">
        <v>0</v>
      </c>
      <c r="P919" s="47">
        <v>0</v>
      </c>
      <c r="Q919" s="47">
        <v>0</v>
      </c>
      <c r="R919" s="47">
        <v>0</v>
      </c>
      <c r="S919" s="47">
        <v>0</v>
      </c>
      <c r="T919" s="47">
        <v>225</v>
      </c>
      <c r="U919" s="47">
        <v>25</v>
      </c>
      <c r="V919" t="s">
        <v>71</v>
      </c>
      <c r="W919" t="s">
        <v>72</v>
      </c>
      <c r="X919"/>
      <c r="Y919" t="s">
        <v>240</v>
      </c>
      <c r="Z919" s="43" t="str">
        <f>Raw_data[[#This Row],[Month]]&amp;Raw_data[[#This Row],[Locations]]&amp;Raw_data[[#This Row],[Looker2]]</f>
        <v>45292HumbleIOP</v>
      </c>
      <c r="AA919" s="44" t="str">
        <f>IFERROR(VLOOKUP(Raw_data[[#This Row],[Description]],'LU Table'!$A$1:$B$50,2,0),"")</f>
        <v>IOP</v>
      </c>
      <c r="AB919" s="44" t="str">
        <f>TRIM(MID(Raw_data[[#This Row],[Location]],LEN("Positive Recovery- ")+1,LEN(Raw_data[[#This Row],[Location]])))</f>
        <v>Humble</v>
      </c>
      <c r="AC919" s="45">
        <f t="shared" si="14"/>
        <v>45292</v>
      </c>
      <c r="AD919" s="44" t="str">
        <f>VLOOKUP(Raw_data[[#This Row],[Locations]]&amp;Raw_data[[#This Row],[Looker2]],Category!A:E,5,0)</f>
        <v>Affiliate</v>
      </c>
      <c r="AE919" s="44" t="str">
        <f>Raw_data[[#This Row],[Locations]]&amp;Raw_data[[#This Row],[Looker2]]</f>
        <v>HumbleIOP</v>
      </c>
    </row>
    <row r="920" spans="1:31">
      <c r="A920" s="15">
        <v>45302</v>
      </c>
      <c r="B920" s="15">
        <v>45300</v>
      </c>
      <c r="C920" t="s">
        <v>9</v>
      </c>
      <c r="D920">
        <v>206614</v>
      </c>
      <c r="E920" t="s">
        <v>20</v>
      </c>
      <c r="F920" t="s">
        <v>336</v>
      </c>
      <c r="G920" t="s">
        <v>328</v>
      </c>
      <c r="H920" t="s">
        <v>169</v>
      </c>
      <c r="I920" t="s">
        <v>232</v>
      </c>
      <c r="J920" t="s">
        <v>17</v>
      </c>
      <c r="K920" t="s">
        <v>77</v>
      </c>
      <c r="L920" t="s">
        <v>23</v>
      </c>
      <c r="M920">
        <v>1</v>
      </c>
      <c r="N920" s="47">
        <v>40</v>
      </c>
      <c r="O920" s="47">
        <v>0</v>
      </c>
      <c r="P920" s="47">
        <v>0</v>
      </c>
      <c r="Q920" s="47">
        <v>0</v>
      </c>
      <c r="R920" s="47">
        <v>0</v>
      </c>
      <c r="S920" s="47">
        <v>0</v>
      </c>
      <c r="T920" s="47">
        <v>40</v>
      </c>
      <c r="U920" s="47">
        <v>0</v>
      </c>
      <c r="V920" t="s">
        <v>71</v>
      </c>
      <c r="W920" t="s">
        <v>72</v>
      </c>
      <c r="X920"/>
      <c r="Y920" t="s">
        <v>240</v>
      </c>
      <c r="Z920" s="43" t="str">
        <f>Raw_data[[#This Row],[Month]]&amp;Raw_data[[#This Row],[Locations]]&amp;Raw_data[[#This Row],[Looker2]]</f>
        <v>45292HumbleAftercare</v>
      </c>
      <c r="AA920" s="44" t="str">
        <f>IFERROR(VLOOKUP(Raw_data[[#This Row],[Description]],'LU Table'!$A$1:$B$50,2,0),"")</f>
        <v>Aftercare</v>
      </c>
      <c r="AB920" s="44" t="str">
        <f>TRIM(MID(Raw_data[[#This Row],[Location]],LEN("Positive Recovery- ")+1,LEN(Raw_data[[#This Row],[Location]])))</f>
        <v>Humble</v>
      </c>
      <c r="AC920" s="45">
        <f t="shared" si="14"/>
        <v>45292</v>
      </c>
      <c r="AD920" s="44" t="str">
        <f>VLOOKUP(Raw_data[[#This Row],[Locations]]&amp;Raw_data[[#This Row],[Looker2]],Category!A:E,5,0)</f>
        <v>Affiliate</v>
      </c>
      <c r="AE920" s="44" t="str">
        <f>Raw_data[[#This Row],[Locations]]&amp;Raw_data[[#This Row],[Looker2]]</f>
        <v>HumbleAftercare</v>
      </c>
    </row>
    <row r="921" spans="1:31">
      <c r="A921" s="15">
        <v>45302</v>
      </c>
      <c r="B921" s="15">
        <v>45300</v>
      </c>
      <c r="C921" t="s">
        <v>9</v>
      </c>
      <c r="D921">
        <v>206615</v>
      </c>
      <c r="E921" t="s">
        <v>102</v>
      </c>
      <c r="F921" t="s">
        <v>337</v>
      </c>
      <c r="G921" t="s">
        <v>338</v>
      </c>
      <c r="H921" t="s">
        <v>169</v>
      </c>
      <c r="I921" t="s">
        <v>232</v>
      </c>
      <c r="J921" t="s">
        <v>17</v>
      </c>
      <c r="K921" t="s">
        <v>77</v>
      </c>
      <c r="L921" t="s">
        <v>23</v>
      </c>
      <c r="M921">
        <v>1</v>
      </c>
      <c r="N921" s="47">
        <v>40</v>
      </c>
      <c r="O921" s="47">
        <v>0</v>
      </c>
      <c r="P921" s="47">
        <v>0</v>
      </c>
      <c r="Q921" s="47">
        <v>0</v>
      </c>
      <c r="R921" s="47">
        <v>0</v>
      </c>
      <c r="S921" s="47">
        <v>40</v>
      </c>
      <c r="T921" s="47">
        <v>40</v>
      </c>
      <c r="U921" s="47">
        <v>40</v>
      </c>
      <c r="V921" t="s">
        <v>71</v>
      </c>
      <c r="W921" t="s">
        <v>72</v>
      </c>
      <c r="X921"/>
      <c r="Y921" t="s">
        <v>240</v>
      </c>
      <c r="Z921" s="43" t="str">
        <f>Raw_data[[#This Row],[Month]]&amp;Raw_data[[#This Row],[Locations]]&amp;Raw_data[[#This Row],[Looker2]]</f>
        <v>45292HumbleAftercare</v>
      </c>
      <c r="AA921" s="44" t="str">
        <f>IFERROR(VLOOKUP(Raw_data[[#This Row],[Description]],'LU Table'!$A$1:$B$50,2,0),"")</f>
        <v>Aftercare</v>
      </c>
      <c r="AB921" s="44" t="str">
        <f>TRIM(MID(Raw_data[[#This Row],[Location]],LEN("Positive Recovery- ")+1,LEN(Raw_data[[#This Row],[Location]])))</f>
        <v>Humble</v>
      </c>
      <c r="AC921" s="45">
        <f t="shared" si="14"/>
        <v>45292</v>
      </c>
      <c r="AD921" s="44" t="str">
        <f>VLOOKUP(Raw_data[[#This Row],[Locations]]&amp;Raw_data[[#This Row],[Looker2]],Category!A:E,5,0)</f>
        <v>Affiliate</v>
      </c>
      <c r="AE921" s="44" t="str">
        <f>Raw_data[[#This Row],[Locations]]&amp;Raw_data[[#This Row],[Looker2]]</f>
        <v>HumbleAftercare</v>
      </c>
    </row>
    <row r="922" spans="1:31">
      <c r="A922" s="15">
        <v>45302</v>
      </c>
      <c r="B922" s="15">
        <v>45300</v>
      </c>
      <c r="C922" t="s">
        <v>9</v>
      </c>
      <c r="D922">
        <v>206616</v>
      </c>
      <c r="E922" t="s">
        <v>987</v>
      </c>
      <c r="F922" t="s">
        <v>520</v>
      </c>
      <c r="G922" t="s">
        <v>988</v>
      </c>
      <c r="H922" t="s">
        <v>157</v>
      </c>
      <c r="I922" t="s">
        <v>232</v>
      </c>
      <c r="J922" t="s">
        <v>88</v>
      </c>
      <c r="K922" t="s">
        <v>77</v>
      </c>
      <c r="L922" t="s">
        <v>129</v>
      </c>
      <c r="M922">
        <v>1</v>
      </c>
      <c r="N922" s="47">
        <v>400</v>
      </c>
      <c r="O922" s="47">
        <v>0</v>
      </c>
      <c r="P922" s="47">
        <v>0</v>
      </c>
      <c r="Q922" s="47">
        <v>0</v>
      </c>
      <c r="R922" s="47">
        <v>0</v>
      </c>
      <c r="S922" s="47">
        <v>0</v>
      </c>
      <c r="T922" s="47">
        <v>360</v>
      </c>
      <c r="U922" s="47">
        <v>360</v>
      </c>
      <c r="V922" t="s">
        <v>71</v>
      </c>
      <c r="W922" t="s">
        <v>72</v>
      </c>
      <c r="X922"/>
      <c r="Y922" t="s">
        <v>240</v>
      </c>
      <c r="Z922" s="43" t="str">
        <f>Raw_data[[#This Row],[Month]]&amp;Raw_data[[#This Row],[Locations]]&amp;Raw_data[[#This Row],[Looker2]]</f>
        <v>45292HumblePHP</v>
      </c>
      <c r="AA922" s="44" t="str">
        <f>IFERROR(VLOOKUP(Raw_data[[#This Row],[Description]],'LU Table'!$A$1:$B$50,2,0),"")</f>
        <v>PHP</v>
      </c>
      <c r="AB922" s="44" t="str">
        <f>TRIM(MID(Raw_data[[#This Row],[Location]],LEN("Positive Recovery- ")+1,LEN(Raw_data[[#This Row],[Location]])))</f>
        <v>Humble</v>
      </c>
      <c r="AC922" s="45">
        <f t="shared" si="14"/>
        <v>45292</v>
      </c>
      <c r="AD922" s="44" t="str">
        <f>VLOOKUP(Raw_data[[#This Row],[Locations]]&amp;Raw_data[[#This Row],[Looker2]],Category!A:E,5,0)</f>
        <v>Affiliate</v>
      </c>
      <c r="AE922" s="44" t="str">
        <f>Raw_data[[#This Row],[Locations]]&amp;Raw_data[[#This Row],[Looker2]]</f>
        <v>HumblePHP</v>
      </c>
    </row>
    <row r="923" spans="1:31">
      <c r="A923" s="15">
        <v>45302</v>
      </c>
      <c r="B923" s="15">
        <v>45300</v>
      </c>
      <c r="C923" t="s">
        <v>9</v>
      </c>
      <c r="D923">
        <v>206617</v>
      </c>
      <c r="E923" t="s">
        <v>188</v>
      </c>
      <c r="F923" t="s">
        <v>449</v>
      </c>
      <c r="G923" t="s">
        <v>513</v>
      </c>
      <c r="H923" t="s">
        <v>157</v>
      </c>
      <c r="I923" t="s">
        <v>232</v>
      </c>
      <c r="J923" t="s">
        <v>88</v>
      </c>
      <c r="K923" t="s">
        <v>77</v>
      </c>
      <c r="L923" t="s">
        <v>129</v>
      </c>
      <c r="M923">
        <v>1</v>
      </c>
      <c r="N923" s="47">
        <v>400</v>
      </c>
      <c r="O923" s="47">
        <v>0</v>
      </c>
      <c r="P923" s="47">
        <v>0</v>
      </c>
      <c r="Q923" s="47">
        <v>0</v>
      </c>
      <c r="R923" s="47">
        <v>0</v>
      </c>
      <c r="S923" s="47">
        <v>400</v>
      </c>
      <c r="T923" s="47">
        <v>360</v>
      </c>
      <c r="U923" s="47">
        <v>360</v>
      </c>
      <c r="V923" t="s">
        <v>71</v>
      </c>
      <c r="W923" t="s">
        <v>72</v>
      </c>
      <c r="X923"/>
      <c r="Y923" t="s">
        <v>240</v>
      </c>
      <c r="Z923" s="43" t="str">
        <f>Raw_data[[#This Row],[Month]]&amp;Raw_data[[#This Row],[Locations]]&amp;Raw_data[[#This Row],[Looker2]]</f>
        <v>45292HumblePHP</v>
      </c>
      <c r="AA923" s="44" t="str">
        <f>IFERROR(VLOOKUP(Raw_data[[#This Row],[Description]],'LU Table'!$A$1:$B$50,2,0),"")</f>
        <v>PHP</v>
      </c>
      <c r="AB923" s="44" t="str">
        <f>TRIM(MID(Raw_data[[#This Row],[Location]],LEN("Positive Recovery- ")+1,LEN(Raw_data[[#This Row],[Location]])))</f>
        <v>Humble</v>
      </c>
      <c r="AC923" s="45">
        <f t="shared" si="14"/>
        <v>45292</v>
      </c>
      <c r="AD923" s="44" t="str">
        <f>VLOOKUP(Raw_data[[#This Row],[Locations]]&amp;Raw_data[[#This Row],[Looker2]],Category!A:E,5,0)</f>
        <v>Affiliate</v>
      </c>
      <c r="AE923" s="44" t="str">
        <f>Raw_data[[#This Row],[Locations]]&amp;Raw_data[[#This Row],[Looker2]]</f>
        <v>HumblePHP</v>
      </c>
    </row>
    <row r="924" spans="1:31">
      <c r="A924" s="15">
        <v>45302</v>
      </c>
      <c r="B924" s="15">
        <v>45300</v>
      </c>
      <c r="C924" t="s">
        <v>9</v>
      </c>
      <c r="D924">
        <v>206618</v>
      </c>
      <c r="E924" t="s">
        <v>872</v>
      </c>
      <c r="F924" t="s">
        <v>873</v>
      </c>
      <c r="G924" t="s">
        <v>276</v>
      </c>
      <c r="H924" t="s">
        <v>159</v>
      </c>
      <c r="I924" t="s">
        <v>232</v>
      </c>
      <c r="J924" t="s">
        <v>88</v>
      </c>
      <c r="K924" t="s">
        <v>77</v>
      </c>
      <c r="L924" t="s">
        <v>128</v>
      </c>
      <c r="M924">
        <v>1</v>
      </c>
      <c r="N924" s="47">
        <v>250</v>
      </c>
      <c r="O924" s="47">
        <v>0</v>
      </c>
      <c r="P924" s="47">
        <v>0</v>
      </c>
      <c r="Q924" s="47">
        <v>0</v>
      </c>
      <c r="R924" s="47">
        <v>0</v>
      </c>
      <c r="S924" s="47">
        <v>250</v>
      </c>
      <c r="T924" s="47">
        <v>225</v>
      </c>
      <c r="U924" s="47">
        <v>225</v>
      </c>
      <c r="V924" t="s">
        <v>71</v>
      </c>
      <c r="W924" t="s">
        <v>72</v>
      </c>
      <c r="X924"/>
      <c r="Y924" t="s">
        <v>240</v>
      </c>
      <c r="Z924" s="43" t="str">
        <f>Raw_data[[#This Row],[Month]]&amp;Raw_data[[#This Row],[Locations]]&amp;Raw_data[[#This Row],[Looker2]]</f>
        <v>45292HumbleIOP</v>
      </c>
      <c r="AA924" s="44" t="str">
        <f>IFERROR(VLOOKUP(Raw_data[[#This Row],[Description]],'LU Table'!$A$1:$B$50,2,0),"")</f>
        <v>IOP</v>
      </c>
      <c r="AB924" s="44" t="str">
        <f>TRIM(MID(Raw_data[[#This Row],[Location]],LEN("Positive Recovery- ")+1,LEN(Raw_data[[#This Row],[Location]])))</f>
        <v>Humble</v>
      </c>
      <c r="AC924" s="45">
        <f t="shared" si="14"/>
        <v>45292</v>
      </c>
      <c r="AD924" s="44" t="str">
        <f>VLOOKUP(Raw_data[[#This Row],[Locations]]&amp;Raw_data[[#This Row],[Looker2]],Category!A:E,5,0)</f>
        <v>Affiliate</v>
      </c>
      <c r="AE924" s="44" t="str">
        <f>Raw_data[[#This Row],[Locations]]&amp;Raw_data[[#This Row],[Looker2]]</f>
        <v>HumbleIOP</v>
      </c>
    </row>
    <row r="925" spans="1:31">
      <c r="A925" s="15">
        <v>45302</v>
      </c>
      <c r="B925" s="15">
        <v>45300</v>
      </c>
      <c r="C925" t="s">
        <v>9</v>
      </c>
      <c r="D925">
        <v>206619</v>
      </c>
      <c r="E925" t="s">
        <v>109</v>
      </c>
      <c r="F925" t="s">
        <v>266</v>
      </c>
      <c r="G925" t="s">
        <v>340</v>
      </c>
      <c r="H925" t="s">
        <v>172</v>
      </c>
      <c r="I925" t="s">
        <v>232</v>
      </c>
      <c r="J925" t="s">
        <v>17</v>
      </c>
      <c r="K925" t="s">
        <v>77</v>
      </c>
      <c r="L925" t="s">
        <v>135</v>
      </c>
      <c r="M925">
        <v>1</v>
      </c>
      <c r="N925" s="47">
        <v>40</v>
      </c>
      <c r="O925" s="47">
        <v>0</v>
      </c>
      <c r="P925" s="47">
        <v>0</v>
      </c>
      <c r="Q925" s="47">
        <v>0</v>
      </c>
      <c r="R925" s="47">
        <v>0</v>
      </c>
      <c r="S925" s="47">
        <v>40</v>
      </c>
      <c r="T925" s="47">
        <v>40</v>
      </c>
      <c r="U925" s="47">
        <v>40</v>
      </c>
      <c r="V925" t="s">
        <v>71</v>
      </c>
      <c r="W925" t="s">
        <v>72</v>
      </c>
      <c r="X925"/>
      <c r="Y925" t="s">
        <v>240</v>
      </c>
      <c r="Z925" s="43" t="str">
        <f>Raw_data[[#This Row],[Month]]&amp;Raw_data[[#This Row],[Locations]]&amp;Raw_data[[#This Row],[Looker2]]</f>
        <v>45292HumbleAftercare</v>
      </c>
      <c r="AA925" s="44" t="str">
        <f>IFERROR(VLOOKUP(Raw_data[[#This Row],[Description]],'LU Table'!$A$1:$B$50,2,0),"")</f>
        <v>Aftercare</v>
      </c>
      <c r="AB925" s="44" t="str">
        <f>TRIM(MID(Raw_data[[#This Row],[Location]],LEN("Positive Recovery- ")+1,LEN(Raw_data[[#This Row],[Location]])))</f>
        <v>Humble</v>
      </c>
      <c r="AC925" s="45">
        <f t="shared" si="14"/>
        <v>45292</v>
      </c>
      <c r="AD925" s="44" t="str">
        <f>VLOOKUP(Raw_data[[#This Row],[Locations]]&amp;Raw_data[[#This Row],[Looker2]],Category!A:E,5,0)</f>
        <v>Affiliate</v>
      </c>
      <c r="AE925" s="44" t="str">
        <f>Raw_data[[#This Row],[Locations]]&amp;Raw_data[[#This Row],[Looker2]]</f>
        <v>HumbleAftercare</v>
      </c>
    </row>
    <row r="926" spans="1:31">
      <c r="A926" s="15">
        <v>45302</v>
      </c>
      <c r="B926" s="15">
        <v>45300</v>
      </c>
      <c r="C926" t="s">
        <v>9</v>
      </c>
      <c r="D926">
        <v>206620</v>
      </c>
      <c r="E926" t="s">
        <v>783</v>
      </c>
      <c r="F926" t="s">
        <v>784</v>
      </c>
      <c r="G926" t="s">
        <v>785</v>
      </c>
      <c r="H926" t="s">
        <v>160</v>
      </c>
      <c r="I926" t="s">
        <v>232</v>
      </c>
      <c r="J926" t="s">
        <v>95</v>
      </c>
      <c r="K926" t="s">
        <v>77</v>
      </c>
      <c r="L926" t="s">
        <v>128</v>
      </c>
      <c r="M926">
        <v>1</v>
      </c>
      <c r="N926" s="47">
        <v>130</v>
      </c>
      <c r="O926" s="47">
        <v>0</v>
      </c>
      <c r="P926" s="47">
        <v>0</v>
      </c>
      <c r="Q926" s="47">
        <v>0</v>
      </c>
      <c r="R926" s="47">
        <v>0</v>
      </c>
      <c r="S926" s="47">
        <v>130</v>
      </c>
      <c r="T926" s="47">
        <v>117</v>
      </c>
      <c r="U926" s="47">
        <v>117</v>
      </c>
      <c r="V926" t="s">
        <v>71</v>
      </c>
      <c r="W926" t="s">
        <v>72</v>
      </c>
      <c r="X926"/>
      <c r="Y926" t="s">
        <v>240</v>
      </c>
      <c r="Z926" s="43" t="str">
        <f>Raw_data[[#This Row],[Month]]&amp;Raw_data[[#This Row],[Locations]]&amp;Raw_data[[#This Row],[Looker2]]</f>
        <v>45292HumbleIOP</v>
      </c>
      <c r="AA926" s="44" t="str">
        <f>IFERROR(VLOOKUP(Raw_data[[#This Row],[Description]],'LU Table'!$A$1:$B$50,2,0),"")</f>
        <v>IOP</v>
      </c>
      <c r="AB926" s="44" t="str">
        <f>TRIM(MID(Raw_data[[#This Row],[Location]],LEN("Positive Recovery- ")+1,LEN(Raw_data[[#This Row],[Location]])))</f>
        <v>Humble</v>
      </c>
      <c r="AC926" s="45">
        <f t="shared" si="14"/>
        <v>45292</v>
      </c>
      <c r="AD926" s="44" t="str">
        <f>VLOOKUP(Raw_data[[#This Row],[Locations]]&amp;Raw_data[[#This Row],[Looker2]],Category!A:E,5,0)</f>
        <v>Affiliate</v>
      </c>
      <c r="AE926" s="44" t="str">
        <f>Raw_data[[#This Row],[Locations]]&amp;Raw_data[[#This Row],[Looker2]]</f>
        <v>HumbleIOP</v>
      </c>
    </row>
    <row r="927" spans="1:31">
      <c r="A927" s="15">
        <v>45302</v>
      </c>
      <c r="B927" s="15">
        <v>45300</v>
      </c>
      <c r="C927" t="s">
        <v>9</v>
      </c>
      <c r="D927">
        <v>206621</v>
      </c>
      <c r="E927" t="s">
        <v>572</v>
      </c>
      <c r="F927" t="s">
        <v>573</v>
      </c>
      <c r="G927" t="s">
        <v>574</v>
      </c>
      <c r="H927" t="s">
        <v>172</v>
      </c>
      <c r="I927" t="s">
        <v>232</v>
      </c>
      <c r="J927" t="s">
        <v>17</v>
      </c>
      <c r="K927" t="s">
        <v>77</v>
      </c>
      <c r="L927" t="s">
        <v>135</v>
      </c>
      <c r="M927">
        <v>1</v>
      </c>
      <c r="N927" s="47">
        <v>40</v>
      </c>
      <c r="O927" s="47">
        <v>0</v>
      </c>
      <c r="P927" s="47">
        <v>0</v>
      </c>
      <c r="Q927" s="47">
        <v>0</v>
      </c>
      <c r="R927" s="47">
        <v>0</v>
      </c>
      <c r="S927" s="47">
        <v>40</v>
      </c>
      <c r="T927" s="47">
        <v>40</v>
      </c>
      <c r="U927" s="47">
        <v>40</v>
      </c>
      <c r="V927" t="s">
        <v>71</v>
      </c>
      <c r="W927" t="s">
        <v>72</v>
      </c>
      <c r="X927"/>
      <c r="Y927" t="s">
        <v>240</v>
      </c>
      <c r="Z927" s="43" t="str">
        <f>Raw_data[[#This Row],[Month]]&amp;Raw_data[[#This Row],[Locations]]&amp;Raw_data[[#This Row],[Looker2]]</f>
        <v>45292HumbleAftercare</v>
      </c>
      <c r="AA927" s="44" t="str">
        <f>IFERROR(VLOOKUP(Raw_data[[#This Row],[Description]],'LU Table'!$A$1:$B$50,2,0),"")</f>
        <v>Aftercare</v>
      </c>
      <c r="AB927" s="44" t="str">
        <f>TRIM(MID(Raw_data[[#This Row],[Location]],LEN("Positive Recovery- ")+1,LEN(Raw_data[[#This Row],[Location]])))</f>
        <v>Humble</v>
      </c>
      <c r="AC927" s="45">
        <f t="shared" ref="AC927:AC990" si="15">B927-DAY(B927)+1</f>
        <v>45292</v>
      </c>
      <c r="AD927" s="44" t="str">
        <f>VLOOKUP(Raw_data[[#This Row],[Locations]]&amp;Raw_data[[#This Row],[Looker2]],Category!A:E,5,0)</f>
        <v>Affiliate</v>
      </c>
      <c r="AE927" s="44" t="str">
        <f>Raw_data[[#This Row],[Locations]]&amp;Raw_data[[#This Row],[Looker2]]</f>
        <v>HumbleAftercare</v>
      </c>
    </row>
    <row r="928" spans="1:31">
      <c r="A928" s="15">
        <v>45302</v>
      </c>
      <c r="B928" s="15">
        <v>45300</v>
      </c>
      <c r="C928" t="s">
        <v>9</v>
      </c>
      <c r="D928">
        <v>206622</v>
      </c>
      <c r="E928" t="s">
        <v>226</v>
      </c>
      <c r="F928" t="s">
        <v>367</v>
      </c>
      <c r="G928" t="s">
        <v>540</v>
      </c>
      <c r="H928" t="s">
        <v>172</v>
      </c>
      <c r="I928" t="s">
        <v>232</v>
      </c>
      <c r="J928" t="s">
        <v>17</v>
      </c>
      <c r="K928" t="s">
        <v>77</v>
      </c>
      <c r="L928" t="s">
        <v>135</v>
      </c>
      <c r="M928">
        <v>1</v>
      </c>
      <c r="N928" s="47">
        <v>40</v>
      </c>
      <c r="O928" s="47">
        <v>0</v>
      </c>
      <c r="P928" s="47">
        <v>0</v>
      </c>
      <c r="Q928" s="47">
        <v>0</v>
      </c>
      <c r="R928" s="47">
        <v>0</v>
      </c>
      <c r="S928" s="47">
        <v>40</v>
      </c>
      <c r="T928" s="47">
        <v>40</v>
      </c>
      <c r="U928" s="47">
        <v>40</v>
      </c>
      <c r="V928" t="s">
        <v>71</v>
      </c>
      <c r="W928" t="s">
        <v>72</v>
      </c>
      <c r="X928"/>
      <c r="Y928" t="s">
        <v>240</v>
      </c>
      <c r="Z928" s="43" t="str">
        <f>Raw_data[[#This Row],[Month]]&amp;Raw_data[[#This Row],[Locations]]&amp;Raw_data[[#This Row],[Looker2]]</f>
        <v>45292HumbleAftercare</v>
      </c>
      <c r="AA928" s="44" t="str">
        <f>IFERROR(VLOOKUP(Raw_data[[#This Row],[Description]],'LU Table'!$A$1:$B$50,2,0),"")</f>
        <v>Aftercare</v>
      </c>
      <c r="AB928" s="44" t="str">
        <f>TRIM(MID(Raw_data[[#This Row],[Location]],LEN("Positive Recovery- ")+1,LEN(Raw_data[[#This Row],[Location]])))</f>
        <v>Humble</v>
      </c>
      <c r="AC928" s="45">
        <f t="shared" si="15"/>
        <v>45292</v>
      </c>
      <c r="AD928" s="44" t="str">
        <f>VLOOKUP(Raw_data[[#This Row],[Locations]]&amp;Raw_data[[#This Row],[Looker2]],Category!A:E,5,0)</f>
        <v>Affiliate</v>
      </c>
      <c r="AE928" s="44" t="str">
        <f>Raw_data[[#This Row],[Locations]]&amp;Raw_data[[#This Row],[Looker2]]</f>
        <v>HumbleAftercare</v>
      </c>
    </row>
    <row r="929" spans="1:31">
      <c r="A929" s="15">
        <v>45302</v>
      </c>
      <c r="B929" s="15">
        <v>45300</v>
      </c>
      <c r="C929" t="s">
        <v>9</v>
      </c>
      <c r="D929">
        <v>206623</v>
      </c>
      <c r="E929" t="s">
        <v>1040</v>
      </c>
      <c r="F929" t="s">
        <v>534</v>
      </c>
      <c r="G929" t="s">
        <v>1041</v>
      </c>
      <c r="H929" t="s">
        <v>166</v>
      </c>
      <c r="I929" t="s">
        <v>232</v>
      </c>
      <c r="J929" t="s">
        <v>95</v>
      </c>
      <c r="K929" t="s">
        <v>547</v>
      </c>
      <c r="L929" t="s">
        <v>129</v>
      </c>
      <c r="M929">
        <v>1</v>
      </c>
      <c r="N929" s="47">
        <v>230</v>
      </c>
      <c r="O929" s="47">
        <v>0</v>
      </c>
      <c r="P929" s="47">
        <v>0</v>
      </c>
      <c r="Q929" s="47">
        <v>0</v>
      </c>
      <c r="R929" s="47">
        <v>0</v>
      </c>
      <c r="S929" s="47">
        <v>0</v>
      </c>
      <c r="T929" s="47">
        <v>207</v>
      </c>
      <c r="U929" s="47">
        <v>57.5</v>
      </c>
      <c r="V929" t="s">
        <v>71</v>
      </c>
      <c r="W929" t="s">
        <v>72</v>
      </c>
      <c r="X929"/>
      <c r="Y929" t="s">
        <v>240</v>
      </c>
      <c r="Z929" s="43" t="str">
        <f>Raw_data[[#This Row],[Month]]&amp;Raw_data[[#This Row],[Locations]]&amp;Raw_data[[#This Row],[Looker2]]</f>
        <v>45292ConroePHP</v>
      </c>
      <c r="AA929" s="44" t="str">
        <f>IFERROR(VLOOKUP(Raw_data[[#This Row],[Description]],'LU Table'!$A$1:$B$50,2,0),"")</f>
        <v>PHP</v>
      </c>
      <c r="AB929" s="44" t="str">
        <f>TRIM(MID(Raw_data[[#This Row],[Location]],LEN("Positive Recovery- ")+1,LEN(Raw_data[[#This Row],[Location]])))</f>
        <v>Conroe</v>
      </c>
      <c r="AC929" s="45">
        <f t="shared" si="15"/>
        <v>45292</v>
      </c>
      <c r="AD929" s="44" t="str">
        <f>VLOOKUP(Raw_data[[#This Row],[Locations]]&amp;Raw_data[[#This Row],[Looker2]],Category!A:E,5,0)</f>
        <v>Affiliate</v>
      </c>
      <c r="AE929" s="44" t="str">
        <f>Raw_data[[#This Row],[Locations]]&amp;Raw_data[[#This Row],[Looker2]]</f>
        <v>ConroePHP</v>
      </c>
    </row>
    <row r="930" spans="1:31">
      <c r="A930" s="15">
        <v>45302</v>
      </c>
      <c r="B930" s="15">
        <v>45300</v>
      </c>
      <c r="C930" t="s">
        <v>9</v>
      </c>
      <c r="D930">
        <v>206838</v>
      </c>
      <c r="E930" t="s">
        <v>1042</v>
      </c>
      <c r="F930" t="s">
        <v>1043</v>
      </c>
      <c r="G930" t="s">
        <v>1044</v>
      </c>
      <c r="H930" t="s">
        <v>159</v>
      </c>
      <c r="I930" t="s">
        <v>232</v>
      </c>
      <c r="J930" t="s">
        <v>17</v>
      </c>
      <c r="K930" t="s">
        <v>81</v>
      </c>
      <c r="L930" t="s">
        <v>128</v>
      </c>
      <c r="M930">
        <v>1</v>
      </c>
      <c r="N930" s="47">
        <v>225</v>
      </c>
      <c r="O930" s="47">
        <v>0</v>
      </c>
      <c r="P930" s="47">
        <v>0</v>
      </c>
      <c r="Q930" s="47">
        <v>0</v>
      </c>
      <c r="R930" s="47">
        <v>0</v>
      </c>
      <c r="S930" s="47">
        <v>225</v>
      </c>
      <c r="T930" s="47">
        <v>225</v>
      </c>
      <c r="U930" s="47">
        <v>225</v>
      </c>
      <c r="V930" t="s">
        <v>71</v>
      </c>
      <c r="W930" t="s">
        <v>72</v>
      </c>
      <c r="X930"/>
      <c r="Y930" t="s">
        <v>240</v>
      </c>
      <c r="Z930" s="43" t="str">
        <f>Raw_data[[#This Row],[Month]]&amp;Raw_data[[#This Row],[Locations]]&amp;Raw_data[[#This Row],[Looker2]]</f>
        <v>45292Energy CorridorIOP</v>
      </c>
      <c r="AA930" s="44" t="str">
        <f>IFERROR(VLOOKUP(Raw_data[[#This Row],[Description]],'LU Table'!$A$1:$B$50,2,0),"")</f>
        <v>IOP</v>
      </c>
      <c r="AB930" s="44" t="str">
        <f>TRIM(MID(Raw_data[[#This Row],[Location]],LEN("Positive Recovery- ")+1,LEN(Raw_data[[#This Row],[Location]])))</f>
        <v>Energy Corridor</v>
      </c>
      <c r="AC930" s="45">
        <f t="shared" si="15"/>
        <v>45292</v>
      </c>
      <c r="AD930" s="44" t="str">
        <f>VLOOKUP(Raw_data[[#This Row],[Locations]]&amp;Raw_data[[#This Row],[Looker2]],Category!A:E,5,0)</f>
        <v>Affiliate</v>
      </c>
      <c r="AE930" s="44" t="str">
        <f>Raw_data[[#This Row],[Locations]]&amp;Raw_data[[#This Row],[Looker2]]</f>
        <v>Energy CorridorIOP</v>
      </c>
    </row>
    <row r="931" spans="1:31">
      <c r="A931" s="15">
        <v>45302</v>
      </c>
      <c r="B931" s="15">
        <v>45300</v>
      </c>
      <c r="C931" t="s">
        <v>9</v>
      </c>
      <c r="D931">
        <v>206839</v>
      </c>
      <c r="E931" t="s">
        <v>989</v>
      </c>
      <c r="F931" t="s">
        <v>290</v>
      </c>
      <c r="G931" t="s">
        <v>990</v>
      </c>
      <c r="H931" t="s">
        <v>158</v>
      </c>
      <c r="I931" t="s">
        <v>232</v>
      </c>
      <c r="J931" t="s">
        <v>92</v>
      </c>
      <c r="K931" t="s">
        <v>81</v>
      </c>
      <c r="L931" t="s">
        <v>128</v>
      </c>
      <c r="M931">
        <v>1</v>
      </c>
      <c r="N931" s="47">
        <v>190</v>
      </c>
      <c r="O931" s="47">
        <v>0</v>
      </c>
      <c r="P931" s="47">
        <v>0</v>
      </c>
      <c r="Q931" s="47">
        <v>0</v>
      </c>
      <c r="R931" s="47">
        <v>0</v>
      </c>
      <c r="S931" s="47">
        <v>0</v>
      </c>
      <c r="T931" s="47">
        <v>171</v>
      </c>
      <c r="U931" s="47">
        <v>171</v>
      </c>
      <c r="V931" t="s">
        <v>71</v>
      </c>
      <c r="W931" t="s">
        <v>72</v>
      </c>
      <c r="X931"/>
      <c r="Y931" t="s">
        <v>240</v>
      </c>
      <c r="Z931" s="43" t="str">
        <f>Raw_data[[#This Row],[Month]]&amp;Raw_data[[#This Row],[Locations]]&amp;Raw_data[[#This Row],[Looker2]]</f>
        <v>45292Energy CorridorIOP</v>
      </c>
      <c r="AA931" s="44" t="str">
        <f>IFERROR(VLOOKUP(Raw_data[[#This Row],[Description]],'LU Table'!$A$1:$B$50,2,0),"")</f>
        <v>IOP</v>
      </c>
      <c r="AB931" s="44" t="str">
        <f>TRIM(MID(Raw_data[[#This Row],[Location]],LEN("Positive Recovery- ")+1,LEN(Raw_data[[#This Row],[Location]])))</f>
        <v>Energy Corridor</v>
      </c>
      <c r="AC931" s="45">
        <f t="shared" si="15"/>
        <v>45292</v>
      </c>
      <c r="AD931" s="44" t="str">
        <f>VLOOKUP(Raw_data[[#This Row],[Locations]]&amp;Raw_data[[#This Row],[Looker2]],Category!A:E,5,0)</f>
        <v>Affiliate</v>
      </c>
      <c r="AE931" s="44" t="str">
        <f>Raw_data[[#This Row],[Locations]]&amp;Raw_data[[#This Row],[Looker2]]</f>
        <v>Energy CorridorIOP</v>
      </c>
    </row>
    <row r="932" spans="1:31">
      <c r="A932" s="15">
        <v>45302</v>
      </c>
      <c r="B932" s="15">
        <v>45300</v>
      </c>
      <c r="C932" t="s">
        <v>9</v>
      </c>
      <c r="D932">
        <v>206840</v>
      </c>
      <c r="E932" t="s">
        <v>750</v>
      </c>
      <c r="F932" t="s">
        <v>438</v>
      </c>
      <c r="G932" t="s">
        <v>751</v>
      </c>
      <c r="H932" t="s">
        <v>159</v>
      </c>
      <c r="I932" t="s">
        <v>232</v>
      </c>
      <c r="J932" t="s">
        <v>17</v>
      </c>
      <c r="K932" t="s">
        <v>81</v>
      </c>
      <c r="L932" t="s">
        <v>128</v>
      </c>
      <c r="M932">
        <v>1</v>
      </c>
      <c r="N932" s="47">
        <v>225</v>
      </c>
      <c r="O932" s="47">
        <v>0</v>
      </c>
      <c r="P932" s="47">
        <v>0</v>
      </c>
      <c r="Q932" s="47">
        <v>0</v>
      </c>
      <c r="R932" s="47">
        <v>0</v>
      </c>
      <c r="S932" s="47">
        <v>225</v>
      </c>
      <c r="T932" s="47">
        <v>225</v>
      </c>
      <c r="U932" s="47">
        <v>225</v>
      </c>
      <c r="V932" t="s">
        <v>71</v>
      </c>
      <c r="W932" t="s">
        <v>72</v>
      </c>
      <c r="X932"/>
      <c r="Y932" t="s">
        <v>240</v>
      </c>
      <c r="Z932" s="43" t="str">
        <f>Raw_data[[#This Row],[Month]]&amp;Raw_data[[#This Row],[Locations]]&amp;Raw_data[[#This Row],[Looker2]]</f>
        <v>45292Energy CorridorIOP</v>
      </c>
      <c r="AA932" s="44" t="str">
        <f>IFERROR(VLOOKUP(Raw_data[[#This Row],[Description]],'LU Table'!$A$1:$B$50,2,0),"")</f>
        <v>IOP</v>
      </c>
      <c r="AB932" s="44" t="str">
        <f>TRIM(MID(Raw_data[[#This Row],[Location]],LEN("Positive Recovery- ")+1,LEN(Raw_data[[#This Row],[Location]])))</f>
        <v>Energy Corridor</v>
      </c>
      <c r="AC932" s="45">
        <f t="shared" si="15"/>
        <v>45292</v>
      </c>
      <c r="AD932" s="44" t="str">
        <f>VLOOKUP(Raw_data[[#This Row],[Locations]]&amp;Raw_data[[#This Row],[Looker2]],Category!A:E,5,0)</f>
        <v>Affiliate</v>
      </c>
      <c r="AE932" s="44" t="str">
        <f>Raw_data[[#This Row],[Locations]]&amp;Raw_data[[#This Row],[Looker2]]</f>
        <v>Energy CorridorIOP</v>
      </c>
    </row>
    <row r="933" spans="1:31">
      <c r="A933" s="15">
        <v>45302</v>
      </c>
      <c r="B933" s="15">
        <v>45300</v>
      </c>
      <c r="C933" t="s">
        <v>9</v>
      </c>
      <c r="D933">
        <v>206841</v>
      </c>
      <c r="E933" t="s">
        <v>881</v>
      </c>
      <c r="F933" t="s">
        <v>435</v>
      </c>
      <c r="G933" t="s">
        <v>882</v>
      </c>
      <c r="H933" t="s">
        <v>160</v>
      </c>
      <c r="I933" t="s">
        <v>232</v>
      </c>
      <c r="J933" t="s">
        <v>94</v>
      </c>
      <c r="K933" t="s">
        <v>81</v>
      </c>
      <c r="L933" t="s">
        <v>128</v>
      </c>
      <c r="M933">
        <v>1</v>
      </c>
      <c r="N933" s="47">
        <v>215</v>
      </c>
      <c r="O933" s="47">
        <v>0</v>
      </c>
      <c r="P933" s="47">
        <v>0</v>
      </c>
      <c r="Q933" s="47">
        <v>0</v>
      </c>
      <c r="R933" s="47">
        <v>0</v>
      </c>
      <c r="S933" s="47">
        <v>0</v>
      </c>
      <c r="T933" s="47">
        <v>193.5</v>
      </c>
      <c r="U933" s="47">
        <v>43</v>
      </c>
      <c r="V933" t="s">
        <v>71</v>
      </c>
      <c r="W933" t="s">
        <v>72</v>
      </c>
      <c r="X933"/>
      <c r="Y933" t="s">
        <v>240</v>
      </c>
      <c r="Z933" s="43" t="str">
        <f>Raw_data[[#This Row],[Month]]&amp;Raw_data[[#This Row],[Locations]]&amp;Raw_data[[#This Row],[Looker2]]</f>
        <v>45292Energy CorridorIOP</v>
      </c>
      <c r="AA933" s="44" t="str">
        <f>IFERROR(VLOOKUP(Raw_data[[#This Row],[Description]],'LU Table'!$A$1:$B$50,2,0),"")</f>
        <v>IOP</v>
      </c>
      <c r="AB933" s="44" t="str">
        <f>TRIM(MID(Raw_data[[#This Row],[Location]],LEN("Positive Recovery- ")+1,LEN(Raw_data[[#This Row],[Location]])))</f>
        <v>Energy Corridor</v>
      </c>
      <c r="AC933" s="45">
        <f t="shared" si="15"/>
        <v>45292</v>
      </c>
      <c r="AD933" s="44" t="str">
        <f>VLOOKUP(Raw_data[[#This Row],[Locations]]&amp;Raw_data[[#This Row],[Looker2]],Category!A:E,5,0)</f>
        <v>Affiliate</v>
      </c>
      <c r="AE933" s="44" t="str">
        <f>Raw_data[[#This Row],[Locations]]&amp;Raw_data[[#This Row],[Looker2]]</f>
        <v>Energy CorridorIOP</v>
      </c>
    </row>
    <row r="934" spans="1:31">
      <c r="A934" s="15">
        <v>45302</v>
      </c>
      <c r="B934" s="15">
        <v>45300</v>
      </c>
      <c r="C934" t="s">
        <v>9</v>
      </c>
      <c r="D934">
        <v>206842</v>
      </c>
      <c r="E934" t="s">
        <v>781</v>
      </c>
      <c r="F934" t="s">
        <v>270</v>
      </c>
      <c r="G934" t="s">
        <v>782</v>
      </c>
      <c r="H934" t="s">
        <v>158</v>
      </c>
      <c r="I934" t="s">
        <v>232</v>
      </c>
      <c r="J934" t="s">
        <v>1045</v>
      </c>
      <c r="K934" t="s">
        <v>81</v>
      </c>
      <c r="L934" t="s">
        <v>128</v>
      </c>
      <c r="M934">
        <v>1</v>
      </c>
      <c r="N934" s="47">
        <v>275</v>
      </c>
      <c r="O934" s="47">
        <v>0</v>
      </c>
      <c r="P934" s="47">
        <v>0</v>
      </c>
      <c r="Q934" s="47">
        <v>0</v>
      </c>
      <c r="R934" s="47">
        <v>0</v>
      </c>
      <c r="S934" s="47">
        <v>275</v>
      </c>
      <c r="T934" s="47">
        <v>247.5</v>
      </c>
      <c r="U934" s="47">
        <v>247.5</v>
      </c>
      <c r="V934" t="s">
        <v>71</v>
      </c>
      <c r="W934" t="s">
        <v>72</v>
      </c>
      <c r="X934"/>
      <c r="Y934" t="s">
        <v>240</v>
      </c>
      <c r="Z934" s="43" t="str">
        <f>Raw_data[[#This Row],[Month]]&amp;Raw_data[[#This Row],[Locations]]&amp;Raw_data[[#This Row],[Looker2]]</f>
        <v>45292Energy CorridorIOP</v>
      </c>
      <c r="AA934" s="44" t="str">
        <f>IFERROR(VLOOKUP(Raw_data[[#This Row],[Description]],'LU Table'!$A$1:$B$50,2,0),"")</f>
        <v>IOP</v>
      </c>
      <c r="AB934" s="44" t="str">
        <f>TRIM(MID(Raw_data[[#This Row],[Location]],LEN("Positive Recovery- ")+1,LEN(Raw_data[[#This Row],[Location]])))</f>
        <v>Energy Corridor</v>
      </c>
      <c r="AC934" s="45">
        <f t="shared" si="15"/>
        <v>45292</v>
      </c>
      <c r="AD934" s="44" t="str">
        <f>VLOOKUP(Raw_data[[#This Row],[Locations]]&amp;Raw_data[[#This Row],[Looker2]],Category!A:E,5,0)</f>
        <v>Affiliate</v>
      </c>
      <c r="AE934" s="44" t="str">
        <f>Raw_data[[#This Row],[Locations]]&amp;Raw_data[[#This Row],[Looker2]]</f>
        <v>Energy CorridorIOP</v>
      </c>
    </row>
    <row r="935" spans="1:31">
      <c r="A935" s="15">
        <v>45302</v>
      </c>
      <c r="B935" s="15">
        <v>45301</v>
      </c>
      <c r="C935" t="s">
        <v>9</v>
      </c>
      <c r="D935">
        <v>206375</v>
      </c>
      <c r="E935" t="s">
        <v>714</v>
      </c>
      <c r="F935" t="s">
        <v>715</v>
      </c>
      <c r="G935" t="s">
        <v>532</v>
      </c>
      <c r="H935" t="s">
        <v>151</v>
      </c>
      <c r="I935" t="s">
        <v>232</v>
      </c>
      <c r="J935" t="s">
        <v>89</v>
      </c>
      <c r="K935" t="s">
        <v>16</v>
      </c>
      <c r="L935" t="s">
        <v>131</v>
      </c>
      <c r="M935">
        <v>1</v>
      </c>
      <c r="N935" s="47">
        <v>425</v>
      </c>
      <c r="O935" s="47">
        <v>0</v>
      </c>
      <c r="P935" s="47">
        <v>0</v>
      </c>
      <c r="Q935" s="47">
        <v>0</v>
      </c>
      <c r="R935" s="47">
        <v>0</v>
      </c>
      <c r="S935" s="47">
        <v>0</v>
      </c>
      <c r="T935" s="47">
        <v>382.5</v>
      </c>
      <c r="U935" s="47">
        <v>-42.5</v>
      </c>
      <c r="V935" t="s">
        <v>71</v>
      </c>
      <c r="W935" t="s">
        <v>72</v>
      </c>
      <c r="X935"/>
      <c r="Y935" t="s">
        <v>240</v>
      </c>
      <c r="Z935" s="43" t="str">
        <f>Raw_data[[#This Row],[Month]]&amp;Raw_data[[#This Row],[Locations]]&amp;Raw_data[[#This Row],[Looker2]]</f>
        <v>45292Garden OaksRTC</v>
      </c>
      <c r="AA935" s="44" t="str">
        <f>IFERROR(VLOOKUP(Raw_data[[#This Row],[Description]],'LU Table'!$A$1:$B$50,2,0),"")</f>
        <v>RTC</v>
      </c>
      <c r="AB935" s="44" t="str">
        <f>TRIM(MID(Raw_data[[#This Row],[Location]],LEN("Positive Recovery- ")+1,LEN(Raw_data[[#This Row],[Location]])))</f>
        <v>Garden Oaks</v>
      </c>
      <c r="AC935" s="45">
        <f t="shared" si="15"/>
        <v>45292</v>
      </c>
      <c r="AD935" s="44" t="str">
        <f>VLOOKUP(Raw_data[[#This Row],[Locations]]&amp;Raw_data[[#This Row],[Looker2]],Category!A:E,5,0)</f>
        <v>Company Owned</v>
      </c>
      <c r="AE935" s="44" t="str">
        <f>Raw_data[[#This Row],[Locations]]&amp;Raw_data[[#This Row],[Looker2]]</f>
        <v>Garden OaksRTC</v>
      </c>
    </row>
    <row r="936" spans="1:31">
      <c r="A936" s="15">
        <v>45302</v>
      </c>
      <c r="B936" s="15">
        <v>45301</v>
      </c>
      <c r="C936" t="s">
        <v>9</v>
      </c>
      <c r="D936">
        <v>206376</v>
      </c>
      <c r="E936" t="s">
        <v>999</v>
      </c>
      <c r="F936" t="s">
        <v>1000</v>
      </c>
      <c r="G936" t="s">
        <v>317</v>
      </c>
      <c r="H936" t="s">
        <v>151</v>
      </c>
      <c r="I936" t="s">
        <v>232</v>
      </c>
      <c r="J936" t="s">
        <v>88</v>
      </c>
      <c r="K936" t="s">
        <v>16</v>
      </c>
      <c r="L936" t="s">
        <v>131</v>
      </c>
      <c r="M936">
        <v>1</v>
      </c>
      <c r="N936" s="47">
        <v>500</v>
      </c>
      <c r="O936" s="47">
        <v>0</v>
      </c>
      <c r="P936" s="47">
        <v>0</v>
      </c>
      <c r="Q936" s="47">
        <v>0</v>
      </c>
      <c r="R936" s="47">
        <v>0</v>
      </c>
      <c r="S936" s="47">
        <v>500</v>
      </c>
      <c r="T936" s="47">
        <v>450</v>
      </c>
      <c r="U936" s="47">
        <v>450</v>
      </c>
      <c r="V936" t="s">
        <v>71</v>
      </c>
      <c r="W936" t="s">
        <v>72</v>
      </c>
      <c r="X936"/>
      <c r="Y936" t="s">
        <v>240</v>
      </c>
      <c r="Z936" s="43" t="str">
        <f>Raw_data[[#This Row],[Month]]&amp;Raw_data[[#This Row],[Locations]]&amp;Raw_data[[#This Row],[Looker2]]</f>
        <v>45292Garden OaksRTC</v>
      </c>
      <c r="AA936" s="44" t="str">
        <f>IFERROR(VLOOKUP(Raw_data[[#This Row],[Description]],'LU Table'!$A$1:$B$50,2,0),"")</f>
        <v>RTC</v>
      </c>
      <c r="AB936" s="44" t="str">
        <f>TRIM(MID(Raw_data[[#This Row],[Location]],LEN("Positive Recovery- ")+1,LEN(Raw_data[[#This Row],[Location]])))</f>
        <v>Garden Oaks</v>
      </c>
      <c r="AC936" s="45">
        <f t="shared" si="15"/>
        <v>45292</v>
      </c>
      <c r="AD936" s="44" t="str">
        <f>VLOOKUP(Raw_data[[#This Row],[Locations]]&amp;Raw_data[[#This Row],[Looker2]],Category!A:E,5,0)</f>
        <v>Company Owned</v>
      </c>
      <c r="AE936" s="44" t="str">
        <f>Raw_data[[#This Row],[Locations]]&amp;Raw_data[[#This Row],[Looker2]]</f>
        <v>Garden OaksRTC</v>
      </c>
    </row>
    <row r="937" spans="1:31">
      <c r="A937" s="15">
        <v>45302</v>
      </c>
      <c r="B937" s="15">
        <v>45301</v>
      </c>
      <c r="C937" t="s">
        <v>9</v>
      </c>
      <c r="D937">
        <v>206377</v>
      </c>
      <c r="E937" t="s">
        <v>110</v>
      </c>
      <c r="F937" t="s">
        <v>386</v>
      </c>
      <c r="G937" t="s">
        <v>387</v>
      </c>
      <c r="H937" t="s">
        <v>155</v>
      </c>
      <c r="I937" t="s">
        <v>232</v>
      </c>
      <c r="J937" t="s">
        <v>88</v>
      </c>
      <c r="K937" t="s">
        <v>57</v>
      </c>
      <c r="L937" t="s">
        <v>130</v>
      </c>
      <c r="M937">
        <v>1</v>
      </c>
      <c r="N937" s="47">
        <v>700</v>
      </c>
      <c r="O937" s="47">
        <v>0</v>
      </c>
      <c r="P937" s="47">
        <v>0</v>
      </c>
      <c r="Q937" s="47">
        <v>0</v>
      </c>
      <c r="R937" s="47">
        <v>0</v>
      </c>
      <c r="S937" s="47">
        <v>0</v>
      </c>
      <c r="T937" s="47">
        <v>630</v>
      </c>
      <c r="U937" s="47">
        <v>210</v>
      </c>
      <c r="V937" t="s">
        <v>71</v>
      </c>
      <c r="W937" t="s">
        <v>72</v>
      </c>
      <c r="X937"/>
      <c r="Y937" t="s">
        <v>240</v>
      </c>
      <c r="Z937" s="43" t="str">
        <f>Raw_data[[#This Row],[Month]]&amp;Raw_data[[#This Row],[Locations]]&amp;Raw_data[[#This Row],[Looker2]]</f>
        <v>45292Hill CountryDetox</v>
      </c>
      <c r="AA937" s="44" t="str">
        <f>IFERROR(VLOOKUP(Raw_data[[#This Row],[Description]],'LU Table'!$A$1:$B$50,2,0),"")</f>
        <v>Detox</v>
      </c>
      <c r="AB937" s="44" t="str">
        <f>TRIM(MID(Raw_data[[#This Row],[Location]],LEN("Positive Recovery- ")+1,LEN(Raw_data[[#This Row],[Location]])))</f>
        <v>Hill Country</v>
      </c>
      <c r="AC937" s="45">
        <f t="shared" si="15"/>
        <v>45292</v>
      </c>
      <c r="AD937" s="44" t="str">
        <f>VLOOKUP(Raw_data[[#This Row],[Locations]]&amp;Raw_data[[#This Row],[Looker2]],Category!A:E,5,0)</f>
        <v>Company Owned</v>
      </c>
      <c r="AE937" s="44" t="str">
        <f>Raw_data[[#This Row],[Locations]]&amp;Raw_data[[#This Row],[Looker2]]</f>
        <v>Hill CountryDetox</v>
      </c>
    </row>
    <row r="938" spans="1:31">
      <c r="A938" s="15">
        <v>45302</v>
      </c>
      <c r="B938" s="15">
        <v>45301</v>
      </c>
      <c r="C938" t="s">
        <v>9</v>
      </c>
      <c r="D938">
        <v>206378</v>
      </c>
      <c r="E938" t="s">
        <v>934</v>
      </c>
      <c r="F938" t="s">
        <v>358</v>
      </c>
      <c r="G938" t="s">
        <v>935</v>
      </c>
      <c r="H938" t="s">
        <v>151</v>
      </c>
      <c r="I938" t="s">
        <v>232</v>
      </c>
      <c r="J938" t="s">
        <v>88</v>
      </c>
      <c r="K938" t="s">
        <v>16</v>
      </c>
      <c r="L938" t="s">
        <v>131</v>
      </c>
      <c r="M938">
        <v>1</v>
      </c>
      <c r="N938" s="47">
        <v>500</v>
      </c>
      <c r="O938" s="47">
        <v>0</v>
      </c>
      <c r="P938" s="47">
        <v>0</v>
      </c>
      <c r="Q938" s="47">
        <v>0</v>
      </c>
      <c r="R938" s="47">
        <v>0</v>
      </c>
      <c r="S938" s="47">
        <v>500</v>
      </c>
      <c r="T938" s="47">
        <v>450</v>
      </c>
      <c r="U938" s="47">
        <v>450</v>
      </c>
      <c r="V938" t="s">
        <v>71</v>
      </c>
      <c r="W938" t="s">
        <v>72</v>
      </c>
      <c r="X938"/>
      <c r="Y938" t="s">
        <v>240</v>
      </c>
      <c r="Z938" s="43" t="str">
        <f>Raw_data[[#This Row],[Month]]&amp;Raw_data[[#This Row],[Locations]]&amp;Raw_data[[#This Row],[Looker2]]</f>
        <v>45292Garden OaksRTC</v>
      </c>
      <c r="AA938" s="44" t="str">
        <f>IFERROR(VLOOKUP(Raw_data[[#This Row],[Description]],'LU Table'!$A$1:$B$50,2,0),"")</f>
        <v>RTC</v>
      </c>
      <c r="AB938" s="44" t="str">
        <f>TRIM(MID(Raw_data[[#This Row],[Location]],LEN("Positive Recovery- ")+1,LEN(Raw_data[[#This Row],[Location]])))</f>
        <v>Garden Oaks</v>
      </c>
      <c r="AC938" s="45">
        <f t="shared" si="15"/>
        <v>45292</v>
      </c>
      <c r="AD938" s="44" t="str">
        <f>VLOOKUP(Raw_data[[#This Row],[Locations]]&amp;Raw_data[[#This Row],[Looker2]],Category!A:E,5,0)</f>
        <v>Company Owned</v>
      </c>
      <c r="AE938" s="44" t="str">
        <f>Raw_data[[#This Row],[Locations]]&amp;Raw_data[[#This Row],[Looker2]]</f>
        <v>Garden OaksRTC</v>
      </c>
    </row>
    <row r="939" spans="1:31">
      <c r="A939" s="15">
        <v>45302</v>
      </c>
      <c r="B939" s="15">
        <v>45301</v>
      </c>
      <c r="C939" t="s">
        <v>9</v>
      </c>
      <c r="D939">
        <v>206379</v>
      </c>
      <c r="E939" t="s">
        <v>192</v>
      </c>
      <c r="F939" t="s">
        <v>377</v>
      </c>
      <c r="G939" t="s">
        <v>497</v>
      </c>
      <c r="H939" t="s">
        <v>151</v>
      </c>
      <c r="I939" t="s">
        <v>232</v>
      </c>
      <c r="J939" t="s">
        <v>87</v>
      </c>
      <c r="K939" t="s">
        <v>57</v>
      </c>
      <c r="L939" t="s">
        <v>131</v>
      </c>
      <c r="M939">
        <v>1</v>
      </c>
      <c r="N939" s="47">
        <v>470</v>
      </c>
      <c r="O939" s="47">
        <v>0</v>
      </c>
      <c r="P939" s="47">
        <v>0</v>
      </c>
      <c r="Q939" s="47">
        <v>0</v>
      </c>
      <c r="R939" s="47">
        <v>0</v>
      </c>
      <c r="S939" s="47">
        <v>0</v>
      </c>
      <c r="T939" s="47">
        <v>423</v>
      </c>
      <c r="U939" s="47">
        <v>47</v>
      </c>
      <c r="V939" t="s">
        <v>71</v>
      </c>
      <c r="W939" t="s">
        <v>72</v>
      </c>
      <c r="X939"/>
      <c r="Y939" t="s">
        <v>240</v>
      </c>
      <c r="Z939" s="43" t="str">
        <f>Raw_data[[#This Row],[Month]]&amp;Raw_data[[#This Row],[Locations]]&amp;Raw_data[[#This Row],[Looker2]]</f>
        <v>45292Hill CountryRTC</v>
      </c>
      <c r="AA939" s="44" t="str">
        <f>IFERROR(VLOOKUP(Raw_data[[#This Row],[Description]],'LU Table'!$A$1:$B$50,2,0),"")</f>
        <v>RTC</v>
      </c>
      <c r="AB939" s="44" t="str">
        <f>TRIM(MID(Raw_data[[#This Row],[Location]],LEN("Positive Recovery- ")+1,LEN(Raw_data[[#This Row],[Location]])))</f>
        <v>Hill Country</v>
      </c>
      <c r="AC939" s="45">
        <f t="shared" si="15"/>
        <v>45292</v>
      </c>
      <c r="AD939" s="44" t="str">
        <f>VLOOKUP(Raw_data[[#This Row],[Locations]]&amp;Raw_data[[#This Row],[Looker2]],Category!A:E,5,0)</f>
        <v>Company Owned</v>
      </c>
      <c r="AE939" s="44" t="str">
        <f>Raw_data[[#This Row],[Locations]]&amp;Raw_data[[#This Row],[Looker2]]</f>
        <v>Hill CountryRTC</v>
      </c>
    </row>
    <row r="940" spans="1:31">
      <c r="A940" s="15">
        <v>45302</v>
      </c>
      <c r="B940" s="15">
        <v>45301</v>
      </c>
      <c r="C940" t="s">
        <v>9</v>
      </c>
      <c r="D940">
        <v>206380</v>
      </c>
      <c r="E940" t="s">
        <v>854</v>
      </c>
      <c r="F940" t="s">
        <v>855</v>
      </c>
      <c r="G940" t="s">
        <v>429</v>
      </c>
      <c r="H940" t="s">
        <v>151</v>
      </c>
      <c r="I940" t="s">
        <v>232</v>
      </c>
      <c r="J940" t="s">
        <v>17</v>
      </c>
      <c r="K940" t="s">
        <v>57</v>
      </c>
      <c r="L940" t="s">
        <v>130</v>
      </c>
      <c r="M940">
        <v>1</v>
      </c>
      <c r="N940" s="47">
        <v>400</v>
      </c>
      <c r="O940" s="47">
        <v>0</v>
      </c>
      <c r="P940" s="47">
        <v>0</v>
      </c>
      <c r="Q940" s="47">
        <v>0</v>
      </c>
      <c r="R940" s="47">
        <v>0</v>
      </c>
      <c r="S940" s="47">
        <v>0</v>
      </c>
      <c r="T940" s="47">
        <v>400</v>
      </c>
      <c r="U940" s="47">
        <v>0</v>
      </c>
      <c r="V940" t="s">
        <v>71</v>
      </c>
      <c r="W940" t="s">
        <v>72</v>
      </c>
      <c r="X940"/>
      <c r="Y940" t="s">
        <v>240</v>
      </c>
      <c r="Z940" s="43" t="str">
        <f>Raw_data[[#This Row],[Month]]&amp;Raw_data[[#This Row],[Locations]]&amp;Raw_data[[#This Row],[Looker2]]</f>
        <v>45292Hill CountryRTC</v>
      </c>
      <c r="AA940" s="44" t="str">
        <f>IFERROR(VLOOKUP(Raw_data[[#This Row],[Description]],'LU Table'!$A$1:$B$50,2,0),"")</f>
        <v>RTC</v>
      </c>
      <c r="AB940" s="44" t="str">
        <f>TRIM(MID(Raw_data[[#This Row],[Location]],LEN("Positive Recovery- ")+1,LEN(Raw_data[[#This Row],[Location]])))</f>
        <v>Hill Country</v>
      </c>
      <c r="AC940" s="45">
        <f t="shared" si="15"/>
        <v>45292</v>
      </c>
      <c r="AD940" s="44" t="str">
        <f>VLOOKUP(Raw_data[[#This Row],[Locations]]&amp;Raw_data[[#This Row],[Looker2]],Category!A:E,5,0)</f>
        <v>Company Owned</v>
      </c>
      <c r="AE940" s="44" t="str">
        <f>Raw_data[[#This Row],[Locations]]&amp;Raw_data[[#This Row],[Looker2]]</f>
        <v>Hill CountryRTC</v>
      </c>
    </row>
    <row r="941" spans="1:31">
      <c r="A941" s="15">
        <v>45302</v>
      </c>
      <c r="B941" s="15">
        <v>45301</v>
      </c>
      <c r="C941" t="s">
        <v>9</v>
      </c>
      <c r="D941">
        <v>206381</v>
      </c>
      <c r="E941" t="s">
        <v>708</v>
      </c>
      <c r="F941" t="s">
        <v>449</v>
      </c>
      <c r="G941" t="s">
        <v>709</v>
      </c>
      <c r="H941" t="s">
        <v>151</v>
      </c>
      <c r="I941" t="s">
        <v>232</v>
      </c>
      <c r="J941" t="s">
        <v>87</v>
      </c>
      <c r="K941" t="s">
        <v>16</v>
      </c>
      <c r="L941" t="s">
        <v>131</v>
      </c>
      <c r="M941">
        <v>1</v>
      </c>
      <c r="N941" s="47">
        <v>470</v>
      </c>
      <c r="O941" s="47">
        <v>0</v>
      </c>
      <c r="P941" s="47">
        <v>0</v>
      </c>
      <c r="Q941" s="47">
        <v>0</v>
      </c>
      <c r="R941" s="47">
        <v>0</v>
      </c>
      <c r="S941" s="47">
        <v>0</v>
      </c>
      <c r="T941" s="47">
        <v>423</v>
      </c>
      <c r="U941" s="47">
        <v>47</v>
      </c>
      <c r="V941" t="s">
        <v>71</v>
      </c>
      <c r="W941" t="s">
        <v>72</v>
      </c>
      <c r="X941"/>
      <c r="Y941" t="s">
        <v>240</v>
      </c>
      <c r="Z941" s="43" t="str">
        <f>Raw_data[[#This Row],[Month]]&amp;Raw_data[[#This Row],[Locations]]&amp;Raw_data[[#This Row],[Looker2]]</f>
        <v>45292Garden OaksRTC</v>
      </c>
      <c r="AA941" s="44" t="str">
        <f>IFERROR(VLOOKUP(Raw_data[[#This Row],[Description]],'LU Table'!$A$1:$B$50,2,0),"")</f>
        <v>RTC</v>
      </c>
      <c r="AB941" s="44" t="str">
        <f>TRIM(MID(Raw_data[[#This Row],[Location]],LEN("Positive Recovery- ")+1,LEN(Raw_data[[#This Row],[Location]])))</f>
        <v>Garden Oaks</v>
      </c>
      <c r="AC941" s="45">
        <f t="shared" si="15"/>
        <v>45292</v>
      </c>
      <c r="AD941" s="44" t="str">
        <f>VLOOKUP(Raw_data[[#This Row],[Locations]]&amp;Raw_data[[#This Row],[Looker2]],Category!A:E,5,0)</f>
        <v>Company Owned</v>
      </c>
      <c r="AE941" s="44" t="str">
        <f>Raw_data[[#This Row],[Locations]]&amp;Raw_data[[#This Row],[Looker2]]</f>
        <v>Garden OaksRTC</v>
      </c>
    </row>
    <row r="942" spans="1:31">
      <c r="A942" s="15">
        <v>45302</v>
      </c>
      <c r="B942" s="15">
        <v>45301</v>
      </c>
      <c r="C942" t="s">
        <v>9</v>
      </c>
      <c r="D942">
        <v>206383</v>
      </c>
      <c r="E942" t="s">
        <v>891</v>
      </c>
      <c r="F942" t="s">
        <v>597</v>
      </c>
      <c r="G942" t="s">
        <v>892</v>
      </c>
      <c r="H942" t="s">
        <v>173</v>
      </c>
      <c r="I942" t="s">
        <v>232</v>
      </c>
      <c r="J942" t="s">
        <v>90</v>
      </c>
      <c r="K942" t="s">
        <v>107</v>
      </c>
      <c r="L942" t="s">
        <v>130</v>
      </c>
      <c r="M942">
        <v>1</v>
      </c>
      <c r="N942" s="47">
        <v>450</v>
      </c>
      <c r="O942" s="47">
        <v>0</v>
      </c>
      <c r="P942" s="47">
        <v>0</v>
      </c>
      <c r="Q942" s="47">
        <v>0</v>
      </c>
      <c r="R942" s="47">
        <v>0</v>
      </c>
      <c r="S942" s="47">
        <v>15</v>
      </c>
      <c r="T942" s="47">
        <v>405</v>
      </c>
      <c r="U942" s="47">
        <v>122.25</v>
      </c>
      <c r="V942" t="s">
        <v>71</v>
      </c>
      <c r="W942" t="s">
        <v>72</v>
      </c>
      <c r="X942"/>
      <c r="Y942" t="s">
        <v>240</v>
      </c>
      <c r="Z942" s="43" t="str">
        <f>Raw_data[[#This Row],[Month]]&amp;Raw_data[[#This Row],[Locations]]&amp;Raw_data[[#This Row],[Looker2]]</f>
        <v>45292Dallas Ft WorthRTC</v>
      </c>
      <c r="AA942" s="44" t="str">
        <f>IFERROR(VLOOKUP(Raw_data[[#This Row],[Description]],'LU Table'!$A$1:$B$50,2,0),"")</f>
        <v>RTC</v>
      </c>
      <c r="AB942" s="44" t="str">
        <f>TRIM(MID(Raw_data[[#This Row],[Location]],LEN("Positive Recovery- ")+1,LEN(Raw_data[[#This Row],[Location]])))</f>
        <v>Dallas Ft Worth</v>
      </c>
      <c r="AC942" s="45">
        <f t="shared" si="15"/>
        <v>45292</v>
      </c>
      <c r="AD942" s="44" t="str">
        <f>VLOOKUP(Raw_data[[#This Row],[Locations]]&amp;Raw_data[[#This Row],[Looker2]],Category!A:E,5,0)</f>
        <v>Company Owned</v>
      </c>
      <c r="AE942" s="44" t="str">
        <f>Raw_data[[#This Row],[Locations]]&amp;Raw_data[[#This Row],[Looker2]]</f>
        <v>Dallas Ft WorthRTC</v>
      </c>
    </row>
    <row r="943" spans="1:31">
      <c r="A943" s="15">
        <v>45302</v>
      </c>
      <c r="B943" s="15">
        <v>45301</v>
      </c>
      <c r="C943" t="s">
        <v>9</v>
      </c>
      <c r="D943">
        <v>206384</v>
      </c>
      <c r="E943" t="s">
        <v>1004</v>
      </c>
      <c r="F943" t="s">
        <v>324</v>
      </c>
      <c r="G943" t="s">
        <v>1005</v>
      </c>
      <c r="H943" t="s">
        <v>155</v>
      </c>
      <c r="I943" t="s">
        <v>232</v>
      </c>
      <c r="J943" t="s">
        <v>806</v>
      </c>
      <c r="K943" t="s">
        <v>16</v>
      </c>
      <c r="L943" t="s">
        <v>130</v>
      </c>
      <c r="M943">
        <v>1</v>
      </c>
      <c r="N943" s="47">
        <v>650</v>
      </c>
      <c r="O943" s="47">
        <v>0</v>
      </c>
      <c r="P943" s="47">
        <v>0</v>
      </c>
      <c r="Q943" s="47">
        <v>0</v>
      </c>
      <c r="R943" s="47">
        <v>0</v>
      </c>
      <c r="S943" s="47">
        <v>0</v>
      </c>
      <c r="T943" s="47">
        <v>585</v>
      </c>
      <c r="U943" s="47">
        <v>585</v>
      </c>
      <c r="V943" t="s">
        <v>71</v>
      </c>
      <c r="W943" t="s">
        <v>72</v>
      </c>
      <c r="X943"/>
      <c r="Y943" t="s">
        <v>240</v>
      </c>
      <c r="Z943" s="43" t="str">
        <f>Raw_data[[#This Row],[Month]]&amp;Raw_data[[#This Row],[Locations]]&amp;Raw_data[[#This Row],[Looker2]]</f>
        <v>45292Garden OaksDetox</v>
      </c>
      <c r="AA943" s="44" t="str">
        <f>IFERROR(VLOOKUP(Raw_data[[#This Row],[Description]],'LU Table'!$A$1:$B$50,2,0),"")</f>
        <v>Detox</v>
      </c>
      <c r="AB943" s="44" t="str">
        <f>TRIM(MID(Raw_data[[#This Row],[Location]],LEN("Positive Recovery- ")+1,LEN(Raw_data[[#This Row],[Location]])))</f>
        <v>Garden Oaks</v>
      </c>
      <c r="AC943" s="45">
        <f t="shared" si="15"/>
        <v>45292</v>
      </c>
      <c r="AD943" s="44" t="str">
        <f>VLOOKUP(Raw_data[[#This Row],[Locations]]&amp;Raw_data[[#This Row],[Looker2]],Category!A:E,5,0)</f>
        <v>Company Owned</v>
      </c>
      <c r="AE943" s="44" t="str">
        <f>Raw_data[[#This Row],[Locations]]&amp;Raw_data[[#This Row],[Looker2]]</f>
        <v>Garden OaksDetox</v>
      </c>
    </row>
    <row r="944" spans="1:31">
      <c r="A944" s="15">
        <v>45302</v>
      </c>
      <c r="B944" s="15">
        <v>45301</v>
      </c>
      <c r="C944" t="s">
        <v>9</v>
      </c>
      <c r="D944">
        <v>206385</v>
      </c>
      <c r="E944" t="s">
        <v>1036</v>
      </c>
      <c r="F944" t="s">
        <v>1037</v>
      </c>
      <c r="G944" t="s">
        <v>1038</v>
      </c>
      <c r="H944" t="s">
        <v>151</v>
      </c>
      <c r="I944" t="s">
        <v>232</v>
      </c>
      <c r="J944" t="s">
        <v>89</v>
      </c>
      <c r="K944" t="s">
        <v>16</v>
      </c>
      <c r="L944" t="s">
        <v>131</v>
      </c>
      <c r="M944">
        <v>1</v>
      </c>
      <c r="N944" s="47">
        <v>425</v>
      </c>
      <c r="O944" s="47">
        <v>0</v>
      </c>
      <c r="P944" s="47">
        <v>0</v>
      </c>
      <c r="Q944" s="47">
        <v>0</v>
      </c>
      <c r="R944" s="47">
        <v>0</v>
      </c>
      <c r="S944" s="47">
        <v>0</v>
      </c>
      <c r="T944" s="47">
        <v>382.5</v>
      </c>
      <c r="U944" s="47">
        <v>-42.5</v>
      </c>
      <c r="V944" t="s">
        <v>71</v>
      </c>
      <c r="W944" t="s">
        <v>72</v>
      </c>
      <c r="X944"/>
      <c r="Y944" t="s">
        <v>240</v>
      </c>
      <c r="Z944" s="43" t="str">
        <f>Raw_data[[#This Row],[Month]]&amp;Raw_data[[#This Row],[Locations]]&amp;Raw_data[[#This Row],[Looker2]]</f>
        <v>45292Garden OaksRTC</v>
      </c>
      <c r="AA944" s="44" t="str">
        <f>IFERROR(VLOOKUP(Raw_data[[#This Row],[Description]],'LU Table'!$A$1:$B$50,2,0),"")</f>
        <v>RTC</v>
      </c>
      <c r="AB944" s="44" t="str">
        <f>TRIM(MID(Raw_data[[#This Row],[Location]],LEN("Positive Recovery- ")+1,LEN(Raw_data[[#This Row],[Location]])))</f>
        <v>Garden Oaks</v>
      </c>
      <c r="AC944" s="45">
        <f t="shared" si="15"/>
        <v>45292</v>
      </c>
      <c r="AD944" s="44" t="str">
        <f>VLOOKUP(Raw_data[[#This Row],[Locations]]&amp;Raw_data[[#This Row],[Looker2]],Category!A:E,5,0)</f>
        <v>Company Owned</v>
      </c>
      <c r="AE944" s="44" t="str">
        <f>Raw_data[[#This Row],[Locations]]&amp;Raw_data[[#This Row],[Looker2]]</f>
        <v>Garden OaksRTC</v>
      </c>
    </row>
    <row r="945" spans="1:31">
      <c r="A945" s="15">
        <v>45302</v>
      </c>
      <c r="B945" s="15">
        <v>45301</v>
      </c>
      <c r="C945" t="s">
        <v>9</v>
      </c>
      <c r="D945">
        <v>206386</v>
      </c>
      <c r="E945" t="s">
        <v>852</v>
      </c>
      <c r="F945" t="s">
        <v>549</v>
      </c>
      <c r="G945" t="s">
        <v>853</v>
      </c>
      <c r="H945" t="s">
        <v>154</v>
      </c>
      <c r="I945" t="s">
        <v>232</v>
      </c>
      <c r="J945" t="s">
        <v>93</v>
      </c>
      <c r="K945" t="s">
        <v>107</v>
      </c>
      <c r="L945" t="s">
        <v>131</v>
      </c>
      <c r="M945">
        <v>1</v>
      </c>
      <c r="N945" s="47">
        <v>530</v>
      </c>
      <c r="O945" s="47">
        <v>0</v>
      </c>
      <c r="P945" s="47">
        <v>0</v>
      </c>
      <c r="Q945" s="47">
        <v>0</v>
      </c>
      <c r="R945" s="47">
        <v>0</v>
      </c>
      <c r="S945" s="47">
        <v>530</v>
      </c>
      <c r="T945" s="47">
        <v>477</v>
      </c>
      <c r="U945" s="47">
        <v>477</v>
      </c>
      <c r="V945" t="s">
        <v>71</v>
      </c>
      <c r="W945" t="s">
        <v>72</v>
      </c>
      <c r="X945"/>
      <c r="Y945" t="s">
        <v>240</v>
      </c>
      <c r="Z945" s="43" t="str">
        <f>Raw_data[[#This Row],[Month]]&amp;Raw_data[[#This Row],[Locations]]&amp;Raw_data[[#This Row],[Looker2]]</f>
        <v>45292Dallas Ft WorthRTC</v>
      </c>
      <c r="AA945" s="44" t="str">
        <f>IFERROR(VLOOKUP(Raw_data[[#This Row],[Description]],'LU Table'!$A$1:$B$50,2,0),"")</f>
        <v>RTC</v>
      </c>
      <c r="AB945" s="44" t="str">
        <f>TRIM(MID(Raw_data[[#This Row],[Location]],LEN("Positive Recovery- ")+1,LEN(Raw_data[[#This Row],[Location]])))</f>
        <v>Dallas Ft Worth</v>
      </c>
      <c r="AC945" s="45">
        <f t="shared" si="15"/>
        <v>45292</v>
      </c>
      <c r="AD945" s="44" t="str">
        <f>VLOOKUP(Raw_data[[#This Row],[Locations]]&amp;Raw_data[[#This Row],[Looker2]],Category!A:E,5,0)</f>
        <v>Company Owned</v>
      </c>
      <c r="AE945" s="44" t="str">
        <f>Raw_data[[#This Row],[Locations]]&amp;Raw_data[[#This Row],[Looker2]]</f>
        <v>Dallas Ft WorthRTC</v>
      </c>
    </row>
    <row r="946" spans="1:31">
      <c r="A946" s="15">
        <v>45302</v>
      </c>
      <c r="B946" s="15">
        <v>45301</v>
      </c>
      <c r="C946" t="s">
        <v>9</v>
      </c>
      <c r="D946">
        <v>206387</v>
      </c>
      <c r="E946" t="s">
        <v>963</v>
      </c>
      <c r="F946" t="s">
        <v>964</v>
      </c>
      <c r="G946" t="s">
        <v>965</v>
      </c>
      <c r="H946" t="s">
        <v>151</v>
      </c>
      <c r="I946" t="s">
        <v>232</v>
      </c>
      <c r="J946" t="s">
        <v>87</v>
      </c>
      <c r="K946" t="s">
        <v>16</v>
      </c>
      <c r="L946" t="s">
        <v>130</v>
      </c>
      <c r="M946">
        <v>1</v>
      </c>
      <c r="N946" s="47">
        <v>470</v>
      </c>
      <c r="O946" s="47">
        <v>0</v>
      </c>
      <c r="P946" s="47">
        <v>0</v>
      </c>
      <c r="Q946" s="47">
        <v>0</v>
      </c>
      <c r="R946" s="47">
        <v>0</v>
      </c>
      <c r="S946" s="47">
        <v>0</v>
      </c>
      <c r="T946" s="47">
        <v>423</v>
      </c>
      <c r="U946" s="47">
        <v>47</v>
      </c>
      <c r="V946" t="s">
        <v>71</v>
      </c>
      <c r="W946" t="s">
        <v>72</v>
      </c>
      <c r="X946"/>
      <c r="Y946" t="s">
        <v>240</v>
      </c>
      <c r="Z946" s="43" t="str">
        <f>Raw_data[[#This Row],[Month]]&amp;Raw_data[[#This Row],[Locations]]&amp;Raw_data[[#This Row],[Looker2]]</f>
        <v>45292Garden OaksRTC</v>
      </c>
      <c r="AA946" s="44" t="str">
        <f>IFERROR(VLOOKUP(Raw_data[[#This Row],[Description]],'LU Table'!$A$1:$B$50,2,0),"")</f>
        <v>RTC</v>
      </c>
      <c r="AB946" s="44" t="str">
        <f>TRIM(MID(Raw_data[[#This Row],[Location]],LEN("Positive Recovery- ")+1,LEN(Raw_data[[#This Row],[Location]])))</f>
        <v>Garden Oaks</v>
      </c>
      <c r="AC946" s="45">
        <f t="shared" si="15"/>
        <v>45292</v>
      </c>
      <c r="AD946" s="44" t="str">
        <f>VLOOKUP(Raw_data[[#This Row],[Locations]]&amp;Raw_data[[#This Row],[Looker2]],Category!A:E,5,0)</f>
        <v>Company Owned</v>
      </c>
      <c r="AE946" s="44" t="str">
        <f>Raw_data[[#This Row],[Locations]]&amp;Raw_data[[#This Row],[Looker2]]</f>
        <v>Garden OaksRTC</v>
      </c>
    </row>
    <row r="947" spans="1:31">
      <c r="A947" s="15">
        <v>45302</v>
      </c>
      <c r="B947" s="15">
        <v>45301</v>
      </c>
      <c r="C947" t="s">
        <v>9</v>
      </c>
      <c r="D947">
        <v>206388</v>
      </c>
      <c r="E947" t="s">
        <v>675</v>
      </c>
      <c r="F947" t="s">
        <v>37</v>
      </c>
      <c r="G947" t="s">
        <v>487</v>
      </c>
      <c r="H947" t="s">
        <v>154</v>
      </c>
      <c r="I947" t="s">
        <v>232</v>
      </c>
      <c r="J947" t="s">
        <v>132</v>
      </c>
      <c r="K947" t="s">
        <v>16</v>
      </c>
      <c r="L947" t="s">
        <v>131</v>
      </c>
      <c r="M947">
        <v>1</v>
      </c>
      <c r="N947" s="47">
        <v>400.39</v>
      </c>
      <c r="O947" s="47">
        <v>0</v>
      </c>
      <c r="P947" s="47">
        <v>0</v>
      </c>
      <c r="Q947" s="47">
        <v>0</v>
      </c>
      <c r="R947" s="47">
        <v>0</v>
      </c>
      <c r="S947" s="47">
        <v>400.39</v>
      </c>
      <c r="T947" s="47">
        <v>360.35</v>
      </c>
      <c r="U947" s="47">
        <v>360.35</v>
      </c>
      <c r="V947" t="s">
        <v>71</v>
      </c>
      <c r="W947" t="s">
        <v>72</v>
      </c>
      <c r="X947"/>
      <c r="Y947" t="s">
        <v>240</v>
      </c>
      <c r="Z947" s="43" t="str">
        <f>Raw_data[[#This Row],[Month]]&amp;Raw_data[[#This Row],[Locations]]&amp;Raw_data[[#This Row],[Looker2]]</f>
        <v>45292Garden OaksRTC</v>
      </c>
      <c r="AA947" s="44" t="str">
        <f>IFERROR(VLOOKUP(Raw_data[[#This Row],[Description]],'LU Table'!$A$1:$B$50,2,0),"")</f>
        <v>RTC</v>
      </c>
      <c r="AB947" s="44" t="str">
        <f>TRIM(MID(Raw_data[[#This Row],[Location]],LEN("Positive Recovery- ")+1,LEN(Raw_data[[#This Row],[Location]])))</f>
        <v>Garden Oaks</v>
      </c>
      <c r="AC947" s="45">
        <f t="shared" si="15"/>
        <v>45292</v>
      </c>
      <c r="AD947" s="44" t="str">
        <f>VLOOKUP(Raw_data[[#This Row],[Locations]]&amp;Raw_data[[#This Row],[Looker2]],Category!A:E,5,0)</f>
        <v>Company Owned</v>
      </c>
      <c r="AE947" s="44" t="str">
        <f>Raw_data[[#This Row],[Locations]]&amp;Raw_data[[#This Row],[Looker2]]</f>
        <v>Garden OaksRTC</v>
      </c>
    </row>
    <row r="948" spans="1:31">
      <c r="A948" s="15">
        <v>45302</v>
      </c>
      <c r="B948" s="15">
        <v>45301</v>
      </c>
      <c r="C948" t="s">
        <v>9</v>
      </c>
      <c r="D948">
        <v>206389</v>
      </c>
      <c r="E948" t="s">
        <v>1003</v>
      </c>
      <c r="F948" t="s">
        <v>491</v>
      </c>
      <c r="G948" t="s">
        <v>393</v>
      </c>
      <c r="H948" t="s">
        <v>155</v>
      </c>
      <c r="I948" t="s">
        <v>232</v>
      </c>
      <c r="J948" t="s">
        <v>87</v>
      </c>
      <c r="K948" t="s">
        <v>107</v>
      </c>
      <c r="L948" t="s">
        <v>130</v>
      </c>
      <c r="M948">
        <v>1</v>
      </c>
      <c r="N948" s="47">
        <v>775</v>
      </c>
      <c r="O948" s="47">
        <v>0</v>
      </c>
      <c r="P948" s="47">
        <v>0</v>
      </c>
      <c r="Q948" s="47">
        <v>0</v>
      </c>
      <c r="R948" s="47">
        <v>0</v>
      </c>
      <c r="S948" s="47">
        <v>0</v>
      </c>
      <c r="T948" s="47">
        <v>697.5</v>
      </c>
      <c r="U948" s="47">
        <v>155</v>
      </c>
      <c r="V948" t="s">
        <v>71</v>
      </c>
      <c r="W948" t="s">
        <v>72</v>
      </c>
      <c r="X948"/>
      <c r="Y948" t="s">
        <v>240</v>
      </c>
      <c r="Z948" s="43" t="str">
        <f>Raw_data[[#This Row],[Month]]&amp;Raw_data[[#This Row],[Locations]]&amp;Raw_data[[#This Row],[Looker2]]</f>
        <v>45292Dallas Ft WorthDetox</v>
      </c>
      <c r="AA948" s="44" t="str">
        <f>IFERROR(VLOOKUP(Raw_data[[#This Row],[Description]],'LU Table'!$A$1:$B$50,2,0),"")</f>
        <v>Detox</v>
      </c>
      <c r="AB948" s="44" t="str">
        <f>TRIM(MID(Raw_data[[#This Row],[Location]],LEN("Positive Recovery- ")+1,LEN(Raw_data[[#This Row],[Location]])))</f>
        <v>Dallas Ft Worth</v>
      </c>
      <c r="AC948" s="45">
        <f t="shared" si="15"/>
        <v>45292</v>
      </c>
      <c r="AD948" s="44" t="str">
        <f>VLOOKUP(Raw_data[[#This Row],[Locations]]&amp;Raw_data[[#This Row],[Looker2]],Category!A:E,5,0)</f>
        <v>Company Owned</v>
      </c>
      <c r="AE948" s="44" t="str">
        <f>Raw_data[[#This Row],[Locations]]&amp;Raw_data[[#This Row],[Looker2]]</f>
        <v>Dallas Ft WorthDetox</v>
      </c>
    </row>
    <row r="949" spans="1:31">
      <c r="A949" s="15">
        <v>45302</v>
      </c>
      <c r="B949" s="15">
        <v>45301</v>
      </c>
      <c r="C949" t="s">
        <v>9</v>
      </c>
      <c r="D949">
        <v>206390</v>
      </c>
      <c r="E949" t="s">
        <v>888</v>
      </c>
      <c r="F949" t="s">
        <v>290</v>
      </c>
      <c r="G949" t="s">
        <v>889</v>
      </c>
      <c r="H949" t="s">
        <v>151</v>
      </c>
      <c r="I949" t="s">
        <v>232</v>
      </c>
      <c r="J949" t="s">
        <v>17</v>
      </c>
      <c r="K949" t="s">
        <v>16</v>
      </c>
      <c r="L949" t="s">
        <v>130</v>
      </c>
      <c r="M949">
        <v>1</v>
      </c>
      <c r="N949" s="47">
        <v>200</v>
      </c>
      <c r="O949" s="47">
        <v>0</v>
      </c>
      <c r="P949" s="47">
        <v>0</v>
      </c>
      <c r="Q949" s="47">
        <v>0</v>
      </c>
      <c r="R949" s="47">
        <v>0</v>
      </c>
      <c r="S949" s="47">
        <v>0</v>
      </c>
      <c r="T949" s="47">
        <v>200</v>
      </c>
      <c r="U949" s="47">
        <v>0</v>
      </c>
      <c r="V949" t="s">
        <v>71</v>
      </c>
      <c r="W949" t="s">
        <v>72</v>
      </c>
      <c r="X949"/>
      <c r="Y949" t="s">
        <v>240</v>
      </c>
      <c r="Z949" s="43" t="str">
        <f>Raw_data[[#This Row],[Month]]&amp;Raw_data[[#This Row],[Locations]]&amp;Raw_data[[#This Row],[Looker2]]</f>
        <v>45292Garden OaksRTC</v>
      </c>
      <c r="AA949" s="44" t="str">
        <f>IFERROR(VLOOKUP(Raw_data[[#This Row],[Description]],'LU Table'!$A$1:$B$50,2,0),"")</f>
        <v>RTC</v>
      </c>
      <c r="AB949" s="44" t="str">
        <f>TRIM(MID(Raw_data[[#This Row],[Location]],LEN("Positive Recovery- ")+1,LEN(Raw_data[[#This Row],[Location]])))</f>
        <v>Garden Oaks</v>
      </c>
      <c r="AC949" s="45">
        <f t="shared" si="15"/>
        <v>45292</v>
      </c>
      <c r="AD949" s="44" t="str">
        <f>VLOOKUP(Raw_data[[#This Row],[Locations]]&amp;Raw_data[[#This Row],[Looker2]],Category!A:E,5,0)</f>
        <v>Company Owned</v>
      </c>
      <c r="AE949" s="44" t="str">
        <f>Raw_data[[#This Row],[Locations]]&amp;Raw_data[[#This Row],[Looker2]]</f>
        <v>Garden OaksRTC</v>
      </c>
    </row>
    <row r="950" spans="1:31">
      <c r="A950" s="15">
        <v>45302</v>
      </c>
      <c r="B950" s="15">
        <v>45301</v>
      </c>
      <c r="C950" t="s">
        <v>9</v>
      </c>
      <c r="D950">
        <v>206391</v>
      </c>
      <c r="E950" t="s">
        <v>569</v>
      </c>
      <c r="F950" t="s">
        <v>570</v>
      </c>
      <c r="G950" t="s">
        <v>571</v>
      </c>
      <c r="H950" t="s">
        <v>151</v>
      </c>
      <c r="I950" t="s">
        <v>232</v>
      </c>
      <c r="J950" t="s">
        <v>89</v>
      </c>
      <c r="K950" t="s">
        <v>16</v>
      </c>
      <c r="L950" t="s">
        <v>130</v>
      </c>
      <c r="M950">
        <v>1</v>
      </c>
      <c r="N950" s="47">
        <v>425</v>
      </c>
      <c r="O950" s="47">
        <v>0</v>
      </c>
      <c r="P950" s="47">
        <v>0</v>
      </c>
      <c r="Q950" s="47">
        <v>0</v>
      </c>
      <c r="R950" s="47">
        <v>0</v>
      </c>
      <c r="S950" s="47">
        <v>0</v>
      </c>
      <c r="T950" s="47">
        <v>382.5</v>
      </c>
      <c r="U950" s="47">
        <v>-42.5</v>
      </c>
      <c r="V950" t="s">
        <v>71</v>
      </c>
      <c r="W950" t="s">
        <v>72</v>
      </c>
      <c r="X950"/>
      <c r="Y950" t="s">
        <v>240</v>
      </c>
      <c r="Z950" s="43" t="str">
        <f>Raw_data[[#This Row],[Month]]&amp;Raw_data[[#This Row],[Locations]]&amp;Raw_data[[#This Row],[Looker2]]</f>
        <v>45292Garden OaksRTC</v>
      </c>
      <c r="AA950" s="44" t="str">
        <f>IFERROR(VLOOKUP(Raw_data[[#This Row],[Description]],'LU Table'!$A$1:$B$50,2,0),"")</f>
        <v>RTC</v>
      </c>
      <c r="AB950" s="44" t="str">
        <f>TRIM(MID(Raw_data[[#This Row],[Location]],LEN("Positive Recovery- ")+1,LEN(Raw_data[[#This Row],[Location]])))</f>
        <v>Garden Oaks</v>
      </c>
      <c r="AC950" s="45">
        <f t="shared" si="15"/>
        <v>45292</v>
      </c>
      <c r="AD950" s="44" t="str">
        <f>VLOOKUP(Raw_data[[#This Row],[Locations]]&amp;Raw_data[[#This Row],[Looker2]],Category!A:E,5,0)</f>
        <v>Company Owned</v>
      </c>
      <c r="AE950" s="44" t="str">
        <f>Raw_data[[#This Row],[Locations]]&amp;Raw_data[[#This Row],[Looker2]]</f>
        <v>Garden OaksRTC</v>
      </c>
    </row>
    <row r="951" spans="1:31">
      <c r="A951" s="15">
        <v>45302</v>
      </c>
      <c r="B951" s="15">
        <v>45301</v>
      </c>
      <c r="C951" t="s">
        <v>9</v>
      </c>
      <c r="D951">
        <v>206392</v>
      </c>
      <c r="E951" t="s">
        <v>807</v>
      </c>
      <c r="F951" t="s">
        <v>405</v>
      </c>
      <c r="G951" t="s">
        <v>808</v>
      </c>
      <c r="H951" t="s">
        <v>152</v>
      </c>
      <c r="I951" t="s">
        <v>232</v>
      </c>
      <c r="J951" t="s">
        <v>96</v>
      </c>
      <c r="K951" t="s">
        <v>57</v>
      </c>
      <c r="L951" t="s">
        <v>128</v>
      </c>
      <c r="M951">
        <v>1</v>
      </c>
      <c r="N951" s="47">
        <v>428</v>
      </c>
      <c r="O951" s="47">
        <v>0</v>
      </c>
      <c r="P951" s="47">
        <v>0</v>
      </c>
      <c r="Q951" s="47">
        <v>0</v>
      </c>
      <c r="R951" s="47">
        <v>0</v>
      </c>
      <c r="S951" s="47">
        <v>0</v>
      </c>
      <c r="T951" s="47">
        <v>385.2</v>
      </c>
      <c r="U951" s="47">
        <v>-42.8</v>
      </c>
      <c r="V951" t="s">
        <v>71</v>
      </c>
      <c r="W951" t="s">
        <v>72</v>
      </c>
      <c r="X951"/>
      <c r="Y951" t="s">
        <v>240</v>
      </c>
      <c r="Z951" s="43" t="str">
        <f>Raw_data[[#This Row],[Month]]&amp;Raw_data[[#This Row],[Locations]]&amp;Raw_data[[#This Row],[Looker2]]</f>
        <v>45292Hill CountryRTC</v>
      </c>
      <c r="AA951" s="44" t="str">
        <f>IFERROR(VLOOKUP(Raw_data[[#This Row],[Description]],'LU Table'!$A$1:$B$50,2,0),"")</f>
        <v>RTC</v>
      </c>
      <c r="AB951" s="44" t="str">
        <f>TRIM(MID(Raw_data[[#This Row],[Location]],LEN("Positive Recovery- ")+1,LEN(Raw_data[[#This Row],[Location]])))</f>
        <v>Hill Country</v>
      </c>
      <c r="AC951" s="45">
        <f t="shared" si="15"/>
        <v>45292</v>
      </c>
      <c r="AD951" s="44" t="str">
        <f>VLOOKUP(Raw_data[[#This Row],[Locations]]&amp;Raw_data[[#This Row],[Looker2]],Category!A:E,5,0)</f>
        <v>Company Owned</v>
      </c>
      <c r="AE951" s="44" t="str">
        <f>Raw_data[[#This Row],[Locations]]&amp;Raw_data[[#This Row],[Looker2]]</f>
        <v>Hill CountryRTC</v>
      </c>
    </row>
    <row r="952" spans="1:31">
      <c r="A952" s="15">
        <v>45302</v>
      </c>
      <c r="B952" s="15">
        <v>45301</v>
      </c>
      <c r="C952" t="s">
        <v>9</v>
      </c>
      <c r="D952">
        <v>206393</v>
      </c>
      <c r="E952" t="s">
        <v>991</v>
      </c>
      <c r="F952" t="s">
        <v>992</v>
      </c>
      <c r="G952" t="s">
        <v>993</v>
      </c>
      <c r="H952" t="s">
        <v>152</v>
      </c>
      <c r="I952" t="s">
        <v>232</v>
      </c>
      <c r="J952" t="s">
        <v>90</v>
      </c>
      <c r="K952" t="s">
        <v>16</v>
      </c>
      <c r="L952" t="s">
        <v>131</v>
      </c>
      <c r="M952">
        <v>1</v>
      </c>
      <c r="N952" s="47">
        <v>535</v>
      </c>
      <c r="O952" s="47">
        <v>0</v>
      </c>
      <c r="P952" s="47">
        <v>0</v>
      </c>
      <c r="Q952" s="47">
        <v>0</v>
      </c>
      <c r="R952" s="47">
        <v>0</v>
      </c>
      <c r="S952" s="47">
        <v>15</v>
      </c>
      <c r="T952" s="47">
        <v>481.5</v>
      </c>
      <c r="U952" s="47">
        <v>481.5</v>
      </c>
      <c r="V952" t="s">
        <v>71</v>
      </c>
      <c r="W952" t="s">
        <v>72</v>
      </c>
      <c r="X952"/>
      <c r="Y952" t="s">
        <v>240</v>
      </c>
      <c r="Z952" s="43" t="str">
        <f>Raw_data[[#This Row],[Month]]&amp;Raw_data[[#This Row],[Locations]]&amp;Raw_data[[#This Row],[Looker2]]</f>
        <v>45292Garden OaksRTC</v>
      </c>
      <c r="AA952" s="44" t="str">
        <f>IFERROR(VLOOKUP(Raw_data[[#This Row],[Description]],'LU Table'!$A$1:$B$50,2,0),"")</f>
        <v>RTC</v>
      </c>
      <c r="AB952" s="44" t="str">
        <f>TRIM(MID(Raw_data[[#This Row],[Location]],LEN("Positive Recovery- ")+1,LEN(Raw_data[[#This Row],[Location]])))</f>
        <v>Garden Oaks</v>
      </c>
      <c r="AC952" s="45">
        <f t="shared" si="15"/>
        <v>45292</v>
      </c>
      <c r="AD952" s="44" t="str">
        <f>VLOOKUP(Raw_data[[#This Row],[Locations]]&amp;Raw_data[[#This Row],[Looker2]],Category!A:E,5,0)</f>
        <v>Company Owned</v>
      </c>
      <c r="AE952" s="44" t="str">
        <f>Raw_data[[#This Row],[Locations]]&amp;Raw_data[[#This Row],[Looker2]]</f>
        <v>Garden OaksRTC</v>
      </c>
    </row>
    <row r="953" spans="1:31">
      <c r="A953" s="15">
        <v>45302</v>
      </c>
      <c r="B953" s="15">
        <v>45301</v>
      </c>
      <c r="C953" t="s">
        <v>9</v>
      </c>
      <c r="D953">
        <v>206395</v>
      </c>
      <c r="E953" t="s">
        <v>936</v>
      </c>
      <c r="F953" t="s">
        <v>937</v>
      </c>
      <c r="G953" t="s">
        <v>938</v>
      </c>
      <c r="H953" t="s">
        <v>151</v>
      </c>
      <c r="I953" t="s">
        <v>232</v>
      </c>
      <c r="J953" t="s">
        <v>88</v>
      </c>
      <c r="K953" t="s">
        <v>16</v>
      </c>
      <c r="L953" t="s">
        <v>131</v>
      </c>
      <c r="M953">
        <v>1</v>
      </c>
      <c r="N953" s="47">
        <v>500</v>
      </c>
      <c r="O953" s="47">
        <v>0</v>
      </c>
      <c r="P953" s="47">
        <v>0</v>
      </c>
      <c r="Q953" s="47">
        <v>0</v>
      </c>
      <c r="R953" s="47">
        <v>0</v>
      </c>
      <c r="S953" s="47">
        <v>0</v>
      </c>
      <c r="T953" s="47">
        <v>450</v>
      </c>
      <c r="U953" s="47">
        <v>-50</v>
      </c>
      <c r="V953" t="s">
        <v>71</v>
      </c>
      <c r="W953" t="s">
        <v>72</v>
      </c>
      <c r="X953"/>
      <c r="Y953" t="s">
        <v>240</v>
      </c>
      <c r="Z953" s="43" t="str">
        <f>Raw_data[[#This Row],[Month]]&amp;Raw_data[[#This Row],[Locations]]&amp;Raw_data[[#This Row],[Looker2]]</f>
        <v>45292Garden OaksRTC</v>
      </c>
      <c r="AA953" s="44" t="str">
        <f>IFERROR(VLOOKUP(Raw_data[[#This Row],[Description]],'LU Table'!$A$1:$B$50,2,0),"")</f>
        <v>RTC</v>
      </c>
      <c r="AB953" s="44" t="str">
        <f>TRIM(MID(Raw_data[[#This Row],[Location]],LEN("Positive Recovery- ")+1,LEN(Raw_data[[#This Row],[Location]])))</f>
        <v>Garden Oaks</v>
      </c>
      <c r="AC953" s="45">
        <f t="shared" si="15"/>
        <v>45292</v>
      </c>
      <c r="AD953" s="44" t="str">
        <f>VLOOKUP(Raw_data[[#This Row],[Locations]]&amp;Raw_data[[#This Row],[Looker2]],Category!A:E,5,0)</f>
        <v>Company Owned</v>
      </c>
      <c r="AE953" s="44" t="str">
        <f>Raw_data[[#This Row],[Locations]]&amp;Raw_data[[#This Row],[Looker2]]</f>
        <v>Garden OaksRTC</v>
      </c>
    </row>
    <row r="954" spans="1:31">
      <c r="A954" s="15">
        <v>45302</v>
      </c>
      <c r="B954" s="15">
        <v>45301</v>
      </c>
      <c r="C954" t="s">
        <v>9</v>
      </c>
      <c r="D954">
        <v>206396</v>
      </c>
      <c r="E954" t="s">
        <v>975</v>
      </c>
      <c r="F954" t="s">
        <v>255</v>
      </c>
      <c r="G954" t="s">
        <v>976</v>
      </c>
      <c r="H954" t="s">
        <v>627</v>
      </c>
      <c r="I954" t="s">
        <v>232</v>
      </c>
      <c r="J954" t="s">
        <v>94</v>
      </c>
      <c r="K954" t="s">
        <v>16</v>
      </c>
      <c r="L954" t="s">
        <v>130</v>
      </c>
      <c r="M954">
        <v>1</v>
      </c>
      <c r="N954" s="47">
        <v>495</v>
      </c>
      <c r="O954" s="47">
        <v>0</v>
      </c>
      <c r="P954" s="47">
        <v>0</v>
      </c>
      <c r="Q954" s="47">
        <v>0</v>
      </c>
      <c r="R954" s="47">
        <v>0</v>
      </c>
      <c r="S954" s="47">
        <v>0</v>
      </c>
      <c r="T954" s="47">
        <v>445.5</v>
      </c>
      <c r="U954" s="47">
        <v>-49.5</v>
      </c>
      <c r="V954" t="s">
        <v>71</v>
      </c>
      <c r="W954" t="s">
        <v>72</v>
      </c>
      <c r="X954"/>
      <c r="Y954" t="s">
        <v>240</v>
      </c>
      <c r="Z954" s="43" t="str">
        <f>Raw_data[[#This Row],[Month]]&amp;Raw_data[[#This Row],[Locations]]&amp;Raw_data[[#This Row],[Looker2]]</f>
        <v>45292Garden OaksRTC</v>
      </c>
      <c r="AA954" s="44" t="str">
        <f>IFERROR(VLOOKUP(Raw_data[[#This Row],[Description]],'LU Table'!$A$1:$B$50,2,0),"")</f>
        <v>RTC</v>
      </c>
      <c r="AB954" s="44" t="str">
        <f>TRIM(MID(Raw_data[[#This Row],[Location]],LEN("Positive Recovery- ")+1,LEN(Raw_data[[#This Row],[Location]])))</f>
        <v>Garden Oaks</v>
      </c>
      <c r="AC954" s="45">
        <f t="shared" si="15"/>
        <v>45292</v>
      </c>
      <c r="AD954" s="44" t="str">
        <f>VLOOKUP(Raw_data[[#This Row],[Locations]]&amp;Raw_data[[#This Row],[Looker2]],Category!A:E,5,0)</f>
        <v>Company Owned</v>
      </c>
      <c r="AE954" s="44" t="str">
        <f>Raw_data[[#This Row],[Locations]]&amp;Raw_data[[#This Row],[Looker2]]</f>
        <v>Garden OaksRTC</v>
      </c>
    </row>
    <row r="955" spans="1:31">
      <c r="A955" s="15">
        <v>45302</v>
      </c>
      <c r="B955" s="15">
        <v>45301</v>
      </c>
      <c r="C955" t="s">
        <v>9</v>
      </c>
      <c r="D955">
        <v>206397</v>
      </c>
      <c r="E955" t="s">
        <v>99</v>
      </c>
      <c r="F955" t="s">
        <v>278</v>
      </c>
      <c r="G955" t="s">
        <v>400</v>
      </c>
      <c r="H955" t="s">
        <v>178</v>
      </c>
      <c r="I955" t="s">
        <v>232</v>
      </c>
      <c r="J955" t="s">
        <v>711</v>
      </c>
      <c r="K955" t="s">
        <v>107</v>
      </c>
      <c r="L955" t="s">
        <v>134</v>
      </c>
      <c r="M955">
        <v>1</v>
      </c>
      <c r="N955" s="47">
        <v>312</v>
      </c>
      <c r="O955" s="47">
        <v>0</v>
      </c>
      <c r="P955" s="47">
        <v>0</v>
      </c>
      <c r="Q955" s="47">
        <v>0</v>
      </c>
      <c r="R955" s="47">
        <v>0</v>
      </c>
      <c r="S955" s="47">
        <v>312</v>
      </c>
      <c r="T955" s="47">
        <v>280.8</v>
      </c>
      <c r="U955" s="47">
        <v>280.8</v>
      </c>
      <c r="V955" t="s">
        <v>71</v>
      </c>
      <c r="W955" t="s">
        <v>72</v>
      </c>
      <c r="X955"/>
      <c r="Y955" t="s">
        <v>240</v>
      </c>
      <c r="Z955" s="43" t="str">
        <f>Raw_data[[#This Row],[Month]]&amp;Raw_data[[#This Row],[Locations]]&amp;Raw_data[[#This Row],[Looker2]]</f>
        <v>45292Dallas Ft WorthRTC</v>
      </c>
      <c r="AA955" s="44" t="str">
        <f>IFERROR(VLOOKUP(Raw_data[[#This Row],[Description]],'LU Table'!$A$1:$B$50,2,0),"")</f>
        <v>RTC</v>
      </c>
      <c r="AB955" s="44" t="str">
        <f>TRIM(MID(Raw_data[[#This Row],[Location]],LEN("Positive Recovery- ")+1,LEN(Raw_data[[#This Row],[Location]])))</f>
        <v>Dallas Ft Worth</v>
      </c>
      <c r="AC955" s="45">
        <f t="shared" si="15"/>
        <v>45292</v>
      </c>
      <c r="AD955" s="44" t="str">
        <f>VLOOKUP(Raw_data[[#This Row],[Locations]]&amp;Raw_data[[#This Row],[Looker2]],Category!A:E,5,0)</f>
        <v>Company Owned</v>
      </c>
      <c r="AE955" s="44" t="str">
        <f>Raw_data[[#This Row],[Locations]]&amp;Raw_data[[#This Row],[Looker2]]</f>
        <v>Dallas Ft WorthRTC</v>
      </c>
    </row>
    <row r="956" spans="1:31">
      <c r="A956" s="15">
        <v>45302</v>
      </c>
      <c r="B956" s="15">
        <v>45301</v>
      </c>
      <c r="C956" t="s">
        <v>9</v>
      </c>
      <c r="D956">
        <v>206398</v>
      </c>
      <c r="E956" t="s">
        <v>949</v>
      </c>
      <c r="F956" t="s">
        <v>950</v>
      </c>
      <c r="G956" t="s">
        <v>382</v>
      </c>
      <c r="H956" t="s">
        <v>154</v>
      </c>
      <c r="I956" t="s">
        <v>232</v>
      </c>
      <c r="J956" t="s">
        <v>93</v>
      </c>
      <c r="K956" t="s">
        <v>107</v>
      </c>
      <c r="L956" t="s">
        <v>131</v>
      </c>
      <c r="M956">
        <v>1</v>
      </c>
      <c r="N956" s="47">
        <v>530</v>
      </c>
      <c r="O956" s="47">
        <v>0</v>
      </c>
      <c r="P956" s="47">
        <v>0</v>
      </c>
      <c r="Q956" s="47">
        <v>0</v>
      </c>
      <c r="R956" s="47">
        <v>0</v>
      </c>
      <c r="S956" s="47">
        <v>0</v>
      </c>
      <c r="T956" s="47">
        <v>477</v>
      </c>
      <c r="U956" s="47">
        <v>-53</v>
      </c>
      <c r="V956" t="s">
        <v>71</v>
      </c>
      <c r="W956" t="s">
        <v>72</v>
      </c>
      <c r="X956"/>
      <c r="Y956" t="s">
        <v>240</v>
      </c>
      <c r="Z956" s="43" t="str">
        <f>Raw_data[[#This Row],[Month]]&amp;Raw_data[[#This Row],[Locations]]&amp;Raw_data[[#This Row],[Looker2]]</f>
        <v>45292Dallas Ft WorthRTC</v>
      </c>
      <c r="AA956" s="44" t="str">
        <f>IFERROR(VLOOKUP(Raw_data[[#This Row],[Description]],'LU Table'!$A$1:$B$50,2,0),"")</f>
        <v>RTC</v>
      </c>
      <c r="AB956" s="44" t="str">
        <f>TRIM(MID(Raw_data[[#This Row],[Location]],LEN("Positive Recovery- ")+1,LEN(Raw_data[[#This Row],[Location]])))</f>
        <v>Dallas Ft Worth</v>
      </c>
      <c r="AC956" s="45">
        <f t="shared" si="15"/>
        <v>45292</v>
      </c>
      <c r="AD956" s="44" t="str">
        <f>VLOOKUP(Raw_data[[#This Row],[Locations]]&amp;Raw_data[[#This Row],[Looker2]],Category!A:E,5,0)</f>
        <v>Company Owned</v>
      </c>
      <c r="AE956" s="44" t="str">
        <f>Raw_data[[#This Row],[Locations]]&amp;Raw_data[[#This Row],[Looker2]]</f>
        <v>Dallas Ft WorthRTC</v>
      </c>
    </row>
    <row r="957" spans="1:31">
      <c r="A957" s="15">
        <v>45302</v>
      </c>
      <c r="B957" s="15">
        <v>45301</v>
      </c>
      <c r="C957" t="s">
        <v>9</v>
      </c>
      <c r="D957">
        <v>206399</v>
      </c>
      <c r="E957" t="s">
        <v>677</v>
      </c>
      <c r="F957" t="s">
        <v>543</v>
      </c>
      <c r="G957" t="s">
        <v>508</v>
      </c>
      <c r="H957" t="s">
        <v>151</v>
      </c>
      <c r="I957" t="s">
        <v>232</v>
      </c>
      <c r="J957" t="s">
        <v>88</v>
      </c>
      <c r="K957" t="s">
        <v>57</v>
      </c>
      <c r="L957" t="s">
        <v>131</v>
      </c>
      <c r="M957">
        <v>1</v>
      </c>
      <c r="N957" s="47">
        <v>500</v>
      </c>
      <c r="O957" s="47">
        <v>0</v>
      </c>
      <c r="P957" s="47">
        <v>0</v>
      </c>
      <c r="Q957" s="47">
        <v>0</v>
      </c>
      <c r="R957" s="47">
        <v>0</v>
      </c>
      <c r="S957" s="47">
        <v>0</v>
      </c>
      <c r="T957" s="47">
        <v>450</v>
      </c>
      <c r="U957" s="47">
        <v>-50</v>
      </c>
      <c r="V957" t="s">
        <v>71</v>
      </c>
      <c r="W957" t="s">
        <v>72</v>
      </c>
      <c r="X957"/>
      <c r="Y957" t="s">
        <v>240</v>
      </c>
      <c r="Z957" s="43" t="str">
        <f>Raw_data[[#This Row],[Month]]&amp;Raw_data[[#This Row],[Locations]]&amp;Raw_data[[#This Row],[Looker2]]</f>
        <v>45292Hill CountryRTC</v>
      </c>
      <c r="AA957" s="44" t="str">
        <f>IFERROR(VLOOKUP(Raw_data[[#This Row],[Description]],'LU Table'!$A$1:$B$50,2,0),"")</f>
        <v>RTC</v>
      </c>
      <c r="AB957" s="44" t="str">
        <f>TRIM(MID(Raw_data[[#This Row],[Location]],LEN("Positive Recovery- ")+1,LEN(Raw_data[[#This Row],[Location]])))</f>
        <v>Hill Country</v>
      </c>
      <c r="AC957" s="45">
        <f t="shared" si="15"/>
        <v>45292</v>
      </c>
      <c r="AD957" s="44" t="str">
        <f>VLOOKUP(Raw_data[[#This Row],[Locations]]&amp;Raw_data[[#This Row],[Looker2]],Category!A:E,5,0)</f>
        <v>Company Owned</v>
      </c>
      <c r="AE957" s="44" t="str">
        <f>Raw_data[[#This Row],[Locations]]&amp;Raw_data[[#This Row],[Looker2]]</f>
        <v>Hill CountryRTC</v>
      </c>
    </row>
    <row r="958" spans="1:31">
      <c r="A958" s="15">
        <v>45302</v>
      </c>
      <c r="B958" s="15">
        <v>45301</v>
      </c>
      <c r="C958" t="s">
        <v>9</v>
      </c>
      <c r="D958">
        <v>206400</v>
      </c>
      <c r="E958" t="s">
        <v>885</v>
      </c>
      <c r="F958" t="s">
        <v>886</v>
      </c>
      <c r="G958" t="s">
        <v>887</v>
      </c>
      <c r="H958" t="s">
        <v>151</v>
      </c>
      <c r="I958" t="s">
        <v>232</v>
      </c>
      <c r="J958" t="s">
        <v>90</v>
      </c>
      <c r="K958" t="s">
        <v>16</v>
      </c>
      <c r="L958" t="s">
        <v>131</v>
      </c>
      <c r="M958">
        <v>1</v>
      </c>
      <c r="N958" s="47">
        <v>425</v>
      </c>
      <c r="O958" s="47">
        <v>0</v>
      </c>
      <c r="P958" s="47">
        <v>0</v>
      </c>
      <c r="Q958" s="47">
        <v>0</v>
      </c>
      <c r="R958" s="47">
        <v>0</v>
      </c>
      <c r="S958" s="47">
        <v>425</v>
      </c>
      <c r="T958" s="47">
        <v>425</v>
      </c>
      <c r="U958" s="47">
        <v>425</v>
      </c>
      <c r="V958" t="s">
        <v>71</v>
      </c>
      <c r="W958" t="s">
        <v>72</v>
      </c>
      <c r="X958"/>
      <c r="Y958" t="s">
        <v>240</v>
      </c>
      <c r="Z958" s="43" t="str">
        <f>Raw_data[[#This Row],[Month]]&amp;Raw_data[[#This Row],[Locations]]&amp;Raw_data[[#This Row],[Looker2]]</f>
        <v>45292Garden OaksRTC</v>
      </c>
      <c r="AA958" s="44" t="str">
        <f>IFERROR(VLOOKUP(Raw_data[[#This Row],[Description]],'LU Table'!$A$1:$B$50,2,0),"")</f>
        <v>RTC</v>
      </c>
      <c r="AB958" s="44" t="str">
        <f>TRIM(MID(Raw_data[[#This Row],[Location]],LEN("Positive Recovery- ")+1,LEN(Raw_data[[#This Row],[Location]])))</f>
        <v>Garden Oaks</v>
      </c>
      <c r="AC958" s="45">
        <f t="shared" si="15"/>
        <v>45292</v>
      </c>
      <c r="AD958" s="44" t="str">
        <f>VLOOKUP(Raw_data[[#This Row],[Locations]]&amp;Raw_data[[#This Row],[Looker2]],Category!A:E,5,0)</f>
        <v>Company Owned</v>
      </c>
      <c r="AE958" s="44" t="str">
        <f>Raw_data[[#This Row],[Locations]]&amp;Raw_data[[#This Row],[Looker2]]</f>
        <v>Garden OaksRTC</v>
      </c>
    </row>
    <row r="959" spans="1:31">
      <c r="A959" s="15">
        <v>45302</v>
      </c>
      <c r="B959" s="15">
        <v>45301</v>
      </c>
      <c r="C959" t="s">
        <v>9</v>
      </c>
      <c r="D959">
        <v>206401</v>
      </c>
      <c r="E959" t="s">
        <v>998</v>
      </c>
      <c r="F959" t="s">
        <v>464</v>
      </c>
      <c r="G959" t="s">
        <v>291</v>
      </c>
      <c r="H959" t="s">
        <v>155</v>
      </c>
      <c r="I959" t="s">
        <v>232</v>
      </c>
      <c r="J959" t="s">
        <v>88</v>
      </c>
      <c r="K959" t="s">
        <v>16</v>
      </c>
      <c r="L959" t="s">
        <v>130</v>
      </c>
      <c r="M959">
        <v>1</v>
      </c>
      <c r="N959" s="47">
        <v>700</v>
      </c>
      <c r="O959" s="47">
        <v>0</v>
      </c>
      <c r="P959" s="47">
        <v>0</v>
      </c>
      <c r="Q959" s="47">
        <v>0</v>
      </c>
      <c r="R959" s="47">
        <v>0</v>
      </c>
      <c r="S959" s="47">
        <v>0</v>
      </c>
      <c r="T959" s="47">
        <v>630</v>
      </c>
      <c r="U959" s="47">
        <v>630</v>
      </c>
      <c r="V959" t="s">
        <v>71</v>
      </c>
      <c r="W959" t="s">
        <v>72</v>
      </c>
      <c r="X959"/>
      <c r="Y959" t="s">
        <v>240</v>
      </c>
      <c r="Z959" s="43" t="str">
        <f>Raw_data[[#This Row],[Month]]&amp;Raw_data[[#This Row],[Locations]]&amp;Raw_data[[#This Row],[Looker2]]</f>
        <v>45292Garden OaksDetox</v>
      </c>
      <c r="AA959" s="44" t="str">
        <f>IFERROR(VLOOKUP(Raw_data[[#This Row],[Description]],'LU Table'!$A$1:$B$50,2,0),"")</f>
        <v>Detox</v>
      </c>
      <c r="AB959" s="44" t="str">
        <f>TRIM(MID(Raw_data[[#This Row],[Location]],LEN("Positive Recovery- ")+1,LEN(Raw_data[[#This Row],[Location]])))</f>
        <v>Garden Oaks</v>
      </c>
      <c r="AC959" s="45">
        <f t="shared" si="15"/>
        <v>45292</v>
      </c>
      <c r="AD959" s="44" t="str">
        <f>VLOOKUP(Raw_data[[#This Row],[Locations]]&amp;Raw_data[[#This Row],[Looker2]],Category!A:E,5,0)</f>
        <v>Company Owned</v>
      </c>
      <c r="AE959" s="44" t="str">
        <f>Raw_data[[#This Row],[Locations]]&amp;Raw_data[[#This Row],[Looker2]]</f>
        <v>Garden OaksDetox</v>
      </c>
    </row>
    <row r="960" spans="1:31">
      <c r="A960" s="15">
        <v>45302</v>
      </c>
      <c r="B960" s="15">
        <v>45301</v>
      </c>
      <c r="C960" t="s">
        <v>9</v>
      </c>
      <c r="D960">
        <v>206402</v>
      </c>
      <c r="E960" t="s">
        <v>187</v>
      </c>
      <c r="F960" t="s">
        <v>349</v>
      </c>
      <c r="G960" t="s">
        <v>507</v>
      </c>
      <c r="H960" t="s">
        <v>151</v>
      </c>
      <c r="I960" t="s">
        <v>232</v>
      </c>
      <c r="J960" t="s">
        <v>88</v>
      </c>
      <c r="K960" t="s">
        <v>107</v>
      </c>
      <c r="L960" t="s">
        <v>130</v>
      </c>
      <c r="M960">
        <v>1</v>
      </c>
      <c r="N960" s="47">
        <v>500</v>
      </c>
      <c r="O960" s="47">
        <v>0</v>
      </c>
      <c r="P960" s="47">
        <v>0</v>
      </c>
      <c r="Q960" s="47">
        <v>0</v>
      </c>
      <c r="R960" s="47">
        <v>0</v>
      </c>
      <c r="S960" s="47">
        <v>500</v>
      </c>
      <c r="T960" s="47">
        <v>450</v>
      </c>
      <c r="U960" s="47">
        <v>450</v>
      </c>
      <c r="V960" t="s">
        <v>71</v>
      </c>
      <c r="W960" t="s">
        <v>72</v>
      </c>
      <c r="X960"/>
      <c r="Y960" t="s">
        <v>240</v>
      </c>
      <c r="Z960" s="43" t="str">
        <f>Raw_data[[#This Row],[Month]]&amp;Raw_data[[#This Row],[Locations]]&amp;Raw_data[[#This Row],[Looker2]]</f>
        <v>45292Dallas Ft WorthRTC</v>
      </c>
      <c r="AA960" s="44" t="str">
        <f>IFERROR(VLOOKUP(Raw_data[[#This Row],[Description]],'LU Table'!$A$1:$B$50,2,0),"")</f>
        <v>RTC</v>
      </c>
      <c r="AB960" s="44" t="str">
        <f>TRIM(MID(Raw_data[[#This Row],[Location]],LEN("Positive Recovery- ")+1,LEN(Raw_data[[#This Row],[Location]])))</f>
        <v>Dallas Ft Worth</v>
      </c>
      <c r="AC960" s="45">
        <f t="shared" si="15"/>
        <v>45292</v>
      </c>
      <c r="AD960" s="44" t="str">
        <f>VLOOKUP(Raw_data[[#This Row],[Locations]]&amp;Raw_data[[#This Row],[Looker2]],Category!A:E,5,0)</f>
        <v>Company Owned</v>
      </c>
      <c r="AE960" s="44" t="str">
        <f>Raw_data[[#This Row],[Locations]]&amp;Raw_data[[#This Row],[Looker2]]</f>
        <v>Dallas Ft WorthRTC</v>
      </c>
    </row>
    <row r="961" spans="1:31">
      <c r="A961" s="15">
        <v>45302</v>
      </c>
      <c r="B961" s="15">
        <v>45301</v>
      </c>
      <c r="C961" t="s">
        <v>9</v>
      </c>
      <c r="D961">
        <v>206403</v>
      </c>
      <c r="E961" t="s">
        <v>746</v>
      </c>
      <c r="F961" t="s">
        <v>463</v>
      </c>
      <c r="G961" t="s">
        <v>312</v>
      </c>
      <c r="H961" t="s">
        <v>178</v>
      </c>
      <c r="I961" t="s">
        <v>232</v>
      </c>
      <c r="J961" t="s">
        <v>711</v>
      </c>
      <c r="K961" t="s">
        <v>16</v>
      </c>
      <c r="L961" t="s">
        <v>134</v>
      </c>
      <c r="M961">
        <v>1</v>
      </c>
      <c r="N961" s="47">
        <v>312</v>
      </c>
      <c r="O961" s="47">
        <v>0</v>
      </c>
      <c r="P961" s="47">
        <v>0</v>
      </c>
      <c r="Q961" s="47">
        <v>0</v>
      </c>
      <c r="R961" s="47">
        <v>0</v>
      </c>
      <c r="S961" s="47">
        <v>0</v>
      </c>
      <c r="T961" s="47">
        <v>280.8</v>
      </c>
      <c r="U961" s="47">
        <v>8.8000000000000007</v>
      </c>
      <c r="V961" t="s">
        <v>71</v>
      </c>
      <c r="W961" t="s">
        <v>72</v>
      </c>
      <c r="X961"/>
      <c r="Y961" t="s">
        <v>240</v>
      </c>
      <c r="Z961" s="43" t="str">
        <f>Raw_data[[#This Row],[Month]]&amp;Raw_data[[#This Row],[Locations]]&amp;Raw_data[[#This Row],[Looker2]]</f>
        <v>45292Garden OaksRTC</v>
      </c>
      <c r="AA961" s="44" t="str">
        <f>IFERROR(VLOOKUP(Raw_data[[#This Row],[Description]],'LU Table'!$A$1:$B$50,2,0),"")</f>
        <v>RTC</v>
      </c>
      <c r="AB961" s="44" t="str">
        <f>TRIM(MID(Raw_data[[#This Row],[Location]],LEN("Positive Recovery- ")+1,LEN(Raw_data[[#This Row],[Location]])))</f>
        <v>Garden Oaks</v>
      </c>
      <c r="AC961" s="45">
        <f t="shared" si="15"/>
        <v>45292</v>
      </c>
      <c r="AD961" s="44" t="str">
        <f>VLOOKUP(Raw_data[[#This Row],[Locations]]&amp;Raw_data[[#This Row],[Looker2]],Category!A:E,5,0)</f>
        <v>Company Owned</v>
      </c>
      <c r="AE961" s="44" t="str">
        <f>Raw_data[[#This Row],[Locations]]&amp;Raw_data[[#This Row],[Looker2]]</f>
        <v>Garden OaksRTC</v>
      </c>
    </row>
    <row r="962" spans="1:31">
      <c r="A962" s="15">
        <v>45302</v>
      </c>
      <c r="B962" s="15">
        <v>45301</v>
      </c>
      <c r="C962" t="s">
        <v>9</v>
      </c>
      <c r="D962">
        <v>206405</v>
      </c>
      <c r="E962" t="s">
        <v>122</v>
      </c>
      <c r="F962" t="s">
        <v>441</v>
      </c>
      <c r="G962" t="s">
        <v>442</v>
      </c>
      <c r="H962" t="s">
        <v>627</v>
      </c>
      <c r="I962" t="s">
        <v>232</v>
      </c>
      <c r="J962" t="s">
        <v>94</v>
      </c>
      <c r="K962" t="s">
        <v>16</v>
      </c>
      <c r="L962" t="s">
        <v>130</v>
      </c>
      <c r="M962">
        <v>1</v>
      </c>
      <c r="N962" s="47">
        <v>495</v>
      </c>
      <c r="O962" s="47">
        <v>0</v>
      </c>
      <c r="P962" s="47">
        <v>0</v>
      </c>
      <c r="Q962" s="47">
        <v>0</v>
      </c>
      <c r="R962" s="47">
        <v>0</v>
      </c>
      <c r="S962" s="47">
        <v>0</v>
      </c>
      <c r="T962" s="47">
        <v>445.5</v>
      </c>
      <c r="U962" s="47">
        <v>74.25</v>
      </c>
      <c r="V962" t="s">
        <v>71</v>
      </c>
      <c r="W962" t="s">
        <v>72</v>
      </c>
      <c r="X962"/>
      <c r="Y962" t="s">
        <v>240</v>
      </c>
      <c r="Z962" s="43" t="str">
        <f>Raw_data[[#This Row],[Month]]&amp;Raw_data[[#This Row],[Locations]]&amp;Raw_data[[#This Row],[Looker2]]</f>
        <v>45292Garden OaksRTC</v>
      </c>
      <c r="AA962" s="44" t="str">
        <f>IFERROR(VLOOKUP(Raw_data[[#This Row],[Description]],'LU Table'!$A$1:$B$50,2,0),"")</f>
        <v>RTC</v>
      </c>
      <c r="AB962" s="44" t="str">
        <f>TRIM(MID(Raw_data[[#This Row],[Location]],LEN("Positive Recovery- ")+1,LEN(Raw_data[[#This Row],[Location]])))</f>
        <v>Garden Oaks</v>
      </c>
      <c r="AC962" s="45">
        <f t="shared" si="15"/>
        <v>45292</v>
      </c>
      <c r="AD962" s="44" t="str">
        <f>VLOOKUP(Raw_data[[#This Row],[Locations]]&amp;Raw_data[[#This Row],[Looker2]],Category!A:E,5,0)</f>
        <v>Company Owned</v>
      </c>
      <c r="AE962" s="44" t="str">
        <f>Raw_data[[#This Row],[Locations]]&amp;Raw_data[[#This Row],[Looker2]]</f>
        <v>Garden OaksRTC</v>
      </c>
    </row>
    <row r="963" spans="1:31">
      <c r="A963" s="15">
        <v>45302</v>
      </c>
      <c r="B963" s="15">
        <v>45301</v>
      </c>
      <c r="C963" t="s">
        <v>9</v>
      </c>
      <c r="D963">
        <v>206406</v>
      </c>
      <c r="E963" t="s">
        <v>544</v>
      </c>
      <c r="F963" t="s">
        <v>395</v>
      </c>
      <c r="G963" t="s">
        <v>331</v>
      </c>
      <c r="H963" t="s">
        <v>152</v>
      </c>
      <c r="I963" t="s">
        <v>232</v>
      </c>
      <c r="J963" t="s">
        <v>90</v>
      </c>
      <c r="K963" t="s">
        <v>57</v>
      </c>
      <c r="L963" t="s">
        <v>131</v>
      </c>
      <c r="M963">
        <v>1</v>
      </c>
      <c r="N963" s="47">
        <v>535</v>
      </c>
      <c r="O963" s="47">
        <v>0</v>
      </c>
      <c r="P963" s="47">
        <v>0</v>
      </c>
      <c r="Q963" s="47">
        <v>0</v>
      </c>
      <c r="R963" s="47">
        <v>0</v>
      </c>
      <c r="S963" s="47">
        <v>0</v>
      </c>
      <c r="T963" s="47">
        <v>481.5</v>
      </c>
      <c r="U963" s="47">
        <v>0</v>
      </c>
      <c r="V963" t="s">
        <v>71</v>
      </c>
      <c r="W963" t="s">
        <v>72</v>
      </c>
      <c r="X963"/>
      <c r="Y963" t="s">
        <v>240</v>
      </c>
      <c r="Z963" s="43" t="str">
        <f>Raw_data[[#This Row],[Month]]&amp;Raw_data[[#This Row],[Locations]]&amp;Raw_data[[#This Row],[Looker2]]</f>
        <v>45292Hill CountryRTC</v>
      </c>
      <c r="AA963" s="44" t="str">
        <f>IFERROR(VLOOKUP(Raw_data[[#This Row],[Description]],'LU Table'!$A$1:$B$50,2,0),"")</f>
        <v>RTC</v>
      </c>
      <c r="AB963" s="44" t="str">
        <f>TRIM(MID(Raw_data[[#This Row],[Location]],LEN("Positive Recovery- ")+1,LEN(Raw_data[[#This Row],[Location]])))</f>
        <v>Hill Country</v>
      </c>
      <c r="AC963" s="45">
        <f t="shared" si="15"/>
        <v>45292</v>
      </c>
      <c r="AD963" s="44" t="str">
        <f>VLOOKUP(Raw_data[[#This Row],[Locations]]&amp;Raw_data[[#This Row],[Looker2]],Category!A:E,5,0)</f>
        <v>Company Owned</v>
      </c>
      <c r="AE963" s="44" t="str">
        <f>Raw_data[[#This Row],[Locations]]&amp;Raw_data[[#This Row],[Looker2]]</f>
        <v>Hill CountryRTC</v>
      </c>
    </row>
    <row r="964" spans="1:31">
      <c r="A964" s="15">
        <v>45302</v>
      </c>
      <c r="B964" s="15">
        <v>45301</v>
      </c>
      <c r="C964" t="s">
        <v>9</v>
      </c>
      <c r="D964">
        <v>206407</v>
      </c>
      <c r="E964" t="s">
        <v>691</v>
      </c>
      <c r="F964" t="s">
        <v>314</v>
      </c>
      <c r="G964" t="s">
        <v>692</v>
      </c>
      <c r="H964" t="s">
        <v>155</v>
      </c>
      <c r="I964" t="s">
        <v>232</v>
      </c>
      <c r="J964" t="s">
        <v>94</v>
      </c>
      <c r="K964" t="s">
        <v>107</v>
      </c>
      <c r="L964" t="s">
        <v>130</v>
      </c>
      <c r="M964">
        <v>1</v>
      </c>
      <c r="N964" s="47">
        <v>610</v>
      </c>
      <c r="O964" s="47">
        <v>0</v>
      </c>
      <c r="P964" s="47">
        <v>0</v>
      </c>
      <c r="Q964" s="47">
        <v>0</v>
      </c>
      <c r="R964" s="47">
        <v>0</v>
      </c>
      <c r="S964" s="47">
        <v>0</v>
      </c>
      <c r="T964" s="47">
        <v>549</v>
      </c>
      <c r="U964" s="47">
        <v>183</v>
      </c>
      <c r="V964" t="s">
        <v>71</v>
      </c>
      <c r="W964" t="s">
        <v>72</v>
      </c>
      <c r="X964"/>
      <c r="Y964" t="s">
        <v>240</v>
      </c>
      <c r="Z964" s="43" t="str">
        <f>Raw_data[[#This Row],[Month]]&amp;Raw_data[[#This Row],[Locations]]&amp;Raw_data[[#This Row],[Looker2]]</f>
        <v>45292Dallas Ft WorthDetox</v>
      </c>
      <c r="AA964" s="44" t="str">
        <f>IFERROR(VLOOKUP(Raw_data[[#This Row],[Description]],'LU Table'!$A$1:$B$50,2,0),"")</f>
        <v>Detox</v>
      </c>
      <c r="AB964" s="44" t="str">
        <f>TRIM(MID(Raw_data[[#This Row],[Location]],LEN("Positive Recovery- ")+1,LEN(Raw_data[[#This Row],[Location]])))</f>
        <v>Dallas Ft Worth</v>
      </c>
      <c r="AC964" s="45">
        <f t="shared" si="15"/>
        <v>45292</v>
      </c>
      <c r="AD964" s="44" t="str">
        <f>VLOOKUP(Raw_data[[#This Row],[Locations]]&amp;Raw_data[[#This Row],[Looker2]],Category!A:E,5,0)</f>
        <v>Company Owned</v>
      </c>
      <c r="AE964" s="44" t="str">
        <f>Raw_data[[#This Row],[Locations]]&amp;Raw_data[[#This Row],[Looker2]]</f>
        <v>Dallas Ft WorthDetox</v>
      </c>
    </row>
    <row r="965" spans="1:31">
      <c r="A965" s="15">
        <v>45302</v>
      </c>
      <c r="B965" s="15">
        <v>45301</v>
      </c>
      <c r="C965" t="s">
        <v>9</v>
      </c>
      <c r="D965">
        <v>206408</v>
      </c>
      <c r="E965" t="s">
        <v>997</v>
      </c>
      <c r="F965" t="s">
        <v>351</v>
      </c>
      <c r="G965" t="s">
        <v>408</v>
      </c>
      <c r="H965" t="s">
        <v>151</v>
      </c>
      <c r="I965" t="s">
        <v>232</v>
      </c>
      <c r="J965" t="s">
        <v>806</v>
      </c>
      <c r="K965" t="s">
        <v>107</v>
      </c>
      <c r="L965" t="s">
        <v>130</v>
      </c>
      <c r="M965">
        <v>1</v>
      </c>
      <c r="N965" s="47">
        <v>470</v>
      </c>
      <c r="O965" s="47">
        <v>0</v>
      </c>
      <c r="P965" s="47">
        <v>0</v>
      </c>
      <c r="Q965" s="47">
        <v>0</v>
      </c>
      <c r="R965" s="47">
        <v>0</v>
      </c>
      <c r="S965" s="47">
        <v>0</v>
      </c>
      <c r="T965" s="47">
        <v>423</v>
      </c>
      <c r="U965" s="47">
        <v>188</v>
      </c>
      <c r="V965" t="s">
        <v>71</v>
      </c>
      <c r="W965" t="s">
        <v>72</v>
      </c>
      <c r="X965"/>
      <c r="Y965" t="s">
        <v>240</v>
      </c>
      <c r="Z965" s="43" t="str">
        <f>Raw_data[[#This Row],[Month]]&amp;Raw_data[[#This Row],[Locations]]&amp;Raw_data[[#This Row],[Looker2]]</f>
        <v>45292Dallas Ft WorthRTC</v>
      </c>
      <c r="AA965" s="44" t="str">
        <f>IFERROR(VLOOKUP(Raw_data[[#This Row],[Description]],'LU Table'!$A$1:$B$50,2,0),"")</f>
        <v>RTC</v>
      </c>
      <c r="AB965" s="44" t="str">
        <f>TRIM(MID(Raw_data[[#This Row],[Location]],LEN("Positive Recovery- ")+1,LEN(Raw_data[[#This Row],[Location]])))</f>
        <v>Dallas Ft Worth</v>
      </c>
      <c r="AC965" s="45">
        <f t="shared" si="15"/>
        <v>45292</v>
      </c>
      <c r="AD965" s="44" t="str">
        <f>VLOOKUP(Raw_data[[#This Row],[Locations]]&amp;Raw_data[[#This Row],[Looker2]],Category!A:E,5,0)</f>
        <v>Company Owned</v>
      </c>
      <c r="AE965" s="44" t="str">
        <f>Raw_data[[#This Row],[Locations]]&amp;Raw_data[[#This Row],[Looker2]]</f>
        <v>Dallas Ft WorthRTC</v>
      </c>
    </row>
    <row r="966" spans="1:31">
      <c r="A966" s="15">
        <v>45302</v>
      </c>
      <c r="B966" s="15">
        <v>45301</v>
      </c>
      <c r="C966" t="s">
        <v>9</v>
      </c>
      <c r="D966">
        <v>206409</v>
      </c>
      <c r="E966" t="s">
        <v>1033</v>
      </c>
      <c r="F966" t="s">
        <v>1034</v>
      </c>
      <c r="G966" t="s">
        <v>1035</v>
      </c>
      <c r="H966" t="s">
        <v>155</v>
      </c>
      <c r="I966" t="s">
        <v>232</v>
      </c>
      <c r="J966" t="s">
        <v>92</v>
      </c>
      <c r="K966" t="s">
        <v>16</v>
      </c>
      <c r="L966" t="s">
        <v>130</v>
      </c>
      <c r="M966">
        <v>1</v>
      </c>
      <c r="N966" s="47">
        <v>665</v>
      </c>
      <c r="O966" s="47">
        <v>0</v>
      </c>
      <c r="P966" s="47">
        <v>0</v>
      </c>
      <c r="Q966" s="47">
        <v>0</v>
      </c>
      <c r="R966" s="47">
        <v>0</v>
      </c>
      <c r="S966" s="47">
        <v>0</v>
      </c>
      <c r="T966" s="47">
        <v>598.5</v>
      </c>
      <c r="U966" s="47">
        <v>598.5</v>
      </c>
      <c r="V966" t="s">
        <v>71</v>
      </c>
      <c r="W966" t="s">
        <v>72</v>
      </c>
      <c r="X966"/>
      <c r="Y966" t="s">
        <v>240</v>
      </c>
      <c r="Z966" s="43" t="str">
        <f>Raw_data[[#This Row],[Month]]&amp;Raw_data[[#This Row],[Locations]]&amp;Raw_data[[#This Row],[Looker2]]</f>
        <v>45292Garden OaksDetox</v>
      </c>
      <c r="AA966" s="44" t="str">
        <f>IFERROR(VLOOKUP(Raw_data[[#This Row],[Description]],'LU Table'!$A$1:$B$50,2,0),"")</f>
        <v>Detox</v>
      </c>
      <c r="AB966" s="44" t="str">
        <f>TRIM(MID(Raw_data[[#This Row],[Location]],LEN("Positive Recovery- ")+1,LEN(Raw_data[[#This Row],[Location]])))</f>
        <v>Garden Oaks</v>
      </c>
      <c r="AC966" s="45">
        <f t="shared" si="15"/>
        <v>45292</v>
      </c>
      <c r="AD966" s="44" t="str">
        <f>VLOOKUP(Raw_data[[#This Row],[Locations]]&amp;Raw_data[[#This Row],[Looker2]],Category!A:E,5,0)</f>
        <v>Company Owned</v>
      </c>
      <c r="AE966" s="44" t="str">
        <f>Raw_data[[#This Row],[Locations]]&amp;Raw_data[[#This Row],[Looker2]]</f>
        <v>Garden OaksDetox</v>
      </c>
    </row>
    <row r="967" spans="1:31">
      <c r="A967" s="15">
        <v>45302</v>
      </c>
      <c r="B967" s="15">
        <v>45301</v>
      </c>
      <c r="C967" t="s">
        <v>9</v>
      </c>
      <c r="D967">
        <v>206410</v>
      </c>
      <c r="E967" t="s">
        <v>946</v>
      </c>
      <c r="F967" t="s">
        <v>284</v>
      </c>
      <c r="G967" t="s">
        <v>470</v>
      </c>
      <c r="H967" t="s">
        <v>151</v>
      </c>
      <c r="I967" t="s">
        <v>232</v>
      </c>
      <c r="J967" t="s">
        <v>92</v>
      </c>
      <c r="K967" t="s">
        <v>16</v>
      </c>
      <c r="L967" t="s">
        <v>131</v>
      </c>
      <c r="M967">
        <v>1</v>
      </c>
      <c r="N967" s="47">
        <v>475</v>
      </c>
      <c r="O967" s="47">
        <v>0</v>
      </c>
      <c r="P967" s="47">
        <v>0</v>
      </c>
      <c r="Q967" s="47">
        <v>0</v>
      </c>
      <c r="R967" s="47">
        <v>0</v>
      </c>
      <c r="S967" s="47">
        <v>475</v>
      </c>
      <c r="T967" s="47">
        <v>427.5</v>
      </c>
      <c r="U967" s="47">
        <v>427.5</v>
      </c>
      <c r="V967" t="s">
        <v>71</v>
      </c>
      <c r="W967" t="s">
        <v>72</v>
      </c>
      <c r="X967"/>
      <c r="Y967" t="s">
        <v>240</v>
      </c>
      <c r="Z967" s="43" t="str">
        <f>Raw_data[[#This Row],[Month]]&amp;Raw_data[[#This Row],[Locations]]&amp;Raw_data[[#This Row],[Looker2]]</f>
        <v>45292Garden OaksRTC</v>
      </c>
      <c r="AA967" s="44" t="str">
        <f>IFERROR(VLOOKUP(Raw_data[[#This Row],[Description]],'LU Table'!$A$1:$B$50,2,0),"")</f>
        <v>RTC</v>
      </c>
      <c r="AB967" s="44" t="str">
        <f>TRIM(MID(Raw_data[[#This Row],[Location]],LEN("Positive Recovery- ")+1,LEN(Raw_data[[#This Row],[Location]])))</f>
        <v>Garden Oaks</v>
      </c>
      <c r="AC967" s="45">
        <f t="shared" si="15"/>
        <v>45292</v>
      </c>
      <c r="AD967" s="44" t="str">
        <f>VLOOKUP(Raw_data[[#This Row],[Locations]]&amp;Raw_data[[#This Row],[Looker2]],Category!A:E,5,0)</f>
        <v>Company Owned</v>
      </c>
      <c r="AE967" s="44" t="str">
        <f>Raw_data[[#This Row],[Locations]]&amp;Raw_data[[#This Row],[Looker2]]</f>
        <v>Garden OaksRTC</v>
      </c>
    </row>
    <row r="968" spans="1:31">
      <c r="A968" s="15">
        <v>45302</v>
      </c>
      <c r="B968" s="15">
        <v>45301</v>
      </c>
      <c r="C968" t="s">
        <v>9</v>
      </c>
      <c r="D968">
        <v>206412</v>
      </c>
      <c r="E968" t="s">
        <v>969</v>
      </c>
      <c r="F968" t="s">
        <v>307</v>
      </c>
      <c r="G968" t="s">
        <v>276</v>
      </c>
      <c r="H968" t="s">
        <v>152</v>
      </c>
      <c r="I968" t="s">
        <v>232</v>
      </c>
      <c r="J968" t="s">
        <v>96</v>
      </c>
      <c r="K968" t="s">
        <v>107</v>
      </c>
      <c r="L968" t="s">
        <v>130</v>
      </c>
      <c r="M968">
        <v>1</v>
      </c>
      <c r="N968" s="47">
        <v>428</v>
      </c>
      <c r="O968" s="47">
        <v>0</v>
      </c>
      <c r="P968" s="47">
        <v>0</v>
      </c>
      <c r="Q968" s="47">
        <v>0</v>
      </c>
      <c r="R968" s="47">
        <v>0</v>
      </c>
      <c r="S968" s="47">
        <v>0</v>
      </c>
      <c r="T968" s="47">
        <v>385.2</v>
      </c>
      <c r="U968" s="47">
        <v>28.2</v>
      </c>
      <c r="V968" t="s">
        <v>71</v>
      </c>
      <c r="W968" t="s">
        <v>72</v>
      </c>
      <c r="X968"/>
      <c r="Y968" t="s">
        <v>240</v>
      </c>
      <c r="Z968" s="43" t="str">
        <f>Raw_data[[#This Row],[Month]]&amp;Raw_data[[#This Row],[Locations]]&amp;Raw_data[[#This Row],[Looker2]]</f>
        <v>45292Dallas Ft WorthRTC</v>
      </c>
      <c r="AA968" s="44" t="str">
        <f>IFERROR(VLOOKUP(Raw_data[[#This Row],[Description]],'LU Table'!$A$1:$B$50,2,0),"")</f>
        <v>RTC</v>
      </c>
      <c r="AB968" s="44" t="str">
        <f>TRIM(MID(Raw_data[[#This Row],[Location]],LEN("Positive Recovery- ")+1,LEN(Raw_data[[#This Row],[Location]])))</f>
        <v>Dallas Ft Worth</v>
      </c>
      <c r="AC968" s="45">
        <f t="shared" si="15"/>
        <v>45292</v>
      </c>
      <c r="AD968" s="44" t="str">
        <f>VLOOKUP(Raw_data[[#This Row],[Locations]]&amp;Raw_data[[#This Row],[Looker2]],Category!A:E,5,0)</f>
        <v>Company Owned</v>
      </c>
      <c r="AE968" s="44" t="str">
        <f>Raw_data[[#This Row],[Locations]]&amp;Raw_data[[#This Row],[Looker2]]</f>
        <v>Dallas Ft WorthRTC</v>
      </c>
    </row>
    <row r="969" spans="1:31">
      <c r="A969" s="15">
        <v>45302</v>
      </c>
      <c r="B969" s="15">
        <v>45301</v>
      </c>
      <c r="C969" t="s">
        <v>9</v>
      </c>
      <c r="D969">
        <v>206413</v>
      </c>
      <c r="E969" t="s">
        <v>769</v>
      </c>
      <c r="F969" t="s">
        <v>397</v>
      </c>
      <c r="G969" t="s">
        <v>770</v>
      </c>
      <c r="H969" t="s">
        <v>151</v>
      </c>
      <c r="I969" t="s">
        <v>232</v>
      </c>
      <c r="J969" t="s">
        <v>91</v>
      </c>
      <c r="K969" t="s">
        <v>57</v>
      </c>
      <c r="L969" t="s">
        <v>130</v>
      </c>
      <c r="M969">
        <v>1</v>
      </c>
      <c r="N969" s="47">
        <v>470</v>
      </c>
      <c r="O969" s="47">
        <v>0</v>
      </c>
      <c r="P969" s="47">
        <v>0</v>
      </c>
      <c r="Q969" s="47">
        <v>0</v>
      </c>
      <c r="R969" s="47">
        <v>0</v>
      </c>
      <c r="S969" s="47">
        <v>0</v>
      </c>
      <c r="T969" s="47">
        <v>423</v>
      </c>
      <c r="U969" s="47">
        <v>-47</v>
      </c>
      <c r="V969" t="s">
        <v>71</v>
      </c>
      <c r="W969" t="s">
        <v>72</v>
      </c>
      <c r="X969"/>
      <c r="Y969" t="s">
        <v>240</v>
      </c>
      <c r="Z969" s="43" t="str">
        <f>Raw_data[[#This Row],[Month]]&amp;Raw_data[[#This Row],[Locations]]&amp;Raw_data[[#This Row],[Looker2]]</f>
        <v>45292Hill CountryRTC</v>
      </c>
      <c r="AA969" s="44" t="str">
        <f>IFERROR(VLOOKUP(Raw_data[[#This Row],[Description]],'LU Table'!$A$1:$B$50,2,0),"")</f>
        <v>RTC</v>
      </c>
      <c r="AB969" s="44" t="str">
        <f>TRIM(MID(Raw_data[[#This Row],[Location]],LEN("Positive Recovery- ")+1,LEN(Raw_data[[#This Row],[Location]])))</f>
        <v>Hill Country</v>
      </c>
      <c r="AC969" s="45">
        <f t="shared" si="15"/>
        <v>45292</v>
      </c>
      <c r="AD969" s="44" t="str">
        <f>VLOOKUP(Raw_data[[#This Row],[Locations]]&amp;Raw_data[[#This Row],[Looker2]],Category!A:E,5,0)</f>
        <v>Company Owned</v>
      </c>
      <c r="AE969" s="44" t="str">
        <f>Raw_data[[#This Row],[Locations]]&amp;Raw_data[[#This Row],[Looker2]]</f>
        <v>Hill CountryRTC</v>
      </c>
    </row>
    <row r="970" spans="1:31">
      <c r="A970" s="15">
        <v>45302</v>
      </c>
      <c r="B970" s="15">
        <v>45301</v>
      </c>
      <c r="C970" t="s">
        <v>9</v>
      </c>
      <c r="D970">
        <v>206414</v>
      </c>
      <c r="E970" t="s">
        <v>1006</v>
      </c>
      <c r="F970" t="s">
        <v>362</v>
      </c>
      <c r="G970" t="s">
        <v>728</v>
      </c>
      <c r="H970" t="s">
        <v>151</v>
      </c>
      <c r="I970" t="s">
        <v>232</v>
      </c>
      <c r="J970" t="s">
        <v>87</v>
      </c>
      <c r="K970" t="s">
        <v>57</v>
      </c>
      <c r="L970" t="s">
        <v>131</v>
      </c>
      <c r="M970">
        <v>1</v>
      </c>
      <c r="N970" s="47">
        <v>470</v>
      </c>
      <c r="O970" s="47">
        <v>0</v>
      </c>
      <c r="P970" s="47">
        <v>0</v>
      </c>
      <c r="Q970" s="47">
        <v>0</v>
      </c>
      <c r="R970" s="47">
        <v>0</v>
      </c>
      <c r="S970" s="47">
        <v>0</v>
      </c>
      <c r="T970" s="47">
        <v>423</v>
      </c>
      <c r="U970" s="47">
        <v>423</v>
      </c>
      <c r="V970" t="s">
        <v>71</v>
      </c>
      <c r="W970" t="s">
        <v>72</v>
      </c>
      <c r="X970"/>
      <c r="Y970" t="s">
        <v>240</v>
      </c>
      <c r="Z970" s="43" t="str">
        <f>Raw_data[[#This Row],[Month]]&amp;Raw_data[[#This Row],[Locations]]&amp;Raw_data[[#This Row],[Looker2]]</f>
        <v>45292Hill CountryRTC</v>
      </c>
      <c r="AA970" s="44" t="str">
        <f>IFERROR(VLOOKUP(Raw_data[[#This Row],[Description]],'LU Table'!$A$1:$B$50,2,0),"")</f>
        <v>RTC</v>
      </c>
      <c r="AB970" s="44" t="str">
        <f>TRIM(MID(Raw_data[[#This Row],[Location]],LEN("Positive Recovery- ")+1,LEN(Raw_data[[#This Row],[Location]])))</f>
        <v>Hill Country</v>
      </c>
      <c r="AC970" s="45">
        <f t="shared" si="15"/>
        <v>45292</v>
      </c>
      <c r="AD970" s="44" t="str">
        <f>VLOOKUP(Raw_data[[#This Row],[Locations]]&amp;Raw_data[[#This Row],[Looker2]],Category!A:E,5,0)</f>
        <v>Company Owned</v>
      </c>
      <c r="AE970" s="44" t="str">
        <f>Raw_data[[#This Row],[Locations]]&amp;Raw_data[[#This Row],[Looker2]]</f>
        <v>Hill CountryRTC</v>
      </c>
    </row>
    <row r="971" spans="1:31">
      <c r="A971" s="15">
        <v>45302</v>
      </c>
      <c r="B971" s="15">
        <v>45301</v>
      </c>
      <c r="C971" t="s">
        <v>9</v>
      </c>
      <c r="D971">
        <v>206415</v>
      </c>
      <c r="E971" t="s">
        <v>978</v>
      </c>
      <c r="F971" t="s">
        <v>979</v>
      </c>
      <c r="G971" t="s">
        <v>538</v>
      </c>
      <c r="H971" t="s">
        <v>151</v>
      </c>
      <c r="I971" t="s">
        <v>232</v>
      </c>
      <c r="J971" t="s">
        <v>17</v>
      </c>
      <c r="K971" t="s">
        <v>16</v>
      </c>
      <c r="L971" t="s">
        <v>130</v>
      </c>
      <c r="M971">
        <v>1</v>
      </c>
      <c r="N971" s="47">
        <v>400</v>
      </c>
      <c r="O971" s="47">
        <v>0</v>
      </c>
      <c r="P971" s="47">
        <v>0</v>
      </c>
      <c r="Q971" s="47">
        <v>0</v>
      </c>
      <c r="R971" s="47">
        <v>0</v>
      </c>
      <c r="S971" s="47">
        <v>0</v>
      </c>
      <c r="T971" s="47">
        <v>400</v>
      </c>
      <c r="U971" s="47">
        <v>0</v>
      </c>
      <c r="V971" t="s">
        <v>71</v>
      </c>
      <c r="W971" t="s">
        <v>72</v>
      </c>
      <c r="X971"/>
      <c r="Y971" t="s">
        <v>240</v>
      </c>
      <c r="Z971" s="43" t="str">
        <f>Raw_data[[#This Row],[Month]]&amp;Raw_data[[#This Row],[Locations]]&amp;Raw_data[[#This Row],[Looker2]]</f>
        <v>45292Garden OaksRTC</v>
      </c>
      <c r="AA971" s="44" t="str">
        <f>IFERROR(VLOOKUP(Raw_data[[#This Row],[Description]],'LU Table'!$A$1:$B$50,2,0),"")</f>
        <v>RTC</v>
      </c>
      <c r="AB971" s="44" t="str">
        <f>TRIM(MID(Raw_data[[#This Row],[Location]],LEN("Positive Recovery- ")+1,LEN(Raw_data[[#This Row],[Location]])))</f>
        <v>Garden Oaks</v>
      </c>
      <c r="AC971" s="45">
        <f t="shared" si="15"/>
        <v>45292</v>
      </c>
      <c r="AD971" s="44" t="str">
        <f>VLOOKUP(Raw_data[[#This Row],[Locations]]&amp;Raw_data[[#This Row],[Looker2]],Category!A:E,5,0)</f>
        <v>Company Owned</v>
      </c>
      <c r="AE971" s="44" t="str">
        <f>Raw_data[[#This Row],[Locations]]&amp;Raw_data[[#This Row],[Looker2]]</f>
        <v>Garden OaksRTC</v>
      </c>
    </row>
    <row r="972" spans="1:31">
      <c r="A972" s="15">
        <v>45302</v>
      </c>
      <c r="B972" s="15">
        <v>45301</v>
      </c>
      <c r="C972" t="s">
        <v>9</v>
      </c>
      <c r="D972">
        <v>206416</v>
      </c>
      <c r="E972" t="s">
        <v>568</v>
      </c>
      <c r="F972" t="s">
        <v>302</v>
      </c>
      <c r="G972" t="s">
        <v>482</v>
      </c>
      <c r="H972" t="s">
        <v>164</v>
      </c>
      <c r="I972"/>
      <c r="J972" t="s">
        <v>89</v>
      </c>
      <c r="K972" t="s">
        <v>16</v>
      </c>
      <c r="L972" t="s">
        <v>131</v>
      </c>
      <c r="M972">
        <v>1</v>
      </c>
      <c r="N972" s="47">
        <v>365</v>
      </c>
      <c r="O972" s="47">
        <v>0</v>
      </c>
      <c r="P972" s="47">
        <v>0</v>
      </c>
      <c r="Q972" s="47">
        <v>0</v>
      </c>
      <c r="R972" s="47">
        <v>0</v>
      </c>
      <c r="S972" s="47">
        <v>0</v>
      </c>
      <c r="T972" s="47">
        <v>328.5</v>
      </c>
      <c r="U972" s="47">
        <v>-36.5</v>
      </c>
      <c r="V972" t="s">
        <v>71</v>
      </c>
      <c r="W972" t="s">
        <v>72</v>
      </c>
      <c r="X972"/>
      <c r="Y972" t="s">
        <v>240</v>
      </c>
      <c r="Z972" s="43" t="str">
        <f>Raw_data[[#This Row],[Month]]&amp;Raw_data[[#This Row],[Locations]]&amp;Raw_data[[#This Row],[Looker2]]</f>
        <v>45292Garden OaksRTC</v>
      </c>
      <c r="AA972" s="44" t="str">
        <f>IFERROR(VLOOKUP(Raw_data[[#This Row],[Description]],'LU Table'!$A$1:$B$50,2,0),"")</f>
        <v>RTC</v>
      </c>
      <c r="AB972" s="44" t="str">
        <f>TRIM(MID(Raw_data[[#This Row],[Location]],LEN("Positive Recovery- ")+1,LEN(Raw_data[[#This Row],[Location]])))</f>
        <v>Garden Oaks</v>
      </c>
      <c r="AC972" s="45">
        <f t="shared" si="15"/>
        <v>45292</v>
      </c>
      <c r="AD972" s="44" t="str">
        <f>VLOOKUP(Raw_data[[#This Row],[Locations]]&amp;Raw_data[[#This Row],[Looker2]],Category!A:E,5,0)</f>
        <v>Company Owned</v>
      </c>
      <c r="AE972" s="44" t="str">
        <f>Raw_data[[#This Row],[Locations]]&amp;Raw_data[[#This Row],[Looker2]]</f>
        <v>Garden OaksRTC</v>
      </c>
    </row>
    <row r="973" spans="1:31">
      <c r="A973" s="15">
        <v>45302</v>
      </c>
      <c r="B973" s="15">
        <v>45301</v>
      </c>
      <c r="C973" t="s">
        <v>9</v>
      </c>
      <c r="D973">
        <v>206417</v>
      </c>
      <c r="E973" t="s">
        <v>759</v>
      </c>
      <c r="F973" t="s">
        <v>760</v>
      </c>
      <c r="G973" t="s">
        <v>761</v>
      </c>
      <c r="H973" t="s">
        <v>151</v>
      </c>
      <c r="I973" t="s">
        <v>232</v>
      </c>
      <c r="J973" t="s">
        <v>931</v>
      </c>
      <c r="K973" t="s">
        <v>107</v>
      </c>
      <c r="L973" t="s">
        <v>130</v>
      </c>
      <c r="M973">
        <v>1</v>
      </c>
      <c r="N973" s="47">
        <v>520</v>
      </c>
      <c r="O973" s="47">
        <v>0</v>
      </c>
      <c r="P973" s="47">
        <v>0</v>
      </c>
      <c r="Q973" s="47">
        <v>0</v>
      </c>
      <c r="R973" s="47">
        <v>0</v>
      </c>
      <c r="S973" s="47">
        <v>520</v>
      </c>
      <c r="T973" s="47">
        <v>468</v>
      </c>
      <c r="U973" s="47">
        <v>468</v>
      </c>
      <c r="V973" t="s">
        <v>71</v>
      </c>
      <c r="W973" t="s">
        <v>72</v>
      </c>
      <c r="X973"/>
      <c r="Y973" t="s">
        <v>240</v>
      </c>
      <c r="Z973" s="43" t="str">
        <f>Raw_data[[#This Row],[Month]]&amp;Raw_data[[#This Row],[Locations]]&amp;Raw_data[[#This Row],[Looker2]]</f>
        <v>45292Dallas Ft WorthRTC</v>
      </c>
      <c r="AA973" s="44" t="str">
        <f>IFERROR(VLOOKUP(Raw_data[[#This Row],[Description]],'LU Table'!$A$1:$B$50,2,0),"")</f>
        <v>RTC</v>
      </c>
      <c r="AB973" s="44" t="str">
        <f>TRIM(MID(Raw_data[[#This Row],[Location]],LEN("Positive Recovery- ")+1,LEN(Raw_data[[#This Row],[Location]])))</f>
        <v>Dallas Ft Worth</v>
      </c>
      <c r="AC973" s="45">
        <f t="shared" si="15"/>
        <v>45292</v>
      </c>
      <c r="AD973" s="44" t="str">
        <f>VLOOKUP(Raw_data[[#This Row],[Locations]]&amp;Raw_data[[#This Row],[Looker2]],Category!A:E,5,0)</f>
        <v>Company Owned</v>
      </c>
      <c r="AE973" s="44" t="str">
        <f>Raw_data[[#This Row],[Locations]]&amp;Raw_data[[#This Row],[Looker2]]</f>
        <v>Dallas Ft WorthRTC</v>
      </c>
    </row>
    <row r="974" spans="1:31">
      <c r="A974" s="15">
        <v>45302</v>
      </c>
      <c r="B974" s="15">
        <v>45301</v>
      </c>
      <c r="C974" t="s">
        <v>9</v>
      </c>
      <c r="D974">
        <v>206418</v>
      </c>
      <c r="E974" t="s">
        <v>1046</v>
      </c>
      <c r="F974" t="s">
        <v>1047</v>
      </c>
      <c r="G974" t="s">
        <v>1048</v>
      </c>
      <c r="H974" t="s">
        <v>151</v>
      </c>
      <c r="I974" t="s">
        <v>232</v>
      </c>
      <c r="J974" t="s">
        <v>88</v>
      </c>
      <c r="K974" t="s">
        <v>57</v>
      </c>
      <c r="L974" t="s">
        <v>131</v>
      </c>
      <c r="M974">
        <v>1</v>
      </c>
      <c r="N974" s="47">
        <v>500</v>
      </c>
      <c r="O974" s="47">
        <v>0</v>
      </c>
      <c r="P974" s="47">
        <v>0</v>
      </c>
      <c r="Q974" s="47">
        <v>0</v>
      </c>
      <c r="R974" s="47">
        <v>0</v>
      </c>
      <c r="S974" s="47">
        <v>500</v>
      </c>
      <c r="T974" s="47">
        <v>450</v>
      </c>
      <c r="U974" s="47">
        <v>450</v>
      </c>
      <c r="V974" t="s">
        <v>71</v>
      </c>
      <c r="W974" t="s">
        <v>72</v>
      </c>
      <c r="X974"/>
      <c r="Y974" t="s">
        <v>240</v>
      </c>
      <c r="Z974" s="43" t="str">
        <f>Raw_data[[#This Row],[Month]]&amp;Raw_data[[#This Row],[Locations]]&amp;Raw_data[[#This Row],[Looker2]]</f>
        <v>45292Hill CountryRTC</v>
      </c>
      <c r="AA974" s="44" t="str">
        <f>IFERROR(VLOOKUP(Raw_data[[#This Row],[Description]],'LU Table'!$A$1:$B$50,2,0),"")</f>
        <v>RTC</v>
      </c>
      <c r="AB974" s="44" t="str">
        <f>TRIM(MID(Raw_data[[#This Row],[Location]],LEN("Positive Recovery- ")+1,LEN(Raw_data[[#This Row],[Location]])))</f>
        <v>Hill Country</v>
      </c>
      <c r="AC974" s="45">
        <f t="shared" si="15"/>
        <v>45292</v>
      </c>
      <c r="AD974" s="44" t="str">
        <f>VLOOKUP(Raw_data[[#This Row],[Locations]]&amp;Raw_data[[#This Row],[Looker2]],Category!A:E,5,0)</f>
        <v>Company Owned</v>
      </c>
      <c r="AE974" s="44" t="str">
        <f>Raw_data[[#This Row],[Locations]]&amp;Raw_data[[#This Row],[Looker2]]</f>
        <v>Hill CountryRTC</v>
      </c>
    </row>
    <row r="975" spans="1:31">
      <c r="A975" s="15">
        <v>45302</v>
      </c>
      <c r="B975" s="15">
        <v>45301</v>
      </c>
      <c r="C975" t="s">
        <v>9</v>
      </c>
      <c r="D975">
        <v>206419</v>
      </c>
      <c r="E975" t="s">
        <v>1049</v>
      </c>
      <c r="F975" t="s">
        <v>391</v>
      </c>
      <c r="G975" t="s">
        <v>450</v>
      </c>
      <c r="H975" t="s">
        <v>155</v>
      </c>
      <c r="I975" t="s">
        <v>232</v>
      </c>
      <c r="J975" t="s">
        <v>17</v>
      </c>
      <c r="K975" t="s">
        <v>16</v>
      </c>
      <c r="L975" t="s">
        <v>130</v>
      </c>
      <c r="M975">
        <v>1</v>
      </c>
      <c r="N975" s="47">
        <v>750</v>
      </c>
      <c r="O975" s="47">
        <v>0</v>
      </c>
      <c r="P975" s="47">
        <v>0</v>
      </c>
      <c r="Q975" s="47">
        <v>0</v>
      </c>
      <c r="R975" s="47">
        <v>0</v>
      </c>
      <c r="S975" s="47">
        <v>0</v>
      </c>
      <c r="T975" s="47">
        <v>750</v>
      </c>
      <c r="U975" s="47">
        <v>0</v>
      </c>
      <c r="V975" t="s">
        <v>71</v>
      </c>
      <c r="W975" t="s">
        <v>72</v>
      </c>
      <c r="X975"/>
      <c r="Y975" t="s">
        <v>240</v>
      </c>
      <c r="Z975" s="43" t="str">
        <f>Raw_data[[#This Row],[Month]]&amp;Raw_data[[#This Row],[Locations]]&amp;Raw_data[[#This Row],[Looker2]]</f>
        <v>45292Garden OaksDetox</v>
      </c>
      <c r="AA975" s="44" t="str">
        <f>IFERROR(VLOOKUP(Raw_data[[#This Row],[Description]],'LU Table'!$A$1:$B$50,2,0),"")</f>
        <v>Detox</v>
      </c>
      <c r="AB975" s="44" t="str">
        <f>TRIM(MID(Raw_data[[#This Row],[Location]],LEN("Positive Recovery- ")+1,LEN(Raw_data[[#This Row],[Location]])))</f>
        <v>Garden Oaks</v>
      </c>
      <c r="AC975" s="45">
        <f t="shared" si="15"/>
        <v>45292</v>
      </c>
      <c r="AD975" s="44" t="str">
        <f>VLOOKUP(Raw_data[[#This Row],[Locations]]&amp;Raw_data[[#This Row],[Looker2]],Category!A:E,5,0)</f>
        <v>Company Owned</v>
      </c>
      <c r="AE975" s="44" t="str">
        <f>Raw_data[[#This Row],[Locations]]&amp;Raw_data[[#This Row],[Looker2]]</f>
        <v>Garden OaksDetox</v>
      </c>
    </row>
    <row r="976" spans="1:31">
      <c r="A976" s="15">
        <v>45302</v>
      </c>
      <c r="B976" s="15">
        <v>45301</v>
      </c>
      <c r="C976" t="s">
        <v>9</v>
      </c>
      <c r="D976">
        <v>206420</v>
      </c>
      <c r="E976" t="s">
        <v>116</v>
      </c>
      <c r="F976" t="s">
        <v>272</v>
      </c>
      <c r="G976" t="s">
        <v>273</v>
      </c>
      <c r="H976" t="s">
        <v>151</v>
      </c>
      <c r="I976" t="s">
        <v>232</v>
      </c>
      <c r="J976" t="s">
        <v>89</v>
      </c>
      <c r="K976" t="s">
        <v>16</v>
      </c>
      <c r="L976" t="s">
        <v>131</v>
      </c>
      <c r="M976">
        <v>1</v>
      </c>
      <c r="N976" s="47">
        <v>425</v>
      </c>
      <c r="O976" s="47">
        <v>0</v>
      </c>
      <c r="P976" s="47">
        <v>0</v>
      </c>
      <c r="Q976" s="47">
        <v>0</v>
      </c>
      <c r="R976" s="47">
        <v>0</v>
      </c>
      <c r="S976" s="47">
        <v>0</v>
      </c>
      <c r="T976" s="47">
        <v>382.5</v>
      </c>
      <c r="U976" s="47">
        <v>-42.5</v>
      </c>
      <c r="V976" t="s">
        <v>71</v>
      </c>
      <c r="W976" t="s">
        <v>72</v>
      </c>
      <c r="X976"/>
      <c r="Y976" t="s">
        <v>240</v>
      </c>
      <c r="Z976" s="43" t="str">
        <f>Raw_data[[#This Row],[Month]]&amp;Raw_data[[#This Row],[Locations]]&amp;Raw_data[[#This Row],[Looker2]]</f>
        <v>45292Garden OaksRTC</v>
      </c>
      <c r="AA976" s="44" t="str">
        <f>IFERROR(VLOOKUP(Raw_data[[#This Row],[Description]],'LU Table'!$A$1:$B$50,2,0),"")</f>
        <v>RTC</v>
      </c>
      <c r="AB976" s="44" t="str">
        <f>TRIM(MID(Raw_data[[#This Row],[Location]],LEN("Positive Recovery- ")+1,LEN(Raw_data[[#This Row],[Location]])))</f>
        <v>Garden Oaks</v>
      </c>
      <c r="AC976" s="45">
        <f t="shared" si="15"/>
        <v>45292</v>
      </c>
      <c r="AD976" s="44" t="str">
        <f>VLOOKUP(Raw_data[[#This Row],[Locations]]&amp;Raw_data[[#This Row],[Looker2]],Category!A:E,5,0)</f>
        <v>Company Owned</v>
      </c>
      <c r="AE976" s="44" t="str">
        <f>Raw_data[[#This Row],[Locations]]&amp;Raw_data[[#This Row],[Looker2]]</f>
        <v>Garden OaksRTC</v>
      </c>
    </row>
    <row r="977" spans="1:31">
      <c r="A977" s="15">
        <v>45302</v>
      </c>
      <c r="B977" s="15">
        <v>45301</v>
      </c>
      <c r="C977" t="s">
        <v>9</v>
      </c>
      <c r="D977">
        <v>206624</v>
      </c>
      <c r="E977" t="s">
        <v>970</v>
      </c>
      <c r="F977" t="s">
        <v>493</v>
      </c>
      <c r="G977" t="s">
        <v>971</v>
      </c>
      <c r="H977" t="s">
        <v>167</v>
      </c>
      <c r="I977" t="s">
        <v>232</v>
      </c>
      <c r="J977" t="s">
        <v>87</v>
      </c>
      <c r="K977" t="s">
        <v>22</v>
      </c>
      <c r="L977" t="s">
        <v>129</v>
      </c>
      <c r="M977">
        <v>1</v>
      </c>
      <c r="N977" s="47">
        <v>425</v>
      </c>
      <c r="O977" s="47">
        <v>0</v>
      </c>
      <c r="P977" s="47">
        <v>0</v>
      </c>
      <c r="Q977" s="47">
        <v>0</v>
      </c>
      <c r="R977" s="47">
        <v>0</v>
      </c>
      <c r="S977" s="47">
        <v>0</v>
      </c>
      <c r="T977" s="47">
        <v>425</v>
      </c>
      <c r="U977" s="47">
        <v>42.5</v>
      </c>
      <c r="V977" t="s">
        <v>71</v>
      </c>
      <c r="W977" t="s">
        <v>72</v>
      </c>
      <c r="X977"/>
      <c r="Y977" t="s">
        <v>240</v>
      </c>
      <c r="Z977" s="43" t="str">
        <f>Raw_data[[#This Row],[Month]]&amp;Raw_data[[#This Row],[Locations]]&amp;Raw_data[[#This Row],[Looker2]]</f>
        <v>45292AustinPHP</v>
      </c>
      <c r="AA977" s="44" t="str">
        <f>IFERROR(VLOOKUP(Raw_data[[#This Row],[Description]],'LU Table'!$A$1:$B$50,2,0),"")</f>
        <v>PHP</v>
      </c>
      <c r="AB977" s="44" t="str">
        <f>TRIM(MID(Raw_data[[#This Row],[Location]],LEN("Positive Recovery- ")+1,LEN(Raw_data[[#This Row],[Location]])))</f>
        <v>Austin</v>
      </c>
      <c r="AC977" s="45">
        <f t="shared" si="15"/>
        <v>45292</v>
      </c>
      <c r="AD977" s="44" t="str">
        <f>VLOOKUP(Raw_data[[#This Row],[Locations]]&amp;Raw_data[[#This Row],[Looker2]],Category!A:E,5,0)</f>
        <v>Affiliate</v>
      </c>
      <c r="AE977" s="44" t="str">
        <f>Raw_data[[#This Row],[Locations]]&amp;Raw_data[[#This Row],[Looker2]]</f>
        <v>AustinPHP</v>
      </c>
    </row>
    <row r="978" spans="1:31">
      <c r="A978" s="15">
        <v>45302</v>
      </c>
      <c r="B978" s="15">
        <v>45301</v>
      </c>
      <c r="C978" t="s">
        <v>9</v>
      </c>
      <c r="D978">
        <v>206625</v>
      </c>
      <c r="E978" t="s">
        <v>1007</v>
      </c>
      <c r="F978" t="s">
        <v>460</v>
      </c>
      <c r="G978" t="s">
        <v>1008</v>
      </c>
      <c r="H978" t="s">
        <v>157</v>
      </c>
      <c r="I978" t="s">
        <v>232</v>
      </c>
      <c r="J978" t="s">
        <v>17</v>
      </c>
      <c r="K978" t="s">
        <v>22</v>
      </c>
      <c r="L978" t="s">
        <v>129</v>
      </c>
      <c r="M978">
        <v>1</v>
      </c>
      <c r="N978" s="47">
        <v>300</v>
      </c>
      <c r="O978" s="47">
        <v>0</v>
      </c>
      <c r="P978" s="47">
        <v>0</v>
      </c>
      <c r="Q978" s="47">
        <v>0</v>
      </c>
      <c r="R978" s="47">
        <v>0</v>
      </c>
      <c r="S978" s="47">
        <v>300</v>
      </c>
      <c r="T978" s="47">
        <v>300</v>
      </c>
      <c r="U978" s="47">
        <v>300</v>
      </c>
      <c r="V978" t="s">
        <v>71</v>
      </c>
      <c r="W978" t="s">
        <v>72</v>
      </c>
      <c r="X978"/>
      <c r="Y978" t="s">
        <v>240</v>
      </c>
      <c r="Z978" s="43" t="str">
        <f>Raw_data[[#This Row],[Month]]&amp;Raw_data[[#This Row],[Locations]]&amp;Raw_data[[#This Row],[Looker2]]</f>
        <v>45292AustinPHP</v>
      </c>
      <c r="AA978" s="44" t="str">
        <f>IFERROR(VLOOKUP(Raw_data[[#This Row],[Description]],'LU Table'!$A$1:$B$50,2,0),"")</f>
        <v>PHP</v>
      </c>
      <c r="AB978" s="44" t="str">
        <f>TRIM(MID(Raw_data[[#This Row],[Location]],LEN("Positive Recovery- ")+1,LEN(Raw_data[[#This Row],[Location]])))</f>
        <v>Austin</v>
      </c>
      <c r="AC978" s="45">
        <f t="shared" si="15"/>
        <v>45292</v>
      </c>
      <c r="AD978" s="44" t="str">
        <f>VLOOKUP(Raw_data[[#This Row],[Locations]]&amp;Raw_data[[#This Row],[Looker2]],Category!A:E,5,0)</f>
        <v>Affiliate</v>
      </c>
      <c r="AE978" s="44" t="str">
        <f>Raw_data[[#This Row],[Locations]]&amp;Raw_data[[#This Row],[Looker2]]</f>
        <v>AustinPHP</v>
      </c>
    </row>
    <row r="979" spans="1:31">
      <c r="A979" s="15">
        <v>45302</v>
      </c>
      <c r="B979" s="15">
        <v>45301</v>
      </c>
      <c r="C979" t="s">
        <v>9</v>
      </c>
      <c r="D979">
        <v>206626</v>
      </c>
      <c r="E979" t="s">
        <v>947</v>
      </c>
      <c r="F979" t="s">
        <v>267</v>
      </c>
      <c r="G979" t="s">
        <v>948</v>
      </c>
      <c r="H979" t="s">
        <v>158</v>
      </c>
      <c r="I979" t="s">
        <v>232</v>
      </c>
      <c r="J979" t="s">
        <v>88</v>
      </c>
      <c r="K979" t="s">
        <v>22</v>
      </c>
      <c r="L979" t="s">
        <v>128</v>
      </c>
      <c r="M979">
        <v>1</v>
      </c>
      <c r="N979" s="47">
        <v>250</v>
      </c>
      <c r="O979" s="47">
        <v>0</v>
      </c>
      <c r="P979" s="47">
        <v>0</v>
      </c>
      <c r="Q979" s="47">
        <v>0</v>
      </c>
      <c r="R979" s="47">
        <v>0</v>
      </c>
      <c r="S979" s="47">
        <v>0</v>
      </c>
      <c r="T979" s="47">
        <v>225</v>
      </c>
      <c r="U979" s="47">
        <v>153.52000000000001</v>
      </c>
      <c r="V979" t="s">
        <v>71</v>
      </c>
      <c r="W979" t="s">
        <v>72</v>
      </c>
      <c r="X979"/>
      <c r="Y979" t="s">
        <v>240</v>
      </c>
      <c r="Z979" s="43" t="str">
        <f>Raw_data[[#This Row],[Month]]&amp;Raw_data[[#This Row],[Locations]]&amp;Raw_data[[#This Row],[Looker2]]</f>
        <v>45292AustinIOP</v>
      </c>
      <c r="AA979" s="44" t="str">
        <f>IFERROR(VLOOKUP(Raw_data[[#This Row],[Description]],'LU Table'!$A$1:$B$50,2,0),"")</f>
        <v>IOP</v>
      </c>
      <c r="AB979" s="44" t="str">
        <f>TRIM(MID(Raw_data[[#This Row],[Location]],LEN("Positive Recovery- ")+1,LEN(Raw_data[[#This Row],[Location]])))</f>
        <v>Austin</v>
      </c>
      <c r="AC979" s="45">
        <f t="shared" si="15"/>
        <v>45292</v>
      </c>
      <c r="AD979" s="44" t="str">
        <f>VLOOKUP(Raw_data[[#This Row],[Locations]]&amp;Raw_data[[#This Row],[Looker2]],Category!A:E,5,0)</f>
        <v>Affiliate</v>
      </c>
      <c r="AE979" s="44" t="str">
        <f>Raw_data[[#This Row],[Locations]]&amp;Raw_data[[#This Row],[Looker2]]</f>
        <v>AustinIOP</v>
      </c>
    </row>
    <row r="980" spans="1:31">
      <c r="A980" s="15">
        <v>45302</v>
      </c>
      <c r="B980" s="15">
        <v>45301</v>
      </c>
      <c r="C980" t="s">
        <v>9</v>
      </c>
      <c r="D980">
        <v>206627</v>
      </c>
      <c r="E980" t="s">
        <v>801</v>
      </c>
      <c r="F980" t="s">
        <v>302</v>
      </c>
      <c r="G980" t="s">
        <v>802</v>
      </c>
      <c r="H980" t="s">
        <v>159</v>
      </c>
      <c r="I980"/>
      <c r="J980" t="s">
        <v>17</v>
      </c>
      <c r="K980" t="s">
        <v>75</v>
      </c>
      <c r="L980" t="s">
        <v>128</v>
      </c>
      <c r="M980">
        <v>1</v>
      </c>
      <c r="N980" s="47">
        <v>125</v>
      </c>
      <c r="O980" s="47">
        <v>0</v>
      </c>
      <c r="P980" s="47">
        <v>0</v>
      </c>
      <c r="Q980" s="47">
        <v>0</v>
      </c>
      <c r="R980" s="47">
        <v>0</v>
      </c>
      <c r="S980" s="47">
        <v>125</v>
      </c>
      <c r="T980" s="47">
        <v>125</v>
      </c>
      <c r="U980" s="47">
        <v>125</v>
      </c>
      <c r="V980" t="s">
        <v>71</v>
      </c>
      <c r="W980" t="s">
        <v>72</v>
      </c>
      <c r="X980"/>
      <c r="Y980" t="s">
        <v>240</v>
      </c>
      <c r="Z980" s="43" t="str">
        <f>Raw_data[[#This Row],[Month]]&amp;Raw_data[[#This Row],[Locations]]&amp;Raw_data[[#This Row],[Looker2]]</f>
        <v>45292The WoodlandsIOP</v>
      </c>
      <c r="AA980" s="44" t="str">
        <f>IFERROR(VLOOKUP(Raw_data[[#This Row],[Description]],'LU Table'!$A$1:$B$50,2,0),"")</f>
        <v>IOP</v>
      </c>
      <c r="AB980" s="44" t="str">
        <f>TRIM(MID(Raw_data[[#This Row],[Location]],LEN("Positive Recovery- ")+1,LEN(Raw_data[[#This Row],[Location]])))</f>
        <v>The Woodlands</v>
      </c>
      <c r="AC980" s="45">
        <f t="shared" si="15"/>
        <v>45292</v>
      </c>
      <c r="AD980" s="44" t="str">
        <f>VLOOKUP(Raw_data[[#This Row],[Locations]]&amp;Raw_data[[#This Row],[Looker2]],Category!A:E,5,0)</f>
        <v>Affiliate</v>
      </c>
      <c r="AE980" s="44" t="str">
        <f>Raw_data[[#This Row],[Locations]]&amp;Raw_data[[#This Row],[Looker2]]</f>
        <v>The WoodlandsIOP</v>
      </c>
    </row>
    <row r="981" spans="1:31">
      <c r="A981" s="15">
        <v>45302</v>
      </c>
      <c r="B981" s="15">
        <v>45301</v>
      </c>
      <c r="C981" t="s">
        <v>9</v>
      </c>
      <c r="D981">
        <v>206628</v>
      </c>
      <c r="E981" t="s">
        <v>667</v>
      </c>
      <c r="F981" t="s">
        <v>264</v>
      </c>
      <c r="G981" t="s">
        <v>334</v>
      </c>
      <c r="H981" t="s">
        <v>160</v>
      </c>
      <c r="I981" t="s">
        <v>232</v>
      </c>
      <c r="J981" t="s">
        <v>90</v>
      </c>
      <c r="K981" t="s">
        <v>75</v>
      </c>
      <c r="L981" t="s">
        <v>128</v>
      </c>
      <c r="M981">
        <v>1</v>
      </c>
      <c r="N981" s="47">
        <v>220</v>
      </c>
      <c r="O981" s="47">
        <v>0</v>
      </c>
      <c r="P981" s="47">
        <v>0</v>
      </c>
      <c r="Q981" s="47">
        <v>0</v>
      </c>
      <c r="R981" s="47">
        <v>0</v>
      </c>
      <c r="S981" s="47">
        <v>8</v>
      </c>
      <c r="T981" s="47">
        <v>198</v>
      </c>
      <c r="U981" s="47">
        <v>-14</v>
      </c>
      <c r="V981" t="s">
        <v>71</v>
      </c>
      <c r="W981" t="s">
        <v>72</v>
      </c>
      <c r="X981"/>
      <c r="Y981" t="s">
        <v>240</v>
      </c>
      <c r="Z981" s="43" t="str">
        <f>Raw_data[[#This Row],[Month]]&amp;Raw_data[[#This Row],[Locations]]&amp;Raw_data[[#This Row],[Looker2]]</f>
        <v>45292The WoodlandsIOP</v>
      </c>
      <c r="AA981" s="44" t="str">
        <f>IFERROR(VLOOKUP(Raw_data[[#This Row],[Description]],'LU Table'!$A$1:$B$50,2,0),"")</f>
        <v>IOP</v>
      </c>
      <c r="AB981" s="44" t="str">
        <f>TRIM(MID(Raw_data[[#This Row],[Location]],LEN("Positive Recovery- ")+1,LEN(Raw_data[[#This Row],[Location]])))</f>
        <v>The Woodlands</v>
      </c>
      <c r="AC981" s="45">
        <f t="shared" si="15"/>
        <v>45292</v>
      </c>
      <c r="AD981" s="44" t="str">
        <f>VLOOKUP(Raw_data[[#This Row],[Locations]]&amp;Raw_data[[#This Row],[Looker2]],Category!A:E,5,0)</f>
        <v>Affiliate</v>
      </c>
      <c r="AE981" s="44" t="str">
        <f>Raw_data[[#This Row],[Locations]]&amp;Raw_data[[#This Row],[Looker2]]</f>
        <v>The WoodlandsIOP</v>
      </c>
    </row>
    <row r="982" spans="1:31">
      <c r="A982" s="15">
        <v>45302</v>
      </c>
      <c r="B982" s="15">
        <v>45301</v>
      </c>
      <c r="C982" t="s">
        <v>9</v>
      </c>
      <c r="D982">
        <v>206629</v>
      </c>
      <c r="E982" t="s">
        <v>836</v>
      </c>
      <c r="F982" t="s">
        <v>255</v>
      </c>
      <c r="G982" t="s">
        <v>308</v>
      </c>
      <c r="H982" t="s">
        <v>160</v>
      </c>
      <c r="I982" t="s">
        <v>232</v>
      </c>
      <c r="J982" t="s">
        <v>90</v>
      </c>
      <c r="K982" t="s">
        <v>75</v>
      </c>
      <c r="L982" t="s">
        <v>128</v>
      </c>
      <c r="M982">
        <v>1</v>
      </c>
      <c r="N982" s="47">
        <v>220</v>
      </c>
      <c r="O982" s="47">
        <v>0</v>
      </c>
      <c r="P982" s="47">
        <v>0</v>
      </c>
      <c r="Q982" s="47">
        <v>0</v>
      </c>
      <c r="R982" s="47">
        <v>0</v>
      </c>
      <c r="S982" s="47">
        <v>220</v>
      </c>
      <c r="T982" s="47">
        <v>198</v>
      </c>
      <c r="U982" s="47">
        <v>198</v>
      </c>
      <c r="V982" t="s">
        <v>71</v>
      </c>
      <c r="W982" t="s">
        <v>72</v>
      </c>
      <c r="X982"/>
      <c r="Y982" t="s">
        <v>240</v>
      </c>
      <c r="Z982" s="43" t="str">
        <f>Raw_data[[#This Row],[Month]]&amp;Raw_data[[#This Row],[Locations]]&amp;Raw_data[[#This Row],[Looker2]]</f>
        <v>45292The WoodlandsIOP</v>
      </c>
      <c r="AA982" s="44" t="str">
        <f>IFERROR(VLOOKUP(Raw_data[[#This Row],[Description]],'LU Table'!$A$1:$B$50,2,0),"")</f>
        <v>IOP</v>
      </c>
      <c r="AB982" s="44" t="str">
        <f>TRIM(MID(Raw_data[[#This Row],[Location]],LEN("Positive Recovery- ")+1,LEN(Raw_data[[#This Row],[Location]])))</f>
        <v>The Woodlands</v>
      </c>
      <c r="AC982" s="45">
        <f t="shared" si="15"/>
        <v>45292</v>
      </c>
      <c r="AD982" s="44" t="str">
        <f>VLOOKUP(Raw_data[[#This Row],[Locations]]&amp;Raw_data[[#This Row],[Looker2]],Category!A:E,5,0)</f>
        <v>Affiliate</v>
      </c>
      <c r="AE982" s="44" t="str">
        <f>Raw_data[[#This Row],[Locations]]&amp;Raw_data[[#This Row],[Looker2]]</f>
        <v>The WoodlandsIOP</v>
      </c>
    </row>
    <row r="983" spans="1:31">
      <c r="A983" s="15">
        <v>45302</v>
      </c>
      <c r="B983" s="15">
        <v>45301</v>
      </c>
      <c r="C983" t="s">
        <v>9</v>
      </c>
      <c r="D983">
        <v>206630</v>
      </c>
      <c r="E983" t="s">
        <v>943</v>
      </c>
      <c r="F983" t="s">
        <v>305</v>
      </c>
      <c r="G983" t="s">
        <v>944</v>
      </c>
      <c r="H983" t="s">
        <v>159</v>
      </c>
      <c r="I983" t="s">
        <v>232</v>
      </c>
      <c r="J983" t="s">
        <v>17</v>
      </c>
      <c r="K983" t="s">
        <v>22</v>
      </c>
      <c r="L983" t="s">
        <v>128</v>
      </c>
      <c r="M983">
        <v>1</v>
      </c>
      <c r="N983" s="47">
        <v>225</v>
      </c>
      <c r="O983" s="47">
        <v>0</v>
      </c>
      <c r="P983" s="47">
        <v>0</v>
      </c>
      <c r="Q983" s="47">
        <v>0</v>
      </c>
      <c r="R983" s="47">
        <v>0</v>
      </c>
      <c r="S983" s="47">
        <v>0</v>
      </c>
      <c r="T983" s="47">
        <v>225</v>
      </c>
      <c r="U983" s="47">
        <v>0</v>
      </c>
      <c r="V983" t="s">
        <v>71</v>
      </c>
      <c r="W983" t="s">
        <v>72</v>
      </c>
      <c r="X983"/>
      <c r="Y983" t="s">
        <v>240</v>
      </c>
      <c r="Z983" s="43" t="str">
        <f>Raw_data[[#This Row],[Month]]&amp;Raw_data[[#This Row],[Locations]]&amp;Raw_data[[#This Row],[Looker2]]</f>
        <v>45292AustinIOP</v>
      </c>
      <c r="AA983" s="44" t="str">
        <f>IFERROR(VLOOKUP(Raw_data[[#This Row],[Description]],'LU Table'!$A$1:$B$50,2,0),"")</f>
        <v>IOP</v>
      </c>
      <c r="AB983" s="44" t="str">
        <f>TRIM(MID(Raw_data[[#This Row],[Location]],LEN("Positive Recovery- ")+1,LEN(Raw_data[[#This Row],[Location]])))</f>
        <v>Austin</v>
      </c>
      <c r="AC983" s="45">
        <f t="shared" si="15"/>
        <v>45292</v>
      </c>
      <c r="AD983" s="44" t="str">
        <f>VLOOKUP(Raw_data[[#This Row],[Locations]]&amp;Raw_data[[#This Row],[Looker2]],Category!A:E,5,0)</f>
        <v>Affiliate</v>
      </c>
      <c r="AE983" s="44" t="str">
        <f>Raw_data[[#This Row],[Locations]]&amp;Raw_data[[#This Row],[Looker2]]</f>
        <v>AustinIOP</v>
      </c>
    </row>
    <row r="984" spans="1:31">
      <c r="A984" s="15">
        <v>45302</v>
      </c>
      <c r="B984" s="15">
        <v>45301</v>
      </c>
      <c r="C984" t="s">
        <v>9</v>
      </c>
      <c r="D984">
        <v>206631</v>
      </c>
      <c r="E984" t="s">
        <v>845</v>
      </c>
      <c r="F984" t="s">
        <v>846</v>
      </c>
      <c r="G984" t="s">
        <v>393</v>
      </c>
      <c r="H984" t="s">
        <v>160</v>
      </c>
      <c r="I984" t="s">
        <v>232</v>
      </c>
      <c r="J984" t="s">
        <v>95</v>
      </c>
      <c r="K984" t="s">
        <v>75</v>
      </c>
      <c r="L984" t="s">
        <v>128</v>
      </c>
      <c r="M984">
        <v>1</v>
      </c>
      <c r="N984" s="47">
        <v>130</v>
      </c>
      <c r="O984" s="47">
        <v>0</v>
      </c>
      <c r="P984" s="47">
        <v>0</v>
      </c>
      <c r="Q984" s="47">
        <v>0</v>
      </c>
      <c r="R984" s="47">
        <v>0</v>
      </c>
      <c r="S984" s="47">
        <v>130</v>
      </c>
      <c r="T984" s="47">
        <v>117</v>
      </c>
      <c r="U984" s="47">
        <v>117</v>
      </c>
      <c r="V984" t="s">
        <v>71</v>
      </c>
      <c r="W984" t="s">
        <v>72</v>
      </c>
      <c r="X984"/>
      <c r="Y984" t="s">
        <v>240</v>
      </c>
      <c r="Z984" s="43" t="str">
        <f>Raw_data[[#This Row],[Month]]&amp;Raw_data[[#This Row],[Locations]]&amp;Raw_data[[#This Row],[Looker2]]</f>
        <v>45292The WoodlandsIOP</v>
      </c>
      <c r="AA984" s="44" t="str">
        <f>IFERROR(VLOOKUP(Raw_data[[#This Row],[Description]],'LU Table'!$A$1:$B$50,2,0),"")</f>
        <v>IOP</v>
      </c>
      <c r="AB984" s="44" t="str">
        <f>TRIM(MID(Raw_data[[#This Row],[Location]],LEN("Positive Recovery- ")+1,LEN(Raw_data[[#This Row],[Location]])))</f>
        <v>The Woodlands</v>
      </c>
      <c r="AC984" s="45">
        <f t="shared" si="15"/>
        <v>45292</v>
      </c>
      <c r="AD984" s="44" t="str">
        <f>VLOOKUP(Raw_data[[#This Row],[Locations]]&amp;Raw_data[[#This Row],[Looker2]],Category!A:E,5,0)</f>
        <v>Affiliate</v>
      </c>
      <c r="AE984" s="44" t="str">
        <f>Raw_data[[#This Row],[Locations]]&amp;Raw_data[[#This Row],[Looker2]]</f>
        <v>The WoodlandsIOP</v>
      </c>
    </row>
    <row r="985" spans="1:31">
      <c r="A985" s="15">
        <v>45302</v>
      </c>
      <c r="B985" s="15">
        <v>45301</v>
      </c>
      <c r="C985" t="s">
        <v>9</v>
      </c>
      <c r="D985">
        <v>206632</v>
      </c>
      <c r="E985" t="s">
        <v>666</v>
      </c>
      <c r="F985" t="s">
        <v>282</v>
      </c>
      <c r="G985" t="s">
        <v>318</v>
      </c>
      <c r="H985" t="s">
        <v>159</v>
      </c>
      <c r="I985" t="s">
        <v>232</v>
      </c>
      <c r="J985" t="s">
        <v>17</v>
      </c>
      <c r="K985" t="s">
        <v>62</v>
      </c>
      <c r="L985" t="s">
        <v>128</v>
      </c>
      <c r="M985">
        <v>1</v>
      </c>
      <c r="N985" s="47">
        <v>150</v>
      </c>
      <c r="O985" s="47">
        <v>0</v>
      </c>
      <c r="P985" s="47">
        <v>0</v>
      </c>
      <c r="Q985" s="47">
        <v>0</v>
      </c>
      <c r="R985" s="47">
        <v>0</v>
      </c>
      <c r="S985" s="47">
        <v>150</v>
      </c>
      <c r="T985" s="47">
        <v>150</v>
      </c>
      <c r="U985" s="47">
        <v>150</v>
      </c>
      <c r="V985" t="s">
        <v>71</v>
      </c>
      <c r="W985" t="s">
        <v>72</v>
      </c>
      <c r="X985"/>
      <c r="Y985" t="s">
        <v>240</v>
      </c>
      <c r="Z985" s="43" t="str">
        <f>Raw_data[[#This Row],[Month]]&amp;Raw_data[[#This Row],[Locations]]&amp;Raw_data[[#This Row],[Looker2]]</f>
        <v>45292SugarlandIOP</v>
      </c>
      <c r="AA985" s="44" t="str">
        <f>IFERROR(VLOOKUP(Raw_data[[#This Row],[Description]],'LU Table'!$A$1:$B$50,2,0),"")</f>
        <v>IOP</v>
      </c>
      <c r="AB985" s="44" t="str">
        <f>TRIM(MID(Raw_data[[#This Row],[Location]],LEN("Positive Recovery- ")+1,LEN(Raw_data[[#This Row],[Location]])))</f>
        <v>Sugarland</v>
      </c>
      <c r="AC985" s="45">
        <f t="shared" si="15"/>
        <v>45292</v>
      </c>
      <c r="AD985" s="44" t="str">
        <f>VLOOKUP(Raw_data[[#This Row],[Locations]]&amp;Raw_data[[#This Row],[Looker2]],Category!A:E,5,0)</f>
        <v>Affiliate</v>
      </c>
      <c r="AE985" s="44" t="str">
        <f>Raw_data[[#This Row],[Locations]]&amp;Raw_data[[#This Row],[Looker2]]</f>
        <v>SugarlandIOP</v>
      </c>
    </row>
    <row r="986" spans="1:31">
      <c r="A986" s="15">
        <v>45302</v>
      </c>
      <c r="B986" s="15">
        <v>45301</v>
      </c>
      <c r="C986" t="s">
        <v>9</v>
      </c>
      <c r="D986">
        <v>206633</v>
      </c>
      <c r="E986" t="s">
        <v>857</v>
      </c>
      <c r="F986" t="s">
        <v>279</v>
      </c>
      <c r="G986" t="s">
        <v>858</v>
      </c>
      <c r="H986" t="s">
        <v>158</v>
      </c>
      <c r="I986" t="s">
        <v>232</v>
      </c>
      <c r="J986" t="s">
        <v>103</v>
      </c>
      <c r="K986" t="s">
        <v>62</v>
      </c>
      <c r="L986" t="s">
        <v>128</v>
      </c>
      <c r="M986">
        <v>1</v>
      </c>
      <c r="N986" s="47">
        <v>250</v>
      </c>
      <c r="O986" s="47">
        <v>0</v>
      </c>
      <c r="P986" s="47">
        <v>0</v>
      </c>
      <c r="Q986" s="47">
        <v>0</v>
      </c>
      <c r="R986" s="47">
        <v>0</v>
      </c>
      <c r="S986" s="47">
        <v>0</v>
      </c>
      <c r="T986" s="47">
        <v>225</v>
      </c>
      <c r="U986" s="47">
        <v>10</v>
      </c>
      <c r="V986" t="s">
        <v>71</v>
      </c>
      <c r="W986" t="s">
        <v>72</v>
      </c>
      <c r="X986"/>
      <c r="Y986" t="s">
        <v>240</v>
      </c>
      <c r="Z986" s="43" t="str">
        <f>Raw_data[[#This Row],[Month]]&amp;Raw_data[[#This Row],[Locations]]&amp;Raw_data[[#This Row],[Looker2]]</f>
        <v>45292SugarlandIOP</v>
      </c>
      <c r="AA986" s="44" t="str">
        <f>IFERROR(VLOOKUP(Raw_data[[#This Row],[Description]],'LU Table'!$A$1:$B$50,2,0),"")</f>
        <v>IOP</v>
      </c>
      <c r="AB986" s="44" t="str">
        <f>TRIM(MID(Raw_data[[#This Row],[Location]],LEN("Positive Recovery- ")+1,LEN(Raw_data[[#This Row],[Location]])))</f>
        <v>Sugarland</v>
      </c>
      <c r="AC986" s="45">
        <f t="shared" si="15"/>
        <v>45292</v>
      </c>
      <c r="AD986" s="44" t="str">
        <f>VLOOKUP(Raw_data[[#This Row],[Locations]]&amp;Raw_data[[#This Row],[Looker2]],Category!A:E,5,0)</f>
        <v>Affiliate</v>
      </c>
      <c r="AE986" s="44" t="str">
        <f>Raw_data[[#This Row],[Locations]]&amp;Raw_data[[#This Row],[Looker2]]</f>
        <v>SugarlandIOP</v>
      </c>
    </row>
    <row r="987" spans="1:31">
      <c r="A987" s="15">
        <v>45302</v>
      </c>
      <c r="B987" s="15">
        <v>45301</v>
      </c>
      <c r="C987" t="s">
        <v>9</v>
      </c>
      <c r="D987">
        <v>206634</v>
      </c>
      <c r="E987" t="s">
        <v>1012</v>
      </c>
      <c r="F987" t="s">
        <v>650</v>
      </c>
      <c r="G987" t="s">
        <v>1013</v>
      </c>
      <c r="H987" t="s">
        <v>157</v>
      </c>
      <c r="I987" t="s">
        <v>232</v>
      </c>
      <c r="J987" t="s">
        <v>88</v>
      </c>
      <c r="K987" t="s">
        <v>62</v>
      </c>
      <c r="L987" t="s">
        <v>129</v>
      </c>
      <c r="M987">
        <v>1</v>
      </c>
      <c r="N987" s="47">
        <v>400</v>
      </c>
      <c r="O987" s="47">
        <v>0</v>
      </c>
      <c r="P987" s="47">
        <v>0</v>
      </c>
      <c r="Q987" s="47">
        <v>0</v>
      </c>
      <c r="R987" s="47">
        <v>0</v>
      </c>
      <c r="S987" s="47">
        <v>0</v>
      </c>
      <c r="T987" s="47">
        <v>360</v>
      </c>
      <c r="U987" s="47">
        <v>0</v>
      </c>
      <c r="V987" t="s">
        <v>71</v>
      </c>
      <c r="W987" t="s">
        <v>72</v>
      </c>
      <c r="X987"/>
      <c r="Y987" t="s">
        <v>240</v>
      </c>
      <c r="Z987" s="43" t="str">
        <f>Raw_data[[#This Row],[Month]]&amp;Raw_data[[#This Row],[Locations]]&amp;Raw_data[[#This Row],[Looker2]]</f>
        <v>45292SugarlandPHP</v>
      </c>
      <c r="AA987" s="44" t="str">
        <f>IFERROR(VLOOKUP(Raw_data[[#This Row],[Description]],'LU Table'!$A$1:$B$50,2,0),"")</f>
        <v>PHP</v>
      </c>
      <c r="AB987" s="44" t="str">
        <f>TRIM(MID(Raw_data[[#This Row],[Location]],LEN("Positive Recovery- ")+1,LEN(Raw_data[[#This Row],[Location]])))</f>
        <v>Sugarland</v>
      </c>
      <c r="AC987" s="45">
        <f t="shared" si="15"/>
        <v>45292</v>
      </c>
      <c r="AD987" s="44" t="str">
        <f>VLOOKUP(Raw_data[[#This Row],[Locations]]&amp;Raw_data[[#This Row],[Looker2]],Category!A:E,5,0)</f>
        <v>Affiliate</v>
      </c>
      <c r="AE987" s="44" t="str">
        <f>Raw_data[[#This Row],[Locations]]&amp;Raw_data[[#This Row],[Looker2]]</f>
        <v>SugarlandPHP</v>
      </c>
    </row>
    <row r="988" spans="1:31">
      <c r="A988" s="15">
        <v>45302</v>
      </c>
      <c r="B988" s="15">
        <v>45301</v>
      </c>
      <c r="C988" t="s">
        <v>9</v>
      </c>
      <c r="D988">
        <v>206635</v>
      </c>
      <c r="E988" t="s">
        <v>842</v>
      </c>
      <c r="F988" t="s">
        <v>676</v>
      </c>
      <c r="G988" t="s">
        <v>308</v>
      </c>
      <c r="H988" t="s">
        <v>158</v>
      </c>
      <c r="I988" t="s">
        <v>232</v>
      </c>
      <c r="J988" t="s">
        <v>749</v>
      </c>
      <c r="K988" t="s">
        <v>62</v>
      </c>
      <c r="L988" t="s">
        <v>128</v>
      </c>
      <c r="M988">
        <v>1</v>
      </c>
      <c r="N988" s="47">
        <v>158</v>
      </c>
      <c r="O988" s="47">
        <v>0</v>
      </c>
      <c r="P988" s="47">
        <v>0</v>
      </c>
      <c r="Q988" s="47">
        <v>0</v>
      </c>
      <c r="R988" s="47">
        <v>0</v>
      </c>
      <c r="S988" s="47">
        <v>158</v>
      </c>
      <c r="T988" s="47">
        <v>142.19999999999999</v>
      </c>
      <c r="U988" s="47">
        <v>142.19999999999999</v>
      </c>
      <c r="V988" t="s">
        <v>71</v>
      </c>
      <c r="W988" t="s">
        <v>72</v>
      </c>
      <c r="X988"/>
      <c r="Y988" t="s">
        <v>240</v>
      </c>
      <c r="Z988" s="43" t="str">
        <f>Raw_data[[#This Row],[Month]]&amp;Raw_data[[#This Row],[Locations]]&amp;Raw_data[[#This Row],[Looker2]]</f>
        <v>45292SugarlandIOP</v>
      </c>
      <c r="AA988" s="44" t="str">
        <f>IFERROR(VLOOKUP(Raw_data[[#This Row],[Description]],'LU Table'!$A$1:$B$50,2,0),"")</f>
        <v>IOP</v>
      </c>
      <c r="AB988" s="44" t="str">
        <f>TRIM(MID(Raw_data[[#This Row],[Location]],LEN("Positive Recovery- ")+1,LEN(Raw_data[[#This Row],[Location]])))</f>
        <v>Sugarland</v>
      </c>
      <c r="AC988" s="45">
        <f t="shared" si="15"/>
        <v>45292</v>
      </c>
      <c r="AD988" s="44" t="str">
        <f>VLOOKUP(Raw_data[[#This Row],[Locations]]&amp;Raw_data[[#This Row],[Looker2]],Category!A:E,5,0)</f>
        <v>Affiliate</v>
      </c>
      <c r="AE988" s="44" t="str">
        <f>Raw_data[[#This Row],[Locations]]&amp;Raw_data[[#This Row],[Looker2]]</f>
        <v>SugarlandIOP</v>
      </c>
    </row>
    <row r="989" spans="1:31">
      <c r="A989" s="15">
        <v>45302</v>
      </c>
      <c r="B989" s="15">
        <v>45301</v>
      </c>
      <c r="C989" t="s">
        <v>9</v>
      </c>
      <c r="D989">
        <v>206636</v>
      </c>
      <c r="E989" t="s">
        <v>985</v>
      </c>
      <c r="F989" t="s">
        <v>324</v>
      </c>
      <c r="G989" t="s">
        <v>393</v>
      </c>
      <c r="H989" t="s">
        <v>158</v>
      </c>
      <c r="I989" t="s">
        <v>232</v>
      </c>
      <c r="J989" t="s">
        <v>87</v>
      </c>
      <c r="K989" t="s">
        <v>62</v>
      </c>
      <c r="L989" t="s">
        <v>128</v>
      </c>
      <c r="M989">
        <v>1</v>
      </c>
      <c r="N989" s="47">
        <v>275</v>
      </c>
      <c r="O989" s="47">
        <v>0</v>
      </c>
      <c r="P989" s="47">
        <v>0</v>
      </c>
      <c r="Q989" s="47">
        <v>0</v>
      </c>
      <c r="R989" s="47">
        <v>0</v>
      </c>
      <c r="S989" s="47">
        <v>275</v>
      </c>
      <c r="T989" s="47">
        <v>247.5</v>
      </c>
      <c r="U989" s="47">
        <v>247.5</v>
      </c>
      <c r="V989" t="s">
        <v>71</v>
      </c>
      <c r="W989" t="s">
        <v>72</v>
      </c>
      <c r="X989"/>
      <c r="Y989" t="s">
        <v>240</v>
      </c>
      <c r="Z989" s="43" t="str">
        <f>Raw_data[[#This Row],[Month]]&amp;Raw_data[[#This Row],[Locations]]&amp;Raw_data[[#This Row],[Looker2]]</f>
        <v>45292SugarlandIOP</v>
      </c>
      <c r="AA989" s="44" t="str">
        <f>IFERROR(VLOOKUP(Raw_data[[#This Row],[Description]],'LU Table'!$A$1:$B$50,2,0),"")</f>
        <v>IOP</v>
      </c>
      <c r="AB989" s="44" t="str">
        <f>TRIM(MID(Raw_data[[#This Row],[Location]],LEN("Positive Recovery- ")+1,LEN(Raw_data[[#This Row],[Location]])))</f>
        <v>Sugarland</v>
      </c>
      <c r="AC989" s="45">
        <f t="shared" si="15"/>
        <v>45292</v>
      </c>
      <c r="AD989" s="44" t="str">
        <f>VLOOKUP(Raw_data[[#This Row],[Locations]]&amp;Raw_data[[#This Row],[Looker2]],Category!A:E,5,0)</f>
        <v>Affiliate</v>
      </c>
      <c r="AE989" s="44" t="str">
        <f>Raw_data[[#This Row],[Locations]]&amp;Raw_data[[#This Row],[Looker2]]</f>
        <v>SugarlandIOP</v>
      </c>
    </row>
    <row r="990" spans="1:31">
      <c r="A990" s="15">
        <v>45302</v>
      </c>
      <c r="B990" s="15">
        <v>45301</v>
      </c>
      <c r="C990" t="s">
        <v>9</v>
      </c>
      <c r="D990">
        <v>206637</v>
      </c>
      <c r="E990" t="s">
        <v>190</v>
      </c>
      <c r="F990" t="s">
        <v>425</v>
      </c>
      <c r="G990" t="s">
        <v>522</v>
      </c>
      <c r="H990" t="s">
        <v>160</v>
      </c>
      <c r="I990" t="s">
        <v>232</v>
      </c>
      <c r="J990" t="s">
        <v>95</v>
      </c>
      <c r="K990" t="s">
        <v>62</v>
      </c>
      <c r="L990" t="s">
        <v>128</v>
      </c>
      <c r="M990">
        <v>1</v>
      </c>
      <c r="N990" s="47">
        <v>130</v>
      </c>
      <c r="O990" s="47">
        <v>0</v>
      </c>
      <c r="P990" s="47">
        <v>0</v>
      </c>
      <c r="Q990" s="47">
        <v>0</v>
      </c>
      <c r="R990" s="47">
        <v>0</v>
      </c>
      <c r="S990" s="47">
        <v>0</v>
      </c>
      <c r="T990" s="47">
        <v>117</v>
      </c>
      <c r="U990" s="47">
        <v>19.5</v>
      </c>
      <c r="V990" t="s">
        <v>71</v>
      </c>
      <c r="W990" t="s">
        <v>72</v>
      </c>
      <c r="X990"/>
      <c r="Y990" t="s">
        <v>240</v>
      </c>
      <c r="Z990" s="43" t="str">
        <f>Raw_data[[#This Row],[Month]]&amp;Raw_data[[#This Row],[Locations]]&amp;Raw_data[[#This Row],[Looker2]]</f>
        <v>45292SugarlandIOP</v>
      </c>
      <c r="AA990" s="44" t="str">
        <f>IFERROR(VLOOKUP(Raw_data[[#This Row],[Description]],'LU Table'!$A$1:$B$50,2,0),"")</f>
        <v>IOP</v>
      </c>
      <c r="AB990" s="44" t="str">
        <f>TRIM(MID(Raw_data[[#This Row],[Location]],LEN("Positive Recovery- ")+1,LEN(Raw_data[[#This Row],[Location]])))</f>
        <v>Sugarland</v>
      </c>
      <c r="AC990" s="45">
        <f t="shared" si="15"/>
        <v>45292</v>
      </c>
      <c r="AD990" s="44" t="str">
        <f>VLOOKUP(Raw_data[[#This Row],[Locations]]&amp;Raw_data[[#This Row],[Looker2]],Category!A:E,5,0)</f>
        <v>Affiliate</v>
      </c>
      <c r="AE990" s="44" t="str">
        <f>Raw_data[[#This Row],[Locations]]&amp;Raw_data[[#This Row],[Looker2]]</f>
        <v>SugarlandIOP</v>
      </c>
    </row>
    <row r="991" spans="1:31">
      <c r="A991" s="15">
        <v>45302</v>
      </c>
      <c r="B991" s="15">
        <v>45301</v>
      </c>
      <c r="C991" t="s">
        <v>9</v>
      </c>
      <c r="D991">
        <v>206638</v>
      </c>
      <c r="E991" t="s">
        <v>1050</v>
      </c>
      <c r="F991" t="s">
        <v>1051</v>
      </c>
      <c r="G991" t="s">
        <v>1052</v>
      </c>
      <c r="H991" t="s">
        <v>160</v>
      </c>
      <c r="I991" t="s">
        <v>232</v>
      </c>
      <c r="J991" t="s">
        <v>95</v>
      </c>
      <c r="K991" t="s">
        <v>62</v>
      </c>
      <c r="L991" t="s">
        <v>128</v>
      </c>
      <c r="M991">
        <v>1</v>
      </c>
      <c r="N991" s="47">
        <v>130</v>
      </c>
      <c r="O991" s="47">
        <v>0</v>
      </c>
      <c r="P991" s="47">
        <v>0</v>
      </c>
      <c r="Q991" s="47">
        <v>0</v>
      </c>
      <c r="R991" s="47">
        <v>0</v>
      </c>
      <c r="S991" s="47">
        <v>0</v>
      </c>
      <c r="T991" s="47">
        <v>117</v>
      </c>
      <c r="U991" s="47">
        <v>19.5</v>
      </c>
      <c r="V991" t="s">
        <v>71</v>
      </c>
      <c r="W991" t="s">
        <v>72</v>
      </c>
      <c r="X991"/>
      <c r="Y991" t="s">
        <v>240</v>
      </c>
      <c r="Z991" s="43" t="str">
        <f>Raw_data[[#This Row],[Month]]&amp;Raw_data[[#This Row],[Locations]]&amp;Raw_data[[#This Row],[Looker2]]</f>
        <v>45292SugarlandIOP</v>
      </c>
      <c r="AA991" s="44" t="str">
        <f>IFERROR(VLOOKUP(Raw_data[[#This Row],[Description]],'LU Table'!$A$1:$B$50,2,0),"")</f>
        <v>IOP</v>
      </c>
      <c r="AB991" s="44" t="str">
        <f>TRIM(MID(Raw_data[[#This Row],[Location]],LEN("Positive Recovery- ")+1,LEN(Raw_data[[#This Row],[Location]])))</f>
        <v>Sugarland</v>
      </c>
      <c r="AC991" s="45">
        <f t="shared" ref="AC991:AC1054" si="16">B991-DAY(B991)+1</f>
        <v>45292</v>
      </c>
      <c r="AD991" s="44" t="str">
        <f>VLOOKUP(Raw_data[[#This Row],[Locations]]&amp;Raw_data[[#This Row],[Looker2]],Category!A:E,5,0)</f>
        <v>Affiliate</v>
      </c>
      <c r="AE991" s="44" t="str">
        <f>Raw_data[[#This Row],[Locations]]&amp;Raw_data[[#This Row],[Looker2]]</f>
        <v>SugarlandIOP</v>
      </c>
    </row>
    <row r="992" spans="1:31">
      <c r="A992" s="15">
        <v>45302</v>
      </c>
      <c r="B992" s="15">
        <v>45301</v>
      </c>
      <c r="C992" t="s">
        <v>9</v>
      </c>
      <c r="D992">
        <v>206639</v>
      </c>
      <c r="E992" t="s">
        <v>771</v>
      </c>
      <c r="F992" t="s">
        <v>434</v>
      </c>
      <c r="G992" t="s">
        <v>327</v>
      </c>
      <c r="H992" t="s">
        <v>158</v>
      </c>
      <c r="I992" t="s">
        <v>232</v>
      </c>
      <c r="J992" t="s">
        <v>932</v>
      </c>
      <c r="K992" t="s">
        <v>62</v>
      </c>
      <c r="L992" t="s">
        <v>128</v>
      </c>
      <c r="M992">
        <v>1</v>
      </c>
      <c r="N992" s="47">
        <v>700</v>
      </c>
      <c r="O992" s="47">
        <v>0</v>
      </c>
      <c r="P992" s="47">
        <v>0</v>
      </c>
      <c r="Q992" s="47">
        <v>0</v>
      </c>
      <c r="R992" s="47">
        <v>0</v>
      </c>
      <c r="S992" s="47">
        <v>388.56</v>
      </c>
      <c r="T992" s="47">
        <v>630</v>
      </c>
      <c r="U992" s="47">
        <v>630</v>
      </c>
      <c r="V992" t="s">
        <v>71</v>
      </c>
      <c r="W992" t="s">
        <v>72</v>
      </c>
      <c r="X992"/>
      <c r="Y992" t="s">
        <v>240</v>
      </c>
      <c r="Z992" s="43" t="str">
        <f>Raw_data[[#This Row],[Month]]&amp;Raw_data[[#This Row],[Locations]]&amp;Raw_data[[#This Row],[Looker2]]</f>
        <v>45292SugarlandIOP</v>
      </c>
      <c r="AA992" s="44" t="str">
        <f>IFERROR(VLOOKUP(Raw_data[[#This Row],[Description]],'LU Table'!$A$1:$B$50,2,0),"")</f>
        <v>IOP</v>
      </c>
      <c r="AB992" s="44" t="str">
        <f>TRIM(MID(Raw_data[[#This Row],[Location]],LEN("Positive Recovery- ")+1,LEN(Raw_data[[#This Row],[Location]])))</f>
        <v>Sugarland</v>
      </c>
      <c r="AC992" s="45">
        <f t="shared" si="16"/>
        <v>45292</v>
      </c>
      <c r="AD992" s="44" t="str">
        <f>VLOOKUP(Raw_data[[#This Row],[Locations]]&amp;Raw_data[[#This Row],[Looker2]],Category!A:E,5,0)</f>
        <v>Affiliate</v>
      </c>
      <c r="AE992" s="44" t="str">
        <f>Raw_data[[#This Row],[Locations]]&amp;Raw_data[[#This Row],[Looker2]]</f>
        <v>SugarlandIOP</v>
      </c>
    </row>
    <row r="993" spans="1:31">
      <c r="A993" s="15">
        <v>45302</v>
      </c>
      <c r="B993" s="15">
        <v>45301</v>
      </c>
      <c r="C993" t="s">
        <v>9</v>
      </c>
      <c r="D993">
        <v>206640</v>
      </c>
      <c r="E993" t="s">
        <v>829</v>
      </c>
      <c r="F993" t="s">
        <v>333</v>
      </c>
      <c r="G993" t="s">
        <v>440</v>
      </c>
      <c r="H993" t="s">
        <v>160</v>
      </c>
      <c r="I993" t="s">
        <v>232</v>
      </c>
      <c r="J993" t="s">
        <v>94</v>
      </c>
      <c r="K993" t="s">
        <v>75</v>
      </c>
      <c r="L993" t="s">
        <v>128</v>
      </c>
      <c r="M993">
        <v>1</v>
      </c>
      <c r="N993" s="47">
        <v>215</v>
      </c>
      <c r="O993" s="47">
        <v>0</v>
      </c>
      <c r="P993" s="47">
        <v>0</v>
      </c>
      <c r="Q993" s="47">
        <v>0</v>
      </c>
      <c r="R993" s="47">
        <v>0</v>
      </c>
      <c r="S993" s="47">
        <v>0</v>
      </c>
      <c r="T993" s="47">
        <v>193.5</v>
      </c>
      <c r="U993" s="47">
        <v>193.5</v>
      </c>
      <c r="V993" t="s">
        <v>71</v>
      </c>
      <c r="W993" t="s">
        <v>72</v>
      </c>
      <c r="X993"/>
      <c r="Y993" t="s">
        <v>240</v>
      </c>
      <c r="Z993" s="43" t="str">
        <f>Raw_data[[#This Row],[Month]]&amp;Raw_data[[#This Row],[Locations]]&amp;Raw_data[[#This Row],[Looker2]]</f>
        <v>45292The WoodlandsIOP</v>
      </c>
      <c r="AA993" s="44" t="str">
        <f>IFERROR(VLOOKUP(Raw_data[[#This Row],[Description]],'LU Table'!$A$1:$B$50,2,0),"")</f>
        <v>IOP</v>
      </c>
      <c r="AB993" s="44" t="str">
        <f>TRIM(MID(Raw_data[[#This Row],[Location]],LEN("Positive Recovery- ")+1,LEN(Raw_data[[#This Row],[Location]])))</f>
        <v>The Woodlands</v>
      </c>
      <c r="AC993" s="45">
        <f t="shared" si="16"/>
        <v>45292</v>
      </c>
      <c r="AD993" s="44" t="str">
        <f>VLOOKUP(Raw_data[[#This Row],[Locations]]&amp;Raw_data[[#This Row],[Looker2]],Category!A:E,5,0)</f>
        <v>Affiliate</v>
      </c>
      <c r="AE993" s="44" t="str">
        <f>Raw_data[[#This Row],[Locations]]&amp;Raw_data[[#This Row],[Looker2]]</f>
        <v>The WoodlandsIOP</v>
      </c>
    </row>
    <row r="994" spans="1:31">
      <c r="A994" s="15">
        <v>45302</v>
      </c>
      <c r="B994" s="15">
        <v>45301</v>
      </c>
      <c r="C994" t="s">
        <v>9</v>
      </c>
      <c r="D994">
        <v>206641</v>
      </c>
      <c r="E994" t="s">
        <v>982</v>
      </c>
      <c r="F994" t="s">
        <v>983</v>
      </c>
      <c r="G994" t="s">
        <v>984</v>
      </c>
      <c r="H994" t="s">
        <v>160</v>
      </c>
      <c r="I994" t="s">
        <v>232</v>
      </c>
      <c r="J994" t="s">
        <v>90</v>
      </c>
      <c r="K994" t="s">
        <v>234</v>
      </c>
      <c r="L994" t="s">
        <v>128</v>
      </c>
      <c r="M994">
        <v>1</v>
      </c>
      <c r="N994" s="47">
        <v>220</v>
      </c>
      <c r="O994" s="47">
        <v>0</v>
      </c>
      <c r="P994" s="47">
        <v>0</v>
      </c>
      <c r="Q994" s="47">
        <v>0</v>
      </c>
      <c r="R994" s="47">
        <v>0</v>
      </c>
      <c r="S994" s="47">
        <v>0</v>
      </c>
      <c r="T994" s="47">
        <v>198</v>
      </c>
      <c r="U994" s="47">
        <v>22</v>
      </c>
      <c r="V994" t="s">
        <v>71</v>
      </c>
      <c r="W994" t="s">
        <v>72</v>
      </c>
      <c r="X994"/>
      <c r="Y994" t="s">
        <v>240</v>
      </c>
      <c r="Z994" s="43" t="str">
        <f>Raw_data[[#This Row],[Month]]&amp;Raw_data[[#This Row],[Locations]]&amp;Raw_data[[#This Row],[Looker2]]</f>
        <v>45292Clear LakeIOP</v>
      </c>
      <c r="AA994" s="44" t="str">
        <f>IFERROR(VLOOKUP(Raw_data[[#This Row],[Description]],'LU Table'!$A$1:$B$50,2,0),"")</f>
        <v>IOP</v>
      </c>
      <c r="AB994" s="44" t="str">
        <f>TRIM(MID(Raw_data[[#This Row],[Location]],LEN("Positive Recovery- ")+1,LEN(Raw_data[[#This Row],[Location]])))</f>
        <v>Clear Lake</v>
      </c>
      <c r="AC994" s="45">
        <f t="shared" si="16"/>
        <v>45292</v>
      </c>
      <c r="AD994" s="44" t="str">
        <f>VLOOKUP(Raw_data[[#This Row],[Locations]]&amp;Raw_data[[#This Row],[Looker2]],Category!A:E,5,0)</f>
        <v>Affiliate</v>
      </c>
      <c r="AE994" s="44" t="str">
        <f>Raw_data[[#This Row],[Locations]]&amp;Raw_data[[#This Row],[Looker2]]</f>
        <v>Clear LakeIOP</v>
      </c>
    </row>
    <row r="995" spans="1:31">
      <c r="A995" s="15">
        <v>45302</v>
      </c>
      <c r="B995" s="15">
        <v>45301</v>
      </c>
      <c r="C995" t="s">
        <v>9</v>
      </c>
      <c r="D995">
        <v>206642</v>
      </c>
      <c r="E995" t="s">
        <v>1009</v>
      </c>
      <c r="F995" t="s">
        <v>1010</v>
      </c>
      <c r="G995" t="s">
        <v>1011</v>
      </c>
      <c r="H995" t="s">
        <v>157</v>
      </c>
      <c r="I995" t="s">
        <v>232</v>
      </c>
      <c r="J995" t="s">
        <v>146</v>
      </c>
      <c r="K995" t="s">
        <v>234</v>
      </c>
      <c r="L995" t="s">
        <v>129</v>
      </c>
      <c r="M995">
        <v>1</v>
      </c>
      <c r="N995" s="47">
        <v>400</v>
      </c>
      <c r="O995" s="47">
        <v>0</v>
      </c>
      <c r="P995" s="47">
        <v>0</v>
      </c>
      <c r="Q995" s="47">
        <v>0</v>
      </c>
      <c r="R995" s="47">
        <v>0</v>
      </c>
      <c r="S995" s="47">
        <v>400</v>
      </c>
      <c r="T995" s="47">
        <v>360</v>
      </c>
      <c r="U995" s="47">
        <v>360</v>
      </c>
      <c r="V995" t="s">
        <v>71</v>
      </c>
      <c r="W995" t="s">
        <v>72</v>
      </c>
      <c r="X995"/>
      <c r="Y995" t="s">
        <v>240</v>
      </c>
      <c r="Z995" s="43" t="str">
        <f>Raw_data[[#This Row],[Month]]&amp;Raw_data[[#This Row],[Locations]]&amp;Raw_data[[#This Row],[Looker2]]</f>
        <v>45292Clear LakePHP</v>
      </c>
      <c r="AA995" s="44" t="str">
        <f>IFERROR(VLOOKUP(Raw_data[[#This Row],[Description]],'LU Table'!$A$1:$B$50,2,0),"")</f>
        <v>PHP</v>
      </c>
      <c r="AB995" s="44" t="str">
        <f>TRIM(MID(Raw_data[[#This Row],[Location]],LEN("Positive Recovery- ")+1,LEN(Raw_data[[#This Row],[Location]])))</f>
        <v>Clear Lake</v>
      </c>
      <c r="AC995" s="45">
        <f t="shared" si="16"/>
        <v>45292</v>
      </c>
      <c r="AD995" s="44" t="str">
        <f>VLOOKUP(Raw_data[[#This Row],[Locations]]&amp;Raw_data[[#This Row],[Looker2]],Category!A:E,5,0)</f>
        <v>Affiliate</v>
      </c>
      <c r="AE995" s="44" t="str">
        <f>Raw_data[[#This Row],[Locations]]&amp;Raw_data[[#This Row],[Looker2]]</f>
        <v>Clear LakePHP</v>
      </c>
    </row>
    <row r="996" spans="1:31">
      <c r="A996" s="15">
        <v>45302</v>
      </c>
      <c r="B996" s="15">
        <v>45301</v>
      </c>
      <c r="C996" t="s">
        <v>9</v>
      </c>
      <c r="D996">
        <v>206643</v>
      </c>
      <c r="E996" t="s">
        <v>757</v>
      </c>
      <c r="F996" t="s">
        <v>758</v>
      </c>
      <c r="G996" t="s">
        <v>382</v>
      </c>
      <c r="H996" t="s">
        <v>157</v>
      </c>
      <c r="I996" t="s">
        <v>232</v>
      </c>
      <c r="J996" t="s">
        <v>89</v>
      </c>
      <c r="K996" t="s">
        <v>76</v>
      </c>
      <c r="L996" t="s">
        <v>129</v>
      </c>
      <c r="M996">
        <v>1</v>
      </c>
      <c r="N996" s="47">
        <v>365</v>
      </c>
      <c r="O996" s="47">
        <v>0</v>
      </c>
      <c r="P996" s="47">
        <v>0</v>
      </c>
      <c r="Q996" s="47">
        <v>0</v>
      </c>
      <c r="R996" s="47">
        <v>0</v>
      </c>
      <c r="S996" s="47">
        <v>0</v>
      </c>
      <c r="T996" s="47">
        <v>328.5</v>
      </c>
      <c r="U996" s="47">
        <v>-36.5</v>
      </c>
      <c r="V996" t="s">
        <v>71</v>
      </c>
      <c r="W996" t="s">
        <v>72</v>
      </c>
      <c r="X996"/>
      <c r="Y996" t="s">
        <v>240</v>
      </c>
      <c r="Z996" s="43" t="str">
        <f>Raw_data[[#This Row],[Month]]&amp;Raw_data[[#This Row],[Locations]]&amp;Raw_data[[#This Row],[Looker2]]</f>
        <v>45292MontrosePHP</v>
      </c>
      <c r="AA996" s="44" t="str">
        <f>IFERROR(VLOOKUP(Raw_data[[#This Row],[Description]],'LU Table'!$A$1:$B$50,2,0),"")</f>
        <v>PHP</v>
      </c>
      <c r="AB996" s="44" t="str">
        <f>TRIM(MID(Raw_data[[#This Row],[Location]],LEN("Positive Recovery- ")+1,LEN(Raw_data[[#This Row],[Location]])))</f>
        <v>Montrose</v>
      </c>
      <c r="AC996" s="45">
        <f t="shared" si="16"/>
        <v>45292</v>
      </c>
      <c r="AD996" s="44" t="str">
        <f>VLOOKUP(Raw_data[[#This Row],[Locations]]&amp;Raw_data[[#This Row],[Looker2]],Category!A:E,5,0)</f>
        <v>Company Owned</v>
      </c>
      <c r="AE996" s="44" t="str">
        <f>Raw_data[[#This Row],[Locations]]&amp;Raw_data[[#This Row],[Looker2]]</f>
        <v>MontrosePHP</v>
      </c>
    </row>
    <row r="997" spans="1:31">
      <c r="A997" s="15">
        <v>45302</v>
      </c>
      <c r="B997" s="15">
        <v>45301</v>
      </c>
      <c r="C997" t="s">
        <v>9</v>
      </c>
      <c r="D997">
        <v>206644</v>
      </c>
      <c r="E997" t="s">
        <v>803</v>
      </c>
      <c r="F997" t="s">
        <v>804</v>
      </c>
      <c r="G997" t="s">
        <v>805</v>
      </c>
      <c r="H997" t="s">
        <v>157</v>
      </c>
      <c r="I997" t="s">
        <v>232</v>
      </c>
      <c r="J997" t="s">
        <v>17</v>
      </c>
      <c r="K997" t="s">
        <v>76</v>
      </c>
      <c r="L997" t="s">
        <v>129</v>
      </c>
      <c r="M997">
        <v>1</v>
      </c>
      <c r="N997" s="47">
        <v>300</v>
      </c>
      <c r="O997" s="47">
        <v>0</v>
      </c>
      <c r="P997" s="47">
        <v>0</v>
      </c>
      <c r="Q997" s="47">
        <v>0</v>
      </c>
      <c r="R997" s="47">
        <v>0</v>
      </c>
      <c r="S997" s="47">
        <v>300</v>
      </c>
      <c r="T997" s="47">
        <v>300</v>
      </c>
      <c r="U997" s="47">
        <v>300</v>
      </c>
      <c r="V997" t="s">
        <v>71</v>
      </c>
      <c r="W997" t="s">
        <v>72</v>
      </c>
      <c r="X997"/>
      <c r="Y997" t="s">
        <v>240</v>
      </c>
      <c r="Z997" s="43" t="str">
        <f>Raw_data[[#This Row],[Month]]&amp;Raw_data[[#This Row],[Locations]]&amp;Raw_data[[#This Row],[Looker2]]</f>
        <v>45292MontrosePHP</v>
      </c>
      <c r="AA997" s="44" t="str">
        <f>IFERROR(VLOOKUP(Raw_data[[#This Row],[Description]],'LU Table'!$A$1:$B$50,2,0),"")</f>
        <v>PHP</v>
      </c>
      <c r="AB997" s="44" t="str">
        <f>TRIM(MID(Raw_data[[#This Row],[Location]],LEN("Positive Recovery- ")+1,LEN(Raw_data[[#This Row],[Location]])))</f>
        <v>Montrose</v>
      </c>
      <c r="AC997" s="45">
        <f t="shared" si="16"/>
        <v>45292</v>
      </c>
      <c r="AD997" s="44" t="str">
        <f>VLOOKUP(Raw_data[[#This Row],[Locations]]&amp;Raw_data[[#This Row],[Looker2]],Category!A:E,5,0)</f>
        <v>Company Owned</v>
      </c>
      <c r="AE997" s="44" t="str">
        <f>Raw_data[[#This Row],[Locations]]&amp;Raw_data[[#This Row],[Looker2]]</f>
        <v>MontrosePHP</v>
      </c>
    </row>
    <row r="998" spans="1:31">
      <c r="A998" s="15">
        <v>45302</v>
      </c>
      <c r="B998" s="15">
        <v>45301</v>
      </c>
      <c r="C998" t="s">
        <v>9</v>
      </c>
      <c r="D998">
        <v>206645</v>
      </c>
      <c r="E998" t="s">
        <v>787</v>
      </c>
      <c r="F998" t="s">
        <v>648</v>
      </c>
      <c r="G998" t="s">
        <v>788</v>
      </c>
      <c r="H998" t="s">
        <v>157</v>
      </c>
      <c r="I998" t="s">
        <v>232</v>
      </c>
      <c r="J998" t="s">
        <v>103</v>
      </c>
      <c r="K998" t="s">
        <v>76</v>
      </c>
      <c r="L998" t="s">
        <v>129</v>
      </c>
      <c r="M998">
        <v>1</v>
      </c>
      <c r="N998" s="47">
        <v>400</v>
      </c>
      <c r="O998" s="47">
        <v>0</v>
      </c>
      <c r="P998" s="47">
        <v>0</v>
      </c>
      <c r="Q998" s="47">
        <v>0</v>
      </c>
      <c r="R998" s="47">
        <v>0</v>
      </c>
      <c r="S998" s="47">
        <v>400</v>
      </c>
      <c r="T998" s="47">
        <v>360</v>
      </c>
      <c r="U998" s="47">
        <v>360</v>
      </c>
      <c r="V998" t="s">
        <v>71</v>
      </c>
      <c r="W998" t="s">
        <v>72</v>
      </c>
      <c r="X998"/>
      <c r="Y998" t="s">
        <v>240</v>
      </c>
      <c r="Z998" s="43" t="str">
        <f>Raw_data[[#This Row],[Month]]&amp;Raw_data[[#This Row],[Locations]]&amp;Raw_data[[#This Row],[Looker2]]</f>
        <v>45292MontrosePHP</v>
      </c>
      <c r="AA998" s="44" t="str">
        <f>IFERROR(VLOOKUP(Raw_data[[#This Row],[Description]],'LU Table'!$A$1:$B$50,2,0),"")</f>
        <v>PHP</v>
      </c>
      <c r="AB998" s="44" t="str">
        <f>TRIM(MID(Raw_data[[#This Row],[Location]],LEN("Positive Recovery- ")+1,LEN(Raw_data[[#This Row],[Location]])))</f>
        <v>Montrose</v>
      </c>
      <c r="AC998" s="45">
        <f t="shared" si="16"/>
        <v>45292</v>
      </c>
      <c r="AD998" s="44" t="str">
        <f>VLOOKUP(Raw_data[[#This Row],[Locations]]&amp;Raw_data[[#This Row],[Looker2]],Category!A:E,5,0)</f>
        <v>Company Owned</v>
      </c>
      <c r="AE998" s="44" t="str">
        <f>Raw_data[[#This Row],[Locations]]&amp;Raw_data[[#This Row],[Looker2]]</f>
        <v>MontrosePHP</v>
      </c>
    </row>
    <row r="999" spans="1:31">
      <c r="A999" s="15">
        <v>45302</v>
      </c>
      <c r="B999" s="15">
        <v>45301</v>
      </c>
      <c r="C999" t="s">
        <v>9</v>
      </c>
      <c r="D999">
        <v>206646</v>
      </c>
      <c r="E999" t="s">
        <v>672</v>
      </c>
      <c r="F999" t="s">
        <v>609</v>
      </c>
      <c r="G999" t="s">
        <v>393</v>
      </c>
      <c r="H999" t="s">
        <v>166</v>
      </c>
      <c r="I999" t="s">
        <v>232</v>
      </c>
      <c r="J999" t="s">
        <v>94</v>
      </c>
      <c r="K999" t="s">
        <v>76</v>
      </c>
      <c r="L999" t="s">
        <v>129</v>
      </c>
      <c r="M999">
        <v>1</v>
      </c>
      <c r="N999" s="47">
        <v>325</v>
      </c>
      <c r="O999" s="47">
        <v>0</v>
      </c>
      <c r="P999" s="47">
        <v>0</v>
      </c>
      <c r="Q999" s="47">
        <v>0</v>
      </c>
      <c r="R999" s="47">
        <v>0</v>
      </c>
      <c r="S999" s="47">
        <v>0</v>
      </c>
      <c r="T999" s="47">
        <v>292.5</v>
      </c>
      <c r="U999" s="47">
        <v>97.5</v>
      </c>
      <c r="V999" t="s">
        <v>71</v>
      </c>
      <c r="W999" t="s">
        <v>72</v>
      </c>
      <c r="X999"/>
      <c r="Y999" t="s">
        <v>240</v>
      </c>
      <c r="Z999" s="43" t="str">
        <f>Raw_data[[#This Row],[Month]]&amp;Raw_data[[#This Row],[Locations]]&amp;Raw_data[[#This Row],[Looker2]]</f>
        <v>45292MontrosePHP</v>
      </c>
      <c r="AA999" s="44" t="str">
        <f>IFERROR(VLOOKUP(Raw_data[[#This Row],[Description]],'LU Table'!$A$1:$B$50,2,0),"")</f>
        <v>PHP</v>
      </c>
      <c r="AB999" s="44" t="str">
        <f>TRIM(MID(Raw_data[[#This Row],[Location]],LEN("Positive Recovery- ")+1,LEN(Raw_data[[#This Row],[Location]])))</f>
        <v>Montrose</v>
      </c>
      <c r="AC999" s="45">
        <f t="shared" si="16"/>
        <v>45292</v>
      </c>
      <c r="AD999" s="44" t="str">
        <f>VLOOKUP(Raw_data[[#This Row],[Locations]]&amp;Raw_data[[#This Row],[Looker2]],Category!A:E,5,0)</f>
        <v>Company Owned</v>
      </c>
      <c r="AE999" s="44" t="str">
        <f>Raw_data[[#This Row],[Locations]]&amp;Raw_data[[#This Row],[Looker2]]</f>
        <v>MontrosePHP</v>
      </c>
    </row>
    <row r="1000" spans="1:31">
      <c r="A1000" s="15">
        <v>45302</v>
      </c>
      <c r="B1000" s="15">
        <v>45301</v>
      </c>
      <c r="C1000" t="s">
        <v>9</v>
      </c>
      <c r="D1000">
        <v>206647</v>
      </c>
      <c r="E1000" t="s">
        <v>820</v>
      </c>
      <c r="F1000" t="s">
        <v>287</v>
      </c>
      <c r="G1000" t="s">
        <v>325</v>
      </c>
      <c r="H1000" t="s">
        <v>167</v>
      </c>
      <c r="I1000" t="s">
        <v>232</v>
      </c>
      <c r="J1000" t="s">
        <v>87</v>
      </c>
      <c r="K1000" t="s">
        <v>76</v>
      </c>
      <c r="L1000" t="s">
        <v>129</v>
      </c>
      <c r="M1000">
        <v>1</v>
      </c>
      <c r="N1000" s="47">
        <v>425</v>
      </c>
      <c r="O1000" s="47">
        <v>0</v>
      </c>
      <c r="P1000" s="47">
        <v>0</v>
      </c>
      <c r="Q1000" s="47">
        <v>0</v>
      </c>
      <c r="R1000" s="47">
        <v>0</v>
      </c>
      <c r="S1000" s="47">
        <v>0</v>
      </c>
      <c r="T1000" s="47">
        <v>425</v>
      </c>
      <c r="U1000" s="47">
        <v>85</v>
      </c>
      <c r="V1000" t="s">
        <v>71</v>
      </c>
      <c r="W1000" t="s">
        <v>72</v>
      </c>
      <c r="X1000"/>
      <c r="Y1000" t="s">
        <v>240</v>
      </c>
      <c r="Z1000" s="43" t="str">
        <f>Raw_data[[#This Row],[Month]]&amp;Raw_data[[#This Row],[Locations]]&amp;Raw_data[[#This Row],[Looker2]]</f>
        <v>45292MontrosePHP</v>
      </c>
      <c r="AA1000" s="44" t="str">
        <f>IFERROR(VLOOKUP(Raw_data[[#This Row],[Description]],'LU Table'!$A$1:$B$50,2,0),"")</f>
        <v>PHP</v>
      </c>
      <c r="AB1000" s="44" t="str">
        <f>TRIM(MID(Raw_data[[#This Row],[Location]],LEN("Positive Recovery- ")+1,LEN(Raw_data[[#This Row],[Location]])))</f>
        <v>Montrose</v>
      </c>
      <c r="AC1000" s="45">
        <f t="shared" si="16"/>
        <v>45292</v>
      </c>
      <c r="AD1000" s="44" t="str">
        <f>VLOOKUP(Raw_data[[#This Row],[Locations]]&amp;Raw_data[[#This Row],[Looker2]],Category!A:E,5,0)</f>
        <v>Company Owned</v>
      </c>
      <c r="AE1000" s="44" t="str">
        <f>Raw_data[[#This Row],[Locations]]&amp;Raw_data[[#This Row],[Looker2]]</f>
        <v>MontrosePHP</v>
      </c>
    </row>
    <row r="1001" spans="1:31">
      <c r="A1001" s="15">
        <v>45302</v>
      </c>
      <c r="B1001" s="15">
        <v>45301</v>
      </c>
      <c r="C1001" t="s">
        <v>9</v>
      </c>
      <c r="D1001">
        <v>206648</v>
      </c>
      <c r="E1001" t="s">
        <v>141</v>
      </c>
      <c r="F1001" t="s">
        <v>478</v>
      </c>
      <c r="G1001" t="s">
        <v>325</v>
      </c>
      <c r="H1001" t="s">
        <v>157</v>
      </c>
      <c r="I1001" t="s">
        <v>232</v>
      </c>
      <c r="J1001" t="s">
        <v>89</v>
      </c>
      <c r="K1001" t="s">
        <v>76</v>
      </c>
      <c r="L1001" t="s">
        <v>129</v>
      </c>
      <c r="M1001">
        <v>1</v>
      </c>
      <c r="N1001" s="47">
        <v>365</v>
      </c>
      <c r="O1001" s="47">
        <v>0</v>
      </c>
      <c r="P1001" s="47">
        <v>0</v>
      </c>
      <c r="Q1001" s="47">
        <v>0</v>
      </c>
      <c r="R1001" s="47">
        <v>0</v>
      </c>
      <c r="S1001" s="47">
        <v>0</v>
      </c>
      <c r="T1001" s="47">
        <v>328.5</v>
      </c>
      <c r="U1001" s="47">
        <v>-36.5</v>
      </c>
      <c r="V1001" t="s">
        <v>71</v>
      </c>
      <c r="W1001" t="s">
        <v>72</v>
      </c>
      <c r="X1001"/>
      <c r="Y1001" t="s">
        <v>240</v>
      </c>
      <c r="Z1001" s="43" t="str">
        <f>Raw_data[[#This Row],[Month]]&amp;Raw_data[[#This Row],[Locations]]&amp;Raw_data[[#This Row],[Looker2]]</f>
        <v>45292MontrosePHP</v>
      </c>
      <c r="AA1001" s="44" t="str">
        <f>IFERROR(VLOOKUP(Raw_data[[#This Row],[Description]],'LU Table'!$A$1:$B$50,2,0),"")</f>
        <v>PHP</v>
      </c>
      <c r="AB1001" s="44" t="str">
        <f>TRIM(MID(Raw_data[[#This Row],[Location]],LEN("Positive Recovery- ")+1,LEN(Raw_data[[#This Row],[Location]])))</f>
        <v>Montrose</v>
      </c>
      <c r="AC1001" s="45">
        <f t="shared" si="16"/>
        <v>45292</v>
      </c>
      <c r="AD1001" s="44" t="str">
        <f>VLOOKUP(Raw_data[[#This Row],[Locations]]&amp;Raw_data[[#This Row],[Looker2]],Category!A:E,5,0)</f>
        <v>Company Owned</v>
      </c>
      <c r="AE1001" s="44" t="str">
        <f>Raw_data[[#This Row],[Locations]]&amp;Raw_data[[#This Row],[Looker2]]</f>
        <v>MontrosePHP</v>
      </c>
    </row>
    <row r="1002" spans="1:31">
      <c r="A1002" s="15">
        <v>45302</v>
      </c>
      <c r="B1002" s="15">
        <v>45301</v>
      </c>
      <c r="C1002" t="s">
        <v>9</v>
      </c>
      <c r="D1002">
        <v>206649</v>
      </c>
      <c r="E1002" t="s">
        <v>1053</v>
      </c>
      <c r="F1002" t="s">
        <v>1054</v>
      </c>
      <c r="G1002" t="s">
        <v>339</v>
      </c>
      <c r="H1002" t="s">
        <v>159</v>
      </c>
      <c r="I1002" t="s">
        <v>232</v>
      </c>
      <c r="J1002" t="s">
        <v>88</v>
      </c>
      <c r="K1002" t="s">
        <v>76</v>
      </c>
      <c r="L1002" t="s">
        <v>128</v>
      </c>
      <c r="M1002">
        <v>1</v>
      </c>
      <c r="N1002" s="47">
        <v>250</v>
      </c>
      <c r="O1002" s="47">
        <v>0</v>
      </c>
      <c r="P1002" s="47">
        <v>0</v>
      </c>
      <c r="Q1002" s="47">
        <v>0</v>
      </c>
      <c r="R1002" s="47">
        <v>0</v>
      </c>
      <c r="S1002" s="47">
        <v>250</v>
      </c>
      <c r="T1002" s="47">
        <v>225</v>
      </c>
      <c r="U1002" s="47">
        <v>225</v>
      </c>
      <c r="V1002" t="s">
        <v>71</v>
      </c>
      <c r="W1002" t="s">
        <v>72</v>
      </c>
      <c r="X1002"/>
      <c r="Y1002" t="s">
        <v>240</v>
      </c>
      <c r="Z1002" s="43" t="str">
        <f>Raw_data[[#This Row],[Month]]&amp;Raw_data[[#This Row],[Locations]]&amp;Raw_data[[#This Row],[Looker2]]</f>
        <v>45292MontroseIOP</v>
      </c>
      <c r="AA1002" s="44" t="str">
        <f>IFERROR(VLOOKUP(Raw_data[[#This Row],[Description]],'LU Table'!$A$1:$B$50,2,0),"")</f>
        <v>IOP</v>
      </c>
      <c r="AB1002" s="44" t="str">
        <f>TRIM(MID(Raw_data[[#This Row],[Location]],LEN("Positive Recovery- ")+1,LEN(Raw_data[[#This Row],[Location]])))</f>
        <v>Montrose</v>
      </c>
      <c r="AC1002" s="45">
        <f t="shared" si="16"/>
        <v>45292</v>
      </c>
      <c r="AD1002" s="44" t="str">
        <f>VLOOKUP(Raw_data[[#This Row],[Locations]]&amp;Raw_data[[#This Row],[Looker2]],Category!A:E,5,0)</f>
        <v>Company Owned</v>
      </c>
      <c r="AE1002" s="44" t="str">
        <f>Raw_data[[#This Row],[Locations]]&amp;Raw_data[[#This Row],[Looker2]]</f>
        <v>MontroseIOP</v>
      </c>
    </row>
    <row r="1003" spans="1:31">
      <c r="A1003" s="15">
        <v>45302</v>
      </c>
      <c r="B1003" s="15">
        <v>45301</v>
      </c>
      <c r="C1003" t="s">
        <v>9</v>
      </c>
      <c r="D1003">
        <v>206650</v>
      </c>
      <c r="E1003" t="s">
        <v>565</v>
      </c>
      <c r="F1003" t="s">
        <v>566</v>
      </c>
      <c r="G1003" t="s">
        <v>567</v>
      </c>
      <c r="H1003" t="s">
        <v>159</v>
      </c>
      <c r="I1003" t="s">
        <v>232</v>
      </c>
      <c r="J1003" t="s">
        <v>17</v>
      </c>
      <c r="K1003" t="s">
        <v>76</v>
      </c>
      <c r="L1003" t="s">
        <v>128</v>
      </c>
      <c r="M1003">
        <v>1</v>
      </c>
      <c r="N1003" s="47">
        <v>225</v>
      </c>
      <c r="O1003" s="47">
        <v>0</v>
      </c>
      <c r="P1003" s="47">
        <v>0</v>
      </c>
      <c r="Q1003" s="47">
        <v>0</v>
      </c>
      <c r="R1003" s="47">
        <v>0</v>
      </c>
      <c r="S1003" s="47">
        <v>0</v>
      </c>
      <c r="T1003" s="47">
        <v>225</v>
      </c>
      <c r="U1003" s="47">
        <v>225</v>
      </c>
      <c r="V1003" t="s">
        <v>71</v>
      </c>
      <c r="W1003" t="s">
        <v>72</v>
      </c>
      <c r="X1003"/>
      <c r="Y1003" t="s">
        <v>240</v>
      </c>
      <c r="Z1003" s="43" t="str">
        <f>Raw_data[[#This Row],[Month]]&amp;Raw_data[[#This Row],[Locations]]&amp;Raw_data[[#This Row],[Looker2]]</f>
        <v>45292MontroseIOP</v>
      </c>
      <c r="AA1003" s="44" t="str">
        <f>IFERROR(VLOOKUP(Raw_data[[#This Row],[Description]],'LU Table'!$A$1:$B$50,2,0),"")</f>
        <v>IOP</v>
      </c>
      <c r="AB1003" s="44" t="str">
        <f>TRIM(MID(Raw_data[[#This Row],[Location]],LEN("Positive Recovery- ")+1,LEN(Raw_data[[#This Row],[Location]])))</f>
        <v>Montrose</v>
      </c>
      <c r="AC1003" s="45">
        <f t="shared" si="16"/>
        <v>45292</v>
      </c>
      <c r="AD1003" s="44" t="str">
        <f>VLOOKUP(Raw_data[[#This Row],[Locations]]&amp;Raw_data[[#This Row],[Looker2]],Category!A:E,5,0)</f>
        <v>Company Owned</v>
      </c>
      <c r="AE1003" s="44" t="str">
        <f>Raw_data[[#This Row],[Locations]]&amp;Raw_data[[#This Row],[Looker2]]</f>
        <v>MontroseIOP</v>
      </c>
    </row>
    <row r="1004" spans="1:31">
      <c r="A1004" s="15">
        <v>45302</v>
      </c>
      <c r="B1004" s="15">
        <v>45301</v>
      </c>
      <c r="C1004" t="s">
        <v>9</v>
      </c>
      <c r="D1004">
        <v>206651</v>
      </c>
      <c r="E1004" t="s">
        <v>670</v>
      </c>
      <c r="F1004" t="s">
        <v>475</v>
      </c>
      <c r="G1004" t="s">
        <v>671</v>
      </c>
      <c r="H1004" t="s">
        <v>160</v>
      </c>
      <c r="I1004" t="s">
        <v>232</v>
      </c>
      <c r="J1004" t="s">
        <v>95</v>
      </c>
      <c r="K1004" t="s">
        <v>76</v>
      </c>
      <c r="L1004" t="s">
        <v>128</v>
      </c>
      <c r="M1004">
        <v>1</v>
      </c>
      <c r="N1004" s="47">
        <v>130</v>
      </c>
      <c r="O1004" s="47">
        <v>0</v>
      </c>
      <c r="P1004" s="47">
        <v>0</v>
      </c>
      <c r="Q1004" s="47">
        <v>0</v>
      </c>
      <c r="R1004" s="47">
        <v>0</v>
      </c>
      <c r="S1004" s="47">
        <v>0</v>
      </c>
      <c r="T1004" s="47">
        <v>117</v>
      </c>
      <c r="U1004" s="47">
        <v>26</v>
      </c>
      <c r="V1004" t="s">
        <v>71</v>
      </c>
      <c r="W1004" t="s">
        <v>72</v>
      </c>
      <c r="X1004"/>
      <c r="Y1004" t="s">
        <v>240</v>
      </c>
      <c r="Z1004" s="43" t="str">
        <f>Raw_data[[#This Row],[Month]]&amp;Raw_data[[#This Row],[Locations]]&amp;Raw_data[[#This Row],[Looker2]]</f>
        <v>45292MontroseIOP</v>
      </c>
      <c r="AA1004" s="44" t="str">
        <f>IFERROR(VLOOKUP(Raw_data[[#This Row],[Description]],'LU Table'!$A$1:$B$50,2,0),"")</f>
        <v>IOP</v>
      </c>
      <c r="AB1004" s="44" t="str">
        <f>TRIM(MID(Raw_data[[#This Row],[Location]],LEN("Positive Recovery- ")+1,LEN(Raw_data[[#This Row],[Location]])))</f>
        <v>Montrose</v>
      </c>
      <c r="AC1004" s="45">
        <f t="shared" si="16"/>
        <v>45292</v>
      </c>
      <c r="AD1004" s="44" t="str">
        <f>VLOOKUP(Raw_data[[#This Row],[Locations]]&amp;Raw_data[[#This Row],[Looker2]],Category!A:E,5,0)</f>
        <v>Company Owned</v>
      </c>
      <c r="AE1004" s="44" t="str">
        <f>Raw_data[[#This Row],[Locations]]&amp;Raw_data[[#This Row],[Looker2]]</f>
        <v>MontroseIOP</v>
      </c>
    </row>
    <row r="1005" spans="1:31">
      <c r="A1005" s="15">
        <v>45302</v>
      </c>
      <c r="B1005" s="15">
        <v>45301</v>
      </c>
      <c r="C1005" t="s">
        <v>9</v>
      </c>
      <c r="D1005">
        <v>206652</v>
      </c>
      <c r="E1005" t="s">
        <v>73</v>
      </c>
      <c r="F1005" t="s">
        <v>398</v>
      </c>
      <c r="G1005" t="s">
        <v>399</v>
      </c>
      <c r="H1005" t="s">
        <v>160</v>
      </c>
      <c r="I1005" t="s">
        <v>232</v>
      </c>
      <c r="J1005" t="s">
        <v>94</v>
      </c>
      <c r="K1005" t="s">
        <v>76</v>
      </c>
      <c r="L1005" t="s">
        <v>128</v>
      </c>
      <c r="M1005">
        <v>1</v>
      </c>
      <c r="N1005" s="47">
        <v>215</v>
      </c>
      <c r="O1005" s="47">
        <v>0</v>
      </c>
      <c r="P1005" s="47">
        <v>0</v>
      </c>
      <c r="Q1005" s="47">
        <v>0</v>
      </c>
      <c r="R1005" s="47">
        <v>0</v>
      </c>
      <c r="S1005" s="47">
        <v>0</v>
      </c>
      <c r="T1005" s="47">
        <v>193.5</v>
      </c>
      <c r="U1005" s="47">
        <v>43</v>
      </c>
      <c r="V1005" t="s">
        <v>71</v>
      </c>
      <c r="W1005" t="s">
        <v>72</v>
      </c>
      <c r="X1005"/>
      <c r="Y1005" t="s">
        <v>240</v>
      </c>
      <c r="Z1005" s="43" t="str">
        <f>Raw_data[[#This Row],[Month]]&amp;Raw_data[[#This Row],[Locations]]&amp;Raw_data[[#This Row],[Looker2]]</f>
        <v>45292MontroseIOP</v>
      </c>
      <c r="AA1005" s="44" t="str">
        <f>IFERROR(VLOOKUP(Raw_data[[#This Row],[Description]],'LU Table'!$A$1:$B$50,2,0),"")</f>
        <v>IOP</v>
      </c>
      <c r="AB1005" s="44" t="str">
        <f>TRIM(MID(Raw_data[[#This Row],[Location]],LEN("Positive Recovery- ")+1,LEN(Raw_data[[#This Row],[Location]])))</f>
        <v>Montrose</v>
      </c>
      <c r="AC1005" s="45">
        <f t="shared" si="16"/>
        <v>45292</v>
      </c>
      <c r="AD1005" s="44" t="str">
        <f>VLOOKUP(Raw_data[[#This Row],[Locations]]&amp;Raw_data[[#This Row],[Looker2]],Category!A:E,5,0)</f>
        <v>Company Owned</v>
      </c>
      <c r="AE1005" s="44" t="str">
        <f>Raw_data[[#This Row],[Locations]]&amp;Raw_data[[#This Row],[Looker2]]</f>
        <v>MontroseIOP</v>
      </c>
    </row>
    <row r="1006" spans="1:31">
      <c r="A1006" s="15">
        <v>45302</v>
      </c>
      <c r="B1006" s="15">
        <v>45301</v>
      </c>
      <c r="C1006" t="s">
        <v>9</v>
      </c>
      <c r="D1006">
        <v>206653</v>
      </c>
      <c r="E1006" t="s">
        <v>700</v>
      </c>
      <c r="F1006" t="s">
        <v>701</v>
      </c>
      <c r="G1006" t="s">
        <v>702</v>
      </c>
      <c r="H1006" t="s">
        <v>160</v>
      </c>
      <c r="I1006" t="s">
        <v>232</v>
      </c>
      <c r="J1006" t="s">
        <v>95</v>
      </c>
      <c r="K1006" t="s">
        <v>76</v>
      </c>
      <c r="L1006" t="s">
        <v>128</v>
      </c>
      <c r="M1006">
        <v>1</v>
      </c>
      <c r="N1006" s="47">
        <v>130</v>
      </c>
      <c r="O1006" s="47">
        <v>0</v>
      </c>
      <c r="P1006" s="47">
        <v>0</v>
      </c>
      <c r="Q1006" s="47">
        <v>0</v>
      </c>
      <c r="R1006" s="47">
        <v>0</v>
      </c>
      <c r="S1006" s="47">
        <v>0</v>
      </c>
      <c r="T1006" s="47">
        <v>117</v>
      </c>
      <c r="U1006" s="47">
        <v>117</v>
      </c>
      <c r="V1006" t="s">
        <v>71</v>
      </c>
      <c r="W1006" t="s">
        <v>72</v>
      </c>
      <c r="X1006"/>
      <c r="Y1006" t="s">
        <v>240</v>
      </c>
      <c r="Z1006" s="43" t="str">
        <f>Raw_data[[#This Row],[Month]]&amp;Raw_data[[#This Row],[Locations]]&amp;Raw_data[[#This Row],[Looker2]]</f>
        <v>45292MontroseIOP</v>
      </c>
      <c r="AA1006" s="44" t="str">
        <f>IFERROR(VLOOKUP(Raw_data[[#This Row],[Description]],'LU Table'!$A$1:$B$50,2,0),"")</f>
        <v>IOP</v>
      </c>
      <c r="AB1006" s="44" t="str">
        <f>TRIM(MID(Raw_data[[#This Row],[Location]],LEN("Positive Recovery- ")+1,LEN(Raw_data[[#This Row],[Location]])))</f>
        <v>Montrose</v>
      </c>
      <c r="AC1006" s="45">
        <f t="shared" si="16"/>
        <v>45292</v>
      </c>
      <c r="AD1006" s="44" t="str">
        <f>VLOOKUP(Raw_data[[#This Row],[Locations]]&amp;Raw_data[[#This Row],[Looker2]],Category!A:E,5,0)</f>
        <v>Company Owned</v>
      </c>
      <c r="AE1006" s="44" t="str">
        <f>Raw_data[[#This Row],[Locations]]&amp;Raw_data[[#This Row],[Looker2]]</f>
        <v>MontroseIOP</v>
      </c>
    </row>
    <row r="1007" spans="1:31">
      <c r="A1007" s="15">
        <v>45302</v>
      </c>
      <c r="B1007" s="15">
        <v>45301</v>
      </c>
      <c r="C1007" t="s">
        <v>9</v>
      </c>
      <c r="D1007">
        <v>206654</v>
      </c>
      <c r="E1007" t="s">
        <v>710</v>
      </c>
      <c r="F1007" t="s">
        <v>363</v>
      </c>
      <c r="G1007" t="s">
        <v>344</v>
      </c>
      <c r="H1007" t="s">
        <v>160</v>
      </c>
      <c r="I1007" t="s">
        <v>232</v>
      </c>
      <c r="J1007" t="s">
        <v>711</v>
      </c>
      <c r="K1007" t="s">
        <v>76</v>
      </c>
      <c r="L1007" t="s">
        <v>128</v>
      </c>
      <c r="M1007">
        <v>1</v>
      </c>
      <c r="N1007" s="47">
        <v>165</v>
      </c>
      <c r="O1007" s="47">
        <v>0</v>
      </c>
      <c r="P1007" s="47">
        <v>0</v>
      </c>
      <c r="Q1007" s="47">
        <v>0</v>
      </c>
      <c r="R1007" s="47">
        <v>0</v>
      </c>
      <c r="S1007" s="47">
        <v>165</v>
      </c>
      <c r="T1007" s="47">
        <v>148.5</v>
      </c>
      <c r="U1007" s="47">
        <v>148.5</v>
      </c>
      <c r="V1007" t="s">
        <v>71</v>
      </c>
      <c r="W1007" t="s">
        <v>72</v>
      </c>
      <c r="X1007"/>
      <c r="Y1007" t="s">
        <v>240</v>
      </c>
      <c r="Z1007" s="43" t="str">
        <f>Raw_data[[#This Row],[Month]]&amp;Raw_data[[#This Row],[Locations]]&amp;Raw_data[[#This Row],[Looker2]]</f>
        <v>45292MontroseIOP</v>
      </c>
      <c r="AA1007" s="44" t="str">
        <f>IFERROR(VLOOKUP(Raw_data[[#This Row],[Description]],'LU Table'!$A$1:$B$50,2,0),"")</f>
        <v>IOP</v>
      </c>
      <c r="AB1007" s="44" t="str">
        <f>TRIM(MID(Raw_data[[#This Row],[Location]],LEN("Positive Recovery- ")+1,LEN(Raw_data[[#This Row],[Location]])))</f>
        <v>Montrose</v>
      </c>
      <c r="AC1007" s="45">
        <f t="shared" si="16"/>
        <v>45292</v>
      </c>
      <c r="AD1007" s="44" t="str">
        <f>VLOOKUP(Raw_data[[#This Row],[Locations]]&amp;Raw_data[[#This Row],[Looker2]],Category!A:E,5,0)</f>
        <v>Company Owned</v>
      </c>
      <c r="AE1007" s="44" t="str">
        <f>Raw_data[[#This Row],[Locations]]&amp;Raw_data[[#This Row],[Looker2]]</f>
        <v>MontroseIOP</v>
      </c>
    </row>
    <row r="1008" spans="1:31">
      <c r="A1008" s="15">
        <v>45302</v>
      </c>
      <c r="B1008" s="15">
        <v>45301</v>
      </c>
      <c r="C1008" t="s">
        <v>9</v>
      </c>
      <c r="D1008">
        <v>206655</v>
      </c>
      <c r="E1008" t="s">
        <v>1020</v>
      </c>
      <c r="F1008" t="s">
        <v>299</v>
      </c>
      <c r="G1008" t="s">
        <v>1021</v>
      </c>
      <c r="H1008" t="s">
        <v>158</v>
      </c>
      <c r="I1008" t="s">
        <v>232</v>
      </c>
      <c r="J1008" t="s">
        <v>88</v>
      </c>
      <c r="K1008" t="s">
        <v>76</v>
      </c>
      <c r="L1008" t="s">
        <v>128</v>
      </c>
      <c r="M1008">
        <v>1</v>
      </c>
      <c r="N1008" s="47">
        <v>250</v>
      </c>
      <c r="O1008" s="47">
        <v>0</v>
      </c>
      <c r="P1008" s="47">
        <v>0</v>
      </c>
      <c r="Q1008" s="47">
        <v>0</v>
      </c>
      <c r="R1008" s="47">
        <v>0</v>
      </c>
      <c r="S1008" s="47">
        <v>0</v>
      </c>
      <c r="T1008" s="47">
        <v>225</v>
      </c>
      <c r="U1008" s="47">
        <v>-25</v>
      </c>
      <c r="V1008" t="s">
        <v>71</v>
      </c>
      <c r="W1008" t="s">
        <v>72</v>
      </c>
      <c r="X1008"/>
      <c r="Y1008" t="s">
        <v>240</v>
      </c>
      <c r="Z1008" s="43" t="str">
        <f>Raw_data[[#This Row],[Month]]&amp;Raw_data[[#This Row],[Locations]]&amp;Raw_data[[#This Row],[Looker2]]</f>
        <v>45292MontroseIOP</v>
      </c>
      <c r="AA1008" s="44" t="str">
        <f>IFERROR(VLOOKUP(Raw_data[[#This Row],[Description]],'LU Table'!$A$1:$B$50,2,0),"")</f>
        <v>IOP</v>
      </c>
      <c r="AB1008" s="44" t="str">
        <f>TRIM(MID(Raw_data[[#This Row],[Location]],LEN("Positive Recovery- ")+1,LEN(Raw_data[[#This Row],[Location]])))</f>
        <v>Montrose</v>
      </c>
      <c r="AC1008" s="45">
        <f t="shared" si="16"/>
        <v>45292</v>
      </c>
      <c r="AD1008" s="44" t="str">
        <f>VLOOKUP(Raw_data[[#This Row],[Locations]]&amp;Raw_data[[#This Row],[Looker2]],Category!A:E,5,0)</f>
        <v>Company Owned</v>
      </c>
      <c r="AE1008" s="44" t="str">
        <f>Raw_data[[#This Row],[Locations]]&amp;Raw_data[[#This Row],[Looker2]]</f>
        <v>MontroseIOP</v>
      </c>
    </row>
    <row r="1009" spans="1:31">
      <c r="A1009" s="15">
        <v>45302</v>
      </c>
      <c r="B1009" s="15">
        <v>45301</v>
      </c>
      <c r="C1009" t="s">
        <v>9</v>
      </c>
      <c r="D1009">
        <v>206656</v>
      </c>
      <c r="E1009" t="s">
        <v>1017</v>
      </c>
      <c r="F1009" t="s">
        <v>1018</v>
      </c>
      <c r="G1009" t="s">
        <v>1019</v>
      </c>
      <c r="H1009" t="s">
        <v>158</v>
      </c>
      <c r="I1009" t="s">
        <v>232</v>
      </c>
      <c r="J1009" t="s">
        <v>88</v>
      </c>
      <c r="K1009" t="s">
        <v>79</v>
      </c>
      <c r="L1009" t="s">
        <v>128</v>
      </c>
      <c r="M1009">
        <v>1</v>
      </c>
      <c r="N1009" s="47">
        <v>250</v>
      </c>
      <c r="O1009" s="47">
        <v>0</v>
      </c>
      <c r="P1009" s="47">
        <v>0</v>
      </c>
      <c r="Q1009" s="47">
        <v>0</v>
      </c>
      <c r="R1009" s="47">
        <v>0</v>
      </c>
      <c r="S1009" s="47">
        <v>0</v>
      </c>
      <c r="T1009" s="47">
        <v>225</v>
      </c>
      <c r="U1009" s="47">
        <v>0</v>
      </c>
      <c r="V1009" t="s">
        <v>71</v>
      </c>
      <c r="W1009" t="s">
        <v>72</v>
      </c>
      <c r="X1009"/>
      <c r="Y1009" t="s">
        <v>240</v>
      </c>
      <c r="Z1009" s="43" t="str">
        <f>Raw_data[[#This Row],[Month]]&amp;Raw_data[[#This Row],[Locations]]&amp;Raw_data[[#This Row],[Looker2]]</f>
        <v>45292Cinco RanchIOP</v>
      </c>
      <c r="AA1009" s="44" t="str">
        <f>IFERROR(VLOOKUP(Raw_data[[#This Row],[Description]],'LU Table'!$A$1:$B$50,2,0),"")</f>
        <v>IOP</v>
      </c>
      <c r="AB1009" s="44" t="str">
        <f>TRIM(MID(Raw_data[[#This Row],[Location]],LEN("Positive Recovery- ")+1,LEN(Raw_data[[#This Row],[Location]])))</f>
        <v>Cinco Ranch</v>
      </c>
      <c r="AC1009" s="45">
        <f t="shared" si="16"/>
        <v>45292</v>
      </c>
      <c r="AD1009" s="44" t="str">
        <f>VLOOKUP(Raw_data[[#This Row],[Locations]]&amp;Raw_data[[#This Row],[Looker2]],Category!A:E,5,0)</f>
        <v>Affiliate</v>
      </c>
      <c r="AE1009" s="44" t="str">
        <f>Raw_data[[#This Row],[Locations]]&amp;Raw_data[[#This Row],[Looker2]]</f>
        <v>Cinco RanchIOP</v>
      </c>
    </row>
    <row r="1010" spans="1:31">
      <c r="A1010" s="15">
        <v>45302</v>
      </c>
      <c r="B1010" s="15">
        <v>45301</v>
      </c>
      <c r="C1010" t="s">
        <v>9</v>
      </c>
      <c r="D1010">
        <v>206657</v>
      </c>
      <c r="E1010" t="s">
        <v>114</v>
      </c>
      <c r="F1010" t="s">
        <v>296</v>
      </c>
      <c r="G1010" t="s">
        <v>297</v>
      </c>
      <c r="H1010" t="s">
        <v>172</v>
      </c>
      <c r="I1010" t="s">
        <v>232</v>
      </c>
      <c r="J1010" t="s">
        <v>17</v>
      </c>
      <c r="K1010" t="s">
        <v>79</v>
      </c>
      <c r="L1010" t="s">
        <v>135</v>
      </c>
      <c r="M1010">
        <v>1</v>
      </c>
      <c r="N1010" s="47">
        <v>40</v>
      </c>
      <c r="O1010" s="47">
        <v>0</v>
      </c>
      <c r="P1010" s="47">
        <v>0</v>
      </c>
      <c r="Q1010" s="47">
        <v>0</v>
      </c>
      <c r="R1010" s="47">
        <v>0</v>
      </c>
      <c r="S1010" s="47">
        <v>40</v>
      </c>
      <c r="T1010" s="47">
        <v>40</v>
      </c>
      <c r="U1010" s="47">
        <v>40</v>
      </c>
      <c r="V1010" t="s">
        <v>71</v>
      </c>
      <c r="W1010" t="s">
        <v>72</v>
      </c>
      <c r="X1010"/>
      <c r="Y1010" t="s">
        <v>240</v>
      </c>
      <c r="Z1010" s="43" t="str">
        <f>Raw_data[[#This Row],[Month]]&amp;Raw_data[[#This Row],[Locations]]&amp;Raw_data[[#This Row],[Looker2]]</f>
        <v>45292Cinco RanchAftercare</v>
      </c>
      <c r="AA1010" s="44" t="str">
        <f>IFERROR(VLOOKUP(Raw_data[[#This Row],[Description]],'LU Table'!$A$1:$B$50,2,0),"")</f>
        <v>Aftercare</v>
      </c>
      <c r="AB1010" s="44" t="str">
        <f>TRIM(MID(Raw_data[[#This Row],[Location]],LEN("Positive Recovery- ")+1,LEN(Raw_data[[#This Row],[Location]])))</f>
        <v>Cinco Ranch</v>
      </c>
      <c r="AC1010" s="45">
        <f t="shared" si="16"/>
        <v>45292</v>
      </c>
      <c r="AD1010" s="44" t="str">
        <f>VLOOKUP(Raw_data[[#This Row],[Locations]]&amp;Raw_data[[#This Row],[Looker2]],Category!A:E,5,0)</f>
        <v>Affiliate</v>
      </c>
      <c r="AE1010" s="44" t="str">
        <f>Raw_data[[#This Row],[Locations]]&amp;Raw_data[[#This Row],[Looker2]]</f>
        <v>Cinco RanchAftercare</v>
      </c>
    </row>
    <row r="1011" spans="1:31">
      <c r="A1011" s="15">
        <v>45302</v>
      </c>
      <c r="B1011" s="15">
        <v>45301</v>
      </c>
      <c r="C1011" t="s">
        <v>9</v>
      </c>
      <c r="D1011">
        <v>206658</v>
      </c>
      <c r="E1011" t="s">
        <v>890</v>
      </c>
      <c r="F1011" t="s">
        <v>414</v>
      </c>
      <c r="G1011" t="s">
        <v>551</v>
      </c>
      <c r="H1011" t="s">
        <v>160</v>
      </c>
      <c r="I1011" t="s">
        <v>232</v>
      </c>
      <c r="J1011" t="s">
        <v>95</v>
      </c>
      <c r="K1011" t="s">
        <v>79</v>
      </c>
      <c r="L1011" t="s">
        <v>128</v>
      </c>
      <c r="M1011">
        <v>1</v>
      </c>
      <c r="N1011" s="47">
        <v>130</v>
      </c>
      <c r="O1011" s="47">
        <v>0</v>
      </c>
      <c r="P1011" s="47">
        <v>0</v>
      </c>
      <c r="Q1011" s="47">
        <v>0</v>
      </c>
      <c r="R1011" s="47">
        <v>0</v>
      </c>
      <c r="S1011" s="47">
        <v>0</v>
      </c>
      <c r="T1011" s="47">
        <v>117</v>
      </c>
      <c r="U1011" s="47">
        <v>117</v>
      </c>
      <c r="V1011" t="s">
        <v>71</v>
      </c>
      <c r="W1011" t="s">
        <v>72</v>
      </c>
      <c r="X1011"/>
      <c r="Y1011" t="s">
        <v>240</v>
      </c>
      <c r="Z1011" s="43" t="str">
        <f>Raw_data[[#This Row],[Month]]&amp;Raw_data[[#This Row],[Locations]]&amp;Raw_data[[#This Row],[Looker2]]</f>
        <v>45292Cinco RanchIOP</v>
      </c>
      <c r="AA1011" s="44" t="str">
        <f>IFERROR(VLOOKUP(Raw_data[[#This Row],[Description]],'LU Table'!$A$1:$B$50,2,0),"")</f>
        <v>IOP</v>
      </c>
      <c r="AB1011" s="44" t="str">
        <f>TRIM(MID(Raw_data[[#This Row],[Location]],LEN("Positive Recovery- ")+1,LEN(Raw_data[[#This Row],[Location]])))</f>
        <v>Cinco Ranch</v>
      </c>
      <c r="AC1011" s="45">
        <f t="shared" si="16"/>
        <v>45292</v>
      </c>
      <c r="AD1011" s="44" t="str">
        <f>VLOOKUP(Raw_data[[#This Row],[Locations]]&amp;Raw_data[[#This Row],[Looker2]],Category!A:E,5,0)</f>
        <v>Affiliate</v>
      </c>
      <c r="AE1011" s="44" t="str">
        <f>Raw_data[[#This Row],[Locations]]&amp;Raw_data[[#This Row],[Looker2]]</f>
        <v>Cinco RanchIOP</v>
      </c>
    </row>
    <row r="1012" spans="1:31">
      <c r="A1012" s="15">
        <v>45302</v>
      </c>
      <c r="B1012" s="15">
        <v>45301</v>
      </c>
      <c r="C1012" t="s">
        <v>9</v>
      </c>
      <c r="D1012">
        <v>206659</v>
      </c>
      <c r="E1012" t="s">
        <v>1014</v>
      </c>
      <c r="F1012" t="s">
        <v>379</v>
      </c>
      <c r="G1012" t="s">
        <v>44</v>
      </c>
      <c r="H1012" t="s">
        <v>158</v>
      </c>
      <c r="I1012" t="s">
        <v>232</v>
      </c>
      <c r="J1012" t="s">
        <v>92</v>
      </c>
      <c r="K1012" t="s">
        <v>79</v>
      </c>
      <c r="L1012" t="s">
        <v>128</v>
      </c>
      <c r="M1012">
        <v>1</v>
      </c>
      <c r="N1012" s="47">
        <v>190</v>
      </c>
      <c r="O1012" s="47">
        <v>0</v>
      </c>
      <c r="P1012" s="47">
        <v>0</v>
      </c>
      <c r="Q1012" s="47">
        <v>0</v>
      </c>
      <c r="R1012" s="47">
        <v>0</v>
      </c>
      <c r="S1012" s="47">
        <v>190</v>
      </c>
      <c r="T1012" s="47">
        <v>171</v>
      </c>
      <c r="U1012" s="47">
        <v>171</v>
      </c>
      <c r="V1012" t="s">
        <v>71</v>
      </c>
      <c r="W1012" t="s">
        <v>72</v>
      </c>
      <c r="X1012"/>
      <c r="Y1012" t="s">
        <v>240</v>
      </c>
      <c r="Z1012" s="43" t="str">
        <f>Raw_data[[#This Row],[Month]]&amp;Raw_data[[#This Row],[Locations]]&amp;Raw_data[[#This Row],[Looker2]]</f>
        <v>45292Cinco RanchIOP</v>
      </c>
      <c r="AA1012" s="44" t="str">
        <f>IFERROR(VLOOKUP(Raw_data[[#This Row],[Description]],'LU Table'!$A$1:$B$50,2,0),"")</f>
        <v>IOP</v>
      </c>
      <c r="AB1012" s="44" t="str">
        <f>TRIM(MID(Raw_data[[#This Row],[Location]],LEN("Positive Recovery- ")+1,LEN(Raw_data[[#This Row],[Location]])))</f>
        <v>Cinco Ranch</v>
      </c>
      <c r="AC1012" s="45">
        <f t="shared" si="16"/>
        <v>45292</v>
      </c>
      <c r="AD1012" s="44" t="str">
        <f>VLOOKUP(Raw_data[[#This Row],[Locations]]&amp;Raw_data[[#This Row],[Looker2]],Category!A:E,5,0)</f>
        <v>Affiliate</v>
      </c>
      <c r="AE1012" s="44" t="str">
        <f>Raw_data[[#This Row],[Locations]]&amp;Raw_data[[#This Row],[Looker2]]</f>
        <v>Cinco RanchIOP</v>
      </c>
    </row>
    <row r="1013" spans="1:31">
      <c r="A1013" s="15">
        <v>45302</v>
      </c>
      <c r="B1013" s="15">
        <v>45301</v>
      </c>
      <c r="C1013" t="s">
        <v>9</v>
      </c>
      <c r="D1013">
        <v>206660</v>
      </c>
      <c r="E1013" t="s">
        <v>830</v>
      </c>
      <c r="F1013" t="s">
        <v>489</v>
      </c>
      <c r="G1013" t="s">
        <v>831</v>
      </c>
      <c r="H1013" t="s">
        <v>160</v>
      </c>
      <c r="I1013" t="s">
        <v>232</v>
      </c>
      <c r="J1013" t="s">
        <v>90</v>
      </c>
      <c r="K1013" t="s">
        <v>79</v>
      </c>
      <c r="L1013" t="s">
        <v>128</v>
      </c>
      <c r="M1013">
        <v>1</v>
      </c>
      <c r="N1013" s="47">
        <v>220</v>
      </c>
      <c r="O1013" s="47">
        <v>0</v>
      </c>
      <c r="P1013" s="47">
        <v>0</v>
      </c>
      <c r="Q1013" s="47">
        <v>0</v>
      </c>
      <c r="R1013" s="47">
        <v>0</v>
      </c>
      <c r="S1013" s="47">
        <v>0</v>
      </c>
      <c r="T1013" s="47">
        <v>198</v>
      </c>
      <c r="U1013" s="47">
        <v>22</v>
      </c>
      <c r="V1013" t="s">
        <v>71</v>
      </c>
      <c r="W1013" t="s">
        <v>72</v>
      </c>
      <c r="X1013"/>
      <c r="Y1013" t="s">
        <v>240</v>
      </c>
      <c r="Z1013" s="43" t="str">
        <f>Raw_data[[#This Row],[Month]]&amp;Raw_data[[#This Row],[Locations]]&amp;Raw_data[[#This Row],[Looker2]]</f>
        <v>45292Cinco RanchIOP</v>
      </c>
      <c r="AA1013" s="44" t="str">
        <f>IFERROR(VLOOKUP(Raw_data[[#This Row],[Description]],'LU Table'!$A$1:$B$50,2,0),"")</f>
        <v>IOP</v>
      </c>
      <c r="AB1013" s="44" t="str">
        <f>TRIM(MID(Raw_data[[#This Row],[Location]],LEN("Positive Recovery- ")+1,LEN(Raw_data[[#This Row],[Location]])))</f>
        <v>Cinco Ranch</v>
      </c>
      <c r="AC1013" s="45">
        <f t="shared" si="16"/>
        <v>45292</v>
      </c>
      <c r="AD1013" s="44" t="str">
        <f>VLOOKUP(Raw_data[[#This Row],[Locations]]&amp;Raw_data[[#This Row],[Looker2]],Category!A:E,5,0)</f>
        <v>Affiliate</v>
      </c>
      <c r="AE1013" s="44" t="str">
        <f>Raw_data[[#This Row],[Locations]]&amp;Raw_data[[#This Row],[Looker2]]</f>
        <v>Cinco RanchIOP</v>
      </c>
    </row>
    <row r="1014" spans="1:31">
      <c r="A1014" s="15">
        <v>45302</v>
      </c>
      <c r="B1014" s="15">
        <v>45301</v>
      </c>
      <c r="C1014" t="s">
        <v>9</v>
      </c>
      <c r="D1014">
        <v>206661</v>
      </c>
      <c r="E1014" t="s">
        <v>859</v>
      </c>
      <c r="F1014" t="s">
        <v>284</v>
      </c>
      <c r="G1014" t="s">
        <v>401</v>
      </c>
      <c r="H1014" t="s">
        <v>158</v>
      </c>
      <c r="I1014" t="s">
        <v>232</v>
      </c>
      <c r="J1014" t="s">
        <v>88</v>
      </c>
      <c r="K1014" t="s">
        <v>79</v>
      </c>
      <c r="L1014" t="s">
        <v>128</v>
      </c>
      <c r="M1014">
        <v>1</v>
      </c>
      <c r="N1014" s="47">
        <v>250</v>
      </c>
      <c r="O1014" s="47">
        <v>0</v>
      </c>
      <c r="P1014" s="47">
        <v>0</v>
      </c>
      <c r="Q1014" s="47">
        <v>0</v>
      </c>
      <c r="R1014" s="47">
        <v>0</v>
      </c>
      <c r="S1014" s="47">
        <v>0</v>
      </c>
      <c r="T1014" s="47">
        <v>225</v>
      </c>
      <c r="U1014" s="47">
        <v>25</v>
      </c>
      <c r="V1014" t="s">
        <v>71</v>
      </c>
      <c r="W1014" t="s">
        <v>72</v>
      </c>
      <c r="X1014"/>
      <c r="Y1014" t="s">
        <v>240</v>
      </c>
      <c r="Z1014" s="43" t="str">
        <f>Raw_data[[#This Row],[Month]]&amp;Raw_data[[#This Row],[Locations]]&amp;Raw_data[[#This Row],[Looker2]]</f>
        <v>45292Cinco RanchIOP</v>
      </c>
      <c r="AA1014" s="44" t="str">
        <f>IFERROR(VLOOKUP(Raw_data[[#This Row],[Description]],'LU Table'!$A$1:$B$50,2,0),"")</f>
        <v>IOP</v>
      </c>
      <c r="AB1014" s="44" t="str">
        <f>TRIM(MID(Raw_data[[#This Row],[Location]],LEN("Positive Recovery- ")+1,LEN(Raw_data[[#This Row],[Location]])))</f>
        <v>Cinco Ranch</v>
      </c>
      <c r="AC1014" s="45">
        <f t="shared" si="16"/>
        <v>45292</v>
      </c>
      <c r="AD1014" s="44" t="str">
        <f>VLOOKUP(Raw_data[[#This Row],[Locations]]&amp;Raw_data[[#This Row],[Looker2]],Category!A:E,5,0)</f>
        <v>Affiliate</v>
      </c>
      <c r="AE1014" s="44" t="str">
        <f>Raw_data[[#This Row],[Locations]]&amp;Raw_data[[#This Row],[Looker2]]</f>
        <v>Cinco RanchIOP</v>
      </c>
    </row>
    <row r="1015" spans="1:31">
      <c r="A1015" s="15">
        <v>45302</v>
      </c>
      <c r="B1015" s="15">
        <v>45301</v>
      </c>
      <c r="C1015" t="s">
        <v>9</v>
      </c>
      <c r="D1015">
        <v>206662</v>
      </c>
      <c r="E1015" t="s">
        <v>789</v>
      </c>
      <c r="F1015" t="s">
        <v>557</v>
      </c>
      <c r="G1015" t="s">
        <v>521</v>
      </c>
      <c r="H1015" t="s">
        <v>158</v>
      </c>
      <c r="I1015" t="s">
        <v>232</v>
      </c>
      <c r="J1015" t="s">
        <v>88</v>
      </c>
      <c r="K1015" t="s">
        <v>22</v>
      </c>
      <c r="L1015" t="s">
        <v>128</v>
      </c>
      <c r="M1015">
        <v>1</v>
      </c>
      <c r="N1015" s="47">
        <v>250</v>
      </c>
      <c r="O1015" s="47">
        <v>0</v>
      </c>
      <c r="P1015" s="47">
        <v>0</v>
      </c>
      <c r="Q1015" s="47">
        <v>0</v>
      </c>
      <c r="R1015" s="47">
        <v>0</v>
      </c>
      <c r="S1015" s="47">
        <v>0</v>
      </c>
      <c r="T1015" s="47">
        <v>225</v>
      </c>
      <c r="U1015" s="47">
        <v>25</v>
      </c>
      <c r="V1015" t="s">
        <v>71</v>
      </c>
      <c r="W1015" t="s">
        <v>72</v>
      </c>
      <c r="X1015"/>
      <c r="Y1015" t="s">
        <v>240</v>
      </c>
      <c r="Z1015" s="43" t="str">
        <f>Raw_data[[#This Row],[Month]]&amp;Raw_data[[#This Row],[Locations]]&amp;Raw_data[[#This Row],[Looker2]]</f>
        <v>45292AustinIOP</v>
      </c>
      <c r="AA1015" s="44" t="str">
        <f>IFERROR(VLOOKUP(Raw_data[[#This Row],[Description]],'LU Table'!$A$1:$B$50,2,0),"")</f>
        <v>IOP</v>
      </c>
      <c r="AB1015" s="44" t="str">
        <f>TRIM(MID(Raw_data[[#This Row],[Location]],LEN("Positive Recovery- ")+1,LEN(Raw_data[[#This Row],[Location]])))</f>
        <v>Austin</v>
      </c>
      <c r="AC1015" s="45">
        <f t="shared" si="16"/>
        <v>45292</v>
      </c>
      <c r="AD1015" s="44" t="str">
        <f>VLOOKUP(Raw_data[[#This Row],[Locations]]&amp;Raw_data[[#This Row],[Looker2]],Category!A:E,5,0)</f>
        <v>Affiliate</v>
      </c>
      <c r="AE1015" s="44" t="str">
        <f>Raw_data[[#This Row],[Locations]]&amp;Raw_data[[#This Row],[Looker2]]</f>
        <v>AustinIOP</v>
      </c>
    </row>
    <row r="1016" spans="1:31">
      <c r="A1016" s="15">
        <v>45302</v>
      </c>
      <c r="B1016" s="15">
        <v>45301</v>
      </c>
      <c r="C1016" t="s">
        <v>9</v>
      </c>
      <c r="D1016">
        <v>206663</v>
      </c>
      <c r="E1016" t="s">
        <v>879</v>
      </c>
      <c r="F1016" t="s">
        <v>332</v>
      </c>
      <c r="G1016" t="s">
        <v>880</v>
      </c>
      <c r="H1016" t="s">
        <v>159</v>
      </c>
      <c r="I1016" t="s">
        <v>232</v>
      </c>
      <c r="J1016" t="s">
        <v>17</v>
      </c>
      <c r="K1016" t="s">
        <v>22</v>
      </c>
      <c r="L1016" t="s">
        <v>128</v>
      </c>
      <c r="M1016">
        <v>1</v>
      </c>
      <c r="N1016" s="47">
        <v>225</v>
      </c>
      <c r="O1016" s="47">
        <v>0</v>
      </c>
      <c r="P1016" s="47">
        <v>0</v>
      </c>
      <c r="Q1016" s="47">
        <v>0</v>
      </c>
      <c r="R1016" s="47">
        <v>0</v>
      </c>
      <c r="S1016" s="47">
        <v>225</v>
      </c>
      <c r="T1016" s="47">
        <v>225</v>
      </c>
      <c r="U1016" s="47">
        <v>225</v>
      </c>
      <c r="V1016" t="s">
        <v>71</v>
      </c>
      <c r="W1016" t="s">
        <v>72</v>
      </c>
      <c r="X1016"/>
      <c r="Y1016" t="s">
        <v>240</v>
      </c>
      <c r="Z1016" s="43" t="str">
        <f>Raw_data[[#This Row],[Month]]&amp;Raw_data[[#This Row],[Locations]]&amp;Raw_data[[#This Row],[Looker2]]</f>
        <v>45292AustinIOP</v>
      </c>
      <c r="AA1016" s="44" t="str">
        <f>IFERROR(VLOOKUP(Raw_data[[#This Row],[Description]],'LU Table'!$A$1:$B$50,2,0),"")</f>
        <v>IOP</v>
      </c>
      <c r="AB1016" s="44" t="str">
        <f>TRIM(MID(Raw_data[[#This Row],[Location]],LEN("Positive Recovery- ")+1,LEN(Raw_data[[#This Row],[Location]])))</f>
        <v>Austin</v>
      </c>
      <c r="AC1016" s="45">
        <f t="shared" si="16"/>
        <v>45292</v>
      </c>
      <c r="AD1016" s="44" t="str">
        <f>VLOOKUP(Raw_data[[#This Row],[Locations]]&amp;Raw_data[[#This Row],[Looker2]],Category!A:E,5,0)</f>
        <v>Affiliate</v>
      </c>
      <c r="AE1016" s="44" t="str">
        <f>Raw_data[[#This Row],[Locations]]&amp;Raw_data[[#This Row],[Looker2]]</f>
        <v>AustinIOP</v>
      </c>
    </row>
    <row r="1017" spans="1:31">
      <c r="A1017" s="15">
        <v>45302</v>
      </c>
      <c r="B1017" s="15">
        <v>45301</v>
      </c>
      <c r="C1017" t="s">
        <v>9</v>
      </c>
      <c r="D1017">
        <v>206664</v>
      </c>
      <c r="E1017" t="s">
        <v>142</v>
      </c>
      <c r="F1017" t="s">
        <v>254</v>
      </c>
      <c r="G1017" t="s">
        <v>480</v>
      </c>
      <c r="H1017" t="s">
        <v>158</v>
      </c>
      <c r="I1017" t="s">
        <v>232</v>
      </c>
      <c r="J1017" t="s">
        <v>88</v>
      </c>
      <c r="K1017" t="s">
        <v>22</v>
      </c>
      <c r="L1017" t="s">
        <v>128</v>
      </c>
      <c r="M1017">
        <v>1</v>
      </c>
      <c r="N1017" s="47">
        <v>250</v>
      </c>
      <c r="O1017" s="47">
        <v>0</v>
      </c>
      <c r="P1017" s="47">
        <v>0</v>
      </c>
      <c r="Q1017" s="47">
        <v>0</v>
      </c>
      <c r="R1017" s="47">
        <v>0</v>
      </c>
      <c r="S1017" s="47">
        <v>0</v>
      </c>
      <c r="T1017" s="47">
        <v>225</v>
      </c>
      <c r="U1017" s="47">
        <v>25</v>
      </c>
      <c r="V1017" t="s">
        <v>71</v>
      </c>
      <c r="W1017" t="s">
        <v>72</v>
      </c>
      <c r="X1017"/>
      <c r="Y1017" t="s">
        <v>240</v>
      </c>
      <c r="Z1017" s="43" t="str">
        <f>Raw_data[[#This Row],[Month]]&amp;Raw_data[[#This Row],[Locations]]&amp;Raw_data[[#This Row],[Looker2]]</f>
        <v>45292AustinIOP</v>
      </c>
      <c r="AA1017" s="44" t="str">
        <f>IFERROR(VLOOKUP(Raw_data[[#This Row],[Description]],'LU Table'!$A$1:$B$50,2,0),"")</f>
        <v>IOP</v>
      </c>
      <c r="AB1017" s="44" t="str">
        <f>TRIM(MID(Raw_data[[#This Row],[Location]],LEN("Positive Recovery- ")+1,LEN(Raw_data[[#This Row],[Location]])))</f>
        <v>Austin</v>
      </c>
      <c r="AC1017" s="45">
        <f t="shared" si="16"/>
        <v>45292</v>
      </c>
      <c r="AD1017" s="44" t="str">
        <f>VLOOKUP(Raw_data[[#This Row],[Locations]]&amp;Raw_data[[#This Row],[Looker2]],Category!A:E,5,0)</f>
        <v>Affiliate</v>
      </c>
      <c r="AE1017" s="44" t="str">
        <f>Raw_data[[#This Row],[Locations]]&amp;Raw_data[[#This Row],[Looker2]]</f>
        <v>AustinIOP</v>
      </c>
    </row>
    <row r="1018" spans="1:31">
      <c r="A1018" s="15">
        <v>45302</v>
      </c>
      <c r="B1018" s="15">
        <v>45301</v>
      </c>
      <c r="C1018" t="s">
        <v>9</v>
      </c>
      <c r="D1018">
        <v>206665</v>
      </c>
      <c r="E1018" t="s">
        <v>139</v>
      </c>
      <c r="F1018" t="s">
        <v>266</v>
      </c>
      <c r="G1018" t="s">
        <v>459</v>
      </c>
      <c r="H1018" t="s">
        <v>158</v>
      </c>
      <c r="I1018" t="s">
        <v>232</v>
      </c>
      <c r="J1018" t="s">
        <v>140</v>
      </c>
      <c r="K1018" t="s">
        <v>22</v>
      </c>
      <c r="L1018" t="s">
        <v>128</v>
      </c>
      <c r="M1018">
        <v>1</v>
      </c>
      <c r="N1018" s="47">
        <v>180</v>
      </c>
      <c r="O1018" s="47">
        <v>0</v>
      </c>
      <c r="P1018" s="47">
        <v>0</v>
      </c>
      <c r="Q1018" s="47">
        <v>0</v>
      </c>
      <c r="R1018" s="47">
        <v>0</v>
      </c>
      <c r="S1018" s="47">
        <v>0</v>
      </c>
      <c r="T1018" s="47">
        <v>162</v>
      </c>
      <c r="U1018" s="47">
        <v>16.2</v>
      </c>
      <c r="V1018" t="s">
        <v>71</v>
      </c>
      <c r="W1018" t="s">
        <v>72</v>
      </c>
      <c r="X1018"/>
      <c r="Y1018" t="s">
        <v>240</v>
      </c>
      <c r="Z1018" s="43" t="str">
        <f>Raw_data[[#This Row],[Month]]&amp;Raw_data[[#This Row],[Locations]]&amp;Raw_data[[#This Row],[Looker2]]</f>
        <v>45292AustinIOP</v>
      </c>
      <c r="AA1018" s="44" t="str">
        <f>IFERROR(VLOOKUP(Raw_data[[#This Row],[Description]],'LU Table'!$A$1:$B$50,2,0),"")</f>
        <v>IOP</v>
      </c>
      <c r="AB1018" s="44" t="str">
        <f>TRIM(MID(Raw_data[[#This Row],[Location]],LEN("Positive Recovery- ")+1,LEN(Raw_data[[#This Row],[Location]])))</f>
        <v>Austin</v>
      </c>
      <c r="AC1018" s="45">
        <f t="shared" si="16"/>
        <v>45292</v>
      </c>
      <c r="AD1018" s="44" t="str">
        <f>VLOOKUP(Raw_data[[#This Row],[Locations]]&amp;Raw_data[[#This Row],[Looker2]],Category!A:E,5,0)</f>
        <v>Affiliate</v>
      </c>
      <c r="AE1018" s="44" t="str">
        <f>Raw_data[[#This Row],[Locations]]&amp;Raw_data[[#This Row],[Looker2]]</f>
        <v>AustinIOP</v>
      </c>
    </row>
    <row r="1019" spans="1:31">
      <c r="A1019" s="15">
        <v>45302</v>
      </c>
      <c r="B1019" s="15">
        <v>45301</v>
      </c>
      <c r="C1019" t="s">
        <v>9</v>
      </c>
      <c r="D1019">
        <v>206666</v>
      </c>
      <c r="E1019" t="s">
        <v>834</v>
      </c>
      <c r="F1019" t="s">
        <v>835</v>
      </c>
      <c r="G1019" t="s">
        <v>972</v>
      </c>
      <c r="H1019" t="s">
        <v>158</v>
      </c>
      <c r="I1019" t="s">
        <v>232</v>
      </c>
      <c r="J1019" t="s">
        <v>87</v>
      </c>
      <c r="K1019" t="s">
        <v>79</v>
      </c>
      <c r="L1019" t="s">
        <v>128</v>
      </c>
      <c r="M1019">
        <v>1</v>
      </c>
      <c r="N1019" s="47">
        <v>275</v>
      </c>
      <c r="O1019" s="47">
        <v>0</v>
      </c>
      <c r="P1019" s="47">
        <v>0</v>
      </c>
      <c r="Q1019" s="47">
        <v>0</v>
      </c>
      <c r="R1019" s="47">
        <v>0</v>
      </c>
      <c r="S1019" s="47">
        <v>0</v>
      </c>
      <c r="T1019" s="47">
        <v>247.5</v>
      </c>
      <c r="U1019" s="47">
        <v>27.5</v>
      </c>
      <c r="V1019" t="s">
        <v>71</v>
      </c>
      <c r="W1019" t="s">
        <v>72</v>
      </c>
      <c r="X1019"/>
      <c r="Y1019" t="s">
        <v>240</v>
      </c>
      <c r="Z1019" s="43" t="str">
        <f>Raw_data[[#This Row],[Month]]&amp;Raw_data[[#This Row],[Locations]]&amp;Raw_data[[#This Row],[Looker2]]</f>
        <v>45292Cinco RanchIOP</v>
      </c>
      <c r="AA1019" s="44" t="str">
        <f>IFERROR(VLOOKUP(Raw_data[[#This Row],[Description]],'LU Table'!$A$1:$B$50,2,0),"")</f>
        <v>IOP</v>
      </c>
      <c r="AB1019" s="44" t="str">
        <f>TRIM(MID(Raw_data[[#This Row],[Location]],LEN("Positive Recovery- ")+1,LEN(Raw_data[[#This Row],[Location]])))</f>
        <v>Cinco Ranch</v>
      </c>
      <c r="AC1019" s="45">
        <f t="shared" si="16"/>
        <v>45292</v>
      </c>
      <c r="AD1019" s="44" t="str">
        <f>VLOOKUP(Raw_data[[#This Row],[Locations]]&amp;Raw_data[[#This Row],[Looker2]],Category!A:E,5,0)</f>
        <v>Affiliate</v>
      </c>
      <c r="AE1019" s="44" t="str">
        <f>Raw_data[[#This Row],[Locations]]&amp;Raw_data[[#This Row],[Looker2]]</f>
        <v>Cinco RanchIOP</v>
      </c>
    </row>
    <row r="1020" spans="1:31">
      <c r="A1020" s="15">
        <v>45302</v>
      </c>
      <c r="B1020" s="15">
        <v>45301</v>
      </c>
      <c r="C1020" t="s">
        <v>9</v>
      </c>
      <c r="D1020">
        <v>206667</v>
      </c>
      <c r="E1020" t="s">
        <v>860</v>
      </c>
      <c r="F1020" t="s">
        <v>290</v>
      </c>
      <c r="G1020" t="s">
        <v>472</v>
      </c>
      <c r="H1020" t="s">
        <v>160</v>
      </c>
      <c r="I1020" t="s">
        <v>232</v>
      </c>
      <c r="J1020" t="s">
        <v>95</v>
      </c>
      <c r="K1020" t="s">
        <v>79</v>
      </c>
      <c r="L1020" t="s">
        <v>128</v>
      </c>
      <c r="M1020">
        <v>1</v>
      </c>
      <c r="N1020" s="47">
        <v>130</v>
      </c>
      <c r="O1020" s="47">
        <v>0</v>
      </c>
      <c r="P1020" s="47">
        <v>0</v>
      </c>
      <c r="Q1020" s="47">
        <v>0</v>
      </c>
      <c r="R1020" s="47">
        <v>0</v>
      </c>
      <c r="S1020" s="47">
        <v>0</v>
      </c>
      <c r="T1020" s="47">
        <v>117</v>
      </c>
      <c r="U1020" s="47">
        <v>26</v>
      </c>
      <c r="V1020" t="s">
        <v>71</v>
      </c>
      <c r="W1020" t="s">
        <v>72</v>
      </c>
      <c r="X1020"/>
      <c r="Y1020" t="s">
        <v>240</v>
      </c>
      <c r="Z1020" s="43" t="str">
        <f>Raw_data[[#This Row],[Month]]&amp;Raw_data[[#This Row],[Locations]]&amp;Raw_data[[#This Row],[Looker2]]</f>
        <v>45292Cinco RanchIOP</v>
      </c>
      <c r="AA1020" s="44" t="str">
        <f>IFERROR(VLOOKUP(Raw_data[[#This Row],[Description]],'LU Table'!$A$1:$B$50,2,0),"")</f>
        <v>IOP</v>
      </c>
      <c r="AB1020" s="44" t="str">
        <f>TRIM(MID(Raw_data[[#This Row],[Location]],LEN("Positive Recovery- ")+1,LEN(Raw_data[[#This Row],[Location]])))</f>
        <v>Cinco Ranch</v>
      </c>
      <c r="AC1020" s="45">
        <f t="shared" si="16"/>
        <v>45292</v>
      </c>
      <c r="AD1020" s="44" t="str">
        <f>VLOOKUP(Raw_data[[#This Row],[Locations]]&amp;Raw_data[[#This Row],[Looker2]],Category!A:E,5,0)</f>
        <v>Affiliate</v>
      </c>
      <c r="AE1020" s="44" t="str">
        <f>Raw_data[[#This Row],[Locations]]&amp;Raw_data[[#This Row],[Looker2]]</f>
        <v>Cinco RanchIOP</v>
      </c>
    </row>
    <row r="1021" spans="1:31">
      <c r="A1021" s="15">
        <v>45302</v>
      </c>
      <c r="B1021" s="15">
        <v>45301</v>
      </c>
      <c r="C1021" t="s">
        <v>9</v>
      </c>
      <c r="D1021">
        <v>206668</v>
      </c>
      <c r="E1021" t="s">
        <v>809</v>
      </c>
      <c r="F1021" t="s">
        <v>326</v>
      </c>
      <c r="G1021" t="s">
        <v>810</v>
      </c>
      <c r="H1021" t="s">
        <v>158</v>
      </c>
      <c r="I1021" t="s">
        <v>232</v>
      </c>
      <c r="J1021" t="s">
        <v>88</v>
      </c>
      <c r="K1021" t="s">
        <v>234</v>
      </c>
      <c r="L1021" t="s">
        <v>128</v>
      </c>
      <c r="M1021">
        <v>1</v>
      </c>
      <c r="N1021" s="47">
        <v>250</v>
      </c>
      <c r="O1021" s="47">
        <v>0</v>
      </c>
      <c r="P1021" s="47">
        <v>0</v>
      </c>
      <c r="Q1021" s="47">
        <v>0</v>
      </c>
      <c r="R1021" s="47">
        <v>0</v>
      </c>
      <c r="S1021" s="47">
        <v>0</v>
      </c>
      <c r="T1021" s="47">
        <v>225</v>
      </c>
      <c r="U1021" s="47">
        <v>225</v>
      </c>
      <c r="V1021" t="s">
        <v>71</v>
      </c>
      <c r="W1021" t="s">
        <v>72</v>
      </c>
      <c r="X1021"/>
      <c r="Y1021" t="s">
        <v>240</v>
      </c>
      <c r="Z1021" s="43" t="str">
        <f>Raw_data[[#This Row],[Month]]&amp;Raw_data[[#This Row],[Locations]]&amp;Raw_data[[#This Row],[Looker2]]</f>
        <v>45292Clear LakeIOP</v>
      </c>
      <c r="AA1021" s="44" t="str">
        <f>IFERROR(VLOOKUP(Raw_data[[#This Row],[Description]],'LU Table'!$A$1:$B$50,2,0),"")</f>
        <v>IOP</v>
      </c>
      <c r="AB1021" s="44" t="str">
        <f>TRIM(MID(Raw_data[[#This Row],[Location]],LEN("Positive Recovery- ")+1,LEN(Raw_data[[#This Row],[Location]])))</f>
        <v>Clear Lake</v>
      </c>
      <c r="AC1021" s="45">
        <f t="shared" si="16"/>
        <v>45292</v>
      </c>
      <c r="AD1021" s="44" t="str">
        <f>VLOOKUP(Raw_data[[#This Row],[Locations]]&amp;Raw_data[[#This Row],[Looker2]],Category!A:E,5,0)</f>
        <v>Affiliate</v>
      </c>
      <c r="AE1021" s="44" t="str">
        <f>Raw_data[[#This Row],[Locations]]&amp;Raw_data[[#This Row],[Looker2]]</f>
        <v>Clear LakeIOP</v>
      </c>
    </row>
    <row r="1022" spans="1:31">
      <c r="A1022" s="15">
        <v>45302</v>
      </c>
      <c r="B1022" s="15">
        <v>45301</v>
      </c>
      <c r="C1022" t="s">
        <v>9</v>
      </c>
      <c r="D1022">
        <v>206669</v>
      </c>
      <c r="E1022" t="s">
        <v>754</v>
      </c>
      <c r="F1022" t="s">
        <v>274</v>
      </c>
      <c r="G1022" t="s">
        <v>755</v>
      </c>
      <c r="H1022" t="s">
        <v>158</v>
      </c>
      <c r="I1022" t="s">
        <v>232</v>
      </c>
      <c r="J1022" t="s">
        <v>87</v>
      </c>
      <c r="K1022" t="s">
        <v>234</v>
      </c>
      <c r="L1022" t="s">
        <v>128</v>
      </c>
      <c r="M1022">
        <v>1</v>
      </c>
      <c r="N1022" s="47">
        <v>275</v>
      </c>
      <c r="O1022" s="47">
        <v>0</v>
      </c>
      <c r="P1022" s="47">
        <v>0</v>
      </c>
      <c r="Q1022" s="47">
        <v>0</v>
      </c>
      <c r="R1022" s="47">
        <v>0</v>
      </c>
      <c r="S1022" s="47">
        <v>0</v>
      </c>
      <c r="T1022" s="47">
        <v>247.5</v>
      </c>
      <c r="U1022" s="47">
        <v>247.5</v>
      </c>
      <c r="V1022" t="s">
        <v>71</v>
      </c>
      <c r="W1022" t="s">
        <v>72</v>
      </c>
      <c r="X1022"/>
      <c r="Y1022" t="s">
        <v>240</v>
      </c>
      <c r="Z1022" s="43" t="str">
        <f>Raw_data[[#This Row],[Month]]&amp;Raw_data[[#This Row],[Locations]]&amp;Raw_data[[#This Row],[Looker2]]</f>
        <v>45292Clear LakeIOP</v>
      </c>
      <c r="AA1022" s="44" t="str">
        <f>IFERROR(VLOOKUP(Raw_data[[#This Row],[Description]],'LU Table'!$A$1:$B$50,2,0),"")</f>
        <v>IOP</v>
      </c>
      <c r="AB1022" s="44" t="str">
        <f>TRIM(MID(Raw_data[[#This Row],[Location]],LEN("Positive Recovery- ")+1,LEN(Raw_data[[#This Row],[Location]])))</f>
        <v>Clear Lake</v>
      </c>
      <c r="AC1022" s="45">
        <f t="shared" si="16"/>
        <v>45292</v>
      </c>
      <c r="AD1022" s="44" t="str">
        <f>VLOOKUP(Raw_data[[#This Row],[Locations]]&amp;Raw_data[[#This Row],[Looker2]],Category!A:E,5,0)</f>
        <v>Affiliate</v>
      </c>
      <c r="AE1022" s="44" t="str">
        <f>Raw_data[[#This Row],[Locations]]&amp;Raw_data[[#This Row],[Looker2]]</f>
        <v>Clear LakeIOP</v>
      </c>
    </row>
    <row r="1023" spans="1:31">
      <c r="A1023" s="15">
        <v>45302</v>
      </c>
      <c r="B1023" s="15">
        <v>45301</v>
      </c>
      <c r="C1023" t="s">
        <v>9</v>
      </c>
      <c r="D1023">
        <v>206670</v>
      </c>
      <c r="E1023" t="s">
        <v>767</v>
      </c>
      <c r="F1023" t="s">
        <v>768</v>
      </c>
      <c r="G1023" t="s">
        <v>353</v>
      </c>
      <c r="H1023" t="s">
        <v>158</v>
      </c>
      <c r="I1023"/>
      <c r="J1023" t="s">
        <v>89</v>
      </c>
      <c r="K1023" t="s">
        <v>234</v>
      </c>
      <c r="L1023" t="s">
        <v>128</v>
      </c>
      <c r="M1023">
        <v>1</v>
      </c>
      <c r="N1023" s="47">
        <v>200</v>
      </c>
      <c r="O1023" s="47">
        <v>0</v>
      </c>
      <c r="P1023" s="47">
        <v>0</v>
      </c>
      <c r="Q1023" s="47">
        <v>0</v>
      </c>
      <c r="R1023" s="47">
        <v>0</v>
      </c>
      <c r="S1023" s="47">
        <v>0</v>
      </c>
      <c r="T1023" s="47">
        <v>180</v>
      </c>
      <c r="U1023" s="47">
        <v>-20</v>
      </c>
      <c r="V1023" t="s">
        <v>71</v>
      </c>
      <c r="W1023" t="s">
        <v>72</v>
      </c>
      <c r="X1023"/>
      <c r="Y1023" t="s">
        <v>240</v>
      </c>
      <c r="Z1023" s="43" t="str">
        <f>Raw_data[[#This Row],[Month]]&amp;Raw_data[[#This Row],[Locations]]&amp;Raw_data[[#This Row],[Looker2]]</f>
        <v>45292Clear LakeIOP</v>
      </c>
      <c r="AA1023" s="44" t="str">
        <f>IFERROR(VLOOKUP(Raw_data[[#This Row],[Description]],'LU Table'!$A$1:$B$50,2,0),"")</f>
        <v>IOP</v>
      </c>
      <c r="AB1023" s="44" t="str">
        <f>TRIM(MID(Raw_data[[#This Row],[Location]],LEN("Positive Recovery- ")+1,LEN(Raw_data[[#This Row],[Location]])))</f>
        <v>Clear Lake</v>
      </c>
      <c r="AC1023" s="45">
        <f t="shared" si="16"/>
        <v>45292</v>
      </c>
      <c r="AD1023" s="44" t="str">
        <f>VLOOKUP(Raw_data[[#This Row],[Locations]]&amp;Raw_data[[#This Row],[Looker2]],Category!A:E,5,0)</f>
        <v>Affiliate</v>
      </c>
      <c r="AE1023" s="44" t="str">
        <f>Raw_data[[#This Row],[Locations]]&amp;Raw_data[[#This Row],[Looker2]]</f>
        <v>Clear LakeIOP</v>
      </c>
    </row>
    <row r="1024" spans="1:31">
      <c r="A1024" s="15">
        <v>45302</v>
      </c>
      <c r="B1024" s="15">
        <v>45301</v>
      </c>
      <c r="C1024" t="s">
        <v>9</v>
      </c>
      <c r="D1024">
        <v>206671</v>
      </c>
      <c r="E1024" t="s">
        <v>637</v>
      </c>
      <c r="F1024" t="s">
        <v>290</v>
      </c>
      <c r="G1024" t="s">
        <v>638</v>
      </c>
      <c r="H1024" t="s">
        <v>166</v>
      </c>
      <c r="I1024" t="s">
        <v>232</v>
      </c>
      <c r="J1024" t="s">
        <v>95</v>
      </c>
      <c r="K1024" t="s">
        <v>21</v>
      </c>
      <c r="L1024" t="s">
        <v>129</v>
      </c>
      <c r="M1024">
        <v>1</v>
      </c>
      <c r="N1024" s="47">
        <v>230</v>
      </c>
      <c r="O1024" s="47">
        <v>0</v>
      </c>
      <c r="P1024" s="47">
        <v>0</v>
      </c>
      <c r="Q1024" s="47">
        <v>0</v>
      </c>
      <c r="R1024" s="47">
        <v>0</v>
      </c>
      <c r="S1024" s="47">
        <v>0</v>
      </c>
      <c r="T1024" s="47">
        <v>207</v>
      </c>
      <c r="U1024" s="47">
        <v>96.5</v>
      </c>
      <c r="V1024" t="s">
        <v>71</v>
      </c>
      <c r="W1024" t="s">
        <v>72</v>
      </c>
      <c r="X1024"/>
      <c r="Y1024" t="s">
        <v>240</v>
      </c>
      <c r="Z1024" s="43" t="str">
        <f>Raw_data[[#This Row],[Month]]&amp;Raw_data[[#This Row],[Locations]]&amp;Raw_data[[#This Row],[Looker2]]</f>
        <v>45292Jersey VillagePHP</v>
      </c>
      <c r="AA1024" s="44" t="str">
        <f>IFERROR(VLOOKUP(Raw_data[[#This Row],[Description]],'LU Table'!$A$1:$B$50,2,0),"")</f>
        <v>PHP</v>
      </c>
      <c r="AB1024" s="44" t="str">
        <f>TRIM(MID(Raw_data[[#This Row],[Location]],LEN("Positive Recovery- ")+1,LEN(Raw_data[[#This Row],[Location]])))</f>
        <v>Jersey Village</v>
      </c>
      <c r="AC1024" s="45">
        <f t="shared" si="16"/>
        <v>45292</v>
      </c>
      <c r="AD1024" s="44" t="str">
        <f>VLOOKUP(Raw_data[[#This Row],[Locations]]&amp;Raw_data[[#This Row],[Looker2]],Category!A:E,5,0)</f>
        <v>Affiliate</v>
      </c>
      <c r="AE1024" s="44" t="str">
        <f>Raw_data[[#This Row],[Locations]]&amp;Raw_data[[#This Row],[Looker2]]</f>
        <v>Jersey VillagePHP</v>
      </c>
    </row>
    <row r="1025" spans="1:31">
      <c r="A1025" s="15">
        <v>45302</v>
      </c>
      <c r="B1025" s="15">
        <v>45301</v>
      </c>
      <c r="C1025" t="s">
        <v>9</v>
      </c>
      <c r="D1025">
        <v>206672</v>
      </c>
      <c r="E1025" t="s">
        <v>612</v>
      </c>
      <c r="F1025" t="s">
        <v>461</v>
      </c>
      <c r="G1025" t="s">
        <v>481</v>
      </c>
      <c r="H1025" t="s">
        <v>158</v>
      </c>
      <c r="I1025" t="s">
        <v>232</v>
      </c>
      <c r="J1025" t="s">
        <v>88</v>
      </c>
      <c r="K1025" t="s">
        <v>21</v>
      </c>
      <c r="L1025" t="s">
        <v>128</v>
      </c>
      <c r="M1025">
        <v>1</v>
      </c>
      <c r="N1025" s="47">
        <v>250</v>
      </c>
      <c r="O1025" s="47">
        <v>0</v>
      </c>
      <c r="P1025" s="47">
        <v>0</v>
      </c>
      <c r="Q1025" s="47">
        <v>0</v>
      </c>
      <c r="R1025" s="47">
        <v>0</v>
      </c>
      <c r="S1025" s="47">
        <v>0</v>
      </c>
      <c r="T1025" s="47">
        <v>225</v>
      </c>
      <c r="U1025" s="47">
        <v>-25</v>
      </c>
      <c r="V1025" t="s">
        <v>71</v>
      </c>
      <c r="W1025" t="s">
        <v>72</v>
      </c>
      <c r="X1025"/>
      <c r="Y1025" t="s">
        <v>240</v>
      </c>
      <c r="Z1025" s="43" t="str">
        <f>Raw_data[[#This Row],[Month]]&amp;Raw_data[[#This Row],[Locations]]&amp;Raw_data[[#This Row],[Looker2]]</f>
        <v>45292Jersey VillageIOP</v>
      </c>
      <c r="AA1025" s="44" t="str">
        <f>IFERROR(VLOOKUP(Raw_data[[#This Row],[Description]],'LU Table'!$A$1:$B$50,2,0),"")</f>
        <v>IOP</v>
      </c>
      <c r="AB1025" s="44" t="str">
        <f>TRIM(MID(Raw_data[[#This Row],[Location]],LEN("Positive Recovery- ")+1,LEN(Raw_data[[#This Row],[Location]])))</f>
        <v>Jersey Village</v>
      </c>
      <c r="AC1025" s="45">
        <f t="shared" si="16"/>
        <v>45292</v>
      </c>
      <c r="AD1025" s="44" t="str">
        <f>VLOOKUP(Raw_data[[#This Row],[Locations]]&amp;Raw_data[[#This Row],[Looker2]],Category!A:E,5,0)</f>
        <v>Affiliate</v>
      </c>
      <c r="AE1025" s="44" t="str">
        <f>Raw_data[[#This Row],[Locations]]&amp;Raw_data[[#This Row],[Looker2]]</f>
        <v>Jersey VillageIOP</v>
      </c>
    </row>
    <row r="1026" spans="1:31">
      <c r="A1026" s="15">
        <v>45302</v>
      </c>
      <c r="B1026" s="15">
        <v>45301</v>
      </c>
      <c r="C1026" t="s">
        <v>9</v>
      </c>
      <c r="D1026">
        <v>206673</v>
      </c>
      <c r="E1026" t="s">
        <v>870</v>
      </c>
      <c r="F1026" t="s">
        <v>359</v>
      </c>
      <c r="G1026" t="s">
        <v>871</v>
      </c>
      <c r="H1026" t="s">
        <v>160</v>
      </c>
      <c r="I1026" t="s">
        <v>232</v>
      </c>
      <c r="J1026" t="s">
        <v>96</v>
      </c>
      <c r="K1026" t="s">
        <v>21</v>
      </c>
      <c r="L1026" t="s">
        <v>128</v>
      </c>
      <c r="M1026">
        <v>1</v>
      </c>
      <c r="N1026" s="47">
        <v>169</v>
      </c>
      <c r="O1026" s="47">
        <v>0</v>
      </c>
      <c r="P1026" s="47">
        <v>0</v>
      </c>
      <c r="Q1026" s="47">
        <v>0</v>
      </c>
      <c r="R1026" s="47">
        <v>0</v>
      </c>
      <c r="S1026" s="47">
        <v>0</v>
      </c>
      <c r="T1026" s="47">
        <v>152.1</v>
      </c>
      <c r="U1026" s="47">
        <v>-16.899999999999999</v>
      </c>
      <c r="V1026" t="s">
        <v>71</v>
      </c>
      <c r="W1026" t="s">
        <v>72</v>
      </c>
      <c r="X1026"/>
      <c r="Y1026" t="s">
        <v>240</v>
      </c>
      <c r="Z1026" s="43" t="str">
        <f>Raw_data[[#This Row],[Month]]&amp;Raw_data[[#This Row],[Locations]]&amp;Raw_data[[#This Row],[Looker2]]</f>
        <v>45292Jersey VillageIOP</v>
      </c>
      <c r="AA1026" s="44" t="str">
        <f>IFERROR(VLOOKUP(Raw_data[[#This Row],[Description]],'LU Table'!$A$1:$B$50,2,0),"")</f>
        <v>IOP</v>
      </c>
      <c r="AB1026" s="44" t="str">
        <f>TRIM(MID(Raw_data[[#This Row],[Location]],LEN("Positive Recovery- ")+1,LEN(Raw_data[[#This Row],[Location]])))</f>
        <v>Jersey Village</v>
      </c>
      <c r="AC1026" s="45">
        <f t="shared" si="16"/>
        <v>45292</v>
      </c>
      <c r="AD1026" s="44" t="str">
        <f>VLOOKUP(Raw_data[[#This Row],[Locations]]&amp;Raw_data[[#This Row],[Looker2]],Category!A:E,5,0)</f>
        <v>Affiliate</v>
      </c>
      <c r="AE1026" s="44" t="str">
        <f>Raw_data[[#This Row],[Locations]]&amp;Raw_data[[#This Row],[Looker2]]</f>
        <v>Jersey VillageIOP</v>
      </c>
    </row>
    <row r="1027" spans="1:31">
      <c r="A1027" s="15">
        <v>45302</v>
      </c>
      <c r="B1027" s="15">
        <v>45301</v>
      </c>
      <c r="C1027" t="s">
        <v>9</v>
      </c>
      <c r="D1027">
        <v>206674</v>
      </c>
      <c r="E1027" t="s">
        <v>839</v>
      </c>
      <c r="F1027" t="s">
        <v>550</v>
      </c>
      <c r="G1027" t="s">
        <v>840</v>
      </c>
      <c r="H1027" t="s">
        <v>158</v>
      </c>
      <c r="I1027" t="s">
        <v>232</v>
      </c>
      <c r="J1027" t="s">
        <v>841</v>
      </c>
      <c r="K1027" t="s">
        <v>144</v>
      </c>
      <c r="L1027" t="s">
        <v>128</v>
      </c>
      <c r="M1027">
        <v>1</v>
      </c>
      <c r="N1027" s="47">
        <v>250</v>
      </c>
      <c r="O1027" s="47">
        <v>0</v>
      </c>
      <c r="P1027" s="47">
        <v>0</v>
      </c>
      <c r="Q1027" s="47">
        <v>0</v>
      </c>
      <c r="R1027" s="47">
        <v>0</v>
      </c>
      <c r="S1027" s="47">
        <v>0</v>
      </c>
      <c r="T1027" s="47">
        <v>225</v>
      </c>
      <c r="U1027" s="47">
        <v>205</v>
      </c>
      <c r="V1027" t="s">
        <v>71</v>
      </c>
      <c r="W1027" t="s">
        <v>72</v>
      </c>
      <c r="X1027"/>
      <c r="Y1027" t="s">
        <v>240</v>
      </c>
      <c r="Z1027" s="43" t="str">
        <f>Raw_data[[#This Row],[Month]]&amp;Raw_data[[#This Row],[Locations]]&amp;Raw_data[[#This Row],[Looker2]]</f>
        <v>45292North LoopIOP</v>
      </c>
      <c r="AA1027" s="44" t="str">
        <f>IFERROR(VLOOKUP(Raw_data[[#This Row],[Description]],'LU Table'!$A$1:$B$50,2,0),"")</f>
        <v>IOP</v>
      </c>
      <c r="AB1027" s="44" t="str">
        <f>TRIM(MID(Raw_data[[#This Row],[Location]],LEN("Positive Recovery- ")+1,LEN(Raw_data[[#This Row],[Location]])))</f>
        <v>North Loop</v>
      </c>
      <c r="AC1027" s="45">
        <f t="shared" si="16"/>
        <v>45292</v>
      </c>
      <c r="AD1027" s="44" t="str">
        <f>VLOOKUP(Raw_data[[#This Row],[Locations]]&amp;Raw_data[[#This Row],[Looker2]],Category!A:E,5,0)</f>
        <v>Affiliate</v>
      </c>
      <c r="AE1027" s="44" t="str">
        <f>Raw_data[[#This Row],[Locations]]&amp;Raw_data[[#This Row],[Looker2]]</f>
        <v>North LoopIOP</v>
      </c>
    </row>
    <row r="1028" spans="1:31">
      <c r="A1028" s="15">
        <v>45302</v>
      </c>
      <c r="B1028" s="15">
        <v>45301</v>
      </c>
      <c r="C1028" t="s">
        <v>9</v>
      </c>
      <c r="D1028">
        <v>206675</v>
      </c>
      <c r="E1028" t="s">
        <v>847</v>
      </c>
      <c r="F1028" t="s">
        <v>397</v>
      </c>
      <c r="G1028" t="s">
        <v>848</v>
      </c>
      <c r="H1028" t="s">
        <v>159</v>
      </c>
      <c r="I1028" t="s">
        <v>232</v>
      </c>
      <c r="J1028" t="s">
        <v>17</v>
      </c>
      <c r="K1028" t="s">
        <v>144</v>
      </c>
      <c r="L1028" t="s">
        <v>128</v>
      </c>
      <c r="M1028">
        <v>1</v>
      </c>
      <c r="N1028" s="47">
        <v>225</v>
      </c>
      <c r="O1028" s="47">
        <v>0</v>
      </c>
      <c r="P1028" s="47">
        <v>0</v>
      </c>
      <c r="Q1028" s="47">
        <v>0</v>
      </c>
      <c r="R1028" s="47">
        <v>0</v>
      </c>
      <c r="S1028" s="47">
        <v>225</v>
      </c>
      <c r="T1028" s="47">
        <v>225</v>
      </c>
      <c r="U1028" s="47">
        <v>225</v>
      </c>
      <c r="V1028" t="s">
        <v>71</v>
      </c>
      <c r="W1028" t="s">
        <v>72</v>
      </c>
      <c r="X1028"/>
      <c r="Y1028" t="s">
        <v>240</v>
      </c>
      <c r="Z1028" s="43" t="str">
        <f>Raw_data[[#This Row],[Month]]&amp;Raw_data[[#This Row],[Locations]]&amp;Raw_data[[#This Row],[Looker2]]</f>
        <v>45292North LoopIOP</v>
      </c>
      <c r="AA1028" s="44" t="str">
        <f>IFERROR(VLOOKUP(Raw_data[[#This Row],[Description]],'LU Table'!$A$1:$B$50,2,0),"")</f>
        <v>IOP</v>
      </c>
      <c r="AB1028" s="44" t="str">
        <f>TRIM(MID(Raw_data[[#This Row],[Location]],LEN("Positive Recovery- ")+1,LEN(Raw_data[[#This Row],[Location]])))</f>
        <v>North Loop</v>
      </c>
      <c r="AC1028" s="45">
        <f t="shared" si="16"/>
        <v>45292</v>
      </c>
      <c r="AD1028" s="44" t="str">
        <f>VLOOKUP(Raw_data[[#This Row],[Locations]]&amp;Raw_data[[#This Row],[Looker2]],Category!A:E,5,0)</f>
        <v>Affiliate</v>
      </c>
      <c r="AE1028" s="44" t="str">
        <f>Raw_data[[#This Row],[Locations]]&amp;Raw_data[[#This Row],[Looker2]]</f>
        <v>North LoopIOP</v>
      </c>
    </row>
    <row r="1029" spans="1:31">
      <c r="A1029" s="15">
        <v>45302</v>
      </c>
      <c r="B1029" s="15">
        <v>45301</v>
      </c>
      <c r="C1029" t="s">
        <v>9</v>
      </c>
      <c r="D1029">
        <v>206676</v>
      </c>
      <c r="E1029" t="s">
        <v>723</v>
      </c>
      <c r="F1029" t="s">
        <v>267</v>
      </c>
      <c r="G1029" t="s">
        <v>629</v>
      </c>
      <c r="H1029" t="s">
        <v>160</v>
      </c>
      <c r="I1029" t="s">
        <v>232</v>
      </c>
      <c r="J1029" t="s">
        <v>95</v>
      </c>
      <c r="K1029" t="s">
        <v>144</v>
      </c>
      <c r="L1029" t="s">
        <v>128</v>
      </c>
      <c r="M1029">
        <v>1</v>
      </c>
      <c r="N1029" s="47">
        <v>130</v>
      </c>
      <c r="O1029" s="47">
        <v>0</v>
      </c>
      <c r="P1029" s="47">
        <v>0</v>
      </c>
      <c r="Q1029" s="47">
        <v>0</v>
      </c>
      <c r="R1029" s="47">
        <v>0</v>
      </c>
      <c r="S1029" s="47">
        <v>130</v>
      </c>
      <c r="T1029" s="47">
        <v>117</v>
      </c>
      <c r="U1029" s="47">
        <v>117</v>
      </c>
      <c r="V1029" t="s">
        <v>71</v>
      </c>
      <c r="W1029" t="s">
        <v>72</v>
      </c>
      <c r="X1029"/>
      <c r="Y1029" t="s">
        <v>240</v>
      </c>
      <c r="Z1029" s="43" t="str">
        <f>Raw_data[[#This Row],[Month]]&amp;Raw_data[[#This Row],[Locations]]&amp;Raw_data[[#This Row],[Looker2]]</f>
        <v>45292North LoopIOP</v>
      </c>
      <c r="AA1029" s="44" t="str">
        <f>IFERROR(VLOOKUP(Raw_data[[#This Row],[Description]],'LU Table'!$A$1:$B$50,2,0),"")</f>
        <v>IOP</v>
      </c>
      <c r="AB1029" s="44" t="str">
        <f>TRIM(MID(Raw_data[[#This Row],[Location]],LEN("Positive Recovery- ")+1,LEN(Raw_data[[#This Row],[Location]])))</f>
        <v>North Loop</v>
      </c>
      <c r="AC1029" s="45">
        <f t="shared" si="16"/>
        <v>45292</v>
      </c>
      <c r="AD1029" s="44" t="str">
        <f>VLOOKUP(Raw_data[[#This Row],[Locations]]&amp;Raw_data[[#This Row],[Looker2]],Category!A:E,5,0)</f>
        <v>Affiliate</v>
      </c>
      <c r="AE1029" s="44" t="str">
        <f>Raw_data[[#This Row],[Locations]]&amp;Raw_data[[#This Row],[Looker2]]</f>
        <v>North LoopIOP</v>
      </c>
    </row>
    <row r="1030" spans="1:31">
      <c r="A1030" s="15">
        <v>45302</v>
      </c>
      <c r="B1030" s="15">
        <v>45301</v>
      </c>
      <c r="C1030" t="s">
        <v>9</v>
      </c>
      <c r="D1030">
        <v>206677</v>
      </c>
      <c r="E1030" t="s">
        <v>1031</v>
      </c>
      <c r="F1030" t="s">
        <v>1032</v>
      </c>
      <c r="G1030" t="s">
        <v>479</v>
      </c>
      <c r="H1030" t="s">
        <v>167</v>
      </c>
      <c r="I1030" t="s">
        <v>232</v>
      </c>
      <c r="J1030" t="s">
        <v>87</v>
      </c>
      <c r="K1030" t="s">
        <v>144</v>
      </c>
      <c r="L1030" t="s">
        <v>129</v>
      </c>
      <c r="M1030">
        <v>1</v>
      </c>
      <c r="N1030" s="47">
        <v>425</v>
      </c>
      <c r="O1030" s="47">
        <v>0</v>
      </c>
      <c r="P1030" s="47">
        <v>0</v>
      </c>
      <c r="Q1030" s="47">
        <v>0</v>
      </c>
      <c r="R1030" s="47">
        <v>0</v>
      </c>
      <c r="S1030" s="47">
        <v>0</v>
      </c>
      <c r="T1030" s="47">
        <v>425</v>
      </c>
      <c r="U1030" s="47">
        <v>425</v>
      </c>
      <c r="V1030" t="s">
        <v>71</v>
      </c>
      <c r="W1030" t="s">
        <v>72</v>
      </c>
      <c r="X1030"/>
      <c r="Y1030" t="s">
        <v>240</v>
      </c>
      <c r="Z1030" s="43" t="str">
        <f>Raw_data[[#This Row],[Month]]&amp;Raw_data[[#This Row],[Locations]]&amp;Raw_data[[#This Row],[Looker2]]</f>
        <v>45292North LoopPHP</v>
      </c>
      <c r="AA1030" s="44" t="str">
        <f>IFERROR(VLOOKUP(Raw_data[[#This Row],[Description]],'LU Table'!$A$1:$B$50,2,0),"")</f>
        <v>PHP</v>
      </c>
      <c r="AB1030" s="44" t="str">
        <f>TRIM(MID(Raw_data[[#This Row],[Location]],LEN("Positive Recovery- ")+1,LEN(Raw_data[[#This Row],[Location]])))</f>
        <v>North Loop</v>
      </c>
      <c r="AC1030" s="45">
        <f t="shared" si="16"/>
        <v>45292</v>
      </c>
      <c r="AD1030" s="44" t="str">
        <f>VLOOKUP(Raw_data[[#This Row],[Locations]]&amp;Raw_data[[#This Row],[Looker2]],Category!A:E,5,0)</f>
        <v>Affiliate</v>
      </c>
      <c r="AE1030" s="44" t="str">
        <f>Raw_data[[#This Row],[Locations]]&amp;Raw_data[[#This Row],[Looker2]]</f>
        <v>North LoopPHP</v>
      </c>
    </row>
    <row r="1031" spans="1:31">
      <c r="A1031" s="15">
        <v>45302</v>
      </c>
      <c r="B1031" s="15">
        <v>45301</v>
      </c>
      <c r="C1031" t="s">
        <v>9</v>
      </c>
      <c r="D1031">
        <v>206678</v>
      </c>
      <c r="E1031" t="s">
        <v>849</v>
      </c>
      <c r="F1031" t="s">
        <v>423</v>
      </c>
      <c r="G1031" t="s">
        <v>312</v>
      </c>
      <c r="H1031" t="s">
        <v>159</v>
      </c>
      <c r="I1031" t="s">
        <v>232</v>
      </c>
      <c r="J1031" t="s">
        <v>17</v>
      </c>
      <c r="K1031" t="s">
        <v>144</v>
      </c>
      <c r="L1031" t="s">
        <v>128</v>
      </c>
      <c r="M1031">
        <v>1</v>
      </c>
      <c r="N1031" s="47">
        <v>225</v>
      </c>
      <c r="O1031" s="47">
        <v>0</v>
      </c>
      <c r="P1031" s="47">
        <v>0</v>
      </c>
      <c r="Q1031" s="47">
        <v>0</v>
      </c>
      <c r="R1031" s="47">
        <v>0</v>
      </c>
      <c r="S1031" s="47">
        <v>225</v>
      </c>
      <c r="T1031" s="47">
        <v>225</v>
      </c>
      <c r="U1031" s="47">
        <v>225</v>
      </c>
      <c r="V1031" t="s">
        <v>71</v>
      </c>
      <c r="W1031" t="s">
        <v>72</v>
      </c>
      <c r="X1031"/>
      <c r="Y1031" t="s">
        <v>240</v>
      </c>
      <c r="Z1031" s="43" t="str">
        <f>Raw_data[[#This Row],[Month]]&amp;Raw_data[[#This Row],[Locations]]&amp;Raw_data[[#This Row],[Looker2]]</f>
        <v>45292North LoopIOP</v>
      </c>
      <c r="AA1031" s="44" t="str">
        <f>IFERROR(VLOOKUP(Raw_data[[#This Row],[Description]],'LU Table'!$A$1:$B$50,2,0),"")</f>
        <v>IOP</v>
      </c>
      <c r="AB1031" s="44" t="str">
        <f>TRIM(MID(Raw_data[[#This Row],[Location]],LEN("Positive Recovery- ")+1,LEN(Raw_data[[#This Row],[Location]])))</f>
        <v>North Loop</v>
      </c>
      <c r="AC1031" s="45">
        <f t="shared" si="16"/>
        <v>45292</v>
      </c>
      <c r="AD1031" s="44" t="str">
        <f>VLOOKUP(Raw_data[[#This Row],[Locations]]&amp;Raw_data[[#This Row],[Looker2]],Category!A:E,5,0)</f>
        <v>Affiliate</v>
      </c>
      <c r="AE1031" s="44" t="str">
        <f>Raw_data[[#This Row],[Locations]]&amp;Raw_data[[#This Row],[Looker2]]</f>
        <v>North LoopIOP</v>
      </c>
    </row>
    <row r="1032" spans="1:31">
      <c r="A1032" s="15">
        <v>45302</v>
      </c>
      <c r="B1032" s="15">
        <v>45301</v>
      </c>
      <c r="C1032" t="s">
        <v>9</v>
      </c>
      <c r="D1032">
        <v>206679</v>
      </c>
      <c r="E1032" t="s">
        <v>739</v>
      </c>
      <c r="F1032" t="s">
        <v>740</v>
      </c>
      <c r="G1032" t="s">
        <v>430</v>
      </c>
      <c r="H1032" t="s">
        <v>160</v>
      </c>
      <c r="I1032" t="s">
        <v>232</v>
      </c>
      <c r="J1032" t="s">
        <v>94</v>
      </c>
      <c r="K1032" t="s">
        <v>144</v>
      </c>
      <c r="L1032" t="s">
        <v>128</v>
      </c>
      <c r="M1032">
        <v>1</v>
      </c>
      <c r="N1032" s="47">
        <v>130</v>
      </c>
      <c r="O1032" s="47">
        <v>0</v>
      </c>
      <c r="P1032" s="47">
        <v>0</v>
      </c>
      <c r="Q1032" s="47">
        <v>0</v>
      </c>
      <c r="R1032" s="47">
        <v>0</v>
      </c>
      <c r="S1032" s="47">
        <v>130</v>
      </c>
      <c r="T1032" s="47">
        <v>130</v>
      </c>
      <c r="U1032" s="47">
        <v>130</v>
      </c>
      <c r="V1032" t="s">
        <v>71</v>
      </c>
      <c r="W1032" t="s">
        <v>72</v>
      </c>
      <c r="X1032"/>
      <c r="Y1032" t="s">
        <v>240</v>
      </c>
      <c r="Z1032" s="43" t="str">
        <f>Raw_data[[#This Row],[Month]]&amp;Raw_data[[#This Row],[Locations]]&amp;Raw_data[[#This Row],[Looker2]]</f>
        <v>45292North LoopIOP</v>
      </c>
      <c r="AA1032" s="44" t="str">
        <f>IFERROR(VLOOKUP(Raw_data[[#This Row],[Description]],'LU Table'!$A$1:$B$50,2,0),"")</f>
        <v>IOP</v>
      </c>
      <c r="AB1032" s="44" t="str">
        <f>TRIM(MID(Raw_data[[#This Row],[Location]],LEN("Positive Recovery- ")+1,LEN(Raw_data[[#This Row],[Location]])))</f>
        <v>North Loop</v>
      </c>
      <c r="AC1032" s="45">
        <f t="shared" si="16"/>
        <v>45292</v>
      </c>
      <c r="AD1032" s="44" t="str">
        <f>VLOOKUP(Raw_data[[#This Row],[Locations]]&amp;Raw_data[[#This Row],[Looker2]],Category!A:E,5,0)</f>
        <v>Affiliate</v>
      </c>
      <c r="AE1032" s="44" t="str">
        <f>Raw_data[[#This Row],[Locations]]&amp;Raw_data[[#This Row],[Looker2]]</f>
        <v>North LoopIOP</v>
      </c>
    </row>
    <row r="1033" spans="1:31">
      <c r="A1033" s="15">
        <v>45302</v>
      </c>
      <c r="B1033" s="15">
        <v>45301</v>
      </c>
      <c r="C1033" t="s">
        <v>9</v>
      </c>
      <c r="D1033">
        <v>206680</v>
      </c>
      <c r="E1033" t="s">
        <v>898</v>
      </c>
      <c r="F1033" t="s">
        <v>415</v>
      </c>
      <c r="G1033" t="s">
        <v>899</v>
      </c>
      <c r="H1033" t="s">
        <v>158</v>
      </c>
      <c r="I1033" t="s">
        <v>232</v>
      </c>
      <c r="J1033" t="s">
        <v>87</v>
      </c>
      <c r="K1033" t="s">
        <v>75</v>
      </c>
      <c r="L1033" t="s">
        <v>128</v>
      </c>
      <c r="M1033">
        <v>1</v>
      </c>
      <c r="N1033" s="47">
        <v>275</v>
      </c>
      <c r="O1033" s="47">
        <v>0</v>
      </c>
      <c r="P1033" s="47">
        <v>0</v>
      </c>
      <c r="Q1033" s="47">
        <v>0</v>
      </c>
      <c r="R1033" s="47">
        <v>0</v>
      </c>
      <c r="S1033" s="47">
        <v>0</v>
      </c>
      <c r="T1033" s="47">
        <v>247.5</v>
      </c>
      <c r="U1033" s="47">
        <v>0</v>
      </c>
      <c r="V1033" t="s">
        <v>71</v>
      </c>
      <c r="W1033" t="s">
        <v>72</v>
      </c>
      <c r="X1033"/>
      <c r="Y1033" t="s">
        <v>240</v>
      </c>
      <c r="Z1033" s="43" t="str">
        <f>Raw_data[[#This Row],[Month]]&amp;Raw_data[[#This Row],[Locations]]&amp;Raw_data[[#This Row],[Looker2]]</f>
        <v>45292The WoodlandsIOP</v>
      </c>
      <c r="AA1033" s="44" t="str">
        <f>IFERROR(VLOOKUP(Raw_data[[#This Row],[Description]],'LU Table'!$A$1:$B$50,2,0),"")</f>
        <v>IOP</v>
      </c>
      <c r="AB1033" s="44" t="str">
        <f>TRIM(MID(Raw_data[[#This Row],[Location]],LEN("Positive Recovery- ")+1,LEN(Raw_data[[#This Row],[Location]])))</f>
        <v>The Woodlands</v>
      </c>
      <c r="AC1033" s="45">
        <f t="shared" si="16"/>
        <v>45292</v>
      </c>
      <c r="AD1033" s="44" t="str">
        <f>VLOOKUP(Raw_data[[#This Row],[Locations]]&amp;Raw_data[[#This Row],[Looker2]],Category!A:E,5,0)</f>
        <v>Affiliate</v>
      </c>
      <c r="AE1033" s="44" t="str">
        <f>Raw_data[[#This Row],[Locations]]&amp;Raw_data[[#This Row],[Looker2]]</f>
        <v>The WoodlandsIOP</v>
      </c>
    </row>
    <row r="1034" spans="1:31">
      <c r="A1034" s="15">
        <v>45302</v>
      </c>
      <c r="B1034" s="15">
        <v>45301</v>
      </c>
      <c r="C1034" t="s">
        <v>9</v>
      </c>
      <c r="D1034">
        <v>206681</v>
      </c>
      <c r="E1034" t="s">
        <v>774</v>
      </c>
      <c r="F1034" t="s">
        <v>464</v>
      </c>
      <c r="G1034" t="s">
        <v>775</v>
      </c>
      <c r="H1034" t="s">
        <v>158</v>
      </c>
      <c r="I1034" t="s">
        <v>232</v>
      </c>
      <c r="J1034" t="s">
        <v>121</v>
      </c>
      <c r="K1034" t="s">
        <v>75</v>
      </c>
      <c r="L1034" t="s">
        <v>128</v>
      </c>
      <c r="M1034">
        <v>1</v>
      </c>
      <c r="N1034" s="47">
        <v>212</v>
      </c>
      <c r="O1034" s="47">
        <v>0</v>
      </c>
      <c r="P1034" s="47">
        <v>0</v>
      </c>
      <c r="Q1034" s="47">
        <v>0</v>
      </c>
      <c r="R1034" s="47">
        <v>0</v>
      </c>
      <c r="S1034" s="47">
        <v>0</v>
      </c>
      <c r="T1034" s="47">
        <v>190.8</v>
      </c>
      <c r="U1034" s="47">
        <v>21.2</v>
      </c>
      <c r="V1034" t="s">
        <v>71</v>
      </c>
      <c r="W1034" t="s">
        <v>72</v>
      </c>
      <c r="X1034"/>
      <c r="Y1034" t="s">
        <v>240</v>
      </c>
      <c r="Z1034" s="43" t="str">
        <f>Raw_data[[#This Row],[Month]]&amp;Raw_data[[#This Row],[Locations]]&amp;Raw_data[[#This Row],[Looker2]]</f>
        <v>45292The WoodlandsIOP</v>
      </c>
      <c r="AA1034" s="44" t="str">
        <f>IFERROR(VLOOKUP(Raw_data[[#This Row],[Description]],'LU Table'!$A$1:$B$50,2,0),"")</f>
        <v>IOP</v>
      </c>
      <c r="AB1034" s="44" t="str">
        <f>TRIM(MID(Raw_data[[#This Row],[Location]],LEN("Positive Recovery- ")+1,LEN(Raw_data[[#This Row],[Location]])))</f>
        <v>The Woodlands</v>
      </c>
      <c r="AC1034" s="45">
        <f t="shared" si="16"/>
        <v>45292</v>
      </c>
      <c r="AD1034" s="44" t="str">
        <f>VLOOKUP(Raw_data[[#This Row],[Locations]]&amp;Raw_data[[#This Row],[Looker2]],Category!A:E,5,0)</f>
        <v>Affiliate</v>
      </c>
      <c r="AE1034" s="44" t="str">
        <f>Raw_data[[#This Row],[Locations]]&amp;Raw_data[[#This Row],[Looker2]]</f>
        <v>The WoodlandsIOP</v>
      </c>
    </row>
    <row r="1035" spans="1:31">
      <c r="A1035" s="15">
        <v>45302</v>
      </c>
      <c r="B1035" s="15">
        <v>45301</v>
      </c>
      <c r="C1035" t="s">
        <v>9</v>
      </c>
      <c r="D1035">
        <v>206682</v>
      </c>
      <c r="E1035" t="s">
        <v>651</v>
      </c>
      <c r="F1035" t="s">
        <v>341</v>
      </c>
      <c r="G1035" t="s">
        <v>652</v>
      </c>
      <c r="H1035" t="s">
        <v>160</v>
      </c>
      <c r="I1035" t="s">
        <v>232</v>
      </c>
      <c r="J1035" t="s">
        <v>90</v>
      </c>
      <c r="K1035" t="s">
        <v>75</v>
      </c>
      <c r="L1035" t="s">
        <v>128</v>
      </c>
      <c r="M1035">
        <v>1</v>
      </c>
      <c r="N1035" s="47">
        <v>220</v>
      </c>
      <c r="O1035" s="47">
        <v>0</v>
      </c>
      <c r="P1035" s="47">
        <v>0</v>
      </c>
      <c r="Q1035" s="47">
        <v>0</v>
      </c>
      <c r="R1035" s="47">
        <v>0</v>
      </c>
      <c r="S1035" s="47">
        <v>8</v>
      </c>
      <c r="T1035" s="47">
        <v>198</v>
      </c>
      <c r="U1035" s="47">
        <v>-14</v>
      </c>
      <c r="V1035" t="s">
        <v>71</v>
      </c>
      <c r="W1035" t="s">
        <v>72</v>
      </c>
      <c r="X1035"/>
      <c r="Y1035" t="s">
        <v>240</v>
      </c>
      <c r="Z1035" s="43" t="str">
        <f>Raw_data[[#This Row],[Month]]&amp;Raw_data[[#This Row],[Locations]]&amp;Raw_data[[#This Row],[Looker2]]</f>
        <v>45292The WoodlandsIOP</v>
      </c>
      <c r="AA1035" s="44" t="str">
        <f>IFERROR(VLOOKUP(Raw_data[[#This Row],[Description]],'LU Table'!$A$1:$B$50,2,0),"")</f>
        <v>IOP</v>
      </c>
      <c r="AB1035" s="44" t="str">
        <f>TRIM(MID(Raw_data[[#This Row],[Location]],LEN("Positive Recovery- ")+1,LEN(Raw_data[[#This Row],[Location]])))</f>
        <v>The Woodlands</v>
      </c>
      <c r="AC1035" s="45">
        <f t="shared" si="16"/>
        <v>45292</v>
      </c>
      <c r="AD1035" s="44" t="str">
        <f>VLOOKUP(Raw_data[[#This Row],[Locations]]&amp;Raw_data[[#This Row],[Looker2]],Category!A:E,5,0)</f>
        <v>Affiliate</v>
      </c>
      <c r="AE1035" s="44" t="str">
        <f>Raw_data[[#This Row],[Locations]]&amp;Raw_data[[#This Row],[Looker2]]</f>
        <v>The WoodlandsIOP</v>
      </c>
    </row>
    <row r="1036" spans="1:31">
      <c r="A1036" s="15">
        <v>45302</v>
      </c>
      <c r="B1036" s="15">
        <v>45301</v>
      </c>
      <c r="C1036" t="s">
        <v>9</v>
      </c>
      <c r="D1036">
        <v>206683</v>
      </c>
      <c r="E1036" t="s">
        <v>752</v>
      </c>
      <c r="F1036" t="s">
        <v>753</v>
      </c>
      <c r="G1036" t="s">
        <v>252</v>
      </c>
      <c r="H1036" t="s">
        <v>160</v>
      </c>
      <c r="I1036" t="s">
        <v>232</v>
      </c>
      <c r="J1036" t="s">
        <v>90</v>
      </c>
      <c r="K1036" t="s">
        <v>75</v>
      </c>
      <c r="L1036" t="s">
        <v>128</v>
      </c>
      <c r="M1036">
        <v>1</v>
      </c>
      <c r="N1036" s="47">
        <v>220</v>
      </c>
      <c r="O1036" s="47">
        <v>0</v>
      </c>
      <c r="P1036" s="47">
        <v>0</v>
      </c>
      <c r="Q1036" s="47">
        <v>0</v>
      </c>
      <c r="R1036" s="47">
        <v>0</v>
      </c>
      <c r="S1036" s="47">
        <v>220</v>
      </c>
      <c r="T1036" s="47">
        <v>198</v>
      </c>
      <c r="U1036" s="47">
        <v>198</v>
      </c>
      <c r="V1036" t="s">
        <v>71</v>
      </c>
      <c r="W1036" t="s">
        <v>72</v>
      </c>
      <c r="X1036"/>
      <c r="Y1036" t="s">
        <v>240</v>
      </c>
      <c r="Z1036" s="43" t="str">
        <f>Raw_data[[#This Row],[Month]]&amp;Raw_data[[#This Row],[Locations]]&amp;Raw_data[[#This Row],[Looker2]]</f>
        <v>45292The WoodlandsIOP</v>
      </c>
      <c r="AA1036" s="44" t="str">
        <f>IFERROR(VLOOKUP(Raw_data[[#This Row],[Description]],'LU Table'!$A$1:$B$50,2,0),"")</f>
        <v>IOP</v>
      </c>
      <c r="AB1036" s="44" t="str">
        <f>TRIM(MID(Raw_data[[#This Row],[Location]],LEN("Positive Recovery- ")+1,LEN(Raw_data[[#This Row],[Location]])))</f>
        <v>The Woodlands</v>
      </c>
      <c r="AC1036" s="45">
        <f t="shared" si="16"/>
        <v>45292</v>
      </c>
      <c r="AD1036" s="44" t="str">
        <f>VLOOKUP(Raw_data[[#This Row],[Locations]]&amp;Raw_data[[#This Row],[Looker2]],Category!A:E,5,0)</f>
        <v>Affiliate</v>
      </c>
      <c r="AE1036" s="44" t="str">
        <f>Raw_data[[#This Row],[Locations]]&amp;Raw_data[[#This Row],[Looker2]]</f>
        <v>The WoodlandsIOP</v>
      </c>
    </row>
    <row r="1037" spans="1:31">
      <c r="A1037" s="15">
        <v>45302</v>
      </c>
      <c r="B1037" s="15">
        <v>45301</v>
      </c>
      <c r="C1037" t="s">
        <v>9</v>
      </c>
      <c r="D1037">
        <v>206684</v>
      </c>
      <c r="E1037" t="s">
        <v>611</v>
      </c>
      <c r="F1037" t="s">
        <v>361</v>
      </c>
      <c r="G1037" t="s">
        <v>607</v>
      </c>
      <c r="H1037" t="s">
        <v>160</v>
      </c>
      <c r="I1037" t="s">
        <v>232</v>
      </c>
      <c r="J1037" t="s">
        <v>95</v>
      </c>
      <c r="K1037" t="s">
        <v>75</v>
      </c>
      <c r="L1037" t="s">
        <v>128</v>
      </c>
      <c r="M1037">
        <v>1</v>
      </c>
      <c r="N1037" s="47">
        <v>130</v>
      </c>
      <c r="O1037" s="47">
        <v>0</v>
      </c>
      <c r="P1037" s="47">
        <v>0</v>
      </c>
      <c r="Q1037" s="47">
        <v>0</v>
      </c>
      <c r="R1037" s="47">
        <v>0</v>
      </c>
      <c r="S1037" s="47">
        <v>0</v>
      </c>
      <c r="T1037" s="47">
        <v>117</v>
      </c>
      <c r="U1037" s="47">
        <v>26</v>
      </c>
      <c r="V1037" t="s">
        <v>71</v>
      </c>
      <c r="W1037" t="s">
        <v>72</v>
      </c>
      <c r="X1037"/>
      <c r="Y1037" t="s">
        <v>240</v>
      </c>
      <c r="Z1037" s="43" t="str">
        <f>Raw_data[[#This Row],[Month]]&amp;Raw_data[[#This Row],[Locations]]&amp;Raw_data[[#This Row],[Looker2]]</f>
        <v>45292The WoodlandsIOP</v>
      </c>
      <c r="AA1037" s="44" t="str">
        <f>IFERROR(VLOOKUP(Raw_data[[#This Row],[Description]],'LU Table'!$A$1:$B$50,2,0),"")</f>
        <v>IOP</v>
      </c>
      <c r="AB1037" s="44" t="str">
        <f>TRIM(MID(Raw_data[[#This Row],[Location]],LEN("Positive Recovery- ")+1,LEN(Raw_data[[#This Row],[Location]])))</f>
        <v>The Woodlands</v>
      </c>
      <c r="AC1037" s="45">
        <f t="shared" si="16"/>
        <v>45292</v>
      </c>
      <c r="AD1037" s="44" t="str">
        <f>VLOOKUP(Raw_data[[#This Row],[Locations]]&amp;Raw_data[[#This Row],[Looker2]],Category!A:E,5,0)</f>
        <v>Affiliate</v>
      </c>
      <c r="AE1037" s="44" t="str">
        <f>Raw_data[[#This Row],[Locations]]&amp;Raw_data[[#This Row],[Looker2]]</f>
        <v>The WoodlandsIOP</v>
      </c>
    </row>
    <row r="1038" spans="1:31">
      <c r="A1038" s="15">
        <v>45302</v>
      </c>
      <c r="B1038" s="15">
        <v>45301</v>
      </c>
      <c r="C1038" t="s">
        <v>9</v>
      </c>
      <c r="D1038">
        <v>206685</v>
      </c>
      <c r="E1038" t="s">
        <v>816</v>
      </c>
      <c r="F1038" t="s">
        <v>265</v>
      </c>
      <c r="G1038" t="s">
        <v>817</v>
      </c>
      <c r="H1038" t="s">
        <v>160</v>
      </c>
      <c r="I1038" t="s">
        <v>232</v>
      </c>
      <c r="J1038" t="s">
        <v>94</v>
      </c>
      <c r="K1038" t="s">
        <v>75</v>
      </c>
      <c r="L1038" t="s">
        <v>128</v>
      </c>
      <c r="M1038">
        <v>1</v>
      </c>
      <c r="N1038" s="47">
        <v>215</v>
      </c>
      <c r="O1038" s="47">
        <v>0</v>
      </c>
      <c r="P1038" s="47">
        <v>0</v>
      </c>
      <c r="Q1038" s="47">
        <v>0</v>
      </c>
      <c r="R1038" s="47">
        <v>0</v>
      </c>
      <c r="S1038" s="47">
        <v>0</v>
      </c>
      <c r="T1038" s="47">
        <v>193.5</v>
      </c>
      <c r="U1038" s="47">
        <v>21.5</v>
      </c>
      <c r="V1038" t="s">
        <v>71</v>
      </c>
      <c r="W1038" t="s">
        <v>72</v>
      </c>
      <c r="X1038"/>
      <c r="Y1038" t="s">
        <v>240</v>
      </c>
      <c r="Z1038" s="43" t="str">
        <f>Raw_data[[#This Row],[Month]]&amp;Raw_data[[#This Row],[Locations]]&amp;Raw_data[[#This Row],[Looker2]]</f>
        <v>45292The WoodlandsIOP</v>
      </c>
      <c r="AA1038" s="44" t="str">
        <f>IFERROR(VLOOKUP(Raw_data[[#This Row],[Description]],'LU Table'!$A$1:$B$50,2,0),"")</f>
        <v>IOP</v>
      </c>
      <c r="AB1038" s="44" t="str">
        <f>TRIM(MID(Raw_data[[#This Row],[Location]],LEN("Positive Recovery- ")+1,LEN(Raw_data[[#This Row],[Location]])))</f>
        <v>The Woodlands</v>
      </c>
      <c r="AC1038" s="45">
        <f t="shared" si="16"/>
        <v>45292</v>
      </c>
      <c r="AD1038" s="44" t="str">
        <f>VLOOKUP(Raw_data[[#This Row],[Locations]]&amp;Raw_data[[#This Row],[Looker2]],Category!A:E,5,0)</f>
        <v>Affiliate</v>
      </c>
      <c r="AE1038" s="44" t="str">
        <f>Raw_data[[#This Row],[Locations]]&amp;Raw_data[[#This Row],[Looker2]]</f>
        <v>The WoodlandsIOP</v>
      </c>
    </row>
    <row r="1039" spans="1:31">
      <c r="A1039" s="15">
        <v>45302</v>
      </c>
      <c r="B1039" s="15">
        <v>45301</v>
      </c>
      <c r="C1039" t="s">
        <v>9</v>
      </c>
      <c r="D1039">
        <v>206686</v>
      </c>
      <c r="E1039" t="s">
        <v>811</v>
      </c>
      <c r="F1039" t="s">
        <v>812</v>
      </c>
      <c r="G1039" t="s">
        <v>432</v>
      </c>
      <c r="H1039" t="s">
        <v>167</v>
      </c>
      <c r="I1039" t="s">
        <v>232</v>
      </c>
      <c r="J1039" t="s">
        <v>93</v>
      </c>
      <c r="K1039" t="s">
        <v>19</v>
      </c>
      <c r="L1039" t="s">
        <v>129</v>
      </c>
      <c r="M1039">
        <v>1</v>
      </c>
      <c r="N1039" s="47">
        <v>230</v>
      </c>
      <c r="O1039" s="47">
        <v>0</v>
      </c>
      <c r="P1039" s="47">
        <v>0</v>
      </c>
      <c r="Q1039" s="47">
        <v>0</v>
      </c>
      <c r="R1039" s="47">
        <v>0</v>
      </c>
      <c r="S1039" s="47">
        <v>0</v>
      </c>
      <c r="T1039" s="47">
        <v>207</v>
      </c>
      <c r="U1039" s="47">
        <v>-23</v>
      </c>
      <c r="V1039" t="s">
        <v>71</v>
      </c>
      <c r="W1039" t="s">
        <v>72</v>
      </c>
      <c r="X1039"/>
      <c r="Y1039" t="s">
        <v>240</v>
      </c>
      <c r="Z1039" s="43" t="str">
        <f>Raw_data[[#This Row],[Month]]&amp;Raw_data[[#This Row],[Locations]]&amp;Raw_data[[#This Row],[Looker2]]</f>
        <v>45292San MarcosPHP</v>
      </c>
      <c r="AA1039" s="44" t="str">
        <f>IFERROR(VLOOKUP(Raw_data[[#This Row],[Description]],'LU Table'!$A$1:$B$50,2,0),"")</f>
        <v>PHP</v>
      </c>
      <c r="AB1039" s="44" t="str">
        <f>TRIM(MID(Raw_data[[#This Row],[Location]],LEN("Positive Recovery- ")+1,LEN(Raw_data[[#This Row],[Location]])))</f>
        <v>San Marcos</v>
      </c>
      <c r="AC1039" s="45">
        <f t="shared" si="16"/>
        <v>45292</v>
      </c>
      <c r="AD1039" s="44" t="str">
        <f>VLOOKUP(Raw_data[[#This Row],[Locations]]&amp;Raw_data[[#This Row],[Looker2]],Category!A:E,5,0)</f>
        <v>Affiliate</v>
      </c>
      <c r="AE1039" s="44" t="str">
        <f>Raw_data[[#This Row],[Locations]]&amp;Raw_data[[#This Row],[Looker2]]</f>
        <v>San MarcosPHP</v>
      </c>
    </row>
    <row r="1040" spans="1:31">
      <c r="A1040" s="15">
        <v>45302</v>
      </c>
      <c r="B1040" s="15">
        <v>45301</v>
      </c>
      <c r="C1040" t="s">
        <v>9</v>
      </c>
      <c r="D1040">
        <v>206687</v>
      </c>
      <c r="E1040" t="s">
        <v>100</v>
      </c>
      <c r="F1040" t="s">
        <v>345</v>
      </c>
      <c r="G1040" t="s">
        <v>346</v>
      </c>
      <c r="H1040" t="s">
        <v>160</v>
      </c>
      <c r="I1040" t="s">
        <v>232</v>
      </c>
      <c r="J1040" t="s">
        <v>95</v>
      </c>
      <c r="K1040" t="s">
        <v>76</v>
      </c>
      <c r="L1040" t="s">
        <v>128</v>
      </c>
      <c r="M1040">
        <v>1</v>
      </c>
      <c r="N1040" s="47">
        <v>130</v>
      </c>
      <c r="O1040" s="47">
        <v>0</v>
      </c>
      <c r="P1040" s="47">
        <v>0</v>
      </c>
      <c r="Q1040" s="47">
        <v>0</v>
      </c>
      <c r="R1040" s="47">
        <v>0</v>
      </c>
      <c r="S1040" s="47">
        <v>0</v>
      </c>
      <c r="T1040" s="47">
        <v>117</v>
      </c>
      <c r="U1040" s="47">
        <v>117</v>
      </c>
      <c r="V1040" t="s">
        <v>71</v>
      </c>
      <c r="W1040" t="s">
        <v>72</v>
      </c>
      <c r="X1040"/>
      <c r="Y1040" t="s">
        <v>240</v>
      </c>
      <c r="Z1040" s="43" t="str">
        <f>Raw_data[[#This Row],[Month]]&amp;Raw_data[[#This Row],[Locations]]&amp;Raw_data[[#This Row],[Looker2]]</f>
        <v>45292MontroseIOP</v>
      </c>
      <c r="AA1040" s="44" t="str">
        <f>IFERROR(VLOOKUP(Raw_data[[#This Row],[Description]],'LU Table'!$A$1:$B$50,2,0),"")</f>
        <v>IOP</v>
      </c>
      <c r="AB1040" s="44" t="str">
        <f>TRIM(MID(Raw_data[[#This Row],[Location]],LEN("Positive Recovery- ")+1,LEN(Raw_data[[#This Row],[Location]])))</f>
        <v>Montrose</v>
      </c>
      <c r="AC1040" s="45">
        <f t="shared" si="16"/>
        <v>45292</v>
      </c>
      <c r="AD1040" s="44" t="str">
        <f>VLOOKUP(Raw_data[[#This Row],[Locations]]&amp;Raw_data[[#This Row],[Looker2]],Category!A:E,5,0)</f>
        <v>Company Owned</v>
      </c>
      <c r="AE1040" s="44" t="str">
        <f>Raw_data[[#This Row],[Locations]]&amp;Raw_data[[#This Row],[Looker2]]</f>
        <v>MontroseIOP</v>
      </c>
    </row>
    <row r="1041" spans="1:31">
      <c r="A1041" s="15">
        <v>45302</v>
      </c>
      <c r="B1041" s="15">
        <v>45301</v>
      </c>
      <c r="C1041" t="s">
        <v>9</v>
      </c>
      <c r="D1041">
        <v>206688</v>
      </c>
      <c r="E1041" t="s">
        <v>799</v>
      </c>
      <c r="F1041" t="s">
        <v>321</v>
      </c>
      <c r="G1041" t="s">
        <v>800</v>
      </c>
      <c r="H1041" t="s">
        <v>158</v>
      </c>
      <c r="I1041" t="s">
        <v>232</v>
      </c>
      <c r="J1041" t="s">
        <v>933</v>
      </c>
      <c r="K1041" t="s">
        <v>76</v>
      </c>
      <c r="L1041" t="s">
        <v>128</v>
      </c>
      <c r="M1041">
        <v>1</v>
      </c>
      <c r="N1041" s="47">
        <v>250</v>
      </c>
      <c r="O1041" s="47">
        <v>0</v>
      </c>
      <c r="P1041" s="47">
        <v>0</v>
      </c>
      <c r="Q1041" s="47">
        <v>0</v>
      </c>
      <c r="R1041" s="47">
        <v>0</v>
      </c>
      <c r="S1041" s="47">
        <v>250</v>
      </c>
      <c r="T1041" s="47">
        <v>225</v>
      </c>
      <c r="U1041" s="47">
        <v>225</v>
      </c>
      <c r="V1041" t="s">
        <v>71</v>
      </c>
      <c r="W1041" t="s">
        <v>72</v>
      </c>
      <c r="X1041"/>
      <c r="Y1041" t="s">
        <v>240</v>
      </c>
      <c r="Z1041" s="43" t="str">
        <f>Raw_data[[#This Row],[Month]]&amp;Raw_data[[#This Row],[Locations]]&amp;Raw_data[[#This Row],[Looker2]]</f>
        <v>45292MontroseIOP</v>
      </c>
      <c r="AA1041" s="44" t="str">
        <f>IFERROR(VLOOKUP(Raw_data[[#This Row],[Description]],'LU Table'!$A$1:$B$50,2,0),"")</f>
        <v>IOP</v>
      </c>
      <c r="AB1041" s="44" t="str">
        <f>TRIM(MID(Raw_data[[#This Row],[Location]],LEN("Positive Recovery- ")+1,LEN(Raw_data[[#This Row],[Location]])))</f>
        <v>Montrose</v>
      </c>
      <c r="AC1041" s="45">
        <f t="shared" si="16"/>
        <v>45292</v>
      </c>
      <c r="AD1041" s="44" t="str">
        <f>VLOOKUP(Raw_data[[#This Row],[Locations]]&amp;Raw_data[[#This Row],[Looker2]],Category!A:E,5,0)</f>
        <v>Company Owned</v>
      </c>
      <c r="AE1041" s="44" t="str">
        <f>Raw_data[[#This Row],[Locations]]&amp;Raw_data[[#This Row],[Looker2]]</f>
        <v>MontroseIOP</v>
      </c>
    </row>
    <row r="1042" spans="1:31">
      <c r="A1042" s="15">
        <v>45302</v>
      </c>
      <c r="B1042" s="15">
        <v>45301</v>
      </c>
      <c r="C1042" t="s">
        <v>9</v>
      </c>
      <c r="D1042">
        <v>206689</v>
      </c>
      <c r="E1042" t="s">
        <v>145</v>
      </c>
      <c r="F1042" t="s">
        <v>326</v>
      </c>
      <c r="G1042" t="s">
        <v>317</v>
      </c>
      <c r="H1042" t="s">
        <v>160</v>
      </c>
      <c r="I1042" t="s">
        <v>232</v>
      </c>
      <c r="J1042" t="s">
        <v>94</v>
      </c>
      <c r="K1042" t="s">
        <v>76</v>
      </c>
      <c r="L1042" t="s">
        <v>128</v>
      </c>
      <c r="M1042">
        <v>1</v>
      </c>
      <c r="N1042" s="47">
        <v>215</v>
      </c>
      <c r="O1042" s="47">
        <v>0</v>
      </c>
      <c r="P1042" s="47">
        <v>0</v>
      </c>
      <c r="Q1042" s="47">
        <v>0</v>
      </c>
      <c r="R1042" s="47">
        <v>0</v>
      </c>
      <c r="S1042" s="47">
        <v>0</v>
      </c>
      <c r="T1042" s="47">
        <v>193.5</v>
      </c>
      <c r="U1042" s="47">
        <v>193.5</v>
      </c>
      <c r="V1042" t="s">
        <v>71</v>
      </c>
      <c r="W1042" t="s">
        <v>72</v>
      </c>
      <c r="X1042"/>
      <c r="Y1042" t="s">
        <v>240</v>
      </c>
      <c r="Z1042" s="43" t="str">
        <f>Raw_data[[#This Row],[Month]]&amp;Raw_data[[#This Row],[Locations]]&amp;Raw_data[[#This Row],[Looker2]]</f>
        <v>45292MontroseIOP</v>
      </c>
      <c r="AA1042" s="44" t="str">
        <f>IFERROR(VLOOKUP(Raw_data[[#This Row],[Description]],'LU Table'!$A$1:$B$50,2,0),"")</f>
        <v>IOP</v>
      </c>
      <c r="AB1042" s="44" t="str">
        <f>TRIM(MID(Raw_data[[#This Row],[Location]],LEN("Positive Recovery- ")+1,LEN(Raw_data[[#This Row],[Location]])))</f>
        <v>Montrose</v>
      </c>
      <c r="AC1042" s="45">
        <f t="shared" si="16"/>
        <v>45292</v>
      </c>
      <c r="AD1042" s="44" t="str">
        <f>VLOOKUP(Raw_data[[#This Row],[Locations]]&amp;Raw_data[[#This Row],[Looker2]],Category!A:E,5,0)</f>
        <v>Company Owned</v>
      </c>
      <c r="AE1042" s="44" t="str">
        <f>Raw_data[[#This Row],[Locations]]&amp;Raw_data[[#This Row],[Looker2]]</f>
        <v>MontroseIOP</v>
      </c>
    </row>
    <row r="1043" spans="1:31">
      <c r="A1043" s="15">
        <v>45302</v>
      </c>
      <c r="B1043" s="15">
        <v>45301</v>
      </c>
      <c r="C1043" t="s">
        <v>9</v>
      </c>
      <c r="D1043">
        <v>206690</v>
      </c>
      <c r="E1043" t="s">
        <v>1055</v>
      </c>
      <c r="F1043" t="s">
        <v>1056</v>
      </c>
      <c r="G1043" t="s">
        <v>1057</v>
      </c>
      <c r="H1043" t="s">
        <v>158</v>
      </c>
      <c r="I1043" t="s">
        <v>232</v>
      </c>
      <c r="J1043" t="s">
        <v>89</v>
      </c>
      <c r="K1043" t="s">
        <v>76</v>
      </c>
      <c r="L1043" t="s">
        <v>128</v>
      </c>
      <c r="M1043">
        <v>1</v>
      </c>
      <c r="N1043" s="47">
        <v>200</v>
      </c>
      <c r="O1043" s="47">
        <v>0</v>
      </c>
      <c r="P1043" s="47">
        <v>0</v>
      </c>
      <c r="Q1043" s="47">
        <v>0</v>
      </c>
      <c r="R1043" s="47">
        <v>0</v>
      </c>
      <c r="S1043" s="47">
        <v>200</v>
      </c>
      <c r="T1043" s="47">
        <v>180</v>
      </c>
      <c r="U1043" s="47">
        <v>180</v>
      </c>
      <c r="V1043" t="s">
        <v>71</v>
      </c>
      <c r="W1043" t="s">
        <v>72</v>
      </c>
      <c r="X1043"/>
      <c r="Y1043" t="s">
        <v>240</v>
      </c>
      <c r="Z1043" s="43" t="str">
        <f>Raw_data[[#This Row],[Month]]&amp;Raw_data[[#This Row],[Locations]]&amp;Raw_data[[#This Row],[Looker2]]</f>
        <v>45292MontroseIOP</v>
      </c>
      <c r="AA1043" s="44" t="str">
        <f>IFERROR(VLOOKUP(Raw_data[[#This Row],[Description]],'LU Table'!$A$1:$B$50,2,0),"")</f>
        <v>IOP</v>
      </c>
      <c r="AB1043" s="44" t="str">
        <f>TRIM(MID(Raw_data[[#This Row],[Location]],LEN("Positive Recovery- ")+1,LEN(Raw_data[[#This Row],[Location]])))</f>
        <v>Montrose</v>
      </c>
      <c r="AC1043" s="45">
        <f t="shared" si="16"/>
        <v>45292</v>
      </c>
      <c r="AD1043" s="44" t="str">
        <f>VLOOKUP(Raw_data[[#This Row],[Locations]]&amp;Raw_data[[#This Row],[Looker2]],Category!A:E,5,0)</f>
        <v>Company Owned</v>
      </c>
      <c r="AE1043" s="44" t="str">
        <f>Raw_data[[#This Row],[Locations]]&amp;Raw_data[[#This Row],[Looker2]]</f>
        <v>MontroseIOP</v>
      </c>
    </row>
    <row r="1044" spans="1:31">
      <c r="A1044" s="15">
        <v>45302</v>
      </c>
      <c r="B1044" s="15">
        <v>45301</v>
      </c>
      <c r="C1044" t="s">
        <v>9</v>
      </c>
      <c r="D1044">
        <v>206691</v>
      </c>
      <c r="E1044" t="s">
        <v>698</v>
      </c>
      <c r="F1044" t="s">
        <v>260</v>
      </c>
      <c r="G1044" t="s">
        <v>436</v>
      </c>
      <c r="H1044" t="s">
        <v>160</v>
      </c>
      <c r="I1044" t="s">
        <v>232</v>
      </c>
      <c r="J1044" t="s">
        <v>95</v>
      </c>
      <c r="K1044" t="s">
        <v>76</v>
      </c>
      <c r="L1044" t="s">
        <v>128</v>
      </c>
      <c r="M1044">
        <v>1</v>
      </c>
      <c r="N1044" s="47">
        <v>130</v>
      </c>
      <c r="O1044" s="47">
        <v>0</v>
      </c>
      <c r="P1044" s="47">
        <v>0</v>
      </c>
      <c r="Q1044" s="47">
        <v>0</v>
      </c>
      <c r="R1044" s="47">
        <v>0</v>
      </c>
      <c r="S1044" s="47">
        <v>130</v>
      </c>
      <c r="T1044" s="47">
        <v>117</v>
      </c>
      <c r="U1044" s="47">
        <v>117</v>
      </c>
      <c r="V1044" t="s">
        <v>71</v>
      </c>
      <c r="W1044" t="s">
        <v>72</v>
      </c>
      <c r="X1044"/>
      <c r="Y1044" t="s">
        <v>240</v>
      </c>
      <c r="Z1044" s="43" t="str">
        <f>Raw_data[[#This Row],[Month]]&amp;Raw_data[[#This Row],[Locations]]&amp;Raw_data[[#This Row],[Looker2]]</f>
        <v>45292MontroseIOP</v>
      </c>
      <c r="AA1044" s="44" t="str">
        <f>IFERROR(VLOOKUP(Raw_data[[#This Row],[Description]],'LU Table'!$A$1:$B$50,2,0),"")</f>
        <v>IOP</v>
      </c>
      <c r="AB1044" s="44" t="str">
        <f>TRIM(MID(Raw_data[[#This Row],[Location]],LEN("Positive Recovery- ")+1,LEN(Raw_data[[#This Row],[Location]])))</f>
        <v>Montrose</v>
      </c>
      <c r="AC1044" s="45">
        <f t="shared" si="16"/>
        <v>45292</v>
      </c>
      <c r="AD1044" s="44" t="str">
        <f>VLOOKUP(Raw_data[[#This Row],[Locations]]&amp;Raw_data[[#This Row],[Looker2]],Category!A:E,5,0)</f>
        <v>Company Owned</v>
      </c>
      <c r="AE1044" s="44" t="str">
        <f>Raw_data[[#This Row],[Locations]]&amp;Raw_data[[#This Row],[Looker2]]</f>
        <v>MontroseIOP</v>
      </c>
    </row>
    <row r="1045" spans="1:31">
      <c r="A1045" s="15">
        <v>45302</v>
      </c>
      <c r="B1045" s="15">
        <v>45301</v>
      </c>
      <c r="C1045" t="s">
        <v>9</v>
      </c>
      <c r="D1045">
        <v>206692</v>
      </c>
      <c r="E1045" t="s">
        <v>939</v>
      </c>
      <c r="F1045" t="s">
        <v>321</v>
      </c>
      <c r="G1045" t="s">
        <v>940</v>
      </c>
      <c r="H1045" t="s">
        <v>158</v>
      </c>
      <c r="I1045" t="s">
        <v>232</v>
      </c>
      <c r="J1045" t="s">
        <v>88</v>
      </c>
      <c r="K1045" t="s">
        <v>76</v>
      </c>
      <c r="L1045" t="s">
        <v>128</v>
      </c>
      <c r="M1045">
        <v>1</v>
      </c>
      <c r="N1045" s="47">
        <v>250</v>
      </c>
      <c r="O1045" s="47">
        <v>0</v>
      </c>
      <c r="P1045" s="47">
        <v>0</v>
      </c>
      <c r="Q1045" s="47">
        <v>0</v>
      </c>
      <c r="R1045" s="47">
        <v>0</v>
      </c>
      <c r="S1045" s="47">
        <v>250</v>
      </c>
      <c r="T1045" s="47">
        <v>225</v>
      </c>
      <c r="U1045" s="47">
        <v>225</v>
      </c>
      <c r="V1045" t="s">
        <v>71</v>
      </c>
      <c r="W1045" t="s">
        <v>72</v>
      </c>
      <c r="X1045"/>
      <c r="Y1045" t="s">
        <v>240</v>
      </c>
      <c r="Z1045" s="43" t="str">
        <f>Raw_data[[#This Row],[Month]]&amp;Raw_data[[#This Row],[Locations]]&amp;Raw_data[[#This Row],[Looker2]]</f>
        <v>45292MontroseIOP</v>
      </c>
      <c r="AA1045" s="44" t="str">
        <f>IFERROR(VLOOKUP(Raw_data[[#This Row],[Description]],'LU Table'!$A$1:$B$50,2,0),"")</f>
        <v>IOP</v>
      </c>
      <c r="AB1045" s="44" t="str">
        <f>TRIM(MID(Raw_data[[#This Row],[Location]],LEN("Positive Recovery- ")+1,LEN(Raw_data[[#This Row],[Location]])))</f>
        <v>Montrose</v>
      </c>
      <c r="AC1045" s="45">
        <f t="shared" si="16"/>
        <v>45292</v>
      </c>
      <c r="AD1045" s="44" t="str">
        <f>VLOOKUP(Raw_data[[#This Row],[Locations]]&amp;Raw_data[[#This Row],[Looker2]],Category!A:E,5,0)</f>
        <v>Company Owned</v>
      </c>
      <c r="AE1045" s="44" t="str">
        <f>Raw_data[[#This Row],[Locations]]&amp;Raw_data[[#This Row],[Looker2]]</f>
        <v>MontroseIOP</v>
      </c>
    </row>
    <row r="1046" spans="1:31">
      <c r="A1046" s="15">
        <v>45302</v>
      </c>
      <c r="B1046" s="15">
        <v>45301</v>
      </c>
      <c r="C1046" t="s">
        <v>9</v>
      </c>
      <c r="D1046">
        <v>206693</v>
      </c>
      <c r="E1046" t="s">
        <v>106</v>
      </c>
      <c r="F1046" t="s">
        <v>354</v>
      </c>
      <c r="G1046" t="s">
        <v>355</v>
      </c>
      <c r="H1046" t="s">
        <v>160</v>
      </c>
      <c r="I1046" t="s">
        <v>232</v>
      </c>
      <c r="J1046" t="s">
        <v>96</v>
      </c>
      <c r="K1046" t="s">
        <v>76</v>
      </c>
      <c r="L1046" t="s">
        <v>128</v>
      </c>
      <c r="M1046">
        <v>1</v>
      </c>
      <c r="N1046" s="47">
        <v>169</v>
      </c>
      <c r="O1046" s="47">
        <v>0</v>
      </c>
      <c r="P1046" s="47">
        <v>0</v>
      </c>
      <c r="Q1046" s="47">
        <v>0</v>
      </c>
      <c r="R1046" s="47">
        <v>0</v>
      </c>
      <c r="S1046" s="47">
        <v>169</v>
      </c>
      <c r="T1046" s="47">
        <v>152.1</v>
      </c>
      <c r="U1046" s="47">
        <v>152.1</v>
      </c>
      <c r="V1046" t="s">
        <v>71</v>
      </c>
      <c r="W1046" t="s">
        <v>72</v>
      </c>
      <c r="X1046"/>
      <c r="Y1046" t="s">
        <v>240</v>
      </c>
      <c r="Z1046" s="43" t="str">
        <f>Raw_data[[#This Row],[Month]]&amp;Raw_data[[#This Row],[Locations]]&amp;Raw_data[[#This Row],[Looker2]]</f>
        <v>45292MontroseIOP</v>
      </c>
      <c r="AA1046" s="44" t="str">
        <f>IFERROR(VLOOKUP(Raw_data[[#This Row],[Description]],'LU Table'!$A$1:$B$50,2,0),"")</f>
        <v>IOP</v>
      </c>
      <c r="AB1046" s="44" t="str">
        <f>TRIM(MID(Raw_data[[#This Row],[Location]],LEN("Positive Recovery- ")+1,LEN(Raw_data[[#This Row],[Location]])))</f>
        <v>Montrose</v>
      </c>
      <c r="AC1046" s="45">
        <f t="shared" si="16"/>
        <v>45292</v>
      </c>
      <c r="AD1046" s="44" t="str">
        <f>VLOOKUP(Raw_data[[#This Row],[Locations]]&amp;Raw_data[[#This Row],[Looker2]],Category!A:E,5,0)</f>
        <v>Company Owned</v>
      </c>
      <c r="AE1046" s="44" t="str">
        <f>Raw_data[[#This Row],[Locations]]&amp;Raw_data[[#This Row],[Looker2]]</f>
        <v>MontroseIOP</v>
      </c>
    </row>
    <row r="1047" spans="1:31">
      <c r="A1047" s="15">
        <v>45302</v>
      </c>
      <c r="B1047" s="15">
        <v>45301</v>
      </c>
      <c r="C1047" t="s">
        <v>9</v>
      </c>
      <c r="D1047">
        <v>206694</v>
      </c>
      <c r="E1047" t="s">
        <v>832</v>
      </c>
      <c r="F1047" t="s">
        <v>335</v>
      </c>
      <c r="G1047" t="s">
        <v>833</v>
      </c>
      <c r="H1047" t="s">
        <v>158</v>
      </c>
      <c r="I1047" t="s">
        <v>232</v>
      </c>
      <c r="J1047" t="s">
        <v>235</v>
      </c>
      <c r="K1047" t="s">
        <v>76</v>
      </c>
      <c r="L1047" t="s">
        <v>128</v>
      </c>
      <c r="M1047">
        <v>1</v>
      </c>
      <c r="N1047" s="47">
        <v>212</v>
      </c>
      <c r="O1047" s="47">
        <v>0</v>
      </c>
      <c r="P1047" s="47">
        <v>0</v>
      </c>
      <c r="Q1047" s="47">
        <v>0</v>
      </c>
      <c r="R1047" s="47">
        <v>0</v>
      </c>
      <c r="S1047" s="47">
        <v>0</v>
      </c>
      <c r="T1047" s="47">
        <v>198</v>
      </c>
      <c r="U1047" s="47">
        <v>11</v>
      </c>
      <c r="V1047" t="s">
        <v>71</v>
      </c>
      <c r="W1047" t="s">
        <v>72</v>
      </c>
      <c r="X1047"/>
      <c r="Y1047" t="s">
        <v>240</v>
      </c>
      <c r="Z1047" s="43" t="str">
        <f>Raw_data[[#This Row],[Month]]&amp;Raw_data[[#This Row],[Locations]]&amp;Raw_data[[#This Row],[Looker2]]</f>
        <v>45292MontroseIOP</v>
      </c>
      <c r="AA1047" s="44" t="str">
        <f>IFERROR(VLOOKUP(Raw_data[[#This Row],[Description]],'LU Table'!$A$1:$B$50,2,0),"")</f>
        <v>IOP</v>
      </c>
      <c r="AB1047" s="44" t="str">
        <f>TRIM(MID(Raw_data[[#This Row],[Location]],LEN("Positive Recovery- ")+1,LEN(Raw_data[[#This Row],[Location]])))</f>
        <v>Montrose</v>
      </c>
      <c r="AC1047" s="45">
        <f t="shared" si="16"/>
        <v>45292</v>
      </c>
      <c r="AD1047" s="44" t="str">
        <f>VLOOKUP(Raw_data[[#This Row],[Locations]]&amp;Raw_data[[#This Row],[Looker2]],Category!A:E,5,0)</f>
        <v>Company Owned</v>
      </c>
      <c r="AE1047" s="44" t="str">
        <f>Raw_data[[#This Row],[Locations]]&amp;Raw_data[[#This Row],[Looker2]]</f>
        <v>MontroseIOP</v>
      </c>
    </row>
    <row r="1048" spans="1:31">
      <c r="A1048" s="15">
        <v>45302</v>
      </c>
      <c r="B1048" s="15">
        <v>45301</v>
      </c>
      <c r="C1048" t="s">
        <v>9</v>
      </c>
      <c r="D1048">
        <v>206695</v>
      </c>
      <c r="E1048" t="s">
        <v>864</v>
      </c>
      <c r="F1048" t="s">
        <v>528</v>
      </c>
      <c r="G1048" t="s">
        <v>865</v>
      </c>
      <c r="H1048" t="s">
        <v>158</v>
      </c>
      <c r="I1048" t="s">
        <v>232</v>
      </c>
      <c r="J1048" t="s">
        <v>89</v>
      </c>
      <c r="K1048" t="s">
        <v>76</v>
      </c>
      <c r="L1048" t="s">
        <v>128</v>
      </c>
      <c r="M1048">
        <v>1</v>
      </c>
      <c r="N1048" s="47">
        <v>200</v>
      </c>
      <c r="O1048" s="47">
        <v>0</v>
      </c>
      <c r="P1048" s="47">
        <v>0</v>
      </c>
      <c r="Q1048" s="47">
        <v>0</v>
      </c>
      <c r="R1048" s="47">
        <v>0</v>
      </c>
      <c r="S1048" s="47">
        <v>0</v>
      </c>
      <c r="T1048" s="47">
        <v>180</v>
      </c>
      <c r="U1048" s="47">
        <v>-20</v>
      </c>
      <c r="V1048" t="s">
        <v>71</v>
      </c>
      <c r="W1048" t="s">
        <v>72</v>
      </c>
      <c r="X1048"/>
      <c r="Y1048" t="s">
        <v>240</v>
      </c>
      <c r="Z1048" s="43" t="str">
        <f>Raw_data[[#This Row],[Month]]&amp;Raw_data[[#This Row],[Locations]]&amp;Raw_data[[#This Row],[Looker2]]</f>
        <v>45292MontroseIOP</v>
      </c>
      <c r="AA1048" s="44" t="str">
        <f>IFERROR(VLOOKUP(Raw_data[[#This Row],[Description]],'LU Table'!$A$1:$B$50,2,0),"")</f>
        <v>IOP</v>
      </c>
      <c r="AB1048" s="44" t="str">
        <f>TRIM(MID(Raw_data[[#This Row],[Location]],LEN("Positive Recovery- ")+1,LEN(Raw_data[[#This Row],[Location]])))</f>
        <v>Montrose</v>
      </c>
      <c r="AC1048" s="45">
        <f t="shared" si="16"/>
        <v>45292</v>
      </c>
      <c r="AD1048" s="44" t="str">
        <f>VLOOKUP(Raw_data[[#This Row],[Locations]]&amp;Raw_data[[#This Row],[Looker2]],Category!A:E,5,0)</f>
        <v>Company Owned</v>
      </c>
      <c r="AE1048" s="44" t="str">
        <f>Raw_data[[#This Row],[Locations]]&amp;Raw_data[[#This Row],[Looker2]]</f>
        <v>MontroseIOP</v>
      </c>
    </row>
    <row r="1049" spans="1:31">
      <c r="A1049" s="15">
        <v>45302</v>
      </c>
      <c r="B1049" s="15">
        <v>45301</v>
      </c>
      <c r="C1049" t="s">
        <v>9</v>
      </c>
      <c r="D1049">
        <v>206696</v>
      </c>
      <c r="E1049" t="s">
        <v>722</v>
      </c>
      <c r="F1049" t="s">
        <v>351</v>
      </c>
      <c r="G1049" t="s">
        <v>362</v>
      </c>
      <c r="H1049" t="s">
        <v>160</v>
      </c>
      <c r="I1049" t="s">
        <v>232</v>
      </c>
      <c r="J1049" t="s">
        <v>90</v>
      </c>
      <c r="K1049" t="s">
        <v>76</v>
      </c>
      <c r="L1049" t="s">
        <v>128</v>
      </c>
      <c r="M1049">
        <v>1</v>
      </c>
      <c r="N1049" s="47">
        <v>220</v>
      </c>
      <c r="O1049" s="47">
        <v>0</v>
      </c>
      <c r="P1049" s="47">
        <v>0</v>
      </c>
      <c r="Q1049" s="47">
        <v>0</v>
      </c>
      <c r="R1049" s="47">
        <v>0</v>
      </c>
      <c r="S1049" s="47">
        <v>8</v>
      </c>
      <c r="T1049" s="47">
        <v>198</v>
      </c>
      <c r="U1049" s="47">
        <v>-14</v>
      </c>
      <c r="V1049" t="s">
        <v>71</v>
      </c>
      <c r="W1049" t="s">
        <v>72</v>
      </c>
      <c r="X1049"/>
      <c r="Y1049" t="s">
        <v>240</v>
      </c>
      <c r="Z1049" s="43" t="str">
        <f>Raw_data[[#This Row],[Month]]&amp;Raw_data[[#This Row],[Locations]]&amp;Raw_data[[#This Row],[Looker2]]</f>
        <v>45292MontroseIOP</v>
      </c>
      <c r="AA1049" s="44" t="str">
        <f>IFERROR(VLOOKUP(Raw_data[[#This Row],[Description]],'LU Table'!$A$1:$B$50,2,0),"")</f>
        <v>IOP</v>
      </c>
      <c r="AB1049" s="44" t="str">
        <f>TRIM(MID(Raw_data[[#This Row],[Location]],LEN("Positive Recovery- ")+1,LEN(Raw_data[[#This Row],[Location]])))</f>
        <v>Montrose</v>
      </c>
      <c r="AC1049" s="45">
        <f t="shared" si="16"/>
        <v>45292</v>
      </c>
      <c r="AD1049" s="44" t="str">
        <f>VLOOKUP(Raw_data[[#This Row],[Locations]]&amp;Raw_data[[#This Row],[Looker2]],Category!A:E,5,0)</f>
        <v>Company Owned</v>
      </c>
      <c r="AE1049" s="44" t="str">
        <f>Raw_data[[#This Row],[Locations]]&amp;Raw_data[[#This Row],[Looker2]]</f>
        <v>MontroseIOP</v>
      </c>
    </row>
    <row r="1050" spans="1:31">
      <c r="A1050" s="15">
        <v>45302</v>
      </c>
      <c r="B1050" s="15">
        <v>45301</v>
      </c>
      <c r="C1050" t="s">
        <v>9</v>
      </c>
      <c r="D1050">
        <v>206697</v>
      </c>
      <c r="E1050" t="s">
        <v>83</v>
      </c>
      <c r="F1050" t="s">
        <v>253</v>
      </c>
      <c r="G1050" t="s">
        <v>294</v>
      </c>
      <c r="H1050" t="s">
        <v>160</v>
      </c>
      <c r="I1050" t="s">
        <v>232</v>
      </c>
      <c r="J1050" t="s">
        <v>94</v>
      </c>
      <c r="K1050" t="s">
        <v>76</v>
      </c>
      <c r="L1050" t="s">
        <v>128</v>
      </c>
      <c r="M1050">
        <v>1</v>
      </c>
      <c r="N1050" s="47">
        <v>215</v>
      </c>
      <c r="O1050" s="47">
        <v>0</v>
      </c>
      <c r="P1050" s="47">
        <v>0</v>
      </c>
      <c r="Q1050" s="47">
        <v>0</v>
      </c>
      <c r="R1050" s="47">
        <v>0</v>
      </c>
      <c r="S1050" s="47">
        <v>0</v>
      </c>
      <c r="T1050" s="47">
        <v>193.5</v>
      </c>
      <c r="U1050" s="47">
        <v>133.5</v>
      </c>
      <c r="V1050" t="s">
        <v>71</v>
      </c>
      <c r="W1050" t="s">
        <v>72</v>
      </c>
      <c r="X1050"/>
      <c r="Y1050" t="s">
        <v>240</v>
      </c>
      <c r="Z1050" s="43" t="str">
        <f>Raw_data[[#This Row],[Month]]&amp;Raw_data[[#This Row],[Locations]]&amp;Raw_data[[#This Row],[Looker2]]</f>
        <v>45292MontroseIOP</v>
      </c>
      <c r="AA1050" s="44" t="str">
        <f>IFERROR(VLOOKUP(Raw_data[[#This Row],[Description]],'LU Table'!$A$1:$B$50,2,0),"")</f>
        <v>IOP</v>
      </c>
      <c r="AB1050" s="44" t="str">
        <f>TRIM(MID(Raw_data[[#This Row],[Location]],LEN("Positive Recovery- ")+1,LEN(Raw_data[[#This Row],[Location]])))</f>
        <v>Montrose</v>
      </c>
      <c r="AC1050" s="45">
        <f t="shared" si="16"/>
        <v>45292</v>
      </c>
      <c r="AD1050" s="44" t="str">
        <f>VLOOKUP(Raw_data[[#This Row],[Locations]]&amp;Raw_data[[#This Row],[Looker2]],Category!A:E,5,0)</f>
        <v>Company Owned</v>
      </c>
      <c r="AE1050" s="44" t="str">
        <f>Raw_data[[#This Row],[Locations]]&amp;Raw_data[[#This Row],[Looker2]]</f>
        <v>MontroseIOP</v>
      </c>
    </row>
    <row r="1051" spans="1:31">
      <c r="A1051" s="15">
        <v>45302</v>
      </c>
      <c r="B1051" s="15">
        <v>45301</v>
      </c>
      <c r="C1051" t="s">
        <v>9</v>
      </c>
      <c r="D1051">
        <v>206698</v>
      </c>
      <c r="E1051" t="s">
        <v>776</v>
      </c>
      <c r="F1051" t="s">
        <v>305</v>
      </c>
      <c r="G1051" t="s">
        <v>777</v>
      </c>
      <c r="H1051" t="s">
        <v>158</v>
      </c>
      <c r="I1051" t="s">
        <v>232</v>
      </c>
      <c r="J1051" t="s">
        <v>87</v>
      </c>
      <c r="K1051" t="s">
        <v>19</v>
      </c>
      <c r="L1051" t="s">
        <v>128</v>
      </c>
      <c r="M1051">
        <v>1</v>
      </c>
      <c r="N1051" s="47">
        <v>275</v>
      </c>
      <c r="O1051" s="47">
        <v>0</v>
      </c>
      <c r="P1051" s="47">
        <v>0</v>
      </c>
      <c r="Q1051" s="47">
        <v>0</v>
      </c>
      <c r="R1051" s="47">
        <v>0</v>
      </c>
      <c r="S1051" s="47">
        <v>275</v>
      </c>
      <c r="T1051" s="47">
        <v>247.5</v>
      </c>
      <c r="U1051" s="47">
        <v>247.5</v>
      </c>
      <c r="V1051" t="s">
        <v>71</v>
      </c>
      <c r="W1051" t="s">
        <v>72</v>
      </c>
      <c r="X1051"/>
      <c r="Y1051" t="s">
        <v>240</v>
      </c>
      <c r="Z1051" s="43" t="str">
        <f>Raw_data[[#This Row],[Month]]&amp;Raw_data[[#This Row],[Locations]]&amp;Raw_data[[#This Row],[Looker2]]</f>
        <v>45292San MarcosIOP</v>
      </c>
      <c r="AA1051" s="44" t="str">
        <f>IFERROR(VLOOKUP(Raw_data[[#This Row],[Description]],'LU Table'!$A$1:$B$50,2,0),"")</f>
        <v>IOP</v>
      </c>
      <c r="AB1051" s="44" t="str">
        <f>TRIM(MID(Raw_data[[#This Row],[Location]],LEN("Positive Recovery- ")+1,LEN(Raw_data[[#This Row],[Location]])))</f>
        <v>San Marcos</v>
      </c>
      <c r="AC1051" s="45">
        <f t="shared" si="16"/>
        <v>45292</v>
      </c>
      <c r="AD1051" s="44" t="str">
        <f>VLOOKUP(Raw_data[[#This Row],[Locations]]&amp;Raw_data[[#This Row],[Looker2]],Category!A:E,5,0)</f>
        <v>Affiliate</v>
      </c>
      <c r="AE1051" s="44" t="str">
        <f>Raw_data[[#This Row],[Locations]]&amp;Raw_data[[#This Row],[Looker2]]</f>
        <v>San MarcosIOP</v>
      </c>
    </row>
    <row r="1052" spans="1:31">
      <c r="A1052" s="15">
        <v>45302</v>
      </c>
      <c r="B1052" s="15">
        <v>45301</v>
      </c>
      <c r="C1052" t="s">
        <v>9</v>
      </c>
      <c r="D1052">
        <v>206699</v>
      </c>
      <c r="E1052" t="s">
        <v>120</v>
      </c>
      <c r="F1052" t="s">
        <v>431</v>
      </c>
      <c r="G1052" t="s">
        <v>325</v>
      </c>
      <c r="H1052" t="s">
        <v>159</v>
      </c>
      <c r="I1052" t="s">
        <v>232</v>
      </c>
      <c r="J1052" t="s">
        <v>17</v>
      </c>
      <c r="K1052" t="s">
        <v>19</v>
      </c>
      <c r="L1052" t="s">
        <v>128</v>
      </c>
      <c r="M1052">
        <v>1</v>
      </c>
      <c r="N1052" s="47">
        <v>225</v>
      </c>
      <c r="O1052" s="47">
        <v>0</v>
      </c>
      <c r="P1052" s="47">
        <v>0</v>
      </c>
      <c r="Q1052" s="47">
        <v>0</v>
      </c>
      <c r="R1052" s="47">
        <v>0</v>
      </c>
      <c r="S1052" s="47">
        <v>225</v>
      </c>
      <c r="T1052" s="47">
        <v>225</v>
      </c>
      <c r="U1052" s="47">
        <v>225</v>
      </c>
      <c r="V1052" t="s">
        <v>71</v>
      </c>
      <c r="W1052" t="s">
        <v>72</v>
      </c>
      <c r="X1052"/>
      <c r="Y1052" t="s">
        <v>240</v>
      </c>
      <c r="Z1052" s="43" t="str">
        <f>Raw_data[[#This Row],[Month]]&amp;Raw_data[[#This Row],[Locations]]&amp;Raw_data[[#This Row],[Looker2]]</f>
        <v>45292San MarcosIOP</v>
      </c>
      <c r="AA1052" s="44" t="str">
        <f>IFERROR(VLOOKUP(Raw_data[[#This Row],[Description]],'LU Table'!$A$1:$B$50,2,0),"")</f>
        <v>IOP</v>
      </c>
      <c r="AB1052" s="44" t="str">
        <f>TRIM(MID(Raw_data[[#This Row],[Location]],LEN("Positive Recovery- ")+1,LEN(Raw_data[[#This Row],[Location]])))</f>
        <v>San Marcos</v>
      </c>
      <c r="AC1052" s="45">
        <f t="shared" si="16"/>
        <v>45292</v>
      </c>
      <c r="AD1052" s="44" t="str">
        <f>VLOOKUP(Raw_data[[#This Row],[Locations]]&amp;Raw_data[[#This Row],[Looker2]],Category!A:E,5,0)</f>
        <v>Affiliate</v>
      </c>
      <c r="AE1052" s="44" t="str">
        <f>Raw_data[[#This Row],[Locations]]&amp;Raw_data[[#This Row],[Looker2]]</f>
        <v>San MarcosIOP</v>
      </c>
    </row>
    <row r="1053" spans="1:31">
      <c r="A1053" s="15">
        <v>45302</v>
      </c>
      <c r="B1053" s="15">
        <v>45301</v>
      </c>
      <c r="C1053" t="s">
        <v>9</v>
      </c>
      <c r="D1053">
        <v>206700</v>
      </c>
      <c r="E1053" t="s">
        <v>685</v>
      </c>
      <c r="F1053" t="s">
        <v>305</v>
      </c>
      <c r="G1053" t="s">
        <v>280</v>
      </c>
      <c r="H1053" t="s">
        <v>158</v>
      </c>
      <c r="I1053" t="s">
        <v>232</v>
      </c>
      <c r="J1053" t="s">
        <v>103</v>
      </c>
      <c r="K1053" t="s">
        <v>19</v>
      </c>
      <c r="L1053" t="s">
        <v>128</v>
      </c>
      <c r="M1053">
        <v>1</v>
      </c>
      <c r="N1053" s="47">
        <v>250</v>
      </c>
      <c r="O1053" s="47">
        <v>0</v>
      </c>
      <c r="P1053" s="47">
        <v>0</v>
      </c>
      <c r="Q1053" s="47">
        <v>0</v>
      </c>
      <c r="R1053" s="47">
        <v>0</v>
      </c>
      <c r="S1053" s="47">
        <v>0</v>
      </c>
      <c r="T1053" s="47">
        <v>225</v>
      </c>
      <c r="U1053" s="47">
        <v>10</v>
      </c>
      <c r="V1053" t="s">
        <v>71</v>
      </c>
      <c r="W1053" t="s">
        <v>72</v>
      </c>
      <c r="X1053"/>
      <c r="Y1053" t="s">
        <v>240</v>
      </c>
      <c r="Z1053" s="43" t="str">
        <f>Raw_data[[#This Row],[Month]]&amp;Raw_data[[#This Row],[Locations]]&amp;Raw_data[[#This Row],[Looker2]]</f>
        <v>45292San MarcosIOP</v>
      </c>
      <c r="AA1053" s="44" t="str">
        <f>IFERROR(VLOOKUP(Raw_data[[#This Row],[Description]],'LU Table'!$A$1:$B$50,2,0),"")</f>
        <v>IOP</v>
      </c>
      <c r="AB1053" s="44" t="str">
        <f>TRIM(MID(Raw_data[[#This Row],[Location]],LEN("Positive Recovery- ")+1,LEN(Raw_data[[#This Row],[Location]])))</f>
        <v>San Marcos</v>
      </c>
      <c r="AC1053" s="45">
        <f t="shared" si="16"/>
        <v>45292</v>
      </c>
      <c r="AD1053" s="44" t="str">
        <f>VLOOKUP(Raw_data[[#This Row],[Locations]]&amp;Raw_data[[#This Row],[Looker2]],Category!A:E,5,0)</f>
        <v>Affiliate</v>
      </c>
      <c r="AE1053" s="44" t="str">
        <f>Raw_data[[#This Row],[Locations]]&amp;Raw_data[[#This Row],[Looker2]]</f>
        <v>San MarcosIOP</v>
      </c>
    </row>
    <row r="1054" spans="1:31">
      <c r="A1054" s="15">
        <v>45302</v>
      </c>
      <c r="B1054" s="15">
        <v>45301</v>
      </c>
      <c r="C1054" t="s">
        <v>9</v>
      </c>
      <c r="D1054">
        <v>206701</v>
      </c>
      <c r="E1054" t="s">
        <v>794</v>
      </c>
      <c r="F1054" t="s">
        <v>427</v>
      </c>
      <c r="G1054" t="s">
        <v>795</v>
      </c>
      <c r="H1054" t="s">
        <v>158</v>
      </c>
      <c r="I1054" t="s">
        <v>232</v>
      </c>
      <c r="J1054" t="s">
        <v>87</v>
      </c>
      <c r="K1054" t="s">
        <v>19</v>
      </c>
      <c r="L1054" t="s">
        <v>128</v>
      </c>
      <c r="M1054">
        <v>1</v>
      </c>
      <c r="N1054" s="47">
        <v>275</v>
      </c>
      <c r="O1054" s="47">
        <v>0</v>
      </c>
      <c r="P1054" s="47">
        <v>0</v>
      </c>
      <c r="Q1054" s="47">
        <v>0</v>
      </c>
      <c r="R1054" s="47">
        <v>0</v>
      </c>
      <c r="S1054" s="47">
        <v>0</v>
      </c>
      <c r="T1054" s="47">
        <v>247.5</v>
      </c>
      <c r="U1054" s="47">
        <v>27.5</v>
      </c>
      <c r="V1054" t="s">
        <v>71</v>
      </c>
      <c r="W1054" t="s">
        <v>72</v>
      </c>
      <c r="X1054"/>
      <c r="Y1054" t="s">
        <v>240</v>
      </c>
      <c r="Z1054" s="43" t="str">
        <f>Raw_data[[#This Row],[Month]]&amp;Raw_data[[#This Row],[Locations]]&amp;Raw_data[[#This Row],[Looker2]]</f>
        <v>45292San MarcosIOP</v>
      </c>
      <c r="AA1054" s="44" t="str">
        <f>IFERROR(VLOOKUP(Raw_data[[#This Row],[Description]],'LU Table'!$A$1:$B$50,2,0),"")</f>
        <v>IOP</v>
      </c>
      <c r="AB1054" s="44" t="str">
        <f>TRIM(MID(Raw_data[[#This Row],[Location]],LEN("Positive Recovery- ")+1,LEN(Raw_data[[#This Row],[Location]])))</f>
        <v>San Marcos</v>
      </c>
      <c r="AC1054" s="45">
        <f t="shared" si="16"/>
        <v>45292</v>
      </c>
      <c r="AD1054" s="44" t="str">
        <f>VLOOKUP(Raw_data[[#This Row],[Locations]]&amp;Raw_data[[#This Row],[Looker2]],Category!A:E,5,0)</f>
        <v>Affiliate</v>
      </c>
      <c r="AE1054" s="44" t="str">
        <f>Raw_data[[#This Row],[Locations]]&amp;Raw_data[[#This Row],[Looker2]]</f>
        <v>San MarcosIOP</v>
      </c>
    </row>
    <row r="1055" spans="1:31">
      <c r="A1055" s="15">
        <v>45302</v>
      </c>
      <c r="B1055" s="15">
        <v>45301</v>
      </c>
      <c r="C1055" t="s">
        <v>9</v>
      </c>
      <c r="D1055">
        <v>206702</v>
      </c>
      <c r="E1055" t="s">
        <v>894</v>
      </c>
      <c r="F1055" t="s">
        <v>500</v>
      </c>
      <c r="G1055" t="s">
        <v>871</v>
      </c>
      <c r="H1055" t="s">
        <v>160</v>
      </c>
      <c r="I1055" t="s">
        <v>232</v>
      </c>
      <c r="J1055" t="s">
        <v>96</v>
      </c>
      <c r="K1055" t="s">
        <v>19</v>
      </c>
      <c r="L1055" t="s">
        <v>128</v>
      </c>
      <c r="M1055">
        <v>1</v>
      </c>
      <c r="N1055" s="47">
        <v>169</v>
      </c>
      <c r="O1055" s="47">
        <v>0</v>
      </c>
      <c r="P1055" s="47">
        <v>0</v>
      </c>
      <c r="Q1055" s="47">
        <v>0</v>
      </c>
      <c r="R1055" s="47">
        <v>0</v>
      </c>
      <c r="S1055" s="47">
        <v>169</v>
      </c>
      <c r="T1055" s="47">
        <v>152.1</v>
      </c>
      <c r="U1055" s="47">
        <v>152.1</v>
      </c>
      <c r="V1055" t="s">
        <v>71</v>
      </c>
      <c r="W1055" t="s">
        <v>72</v>
      </c>
      <c r="X1055"/>
      <c r="Y1055" t="s">
        <v>240</v>
      </c>
      <c r="Z1055" s="43" t="str">
        <f>Raw_data[[#This Row],[Month]]&amp;Raw_data[[#This Row],[Locations]]&amp;Raw_data[[#This Row],[Looker2]]</f>
        <v>45292San MarcosIOP</v>
      </c>
      <c r="AA1055" s="44" t="str">
        <f>IFERROR(VLOOKUP(Raw_data[[#This Row],[Description]],'LU Table'!$A$1:$B$50,2,0),"")</f>
        <v>IOP</v>
      </c>
      <c r="AB1055" s="44" t="str">
        <f>TRIM(MID(Raw_data[[#This Row],[Location]],LEN("Positive Recovery- ")+1,LEN(Raw_data[[#This Row],[Location]])))</f>
        <v>San Marcos</v>
      </c>
      <c r="AC1055" s="45">
        <f t="shared" ref="AC1055:AC1118" si="17">B1055-DAY(B1055)+1</f>
        <v>45292</v>
      </c>
      <c r="AD1055" s="44" t="str">
        <f>VLOOKUP(Raw_data[[#This Row],[Locations]]&amp;Raw_data[[#This Row],[Looker2]],Category!A:E,5,0)</f>
        <v>Affiliate</v>
      </c>
      <c r="AE1055" s="44" t="str">
        <f>Raw_data[[#This Row],[Locations]]&amp;Raw_data[[#This Row],[Looker2]]</f>
        <v>San MarcosIOP</v>
      </c>
    </row>
    <row r="1056" spans="1:31">
      <c r="A1056" s="15">
        <v>45302</v>
      </c>
      <c r="B1056" s="15">
        <v>45301</v>
      </c>
      <c r="C1056" t="s">
        <v>9</v>
      </c>
      <c r="D1056">
        <v>206703</v>
      </c>
      <c r="E1056" t="s">
        <v>883</v>
      </c>
      <c r="F1056" t="s">
        <v>410</v>
      </c>
      <c r="G1056" t="s">
        <v>486</v>
      </c>
      <c r="H1056" t="s">
        <v>160</v>
      </c>
      <c r="I1056" t="s">
        <v>232</v>
      </c>
      <c r="J1056" t="s">
        <v>90</v>
      </c>
      <c r="K1056" t="s">
        <v>19</v>
      </c>
      <c r="L1056" t="s">
        <v>128</v>
      </c>
      <c r="M1056">
        <v>1</v>
      </c>
      <c r="N1056" s="47">
        <v>220</v>
      </c>
      <c r="O1056" s="47">
        <v>0</v>
      </c>
      <c r="P1056" s="47">
        <v>0</v>
      </c>
      <c r="Q1056" s="47">
        <v>0</v>
      </c>
      <c r="R1056" s="47">
        <v>0</v>
      </c>
      <c r="S1056" s="47">
        <v>8</v>
      </c>
      <c r="T1056" s="47">
        <v>198</v>
      </c>
      <c r="U1056" s="47">
        <v>198</v>
      </c>
      <c r="V1056" t="s">
        <v>71</v>
      </c>
      <c r="W1056" t="s">
        <v>72</v>
      </c>
      <c r="X1056"/>
      <c r="Y1056" t="s">
        <v>240</v>
      </c>
      <c r="Z1056" s="43" t="str">
        <f>Raw_data[[#This Row],[Month]]&amp;Raw_data[[#This Row],[Locations]]&amp;Raw_data[[#This Row],[Looker2]]</f>
        <v>45292San MarcosIOP</v>
      </c>
      <c r="AA1056" s="44" t="str">
        <f>IFERROR(VLOOKUP(Raw_data[[#This Row],[Description]],'LU Table'!$A$1:$B$50,2,0),"")</f>
        <v>IOP</v>
      </c>
      <c r="AB1056" s="44" t="str">
        <f>TRIM(MID(Raw_data[[#This Row],[Location]],LEN("Positive Recovery- ")+1,LEN(Raw_data[[#This Row],[Location]])))</f>
        <v>San Marcos</v>
      </c>
      <c r="AC1056" s="45">
        <f t="shared" si="17"/>
        <v>45292</v>
      </c>
      <c r="AD1056" s="44" t="str">
        <f>VLOOKUP(Raw_data[[#This Row],[Locations]]&amp;Raw_data[[#This Row],[Looker2]],Category!A:E,5,0)</f>
        <v>Affiliate</v>
      </c>
      <c r="AE1056" s="44" t="str">
        <f>Raw_data[[#This Row],[Locations]]&amp;Raw_data[[#This Row],[Looker2]]</f>
        <v>San MarcosIOP</v>
      </c>
    </row>
    <row r="1057" spans="1:31">
      <c r="A1057" s="15">
        <v>45302</v>
      </c>
      <c r="B1057" s="15">
        <v>45301</v>
      </c>
      <c r="C1057" t="s">
        <v>9</v>
      </c>
      <c r="D1057">
        <v>206704</v>
      </c>
      <c r="E1057" t="s">
        <v>706</v>
      </c>
      <c r="F1057" t="s">
        <v>519</v>
      </c>
      <c r="G1057" t="s">
        <v>707</v>
      </c>
      <c r="H1057" t="s">
        <v>158</v>
      </c>
      <c r="I1057" t="s">
        <v>232</v>
      </c>
      <c r="J1057" t="s">
        <v>88</v>
      </c>
      <c r="K1057" t="s">
        <v>19</v>
      </c>
      <c r="L1057" t="s">
        <v>128</v>
      </c>
      <c r="M1057">
        <v>1</v>
      </c>
      <c r="N1057" s="47">
        <v>250</v>
      </c>
      <c r="O1057" s="47">
        <v>0</v>
      </c>
      <c r="P1057" s="47">
        <v>0</v>
      </c>
      <c r="Q1057" s="47">
        <v>0</v>
      </c>
      <c r="R1057" s="47">
        <v>0</v>
      </c>
      <c r="S1057" s="47">
        <v>0</v>
      </c>
      <c r="T1057" s="47">
        <v>225</v>
      </c>
      <c r="U1057" s="47">
        <v>5</v>
      </c>
      <c r="V1057" t="s">
        <v>71</v>
      </c>
      <c r="W1057" t="s">
        <v>72</v>
      </c>
      <c r="X1057"/>
      <c r="Y1057" t="s">
        <v>240</v>
      </c>
      <c r="Z1057" s="43" t="str">
        <f>Raw_data[[#This Row],[Month]]&amp;Raw_data[[#This Row],[Locations]]&amp;Raw_data[[#This Row],[Looker2]]</f>
        <v>45292San MarcosIOP</v>
      </c>
      <c r="AA1057" s="44" t="str">
        <f>IFERROR(VLOOKUP(Raw_data[[#This Row],[Description]],'LU Table'!$A$1:$B$50,2,0),"")</f>
        <v>IOP</v>
      </c>
      <c r="AB1057" s="44" t="str">
        <f>TRIM(MID(Raw_data[[#This Row],[Location]],LEN("Positive Recovery- ")+1,LEN(Raw_data[[#This Row],[Location]])))</f>
        <v>San Marcos</v>
      </c>
      <c r="AC1057" s="45">
        <f t="shared" si="17"/>
        <v>45292</v>
      </c>
      <c r="AD1057" s="44" t="str">
        <f>VLOOKUP(Raw_data[[#This Row],[Locations]]&amp;Raw_data[[#This Row],[Looker2]],Category!A:E,5,0)</f>
        <v>Affiliate</v>
      </c>
      <c r="AE1057" s="44" t="str">
        <f>Raw_data[[#This Row],[Locations]]&amp;Raw_data[[#This Row],[Looker2]]</f>
        <v>San MarcosIOP</v>
      </c>
    </row>
    <row r="1058" spans="1:31">
      <c r="A1058" s="15">
        <v>45302</v>
      </c>
      <c r="B1058" s="15">
        <v>45301</v>
      </c>
      <c r="C1058" t="s">
        <v>9</v>
      </c>
      <c r="D1058">
        <v>206705</v>
      </c>
      <c r="E1058" t="s">
        <v>813</v>
      </c>
      <c r="F1058" t="s">
        <v>814</v>
      </c>
      <c r="G1058" t="s">
        <v>815</v>
      </c>
      <c r="H1058" t="s">
        <v>158</v>
      </c>
      <c r="I1058" t="s">
        <v>232</v>
      </c>
      <c r="J1058" t="s">
        <v>88</v>
      </c>
      <c r="K1058" t="s">
        <v>19</v>
      </c>
      <c r="L1058" t="s">
        <v>128</v>
      </c>
      <c r="M1058">
        <v>1</v>
      </c>
      <c r="N1058" s="47">
        <v>250</v>
      </c>
      <c r="O1058" s="47">
        <v>0</v>
      </c>
      <c r="P1058" s="47">
        <v>0</v>
      </c>
      <c r="Q1058" s="47">
        <v>0</v>
      </c>
      <c r="R1058" s="47">
        <v>0</v>
      </c>
      <c r="S1058" s="47">
        <v>0</v>
      </c>
      <c r="T1058" s="47">
        <v>225</v>
      </c>
      <c r="U1058" s="47">
        <v>225</v>
      </c>
      <c r="V1058" t="s">
        <v>71</v>
      </c>
      <c r="W1058" t="s">
        <v>72</v>
      </c>
      <c r="X1058"/>
      <c r="Y1058" t="s">
        <v>240</v>
      </c>
      <c r="Z1058" s="43" t="str">
        <f>Raw_data[[#This Row],[Month]]&amp;Raw_data[[#This Row],[Locations]]&amp;Raw_data[[#This Row],[Looker2]]</f>
        <v>45292San MarcosIOP</v>
      </c>
      <c r="AA1058" s="44" t="str">
        <f>IFERROR(VLOOKUP(Raw_data[[#This Row],[Description]],'LU Table'!$A$1:$B$50,2,0),"")</f>
        <v>IOP</v>
      </c>
      <c r="AB1058" s="44" t="str">
        <f>TRIM(MID(Raw_data[[#This Row],[Location]],LEN("Positive Recovery- ")+1,LEN(Raw_data[[#This Row],[Location]])))</f>
        <v>San Marcos</v>
      </c>
      <c r="AC1058" s="45">
        <f t="shared" si="17"/>
        <v>45292</v>
      </c>
      <c r="AD1058" s="44" t="str">
        <f>VLOOKUP(Raw_data[[#This Row],[Locations]]&amp;Raw_data[[#This Row],[Looker2]],Category!A:E,5,0)</f>
        <v>Affiliate</v>
      </c>
      <c r="AE1058" s="44" t="str">
        <f>Raw_data[[#This Row],[Locations]]&amp;Raw_data[[#This Row],[Looker2]]</f>
        <v>San MarcosIOP</v>
      </c>
    </row>
    <row r="1059" spans="1:31">
      <c r="A1059" s="15">
        <v>45302</v>
      </c>
      <c r="B1059" s="15">
        <v>45301</v>
      </c>
      <c r="C1059" t="s">
        <v>9</v>
      </c>
      <c r="D1059">
        <v>206706</v>
      </c>
      <c r="E1059" t="s">
        <v>125</v>
      </c>
      <c r="F1059" t="s">
        <v>417</v>
      </c>
      <c r="G1059" t="s">
        <v>320</v>
      </c>
      <c r="H1059" t="s">
        <v>159</v>
      </c>
      <c r="I1059" t="s">
        <v>232</v>
      </c>
      <c r="J1059" t="s">
        <v>17</v>
      </c>
      <c r="K1059" t="s">
        <v>19</v>
      </c>
      <c r="L1059" t="s">
        <v>128</v>
      </c>
      <c r="M1059">
        <v>1</v>
      </c>
      <c r="N1059" s="47">
        <v>225</v>
      </c>
      <c r="O1059" s="47">
        <v>0</v>
      </c>
      <c r="P1059" s="47">
        <v>0</v>
      </c>
      <c r="Q1059" s="47">
        <v>0</v>
      </c>
      <c r="R1059" s="47">
        <v>0</v>
      </c>
      <c r="S1059" s="47">
        <v>225</v>
      </c>
      <c r="T1059" s="47">
        <v>225</v>
      </c>
      <c r="U1059" s="47">
        <v>225</v>
      </c>
      <c r="V1059" t="s">
        <v>71</v>
      </c>
      <c r="W1059" t="s">
        <v>72</v>
      </c>
      <c r="X1059"/>
      <c r="Y1059" t="s">
        <v>240</v>
      </c>
      <c r="Z1059" s="43" t="str">
        <f>Raw_data[[#This Row],[Month]]&amp;Raw_data[[#This Row],[Locations]]&amp;Raw_data[[#This Row],[Looker2]]</f>
        <v>45292San MarcosIOP</v>
      </c>
      <c r="AA1059" s="44" t="str">
        <f>IFERROR(VLOOKUP(Raw_data[[#This Row],[Description]],'LU Table'!$A$1:$B$50,2,0),"")</f>
        <v>IOP</v>
      </c>
      <c r="AB1059" s="44" t="str">
        <f>TRIM(MID(Raw_data[[#This Row],[Location]],LEN("Positive Recovery- ")+1,LEN(Raw_data[[#This Row],[Location]])))</f>
        <v>San Marcos</v>
      </c>
      <c r="AC1059" s="45">
        <f t="shared" si="17"/>
        <v>45292</v>
      </c>
      <c r="AD1059" s="44" t="str">
        <f>VLOOKUP(Raw_data[[#This Row],[Locations]]&amp;Raw_data[[#This Row],[Looker2]],Category!A:E,5,0)</f>
        <v>Affiliate</v>
      </c>
      <c r="AE1059" s="44" t="str">
        <f>Raw_data[[#This Row],[Locations]]&amp;Raw_data[[#This Row],[Looker2]]</f>
        <v>San MarcosIOP</v>
      </c>
    </row>
    <row r="1060" spans="1:31">
      <c r="A1060" s="15">
        <v>45302</v>
      </c>
      <c r="B1060" s="15">
        <v>45301</v>
      </c>
      <c r="C1060" t="s">
        <v>9</v>
      </c>
      <c r="D1060">
        <v>206707</v>
      </c>
      <c r="E1060" t="s">
        <v>606</v>
      </c>
      <c r="F1060" t="s">
        <v>404</v>
      </c>
      <c r="G1060" t="s">
        <v>607</v>
      </c>
      <c r="H1060" t="s">
        <v>160</v>
      </c>
      <c r="I1060" t="s">
        <v>232</v>
      </c>
      <c r="J1060" t="s">
        <v>90</v>
      </c>
      <c r="K1060" t="s">
        <v>19</v>
      </c>
      <c r="L1060" t="s">
        <v>128</v>
      </c>
      <c r="M1060">
        <v>1</v>
      </c>
      <c r="N1060" s="47">
        <v>220</v>
      </c>
      <c r="O1060" s="47">
        <v>0</v>
      </c>
      <c r="P1060" s="47">
        <v>0</v>
      </c>
      <c r="Q1060" s="47">
        <v>0</v>
      </c>
      <c r="R1060" s="47">
        <v>0</v>
      </c>
      <c r="S1060" s="47">
        <v>8</v>
      </c>
      <c r="T1060" s="47">
        <v>198</v>
      </c>
      <c r="U1060" s="47">
        <v>198</v>
      </c>
      <c r="V1060" t="s">
        <v>71</v>
      </c>
      <c r="W1060" t="s">
        <v>72</v>
      </c>
      <c r="X1060"/>
      <c r="Y1060" t="s">
        <v>240</v>
      </c>
      <c r="Z1060" s="43" t="str">
        <f>Raw_data[[#This Row],[Month]]&amp;Raw_data[[#This Row],[Locations]]&amp;Raw_data[[#This Row],[Looker2]]</f>
        <v>45292San MarcosIOP</v>
      </c>
      <c r="AA1060" s="44" t="str">
        <f>IFERROR(VLOOKUP(Raw_data[[#This Row],[Description]],'LU Table'!$A$1:$B$50,2,0),"")</f>
        <v>IOP</v>
      </c>
      <c r="AB1060" s="44" t="str">
        <f>TRIM(MID(Raw_data[[#This Row],[Location]],LEN("Positive Recovery- ")+1,LEN(Raw_data[[#This Row],[Location]])))</f>
        <v>San Marcos</v>
      </c>
      <c r="AC1060" s="45">
        <f t="shared" si="17"/>
        <v>45292</v>
      </c>
      <c r="AD1060" s="44" t="str">
        <f>VLOOKUP(Raw_data[[#This Row],[Locations]]&amp;Raw_data[[#This Row],[Looker2]],Category!A:E,5,0)</f>
        <v>Affiliate</v>
      </c>
      <c r="AE1060" s="44" t="str">
        <f>Raw_data[[#This Row],[Locations]]&amp;Raw_data[[#This Row],[Looker2]]</f>
        <v>San MarcosIOP</v>
      </c>
    </row>
    <row r="1061" spans="1:31">
      <c r="A1061" s="15">
        <v>45302</v>
      </c>
      <c r="B1061" s="15">
        <v>45301</v>
      </c>
      <c r="C1061" t="s">
        <v>9</v>
      </c>
      <c r="D1061">
        <v>206708</v>
      </c>
      <c r="E1061" t="s">
        <v>724</v>
      </c>
      <c r="F1061" t="s">
        <v>383</v>
      </c>
      <c r="G1061" t="s">
        <v>353</v>
      </c>
      <c r="H1061" t="s">
        <v>158</v>
      </c>
      <c r="I1061" t="s">
        <v>232</v>
      </c>
      <c r="J1061" t="s">
        <v>725</v>
      </c>
      <c r="K1061" t="s">
        <v>19</v>
      </c>
      <c r="L1061" t="s">
        <v>128</v>
      </c>
      <c r="M1061">
        <v>1</v>
      </c>
      <c r="N1061" s="47">
        <v>1500</v>
      </c>
      <c r="O1061" s="47">
        <v>0</v>
      </c>
      <c r="P1061" s="47">
        <v>0</v>
      </c>
      <c r="Q1061" s="47">
        <v>0</v>
      </c>
      <c r="R1061" s="47">
        <v>0</v>
      </c>
      <c r="S1061" s="47">
        <v>0</v>
      </c>
      <c r="T1061" s="47">
        <v>150</v>
      </c>
      <c r="U1061" s="47">
        <v>-412.5</v>
      </c>
      <c r="V1061" t="s">
        <v>71</v>
      </c>
      <c r="W1061" t="s">
        <v>72</v>
      </c>
      <c r="X1061"/>
      <c r="Y1061" t="s">
        <v>240</v>
      </c>
      <c r="Z1061" s="43" t="str">
        <f>Raw_data[[#This Row],[Month]]&amp;Raw_data[[#This Row],[Locations]]&amp;Raw_data[[#This Row],[Looker2]]</f>
        <v>45292San MarcosIOP</v>
      </c>
      <c r="AA1061" s="44" t="str">
        <f>IFERROR(VLOOKUP(Raw_data[[#This Row],[Description]],'LU Table'!$A$1:$B$50,2,0),"")</f>
        <v>IOP</v>
      </c>
      <c r="AB1061" s="44" t="str">
        <f>TRIM(MID(Raw_data[[#This Row],[Location]],LEN("Positive Recovery- ")+1,LEN(Raw_data[[#This Row],[Location]])))</f>
        <v>San Marcos</v>
      </c>
      <c r="AC1061" s="45">
        <f t="shared" si="17"/>
        <v>45292</v>
      </c>
      <c r="AD1061" s="44" t="str">
        <f>VLOOKUP(Raw_data[[#This Row],[Locations]]&amp;Raw_data[[#This Row],[Looker2]],Category!A:E,5,0)</f>
        <v>Affiliate</v>
      </c>
      <c r="AE1061" s="44" t="str">
        <f>Raw_data[[#This Row],[Locations]]&amp;Raw_data[[#This Row],[Looker2]]</f>
        <v>San MarcosIOP</v>
      </c>
    </row>
    <row r="1062" spans="1:31">
      <c r="A1062" s="15">
        <v>45302</v>
      </c>
      <c r="B1062" s="15">
        <v>45301</v>
      </c>
      <c r="C1062" t="s">
        <v>9</v>
      </c>
      <c r="D1062">
        <v>206709</v>
      </c>
      <c r="E1062" t="s">
        <v>796</v>
      </c>
      <c r="F1062" t="s">
        <v>483</v>
      </c>
      <c r="G1062" t="s">
        <v>353</v>
      </c>
      <c r="H1062" t="s">
        <v>158</v>
      </c>
      <c r="I1062" t="s">
        <v>232</v>
      </c>
      <c r="J1062" t="s">
        <v>92</v>
      </c>
      <c r="K1062" t="s">
        <v>19</v>
      </c>
      <c r="L1062" t="s">
        <v>128</v>
      </c>
      <c r="M1062">
        <v>1</v>
      </c>
      <c r="N1062" s="47">
        <v>190</v>
      </c>
      <c r="O1062" s="47">
        <v>0</v>
      </c>
      <c r="P1062" s="47">
        <v>0</v>
      </c>
      <c r="Q1062" s="47">
        <v>0</v>
      </c>
      <c r="R1062" s="47">
        <v>0</v>
      </c>
      <c r="S1062" s="47">
        <v>0</v>
      </c>
      <c r="T1062" s="47">
        <v>171</v>
      </c>
      <c r="U1062" s="47">
        <v>19</v>
      </c>
      <c r="V1062" t="s">
        <v>71</v>
      </c>
      <c r="W1062" t="s">
        <v>72</v>
      </c>
      <c r="X1062"/>
      <c r="Y1062" t="s">
        <v>240</v>
      </c>
      <c r="Z1062" s="43" t="str">
        <f>Raw_data[[#This Row],[Month]]&amp;Raw_data[[#This Row],[Locations]]&amp;Raw_data[[#This Row],[Looker2]]</f>
        <v>45292San MarcosIOP</v>
      </c>
      <c r="AA1062" s="44" t="str">
        <f>IFERROR(VLOOKUP(Raw_data[[#This Row],[Description]],'LU Table'!$A$1:$B$50,2,0),"")</f>
        <v>IOP</v>
      </c>
      <c r="AB1062" s="44" t="str">
        <f>TRIM(MID(Raw_data[[#This Row],[Location]],LEN("Positive Recovery- ")+1,LEN(Raw_data[[#This Row],[Location]])))</f>
        <v>San Marcos</v>
      </c>
      <c r="AC1062" s="45">
        <f t="shared" si="17"/>
        <v>45292</v>
      </c>
      <c r="AD1062" s="44" t="str">
        <f>VLOOKUP(Raw_data[[#This Row],[Locations]]&amp;Raw_data[[#This Row],[Looker2]],Category!A:E,5,0)</f>
        <v>Affiliate</v>
      </c>
      <c r="AE1062" s="44" t="str">
        <f>Raw_data[[#This Row],[Locations]]&amp;Raw_data[[#This Row],[Looker2]]</f>
        <v>San MarcosIOP</v>
      </c>
    </row>
    <row r="1063" spans="1:31">
      <c r="A1063" s="15">
        <v>45302</v>
      </c>
      <c r="B1063" s="15">
        <v>45301</v>
      </c>
      <c r="C1063" t="s">
        <v>9</v>
      </c>
      <c r="D1063">
        <v>206710</v>
      </c>
      <c r="E1063" t="s">
        <v>884</v>
      </c>
      <c r="F1063" t="s">
        <v>324</v>
      </c>
      <c r="G1063" t="s">
        <v>643</v>
      </c>
      <c r="H1063" t="s">
        <v>158</v>
      </c>
      <c r="I1063" t="s">
        <v>232</v>
      </c>
      <c r="J1063" t="s">
        <v>87</v>
      </c>
      <c r="K1063" t="s">
        <v>77</v>
      </c>
      <c r="L1063" t="s">
        <v>128</v>
      </c>
      <c r="M1063">
        <v>1</v>
      </c>
      <c r="N1063" s="47">
        <v>275</v>
      </c>
      <c r="O1063" s="47">
        <v>0</v>
      </c>
      <c r="P1063" s="47">
        <v>0</v>
      </c>
      <c r="Q1063" s="47">
        <v>0</v>
      </c>
      <c r="R1063" s="47">
        <v>0</v>
      </c>
      <c r="S1063" s="47">
        <v>0</v>
      </c>
      <c r="T1063" s="47">
        <v>247.5</v>
      </c>
      <c r="U1063" s="47">
        <v>0</v>
      </c>
      <c r="V1063" t="s">
        <v>71</v>
      </c>
      <c r="W1063" t="s">
        <v>72</v>
      </c>
      <c r="X1063"/>
      <c r="Y1063" t="s">
        <v>240</v>
      </c>
      <c r="Z1063" s="43" t="str">
        <f>Raw_data[[#This Row],[Month]]&amp;Raw_data[[#This Row],[Locations]]&amp;Raw_data[[#This Row],[Looker2]]</f>
        <v>45292HumbleIOP</v>
      </c>
      <c r="AA1063" s="44" t="str">
        <f>IFERROR(VLOOKUP(Raw_data[[#This Row],[Description]],'LU Table'!$A$1:$B$50,2,0),"")</f>
        <v>IOP</v>
      </c>
      <c r="AB1063" s="44" t="str">
        <f>TRIM(MID(Raw_data[[#This Row],[Location]],LEN("Positive Recovery- ")+1,LEN(Raw_data[[#This Row],[Location]])))</f>
        <v>Humble</v>
      </c>
      <c r="AC1063" s="45">
        <f t="shared" si="17"/>
        <v>45292</v>
      </c>
      <c r="AD1063" s="44" t="str">
        <f>VLOOKUP(Raw_data[[#This Row],[Locations]]&amp;Raw_data[[#This Row],[Looker2]],Category!A:E,5,0)</f>
        <v>Affiliate</v>
      </c>
      <c r="AE1063" s="44" t="str">
        <f>Raw_data[[#This Row],[Locations]]&amp;Raw_data[[#This Row],[Looker2]]</f>
        <v>HumbleIOP</v>
      </c>
    </row>
    <row r="1064" spans="1:31">
      <c r="A1064" s="15">
        <v>45302</v>
      </c>
      <c r="B1064" s="15">
        <v>45301</v>
      </c>
      <c r="C1064" t="s">
        <v>9</v>
      </c>
      <c r="D1064">
        <v>206711</v>
      </c>
      <c r="E1064" t="s">
        <v>188</v>
      </c>
      <c r="F1064" t="s">
        <v>449</v>
      </c>
      <c r="G1064" t="s">
        <v>513</v>
      </c>
      <c r="H1064" t="s">
        <v>157</v>
      </c>
      <c r="I1064" t="s">
        <v>232</v>
      </c>
      <c r="J1064" t="s">
        <v>88</v>
      </c>
      <c r="K1064" t="s">
        <v>77</v>
      </c>
      <c r="L1064" t="s">
        <v>129</v>
      </c>
      <c r="M1064">
        <v>1</v>
      </c>
      <c r="N1064" s="47">
        <v>400</v>
      </c>
      <c r="O1064" s="47">
        <v>0</v>
      </c>
      <c r="P1064" s="47">
        <v>0</v>
      </c>
      <c r="Q1064" s="47">
        <v>0</v>
      </c>
      <c r="R1064" s="47">
        <v>0</v>
      </c>
      <c r="S1064" s="47">
        <v>400</v>
      </c>
      <c r="T1064" s="47">
        <v>360</v>
      </c>
      <c r="U1064" s="47">
        <v>360</v>
      </c>
      <c r="V1064" t="s">
        <v>71</v>
      </c>
      <c r="W1064" t="s">
        <v>72</v>
      </c>
      <c r="X1064"/>
      <c r="Y1064" t="s">
        <v>240</v>
      </c>
      <c r="Z1064" s="43" t="str">
        <f>Raw_data[[#This Row],[Month]]&amp;Raw_data[[#This Row],[Locations]]&amp;Raw_data[[#This Row],[Looker2]]</f>
        <v>45292HumblePHP</v>
      </c>
      <c r="AA1064" s="44" t="str">
        <f>IFERROR(VLOOKUP(Raw_data[[#This Row],[Description]],'LU Table'!$A$1:$B$50,2,0),"")</f>
        <v>PHP</v>
      </c>
      <c r="AB1064" s="44" t="str">
        <f>TRIM(MID(Raw_data[[#This Row],[Location]],LEN("Positive Recovery- ")+1,LEN(Raw_data[[#This Row],[Location]])))</f>
        <v>Humble</v>
      </c>
      <c r="AC1064" s="45">
        <f t="shared" si="17"/>
        <v>45292</v>
      </c>
      <c r="AD1064" s="44" t="str">
        <f>VLOOKUP(Raw_data[[#This Row],[Locations]]&amp;Raw_data[[#This Row],[Looker2]],Category!A:E,5,0)</f>
        <v>Affiliate</v>
      </c>
      <c r="AE1064" s="44" t="str">
        <f>Raw_data[[#This Row],[Locations]]&amp;Raw_data[[#This Row],[Looker2]]</f>
        <v>HumblePHP</v>
      </c>
    </row>
    <row r="1065" spans="1:31">
      <c r="A1065" s="15">
        <v>45302</v>
      </c>
      <c r="B1065" s="15">
        <v>45301</v>
      </c>
      <c r="C1065" t="s">
        <v>9</v>
      </c>
      <c r="D1065">
        <v>206712</v>
      </c>
      <c r="E1065" t="s">
        <v>987</v>
      </c>
      <c r="F1065" t="s">
        <v>520</v>
      </c>
      <c r="G1065" t="s">
        <v>988</v>
      </c>
      <c r="H1065" t="s">
        <v>157</v>
      </c>
      <c r="I1065" t="s">
        <v>232</v>
      </c>
      <c r="J1065" t="s">
        <v>88</v>
      </c>
      <c r="K1065" t="s">
        <v>77</v>
      </c>
      <c r="L1065" t="s">
        <v>129</v>
      </c>
      <c r="M1065">
        <v>1</v>
      </c>
      <c r="N1065" s="47">
        <v>400</v>
      </c>
      <c r="O1065" s="47">
        <v>0</v>
      </c>
      <c r="P1065" s="47">
        <v>0</v>
      </c>
      <c r="Q1065" s="47">
        <v>0</v>
      </c>
      <c r="R1065" s="47">
        <v>0</v>
      </c>
      <c r="S1065" s="47">
        <v>0</v>
      </c>
      <c r="T1065" s="47">
        <v>360</v>
      </c>
      <c r="U1065" s="47">
        <v>360</v>
      </c>
      <c r="V1065" t="s">
        <v>71</v>
      </c>
      <c r="W1065" t="s">
        <v>72</v>
      </c>
      <c r="X1065"/>
      <c r="Y1065" t="s">
        <v>240</v>
      </c>
      <c r="Z1065" s="43" t="str">
        <f>Raw_data[[#This Row],[Month]]&amp;Raw_data[[#This Row],[Locations]]&amp;Raw_data[[#This Row],[Looker2]]</f>
        <v>45292HumblePHP</v>
      </c>
      <c r="AA1065" s="44" t="str">
        <f>IFERROR(VLOOKUP(Raw_data[[#This Row],[Description]],'LU Table'!$A$1:$B$50,2,0),"")</f>
        <v>PHP</v>
      </c>
      <c r="AB1065" s="44" t="str">
        <f>TRIM(MID(Raw_data[[#This Row],[Location]],LEN("Positive Recovery- ")+1,LEN(Raw_data[[#This Row],[Location]])))</f>
        <v>Humble</v>
      </c>
      <c r="AC1065" s="45">
        <f t="shared" si="17"/>
        <v>45292</v>
      </c>
      <c r="AD1065" s="44" t="str">
        <f>VLOOKUP(Raw_data[[#This Row],[Locations]]&amp;Raw_data[[#This Row],[Looker2]],Category!A:E,5,0)</f>
        <v>Affiliate</v>
      </c>
      <c r="AE1065" s="44" t="str">
        <f>Raw_data[[#This Row],[Locations]]&amp;Raw_data[[#This Row],[Looker2]]</f>
        <v>HumblePHP</v>
      </c>
    </row>
    <row r="1066" spans="1:31">
      <c r="A1066" s="15">
        <v>45302</v>
      </c>
      <c r="B1066" s="15">
        <v>45301</v>
      </c>
      <c r="C1066" t="s">
        <v>9</v>
      </c>
      <c r="D1066">
        <v>206713</v>
      </c>
      <c r="E1066" t="s">
        <v>783</v>
      </c>
      <c r="F1066" t="s">
        <v>784</v>
      </c>
      <c r="G1066" t="s">
        <v>785</v>
      </c>
      <c r="H1066" t="s">
        <v>160</v>
      </c>
      <c r="I1066" t="s">
        <v>232</v>
      </c>
      <c r="J1066" t="s">
        <v>95</v>
      </c>
      <c r="K1066" t="s">
        <v>77</v>
      </c>
      <c r="L1066" t="s">
        <v>128</v>
      </c>
      <c r="M1066">
        <v>1</v>
      </c>
      <c r="N1066" s="47">
        <v>130</v>
      </c>
      <c r="O1066" s="47">
        <v>0</v>
      </c>
      <c r="P1066" s="47">
        <v>0</v>
      </c>
      <c r="Q1066" s="47">
        <v>0</v>
      </c>
      <c r="R1066" s="47">
        <v>0</v>
      </c>
      <c r="S1066" s="47">
        <v>130</v>
      </c>
      <c r="T1066" s="47">
        <v>117</v>
      </c>
      <c r="U1066" s="47">
        <v>117</v>
      </c>
      <c r="V1066" t="s">
        <v>71</v>
      </c>
      <c r="W1066" t="s">
        <v>72</v>
      </c>
      <c r="X1066"/>
      <c r="Y1066" t="s">
        <v>240</v>
      </c>
      <c r="Z1066" s="43" t="str">
        <f>Raw_data[[#This Row],[Month]]&amp;Raw_data[[#This Row],[Locations]]&amp;Raw_data[[#This Row],[Looker2]]</f>
        <v>45292HumbleIOP</v>
      </c>
      <c r="AA1066" s="44" t="str">
        <f>IFERROR(VLOOKUP(Raw_data[[#This Row],[Description]],'LU Table'!$A$1:$B$50,2,0),"")</f>
        <v>IOP</v>
      </c>
      <c r="AB1066" s="44" t="str">
        <f>TRIM(MID(Raw_data[[#This Row],[Location]],LEN("Positive Recovery- ")+1,LEN(Raw_data[[#This Row],[Location]])))</f>
        <v>Humble</v>
      </c>
      <c r="AC1066" s="45">
        <f t="shared" si="17"/>
        <v>45292</v>
      </c>
      <c r="AD1066" s="44" t="str">
        <f>VLOOKUP(Raw_data[[#This Row],[Locations]]&amp;Raw_data[[#This Row],[Looker2]],Category!A:E,5,0)</f>
        <v>Affiliate</v>
      </c>
      <c r="AE1066" s="44" t="str">
        <f>Raw_data[[#This Row],[Locations]]&amp;Raw_data[[#This Row],[Looker2]]</f>
        <v>HumbleIOP</v>
      </c>
    </row>
    <row r="1067" spans="1:31">
      <c r="A1067" s="15">
        <v>45302</v>
      </c>
      <c r="B1067" s="15">
        <v>45301</v>
      </c>
      <c r="C1067" t="s">
        <v>9</v>
      </c>
      <c r="D1067">
        <v>206714</v>
      </c>
      <c r="E1067" t="s">
        <v>872</v>
      </c>
      <c r="F1067" t="s">
        <v>873</v>
      </c>
      <c r="G1067" t="s">
        <v>276</v>
      </c>
      <c r="H1067" t="s">
        <v>159</v>
      </c>
      <c r="I1067" t="s">
        <v>232</v>
      </c>
      <c r="J1067" t="s">
        <v>88</v>
      </c>
      <c r="K1067" t="s">
        <v>77</v>
      </c>
      <c r="L1067" t="s">
        <v>128</v>
      </c>
      <c r="M1067">
        <v>1</v>
      </c>
      <c r="N1067" s="47">
        <v>250</v>
      </c>
      <c r="O1067" s="47">
        <v>0</v>
      </c>
      <c r="P1067" s="47">
        <v>0</v>
      </c>
      <c r="Q1067" s="47">
        <v>0</v>
      </c>
      <c r="R1067" s="47">
        <v>0</v>
      </c>
      <c r="S1067" s="47">
        <v>250</v>
      </c>
      <c r="T1067" s="47">
        <v>225</v>
      </c>
      <c r="U1067" s="47">
        <v>225</v>
      </c>
      <c r="V1067" t="s">
        <v>71</v>
      </c>
      <c r="W1067" t="s">
        <v>72</v>
      </c>
      <c r="X1067"/>
      <c r="Y1067" t="s">
        <v>240</v>
      </c>
      <c r="Z1067" s="43" t="str">
        <f>Raw_data[[#This Row],[Month]]&amp;Raw_data[[#This Row],[Locations]]&amp;Raw_data[[#This Row],[Looker2]]</f>
        <v>45292HumbleIOP</v>
      </c>
      <c r="AA1067" s="44" t="str">
        <f>IFERROR(VLOOKUP(Raw_data[[#This Row],[Description]],'LU Table'!$A$1:$B$50,2,0),"")</f>
        <v>IOP</v>
      </c>
      <c r="AB1067" s="44" t="str">
        <f>TRIM(MID(Raw_data[[#This Row],[Location]],LEN("Positive Recovery- ")+1,LEN(Raw_data[[#This Row],[Location]])))</f>
        <v>Humble</v>
      </c>
      <c r="AC1067" s="45">
        <f t="shared" si="17"/>
        <v>45292</v>
      </c>
      <c r="AD1067" s="44" t="str">
        <f>VLOOKUP(Raw_data[[#This Row],[Locations]]&amp;Raw_data[[#This Row],[Looker2]],Category!A:E,5,0)</f>
        <v>Affiliate</v>
      </c>
      <c r="AE1067" s="44" t="str">
        <f>Raw_data[[#This Row],[Locations]]&amp;Raw_data[[#This Row],[Looker2]]</f>
        <v>HumbleIOP</v>
      </c>
    </row>
    <row r="1068" spans="1:31">
      <c r="A1068" s="15">
        <v>45302</v>
      </c>
      <c r="B1068" s="15">
        <v>45301</v>
      </c>
      <c r="C1068" t="s">
        <v>9</v>
      </c>
      <c r="D1068">
        <v>206715</v>
      </c>
      <c r="E1068" t="s">
        <v>856</v>
      </c>
      <c r="F1068" t="s">
        <v>410</v>
      </c>
      <c r="G1068" t="s">
        <v>393</v>
      </c>
      <c r="H1068" t="s">
        <v>158</v>
      </c>
      <c r="I1068" t="s">
        <v>232</v>
      </c>
      <c r="J1068" t="s">
        <v>88</v>
      </c>
      <c r="K1068" t="s">
        <v>77</v>
      </c>
      <c r="L1068" t="s">
        <v>128</v>
      </c>
      <c r="M1068">
        <v>1</v>
      </c>
      <c r="N1068" s="47">
        <v>250</v>
      </c>
      <c r="O1068" s="47">
        <v>0</v>
      </c>
      <c r="P1068" s="47">
        <v>0</v>
      </c>
      <c r="Q1068" s="47">
        <v>0</v>
      </c>
      <c r="R1068" s="47">
        <v>0</v>
      </c>
      <c r="S1068" s="47">
        <v>0</v>
      </c>
      <c r="T1068" s="47">
        <v>225</v>
      </c>
      <c r="U1068" s="47">
        <v>25</v>
      </c>
      <c r="V1068" t="s">
        <v>71</v>
      </c>
      <c r="W1068" t="s">
        <v>72</v>
      </c>
      <c r="X1068"/>
      <c r="Y1068" t="s">
        <v>240</v>
      </c>
      <c r="Z1068" s="43" t="str">
        <f>Raw_data[[#This Row],[Month]]&amp;Raw_data[[#This Row],[Locations]]&amp;Raw_data[[#This Row],[Looker2]]</f>
        <v>45292HumbleIOP</v>
      </c>
      <c r="AA1068" s="44" t="str">
        <f>IFERROR(VLOOKUP(Raw_data[[#This Row],[Description]],'LU Table'!$A$1:$B$50,2,0),"")</f>
        <v>IOP</v>
      </c>
      <c r="AB1068" s="44" t="str">
        <f>TRIM(MID(Raw_data[[#This Row],[Location]],LEN("Positive Recovery- ")+1,LEN(Raw_data[[#This Row],[Location]])))</f>
        <v>Humble</v>
      </c>
      <c r="AC1068" s="45">
        <f t="shared" si="17"/>
        <v>45292</v>
      </c>
      <c r="AD1068" s="44" t="str">
        <f>VLOOKUP(Raw_data[[#This Row],[Locations]]&amp;Raw_data[[#This Row],[Looker2]],Category!A:E,5,0)</f>
        <v>Affiliate</v>
      </c>
      <c r="AE1068" s="44" t="str">
        <f>Raw_data[[#This Row],[Locations]]&amp;Raw_data[[#This Row],[Looker2]]</f>
        <v>HumbleIOP</v>
      </c>
    </row>
    <row r="1069" spans="1:31">
      <c r="A1069" s="15">
        <v>45302</v>
      </c>
      <c r="B1069" s="15">
        <v>45301</v>
      </c>
      <c r="C1069" t="s">
        <v>9</v>
      </c>
      <c r="D1069">
        <v>206716</v>
      </c>
      <c r="E1069" t="s">
        <v>732</v>
      </c>
      <c r="F1069" t="s">
        <v>378</v>
      </c>
      <c r="G1069" t="s">
        <v>733</v>
      </c>
      <c r="H1069" t="s">
        <v>158</v>
      </c>
      <c r="I1069" t="s">
        <v>232</v>
      </c>
      <c r="J1069" t="s">
        <v>88</v>
      </c>
      <c r="K1069" t="s">
        <v>77</v>
      </c>
      <c r="L1069" t="s">
        <v>128</v>
      </c>
      <c r="M1069">
        <v>1</v>
      </c>
      <c r="N1069" s="47">
        <v>250</v>
      </c>
      <c r="O1069" s="47">
        <v>0</v>
      </c>
      <c r="P1069" s="47">
        <v>0</v>
      </c>
      <c r="Q1069" s="47">
        <v>0</v>
      </c>
      <c r="R1069" s="47">
        <v>0</v>
      </c>
      <c r="S1069" s="47">
        <v>250</v>
      </c>
      <c r="T1069" s="47">
        <v>225</v>
      </c>
      <c r="U1069" s="47">
        <v>225</v>
      </c>
      <c r="V1069" t="s">
        <v>71</v>
      </c>
      <c r="W1069" t="s">
        <v>72</v>
      </c>
      <c r="X1069"/>
      <c r="Y1069" t="s">
        <v>240</v>
      </c>
      <c r="Z1069" s="43" t="str">
        <f>Raw_data[[#This Row],[Month]]&amp;Raw_data[[#This Row],[Locations]]&amp;Raw_data[[#This Row],[Looker2]]</f>
        <v>45292HumbleIOP</v>
      </c>
      <c r="AA1069" s="44" t="str">
        <f>IFERROR(VLOOKUP(Raw_data[[#This Row],[Description]],'LU Table'!$A$1:$B$50,2,0),"")</f>
        <v>IOP</v>
      </c>
      <c r="AB1069" s="44" t="str">
        <f>TRIM(MID(Raw_data[[#This Row],[Location]],LEN("Positive Recovery- ")+1,LEN(Raw_data[[#This Row],[Location]])))</f>
        <v>Humble</v>
      </c>
      <c r="AC1069" s="45">
        <f t="shared" si="17"/>
        <v>45292</v>
      </c>
      <c r="AD1069" s="44" t="str">
        <f>VLOOKUP(Raw_data[[#This Row],[Locations]]&amp;Raw_data[[#This Row],[Looker2]],Category!A:E,5,0)</f>
        <v>Affiliate</v>
      </c>
      <c r="AE1069" s="44" t="str">
        <f>Raw_data[[#This Row],[Locations]]&amp;Raw_data[[#This Row],[Looker2]]</f>
        <v>HumbleIOP</v>
      </c>
    </row>
    <row r="1070" spans="1:31">
      <c r="A1070" s="15">
        <v>45302</v>
      </c>
      <c r="B1070" s="15">
        <v>45301</v>
      </c>
      <c r="C1070" t="s">
        <v>9</v>
      </c>
      <c r="D1070">
        <v>206717</v>
      </c>
      <c r="E1070" t="s">
        <v>824</v>
      </c>
      <c r="F1070" t="s">
        <v>539</v>
      </c>
      <c r="G1070" t="s">
        <v>825</v>
      </c>
      <c r="H1070" t="s">
        <v>158</v>
      </c>
      <c r="I1070" t="s">
        <v>232</v>
      </c>
      <c r="J1070" t="s">
        <v>88</v>
      </c>
      <c r="K1070" t="s">
        <v>77</v>
      </c>
      <c r="L1070" t="s">
        <v>128</v>
      </c>
      <c r="M1070">
        <v>1</v>
      </c>
      <c r="N1070" s="47">
        <v>250</v>
      </c>
      <c r="O1070" s="47">
        <v>0</v>
      </c>
      <c r="P1070" s="47">
        <v>0</v>
      </c>
      <c r="Q1070" s="47">
        <v>0</v>
      </c>
      <c r="R1070" s="47">
        <v>0</v>
      </c>
      <c r="S1070" s="47">
        <v>0</v>
      </c>
      <c r="T1070" s="47">
        <v>225</v>
      </c>
      <c r="U1070" s="47">
        <v>225</v>
      </c>
      <c r="V1070" t="s">
        <v>71</v>
      </c>
      <c r="W1070" t="s">
        <v>72</v>
      </c>
      <c r="X1070"/>
      <c r="Y1070" t="s">
        <v>240</v>
      </c>
      <c r="Z1070" s="43" t="str">
        <f>Raw_data[[#This Row],[Month]]&amp;Raw_data[[#This Row],[Locations]]&amp;Raw_data[[#This Row],[Looker2]]</f>
        <v>45292HumbleIOP</v>
      </c>
      <c r="AA1070" s="44" t="str">
        <f>IFERROR(VLOOKUP(Raw_data[[#This Row],[Description]],'LU Table'!$A$1:$B$50,2,0),"")</f>
        <v>IOP</v>
      </c>
      <c r="AB1070" s="44" t="str">
        <f>TRIM(MID(Raw_data[[#This Row],[Location]],LEN("Positive Recovery- ")+1,LEN(Raw_data[[#This Row],[Location]])))</f>
        <v>Humble</v>
      </c>
      <c r="AC1070" s="45">
        <f t="shared" si="17"/>
        <v>45292</v>
      </c>
      <c r="AD1070" s="44" t="str">
        <f>VLOOKUP(Raw_data[[#This Row],[Locations]]&amp;Raw_data[[#This Row],[Looker2]],Category!A:E,5,0)</f>
        <v>Affiliate</v>
      </c>
      <c r="AE1070" s="44" t="str">
        <f>Raw_data[[#This Row],[Locations]]&amp;Raw_data[[#This Row],[Looker2]]</f>
        <v>HumbleIOP</v>
      </c>
    </row>
    <row r="1071" spans="1:31">
      <c r="A1071" s="15">
        <v>45302</v>
      </c>
      <c r="B1071" s="15">
        <v>45301</v>
      </c>
      <c r="C1071" t="s">
        <v>9</v>
      </c>
      <c r="D1071">
        <v>206718</v>
      </c>
      <c r="E1071" t="s">
        <v>1026</v>
      </c>
      <c r="F1071" t="s">
        <v>304</v>
      </c>
      <c r="G1071" t="s">
        <v>1027</v>
      </c>
      <c r="H1071" t="s">
        <v>158</v>
      </c>
      <c r="I1071" t="s">
        <v>232</v>
      </c>
      <c r="J1071" t="s">
        <v>87</v>
      </c>
      <c r="K1071" t="s">
        <v>547</v>
      </c>
      <c r="L1071" t="s">
        <v>128</v>
      </c>
      <c r="M1071">
        <v>1</v>
      </c>
      <c r="N1071" s="47">
        <v>275</v>
      </c>
      <c r="O1071" s="47">
        <v>0</v>
      </c>
      <c r="P1071" s="47">
        <v>0</v>
      </c>
      <c r="Q1071" s="47">
        <v>0</v>
      </c>
      <c r="R1071" s="47">
        <v>0</v>
      </c>
      <c r="S1071" s="47">
        <v>0</v>
      </c>
      <c r="T1071" s="47">
        <v>247.5</v>
      </c>
      <c r="U1071" s="47">
        <v>105</v>
      </c>
      <c r="V1071" t="s">
        <v>71</v>
      </c>
      <c r="W1071" t="s">
        <v>72</v>
      </c>
      <c r="X1071"/>
      <c r="Y1071" t="s">
        <v>240</v>
      </c>
      <c r="Z1071" s="43" t="str">
        <f>Raw_data[[#This Row],[Month]]&amp;Raw_data[[#This Row],[Locations]]&amp;Raw_data[[#This Row],[Looker2]]</f>
        <v>45292ConroeIOP</v>
      </c>
      <c r="AA1071" s="44" t="str">
        <f>IFERROR(VLOOKUP(Raw_data[[#This Row],[Description]],'LU Table'!$A$1:$B$50,2,0),"")</f>
        <v>IOP</v>
      </c>
      <c r="AB1071" s="44" t="str">
        <f>TRIM(MID(Raw_data[[#This Row],[Location]],LEN("Positive Recovery- ")+1,LEN(Raw_data[[#This Row],[Location]])))</f>
        <v>Conroe</v>
      </c>
      <c r="AC1071" s="45">
        <f t="shared" si="17"/>
        <v>45292</v>
      </c>
      <c r="AD1071" s="44" t="str">
        <f>VLOOKUP(Raw_data[[#This Row],[Locations]]&amp;Raw_data[[#This Row],[Looker2]],Category!A:E,5,0)</f>
        <v>Affiliate</v>
      </c>
      <c r="AE1071" s="44" t="str">
        <f>Raw_data[[#This Row],[Locations]]&amp;Raw_data[[#This Row],[Looker2]]</f>
        <v>ConroeIOP</v>
      </c>
    </row>
    <row r="1072" spans="1:31">
      <c r="A1072" s="15">
        <v>45302</v>
      </c>
      <c r="B1072" s="15">
        <v>45301</v>
      </c>
      <c r="C1072" t="s">
        <v>9</v>
      </c>
      <c r="D1072">
        <v>206719</v>
      </c>
      <c r="E1072" t="s">
        <v>1040</v>
      </c>
      <c r="F1072" t="s">
        <v>534</v>
      </c>
      <c r="G1072" t="s">
        <v>1041</v>
      </c>
      <c r="H1072" t="s">
        <v>166</v>
      </c>
      <c r="I1072" t="s">
        <v>232</v>
      </c>
      <c r="J1072" t="s">
        <v>95</v>
      </c>
      <c r="K1072" t="s">
        <v>547</v>
      </c>
      <c r="L1072" t="s">
        <v>129</v>
      </c>
      <c r="M1072">
        <v>1</v>
      </c>
      <c r="N1072" s="47">
        <v>230</v>
      </c>
      <c r="O1072" s="47">
        <v>0</v>
      </c>
      <c r="P1072" s="47">
        <v>0</v>
      </c>
      <c r="Q1072" s="47">
        <v>0</v>
      </c>
      <c r="R1072" s="47">
        <v>0</v>
      </c>
      <c r="S1072" s="47">
        <v>0</v>
      </c>
      <c r="T1072" s="47">
        <v>207</v>
      </c>
      <c r="U1072" s="47">
        <v>57.5</v>
      </c>
      <c r="V1072" t="s">
        <v>71</v>
      </c>
      <c r="W1072" t="s">
        <v>72</v>
      </c>
      <c r="X1072"/>
      <c r="Y1072" t="s">
        <v>240</v>
      </c>
      <c r="Z1072" s="43" t="str">
        <f>Raw_data[[#This Row],[Month]]&amp;Raw_data[[#This Row],[Locations]]&amp;Raw_data[[#This Row],[Looker2]]</f>
        <v>45292ConroePHP</v>
      </c>
      <c r="AA1072" s="44" t="str">
        <f>IFERROR(VLOOKUP(Raw_data[[#This Row],[Description]],'LU Table'!$A$1:$B$50,2,0),"")</f>
        <v>PHP</v>
      </c>
      <c r="AB1072" s="44" t="str">
        <f>TRIM(MID(Raw_data[[#This Row],[Location]],LEN("Positive Recovery- ")+1,LEN(Raw_data[[#This Row],[Location]])))</f>
        <v>Conroe</v>
      </c>
      <c r="AC1072" s="45">
        <f t="shared" si="17"/>
        <v>45292</v>
      </c>
      <c r="AD1072" s="44" t="str">
        <f>VLOOKUP(Raw_data[[#This Row],[Locations]]&amp;Raw_data[[#This Row],[Looker2]],Category!A:E,5,0)</f>
        <v>Affiliate</v>
      </c>
      <c r="AE1072" s="44" t="str">
        <f>Raw_data[[#This Row],[Locations]]&amp;Raw_data[[#This Row],[Looker2]]</f>
        <v>ConroePHP</v>
      </c>
    </row>
    <row r="1073" spans="1:31">
      <c r="A1073" s="15">
        <v>45302</v>
      </c>
      <c r="B1073" s="15">
        <v>45301</v>
      </c>
      <c r="C1073" t="s">
        <v>9</v>
      </c>
      <c r="D1073">
        <v>206720</v>
      </c>
      <c r="E1073" t="s">
        <v>874</v>
      </c>
      <c r="F1073" t="s">
        <v>278</v>
      </c>
      <c r="G1073" t="s">
        <v>875</v>
      </c>
      <c r="H1073" t="s">
        <v>158</v>
      </c>
      <c r="I1073" t="s">
        <v>232</v>
      </c>
      <c r="J1073" t="s">
        <v>88</v>
      </c>
      <c r="K1073" t="s">
        <v>547</v>
      </c>
      <c r="L1073" t="s">
        <v>128</v>
      </c>
      <c r="M1073">
        <v>1</v>
      </c>
      <c r="N1073" s="47">
        <v>250</v>
      </c>
      <c r="O1073" s="47">
        <v>0</v>
      </c>
      <c r="P1073" s="47">
        <v>0</v>
      </c>
      <c r="Q1073" s="47">
        <v>0</v>
      </c>
      <c r="R1073" s="47">
        <v>0</v>
      </c>
      <c r="S1073" s="47">
        <v>0</v>
      </c>
      <c r="T1073" s="47">
        <v>225</v>
      </c>
      <c r="U1073" s="47">
        <v>25</v>
      </c>
      <c r="V1073" t="s">
        <v>71</v>
      </c>
      <c r="W1073" t="s">
        <v>72</v>
      </c>
      <c r="X1073"/>
      <c r="Y1073" t="s">
        <v>240</v>
      </c>
      <c r="Z1073" s="43" t="str">
        <f>Raw_data[[#This Row],[Month]]&amp;Raw_data[[#This Row],[Locations]]&amp;Raw_data[[#This Row],[Looker2]]</f>
        <v>45292ConroeIOP</v>
      </c>
      <c r="AA1073" s="44" t="str">
        <f>IFERROR(VLOOKUP(Raw_data[[#This Row],[Description]],'LU Table'!$A$1:$B$50,2,0),"")</f>
        <v>IOP</v>
      </c>
      <c r="AB1073" s="44" t="str">
        <f>TRIM(MID(Raw_data[[#This Row],[Location]],LEN("Positive Recovery- ")+1,LEN(Raw_data[[#This Row],[Location]])))</f>
        <v>Conroe</v>
      </c>
      <c r="AC1073" s="45">
        <f t="shared" si="17"/>
        <v>45292</v>
      </c>
      <c r="AD1073" s="44" t="str">
        <f>VLOOKUP(Raw_data[[#This Row],[Locations]]&amp;Raw_data[[#This Row],[Looker2]],Category!A:E,5,0)</f>
        <v>Affiliate</v>
      </c>
      <c r="AE1073" s="44" t="str">
        <f>Raw_data[[#This Row],[Locations]]&amp;Raw_data[[#This Row],[Looker2]]</f>
        <v>ConroeIOP</v>
      </c>
    </row>
    <row r="1074" spans="1:31">
      <c r="A1074" s="15">
        <v>45302</v>
      </c>
      <c r="B1074" s="15">
        <v>45301</v>
      </c>
      <c r="C1074" t="s">
        <v>9</v>
      </c>
      <c r="D1074">
        <v>206721</v>
      </c>
      <c r="E1074" t="s">
        <v>1028</v>
      </c>
      <c r="F1074" t="s">
        <v>1029</v>
      </c>
      <c r="G1074" t="s">
        <v>1030</v>
      </c>
      <c r="H1074" t="s">
        <v>157</v>
      </c>
      <c r="I1074" t="s">
        <v>232</v>
      </c>
      <c r="J1074" t="s">
        <v>94</v>
      </c>
      <c r="K1074" t="s">
        <v>547</v>
      </c>
      <c r="L1074" t="s">
        <v>129</v>
      </c>
      <c r="M1074">
        <v>1</v>
      </c>
      <c r="N1074" s="47">
        <v>400</v>
      </c>
      <c r="O1074" s="47">
        <v>0</v>
      </c>
      <c r="P1074" s="47">
        <v>0</v>
      </c>
      <c r="Q1074" s="47">
        <v>0</v>
      </c>
      <c r="R1074" s="47">
        <v>0</v>
      </c>
      <c r="S1074" s="47">
        <v>400</v>
      </c>
      <c r="T1074" s="47">
        <v>292.5</v>
      </c>
      <c r="U1074" s="47">
        <v>292.5</v>
      </c>
      <c r="V1074" t="s">
        <v>71</v>
      </c>
      <c r="W1074" t="s">
        <v>72</v>
      </c>
      <c r="X1074"/>
      <c r="Y1074" t="s">
        <v>240</v>
      </c>
      <c r="Z1074" s="43" t="str">
        <f>Raw_data[[#This Row],[Month]]&amp;Raw_data[[#This Row],[Locations]]&amp;Raw_data[[#This Row],[Looker2]]</f>
        <v>45292ConroePHP</v>
      </c>
      <c r="AA1074" s="44" t="str">
        <f>IFERROR(VLOOKUP(Raw_data[[#This Row],[Description]],'LU Table'!$A$1:$B$50,2,0),"")</f>
        <v>PHP</v>
      </c>
      <c r="AB1074" s="44" t="str">
        <f>TRIM(MID(Raw_data[[#This Row],[Location]],LEN("Positive Recovery- ")+1,LEN(Raw_data[[#This Row],[Location]])))</f>
        <v>Conroe</v>
      </c>
      <c r="AC1074" s="45">
        <f t="shared" si="17"/>
        <v>45292</v>
      </c>
      <c r="AD1074" s="44" t="str">
        <f>VLOOKUP(Raw_data[[#This Row],[Locations]]&amp;Raw_data[[#This Row],[Looker2]],Category!A:E,5,0)</f>
        <v>Affiliate</v>
      </c>
      <c r="AE1074" s="44" t="str">
        <f>Raw_data[[#This Row],[Locations]]&amp;Raw_data[[#This Row],[Looker2]]</f>
        <v>ConroePHP</v>
      </c>
    </row>
    <row r="1075" spans="1:31">
      <c r="A1075" s="15">
        <v>45302</v>
      </c>
      <c r="B1075" s="15">
        <v>45301</v>
      </c>
      <c r="C1075" t="s">
        <v>9</v>
      </c>
      <c r="D1075">
        <v>206722</v>
      </c>
      <c r="E1075" t="s">
        <v>945</v>
      </c>
      <c r="F1075" t="s">
        <v>536</v>
      </c>
      <c r="G1075" t="s">
        <v>454</v>
      </c>
      <c r="H1075" t="s">
        <v>158</v>
      </c>
      <c r="I1075" t="s">
        <v>232</v>
      </c>
      <c r="J1075" t="s">
        <v>88</v>
      </c>
      <c r="K1075" t="s">
        <v>547</v>
      </c>
      <c r="L1075" t="s">
        <v>128</v>
      </c>
      <c r="M1075">
        <v>1</v>
      </c>
      <c r="N1075" s="47">
        <v>250</v>
      </c>
      <c r="O1075" s="47">
        <v>0</v>
      </c>
      <c r="P1075" s="47">
        <v>0</v>
      </c>
      <c r="Q1075" s="47">
        <v>0</v>
      </c>
      <c r="R1075" s="47">
        <v>0</v>
      </c>
      <c r="S1075" s="47">
        <v>0</v>
      </c>
      <c r="T1075" s="47">
        <v>225</v>
      </c>
      <c r="U1075" s="47">
        <v>-25</v>
      </c>
      <c r="V1075" t="s">
        <v>71</v>
      </c>
      <c r="W1075" t="s">
        <v>72</v>
      </c>
      <c r="X1075"/>
      <c r="Y1075" t="s">
        <v>240</v>
      </c>
      <c r="Z1075" s="43" t="str">
        <f>Raw_data[[#This Row],[Month]]&amp;Raw_data[[#This Row],[Locations]]&amp;Raw_data[[#This Row],[Looker2]]</f>
        <v>45292ConroeIOP</v>
      </c>
      <c r="AA1075" s="44" t="str">
        <f>IFERROR(VLOOKUP(Raw_data[[#This Row],[Description]],'LU Table'!$A$1:$B$50,2,0),"")</f>
        <v>IOP</v>
      </c>
      <c r="AB1075" s="44" t="str">
        <f>TRIM(MID(Raw_data[[#This Row],[Location]],LEN("Positive Recovery- ")+1,LEN(Raw_data[[#This Row],[Location]])))</f>
        <v>Conroe</v>
      </c>
      <c r="AC1075" s="45">
        <f t="shared" si="17"/>
        <v>45292</v>
      </c>
      <c r="AD1075" s="44" t="str">
        <f>VLOOKUP(Raw_data[[#This Row],[Locations]]&amp;Raw_data[[#This Row],[Looker2]],Category!A:E,5,0)</f>
        <v>Affiliate</v>
      </c>
      <c r="AE1075" s="44" t="str">
        <f>Raw_data[[#This Row],[Locations]]&amp;Raw_data[[#This Row],[Looker2]]</f>
        <v>ConroeIOP</v>
      </c>
    </row>
    <row r="1076" spans="1:31">
      <c r="A1076" s="15">
        <v>45302</v>
      </c>
      <c r="B1076" s="15">
        <v>45301</v>
      </c>
      <c r="C1076" t="s">
        <v>9</v>
      </c>
      <c r="D1076">
        <v>206723</v>
      </c>
      <c r="E1076" t="s">
        <v>747</v>
      </c>
      <c r="F1076" t="s">
        <v>748</v>
      </c>
      <c r="G1076" t="s">
        <v>252</v>
      </c>
      <c r="H1076" t="s">
        <v>158</v>
      </c>
      <c r="I1076" t="s">
        <v>232</v>
      </c>
      <c r="J1076" t="s">
        <v>749</v>
      </c>
      <c r="K1076" t="s">
        <v>547</v>
      </c>
      <c r="L1076" t="s">
        <v>128</v>
      </c>
      <c r="M1076">
        <v>1</v>
      </c>
      <c r="N1076" s="47">
        <v>158</v>
      </c>
      <c r="O1076" s="47">
        <v>0</v>
      </c>
      <c r="P1076" s="47">
        <v>0</v>
      </c>
      <c r="Q1076" s="47">
        <v>0</v>
      </c>
      <c r="R1076" s="47">
        <v>0</v>
      </c>
      <c r="S1076" s="47">
        <v>158</v>
      </c>
      <c r="T1076" s="47">
        <v>142.19999999999999</v>
      </c>
      <c r="U1076" s="47">
        <v>142.19999999999999</v>
      </c>
      <c r="V1076" t="s">
        <v>71</v>
      </c>
      <c r="W1076" t="s">
        <v>72</v>
      </c>
      <c r="X1076"/>
      <c r="Y1076" t="s">
        <v>240</v>
      </c>
      <c r="Z1076" s="43" t="str">
        <f>Raw_data[[#This Row],[Month]]&amp;Raw_data[[#This Row],[Locations]]&amp;Raw_data[[#This Row],[Looker2]]</f>
        <v>45292ConroeIOP</v>
      </c>
      <c r="AA1076" s="44" t="str">
        <f>IFERROR(VLOOKUP(Raw_data[[#This Row],[Description]],'LU Table'!$A$1:$B$50,2,0),"")</f>
        <v>IOP</v>
      </c>
      <c r="AB1076" s="44" t="str">
        <f>TRIM(MID(Raw_data[[#This Row],[Location]],LEN("Positive Recovery- ")+1,LEN(Raw_data[[#This Row],[Location]])))</f>
        <v>Conroe</v>
      </c>
      <c r="AC1076" s="45">
        <f t="shared" si="17"/>
        <v>45292</v>
      </c>
      <c r="AD1076" s="44" t="str">
        <f>VLOOKUP(Raw_data[[#This Row],[Locations]]&amp;Raw_data[[#This Row],[Looker2]],Category!A:E,5,0)</f>
        <v>Affiliate</v>
      </c>
      <c r="AE1076" s="44" t="str">
        <f>Raw_data[[#This Row],[Locations]]&amp;Raw_data[[#This Row],[Looker2]]</f>
        <v>ConroeIOP</v>
      </c>
    </row>
    <row r="1077" spans="1:31">
      <c r="A1077" s="15">
        <v>45302</v>
      </c>
      <c r="B1077" s="15">
        <v>45302</v>
      </c>
      <c r="C1077" t="s">
        <v>9</v>
      </c>
      <c r="D1077">
        <v>206774</v>
      </c>
      <c r="E1077" t="s">
        <v>854</v>
      </c>
      <c r="F1077" t="s">
        <v>855</v>
      </c>
      <c r="G1077" t="s">
        <v>429</v>
      </c>
      <c r="H1077" t="s">
        <v>151</v>
      </c>
      <c r="I1077" t="s">
        <v>232</v>
      </c>
      <c r="J1077" t="s">
        <v>17</v>
      </c>
      <c r="K1077" t="s">
        <v>57</v>
      </c>
      <c r="L1077" t="s">
        <v>131</v>
      </c>
      <c r="M1077">
        <v>1</v>
      </c>
      <c r="N1077" s="47">
        <v>400</v>
      </c>
      <c r="O1077" s="47">
        <v>0</v>
      </c>
      <c r="P1077" s="47">
        <v>0</v>
      </c>
      <c r="Q1077" s="47">
        <v>0</v>
      </c>
      <c r="R1077" s="47">
        <v>0</v>
      </c>
      <c r="S1077" s="47">
        <v>0</v>
      </c>
      <c r="T1077" s="47">
        <v>400</v>
      </c>
      <c r="U1077" s="47">
        <v>0</v>
      </c>
      <c r="V1077" t="s">
        <v>71</v>
      </c>
      <c r="W1077"/>
      <c r="X1077"/>
      <c r="Y1077" t="s">
        <v>233</v>
      </c>
      <c r="Z1077" s="43" t="str">
        <f>Raw_data[[#This Row],[Month]]&amp;Raw_data[[#This Row],[Locations]]&amp;Raw_data[[#This Row],[Looker2]]</f>
        <v>45292Hill CountryRTC</v>
      </c>
      <c r="AA1077" s="44" t="str">
        <f>IFERROR(VLOOKUP(Raw_data[[#This Row],[Description]],'LU Table'!$A$1:$B$50,2,0),"")</f>
        <v>RTC</v>
      </c>
      <c r="AB1077" s="44" t="str">
        <f>TRIM(MID(Raw_data[[#This Row],[Location]],LEN("Positive Recovery- ")+1,LEN(Raw_data[[#This Row],[Location]])))</f>
        <v>Hill Country</v>
      </c>
      <c r="AC1077" s="45">
        <f t="shared" si="17"/>
        <v>45292</v>
      </c>
      <c r="AD1077" s="44" t="str">
        <f>VLOOKUP(Raw_data[[#This Row],[Locations]]&amp;Raw_data[[#This Row],[Looker2]],Category!A:E,5,0)</f>
        <v>Company Owned</v>
      </c>
      <c r="AE1077" s="44" t="str">
        <f>Raw_data[[#This Row],[Locations]]&amp;Raw_data[[#This Row],[Looker2]]</f>
        <v>Hill CountryRTC</v>
      </c>
    </row>
    <row r="1078" spans="1:31">
      <c r="A1078" s="15">
        <v>45302</v>
      </c>
      <c r="B1078" s="15">
        <v>45302</v>
      </c>
      <c r="C1078" t="s">
        <v>9</v>
      </c>
      <c r="D1078">
        <v>206776</v>
      </c>
      <c r="E1078" t="s">
        <v>854</v>
      </c>
      <c r="F1078" t="s">
        <v>855</v>
      </c>
      <c r="G1078" t="s">
        <v>429</v>
      </c>
      <c r="H1078" t="s">
        <v>237</v>
      </c>
      <c r="I1078" t="s">
        <v>232</v>
      </c>
      <c r="J1078" t="s">
        <v>17</v>
      </c>
      <c r="K1078" t="s">
        <v>57</v>
      </c>
      <c r="L1078" t="s">
        <v>131</v>
      </c>
      <c r="M1078">
        <v>1</v>
      </c>
      <c r="N1078" s="47">
        <v>1600</v>
      </c>
      <c r="O1078" s="47">
        <v>0</v>
      </c>
      <c r="P1078" s="47">
        <v>0</v>
      </c>
      <c r="Q1078" s="47">
        <v>0</v>
      </c>
      <c r="R1078" s="47">
        <v>0</v>
      </c>
      <c r="S1078" s="47">
        <v>0</v>
      </c>
      <c r="T1078" s="47">
        <v>1600</v>
      </c>
      <c r="U1078" s="47">
        <v>0</v>
      </c>
      <c r="V1078" t="s">
        <v>71</v>
      </c>
      <c r="W1078"/>
      <c r="X1078"/>
      <c r="Y1078" t="s">
        <v>233</v>
      </c>
      <c r="Z1078" s="43" t="str">
        <f>Raw_data[[#This Row],[Month]]&amp;Raw_data[[#This Row],[Locations]]&amp;Raw_data[[#This Row],[Looker2]]</f>
        <v>45292Hill CountryRTC</v>
      </c>
      <c r="AA1078" s="44" t="str">
        <f>IFERROR(VLOOKUP(Raw_data[[#This Row],[Description]],'LU Table'!$A$1:$B$50,2,0),"")</f>
        <v>RTC</v>
      </c>
      <c r="AB1078" s="44" t="str">
        <f>TRIM(MID(Raw_data[[#This Row],[Location]],LEN("Positive Recovery- ")+1,LEN(Raw_data[[#This Row],[Location]])))</f>
        <v>Hill Country</v>
      </c>
      <c r="AC1078" s="45">
        <f t="shared" si="17"/>
        <v>45292</v>
      </c>
      <c r="AD1078" s="44" t="str">
        <f>VLOOKUP(Raw_data[[#This Row],[Locations]]&amp;Raw_data[[#This Row],[Looker2]],Category!A:E,5,0)</f>
        <v>Company Owned</v>
      </c>
      <c r="AE1078" s="44" t="str">
        <f>Raw_data[[#This Row],[Locations]]&amp;Raw_data[[#This Row],[Looker2]]</f>
        <v>Hill CountryRTC</v>
      </c>
    </row>
    <row r="1079" spans="1:31">
      <c r="A1079" s="15">
        <v>45306</v>
      </c>
      <c r="B1079" s="15">
        <v>45300</v>
      </c>
      <c r="C1079" t="s">
        <v>9</v>
      </c>
      <c r="D1079">
        <v>207260</v>
      </c>
      <c r="E1079" t="s">
        <v>801</v>
      </c>
      <c r="F1079" t="s">
        <v>302</v>
      </c>
      <c r="G1079" t="s">
        <v>802</v>
      </c>
      <c r="H1079" t="s">
        <v>159</v>
      </c>
      <c r="I1079"/>
      <c r="J1079" t="s">
        <v>17</v>
      </c>
      <c r="K1079" t="s">
        <v>75</v>
      </c>
      <c r="L1079" t="s">
        <v>128</v>
      </c>
      <c r="M1079">
        <v>1</v>
      </c>
      <c r="N1079" s="47">
        <v>125</v>
      </c>
      <c r="O1079" s="47">
        <v>0</v>
      </c>
      <c r="P1079" s="47">
        <v>0</v>
      </c>
      <c r="Q1079" s="47">
        <v>0</v>
      </c>
      <c r="R1079" s="47">
        <v>0</v>
      </c>
      <c r="S1079" s="47">
        <v>125</v>
      </c>
      <c r="T1079" s="47">
        <v>125</v>
      </c>
      <c r="U1079" s="47">
        <v>125</v>
      </c>
      <c r="V1079" t="s">
        <v>71</v>
      </c>
      <c r="W1079" t="s">
        <v>72</v>
      </c>
      <c r="X1079"/>
      <c r="Y1079" t="s">
        <v>240</v>
      </c>
      <c r="Z1079" s="43" t="str">
        <f>Raw_data[[#This Row],[Month]]&amp;Raw_data[[#This Row],[Locations]]&amp;Raw_data[[#This Row],[Looker2]]</f>
        <v>45292The WoodlandsIOP</v>
      </c>
      <c r="AA1079" s="44" t="str">
        <f>IFERROR(VLOOKUP(Raw_data[[#This Row],[Description]],'LU Table'!$A$1:$B$50,2,0),"")</f>
        <v>IOP</v>
      </c>
      <c r="AB1079" s="44" t="str">
        <f>TRIM(MID(Raw_data[[#This Row],[Location]],LEN("Positive Recovery- ")+1,LEN(Raw_data[[#This Row],[Location]])))</f>
        <v>The Woodlands</v>
      </c>
      <c r="AC1079" s="45">
        <f t="shared" si="17"/>
        <v>45292</v>
      </c>
      <c r="AD1079" s="44" t="str">
        <f>VLOOKUP(Raw_data[[#This Row],[Locations]]&amp;Raw_data[[#This Row],[Looker2]],Category!A:E,5,0)</f>
        <v>Affiliate</v>
      </c>
      <c r="AE1079" s="44" t="str">
        <f>Raw_data[[#This Row],[Locations]]&amp;Raw_data[[#This Row],[Looker2]]</f>
        <v>The WoodlandsIOP</v>
      </c>
    </row>
    <row r="1080" spans="1:31">
      <c r="A1080" s="15">
        <v>45306</v>
      </c>
      <c r="B1080" s="15">
        <v>45302</v>
      </c>
      <c r="C1080" t="s">
        <v>9</v>
      </c>
      <c r="D1080">
        <v>206928</v>
      </c>
      <c r="E1080" t="s">
        <v>878</v>
      </c>
      <c r="F1080" t="s">
        <v>463</v>
      </c>
      <c r="G1080" t="s">
        <v>433</v>
      </c>
      <c r="H1080" t="s">
        <v>151</v>
      </c>
      <c r="I1080" t="s">
        <v>232</v>
      </c>
      <c r="J1080" t="s">
        <v>95</v>
      </c>
      <c r="K1080" t="s">
        <v>16</v>
      </c>
      <c r="L1080" t="s">
        <v>131</v>
      </c>
      <c r="M1080">
        <v>1</v>
      </c>
      <c r="N1080" s="47">
        <v>530</v>
      </c>
      <c r="O1080" s="47">
        <v>0</v>
      </c>
      <c r="P1080" s="47">
        <v>0</v>
      </c>
      <c r="Q1080" s="47">
        <v>0</v>
      </c>
      <c r="R1080" s="47">
        <v>0</v>
      </c>
      <c r="S1080" s="47">
        <v>530</v>
      </c>
      <c r="T1080" s="47">
        <v>522</v>
      </c>
      <c r="U1080" s="47">
        <v>522</v>
      </c>
      <c r="V1080" t="s">
        <v>71</v>
      </c>
      <c r="W1080" t="s">
        <v>72</v>
      </c>
      <c r="X1080"/>
      <c r="Y1080" t="s">
        <v>240</v>
      </c>
      <c r="Z1080" s="43" t="str">
        <f>Raw_data[[#This Row],[Month]]&amp;Raw_data[[#This Row],[Locations]]&amp;Raw_data[[#This Row],[Looker2]]</f>
        <v>45292Garden OaksRTC</v>
      </c>
      <c r="AA1080" s="44" t="str">
        <f>IFERROR(VLOOKUP(Raw_data[[#This Row],[Description]],'LU Table'!$A$1:$B$50,2,0),"")</f>
        <v>RTC</v>
      </c>
      <c r="AB1080" s="44" t="str">
        <f>TRIM(MID(Raw_data[[#This Row],[Location]],LEN("Positive Recovery- ")+1,LEN(Raw_data[[#This Row],[Location]])))</f>
        <v>Garden Oaks</v>
      </c>
      <c r="AC1080" s="45">
        <f t="shared" si="17"/>
        <v>45292</v>
      </c>
      <c r="AD1080" s="44" t="str">
        <f>VLOOKUP(Raw_data[[#This Row],[Locations]]&amp;Raw_data[[#This Row],[Looker2]],Category!A:E,5,0)</f>
        <v>Company Owned</v>
      </c>
      <c r="AE1080" s="44" t="str">
        <f>Raw_data[[#This Row],[Locations]]&amp;Raw_data[[#This Row],[Looker2]]</f>
        <v>Garden OaksRTC</v>
      </c>
    </row>
    <row r="1081" spans="1:31">
      <c r="A1081" s="15">
        <v>45306</v>
      </c>
      <c r="B1081" s="15">
        <v>45302</v>
      </c>
      <c r="C1081" t="s">
        <v>9</v>
      </c>
      <c r="D1081">
        <v>206929</v>
      </c>
      <c r="E1081" t="s">
        <v>714</v>
      </c>
      <c r="F1081" t="s">
        <v>715</v>
      </c>
      <c r="G1081" t="s">
        <v>532</v>
      </c>
      <c r="H1081" t="s">
        <v>151</v>
      </c>
      <c r="I1081" t="s">
        <v>232</v>
      </c>
      <c r="J1081" t="s">
        <v>89</v>
      </c>
      <c r="K1081" t="s">
        <v>16</v>
      </c>
      <c r="L1081" t="s">
        <v>131</v>
      </c>
      <c r="M1081">
        <v>1</v>
      </c>
      <c r="N1081" s="47">
        <v>425</v>
      </c>
      <c r="O1081" s="47">
        <v>0</v>
      </c>
      <c r="P1081" s="47">
        <v>0</v>
      </c>
      <c r="Q1081" s="47">
        <v>0</v>
      </c>
      <c r="R1081" s="47">
        <v>0</v>
      </c>
      <c r="S1081" s="47">
        <v>0</v>
      </c>
      <c r="T1081" s="47">
        <v>382.5</v>
      </c>
      <c r="U1081" s="47">
        <v>-42.5</v>
      </c>
      <c r="V1081" t="s">
        <v>71</v>
      </c>
      <c r="W1081" t="s">
        <v>72</v>
      </c>
      <c r="X1081"/>
      <c r="Y1081" t="s">
        <v>240</v>
      </c>
      <c r="Z1081" s="43" t="str">
        <f>Raw_data[[#This Row],[Month]]&amp;Raw_data[[#This Row],[Locations]]&amp;Raw_data[[#This Row],[Looker2]]</f>
        <v>45292Garden OaksRTC</v>
      </c>
      <c r="AA1081" s="44" t="str">
        <f>IFERROR(VLOOKUP(Raw_data[[#This Row],[Description]],'LU Table'!$A$1:$B$50,2,0),"")</f>
        <v>RTC</v>
      </c>
      <c r="AB1081" s="44" t="str">
        <f>TRIM(MID(Raw_data[[#This Row],[Location]],LEN("Positive Recovery- ")+1,LEN(Raw_data[[#This Row],[Location]])))</f>
        <v>Garden Oaks</v>
      </c>
      <c r="AC1081" s="45">
        <f t="shared" si="17"/>
        <v>45292</v>
      </c>
      <c r="AD1081" s="44" t="str">
        <f>VLOOKUP(Raw_data[[#This Row],[Locations]]&amp;Raw_data[[#This Row],[Looker2]],Category!A:E,5,0)</f>
        <v>Company Owned</v>
      </c>
      <c r="AE1081" s="44" t="str">
        <f>Raw_data[[#This Row],[Locations]]&amp;Raw_data[[#This Row],[Looker2]]</f>
        <v>Garden OaksRTC</v>
      </c>
    </row>
    <row r="1082" spans="1:31">
      <c r="A1082" s="15">
        <v>45306</v>
      </c>
      <c r="B1082" s="15">
        <v>45302</v>
      </c>
      <c r="C1082" t="s">
        <v>9</v>
      </c>
      <c r="D1082">
        <v>206930</v>
      </c>
      <c r="E1082" t="s">
        <v>999</v>
      </c>
      <c r="F1082" t="s">
        <v>1000</v>
      </c>
      <c r="G1082" t="s">
        <v>317</v>
      </c>
      <c r="H1082" t="s">
        <v>151</v>
      </c>
      <c r="I1082" t="s">
        <v>232</v>
      </c>
      <c r="J1082" t="s">
        <v>88</v>
      </c>
      <c r="K1082" t="s">
        <v>16</v>
      </c>
      <c r="L1082" t="s">
        <v>131</v>
      </c>
      <c r="M1082">
        <v>1</v>
      </c>
      <c r="N1082" s="47">
        <v>500</v>
      </c>
      <c r="O1082" s="47">
        <v>0</v>
      </c>
      <c r="P1082" s="47">
        <v>0</v>
      </c>
      <c r="Q1082" s="47">
        <v>0</v>
      </c>
      <c r="R1082" s="47">
        <v>0</v>
      </c>
      <c r="S1082" s="47">
        <v>500</v>
      </c>
      <c r="T1082" s="47">
        <v>450</v>
      </c>
      <c r="U1082" s="47">
        <v>450</v>
      </c>
      <c r="V1082" t="s">
        <v>71</v>
      </c>
      <c r="W1082" t="s">
        <v>72</v>
      </c>
      <c r="X1082"/>
      <c r="Y1082" t="s">
        <v>240</v>
      </c>
      <c r="Z1082" s="43" t="str">
        <f>Raw_data[[#This Row],[Month]]&amp;Raw_data[[#This Row],[Locations]]&amp;Raw_data[[#This Row],[Looker2]]</f>
        <v>45292Garden OaksRTC</v>
      </c>
      <c r="AA1082" s="44" t="str">
        <f>IFERROR(VLOOKUP(Raw_data[[#This Row],[Description]],'LU Table'!$A$1:$B$50,2,0),"")</f>
        <v>RTC</v>
      </c>
      <c r="AB1082" s="44" t="str">
        <f>TRIM(MID(Raw_data[[#This Row],[Location]],LEN("Positive Recovery- ")+1,LEN(Raw_data[[#This Row],[Location]])))</f>
        <v>Garden Oaks</v>
      </c>
      <c r="AC1082" s="45">
        <f t="shared" si="17"/>
        <v>45292</v>
      </c>
      <c r="AD1082" s="44" t="str">
        <f>VLOOKUP(Raw_data[[#This Row],[Locations]]&amp;Raw_data[[#This Row],[Looker2]],Category!A:E,5,0)</f>
        <v>Company Owned</v>
      </c>
      <c r="AE1082" s="44" t="str">
        <f>Raw_data[[#This Row],[Locations]]&amp;Raw_data[[#This Row],[Looker2]]</f>
        <v>Garden OaksRTC</v>
      </c>
    </row>
    <row r="1083" spans="1:31">
      <c r="A1083" s="15">
        <v>45306</v>
      </c>
      <c r="B1083" s="15">
        <v>45302</v>
      </c>
      <c r="C1083" t="s">
        <v>9</v>
      </c>
      <c r="D1083">
        <v>206931</v>
      </c>
      <c r="E1083" t="s">
        <v>110</v>
      </c>
      <c r="F1083" t="s">
        <v>386</v>
      </c>
      <c r="G1083" t="s">
        <v>387</v>
      </c>
      <c r="H1083" t="s">
        <v>151</v>
      </c>
      <c r="I1083" t="s">
        <v>232</v>
      </c>
      <c r="J1083" t="s">
        <v>88</v>
      </c>
      <c r="K1083" t="s">
        <v>57</v>
      </c>
      <c r="L1083" t="s">
        <v>130</v>
      </c>
      <c r="M1083">
        <v>1</v>
      </c>
      <c r="N1083" s="47">
        <v>500</v>
      </c>
      <c r="O1083" s="47">
        <v>0</v>
      </c>
      <c r="P1083" s="47">
        <v>0</v>
      </c>
      <c r="Q1083" s="47">
        <v>0</v>
      </c>
      <c r="R1083" s="47">
        <v>0</v>
      </c>
      <c r="S1083" s="47">
        <v>0</v>
      </c>
      <c r="T1083" s="47">
        <v>450</v>
      </c>
      <c r="U1083" s="47">
        <v>150</v>
      </c>
      <c r="V1083" t="s">
        <v>71</v>
      </c>
      <c r="W1083" t="s">
        <v>72</v>
      </c>
      <c r="X1083"/>
      <c r="Y1083" t="s">
        <v>240</v>
      </c>
      <c r="Z1083" s="43" t="str">
        <f>Raw_data[[#This Row],[Month]]&amp;Raw_data[[#This Row],[Locations]]&amp;Raw_data[[#This Row],[Looker2]]</f>
        <v>45292Hill CountryRTC</v>
      </c>
      <c r="AA1083" s="44" t="str">
        <f>IFERROR(VLOOKUP(Raw_data[[#This Row],[Description]],'LU Table'!$A$1:$B$50,2,0),"")</f>
        <v>RTC</v>
      </c>
      <c r="AB1083" s="44" t="str">
        <f>TRIM(MID(Raw_data[[#This Row],[Location]],LEN("Positive Recovery- ")+1,LEN(Raw_data[[#This Row],[Location]])))</f>
        <v>Hill Country</v>
      </c>
      <c r="AC1083" s="45">
        <f t="shared" si="17"/>
        <v>45292</v>
      </c>
      <c r="AD1083" s="44" t="str">
        <f>VLOOKUP(Raw_data[[#This Row],[Locations]]&amp;Raw_data[[#This Row],[Looker2]],Category!A:E,5,0)</f>
        <v>Company Owned</v>
      </c>
      <c r="AE1083" s="44" t="str">
        <f>Raw_data[[#This Row],[Locations]]&amp;Raw_data[[#This Row],[Looker2]]</f>
        <v>Hill CountryRTC</v>
      </c>
    </row>
    <row r="1084" spans="1:31">
      <c r="A1084" s="15">
        <v>45306</v>
      </c>
      <c r="B1084" s="15">
        <v>45302</v>
      </c>
      <c r="C1084" t="s">
        <v>9</v>
      </c>
      <c r="D1084">
        <v>206932</v>
      </c>
      <c r="E1084" t="s">
        <v>934</v>
      </c>
      <c r="F1084" t="s">
        <v>358</v>
      </c>
      <c r="G1084" t="s">
        <v>935</v>
      </c>
      <c r="H1084" t="s">
        <v>151</v>
      </c>
      <c r="I1084" t="s">
        <v>232</v>
      </c>
      <c r="J1084" t="s">
        <v>88</v>
      </c>
      <c r="K1084" t="s">
        <v>16</v>
      </c>
      <c r="L1084" t="s">
        <v>131</v>
      </c>
      <c r="M1084">
        <v>1</v>
      </c>
      <c r="N1084" s="47">
        <v>500</v>
      </c>
      <c r="O1084" s="47">
        <v>0</v>
      </c>
      <c r="P1084" s="47">
        <v>0</v>
      </c>
      <c r="Q1084" s="47">
        <v>0</v>
      </c>
      <c r="R1084" s="47">
        <v>0</v>
      </c>
      <c r="S1084" s="47">
        <v>500</v>
      </c>
      <c r="T1084" s="47">
        <v>450</v>
      </c>
      <c r="U1084" s="47">
        <v>450</v>
      </c>
      <c r="V1084" t="s">
        <v>71</v>
      </c>
      <c r="W1084" t="s">
        <v>72</v>
      </c>
      <c r="X1084"/>
      <c r="Y1084" t="s">
        <v>240</v>
      </c>
      <c r="Z1084" s="43" t="str">
        <f>Raw_data[[#This Row],[Month]]&amp;Raw_data[[#This Row],[Locations]]&amp;Raw_data[[#This Row],[Looker2]]</f>
        <v>45292Garden OaksRTC</v>
      </c>
      <c r="AA1084" s="44" t="str">
        <f>IFERROR(VLOOKUP(Raw_data[[#This Row],[Description]],'LU Table'!$A$1:$B$50,2,0),"")</f>
        <v>RTC</v>
      </c>
      <c r="AB1084" s="44" t="str">
        <f>TRIM(MID(Raw_data[[#This Row],[Location]],LEN("Positive Recovery- ")+1,LEN(Raw_data[[#This Row],[Location]])))</f>
        <v>Garden Oaks</v>
      </c>
      <c r="AC1084" s="45">
        <f t="shared" si="17"/>
        <v>45292</v>
      </c>
      <c r="AD1084" s="44" t="str">
        <f>VLOOKUP(Raw_data[[#This Row],[Locations]]&amp;Raw_data[[#This Row],[Looker2]],Category!A:E,5,0)</f>
        <v>Company Owned</v>
      </c>
      <c r="AE1084" s="44" t="str">
        <f>Raw_data[[#This Row],[Locations]]&amp;Raw_data[[#This Row],[Looker2]]</f>
        <v>Garden OaksRTC</v>
      </c>
    </row>
    <row r="1085" spans="1:31">
      <c r="A1085" s="15">
        <v>45306</v>
      </c>
      <c r="B1085" s="15">
        <v>45302</v>
      </c>
      <c r="C1085" t="s">
        <v>9</v>
      </c>
      <c r="D1085">
        <v>206933</v>
      </c>
      <c r="E1085" t="s">
        <v>192</v>
      </c>
      <c r="F1085" t="s">
        <v>377</v>
      </c>
      <c r="G1085" t="s">
        <v>497</v>
      </c>
      <c r="H1085" t="s">
        <v>151</v>
      </c>
      <c r="I1085" t="s">
        <v>232</v>
      </c>
      <c r="J1085" t="s">
        <v>87</v>
      </c>
      <c r="K1085" t="s">
        <v>57</v>
      </c>
      <c r="L1085" t="s">
        <v>131</v>
      </c>
      <c r="M1085">
        <v>1</v>
      </c>
      <c r="N1085" s="47">
        <v>470</v>
      </c>
      <c r="O1085" s="47">
        <v>0</v>
      </c>
      <c r="P1085" s="47">
        <v>0</v>
      </c>
      <c r="Q1085" s="47">
        <v>0</v>
      </c>
      <c r="R1085" s="47">
        <v>0</v>
      </c>
      <c r="S1085" s="47">
        <v>470</v>
      </c>
      <c r="T1085" s="47">
        <v>423</v>
      </c>
      <c r="U1085" s="47">
        <v>423</v>
      </c>
      <c r="V1085" t="s">
        <v>71</v>
      </c>
      <c r="W1085" t="s">
        <v>72</v>
      </c>
      <c r="X1085"/>
      <c r="Y1085" t="s">
        <v>240</v>
      </c>
      <c r="Z1085" s="43" t="str">
        <f>Raw_data[[#This Row],[Month]]&amp;Raw_data[[#This Row],[Locations]]&amp;Raw_data[[#This Row],[Looker2]]</f>
        <v>45292Hill CountryRTC</v>
      </c>
      <c r="AA1085" s="44" t="str">
        <f>IFERROR(VLOOKUP(Raw_data[[#This Row],[Description]],'LU Table'!$A$1:$B$50,2,0),"")</f>
        <v>RTC</v>
      </c>
      <c r="AB1085" s="44" t="str">
        <f>TRIM(MID(Raw_data[[#This Row],[Location]],LEN("Positive Recovery- ")+1,LEN(Raw_data[[#This Row],[Location]])))</f>
        <v>Hill Country</v>
      </c>
      <c r="AC1085" s="45">
        <f t="shared" si="17"/>
        <v>45292</v>
      </c>
      <c r="AD1085" s="44" t="str">
        <f>VLOOKUP(Raw_data[[#This Row],[Locations]]&amp;Raw_data[[#This Row],[Looker2]],Category!A:E,5,0)</f>
        <v>Company Owned</v>
      </c>
      <c r="AE1085" s="44" t="str">
        <f>Raw_data[[#This Row],[Locations]]&amp;Raw_data[[#This Row],[Looker2]]</f>
        <v>Hill CountryRTC</v>
      </c>
    </row>
    <row r="1086" spans="1:31">
      <c r="A1086" s="15">
        <v>45306</v>
      </c>
      <c r="B1086" s="15">
        <v>45302</v>
      </c>
      <c r="C1086" t="s">
        <v>9</v>
      </c>
      <c r="D1086">
        <v>206934</v>
      </c>
      <c r="E1086" t="s">
        <v>708</v>
      </c>
      <c r="F1086" t="s">
        <v>449</v>
      </c>
      <c r="G1086" t="s">
        <v>709</v>
      </c>
      <c r="H1086" t="s">
        <v>151</v>
      </c>
      <c r="I1086" t="s">
        <v>232</v>
      </c>
      <c r="J1086" t="s">
        <v>87</v>
      </c>
      <c r="K1086" t="s">
        <v>16</v>
      </c>
      <c r="L1086" t="s">
        <v>131</v>
      </c>
      <c r="M1086">
        <v>1</v>
      </c>
      <c r="N1086" s="47">
        <v>470</v>
      </c>
      <c r="O1086" s="47">
        <v>0</v>
      </c>
      <c r="P1086" s="47">
        <v>0</v>
      </c>
      <c r="Q1086" s="47">
        <v>0</v>
      </c>
      <c r="R1086" s="47">
        <v>0</v>
      </c>
      <c r="S1086" s="47">
        <v>470</v>
      </c>
      <c r="T1086" s="47">
        <v>423</v>
      </c>
      <c r="U1086" s="47">
        <v>423</v>
      </c>
      <c r="V1086" t="s">
        <v>71</v>
      </c>
      <c r="W1086" t="s">
        <v>72</v>
      </c>
      <c r="X1086"/>
      <c r="Y1086" t="s">
        <v>240</v>
      </c>
      <c r="Z1086" s="43" t="str">
        <f>Raw_data[[#This Row],[Month]]&amp;Raw_data[[#This Row],[Locations]]&amp;Raw_data[[#This Row],[Looker2]]</f>
        <v>45292Garden OaksRTC</v>
      </c>
      <c r="AA1086" s="44" t="str">
        <f>IFERROR(VLOOKUP(Raw_data[[#This Row],[Description]],'LU Table'!$A$1:$B$50,2,0),"")</f>
        <v>RTC</v>
      </c>
      <c r="AB1086" s="44" t="str">
        <f>TRIM(MID(Raw_data[[#This Row],[Location]],LEN("Positive Recovery- ")+1,LEN(Raw_data[[#This Row],[Location]])))</f>
        <v>Garden Oaks</v>
      </c>
      <c r="AC1086" s="45">
        <f t="shared" si="17"/>
        <v>45292</v>
      </c>
      <c r="AD1086" s="44" t="str">
        <f>VLOOKUP(Raw_data[[#This Row],[Locations]]&amp;Raw_data[[#This Row],[Looker2]],Category!A:E,5,0)</f>
        <v>Company Owned</v>
      </c>
      <c r="AE1086" s="44" t="str">
        <f>Raw_data[[#This Row],[Locations]]&amp;Raw_data[[#This Row],[Looker2]]</f>
        <v>Garden OaksRTC</v>
      </c>
    </row>
    <row r="1087" spans="1:31">
      <c r="A1087" s="15">
        <v>45306</v>
      </c>
      <c r="B1087" s="15">
        <v>45302</v>
      </c>
      <c r="C1087" t="s">
        <v>9</v>
      </c>
      <c r="D1087">
        <v>206936</v>
      </c>
      <c r="E1087" t="s">
        <v>891</v>
      </c>
      <c r="F1087" t="s">
        <v>597</v>
      </c>
      <c r="G1087" t="s">
        <v>892</v>
      </c>
      <c r="H1087" t="s">
        <v>173</v>
      </c>
      <c r="I1087" t="s">
        <v>232</v>
      </c>
      <c r="J1087" t="s">
        <v>90</v>
      </c>
      <c r="K1087" t="s">
        <v>107</v>
      </c>
      <c r="L1087" t="s">
        <v>130</v>
      </c>
      <c r="M1087">
        <v>1</v>
      </c>
      <c r="N1087" s="47">
        <v>450</v>
      </c>
      <c r="O1087" s="47">
        <v>0</v>
      </c>
      <c r="P1087" s="47">
        <v>0</v>
      </c>
      <c r="Q1087" s="47">
        <v>0</v>
      </c>
      <c r="R1087" s="47">
        <v>0</v>
      </c>
      <c r="S1087" s="47">
        <v>15</v>
      </c>
      <c r="T1087" s="47">
        <v>405</v>
      </c>
      <c r="U1087" s="47">
        <v>-30</v>
      </c>
      <c r="V1087" t="s">
        <v>71</v>
      </c>
      <c r="W1087" t="s">
        <v>72</v>
      </c>
      <c r="X1087"/>
      <c r="Y1087" t="s">
        <v>240</v>
      </c>
      <c r="Z1087" s="43" t="str">
        <f>Raw_data[[#This Row],[Month]]&amp;Raw_data[[#This Row],[Locations]]&amp;Raw_data[[#This Row],[Looker2]]</f>
        <v>45292Dallas Ft WorthRTC</v>
      </c>
      <c r="AA1087" s="44" t="str">
        <f>IFERROR(VLOOKUP(Raw_data[[#This Row],[Description]],'LU Table'!$A$1:$B$50,2,0),"")</f>
        <v>RTC</v>
      </c>
      <c r="AB1087" s="44" t="str">
        <f>TRIM(MID(Raw_data[[#This Row],[Location]],LEN("Positive Recovery- ")+1,LEN(Raw_data[[#This Row],[Location]])))</f>
        <v>Dallas Ft Worth</v>
      </c>
      <c r="AC1087" s="45">
        <f t="shared" si="17"/>
        <v>45292</v>
      </c>
      <c r="AD1087" s="44" t="str">
        <f>VLOOKUP(Raw_data[[#This Row],[Locations]]&amp;Raw_data[[#This Row],[Looker2]],Category!A:E,5,0)</f>
        <v>Company Owned</v>
      </c>
      <c r="AE1087" s="44" t="str">
        <f>Raw_data[[#This Row],[Locations]]&amp;Raw_data[[#This Row],[Looker2]]</f>
        <v>Dallas Ft WorthRTC</v>
      </c>
    </row>
    <row r="1088" spans="1:31">
      <c r="A1088" s="15">
        <v>45306</v>
      </c>
      <c r="B1088" s="15">
        <v>45302</v>
      </c>
      <c r="C1088" t="s">
        <v>9</v>
      </c>
      <c r="D1088">
        <v>206937</v>
      </c>
      <c r="E1088" t="s">
        <v>1004</v>
      </c>
      <c r="F1088" t="s">
        <v>324</v>
      </c>
      <c r="G1088" t="s">
        <v>1005</v>
      </c>
      <c r="H1088" t="s">
        <v>155</v>
      </c>
      <c r="I1088" t="s">
        <v>232</v>
      </c>
      <c r="J1088" t="s">
        <v>806</v>
      </c>
      <c r="K1088" t="s">
        <v>16</v>
      </c>
      <c r="L1088" t="s">
        <v>130</v>
      </c>
      <c r="M1088">
        <v>1</v>
      </c>
      <c r="N1088" s="47">
        <v>650</v>
      </c>
      <c r="O1088" s="47">
        <v>0</v>
      </c>
      <c r="P1088" s="47">
        <v>0</v>
      </c>
      <c r="Q1088" s="47">
        <v>0</v>
      </c>
      <c r="R1088" s="47">
        <v>0</v>
      </c>
      <c r="S1088" s="47">
        <v>0</v>
      </c>
      <c r="T1088" s="47">
        <v>585</v>
      </c>
      <c r="U1088" s="47">
        <v>585</v>
      </c>
      <c r="V1088" t="s">
        <v>71</v>
      </c>
      <c r="W1088" t="s">
        <v>72</v>
      </c>
      <c r="X1088"/>
      <c r="Y1088" t="s">
        <v>240</v>
      </c>
      <c r="Z1088" s="43" t="str">
        <f>Raw_data[[#This Row],[Month]]&amp;Raw_data[[#This Row],[Locations]]&amp;Raw_data[[#This Row],[Looker2]]</f>
        <v>45292Garden OaksDetox</v>
      </c>
      <c r="AA1088" s="44" t="str">
        <f>IFERROR(VLOOKUP(Raw_data[[#This Row],[Description]],'LU Table'!$A$1:$B$50,2,0),"")</f>
        <v>Detox</v>
      </c>
      <c r="AB1088" s="44" t="str">
        <f>TRIM(MID(Raw_data[[#This Row],[Location]],LEN("Positive Recovery- ")+1,LEN(Raw_data[[#This Row],[Location]])))</f>
        <v>Garden Oaks</v>
      </c>
      <c r="AC1088" s="45">
        <f t="shared" si="17"/>
        <v>45292</v>
      </c>
      <c r="AD1088" s="44" t="str">
        <f>VLOOKUP(Raw_data[[#This Row],[Locations]]&amp;Raw_data[[#This Row],[Looker2]],Category!A:E,5,0)</f>
        <v>Company Owned</v>
      </c>
      <c r="AE1088" s="44" t="str">
        <f>Raw_data[[#This Row],[Locations]]&amp;Raw_data[[#This Row],[Looker2]]</f>
        <v>Garden OaksDetox</v>
      </c>
    </row>
    <row r="1089" spans="1:31">
      <c r="A1089" s="15">
        <v>45306</v>
      </c>
      <c r="B1089" s="15">
        <v>45302</v>
      </c>
      <c r="C1089" t="s">
        <v>9</v>
      </c>
      <c r="D1089">
        <v>206938</v>
      </c>
      <c r="E1089" t="s">
        <v>1036</v>
      </c>
      <c r="F1089" t="s">
        <v>1037</v>
      </c>
      <c r="G1089" t="s">
        <v>1038</v>
      </c>
      <c r="H1089" t="s">
        <v>151</v>
      </c>
      <c r="I1089" t="s">
        <v>232</v>
      </c>
      <c r="J1089" t="s">
        <v>89</v>
      </c>
      <c r="K1089" t="s">
        <v>16</v>
      </c>
      <c r="L1089" t="s">
        <v>131</v>
      </c>
      <c r="M1089">
        <v>1</v>
      </c>
      <c r="N1089" s="47">
        <v>425</v>
      </c>
      <c r="O1089" s="47">
        <v>0</v>
      </c>
      <c r="P1089" s="47">
        <v>0</v>
      </c>
      <c r="Q1089" s="47">
        <v>0</v>
      </c>
      <c r="R1089" s="47">
        <v>0</v>
      </c>
      <c r="S1089" s="47">
        <v>0</v>
      </c>
      <c r="T1089" s="47">
        <v>382.5</v>
      </c>
      <c r="U1089" s="47">
        <v>-42.5</v>
      </c>
      <c r="V1089" t="s">
        <v>71</v>
      </c>
      <c r="W1089" t="s">
        <v>72</v>
      </c>
      <c r="X1089"/>
      <c r="Y1089" t="s">
        <v>240</v>
      </c>
      <c r="Z1089" s="43" t="str">
        <f>Raw_data[[#This Row],[Month]]&amp;Raw_data[[#This Row],[Locations]]&amp;Raw_data[[#This Row],[Looker2]]</f>
        <v>45292Garden OaksRTC</v>
      </c>
      <c r="AA1089" s="44" t="str">
        <f>IFERROR(VLOOKUP(Raw_data[[#This Row],[Description]],'LU Table'!$A$1:$B$50,2,0),"")</f>
        <v>RTC</v>
      </c>
      <c r="AB1089" s="44" t="str">
        <f>TRIM(MID(Raw_data[[#This Row],[Location]],LEN("Positive Recovery- ")+1,LEN(Raw_data[[#This Row],[Location]])))</f>
        <v>Garden Oaks</v>
      </c>
      <c r="AC1089" s="45">
        <f t="shared" si="17"/>
        <v>45292</v>
      </c>
      <c r="AD1089" s="44" t="str">
        <f>VLOOKUP(Raw_data[[#This Row],[Locations]]&amp;Raw_data[[#This Row],[Looker2]],Category!A:E,5,0)</f>
        <v>Company Owned</v>
      </c>
      <c r="AE1089" s="44" t="str">
        <f>Raw_data[[#This Row],[Locations]]&amp;Raw_data[[#This Row],[Looker2]]</f>
        <v>Garden OaksRTC</v>
      </c>
    </row>
    <row r="1090" spans="1:31">
      <c r="A1090" s="15">
        <v>45306</v>
      </c>
      <c r="B1090" s="15">
        <v>45302</v>
      </c>
      <c r="C1090" t="s">
        <v>9</v>
      </c>
      <c r="D1090">
        <v>206939</v>
      </c>
      <c r="E1090" t="s">
        <v>852</v>
      </c>
      <c r="F1090" t="s">
        <v>549</v>
      </c>
      <c r="G1090" t="s">
        <v>853</v>
      </c>
      <c r="H1090" t="s">
        <v>154</v>
      </c>
      <c r="I1090" t="s">
        <v>232</v>
      </c>
      <c r="J1090" t="s">
        <v>93</v>
      </c>
      <c r="K1090" t="s">
        <v>107</v>
      </c>
      <c r="L1090" t="s">
        <v>131</v>
      </c>
      <c r="M1090">
        <v>1</v>
      </c>
      <c r="N1090" s="47">
        <v>530</v>
      </c>
      <c r="O1090" s="47">
        <v>0</v>
      </c>
      <c r="P1090" s="47">
        <v>0</v>
      </c>
      <c r="Q1090" s="47">
        <v>0</v>
      </c>
      <c r="R1090" s="47">
        <v>0</v>
      </c>
      <c r="S1090" s="47">
        <v>530</v>
      </c>
      <c r="T1090" s="47">
        <v>477</v>
      </c>
      <c r="U1090" s="47">
        <v>477</v>
      </c>
      <c r="V1090" t="s">
        <v>71</v>
      </c>
      <c r="W1090" t="s">
        <v>72</v>
      </c>
      <c r="X1090"/>
      <c r="Y1090" t="s">
        <v>240</v>
      </c>
      <c r="Z1090" s="43" t="str">
        <f>Raw_data[[#This Row],[Month]]&amp;Raw_data[[#This Row],[Locations]]&amp;Raw_data[[#This Row],[Looker2]]</f>
        <v>45292Dallas Ft WorthRTC</v>
      </c>
      <c r="AA1090" s="44" t="str">
        <f>IFERROR(VLOOKUP(Raw_data[[#This Row],[Description]],'LU Table'!$A$1:$B$50,2,0),"")</f>
        <v>RTC</v>
      </c>
      <c r="AB1090" s="44" t="str">
        <f>TRIM(MID(Raw_data[[#This Row],[Location]],LEN("Positive Recovery- ")+1,LEN(Raw_data[[#This Row],[Location]])))</f>
        <v>Dallas Ft Worth</v>
      </c>
      <c r="AC1090" s="45">
        <f t="shared" si="17"/>
        <v>45292</v>
      </c>
      <c r="AD1090" s="44" t="str">
        <f>VLOOKUP(Raw_data[[#This Row],[Locations]]&amp;Raw_data[[#This Row],[Looker2]],Category!A:E,5,0)</f>
        <v>Company Owned</v>
      </c>
      <c r="AE1090" s="44" t="str">
        <f>Raw_data[[#This Row],[Locations]]&amp;Raw_data[[#This Row],[Looker2]]</f>
        <v>Dallas Ft WorthRTC</v>
      </c>
    </row>
    <row r="1091" spans="1:31">
      <c r="A1091" s="15">
        <v>45306</v>
      </c>
      <c r="B1091" s="15">
        <v>45302</v>
      </c>
      <c r="C1091" t="s">
        <v>9</v>
      </c>
      <c r="D1091">
        <v>206940</v>
      </c>
      <c r="E1091" t="s">
        <v>963</v>
      </c>
      <c r="F1091" t="s">
        <v>964</v>
      </c>
      <c r="G1091" t="s">
        <v>965</v>
      </c>
      <c r="H1091" t="s">
        <v>151</v>
      </c>
      <c r="I1091" t="s">
        <v>232</v>
      </c>
      <c r="J1091" t="s">
        <v>87</v>
      </c>
      <c r="K1091" t="s">
        <v>16</v>
      </c>
      <c r="L1091" t="s">
        <v>130</v>
      </c>
      <c r="M1091">
        <v>1</v>
      </c>
      <c r="N1091" s="47">
        <v>470</v>
      </c>
      <c r="O1091" s="47">
        <v>0</v>
      </c>
      <c r="P1091" s="47">
        <v>0</v>
      </c>
      <c r="Q1091" s="47">
        <v>0</v>
      </c>
      <c r="R1091" s="47">
        <v>0</v>
      </c>
      <c r="S1091" s="47">
        <v>470</v>
      </c>
      <c r="T1091" s="47">
        <v>423</v>
      </c>
      <c r="U1091" s="47">
        <v>423</v>
      </c>
      <c r="V1091" t="s">
        <v>71</v>
      </c>
      <c r="W1091" t="s">
        <v>72</v>
      </c>
      <c r="X1091"/>
      <c r="Y1091" t="s">
        <v>240</v>
      </c>
      <c r="Z1091" s="43" t="str">
        <f>Raw_data[[#This Row],[Month]]&amp;Raw_data[[#This Row],[Locations]]&amp;Raw_data[[#This Row],[Looker2]]</f>
        <v>45292Garden OaksRTC</v>
      </c>
      <c r="AA1091" s="44" t="str">
        <f>IFERROR(VLOOKUP(Raw_data[[#This Row],[Description]],'LU Table'!$A$1:$B$50,2,0),"")</f>
        <v>RTC</v>
      </c>
      <c r="AB1091" s="44" t="str">
        <f>TRIM(MID(Raw_data[[#This Row],[Location]],LEN("Positive Recovery- ")+1,LEN(Raw_data[[#This Row],[Location]])))</f>
        <v>Garden Oaks</v>
      </c>
      <c r="AC1091" s="45">
        <f t="shared" si="17"/>
        <v>45292</v>
      </c>
      <c r="AD1091" s="44" t="str">
        <f>VLOOKUP(Raw_data[[#This Row],[Locations]]&amp;Raw_data[[#This Row],[Looker2]],Category!A:E,5,0)</f>
        <v>Company Owned</v>
      </c>
      <c r="AE1091" s="44" t="str">
        <f>Raw_data[[#This Row],[Locations]]&amp;Raw_data[[#This Row],[Looker2]]</f>
        <v>Garden OaksRTC</v>
      </c>
    </row>
    <row r="1092" spans="1:31">
      <c r="A1092" s="15">
        <v>45306</v>
      </c>
      <c r="B1092" s="15">
        <v>45302</v>
      </c>
      <c r="C1092" t="s">
        <v>9</v>
      </c>
      <c r="D1092">
        <v>206941</v>
      </c>
      <c r="E1092" t="s">
        <v>675</v>
      </c>
      <c r="F1092" t="s">
        <v>37</v>
      </c>
      <c r="G1092" t="s">
        <v>487</v>
      </c>
      <c r="H1092" t="s">
        <v>154</v>
      </c>
      <c r="I1092" t="s">
        <v>232</v>
      </c>
      <c r="J1092" t="s">
        <v>132</v>
      </c>
      <c r="K1092" t="s">
        <v>16</v>
      </c>
      <c r="L1092" t="s">
        <v>131</v>
      </c>
      <c r="M1092">
        <v>1</v>
      </c>
      <c r="N1092" s="47">
        <v>400.39</v>
      </c>
      <c r="O1092" s="47">
        <v>0</v>
      </c>
      <c r="P1092" s="47">
        <v>0</v>
      </c>
      <c r="Q1092" s="47">
        <v>0</v>
      </c>
      <c r="R1092" s="47">
        <v>0</v>
      </c>
      <c r="S1092" s="47">
        <v>400.39</v>
      </c>
      <c r="T1092" s="47">
        <v>360.35</v>
      </c>
      <c r="U1092" s="47">
        <v>360.35</v>
      </c>
      <c r="V1092" t="s">
        <v>71</v>
      </c>
      <c r="W1092" t="s">
        <v>72</v>
      </c>
      <c r="X1092"/>
      <c r="Y1092" t="s">
        <v>240</v>
      </c>
      <c r="Z1092" s="43" t="str">
        <f>Raw_data[[#This Row],[Month]]&amp;Raw_data[[#This Row],[Locations]]&amp;Raw_data[[#This Row],[Looker2]]</f>
        <v>45292Garden OaksRTC</v>
      </c>
      <c r="AA1092" s="44" t="str">
        <f>IFERROR(VLOOKUP(Raw_data[[#This Row],[Description]],'LU Table'!$A$1:$B$50,2,0),"")</f>
        <v>RTC</v>
      </c>
      <c r="AB1092" s="44" t="str">
        <f>TRIM(MID(Raw_data[[#This Row],[Location]],LEN("Positive Recovery- ")+1,LEN(Raw_data[[#This Row],[Location]])))</f>
        <v>Garden Oaks</v>
      </c>
      <c r="AC1092" s="45">
        <f t="shared" si="17"/>
        <v>45292</v>
      </c>
      <c r="AD1092" s="44" t="str">
        <f>VLOOKUP(Raw_data[[#This Row],[Locations]]&amp;Raw_data[[#This Row],[Looker2]],Category!A:E,5,0)</f>
        <v>Company Owned</v>
      </c>
      <c r="AE1092" s="44" t="str">
        <f>Raw_data[[#This Row],[Locations]]&amp;Raw_data[[#This Row],[Looker2]]</f>
        <v>Garden OaksRTC</v>
      </c>
    </row>
    <row r="1093" spans="1:31">
      <c r="A1093" s="15">
        <v>45306</v>
      </c>
      <c r="B1093" s="15">
        <v>45302</v>
      </c>
      <c r="C1093" t="s">
        <v>9</v>
      </c>
      <c r="D1093">
        <v>206942</v>
      </c>
      <c r="E1093" t="s">
        <v>1003</v>
      </c>
      <c r="F1093" t="s">
        <v>491</v>
      </c>
      <c r="G1093" t="s">
        <v>393</v>
      </c>
      <c r="H1093" t="s">
        <v>151</v>
      </c>
      <c r="I1093" t="s">
        <v>232</v>
      </c>
      <c r="J1093" t="s">
        <v>87</v>
      </c>
      <c r="K1093" t="s">
        <v>107</v>
      </c>
      <c r="L1093" t="s">
        <v>130</v>
      </c>
      <c r="M1093">
        <v>1</v>
      </c>
      <c r="N1093" s="47">
        <v>470</v>
      </c>
      <c r="O1093" s="47">
        <v>0</v>
      </c>
      <c r="P1093" s="47">
        <v>0</v>
      </c>
      <c r="Q1093" s="47">
        <v>0</v>
      </c>
      <c r="R1093" s="47">
        <v>0</v>
      </c>
      <c r="S1093" s="47">
        <v>0</v>
      </c>
      <c r="T1093" s="47">
        <v>423</v>
      </c>
      <c r="U1093" s="47">
        <v>94</v>
      </c>
      <c r="V1093" t="s">
        <v>71</v>
      </c>
      <c r="W1093" t="s">
        <v>72</v>
      </c>
      <c r="X1093"/>
      <c r="Y1093" t="s">
        <v>240</v>
      </c>
      <c r="Z1093" s="43" t="str">
        <f>Raw_data[[#This Row],[Month]]&amp;Raw_data[[#This Row],[Locations]]&amp;Raw_data[[#This Row],[Looker2]]</f>
        <v>45292Dallas Ft WorthRTC</v>
      </c>
      <c r="AA1093" s="44" t="str">
        <f>IFERROR(VLOOKUP(Raw_data[[#This Row],[Description]],'LU Table'!$A$1:$B$50,2,0),"")</f>
        <v>RTC</v>
      </c>
      <c r="AB1093" s="44" t="str">
        <f>TRIM(MID(Raw_data[[#This Row],[Location]],LEN("Positive Recovery- ")+1,LEN(Raw_data[[#This Row],[Location]])))</f>
        <v>Dallas Ft Worth</v>
      </c>
      <c r="AC1093" s="45">
        <f t="shared" si="17"/>
        <v>45292</v>
      </c>
      <c r="AD1093" s="44" t="str">
        <f>VLOOKUP(Raw_data[[#This Row],[Locations]]&amp;Raw_data[[#This Row],[Looker2]],Category!A:E,5,0)</f>
        <v>Company Owned</v>
      </c>
      <c r="AE1093" s="44" t="str">
        <f>Raw_data[[#This Row],[Locations]]&amp;Raw_data[[#This Row],[Looker2]]</f>
        <v>Dallas Ft WorthRTC</v>
      </c>
    </row>
    <row r="1094" spans="1:31">
      <c r="A1094" s="15">
        <v>45306</v>
      </c>
      <c r="B1094" s="15">
        <v>45302</v>
      </c>
      <c r="C1094" t="s">
        <v>9</v>
      </c>
      <c r="D1094">
        <v>206943</v>
      </c>
      <c r="E1094" t="s">
        <v>888</v>
      </c>
      <c r="F1094" t="s">
        <v>290</v>
      </c>
      <c r="G1094" t="s">
        <v>889</v>
      </c>
      <c r="H1094" t="s">
        <v>151</v>
      </c>
      <c r="I1094" t="s">
        <v>232</v>
      </c>
      <c r="J1094" t="s">
        <v>17</v>
      </c>
      <c r="K1094" t="s">
        <v>16</v>
      </c>
      <c r="L1094" t="s">
        <v>130</v>
      </c>
      <c r="M1094">
        <v>1</v>
      </c>
      <c r="N1094" s="47">
        <v>200</v>
      </c>
      <c r="O1094" s="47">
        <v>0</v>
      </c>
      <c r="P1094" s="47">
        <v>0</v>
      </c>
      <c r="Q1094" s="47">
        <v>0</v>
      </c>
      <c r="R1094" s="47">
        <v>0</v>
      </c>
      <c r="S1094" s="47">
        <v>0</v>
      </c>
      <c r="T1094" s="47">
        <v>200</v>
      </c>
      <c r="U1094" s="47">
        <v>0</v>
      </c>
      <c r="V1094" t="s">
        <v>71</v>
      </c>
      <c r="W1094" t="s">
        <v>72</v>
      </c>
      <c r="X1094"/>
      <c r="Y1094" t="s">
        <v>240</v>
      </c>
      <c r="Z1094" s="43" t="str">
        <f>Raw_data[[#This Row],[Month]]&amp;Raw_data[[#This Row],[Locations]]&amp;Raw_data[[#This Row],[Looker2]]</f>
        <v>45292Garden OaksRTC</v>
      </c>
      <c r="AA1094" s="44" t="str">
        <f>IFERROR(VLOOKUP(Raw_data[[#This Row],[Description]],'LU Table'!$A$1:$B$50,2,0),"")</f>
        <v>RTC</v>
      </c>
      <c r="AB1094" s="44" t="str">
        <f>TRIM(MID(Raw_data[[#This Row],[Location]],LEN("Positive Recovery- ")+1,LEN(Raw_data[[#This Row],[Location]])))</f>
        <v>Garden Oaks</v>
      </c>
      <c r="AC1094" s="45">
        <f t="shared" si="17"/>
        <v>45292</v>
      </c>
      <c r="AD1094" s="44" t="str">
        <f>VLOOKUP(Raw_data[[#This Row],[Locations]]&amp;Raw_data[[#This Row],[Looker2]],Category!A:E,5,0)</f>
        <v>Company Owned</v>
      </c>
      <c r="AE1094" s="44" t="str">
        <f>Raw_data[[#This Row],[Locations]]&amp;Raw_data[[#This Row],[Looker2]]</f>
        <v>Garden OaksRTC</v>
      </c>
    </row>
    <row r="1095" spans="1:31">
      <c r="A1095" s="15">
        <v>45306</v>
      </c>
      <c r="B1095" s="15">
        <v>45302</v>
      </c>
      <c r="C1095" t="s">
        <v>9</v>
      </c>
      <c r="D1095">
        <v>206944</v>
      </c>
      <c r="E1095" t="s">
        <v>569</v>
      </c>
      <c r="F1095" t="s">
        <v>570</v>
      </c>
      <c r="G1095" t="s">
        <v>571</v>
      </c>
      <c r="H1095" t="s">
        <v>151</v>
      </c>
      <c r="I1095" t="s">
        <v>232</v>
      </c>
      <c r="J1095" t="s">
        <v>89</v>
      </c>
      <c r="K1095" t="s">
        <v>16</v>
      </c>
      <c r="L1095" t="s">
        <v>130</v>
      </c>
      <c r="M1095">
        <v>1</v>
      </c>
      <c r="N1095" s="47">
        <v>425</v>
      </c>
      <c r="O1095" s="47">
        <v>0</v>
      </c>
      <c r="P1095" s="47">
        <v>0</v>
      </c>
      <c r="Q1095" s="47">
        <v>0</v>
      </c>
      <c r="R1095" s="47">
        <v>0</v>
      </c>
      <c r="S1095" s="47">
        <v>0</v>
      </c>
      <c r="T1095" s="47">
        <v>382.5</v>
      </c>
      <c r="U1095" s="47">
        <v>-42.5</v>
      </c>
      <c r="V1095" t="s">
        <v>71</v>
      </c>
      <c r="W1095" t="s">
        <v>72</v>
      </c>
      <c r="X1095"/>
      <c r="Y1095" t="s">
        <v>240</v>
      </c>
      <c r="Z1095" s="43" t="str">
        <f>Raw_data[[#This Row],[Month]]&amp;Raw_data[[#This Row],[Locations]]&amp;Raw_data[[#This Row],[Looker2]]</f>
        <v>45292Garden OaksRTC</v>
      </c>
      <c r="AA1095" s="44" t="str">
        <f>IFERROR(VLOOKUP(Raw_data[[#This Row],[Description]],'LU Table'!$A$1:$B$50,2,0),"")</f>
        <v>RTC</v>
      </c>
      <c r="AB1095" s="44" t="str">
        <f>TRIM(MID(Raw_data[[#This Row],[Location]],LEN("Positive Recovery- ")+1,LEN(Raw_data[[#This Row],[Location]])))</f>
        <v>Garden Oaks</v>
      </c>
      <c r="AC1095" s="45">
        <f t="shared" si="17"/>
        <v>45292</v>
      </c>
      <c r="AD1095" s="44" t="str">
        <f>VLOOKUP(Raw_data[[#This Row],[Locations]]&amp;Raw_data[[#This Row],[Looker2]],Category!A:E,5,0)</f>
        <v>Company Owned</v>
      </c>
      <c r="AE1095" s="44" t="str">
        <f>Raw_data[[#This Row],[Locations]]&amp;Raw_data[[#This Row],[Looker2]]</f>
        <v>Garden OaksRTC</v>
      </c>
    </row>
    <row r="1096" spans="1:31">
      <c r="A1096" s="15">
        <v>45306</v>
      </c>
      <c r="B1096" s="15">
        <v>45302</v>
      </c>
      <c r="C1096" t="s">
        <v>9</v>
      </c>
      <c r="D1096">
        <v>206945</v>
      </c>
      <c r="E1096" t="s">
        <v>807</v>
      </c>
      <c r="F1096" t="s">
        <v>405</v>
      </c>
      <c r="G1096" t="s">
        <v>808</v>
      </c>
      <c r="H1096" t="s">
        <v>152</v>
      </c>
      <c r="I1096" t="s">
        <v>232</v>
      </c>
      <c r="J1096" t="s">
        <v>96</v>
      </c>
      <c r="K1096" t="s">
        <v>57</v>
      </c>
      <c r="L1096" t="s">
        <v>128</v>
      </c>
      <c r="M1096">
        <v>1</v>
      </c>
      <c r="N1096" s="47">
        <v>428</v>
      </c>
      <c r="O1096" s="47">
        <v>0</v>
      </c>
      <c r="P1096" s="47">
        <v>0</v>
      </c>
      <c r="Q1096" s="47">
        <v>0</v>
      </c>
      <c r="R1096" s="47">
        <v>0</v>
      </c>
      <c r="S1096" s="47">
        <v>0</v>
      </c>
      <c r="T1096" s="47">
        <v>385.2</v>
      </c>
      <c r="U1096" s="47">
        <v>-42.8</v>
      </c>
      <c r="V1096" t="s">
        <v>71</v>
      </c>
      <c r="W1096" t="s">
        <v>72</v>
      </c>
      <c r="X1096"/>
      <c r="Y1096" t="s">
        <v>240</v>
      </c>
      <c r="Z1096" s="43" t="str">
        <f>Raw_data[[#This Row],[Month]]&amp;Raw_data[[#This Row],[Locations]]&amp;Raw_data[[#This Row],[Looker2]]</f>
        <v>45292Hill CountryRTC</v>
      </c>
      <c r="AA1096" s="44" t="str">
        <f>IFERROR(VLOOKUP(Raw_data[[#This Row],[Description]],'LU Table'!$A$1:$B$50,2,0),"")</f>
        <v>RTC</v>
      </c>
      <c r="AB1096" s="44" t="str">
        <f>TRIM(MID(Raw_data[[#This Row],[Location]],LEN("Positive Recovery- ")+1,LEN(Raw_data[[#This Row],[Location]])))</f>
        <v>Hill Country</v>
      </c>
      <c r="AC1096" s="45">
        <f t="shared" si="17"/>
        <v>45292</v>
      </c>
      <c r="AD1096" s="44" t="str">
        <f>VLOOKUP(Raw_data[[#This Row],[Locations]]&amp;Raw_data[[#This Row],[Looker2]],Category!A:E,5,0)</f>
        <v>Company Owned</v>
      </c>
      <c r="AE1096" s="44" t="str">
        <f>Raw_data[[#This Row],[Locations]]&amp;Raw_data[[#This Row],[Looker2]]</f>
        <v>Hill CountryRTC</v>
      </c>
    </row>
    <row r="1097" spans="1:31">
      <c r="A1097" s="15">
        <v>45306</v>
      </c>
      <c r="B1097" s="15">
        <v>45302</v>
      </c>
      <c r="C1097" t="s">
        <v>9</v>
      </c>
      <c r="D1097">
        <v>206946</v>
      </c>
      <c r="E1097" t="s">
        <v>991</v>
      </c>
      <c r="F1097" t="s">
        <v>992</v>
      </c>
      <c r="G1097" t="s">
        <v>993</v>
      </c>
      <c r="H1097" t="s">
        <v>152</v>
      </c>
      <c r="I1097" t="s">
        <v>232</v>
      </c>
      <c r="J1097" t="s">
        <v>90</v>
      </c>
      <c r="K1097" t="s">
        <v>16</v>
      </c>
      <c r="L1097" t="s">
        <v>131</v>
      </c>
      <c r="M1097">
        <v>1</v>
      </c>
      <c r="N1097" s="47">
        <v>535</v>
      </c>
      <c r="O1097" s="47">
        <v>0</v>
      </c>
      <c r="P1097" s="47">
        <v>0</v>
      </c>
      <c r="Q1097" s="47">
        <v>0</v>
      </c>
      <c r="R1097" s="47">
        <v>0</v>
      </c>
      <c r="S1097" s="47">
        <v>15</v>
      </c>
      <c r="T1097" s="47">
        <v>481.5</v>
      </c>
      <c r="U1097" s="47">
        <v>376.5</v>
      </c>
      <c r="V1097" t="s">
        <v>71</v>
      </c>
      <c r="W1097" t="s">
        <v>72</v>
      </c>
      <c r="X1097"/>
      <c r="Y1097" t="s">
        <v>240</v>
      </c>
      <c r="Z1097" s="43" t="str">
        <f>Raw_data[[#This Row],[Month]]&amp;Raw_data[[#This Row],[Locations]]&amp;Raw_data[[#This Row],[Looker2]]</f>
        <v>45292Garden OaksRTC</v>
      </c>
      <c r="AA1097" s="44" t="str">
        <f>IFERROR(VLOOKUP(Raw_data[[#This Row],[Description]],'LU Table'!$A$1:$B$50,2,0),"")</f>
        <v>RTC</v>
      </c>
      <c r="AB1097" s="44" t="str">
        <f>TRIM(MID(Raw_data[[#This Row],[Location]],LEN("Positive Recovery- ")+1,LEN(Raw_data[[#This Row],[Location]])))</f>
        <v>Garden Oaks</v>
      </c>
      <c r="AC1097" s="45">
        <f t="shared" si="17"/>
        <v>45292</v>
      </c>
      <c r="AD1097" s="44" t="str">
        <f>VLOOKUP(Raw_data[[#This Row],[Locations]]&amp;Raw_data[[#This Row],[Looker2]],Category!A:E,5,0)</f>
        <v>Company Owned</v>
      </c>
      <c r="AE1097" s="44" t="str">
        <f>Raw_data[[#This Row],[Locations]]&amp;Raw_data[[#This Row],[Looker2]]</f>
        <v>Garden OaksRTC</v>
      </c>
    </row>
    <row r="1098" spans="1:31">
      <c r="A1098" s="15">
        <v>45306</v>
      </c>
      <c r="B1098" s="15">
        <v>45302</v>
      </c>
      <c r="C1098" t="s">
        <v>9</v>
      </c>
      <c r="D1098">
        <v>206947</v>
      </c>
      <c r="E1098" t="s">
        <v>936</v>
      </c>
      <c r="F1098" t="s">
        <v>937</v>
      </c>
      <c r="G1098" t="s">
        <v>938</v>
      </c>
      <c r="H1098" t="s">
        <v>151</v>
      </c>
      <c r="I1098" t="s">
        <v>232</v>
      </c>
      <c r="J1098" t="s">
        <v>88</v>
      </c>
      <c r="K1098" t="s">
        <v>16</v>
      </c>
      <c r="L1098" t="s">
        <v>131</v>
      </c>
      <c r="M1098">
        <v>1</v>
      </c>
      <c r="N1098" s="47">
        <v>500</v>
      </c>
      <c r="O1098" s="47">
        <v>0</v>
      </c>
      <c r="P1098" s="47">
        <v>0</v>
      </c>
      <c r="Q1098" s="47">
        <v>0</v>
      </c>
      <c r="R1098" s="47">
        <v>0</v>
      </c>
      <c r="S1098" s="47">
        <v>0</v>
      </c>
      <c r="T1098" s="47">
        <v>450</v>
      </c>
      <c r="U1098" s="47">
        <v>-50</v>
      </c>
      <c r="V1098" t="s">
        <v>71</v>
      </c>
      <c r="W1098" t="s">
        <v>72</v>
      </c>
      <c r="X1098"/>
      <c r="Y1098" t="s">
        <v>240</v>
      </c>
      <c r="Z1098" s="43" t="str">
        <f>Raw_data[[#This Row],[Month]]&amp;Raw_data[[#This Row],[Locations]]&amp;Raw_data[[#This Row],[Looker2]]</f>
        <v>45292Garden OaksRTC</v>
      </c>
      <c r="AA1098" s="44" t="str">
        <f>IFERROR(VLOOKUP(Raw_data[[#This Row],[Description]],'LU Table'!$A$1:$B$50,2,0),"")</f>
        <v>RTC</v>
      </c>
      <c r="AB1098" s="44" t="str">
        <f>TRIM(MID(Raw_data[[#This Row],[Location]],LEN("Positive Recovery- ")+1,LEN(Raw_data[[#This Row],[Location]])))</f>
        <v>Garden Oaks</v>
      </c>
      <c r="AC1098" s="45">
        <f t="shared" si="17"/>
        <v>45292</v>
      </c>
      <c r="AD1098" s="44" t="str">
        <f>VLOOKUP(Raw_data[[#This Row],[Locations]]&amp;Raw_data[[#This Row],[Looker2]],Category!A:E,5,0)</f>
        <v>Company Owned</v>
      </c>
      <c r="AE1098" s="44" t="str">
        <f>Raw_data[[#This Row],[Locations]]&amp;Raw_data[[#This Row],[Looker2]]</f>
        <v>Garden OaksRTC</v>
      </c>
    </row>
    <row r="1099" spans="1:31">
      <c r="A1099" s="15">
        <v>45306</v>
      </c>
      <c r="B1099" s="15">
        <v>45302</v>
      </c>
      <c r="C1099" t="s">
        <v>9</v>
      </c>
      <c r="D1099">
        <v>206948</v>
      </c>
      <c r="E1099" t="s">
        <v>975</v>
      </c>
      <c r="F1099" t="s">
        <v>255</v>
      </c>
      <c r="G1099" t="s">
        <v>976</v>
      </c>
      <c r="H1099" t="s">
        <v>627</v>
      </c>
      <c r="I1099" t="s">
        <v>232</v>
      </c>
      <c r="J1099" t="s">
        <v>94</v>
      </c>
      <c r="K1099" t="s">
        <v>16</v>
      </c>
      <c r="L1099" t="s">
        <v>130</v>
      </c>
      <c r="M1099">
        <v>1</v>
      </c>
      <c r="N1099" s="47">
        <v>495</v>
      </c>
      <c r="O1099" s="47">
        <v>0</v>
      </c>
      <c r="P1099" s="47">
        <v>0</v>
      </c>
      <c r="Q1099" s="47">
        <v>0</v>
      </c>
      <c r="R1099" s="47">
        <v>0</v>
      </c>
      <c r="S1099" s="47">
        <v>0</v>
      </c>
      <c r="T1099" s="47">
        <v>445.5</v>
      </c>
      <c r="U1099" s="47">
        <v>-49.5</v>
      </c>
      <c r="V1099" t="s">
        <v>71</v>
      </c>
      <c r="W1099" t="s">
        <v>72</v>
      </c>
      <c r="X1099"/>
      <c r="Y1099" t="s">
        <v>240</v>
      </c>
      <c r="Z1099" s="43" t="str">
        <f>Raw_data[[#This Row],[Month]]&amp;Raw_data[[#This Row],[Locations]]&amp;Raw_data[[#This Row],[Looker2]]</f>
        <v>45292Garden OaksRTC</v>
      </c>
      <c r="AA1099" s="44" t="str">
        <f>IFERROR(VLOOKUP(Raw_data[[#This Row],[Description]],'LU Table'!$A$1:$B$50,2,0),"")</f>
        <v>RTC</v>
      </c>
      <c r="AB1099" s="44" t="str">
        <f>TRIM(MID(Raw_data[[#This Row],[Location]],LEN("Positive Recovery- ")+1,LEN(Raw_data[[#This Row],[Location]])))</f>
        <v>Garden Oaks</v>
      </c>
      <c r="AC1099" s="45">
        <f t="shared" si="17"/>
        <v>45292</v>
      </c>
      <c r="AD1099" s="44" t="str">
        <f>VLOOKUP(Raw_data[[#This Row],[Locations]]&amp;Raw_data[[#This Row],[Looker2]],Category!A:E,5,0)</f>
        <v>Company Owned</v>
      </c>
      <c r="AE1099" s="44" t="str">
        <f>Raw_data[[#This Row],[Locations]]&amp;Raw_data[[#This Row],[Looker2]]</f>
        <v>Garden OaksRTC</v>
      </c>
    </row>
    <row r="1100" spans="1:31">
      <c r="A1100" s="15">
        <v>45306</v>
      </c>
      <c r="B1100" s="15">
        <v>45302</v>
      </c>
      <c r="C1100" t="s">
        <v>9</v>
      </c>
      <c r="D1100">
        <v>206949</v>
      </c>
      <c r="E1100" t="s">
        <v>99</v>
      </c>
      <c r="F1100" t="s">
        <v>278</v>
      </c>
      <c r="G1100" t="s">
        <v>400</v>
      </c>
      <c r="H1100" t="s">
        <v>178</v>
      </c>
      <c r="I1100" t="s">
        <v>232</v>
      </c>
      <c r="J1100" t="s">
        <v>711</v>
      </c>
      <c r="K1100" t="s">
        <v>107</v>
      </c>
      <c r="L1100" t="s">
        <v>130</v>
      </c>
      <c r="M1100">
        <v>1</v>
      </c>
      <c r="N1100" s="47">
        <v>312</v>
      </c>
      <c r="O1100" s="47">
        <v>0</v>
      </c>
      <c r="P1100" s="47">
        <v>0</v>
      </c>
      <c r="Q1100" s="47">
        <v>0</v>
      </c>
      <c r="R1100" s="47">
        <v>0</v>
      </c>
      <c r="S1100" s="47">
        <v>312</v>
      </c>
      <c r="T1100" s="47">
        <v>280.8</v>
      </c>
      <c r="U1100" s="47">
        <v>280.8</v>
      </c>
      <c r="V1100" t="s">
        <v>71</v>
      </c>
      <c r="W1100" t="s">
        <v>72</v>
      </c>
      <c r="X1100"/>
      <c r="Y1100" t="s">
        <v>240</v>
      </c>
      <c r="Z1100" s="43" t="str">
        <f>Raw_data[[#This Row],[Month]]&amp;Raw_data[[#This Row],[Locations]]&amp;Raw_data[[#This Row],[Looker2]]</f>
        <v>45292Dallas Ft WorthRTC</v>
      </c>
      <c r="AA1100" s="44" t="str">
        <f>IFERROR(VLOOKUP(Raw_data[[#This Row],[Description]],'LU Table'!$A$1:$B$50,2,0),"")</f>
        <v>RTC</v>
      </c>
      <c r="AB1100" s="44" t="str">
        <f>TRIM(MID(Raw_data[[#This Row],[Location]],LEN("Positive Recovery- ")+1,LEN(Raw_data[[#This Row],[Location]])))</f>
        <v>Dallas Ft Worth</v>
      </c>
      <c r="AC1100" s="45">
        <f t="shared" si="17"/>
        <v>45292</v>
      </c>
      <c r="AD1100" s="44" t="str">
        <f>VLOOKUP(Raw_data[[#This Row],[Locations]]&amp;Raw_data[[#This Row],[Looker2]],Category!A:E,5,0)</f>
        <v>Company Owned</v>
      </c>
      <c r="AE1100" s="44" t="str">
        <f>Raw_data[[#This Row],[Locations]]&amp;Raw_data[[#This Row],[Looker2]]</f>
        <v>Dallas Ft WorthRTC</v>
      </c>
    </row>
    <row r="1101" spans="1:31">
      <c r="A1101" s="15">
        <v>45306</v>
      </c>
      <c r="B1101" s="15">
        <v>45302</v>
      </c>
      <c r="C1101" t="s">
        <v>9</v>
      </c>
      <c r="D1101">
        <v>206950</v>
      </c>
      <c r="E1101" t="s">
        <v>949</v>
      </c>
      <c r="F1101" t="s">
        <v>950</v>
      </c>
      <c r="G1101" t="s">
        <v>382</v>
      </c>
      <c r="H1101" t="s">
        <v>154</v>
      </c>
      <c r="I1101" t="s">
        <v>232</v>
      </c>
      <c r="J1101" t="s">
        <v>93</v>
      </c>
      <c r="K1101" t="s">
        <v>107</v>
      </c>
      <c r="L1101" t="s">
        <v>131</v>
      </c>
      <c r="M1101">
        <v>1</v>
      </c>
      <c r="N1101" s="47">
        <v>530</v>
      </c>
      <c r="O1101" s="47">
        <v>0</v>
      </c>
      <c r="P1101" s="47">
        <v>0</v>
      </c>
      <c r="Q1101" s="47">
        <v>0</v>
      </c>
      <c r="R1101" s="47">
        <v>0</v>
      </c>
      <c r="S1101" s="47">
        <v>0</v>
      </c>
      <c r="T1101" s="47">
        <v>477</v>
      </c>
      <c r="U1101" s="47">
        <v>-53</v>
      </c>
      <c r="V1101" t="s">
        <v>71</v>
      </c>
      <c r="W1101" t="s">
        <v>72</v>
      </c>
      <c r="X1101"/>
      <c r="Y1101" t="s">
        <v>240</v>
      </c>
      <c r="Z1101" s="43" t="str">
        <f>Raw_data[[#This Row],[Month]]&amp;Raw_data[[#This Row],[Locations]]&amp;Raw_data[[#This Row],[Looker2]]</f>
        <v>45292Dallas Ft WorthRTC</v>
      </c>
      <c r="AA1101" s="44" t="str">
        <f>IFERROR(VLOOKUP(Raw_data[[#This Row],[Description]],'LU Table'!$A$1:$B$50,2,0),"")</f>
        <v>RTC</v>
      </c>
      <c r="AB1101" s="44" t="str">
        <f>TRIM(MID(Raw_data[[#This Row],[Location]],LEN("Positive Recovery- ")+1,LEN(Raw_data[[#This Row],[Location]])))</f>
        <v>Dallas Ft Worth</v>
      </c>
      <c r="AC1101" s="45">
        <f t="shared" si="17"/>
        <v>45292</v>
      </c>
      <c r="AD1101" s="44" t="str">
        <f>VLOOKUP(Raw_data[[#This Row],[Locations]]&amp;Raw_data[[#This Row],[Looker2]],Category!A:E,5,0)</f>
        <v>Company Owned</v>
      </c>
      <c r="AE1101" s="44" t="str">
        <f>Raw_data[[#This Row],[Locations]]&amp;Raw_data[[#This Row],[Looker2]]</f>
        <v>Dallas Ft WorthRTC</v>
      </c>
    </row>
    <row r="1102" spans="1:31">
      <c r="A1102" s="15">
        <v>45306</v>
      </c>
      <c r="B1102" s="15">
        <v>45302</v>
      </c>
      <c r="C1102" t="s">
        <v>9</v>
      </c>
      <c r="D1102">
        <v>206951</v>
      </c>
      <c r="E1102" t="s">
        <v>677</v>
      </c>
      <c r="F1102" t="s">
        <v>543</v>
      </c>
      <c r="G1102" t="s">
        <v>508</v>
      </c>
      <c r="H1102" t="s">
        <v>151</v>
      </c>
      <c r="I1102" t="s">
        <v>232</v>
      </c>
      <c r="J1102" t="s">
        <v>88</v>
      </c>
      <c r="K1102" t="s">
        <v>57</v>
      </c>
      <c r="L1102" t="s">
        <v>131</v>
      </c>
      <c r="M1102">
        <v>1</v>
      </c>
      <c r="N1102" s="47">
        <v>500</v>
      </c>
      <c r="O1102" s="47">
        <v>0</v>
      </c>
      <c r="P1102" s="47">
        <v>0</v>
      </c>
      <c r="Q1102" s="47">
        <v>0</v>
      </c>
      <c r="R1102" s="47">
        <v>0</v>
      </c>
      <c r="S1102" s="47">
        <v>0</v>
      </c>
      <c r="T1102" s="47">
        <v>450</v>
      </c>
      <c r="U1102" s="47">
        <v>-50</v>
      </c>
      <c r="V1102" t="s">
        <v>71</v>
      </c>
      <c r="W1102" t="s">
        <v>72</v>
      </c>
      <c r="X1102"/>
      <c r="Y1102" t="s">
        <v>240</v>
      </c>
      <c r="Z1102" s="43" t="str">
        <f>Raw_data[[#This Row],[Month]]&amp;Raw_data[[#This Row],[Locations]]&amp;Raw_data[[#This Row],[Looker2]]</f>
        <v>45292Hill CountryRTC</v>
      </c>
      <c r="AA1102" s="44" t="str">
        <f>IFERROR(VLOOKUP(Raw_data[[#This Row],[Description]],'LU Table'!$A$1:$B$50,2,0),"")</f>
        <v>RTC</v>
      </c>
      <c r="AB1102" s="44" t="str">
        <f>TRIM(MID(Raw_data[[#This Row],[Location]],LEN("Positive Recovery- ")+1,LEN(Raw_data[[#This Row],[Location]])))</f>
        <v>Hill Country</v>
      </c>
      <c r="AC1102" s="45">
        <f t="shared" si="17"/>
        <v>45292</v>
      </c>
      <c r="AD1102" s="44" t="str">
        <f>VLOOKUP(Raw_data[[#This Row],[Locations]]&amp;Raw_data[[#This Row],[Looker2]],Category!A:E,5,0)</f>
        <v>Company Owned</v>
      </c>
      <c r="AE1102" s="44" t="str">
        <f>Raw_data[[#This Row],[Locations]]&amp;Raw_data[[#This Row],[Looker2]]</f>
        <v>Hill CountryRTC</v>
      </c>
    </row>
    <row r="1103" spans="1:31">
      <c r="A1103" s="15">
        <v>45306</v>
      </c>
      <c r="B1103" s="15">
        <v>45302</v>
      </c>
      <c r="C1103" t="s">
        <v>9</v>
      </c>
      <c r="D1103">
        <v>206952</v>
      </c>
      <c r="E1103" t="s">
        <v>1049</v>
      </c>
      <c r="F1103" t="s">
        <v>391</v>
      </c>
      <c r="G1103" t="s">
        <v>450</v>
      </c>
      <c r="H1103" t="s">
        <v>155</v>
      </c>
      <c r="I1103" t="s">
        <v>232</v>
      </c>
      <c r="J1103" t="s">
        <v>17</v>
      </c>
      <c r="K1103" t="s">
        <v>16</v>
      </c>
      <c r="L1103" t="s">
        <v>130</v>
      </c>
      <c r="M1103">
        <v>1</v>
      </c>
      <c r="N1103" s="47">
        <v>750</v>
      </c>
      <c r="O1103" s="47">
        <v>0</v>
      </c>
      <c r="P1103" s="47">
        <v>0</v>
      </c>
      <c r="Q1103" s="47">
        <v>0</v>
      </c>
      <c r="R1103" s="47">
        <v>0</v>
      </c>
      <c r="S1103" s="47">
        <v>0</v>
      </c>
      <c r="T1103" s="47">
        <v>750</v>
      </c>
      <c r="U1103" s="47">
        <v>0</v>
      </c>
      <c r="V1103" t="s">
        <v>71</v>
      </c>
      <c r="W1103" t="s">
        <v>72</v>
      </c>
      <c r="X1103"/>
      <c r="Y1103" t="s">
        <v>240</v>
      </c>
      <c r="Z1103" s="43" t="str">
        <f>Raw_data[[#This Row],[Month]]&amp;Raw_data[[#This Row],[Locations]]&amp;Raw_data[[#This Row],[Looker2]]</f>
        <v>45292Garden OaksDetox</v>
      </c>
      <c r="AA1103" s="44" t="str">
        <f>IFERROR(VLOOKUP(Raw_data[[#This Row],[Description]],'LU Table'!$A$1:$B$50,2,0),"")</f>
        <v>Detox</v>
      </c>
      <c r="AB1103" s="44" t="str">
        <f>TRIM(MID(Raw_data[[#This Row],[Location]],LEN("Positive Recovery- ")+1,LEN(Raw_data[[#This Row],[Location]])))</f>
        <v>Garden Oaks</v>
      </c>
      <c r="AC1103" s="45">
        <f t="shared" si="17"/>
        <v>45292</v>
      </c>
      <c r="AD1103" s="44" t="str">
        <f>VLOOKUP(Raw_data[[#This Row],[Locations]]&amp;Raw_data[[#This Row],[Looker2]],Category!A:E,5,0)</f>
        <v>Company Owned</v>
      </c>
      <c r="AE1103" s="44" t="str">
        <f>Raw_data[[#This Row],[Locations]]&amp;Raw_data[[#This Row],[Looker2]]</f>
        <v>Garden OaksDetox</v>
      </c>
    </row>
    <row r="1104" spans="1:31">
      <c r="A1104" s="15">
        <v>45306</v>
      </c>
      <c r="B1104" s="15">
        <v>45302</v>
      </c>
      <c r="C1104" t="s">
        <v>9</v>
      </c>
      <c r="D1104">
        <v>206953</v>
      </c>
      <c r="E1104" t="s">
        <v>885</v>
      </c>
      <c r="F1104" t="s">
        <v>886</v>
      </c>
      <c r="G1104" t="s">
        <v>887</v>
      </c>
      <c r="H1104" t="s">
        <v>151</v>
      </c>
      <c r="I1104" t="s">
        <v>232</v>
      </c>
      <c r="J1104" t="s">
        <v>90</v>
      </c>
      <c r="K1104" t="s">
        <v>16</v>
      </c>
      <c r="L1104" t="s">
        <v>131</v>
      </c>
      <c r="M1104">
        <v>1</v>
      </c>
      <c r="N1104" s="47">
        <v>425</v>
      </c>
      <c r="O1104" s="47">
        <v>0</v>
      </c>
      <c r="P1104" s="47">
        <v>0</v>
      </c>
      <c r="Q1104" s="47">
        <v>0</v>
      </c>
      <c r="R1104" s="47">
        <v>0</v>
      </c>
      <c r="S1104" s="47">
        <v>425</v>
      </c>
      <c r="T1104" s="47">
        <v>425</v>
      </c>
      <c r="U1104" s="47">
        <v>425</v>
      </c>
      <c r="V1104" t="s">
        <v>71</v>
      </c>
      <c r="W1104" t="s">
        <v>72</v>
      </c>
      <c r="X1104"/>
      <c r="Y1104" t="s">
        <v>240</v>
      </c>
      <c r="Z1104" s="43" t="str">
        <f>Raw_data[[#This Row],[Month]]&amp;Raw_data[[#This Row],[Locations]]&amp;Raw_data[[#This Row],[Looker2]]</f>
        <v>45292Garden OaksRTC</v>
      </c>
      <c r="AA1104" s="44" t="str">
        <f>IFERROR(VLOOKUP(Raw_data[[#This Row],[Description]],'LU Table'!$A$1:$B$50,2,0),"")</f>
        <v>RTC</v>
      </c>
      <c r="AB1104" s="44" t="str">
        <f>TRIM(MID(Raw_data[[#This Row],[Location]],LEN("Positive Recovery- ")+1,LEN(Raw_data[[#This Row],[Location]])))</f>
        <v>Garden Oaks</v>
      </c>
      <c r="AC1104" s="45">
        <f t="shared" si="17"/>
        <v>45292</v>
      </c>
      <c r="AD1104" s="44" t="str">
        <f>VLOOKUP(Raw_data[[#This Row],[Locations]]&amp;Raw_data[[#This Row],[Looker2]],Category!A:E,5,0)</f>
        <v>Company Owned</v>
      </c>
      <c r="AE1104" s="44" t="str">
        <f>Raw_data[[#This Row],[Locations]]&amp;Raw_data[[#This Row],[Looker2]]</f>
        <v>Garden OaksRTC</v>
      </c>
    </row>
    <row r="1105" spans="1:31">
      <c r="A1105" s="15">
        <v>45306</v>
      </c>
      <c r="B1105" s="15">
        <v>45302</v>
      </c>
      <c r="C1105" t="s">
        <v>9</v>
      </c>
      <c r="D1105">
        <v>206954</v>
      </c>
      <c r="E1105" t="s">
        <v>116</v>
      </c>
      <c r="F1105" t="s">
        <v>272</v>
      </c>
      <c r="G1105" t="s">
        <v>273</v>
      </c>
      <c r="H1105" t="s">
        <v>151</v>
      </c>
      <c r="I1105" t="s">
        <v>232</v>
      </c>
      <c r="J1105" t="s">
        <v>89</v>
      </c>
      <c r="K1105" t="s">
        <v>16</v>
      </c>
      <c r="L1105" t="s">
        <v>131</v>
      </c>
      <c r="M1105">
        <v>1</v>
      </c>
      <c r="N1105" s="47">
        <v>425</v>
      </c>
      <c r="O1105" s="47">
        <v>0</v>
      </c>
      <c r="P1105" s="47">
        <v>0</v>
      </c>
      <c r="Q1105" s="47">
        <v>0</v>
      </c>
      <c r="R1105" s="47">
        <v>0</v>
      </c>
      <c r="S1105" s="47">
        <v>0</v>
      </c>
      <c r="T1105" s="47">
        <v>382.5</v>
      </c>
      <c r="U1105" s="47">
        <v>-42.5</v>
      </c>
      <c r="V1105" t="s">
        <v>71</v>
      </c>
      <c r="W1105" t="s">
        <v>72</v>
      </c>
      <c r="X1105"/>
      <c r="Y1105" t="s">
        <v>240</v>
      </c>
      <c r="Z1105" s="43" t="str">
        <f>Raw_data[[#This Row],[Month]]&amp;Raw_data[[#This Row],[Locations]]&amp;Raw_data[[#This Row],[Looker2]]</f>
        <v>45292Garden OaksRTC</v>
      </c>
      <c r="AA1105" s="44" t="str">
        <f>IFERROR(VLOOKUP(Raw_data[[#This Row],[Description]],'LU Table'!$A$1:$B$50,2,0),"")</f>
        <v>RTC</v>
      </c>
      <c r="AB1105" s="44" t="str">
        <f>TRIM(MID(Raw_data[[#This Row],[Location]],LEN("Positive Recovery- ")+1,LEN(Raw_data[[#This Row],[Location]])))</f>
        <v>Garden Oaks</v>
      </c>
      <c r="AC1105" s="45">
        <f t="shared" si="17"/>
        <v>45292</v>
      </c>
      <c r="AD1105" s="44" t="str">
        <f>VLOOKUP(Raw_data[[#This Row],[Locations]]&amp;Raw_data[[#This Row],[Looker2]],Category!A:E,5,0)</f>
        <v>Company Owned</v>
      </c>
      <c r="AE1105" s="44" t="str">
        <f>Raw_data[[#This Row],[Locations]]&amp;Raw_data[[#This Row],[Looker2]]</f>
        <v>Garden OaksRTC</v>
      </c>
    </row>
    <row r="1106" spans="1:31">
      <c r="A1106" s="15">
        <v>45306</v>
      </c>
      <c r="B1106" s="15">
        <v>45302</v>
      </c>
      <c r="C1106" t="s">
        <v>9</v>
      </c>
      <c r="D1106">
        <v>206955</v>
      </c>
      <c r="E1106" t="s">
        <v>187</v>
      </c>
      <c r="F1106" t="s">
        <v>349</v>
      </c>
      <c r="G1106" t="s">
        <v>507</v>
      </c>
      <c r="H1106" t="s">
        <v>151</v>
      </c>
      <c r="I1106" t="s">
        <v>232</v>
      </c>
      <c r="J1106" t="s">
        <v>88</v>
      </c>
      <c r="K1106" t="s">
        <v>107</v>
      </c>
      <c r="L1106" t="s">
        <v>130</v>
      </c>
      <c r="M1106">
        <v>1</v>
      </c>
      <c r="N1106" s="47">
        <v>500</v>
      </c>
      <c r="O1106" s="47">
        <v>0</v>
      </c>
      <c r="P1106" s="47">
        <v>0</v>
      </c>
      <c r="Q1106" s="47">
        <v>0</v>
      </c>
      <c r="R1106" s="47">
        <v>0</v>
      </c>
      <c r="S1106" s="47">
        <v>500</v>
      </c>
      <c r="T1106" s="47">
        <v>450</v>
      </c>
      <c r="U1106" s="47">
        <v>450</v>
      </c>
      <c r="V1106" t="s">
        <v>71</v>
      </c>
      <c r="W1106" t="s">
        <v>72</v>
      </c>
      <c r="X1106"/>
      <c r="Y1106" t="s">
        <v>240</v>
      </c>
      <c r="Z1106" s="43" t="str">
        <f>Raw_data[[#This Row],[Month]]&amp;Raw_data[[#This Row],[Locations]]&amp;Raw_data[[#This Row],[Looker2]]</f>
        <v>45292Dallas Ft WorthRTC</v>
      </c>
      <c r="AA1106" s="44" t="str">
        <f>IFERROR(VLOOKUP(Raw_data[[#This Row],[Description]],'LU Table'!$A$1:$B$50,2,0),"")</f>
        <v>RTC</v>
      </c>
      <c r="AB1106" s="44" t="str">
        <f>TRIM(MID(Raw_data[[#This Row],[Location]],LEN("Positive Recovery- ")+1,LEN(Raw_data[[#This Row],[Location]])))</f>
        <v>Dallas Ft Worth</v>
      </c>
      <c r="AC1106" s="45">
        <f t="shared" si="17"/>
        <v>45292</v>
      </c>
      <c r="AD1106" s="44" t="str">
        <f>VLOOKUP(Raw_data[[#This Row],[Locations]]&amp;Raw_data[[#This Row],[Looker2]],Category!A:E,5,0)</f>
        <v>Company Owned</v>
      </c>
      <c r="AE1106" s="44" t="str">
        <f>Raw_data[[#This Row],[Locations]]&amp;Raw_data[[#This Row],[Looker2]]</f>
        <v>Dallas Ft WorthRTC</v>
      </c>
    </row>
    <row r="1107" spans="1:31">
      <c r="A1107" s="15">
        <v>45306</v>
      </c>
      <c r="B1107" s="15">
        <v>45302</v>
      </c>
      <c r="C1107" t="s">
        <v>9</v>
      </c>
      <c r="D1107">
        <v>206956</v>
      </c>
      <c r="E1107" t="s">
        <v>746</v>
      </c>
      <c r="F1107" t="s">
        <v>463</v>
      </c>
      <c r="G1107" t="s">
        <v>312</v>
      </c>
      <c r="H1107" t="s">
        <v>178</v>
      </c>
      <c r="I1107" t="s">
        <v>232</v>
      </c>
      <c r="J1107" t="s">
        <v>711</v>
      </c>
      <c r="K1107" t="s">
        <v>16</v>
      </c>
      <c r="L1107" t="s">
        <v>131</v>
      </c>
      <c r="M1107">
        <v>1</v>
      </c>
      <c r="N1107" s="47">
        <v>312</v>
      </c>
      <c r="O1107" s="47">
        <v>0</v>
      </c>
      <c r="P1107" s="47">
        <v>0</v>
      </c>
      <c r="Q1107" s="47">
        <v>0</v>
      </c>
      <c r="R1107" s="47">
        <v>0</v>
      </c>
      <c r="S1107" s="47">
        <v>0</v>
      </c>
      <c r="T1107" s="47">
        <v>280.8</v>
      </c>
      <c r="U1107" s="47">
        <v>8.8000000000000007</v>
      </c>
      <c r="V1107" t="s">
        <v>71</v>
      </c>
      <c r="W1107" t="s">
        <v>72</v>
      </c>
      <c r="X1107"/>
      <c r="Y1107" t="s">
        <v>240</v>
      </c>
      <c r="Z1107" s="43" t="str">
        <f>Raw_data[[#This Row],[Month]]&amp;Raw_data[[#This Row],[Locations]]&amp;Raw_data[[#This Row],[Looker2]]</f>
        <v>45292Garden OaksRTC</v>
      </c>
      <c r="AA1107" s="44" t="str">
        <f>IFERROR(VLOOKUP(Raw_data[[#This Row],[Description]],'LU Table'!$A$1:$B$50,2,0),"")</f>
        <v>RTC</v>
      </c>
      <c r="AB1107" s="44" t="str">
        <f>TRIM(MID(Raw_data[[#This Row],[Location]],LEN("Positive Recovery- ")+1,LEN(Raw_data[[#This Row],[Location]])))</f>
        <v>Garden Oaks</v>
      </c>
      <c r="AC1107" s="45">
        <f t="shared" si="17"/>
        <v>45292</v>
      </c>
      <c r="AD1107" s="44" t="str">
        <f>VLOOKUP(Raw_data[[#This Row],[Locations]]&amp;Raw_data[[#This Row],[Looker2]],Category!A:E,5,0)</f>
        <v>Company Owned</v>
      </c>
      <c r="AE1107" s="44" t="str">
        <f>Raw_data[[#This Row],[Locations]]&amp;Raw_data[[#This Row],[Looker2]]</f>
        <v>Garden OaksRTC</v>
      </c>
    </row>
    <row r="1108" spans="1:31">
      <c r="A1108" s="15">
        <v>45306</v>
      </c>
      <c r="B1108" s="15">
        <v>45302</v>
      </c>
      <c r="C1108" t="s">
        <v>9</v>
      </c>
      <c r="D1108">
        <v>206957</v>
      </c>
      <c r="E1108" t="s">
        <v>1046</v>
      </c>
      <c r="F1108" t="s">
        <v>1047</v>
      </c>
      <c r="G1108" t="s">
        <v>1048</v>
      </c>
      <c r="H1108" t="s">
        <v>151</v>
      </c>
      <c r="I1108" t="s">
        <v>232</v>
      </c>
      <c r="J1108" t="s">
        <v>88</v>
      </c>
      <c r="K1108" t="s">
        <v>57</v>
      </c>
      <c r="L1108" t="s">
        <v>131</v>
      </c>
      <c r="M1108">
        <v>1</v>
      </c>
      <c r="N1108" s="47">
        <v>500</v>
      </c>
      <c r="O1108" s="47">
        <v>0</v>
      </c>
      <c r="P1108" s="47">
        <v>0</v>
      </c>
      <c r="Q1108" s="47">
        <v>0</v>
      </c>
      <c r="R1108" s="47">
        <v>0</v>
      </c>
      <c r="S1108" s="47">
        <v>500</v>
      </c>
      <c r="T1108" s="47">
        <v>450</v>
      </c>
      <c r="U1108" s="47">
        <v>450</v>
      </c>
      <c r="V1108" t="s">
        <v>71</v>
      </c>
      <c r="W1108" t="s">
        <v>72</v>
      </c>
      <c r="X1108"/>
      <c r="Y1108" t="s">
        <v>240</v>
      </c>
      <c r="Z1108" s="43" t="str">
        <f>Raw_data[[#This Row],[Month]]&amp;Raw_data[[#This Row],[Locations]]&amp;Raw_data[[#This Row],[Looker2]]</f>
        <v>45292Hill CountryRTC</v>
      </c>
      <c r="AA1108" s="44" t="str">
        <f>IFERROR(VLOOKUP(Raw_data[[#This Row],[Description]],'LU Table'!$A$1:$B$50,2,0),"")</f>
        <v>RTC</v>
      </c>
      <c r="AB1108" s="44" t="str">
        <f>TRIM(MID(Raw_data[[#This Row],[Location]],LEN("Positive Recovery- ")+1,LEN(Raw_data[[#This Row],[Location]])))</f>
        <v>Hill Country</v>
      </c>
      <c r="AC1108" s="45">
        <f t="shared" si="17"/>
        <v>45292</v>
      </c>
      <c r="AD1108" s="44" t="str">
        <f>VLOOKUP(Raw_data[[#This Row],[Locations]]&amp;Raw_data[[#This Row],[Looker2]],Category!A:E,5,0)</f>
        <v>Company Owned</v>
      </c>
      <c r="AE1108" s="44" t="str">
        <f>Raw_data[[#This Row],[Locations]]&amp;Raw_data[[#This Row],[Looker2]]</f>
        <v>Hill CountryRTC</v>
      </c>
    </row>
    <row r="1109" spans="1:31">
      <c r="A1109" s="15">
        <v>45306</v>
      </c>
      <c r="B1109" s="15">
        <v>45302</v>
      </c>
      <c r="C1109" t="s">
        <v>9</v>
      </c>
      <c r="D1109">
        <v>206958</v>
      </c>
      <c r="E1109" t="s">
        <v>941</v>
      </c>
      <c r="F1109" t="s">
        <v>942</v>
      </c>
      <c r="G1109" t="s">
        <v>486</v>
      </c>
      <c r="H1109" t="s">
        <v>151</v>
      </c>
      <c r="I1109" t="s">
        <v>232</v>
      </c>
      <c r="J1109" t="s">
        <v>95</v>
      </c>
      <c r="K1109" t="s">
        <v>16</v>
      </c>
      <c r="L1109" t="s">
        <v>131</v>
      </c>
      <c r="M1109">
        <v>1</v>
      </c>
      <c r="N1109" s="47">
        <v>530</v>
      </c>
      <c r="O1109" s="47">
        <v>0</v>
      </c>
      <c r="P1109" s="47">
        <v>0</v>
      </c>
      <c r="Q1109" s="47">
        <v>0</v>
      </c>
      <c r="R1109" s="47">
        <v>0</v>
      </c>
      <c r="S1109" s="47">
        <v>530</v>
      </c>
      <c r="T1109" s="47">
        <v>522</v>
      </c>
      <c r="U1109" s="47">
        <v>522</v>
      </c>
      <c r="V1109" t="s">
        <v>71</v>
      </c>
      <c r="W1109" t="s">
        <v>72</v>
      </c>
      <c r="X1109"/>
      <c r="Y1109" t="s">
        <v>240</v>
      </c>
      <c r="Z1109" s="43" t="str">
        <f>Raw_data[[#This Row],[Month]]&amp;Raw_data[[#This Row],[Locations]]&amp;Raw_data[[#This Row],[Looker2]]</f>
        <v>45292Garden OaksRTC</v>
      </c>
      <c r="AA1109" s="44" t="str">
        <f>IFERROR(VLOOKUP(Raw_data[[#This Row],[Description]],'LU Table'!$A$1:$B$50,2,0),"")</f>
        <v>RTC</v>
      </c>
      <c r="AB1109" s="44" t="str">
        <f>TRIM(MID(Raw_data[[#This Row],[Location]],LEN("Positive Recovery- ")+1,LEN(Raw_data[[#This Row],[Location]])))</f>
        <v>Garden Oaks</v>
      </c>
      <c r="AC1109" s="45">
        <f t="shared" si="17"/>
        <v>45292</v>
      </c>
      <c r="AD1109" s="44" t="str">
        <f>VLOOKUP(Raw_data[[#This Row],[Locations]]&amp;Raw_data[[#This Row],[Looker2]],Category!A:E,5,0)</f>
        <v>Company Owned</v>
      </c>
      <c r="AE1109" s="44" t="str">
        <f>Raw_data[[#This Row],[Locations]]&amp;Raw_data[[#This Row],[Looker2]]</f>
        <v>Garden OaksRTC</v>
      </c>
    </row>
    <row r="1110" spans="1:31">
      <c r="A1110" s="15">
        <v>45306</v>
      </c>
      <c r="B1110" s="15">
        <v>45302</v>
      </c>
      <c r="C1110" t="s">
        <v>9</v>
      </c>
      <c r="D1110">
        <v>206959</v>
      </c>
      <c r="E1110" t="s">
        <v>122</v>
      </c>
      <c r="F1110" t="s">
        <v>441</v>
      </c>
      <c r="G1110" t="s">
        <v>442</v>
      </c>
      <c r="H1110" t="s">
        <v>627</v>
      </c>
      <c r="I1110" t="s">
        <v>232</v>
      </c>
      <c r="J1110" t="s">
        <v>94</v>
      </c>
      <c r="K1110" t="s">
        <v>16</v>
      </c>
      <c r="L1110" t="s">
        <v>130</v>
      </c>
      <c r="M1110">
        <v>1</v>
      </c>
      <c r="N1110" s="47">
        <v>495</v>
      </c>
      <c r="O1110" s="47">
        <v>0</v>
      </c>
      <c r="P1110" s="47">
        <v>0</v>
      </c>
      <c r="Q1110" s="47">
        <v>0</v>
      </c>
      <c r="R1110" s="47">
        <v>0</v>
      </c>
      <c r="S1110" s="47">
        <v>0</v>
      </c>
      <c r="T1110" s="47">
        <v>445.5</v>
      </c>
      <c r="U1110" s="47">
        <v>74.25</v>
      </c>
      <c r="V1110" t="s">
        <v>71</v>
      </c>
      <c r="W1110" t="s">
        <v>72</v>
      </c>
      <c r="X1110"/>
      <c r="Y1110" t="s">
        <v>240</v>
      </c>
      <c r="Z1110" s="43" t="str">
        <f>Raw_data[[#This Row],[Month]]&amp;Raw_data[[#This Row],[Locations]]&amp;Raw_data[[#This Row],[Looker2]]</f>
        <v>45292Garden OaksRTC</v>
      </c>
      <c r="AA1110" s="44" t="str">
        <f>IFERROR(VLOOKUP(Raw_data[[#This Row],[Description]],'LU Table'!$A$1:$B$50,2,0),"")</f>
        <v>RTC</v>
      </c>
      <c r="AB1110" s="44" t="str">
        <f>TRIM(MID(Raw_data[[#This Row],[Location]],LEN("Positive Recovery- ")+1,LEN(Raw_data[[#This Row],[Location]])))</f>
        <v>Garden Oaks</v>
      </c>
      <c r="AC1110" s="45">
        <f t="shared" si="17"/>
        <v>45292</v>
      </c>
      <c r="AD1110" s="44" t="str">
        <f>VLOOKUP(Raw_data[[#This Row],[Locations]]&amp;Raw_data[[#This Row],[Looker2]],Category!A:E,5,0)</f>
        <v>Company Owned</v>
      </c>
      <c r="AE1110" s="44" t="str">
        <f>Raw_data[[#This Row],[Locations]]&amp;Raw_data[[#This Row],[Looker2]]</f>
        <v>Garden OaksRTC</v>
      </c>
    </row>
    <row r="1111" spans="1:31">
      <c r="A1111" s="15">
        <v>45306</v>
      </c>
      <c r="B1111" s="15">
        <v>45302</v>
      </c>
      <c r="C1111" t="s">
        <v>9</v>
      </c>
      <c r="D1111">
        <v>206960</v>
      </c>
      <c r="E1111" t="s">
        <v>544</v>
      </c>
      <c r="F1111" t="s">
        <v>395</v>
      </c>
      <c r="G1111" t="s">
        <v>331</v>
      </c>
      <c r="H1111" t="s">
        <v>152</v>
      </c>
      <c r="I1111" t="s">
        <v>232</v>
      </c>
      <c r="J1111" t="s">
        <v>90</v>
      </c>
      <c r="K1111" t="s">
        <v>57</v>
      </c>
      <c r="L1111" t="s">
        <v>131</v>
      </c>
      <c r="M1111">
        <v>1</v>
      </c>
      <c r="N1111" s="47">
        <v>535</v>
      </c>
      <c r="O1111" s="47">
        <v>0</v>
      </c>
      <c r="P1111" s="47">
        <v>0</v>
      </c>
      <c r="Q1111" s="47">
        <v>0</v>
      </c>
      <c r="R1111" s="47">
        <v>0</v>
      </c>
      <c r="S1111" s="47">
        <v>0</v>
      </c>
      <c r="T1111" s="47">
        <v>481.5</v>
      </c>
      <c r="U1111" s="47">
        <v>135</v>
      </c>
      <c r="V1111" t="s">
        <v>71</v>
      </c>
      <c r="W1111" t="s">
        <v>72</v>
      </c>
      <c r="X1111"/>
      <c r="Y1111" t="s">
        <v>240</v>
      </c>
      <c r="Z1111" s="43" t="str">
        <f>Raw_data[[#This Row],[Month]]&amp;Raw_data[[#This Row],[Locations]]&amp;Raw_data[[#This Row],[Looker2]]</f>
        <v>45292Hill CountryRTC</v>
      </c>
      <c r="AA1111" s="44" t="str">
        <f>IFERROR(VLOOKUP(Raw_data[[#This Row],[Description]],'LU Table'!$A$1:$B$50,2,0),"")</f>
        <v>RTC</v>
      </c>
      <c r="AB1111" s="44" t="str">
        <f>TRIM(MID(Raw_data[[#This Row],[Location]],LEN("Positive Recovery- ")+1,LEN(Raw_data[[#This Row],[Location]])))</f>
        <v>Hill Country</v>
      </c>
      <c r="AC1111" s="45">
        <f t="shared" si="17"/>
        <v>45292</v>
      </c>
      <c r="AD1111" s="44" t="str">
        <f>VLOOKUP(Raw_data[[#This Row],[Locations]]&amp;Raw_data[[#This Row],[Looker2]],Category!A:E,5,0)</f>
        <v>Company Owned</v>
      </c>
      <c r="AE1111" s="44" t="str">
        <f>Raw_data[[#This Row],[Locations]]&amp;Raw_data[[#This Row],[Looker2]]</f>
        <v>Hill CountryRTC</v>
      </c>
    </row>
    <row r="1112" spans="1:31">
      <c r="A1112" s="15">
        <v>45306</v>
      </c>
      <c r="B1112" s="15">
        <v>45302</v>
      </c>
      <c r="C1112" t="s">
        <v>9</v>
      </c>
      <c r="D1112">
        <v>206961</v>
      </c>
      <c r="E1112" t="s">
        <v>691</v>
      </c>
      <c r="F1112" t="s">
        <v>314</v>
      </c>
      <c r="G1112" t="s">
        <v>692</v>
      </c>
      <c r="H1112" t="s">
        <v>627</v>
      </c>
      <c r="I1112" t="s">
        <v>232</v>
      </c>
      <c r="J1112" t="s">
        <v>94</v>
      </c>
      <c r="K1112" t="s">
        <v>107</v>
      </c>
      <c r="L1112" t="s">
        <v>130</v>
      </c>
      <c r="M1112">
        <v>1</v>
      </c>
      <c r="N1112" s="47">
        <v>495</v>
      </c>
      <c r="O1112" s="47">
        <v>0</v>
      </c>
      <c r="P1112" s="47">
        <v>0</v>
      </c>
      <c r="Q1112" s="47">
        <v>0</v>
      </c>
      <c r="R1112" s="47">
        <v>0</v>
      </c>
      <c r="S1112" s="47">
        <v>0</v>
      </c>
      <c r="T1112" s="47">
        <v>445.5</v>
      </c>
      <c r="U1112" s="47">
        <v>148.5</v>
      </c>
      <c r="V1112" t="s">
        <v>71</v>
      </c>
      <c r="W1112" t="s">
        <v>72</v>
      </c>
      <c r="X1112"/>
      <c r="Y1112" t="s">
        <v>240</v>
      </c>
      <c r="Z1112" s="43" t="str">
        <f>Raw_data[[#This Row],[Month]]&amp;Raw_data[[#This Row],[Locations]]&amp;Raw_data[[#This Row],[Looker2]]</f>
        <v>45292Dallas Ft WorthRTC</v>
      </c>
      <c r="AA1112" s="44" t="str">
        <f>IFERROR(VLOOKUP(Raw_data[[#This Row],[Description]],'LU Table'!$A$1:$B$50,2,0),"")</f>
        <v>RTC</v>
      </c>
      <c r="AB1112" s="44" t="str">
        <f>TRIM(MID(Raw_data[[#This Row],[Location]],LEN("Positive Recovery- ")+1,LEN(Raw_data[[#This Row],[Location]])))</f>
        <v>Dallas Ft Worth</v>
      </c>
      <c r="AC1112" s="45">
        <f t="shared" si="17"/>
        <v>45292</v>
      </c>
      <c r="AD1112" s="44" t="str">
        <f>VLOOKUP(Raw_data[[#This Row],[Locations]]&amp;Raw_data[[#This Row],[Looker2]],Category!A:E,5,0)</f>
        <v>Company Owned</v>
      </c>
      <c r="AE1112" s="44" t="str">
        <f>Raw_data[[#This Row],[Locations]]&amp;Raw_data[[#This Row],[Looker2]]</f>
        <v>Dallas Ft WorthRTC</v>
      </c>
    </row>
    <row r="1113" spans="1:31">
      <c r="A1113" s="15">
        <v>45306</v>
      </c>
      <c r="B1113" s="15">
        <v>45302</v>
      </c>
      <c r="C1113" t="s">
        <v>9</v>
      </c>
      <c r="D1113">
        <v>206962</v>
      </c>
      <c r="E1113" t="s">
        <v>997</v>
      </c>
      <c r="F1113" t="s">
        <v>351</v>
      </c>
      <c r="G1113" t="s">
        <v>408</v>
      </c>
      <c r="H1113" t="s">
        <v>151</v>
      </c>
      <c r="I1113" t="s">
        <v>232</v>
      </c>
      <c r="J1113" t="s">
        <v>806</v>
      </c>
      <c r="K1113" t="s">
        <v>107</v>
      </c>
      <c r="L1113" t="s">
        <v>130</v>
      </c>
      <c r="M1113">
        <v>1</v>
      </c>
      <c r="N1113" s="47">
        <v>470</v>
      </c>
      <c r="O1113" s="47">
        <v>0</v>
      </c>
      <c r="P1113" s="47">
        <v>0</v>
      </c>
      <c r="Q1113" s="47">
        <v>0</v>
      </c>
      <c r="R1113" s="47">
        <v>0</v>
      </c>
      <c r="S1113" s="47">
        <v>0</v>
      </c>
      <c r="T1113" s="47">
        <v>423</v>
      </c>
      <c r="U1113" s="47">
        <v>188</v>
      </c>
      <c r="V1113" t="s">
        <v>71</v>
      </c>
      <c r="W1113" t="s">
        <v>72</v>
      </c>
      <c r="X1113"/>
      <c r="Y1113" t="s">
        <v>240</v>
      </c>
      <c r="Z1113" s="43" t="str">
        <f>Raw_data[[#This Row],[Month]]&amp;Raw_data[[#This Row],[Locations]]&amp;Raw_data[[#This Row],[Looker2]]</f>
        <v>45292Dallas Ft WorthRTC</v>
      </c>
      <c r="AA1113" s="44" t="str">
        <f>IFERROR(VLOOKUP(Raw_data[[#This Row],[Description]],'LU Table'!$A$1:$B$50,2,0),"")</f>
        <v>RTC</v>
      </c>
      <c r="AB1113" s="44" t="str">
        <f>TRIM(MID(Raw_data[[#This Row],[Location]],LEN("Positive Recovery- ")+1,LEN(Raw_data[[#This Row],[Location]])))</f>
        <v>Dallas Ft Worth</v>
      </c>
      <c r="AC1113" s="45">
        <f t="shared" si="17"/>
        <v>45292</v>
      </c>
      <c r="AD1113" s="44" t="str">
        <f>VLOOKUP(Raw_data[[#This Row],[Locations]]&amp;Raw_data[[#This Row],[Looker2]],Category!A:E,5,0)</f>
        <v>Company Owned</v>
      </c>
      <c r="AE1113" s="44" t="str">
        <f>Raw_data[[#This Row],[Locations]]&amp;Raw_data[[#This Row],[Looker2]]</f>
        <v>Dallas Ft WorthRTC</v>
      </c>
    </row>
    <row r="1114" spans="1:31">
      <c r="A1114" s="15">
        <v>45306</v>
      </c>
      <c r="B1114" s="15">
        <v>45302</v>
      </c>
      <c r="C1114" t="s">
        <v>9</v>
      </c>
      <c r="D1114">
        <v>206963</v>
      </c>
      <c r="E1114" t="s">
        <v>1033</v>
      </c>
      <c r="F1114" t="s">
        <v>1034</v>
      </c>
      <c r="G1114" t="s">
        <v>1035</v>
      </c>
      <c r="H1114" t="s">
        <v>155</v>
      </c>
      <c r="I1114" t="s">
        <v>232</v>
      </c>
      <c r="J1114" t="s">
        <v>92</v>
      </c>
      <c r="K1114" t="s">
        <v>16</v>
      </c>
      <c r="L1114" t="s">
        <v>130</v>
      </c>
      <c r="M1114">
        <v>1</v>
      </c>
      <c r="N1114" s="47">
        <v>665</v>
      </c>
      <c r="O1114" s="47">
        <v>0</v>
      </c>
      <c r="P1114" s="47">
        <v>0</v>
      </c>
      <c r="Q1114" s="47">
        <v>0</v>
      </c>
      <c r="R1114" s="47">
        <v>0</v>
      </c>
      <c r="S1114" s="47">
        <v>665</v>
      </c>
      <c r="T1114" s="47">
        <v>598.5</v>
      </c>
      <c r="U1114" s="47">
        <v>598.5</v>
      </c>
      <c r="V1114" t="s">
        <v>71</v>
      </c>
      <c r="W1114" t="s">
        <v>72</v>
      </c>
      <c r="X1114"/>
      <c r="Y1114" t="s">
        <v>240</v>
      </c>
      <c r="Z1114" s="43" t="str">
        <f>Raw_data[[#This Row],[Month]]&amp;Raw_data[[#This Row],[Locations]]&amp;Raw_data[[#This Row],[Looker2]]</f>
        <v>45292Garden OaksDetox</v>
      </c>
      <c r="AA1114" s="44" t="str">
        <f>IFERROR(VLOOKUP(Raw_data[[#This Row],[Description]],'LU Table'!$A$1:$B$50,2,0),"")</f>
        <v>Detox</v>
      </c>
      <c r="AB1114" s="44" t="str">
        <f>TRIM(MID(Raw_data[[#This Row],[Location]],LEN("Positive Recovery- ")+1,LEN(Raw_data[[#This Row],[Location]])))</f>
        <v>Garden Oaks</v>
      </c>
      <c r="AC1114" s="45">
        <f t="shared" si="17"/>
        <v>45292</v>
      </c>
      <c r="AD1114" s="44" t="str">
        <f>VLOOKUP(Raw_data[[#This Row],[Locations]]&amp;Raw_data[[#This Row],[Looker2]],Category!A:E,5,0)</f>
        <v>Company Owned</v>
      </c>
      <c r="AE1114" s="44" t="str">
        <f>Raw_data[[#This Row],[Locations]]&amp;Raw_data[[#This Row],[Looker2]]</f>
        <v>Garden OaksDetox</v>
      </c>
    </row>
    <row r="1115" spans="1:31">
      <c r="A1115" s="15">
        <v>45306</v>
      </c>
      <c r="B1115" s="15">
        <v>45302</v>
      </c>
      <c r="C1115" t="s">
        <v>9</v>
      </c>
      <c r="D1115">
        <v>206964</v>
      </c>
      <c r="E1115" t="s">
        <v>946</v>
      </c>
      <c r="F1115" t="s">
        <v>284</v>
      </c>
      <c r="G1115" t="s">
        <v>470</v>
      </c>
      <c r="H1115" t="s">
        <v>151</v>
      </c>
      <c r="I1115" t="s">
        <v>232</v>
      </c>
      <c r="J1115" t="s">
        <v>92</v>
      </c>
      <c r="K1115" t="s">
        <v>16</v>
      </c>
      <c r="L1115" t="s">
        <v>131</v>
      </c>
      <c r="M1115">
        <v>1</v>
      </c>
      <c r="N1115" s="47">
        <v>475</v>
      </c>
      <c r="O1115" s="47">
        <v>0</v>
      </c>
      <c r="P1115" s="47">
        <v>0</v>
      </c>
      <c r="Q1115" s="47">
        <v>0</v>
      </c>
      <c r="R1115" s="47">
        <v>0</v>
      </c>
      <c r="S1115" s="47">
        <v>475</v>
      </c>
      <c r="T1115" s="47">
        <v>427.5</v>
      </c>
      <c r="U1115" s="47">
        <v>427.5</v>
      </c>
      <c r="V1115" t="s">
        <v>71</v>
      </c>
      <c r="W1115" t="s">
        <v>72</v>
      </c>
      <c r="X1115"/>
      <c r="Y1115" t="s">
        <v>240</v>
      </c>
      <c r="Z1115" s="43" t="str">
        <f>Raw_data[[#This Row],[Month]]&amp;Raw_data[[#This Row],[Locations]]&amp;Raw_data[[#This Row],[Looker2]]</f>
        <v>45292Garden OaksRTC</v>
      </c>
      <c r="AA1115" s="44" t="str">
        <f>IFERROR(VLOOKUP(Raw_data[[#This Row],[Description]],'LU Table'!$A$1:$B$50,2,0),"")</f>
        <v>RTC</v>
      </c>
      <c r="AB1115" s="44" t="str">
        <f>TRIM(MID(Raw_data[[#This Row],[Location]],LEN("Positive Recovery- ")+1,LEN(Raw_data[[#This Row],[Location]])))</f>
        <v>Garden Oaks</v>
      </c>
      <c r="AC1115" s="45">
        <f t="shared" si="17"/>
        <v>45292</v>
      </c>
      <c r="AD1115" s="44" t="str">
        <f>VLOOKUP(Raw_data[[#This Row],[Locations]]&amp;Raw_data[[#This Row],[Looker2]],Category!A:E,5,0)</f>
        <v>Company Owned</v>
      </c>
      <c r="AE1115" s="44" t="str">
        <f>Raw_data[[#This Row],[Locations]]&amp;Raw_data[[#This Row],[Looker2]]</f>
        <v>Garden OaksRTC</v>
      </c>
    </row>
    <row r="1116" spans="1:31">
      <c r="A1116" s="15">
        <v>45306</v>
      </c>
      <c r="B1116" s="15">
        <v>45302</v>
      </c>
      <c r="C1116" t="s">
        <v>9</v>
      </c>
      <c r="D1116">
        <v>206966</v>
      </c>
      <c r="E1116" t="s">
        <v>969</v>
      </c>
      <c r="F1116" t="s">
        <v>307</v>
      </c>
      <c r="G1116" t="s">
        <v>276</v>
      </c>
      <c r="H1116" t="s">
        <v>152</v>
      </c>
      <c r="I1116" t="s">
        <v>232</v>
      </c>
      <c r="J1116" t="s">
        <v>96</v>
      </c>
      <c r="K1116" t="s">
        <v>107</v>
      </c>
      <c r="L1116" t="s">
        <v>130</v>
      </c>
      <c r="M1116">
        <v>1</v>
      </c>
      <c r="N1116" s="47">
        <v>428</v>
      </c>
      <c r="O1116" s="47">
        <v>0</v>
      </c>
      <c r="P1116" s="47">
        <v>0</v>
      </c>
      <c r="Q1116" s="47">
        <v>0</v>
      </c>
      <c r="R1116" s="47">
        <v>0</v>
      </c>
      <c r="S1116" s="47">
        <v>0</v>
      </c>
      <c r="T1116" s="47">
        <v>385.2</v>
      </c>
      <c r="U1116" s="47">
        <v>-42.8</v>
      </c>
      <c r="V1116" t="s">
        <v>71</v>
      </c>
      <c r="W1116" t="s">
        <v>72</v>
      </c>
      <c r="X1116"/>
      <c r="Y1116" t="s">
        <v>240</v>
      </c>
      <c r="Z1116" s="43" t="str">
        <f>Raw_data[[#This Row],[Month]]&amp;Raw_data[[#This Row],[Locations]]&amp;Raw_data[[#This Row],[Looker2]]</f>
        <v>45292Dallas Ft WorthRTC</v>
      </c>
      <c r="AA1116" s="44" t="str">
        <f>IFERROR(VLOOKUP(Raw_data[[#This Row],[Description]],'LU Table'!$A$1:$B$50,2,0),"")</f>
        <v>RTC</v>
      </c>
      <c r="AB1116" s="44" t="str">
        <f>TRIM(MID(Raw_data[[#This Row],[Location]],LEN("Positive Recovery- ")+1,LEN(Raw_data[[#This Row],[Location]])))</f>
        <v>Dallas Ft Worth</v>
      </c>
      <c r="AC1116" s="45">
        <f t="shared" si="17"/>
        <v>45292</v>
      </c>
      <c r="AD1116" s="44" t="str">
        <f>VLOOKUP(Raw_data[[#This Row],[Locations]]&amp;Raw_data[[#This Row],[Looker2]],Category!A:E,5,0)</f>
        <v>Company Owned</v>
      </c>
      <c r="AE1116" s="44" t="str">
        <f>Raw_data[[#This Row],[Locations]]&amp;Raw_data[[#This Row],[Looker2]]</f>
        <v>Dallas Ft WorthRTC</v>
      </c>
    </row>
    <row r="1117" spans="1:31">
      <c r="A1117" s="15">
        <v>45306</v>
      </c>
      <c r="B1117" s="15">
        <v>45302</v>
      </c>
      <c r="C1117" t="s">
        <v>9</v>
      </c>
      <c r="D1117">
        <v>206967</v>
      </c>
      <c r="E1117" t="s">
        <v>769</v>
      </c>
      <c r="F1117" t="s">
        <v>397</v>
      </c>
      <c r="G1117" t="s">
        <v>770</v>
      </c>
      <c r="H1117" t="s">
        <v>151</v>
      </c>
      <c r="I1117" t="s">
        <v>232</v>
      </c>
      <c r="J1117" t="s">
        <v>91</v>
      </c>
      <c r="K1117" t="s">
        <v>57</v>
      </c>
      <c r="L1117" t="s">
        <v>130</v>
      </c>
      <c r="M1117">
        <v>1</v>
      </c>
      <c r="N1117" s="47">
        <v>470</v>
      </c>
      <c r="O1117" s="47">
        <v>0</v>
      </c>
      <c r="P1117" s="47">
        <v>0</v>
      </c>
      <c r="Q1117" s="47">
        <v>0</v>
      </c>
      <c r="R1117" s="47">
        <v>0</v>
      </c>
      <c r="S1117" s="47">
        <v>0</v>
      </c>
      <c r="T1117" s="47">
        <v>423</v>
      </c>
      <c r="U1117" s="47">
        <v>70.5</v>
      </c>
      <c r="V1117" t="s">
        <v>71</v>
      </c>
      <c r="W1117" t="s">
        <v>72</v>
      </c>
      <c r="X1117"/>
      <c r="Y1117" t="s">
        <v>240</v>
      </c>
      <c r="Z1117" s="43" t="str">
        <f>Raw_data[[#This Row],[Month]]&amp;Raw_data[[#This Row],[Locations]]&amp;Raw_data[[#This Row],[Looker2]]</f>
        <v>45292Hill CountryRTC</v>
      </c>
      <c r="AA1117" s="44" t="str">
        <f>IFERROR(VLOOKUP(Raw_data[[#This Row],[Description]],'LU Table'!$A$1:$B$50,2,0),"")</f>
        <v>RTC</v>
      </c>
      <c r="AB1117" s="44" t="str">
        <f>TRIM(MID(Raw_data[[#This Row],[Location]],LEN("Positive Recovery- ")+1,LEN(Raw_data[[#This Row],[Location]])))</f>
        <v>Hill Country</v>
      </c>
      <c r="AC1117" s="45">
        <f t="shared" si="17"/>
        <v>45292</v>
      </c>
      <c r="AD1117" s="44" t="str">
        <f>VLOOKUP(Raw_data[[#This Row],[Locations]]&amp;Raw_data[[#This Row],[Looker2]],Category!A:E,5,0)</f>
        <v>Company Owned</v>
      </c>
      <c r="AE1117" s="44" t="str">
        <f>Raw_data[[#This Row],[Locations]]&amp;Raw_data[[#This Row],[Looker2]]</f>
        <v>Hill CountryRTC</v>
      </c>
    </row>
    <row r="1118" spans="1:31">
      <c r="A1118" s="15">
        <v>45306</v>
      </c>
      <c r="B1118" s="15">
        <v>45302</v>
      </c>
      <c r="C1118" t="s">
        <v>9</v>
      </c>
      <c r="D1118">
        <v>206968</v>
      </c>
      <c r="E1118" t="s">
        <v>1006</v>
      </c>
      <c r="F1118" t="s">
        <v>362</v>
      </c>
      <c r="G1118" t="s">
        <v>728</v>
      </c>
      <c r="H1118" t="s">
        <v>151</v>
      </c>
      <c r="I1118" t="s">
        <v>232</v>
      </c>
      <c r="J1118" t="s">
        <v>87</v>
      </c>
      <c r="K1118" t="s">
        <v>57</v>
      </c>
      <c r="L1118" t="s">
        <v>131</v>
      </c>
      <c r="M1118">
        <v>1</v>
      </c>
      <c r="N1118" s="47">
        <v>470</v>
      </c>
      <c r="O1118" s="47">
        <v>0</v>
      </c>
      <c r="P1118" s="47">
        <v>0</v>
      </c>
      <c r="Q1118" s="47">
        <v>0</v>
      </c>
      <c r="R1118" s="47">
        <v>0</v>
      </c>
      <c r="S1118" s="47">
        <v>0</v>
      </c>
      <c r="T1118" s="47">
        <v>423</v>
      </c>
      <c r="U1118" s="47">
        <v>423</v>
      </c>
      <c r="V1118" t="s">
        <v>71</v>
      </c>
      <c r="W1118" t="s">
        <v>72</v>
      </c>
      <c r="X1118"/>
      <c r="Y1118" t="s">
        <v>240</v>
      </c>
      <c r="Z1118" s="43" t="str">
        <f>Raw_data[[#This Row],[Month]]&amp;Raw_data[[#This Row],[Locations]]&amp;Raw_data[[#This Row],[Looker2]]</f>
        <v>45292Hill CountryRTC</v>
      </c>
      <c r="AA1118" s="44" t="str">
        <f>IFERROR(VLOOKUP(Raw_data[[#This Row],[Description]],'LU Table'!$A$1:$B$50,2,0),"")</f>
        <v>RTC</v>
      </c>
      <c r="AB1118" s="44" t="str">
        <f>TRIM(MID(Raw_data[[#This Row],[Location]],LEN("Positive Recovery- ")+1,LEN(Raw_data[[#This Row],[Location]])))</f>
        <v>Hill Country</v>
      </c>
      <c r="AC1118" s="45">
        <f t="shared" si="17"/>
        <v>45292</v>
      </c>
      <c r="AD1118" s="44" t="str">
        <f>VLOOKUP(Raw_data[[#This Row],[Locations]]&amp;Raw_data[[#This Row],[Looker2]],Category!A:E,5,0)</f>
        <v>Company Owned</v>
      </c>
      <c r="AE1118" s="44" t="str">
        <f>Raw_data[[#This Row],[Locations]]&amp;Raw_data[[#This Row],[Looker2]]</f>
        <v>Hill CountryRTC</v>
      </c>
    </row>
    <row r="1119" spans="1:31">
      <c r="A1119" s="15">
        <v>45306</v>
      </c>
      <c r="B1119" s="15">
        <v>45302</v>
      </c>
      <c r="C1119" t="s">
        <v>9</v>
      </c>
      <c r="D1119">
        <v>206969</v>
      </c>
      <c r="E1119" t="s">
        <v>978</v>
      </c>
      <c r="F1119" t="s">
        <v>979</v>
      </c>
      <c r="G1119" t="s">
        <v>538</v>
      </c>
      <c r="H1119" t="s">
        <v>151</v>
      </c>
      <c r="I1119" t="s">
        <v>232</v>
      </c>
      <c r="J1119" t="s">
        <v>17</v>
      </c>
      <c r="K1119" t="s">
        <v>16</v>
      </c>
      <c r="L1119" t="s">
        <v>130</v>
      </c>
      <c r="M1119">
        <v>1</v>
      </c>
      <c r="N1119" s="47">
        <v>400</v>
      </c>
      <c r="O1119" s="47">
        <v>0</v>
      </c>
      <c r="P1119" s="47">
        <v>0</v>
      </c>
      <c r="Q1119" s="47">
        <v>0</v>
      </c>
      <c r="R1119" s="47">
        <v>0</v>
      </c>
      <c r="S1119" s="47">
        <v>0</v>
      </c>
      <c r="T1119" s="47">
        <v>400</v>
      </c>
      <c r="U1119" s="47">
        <v>0</v>
      </c>
      <c r="V1119" t="s">
        <v>71</v>
      </c>
      <c r="W1119" t="s">
        <v>72</v>
      </c>
      <c r="X1119"/>
      <c r="Y1119" t="s">
        <v>240</v>
      </c>
      <c r="Z1119" s="43" t="str">
        <f>Raw_data[[#This Row],[Month]]&amp;Raw_data[[#This Row],[Locations]]&amp;Raw_data[[#This Row],[Looker2]]</f>
        <v>45292Garden OaksRTC</v>
      </c>
      <c r="AA1119" s="44" t="str">
        <f>IFERROR(VLOOKUP(Raw_data[[#This Row],[Description]],'LU Table'!$A$1:$B$50,2,0),"")</f>
        <v>RTC</v>
      </c>
      <c r="AB1119" s="44" t="str">
        <f>TRIM(MID(Raw_data[[#This Row],[Location]],LEN("Positive Recovery- ")+1,LEN(Raw_data[[#This Row],[Location]])))</f>
        <v>Garden Oaks</v>
      </c>
      <c r="AC1119" s="45">
        <f t="shared" ref="AC1119:AC1182" si="18">B1119-DAY(B1119)+1</f>
        <v>45292</v>
      </c>
      <c r="AD1119" s="44" t="str">
        <f>VLOOKUP(Raw_data[[#This Row],[Locations]]&amp;Raw_data[[#This Row],[Looker2]],Category!A:E,5,0)</f>
        <v>Company Owned</v>
      </c>
      <c r="AE1119" s="44" t="str">
        <f>Raw_data[[#This Row],[Locations]]&amp;Raw_data[[#This Row],[Looker2]]</f>
        <v>Garden OaksRTC</v>
      </c>
    </row>
    <row r="1120" spans="1:31">
      <c r="A1120" s="15">
        <v>45306</v>
      </c>
      <c r="B1120" s="15">
        <v>45302</v>
      </c>
      <c r="C1120" t="s">
        <v>9</v>
      </c>
      <c r="D1120">
        <v>206970</v>
      </c>
      <c r="E1120" t="s">
        <v>568</v>
      </c>
      <c r="F1120" t="s">
        <v>302</v>
      </c>
      <c r="G1120" t="s">
        <v>482</v>
      </c>
      <c r="H1120" t="s">
        <v>164</v>
      </c>
      <c r="I1120"/>
      <c r="J1120" t="s">
        <v>89</v>
      </c>
      <c r="K1120" t="s">
        <v>16</v>
      </c>
      <c r="L1120" t="s">
        <v>131</v>
      </c>
      <c r="M1120">
        <v>1</v>
      </c>
      <c r="N1120" s="47">
        <v>365</v>
      </c>
      <c r="O1120" s="47">
        <v>0</v>
      </c>
      <c r="P1120" s="47">
        <v>0</v>
      </c>
      <c r="Q1120" s="47">
        <v>0</v>
      </c>
      <c r="R1120" s="47">
        <v>0</v>
      </c>
      <c r="S1120" s="47">
        <v>0</v>
      </c>
      <c r="T1120" s="47">
        <v>328.5</v>
      </c>
      <c r="U1120" s="47">
        <v>-36.5</v>
      </c>
      <c r="V1120" t="s">
        <v>71</v>
      </c>
      <c r="W1120" t="s">
        <v>72</v>
      </c>
      <c r="X1120"/>
      <c r="Y1120" t="s">
        <v>240</v>
      </c>
      <c r="Z1120" s="43" t="str">
        <f>Raw_data[[#This Row],[Month]]&amp;Raw_data[[#This Row],[Locations]]&amp;Raw_data[[#This Row],[Looker2]]</f>
        <v>45292Garden OaksRTC</v>
      </c>
      <c r="AA1120" s="44" t="str">
        <f>IFERROR(VLOOKUP(Raw_data[[#This Row],[Description]],'LU Table'!$A$1:$B$50,2,0),"")</f>
        <v>RTC</v>
      </c>
      <c r="AB1120" s="44" t="str">
        <f>TRIM(MID(Raw_data[[#This Row],[Location]],LEN("Positive Recovery- ")+1,LEN(Raw_data[[#This Row],[Location]])))</f>
        <v>Garden Oaks</v>
      </c>
      <c r="AC1120" s="45">
        <f t="shared" si="18"/>
        <v>45292</v>
      </c>
      <c r="AD1120" s="44" t="str">
        <f>VLOOKUP(Raw_data[[#This Row],[Locations]]&amp;Raw_data[[#This Row],[Looker2]],Category!A:E,5,0)</f>
        <v>Company Owned</v>
      </c>
      <c r="AE1120" s="44" t="str">
        <f>Raw_data[[#This Row],[Locations]]&amp;Raw_data[[#This Row],[Looker2]]</f>
        <v>Garden OaksRTC</v>
      </c>
    </row>
    <row r="1121" spans="1:31">
      <c r="A1121" s="15">
        <v>45306</v>
      </c>
      <c r="B1121" s="15">
        <v>45302</v>
      </c>
      <c r="C1121" t="s">
        <v>9</v>
      </c>
      <c r="D1121">
        <v>206971</v>
      </c>
      <c r="E1121" t="s">
        <v>759</v>
      </c>
      <c r="F1121" t="s">
        <v>760</v>
      </c>
      <c r="G1121" t="s">
        <v>761</v>
      </c>
      <c r="H1121" t="s">
        <v>151</v>
      </c>
      <c r="I1121" t="s">
        <v>232</v>
      </c>
      <c r="J1121" t="s">
        <v>931</v>
      </c>
      <c r="K1121" t="s">
        <v>107</v>
      </c>
      <c r="L1121" t="s">
        <v>130</v>
      </c>
      <c r="M1121">
        <v>1</v>
      </c>
      <c r="N1121" s="47">
        <v>520</v>
      </c>
      <c r="O1121" s="47">
        <v>0</v>
      </c>
      <c r="P1121" s="47">
        <v>0</v>
      </c>
      <c r="Q1121" s="47">
        <v>0</v>
      </c>
      <c r="R1121" s="47">
        <v>0</v>
      </c>
      <c r="S1121" s="47">
        <v>520</v>
      </c>
      <c r="T1121" s="47">
        <v>468</v>
      </c>
      <c r="U1121" s="47">
        <v>468</v>
      </c>
      <c r="V1121" t="s">
        <v>71</v>
      </c>
      <c r="W1121" t="s">
        <v>72</v>
      </c>
      <c r="X1121"/>
      <c r="Y1121" t="s">
        <v>240</v>
      </c>
      <c r="Z1121" s="43" t="str">
        <f>Raw_data[[#This Row],[Month]]&amp;Raw_data[[#This Row],[Locations]]&amp;Raw_data[[#This Row],[Looker2]]</f>
        <v>45292Dallas Ft WorthRTC</v>
      </c>
      <c r="AA1121" s="44" t="str">
        <f>IFERROR(VLOOKUP(Raw_data[[#This Row],[Description]],'LU Table'!$A$1:$B$50,2,0),"")</f>
        <v>RTC</v>
      </c>
      <c r="AB1121" s="44" t="str">
        <f>TRIM(MID(Raw_data[[#This Row],[Location]],LEN("Positive Recovery- ")+1,LEN(Raw_data[[#This Row],[Location]])))</f>
        <v>Dallas Ft Worth</v>
      </c>
      <c r="AC1121" s="45">
        <f t="shared" si="18"/>
        <v>45292</v>
      </c>
      <c r="AD1121" s="44" t="str">
        <f>VLOOKUP(Raw_data[[#This Row],[Locations]]&amp;Raw_data[[#This Row],[Looker2]],Category!A:E,5,0)</f>
        <v>Company Owned</v>
      </c>
      <c r="AE1121" s="44" t="str">
        <f>Raw_data[[#This Row],[Locations]]&amp;Raw_data[[#This Row],[Looker2]]</f>
        <v>Dallas Ft WorthRTC</v>
      </c>
    </row>
    <row r="1122" spans="1:31">
      <c r="A1122" s="15">
        <v>45306</v>
      </c>
      <c r="B1122" s="15">
        <v>45302</v>
      </c>
      <c r="C1122" t="s">
        <v>9</v>
      </c>
      <c r="D1122">
        <v>206972</v>
      </c>
      <c r="E1122" t="s">
        <v>1058</v>
      </c>
      <c r="F1122" t="s">
        <v>1059</v>
      </c>
      <c r="G1122" t="s">
        <v>1060</v>
      </c>
      <c r="H1122" t="s">
        <v>151</v>
      </c>
      <c r="I1122" t="s">
        <v>232</v>
      </c>
      <c r="J1122" t="s">
        <v>89</v>
      </c>
      <c r="K1122" t="s">
        <v>16</v>
      </c>
      <c r="L1122" t="s">
        <v>131</v>
      </c>
      <c r="M1122">
        <v>1</v>
      </c>
      <c r="N1122" s="47">
        <v>425</v>
      </c>
      <c r="O1122" s="47">
        <v>0</v>
      </c>
      <c r="P1122" s="47">
        <v>0</v>
      </c>
      <c r="Q1122" s="47">
        <v>0</v>
      </c>
      <c r="R1122" s="47">
        <v>0</v>
      </c>
      <c r="S1122" s="47">
        <v>0</v>
      </c>
      <c r="T1122" s="47">
        <v>382.5</v>
      </c>
      <c r="U1122" s="47">
        <v>-42.5</v>
      </c>
      <c r="V1122" t="s">
        <v>71</v>
      </c>
      <c r="W1122" t="s">
        <v>72</v>
      </c>
      <c r="X1122"/>
      <c r="Y1122" t="s">
        <v>240</v>
      </c>
      <c r="Z1122" s="43" t="str">
        <f>Raw_data[[#This Row],[Month]]&amp;Raw_data[[#This Row],[Locations]]&amp;Raw_data[[#This Row],[Looker2]]</f>
        <v>45292Garden OaksRTC</v>
      </c>
      <c r="AA1122" s="44" t="str">
        <f>IFERROR(VLOOKUP(Raw_data[[#This Row],[Description]],'LU Table'!$A$1:$B$50,2,0),"")</f>
        <v>RTC</v>
      </c>
      <c r="AB1122" s="44" t="str">
        <f>TRIM(MID(Raw_data[[#This Row],[Location]],LEN("Positive Recovery- ")+1,LEN(Raw_data[[#This Row],[Location]])))</f>
        <v>Garden Oaks</v>
      </c>
      <c r="AC1122" s="45">
        <f t="shared" si="18"/>
        <v>45292</v>
      </c>
      <c r="AD1122" s="44" t="str">
        <f>VLOOKUP(Raw_data[[#This Row],[Locations]]&amp;Raw_data[[#This Row],[Looker2]],Category!A:E,5,0)</f>
        <v>Company Owned</v>
      </c>
      <c r="AE1122" s="44" t="str">
        <f>Raw_data[[#This Row],[Locations]]&amp;Raw_data[[#This Row],[Looker2]]</f>
        <v>Garden OaksRTC</v>
      </c>
    </row>
    <row r="1123" spans="1:31">
      <c r="A1123" s="15">
        <v>45306</v>
      </c>
      <c r="B1123" s="15">
        <v>45302</v>
      </c>
      <c r="C1123" t="s">
        <v>9</v>
      </c>
      <c r="D1123">
        <v>206973</v>
      </c>
      <c r="E1123" t="s">
        <v>1061</v>
      </c>
      <c r="F1123" t="s">
        <v>278</v>
      </c>
      <c r="G1123" t="s">
        <v>1062</v>
      </c>
      <c r="H1123" t="s">
        <v>175</v>
      </c>
      <c r="I1123" t="s">
        <v>232</v>
      </c>
      <c r="J1123" t="s">
        <v>96</v>
      </c>
      <c r="K1123" t="s">
        <v>57</v>
      </c>
      <c r="L1123" t="s">
        <v>130</v>
      </c>
      <c r="M1123">
        <v>1</v>
      </c>
      <c r="N1123" s="47">
        <v>832</v>
      </c>
      <c r="O1123" s="47">
        <v>0</v>
      </c>
      <c r="P1123" s="47">
        <v>0</v>
      </c>
      <c r="Q1123" s="47">
        <v>0</v>
      </c>
      <c r="R1123" s="47">
        <v>0</v>
      </c>
      <c r="S1123" s="47">
        <v>0</v>
      </c>
      <c r="T1123" s="47">
        <v>748.8</v>
      </c>
      <c r="U1123" s="47">
        <v>416.8</v>
      </c>
      <c r="V1123" t="s">
        <v>71</v>
      </c>
      <c r="W1123" t="s">
        <v>72</v>
      </c>
      <c r="X1123"/>
      <c r="Y1123" t="s">
        <v>240</v>
      </c>
      <c r="Z1123" s="43" t="str">
        <f>Raw_data[[#This Row],[Month]]&amp;Raw_data[[#This Row],[Locations]]&amp;Raw_data[[#This Row],[Looker2]]</f>
        <v>45292Hill CountryDetox</v>
      </c>
      <c r="AA1123" s="44" t="str">
        <f>IFERROR(VLOOKUP(Raw_data[[#This Row],[Description]],'LU Table'!$A$1:$B$50,2,0),"")</f>
        <v>Detox</v>
      </c>
      <c r="AB1123" s="44" t="str">
        <f>TRIM(MID(Raw_data[[#This Row],[Location]],LEN("Positive Recovery- ")+1,LEN(Raw_data[[#This Row],[Location]])))</f>
        <v>Hill Country</v>
      </c>
      <c r="AC1123" s="45">
        <f t="shared" si="18"/>
        <v>45292</v>
      </c>
      <c r="AD1123" s="44" t="str">
        <f>VLOOKUP(Raw_data[[#This Row],[Locations]]&amp;Raw_data[[#This Row],[Looker2]],Category!A:E,5,0)</f>
        <v>Company Owned</v>
      </c>
      <c r="AE1123" s="44" t="str">
        <f>Raw_data[[#This Row],[Locations]]&amp;Raw_data[[#This Row],[Looker2]]</f>
        <v>Hill CountryDetox</v>
      </c>
    </row>
    <row r="1124" spans="1:31">
      <c r="A1124" s="15">
        <v>45306</v>
      </c>
      <c r="B1124" s="15">
        <v>45302</v>
      </c>
      <c r="C1124" t="s">
        <v>9</v>
      </c>
      <c r="D1124">
        <v>207108</v>
      </c>
      <c r="E1124" t="s">
        <v>1007</v>
      </c>
      <c r="F1124" t="s">
        <v>460</v>
      </c>
      <c r="G1124" t="s">
        <v>1008</v>
      </c>
      <c r="H1124" t="s">
        <v>157</v>
      </c>
      <c r="I1124" t="s">
        <v>232</v>
      </c>
      <c r="J1124" t="s">
        <v>17</v>
      </c>
      <c r="K1124" t="s">
        <v>22</v>
      </c>
      <c r="L1124" t="s">
        <v>129</v>
      </c>
      <c r="M1124">
        <v>1</v>
      </c>
      <c r="N1124" s="47">
        <v>300</v>
      </c>
      <c r="O1124" s="47">
        <v>0</v>
      </c>
      <c r="P1124" s="47">
        <v>0</v>
      </c>
      <c r="Q1124" s="47">
        <v>0</v>
      </c>
      <c r="R1124" s="47">
        <v>0</v>
      </c>
      <c r="S1124" s="47">
        <v>300</v>
      </c>
      <c r="T1124" s="47">
        <v>300</v>
      </c>
      <c r="U1124" s="47">
        <v>300</v>
      </c>
      <c r="V1124" t="s">
        <v>71</v>
      </c>
      <c r="W1124" t="s">
        <v>72</v>
      </c>
      <c r="X1124"/>
      <c r="Y1124" t="s">
        <v>240</v>
      </c>
      <c r="Z1124" s="43" t="str">
        <f>Raw_data[[#This Row],[Month]]&amp;Raw_data[[#This Row],[Locations]]&amp;Raw_data[[#This Row],[Looker2]]</f>
        <v>45292AustinPHP</v>
      </c>
      <c r="AA1124" s="44" t="str">
        <f>IFERROR(VLOOKUP(Raw_data[[#This Row],[Description]],'LU Table'!$A$1:$B$50,2,0),"")</f>
        <v>PHP</v>
      </c>
      <c r="AB1124" s="44" t="str">
        <f>TRIM(MID(Raw_data[[#This Row],[Location]],LEN("Positive Recovery- ")+1,LEN(Raw_data[[#This Row],[Location]])))</f>
        <v>Austin</v>
      </c>
      <c r="AC1124" s="45">
        <f t="shared" si="18"/>
        <v>45292</v>
      </c>
      <c r="AD1124" s="44" t="str">
        <f>VLOOKUP(Raw_data[[#This Row],[Locations]]&amp;Raw_data[[#This Row],[Looker2]],Category!A:E,5,0)</f>
        <v>Affiliate</v>
      </c>
      <c r="AE1124" s="44" t="str">
        <f>Raw_data[[#This Row],[Locations]]&amp;Raw_data[[#This Row],[Looker2]]</f>
        <v>AustinPHP</v>
      </c>
    </row>
    <row r="1125" spans="1:31">
      <c r="A1125" s="15">
        <v>45306</v>
      </c>
      <c r="B1125" s="15">
        <v>45302</v>
      </c>
      <c r="C1125" t="s">
        <v>9</v>
      </c>
      <c r="D1125">
        <v>207109</v>
      </c>
      <c r="E1125" t="s">
        <v>947</v>
      </c>
      <c r="F1125" t="s">
        <v>267</v>
      </c>
      <c r="G1125" t="s">
        <v>948</v>
      </c>
      <c r="H1125" t="s">
        <v>158</v>
      </c>
      <c r="I1125" t="s">
        <v>232</v>
      </c>
      <c r="J1125" t="s">
        <v>88</v>
      </c>
      <c r="K1125" t="s">
        <v>22</v>
      </c>
      <c r="L1125" t="s">
        <v>128</v>
      </c>
      <c r="M1125">
        <v>1</v>
      </c>
      <c r="N1125" s="47">
        <v>250</v>
      </c>
      <c r="O1125" s="47">
        <v>0</v>
      </c>
      <c r="P1125" s="47">
        <v>0</v>
      </c>
      <c r="Q1125" s="47">
        <v>0</v>
      </c>
      <c r="R1125" s="47">
        <v>0</v>
      </c>
      <c r="S1125" s="47">
        <v>0</v>
      </c>
      <c r="T1125" s="47">
        <v>225</v>
      </c>
      <c r="U1125" s="47">
        <v>225</v>
      </c>
      <c r="V1125" t="s">
        <v>71</v>
      </c>
      <c r="W1125" t="s">
        <v>72</v>
      </c>
      <c r="X1125"/>
      <c r="Y1125" t="s">
        <v>240</v>
      </c>
      <c r="Z1125" s="43" t="str">
        <f>Raw_data[[#This Row],[Month]]&amp;Raw_data[[#This Row],[Locations]]&amp;Raw_data[[#This Row],[Looker2]]</f>
        <v>45292AustinIOP</v>
      </c>
      <c r="AA1125" s="44" t="str">
        <f>IFERROR(VLOOKUP(Raw_data[[#This Row],[Description]],'LU Table'!$A$1:$B$50,2,0),"")</f>
        <v>IOP</v>
      </c>
      <c r="AB1125" s="44" t="str">
        <f>TRIM(MID(Raw_data[[#This Row],[Location]],LEN("Positive Recovery- ")+1,LEN(Raw_data[[#This Row],[Location]])))</f>
        <v>Austin</v>
      </c>
      <c r="AC1125" s="45">
        <f t="shared" si="18"/>
        <v>45292</v>
      </c>
      <c r="AD1125" s="44" t="str">
        <f>VLOOKUP(Raw_data[[#This Row],[Locations]]&amp;Raw_data[[#This Row],[Looker2]],Category!A:E,5,0)</f>
        <v>Affiliate</v>
      </c>
      <c r="AE1125" s="44" t="str">
        <f>Raw_data[[#This Row],[Locations]]&amp;Raw_data[[#This Row],[Looker2]]</f>
        <v>AustinIOP</v>
      </c>
    </row>
    <row r="1126" spans="1:31">
      <c r="A1126" s="15">
        <v>45306</v>
      </c>
      <c r="B1126" s="15">
        <v>45302</v>
      </c>
      <c r="C1126" t="s">
        <v>9</v>
      </c>
      <c r="D1126">
        <v>207110</v>
      </c>
      <c r="E1126" t="s">
        <v>943</v>
      </c>
      <c r="F1126" t="s">
        <v>305</v>
      </c>
      <c r="G1126" t="s">
        <v>944</v>
      </c>
      <c r="H1126" t="s">
        <v>159</v>
      </c>
      <c r="I1126" t="s">
        <v>232</v>
      </c>
      <c r="J1126" t="s">
        <v>17</v>
      </c>
      <c r="K1126" t="s">
        <v>22</v>
      </c>
      <c r="L1126" t="s">
        <v>128</v>
      </c>
      <c r="M1126">
        <v>1</v>
      </c>
      <c r="N1126" s="47">
        <v>225</v>
      </c>
      <c r="O1126" s="47">
        <v>0</v>
      </c>
      <c r="P1126" s="47">
        <v>0</v>
      </c>
      <c r="Q1126" s="47">
        <v>0</v>
      </c>
      <c r="R1126" s="47">
        <v>0</v>
      </c>
      <c r="S1126" s="47">
        <v>0</v>
      </c>
      <c r="T1126" s="47">
        <v>225</v>
      </c>
      <c r="U1126" s="47">
        <v>0</v>
      </c>
      <c r="V1126" t="s">
        <v>71</v>
      </c>
      <c r="W1126" t="s">
        <v>72</v>
      </c>
      <c r="X1126"/>
      <c r="Y1126" t="s">
        <v>240</v>
      </c>
      <c r="Z1126" s="43" t="str">
        <f>Raw_data[[#This Row],[Month]]&amp;Raw_data[[#This Row],[Locations]]&amp;Raw_data[[#This Row],[Looker2]]</f>
        <v>45292AustinIOP</v>
      </c>
      <c r="AA1126" s="44" t="str">
        <f>IFERROR(VLOOKUP(Raw_data[[#This Row],[Description]],'LU Table'!$A$1:$B$50,2,0),"")</f>
        <v>IOP</v>
      </c>
      <c r="AB1126" s="44" t="str">
        <f>TRIM(MID(Raw_data[[#This Row],[Location]],LEN("Positive Recovery- ")+1,LEN(Raw_data[[#This Row],[Location]])))</f>
        <v>Austin</v>
      </c>
      <c r="AC1126" s="45">
        <f t="shared" si="18"/>
        <v>45292</v>
      </c>
      <c r="AD1126" s="44" t="str">
        <f>VLOOKUP(Raw_data[[#This Row],[Locations]]&amp;Raw_data[[#This Row],[Looker2]],Category!A:E,5,0)</f>
        <v>Affiliate</v>
      </c>
      <c r="AE1126" s="44" t="str">
        <f>Raw_data[[#This Row],[Locations]]&amp;Raw_data[[#This Row],[Looker2]]</f>
        <v>AustinIOP</v>
      </c>
    </row>
    <row r="1127" spans="1:31">
      <c r="A1127" s="15">
        <v>45306</v>
      </c>
      <c r="B1127" s="15">
        <v>45302</v>
      </c>
      <c r="C1127" t="s">
        <v>9</v>
      </c>
      <c r="D1127">
        <v>207111</v>
      </c>
      <c r="E1127" t="s">
        <v>970</v>
      </c>
      <c r="F1127" t="s">
        <v>493</v>
      </c>
      <c r="G1127" t="s">
        <v>971</v>
      </c>
      <c r="H1127" t="s">
        <v>167</v>
      </c>
      <c r="I1127" t="s">
        <v>232</v>
      </c>
      <c r="J1127" t="s">
        <v>87</v>
      </c>
      <c r="K1127" t="s">
        <v>22</v>
      </c>
      <c r="L1127" t="s">
        <v>129</v>
      </c>
      <c r="M1127">
        <v>1</v>
      </c>
      <c r="N1127" s="47">
        <v>425</v>
      </c>
      <c r="O1127" s="47">
        <v>0</v>
      </c>
      <c r="P1127" s="47">
        <v>0</v>
      </c>
      <c r="Q1127" s="47">
        <v>0</v>
      </c>
      <c r="R1127" s="47">
        <v>0</v>
      </c>
      <c r="S1127" s="47">
        <v>0</v>
      </c>
      <c r="T1127" s="47">
        <v>425</v>
      </c>
      <c r="U1127" s="47">
        <v>42.5</v>
      </c>
      <c r="V1127" t="s">
        <v>71</v>
      </c>
      <c r="W1127" t="s">
        <v>72</v>
      </c>
      <c r="X1127"/>
      <c r="Y1127" t="s">
        <v>240</v>
      </c>
      <c r="Z1127" s="43" t="str">
        <f>Raw_data[[#This Row],[Month]]&amp;Raw_data[[#This Row],[Locations]]&amp;Raw_data[[#This Row],[Looker2]]</f>
        <v>45292AustinPHP</v>
      </c>
      <c r="AA1127" s="44" t="str">
        <f>IFERROR(VLOOKUP(Raw_data[[#This Row],[Description]],'LU Table'!$A$1:$B$50,2,0),"")</f>
        <v>PHP</v>
      </c>
      <c r="AB1127" s="44" t="str">
        <f>TRIM(MID(Raw_data[[#This Row],[Location]],LEN("Positive Recovery- ")+1,LEN(Raw_data[[#This Row],[Location]])))</f>
        <v>Austin</v>
      </c>
      <c r="AC1127" s="45">
        <f t="shared" si="18"/>
        <v>45292</v>
      </c>
      <c r="AD1127" s="44" t="str">
        <f>VLOOKUP(Raw_data[[#This Row],[Locations]]&amp;Raw_data[[#This Row],[Looker2]],Category!A:E,5,0)</f>
        <v>Affiliate</v>
      </c>
      <c r="AE1127" s="44" t="str">
        <f>Raw_data[[#This Row],[Locations]]&amp;Raw_data[[#This Row],[Looker2]]</f>
        <v>AustinPHP</v>
      </c>
    </row>
    <row r="1128" spans="1:31">
      <c r="A1128" s="15">
        <v>45306</v>
      </c>
      <c r="B1128" s="15">
        <v>45302</v>
      </c>
      <c r="C1128" t="s">
        <v>9</v>
      </c>
      <c r="D1128">
        <v>207112</v>
      </c>
      <c r="E1128" t="s">
        <v>801</v>
      </c>
      <c r="F1128" t="s">
        <v>302</v>
      </c>
      <c r="G1128" t="s">
        <v>802</v>
      </c>
      <c r="H1128" t="s">
        <v>159</v>
      </c>
      <c r="I1128"/>
      <c r="J1128" t="s">
        <v>17</v>
      </c>
      <c r="K1128" t="s">
        <v>75</v>
      </c>
      <c r="L1128" t="s">
        <v>128</v>
      </c>
      <c r="M1128">
        <v>1</v>
      </c>
      <c r="N1128" s="47">
        <v>125</v>
      </c>
      <c r="O1128" s="47">
        <v>0</v>
      </c>
      <c r="P1128" s="47">
        <v>0</v>
      </c>
      <c r="Q1128" s="47">
        <v>0</v>
      </c>
      <c r="R1128" s="47">
        <v>0</v>
      </c>
      <c r="S1128" s="47">
        <v>125</v>
      </c>
      <c r="T1128" s="47">
        <v>125</v>
      </c>
      <c r="U1128" s="47">
        <v>125</v>
      </c>
      <c r="V1128" t="s">
        <v>71</v>
      </c>
      <c r="W1128" t="s">
        <v>72</v>
      </c>
      <c r="X1128"/>
      <c r="Y1128" t="s">
        <v>240</v>
      </c>
      <c r="Z1128" s="43" t="str">
        <f>Raw_data[[#This Row],[Month]]&amp;Raw_data[[#This Row],[Locations]]&amp;Raw_data[[#This Row],[Looker2]]</f>
        <v>45292The WoodlandsIOP</v>
      </c>
      <c r="AA1128" s="44" t="str">
        <f>IFERROR(VLOOKUP(Raw_data[[#This Row],[Description]],'LU Table'!$A$1:$B$50,2,0),"")</f>
        <v>IOP</v>
      </c>
      <c r="AB1128" s="44" t="str">
        <f>TRIM(MID(Raw_data[[#This Row],[Location]],LEN("Positive Recovery- ")+1,LEN(Raw_data[[#This Row],[Location]])))</f>
        <v>The Woodlands</v>
      </c>
      <c r="AC1128" s="45">
        <f t="shared" si="18"/>
        <v>45292</v>
      </c>
      <c r="AD1128" s="44" t="str">
        <f>VLOOKUP(Raw_data[[#This Row],[Locations]]&amp;Raw_data[[#This Row],[Looker2]],Category!A:E,5,0)</f>
        <v>Affiliate</v>
      </c>
      <c r="AE1128" s="44" t="str">
        <f>Raw_data[[#This Row],[Locations]]&amp;Raw_data[[#This Row],[Looker2]]</f>
        <v>The WoodlandsIOP</v>
      </c>
    </row>
    <row r="1129" spans="1:31">
      <c r="A1129" s="15">
        <v>45306</v>
      </c>
      <c r="B1129" s="15">
        <v>45302</v>
      </c>
      <c r="C1129" t="s">
        <v>9</v>
      </c>
      <c r="D1129">
        <v>207113</v>
      </c>
      <c r="E1129" t="s">
        <v>845</v>
      </c>
      <c r="F1129" t="s">
        <v>846</v>
      </c>
      <c r="G1129" t="s">
        <v>393</v>
      </c>
      <c r="H1129" t="s">
        <v>160</v>
      </c>
      <c r="I1129" t="s">
        <v>232</v>
      </c>
      <c r="J1129" t="s">
        <v>95</v>
      </c>
      <c r="K1129" t="s">
        <v>75</v>
      </c>
      <c r="L1129" t="s">
        <v>128</v>
      </c>
      <c r="M1129">
        <v>1</v>
      </c>
      <c r="N1129" s="47">
        <v>130</v>
      </c>
      <c r="O1129" s="47">
        <v>0</v>
      </c>
      <c r="P1129" s="47">
        <v>0</v>
      </c>
      <c r="Q1129" s="47">
        <v>0</v>
      </c>
      <c r="R1129" s="47">
        <v>0</v>
      </c>
      <c r="S1129" s="47">
        <v>130</v>
      </c>
      <c r="T1129" s="47">
        <v>117</v>
      </c>
      <c r="U1129" s="47">
        <v>117</v>
      </c>
      <c r="V1129" t="s">
        <v>71</v>
      </c>
      <c r="W1129" t="s">
        <v>72</v>
      </c>
      <c r="X1129"/>
      <c r="Y1129" t="s">
        <v>240</v>
      </c>
      <c r="Z1129" s="43" t="str">
        <f>Raw_data[[#This Row],[Month]]&amp;Raw_data[[#This Row],[Locations]]&amp;Raw_data[[#This Row],[Looker2]]</f>
        <v>45292The WoodlandsIOP</v>
      </c>
      <c r="AA1129" s="44" t="str">
        <f>IFERROR(VLOOKUP(Raw_data[[#This Row],[Description]],'LU Table'!$A$1:$B$50,2,0),"")</f>
        <v>IOP</v>
      </c>
      <c r="AB1129" s="44" t="str">
        <f>TRIM(MID(Raw_data[[#This Row],[Location]],LEN("Positive Recovery- ")+1,LEN(Raw_data[[#This Row],[Location]])))</f>
        <v>The Woodlands</v>
      </c>
      <c r="AC1129" s="45">
        <f t="shared" si="18"/>
        <v>45292</v>
      </c>
      <c r="AD1129" s="44" t="str">
        <f>VLOOKUP(Raw_data[[#This Row],[Locations]]&amp;Raw_data[[#This Row],[Looker2]],Category!A:E,5,0)</f>
        <v>Affiliate</v>
      </c>
      <c r="AE1129" s="44" t="str">
        <f>Raw_data[[#This Row],[Locations]]&amp;Raw_data[[#This Row],[Looker2]]</f>
        <v>The WoodlandsIOP</v>
      </c>
    </row>
    <row r="1130" spans="1:31">
      <c r="A1130" s="15">
        <v>45306</v>
      </c>
      <c r="B1130" s="15">
        <v>45302</v>
      </c>
      <c r="C1130" t="s">
        <v>9</v>
      </c>
      <c r="D1130">
        <v>207114</v>
      </c>
      <c r="E1130" t="s">
        <v>667</v>
      </c>
      <c r="F1130" t="s">
        <v>264</v>
      </c>
      <c r="G1130" t="s">
        <v>334</v>
      </c>
      <c r="H1130" t="s">
        <v>160</v>
      </c>
      <c r="I1130" t="s">
        <v>232</v>
      </c>
      <c r="J1130" t="s">
        <v>90</v>
      </c>
      <c r="K1130" t="s">
        <v>75</v>
      </c>
      <c r="L1130" t="s">
        <v>128</v>
      </c>
      <c r="M1130">
        <v>1</v>
      </c>
      <c r="N1130" s="47">
        <v>220</v>
      </c>
      <c r="O1130" s="47">
        <v>0</v>
      </c>
      <c r="P1130" s="47">
        <v>0</v>
      </c>
      <c r="Q1130" s="47">
        <v>0</v>
      </c>
      <c r="R1130" s="47">
        <v>0</v>
      </c>
      <c r="S1130" s="47">
        <v>8</v>
      </c>
      <c r="T1130" s="47">
        <v>198</v>
      </c>
      <c r="U1130" s="47">
        <v>-14</v>
      </c>
      <c r="V1130" t="s">
        <v>71</v>
      </c>
      <c r="W1130" t="s">
        <v>72</v>
      </c>
      <c r="X1130"/>
      <c r="Y1130" t="s">
        <v>240</v>
      </c>
      <c r="Z1130" s="43" t="str">
        <f>Raw_data[[#This Row],[Month]]&amp;Raw_data[[#This Row],[Locations]]&amp;Raw_data[[#This Row],[Looker2]]</f>
        <v>45292The WoodlandsIOP</v>
      </c>
      <c r="AA1130" s="44" t="str">
        <f>IFERROR(VLOOKUP(Raw_data[[#This Row],[Description]],'LU Table'!$A$1:$B$50,2,0),"")</f>
        <v>IOP</v>
      </c>
      <c r="AB1130" s="44" t="str">
        <f>TRIM(MID(Raw_data[[#This Row],[Location]],LEN("Positive Recovery- ")+1,LEN(Raw_data[[#This Row],[Location]])))</f>
        <v>The Woodlands</v>
      </c>
      <c r="AC1130" s="45">
        <f t="shared" si="18"/>
        <v>45292</v>
      </c>
      <c r="AD1130" s="44" t="str">
        <f>VLOOKUP(Raw_data[[#This Row],[Locations]]&amp;Raw_data[[#This Row],[Looker2]],Category!A:E,5,0)</f>
        <v>Affiliate</v>
      </c>
      <c r="AE1130" s="44" t="str">
        <f>Raw_data[[#This Row],[Locations]]&amp;Raw_data[[#This Row],[Looker2]]</f>
        <v>The WoodlandsIOP</v>
      </c>
    </row>
    <row r="1131" spans="1:31">
      <c r="A1131" s="15">
        <v>45306</v>
      </c>
      <c r="B1131" s="15">
        <v>45302</v>
      </c>
      <c r="C1131" t="s">
        <v>9</v>
      </c>
      <c r="D1131">
        <v>207115</v>
      </c>
      <c r="E1131" t="s">
        <v>829</v>
      </c>
      <c r="F1131" t="s">
        <v>333</v>
      </c>
      <c r="G1131" t="s">
        <v>440</v>
      </c>
      <c r="H1131" t="s">
        <v>160</v>
      </c>
      <c r="I1131" t="s">
        <v>232</v>
      </c>
      <c r="J1131" t="s">
        <v>94</v>
      </c>
      <c r="K1131" t="s">
        <v>75</v>
      </c>
      <c r="L1131" t="s">
        <v>128</v>
      </c>
      <c r="M1131">
        <v>1</v>
      </c>
      <c r="N1131" s="47">
        <v>215</v>
      </c>
      <c r="O1131" s="47">
        <v>0</v>
      </c>
      <c r="P1131" s="47">
        <v>0</v>
      </c>
      <c r="Q1131" s="47">
        <v>0</v>
      </c>
      <c r="R1131" s="47">
        <v>0</v>
      </c>
      <c r="S1131" s="47">
        <v>0</v>
      </c>
      <c r="T1131" s="47">
        <v>193.5</v>
      </c>
      <c r="U1131" s="47">
        <v>193.5</v>
      </c>
      <c r="V1131" t="s">
        <v>71</v>
      </c>
      <c r="W1131" t="s">
        <v>72</v>
      </c>
      <c r="X1131"/>
      <c r="Y1131" t="s">
        <v>240</v>
      </c>
      <c r="Z1131" s="43" t="str">
        <f>Raw_data[[#This Row],[Month]]&amp;Raw_data[[#This Row],[Locations]]&amp;Raw_data[[#This Row],[Looker2]]</f>
        <v>45292The WoodlandsIOP</v>
      </c>
      <c r="AA1131" s="44" t="str">
        <f>IFERROR(VLOOKUP(Raw_data[[#This Row],[Description]],'LU Table'!$A$1:$B$50,2,0),"")</f>
        <v>IOP</v>
      </c>
      <c r="AB1131" s="44" t="str">
        <f>TRIM(MID(Raw_data[[#This Row],[Location]],LEN("Positive Recovery- ")+1,LEN(Raw_data[[#This Row],[Location]])))</f>
        <v>The Woodlands</v>
      </c>
      <c r="AC1131" s="45">
        <f t="shared" si="18"/>
        <v>45292</v>
      </c>
      <c r="AD1131" s="44" t="str">
        <f>VLOOKUP(Raw_data[[#This Row],[Locations]]&amp;Raw_data[[#This Row],[Looker2]],Category!A:E,5,0)</f>
        <v>Affiliate</v>
      </c>
      <c r="AE1131" s="44" t="str">
        <f>Raw_data[[#This Row],[Locations]]&amp;Raw_data[[#This Row],[Looker2]]</f>
        <v>The WoodlandsIOP</v>
      </c>
    </row>
    <row r="1132" spans="1:31">
      <c r="A1132" s="15">
        <v>45306</v>
      </c>
      <c r="B1132" s="15">
        <v>45302</v>
      </c>
      <c r="C1132" t="s">
        <v>9</v>
      </c>
      <c r="D1132">
        <v>207116</v>
      </c>
      <c r="E1132" t="s">
        <v>1017</v>
      </c>
      <c r="F1132" t="s">
        <v>1018</v>
      </c>
      <c r="G1132" t="s">
        <v>1019</v>
      </c>
      <c r="H1132" t="s">
        <v>158</v>
      </c>
      <c r="I1132" t="s">
        <v>232</v>
      </c>
      <c r="J1132" t="s">
        <v>88</v>
      </c>
      <c r="K1132" t="s">
        <v>79</v>
      </c>
      <c r="L1132" t="s">
        <v>128</v>
      </c>
      <c r="M1132">
        <v>1</v>
      </c>
      <c r="N1132" s="47">
        <v>250</v>
      </c>
      <c r="O1132" s="47">
        <v>0</v>
      </c>
      <c r="P1132" s="47">
        <v>0</v>
      </c>
      <c r="Q1132" s="47">
        <v>0</v>
      </c>
      <c r="R1132" s="47">
        <v>0</v>
      </c>
      <c r="S1132" s="47">
        <v>0</v>
      </c>
      <c r="T1132" s="47">
        <v>225</v>
      </c>
      <c r="U1132" s="47">
        <v>0</v>
      </c>
      <c r="V1132" t="s">
        <v>71</v>
      </c>
      <c r="W1132" t="s">
        <v>72</v>
      </c>
      <c r="X1132"/>
      <c r="Y1132" t="s">
        <v>240</v>
      </c>
      <c r="Z1132" s="43" t="str">
        <f>Raw_data[[#This Row],[Month]]&amp;Raw_data[[#This Row],[Locations]]&amp;Raw_data[[#This Row],[Looker2]]</f>
        <v>45292Cinco RanchIOP</v>
      </c>
      <c r="AA1132" s="44" t="str">
        <f>IFERROR(VLOOKUP(Raw_data[[#This Row],[Description]],'LU Table'!$A$1:$B$50,2,0),"")</f>
        <v>IOP</v>
      </c>
      <c r="AB1132" s="44" t="str">
        <f>TRIM(MID(Raw_data[[#This Row],[Location]],LEN("Positive Recovery- ")+1,LEN(Raw_data[[#This Row],[Location]])))</f>
        <v>Cinco Ranch</v>
      </c>
      <c r="AC1132" s="45">
        <f t="shared" si="18"/>
        <v>45292</v>
      </c>
      <c r="AD1132" s="44" t="str">
        <f>VLOOKUP(Raw_data[[#This Row],[Locations]]&amp;Raw_data[[#This Row],[Looker2]],Category!A:E,5,0)</f>
        <v>Affiliate</v>
      </c>
      <c r="AE1132" s="44" t="str">
        <f>Raw_data[[#This Row],[Locations]]&amp;Raw_data[[#This Row],[Looker2]]</f>
        <v>Cinco RanchIOP</v>
      </c>
    </row>
    <row r="1133" spans="1:31">
      <c r="A1133" s="15">
        <v>45306</v>
      </c>
      <c r="B1133" s="15">
        <v>45302</v>
      </c>
      <c r="C1133" t="s">
        <v>9</v>
      </c>
      <c r="D1133">
        <v>207117</v>
      </c>
      <c r="E1133" t="s">
        <v>114</v>
      </c>
      <c r="F1133" t="s">
        <v>296</v>
      </c>
      <c r="G1133" t="s">
        <v>297</v>
      </c>
      <c r="H1133" t="s">
        <v>172</v>
      </c>
      <c r="I1133" t="s">
        <v>232</v>
      </c>
      <c r="J1133" t="s">
        <v>17</v>
      </c>
      <c r="K1133" t="s">
        <v>79</v>
      </c>
      <c r="L1133" t="s">
        <v>135</v>
      </c>
      <c r="M1133">
        <v>1</v>
      </c>
      <c r="N1133" s="47">
        <v>40</v>
      </c>
      <c r="O1133" s="47">
        <v>0</v>
      </c>
      <c r="P1133" s="47">
        <v>0</v>
      </c>
      <c r="Q1133" s="47">
        <v>0</v>
      </c>
      <c r="R1133" s="47">
        <v>0</v>
      </c>
      <c r="S1133" s="47">
        <v>40</v>
      </c>
      <c r="T1133" s="47">
        <v>40</v>
      </c>
      <c r="U1133" s="47">
        <v>40</v>
      </c>
      <c r="V1133" t="s">
        <v>71</v>
      </c>
      <c r="W1133" t="s">
        <v>72</v>
      </c>
      <c r="X1133"/>
      <c r="Y1133" t="s">
        <v>240</v>
      </c>
      <c r="Z1133" s="43" t="str">
        <f>Raw_data[[#This Row],[Month]]&amp;Raw_data[[#This Row],[Locations]]&amp;Raw_data[[#This Row],[Looker2]]</f>
        <v>45292Cinco RanchAftercare</v>
      </c>
      <c r="AA1133" s="44" t="str">
        <f>IFERROR(VLOOKUP(Raw_data[[#This Row],[Description]],'LU Table'!$A$1:$B$50,2,0),"")</f>
        <v>Aftercare</v>
      </c>
      <c r="AB1133" s="44" t="str">
        <f>TRIM(MID(Raw_data[[#This Row],[Location]],LEN("Positive Recovery- ")+1,LEN(Raw_data[[#This Row],[Location]])))</f>
        <v>Cinco Ranch</v>
      </c>
      <c r="AC1133" s="45">
        <f t="shared" si="18"/>
        <v>45292</v>
      </c>
      <c r="AD1133" s="44" t="str">
        <f>VLOOKUP(Raw_data[[#This Row],[Locations]]&amp;Raw_data[[#This Row],[Looker2]],Category!A:E,5,0)</f>
        <v>Affiliate</v>
      </c>
      <c r="AE1133" s="44" t="str">
        <f>Raw_data[[#This Row],[Locations]]&amp;Raw_data[[#This Row],[Looker2]]</f>
        <v>Cinco RanchAftercare</v>
      </c>
    </row>
    <row r="1134" spans="1:31">
      <c r="A1134" s="15">
        <v>45306</v>
      </c>
      <c r="B1134" s="15">
        <v>45302</v>
      </c>
      <c r="C1134" t="s">
        <v>9</v>
      </c>
      <c r="D1134">
        <v>207118</v>
      </c>
      <c r="E1134" t="s">
        <v>890</v>
      </c>
      <c r="F1134" t="s">
        <v>414</v>
      </c>
      <c r="G1134" t="s">
        <v>551</v>
      </c>
      <c r="H1134" t="s">
        <v>160</v>
      </c>
      <c r="I1134" t="s">
        <v>232</v>
      </c>
      <c r="J1134" t="s">
        <v>95</v>
      </c>
      <c r="K1134" t="s">
        <v>79</v>
      </c>
      <c r="L1134" t="s">
        <v>128</v>
      </c>
      <c r="M1134">
        <v>1</v>
      </c>
      <c r="N1134" s="47">
        <v>130</v>
      </c>
      <c r="O1134" s="47">
        <v>0</v>
      </c>
      <c r="P1134" s="47">
        <v>0</v>
      </c>
      <c r="Q1134" s="47">
        <v>0</v>
      </c>
      <c r="R1134" s="47">
        <v>0</v>
      </c>
      <c r="S1134" s="47">
        <v>0</v>
      </c>
      <c r="T1134" s="47">
        <v>117</v>
      </c>
      <c r="U1134" s="47">
        <v>117</v>
      </c>
      <c r="V1134" t="s">
        <v>71</v>
      </c>
      <c r="W1134" t="s">
        <v>72</v>
      </c>
      <c r="X1134"/>
      <c r="Y1134" t="s">
        <v>240</v>
      </c>
      <c r="Z1134" s="43" t="str">
        <f>Raw_data[[#This Row],[Month]]&amp;Raw_data[[#This Row],[Locations]]&amp;Raw_data[[#This Row],[Looker2]]</f>
        <v>45292Cinco RanchIOP</v>
      </c>
      <c r="AA1134" s="44" t="str">
        <f>IFERROR(VLOOKUP(Raw_data[[#This Row],[Description]],'LU Table'!$A$1:$B$50,2,0),"")</f>
        <v>IOP</v>
      </c>
      <c r="AB1134" s="44" t="str">
        <f>TRIM(MID(Raw_data[[#This Row],[Location]],LEN("Positive Recovery- ")+1,LEN(Raw_data[[#This Row],[Location]])))</f>
        <v>Cinco Ranch</v>
      </c>
      <c r="AC1134" s="45">
        <f t="shared" si="18"/>
        <v>45292</v>
      </c>
      <c r="AD1134" s="44" t="str">
        <f>VLOOKUP(Raw_data[[#This Row],[Locations]]&amp;Raw_data[[#This Row],[Looker2]],Category!A:E,5,0)</f>
        <v>Affiliate</v>
      </c>
      <c r="AE1134" s="44" t="str">
        <f>Raw_data[[#This Row],[Locations]]&amp;Raw_data[[#This Row],[Looker2]]</f>
        <v>Cinco RanchIOP</v>
      </c>
    </row>
    <row r="1135" spans="1:31">
      <c r="A1135" s="15">
        <v>45306</v>
      </c>
      <c r="B1135" s="15">
        <v>45302</v>
      </c>
      <c r="C1135" t="s">
        <v>9</v>
      </c>
      <c r="D1135">
        <v>207119</v>
      </c>
      <c r="E1135" t="s">
        <v>1014</v>
      </c>
      <c r="F1135" t="s">
        <v>379</v>
      </c>
      <c r="G1135" t="s">
        <v>44</v>
      </c>
      <c r="H1135" t="s">
        <v>158</v>
      </c>
      <c r="I1135" t="s">
        <v>232</v>
      </c>
      <c r="J1135" t="s">
        <v>92</v>
      </c>
      <c r="K1135" t="s">
        <v>79</v>
      </c>
      <c r="L1135" t="s">
        <v>128</v>
      </c>
      <c r="M1135">
        <v>1</v>
      </c>
      <c r="N1135" s="47">
        <v>190</v>
      </c>
      <c r="O1135" s="47">
        <v>0</v>
      </c>
      <c r="P1135" s="47">
        <v>0</v>
      </c>
      <c r="Q1135" s="47">
        <v>0</v>
      </c>
      <c r="R1135" s="47">
        <v>0</v>
      </c>
      <c r="S1135" s="47">
        <v>190</v>
      </c>
      <c r="T1135" s="47">
        <v>171</v>
      </c>
      <c r="U1135" s="47">
        <v>171</v>
      </c>
      <c r="V1135" t="s">
        <v>71</v>
      </c>
      <c r="W1135" t="s">
        <v>72</v>
      </c>
      <c r="X1135"/>
      <c r="Y1135" t="s">
        <v>240</v>
      </c>
      <c r="Z1135" s="43" t="str">
        <f>Raw_data[[#This Row],[Month]]&amp;Raw_data[[#This Row],[Locations]]&amp;Raw_data[[#This Row],[Looker2]]</f>
        <v>45292Cinco RanchIOP</v>
      </c>
      <c r="AA1135" s="44" t="str">
        <f>IFERROR(VLOOKUP(Raw_data[[#This Row],[Description]],'LU Table'!$A$1:$B$50,2,0),"")</f>
        <v>IOP</v>
      </c>
      <c r="AB1135" s="44" t="str">
        <f>TRIM(MID(Raw_data[[#This Row],[Location]],LEN("Positive Recovery- ")+1,LEN(Raw_data[[#This Row],[Location]])))</f>
        <v>Cinco Ranch</v>
      </c>
      <c r="AC1135" s="45">
        <f t="shared" si="18"/>
        <v>45292</v>
      </c>
      <c r="AD1135" s="44" t="str">
        <f>VLOOKUP(Raw_data[[#This Row],[Locations]]&amp;Raw_data[[#This Row],[Looker2]],Category!A:E,5,0)</f>
        <v>Affiliate</v>
      </c>
      <c r="AE1135" s="44" t="str">
        <f>Raw_data[[#This Row],[Locations]]&amp;Raw_data[[#This Row],[Looker2]]</f>
        <v>Cinco RanchIOP</v>
      </c>
    </row>
    <row r="1136" spans="1:31">
      <c r="A1136" s="15">
        <v>45306</v>
      </c>
      <c r="B1136" s="15">
        <v>45302</v>
      </c>
      <c r="C1136" t="s">
        <v>9</v>
      </c>
      <c r="D1136">
        <v>207120</v>
      </c>
      <c r="E1136" t="s">
        <v>830</v>
      </c>
      <c r="F1136" t="s">
        <v>489</v>
      </c>
      <c r="G1136" t="s">
        <v>831</v>
      </c>
      <c r="H1136" t="s">
        <v>160</v>
      </c>
      <c r="I1136" t="s">
        <v>232</v>
      </c>
      <c r="J1136" t="s">
        <v>90</v>
      </c>
      <c r="K1136" t="s">
        <v>79</v>
      </c>
      <c r="L1136" t="s">
        <v>128</v>
      </c>
      <c r="M1136">
        <v>1</v>
      </c>
      <c r="N1136" s="47">
        <v>220</v>
      </c>
      <c r="O1136" s="47">
        <v>0</v>
      </c>
      <c r="P1136" s="47">
        <v>0</v>
      </c>
      <c r="Q1136" s="47">
        <v>0</v>
      </c>
      <c r="R1136" s="47">
        <v>0</v>
      </c>
      <c r="S1136" s="47">
        <v>0</v>
      </c>
      <c r="T1136" s="47">
        <v>198</v>
      </c>
      <c r="U1136" s="47">
        <v>22</v>
      </c>
      <c r="V1136" t="s">
        <v>71</v>
      </c>
      <c r="W1136" t="s">
        <v>72</v>
      </c>
      <c r="X1136"/>
      <c r="Y1136" t="s">
        <v>240</v>
      </c>
      <c r="Z1136" s="43" t="str">
        <f>Raw_data[[#This Row],[Month]]&amp;Raw_data[[#This Row],[Locations]]&amp;Raw_data[[#This Row],[Looker2]]</f>
        <v>45292Cinco RanchIOP</v>
      </c>
      <c r="AA1136" s="44" t="str">
        <f>IFERROR(VLOOKUP(Raw_data[[#This Row],[Description]],'LU Table'!$A$1:$B$50,2,0),"")</f>
        <v>IOP</v>
      </c>
      <c r="AB1136" s="44" t="str">
        <f>TRIM(MID(Raw_data[[#This Row],[Location]],LEN("Positive Recovery- ")+1,LEN(Raw_data[[#This Row],[Location]])))</f>
        <v>Cinco Ranch</v>
      </c>
      <c r="AC1136" s="45">
        <f t="shared" si="18"/>
        <v>45292</v>
      </c>
      <c r="AD1136" s="44" t="str">
        <f>VLOOKUP(Raw_data[[#This Row],[Locations]]&amp;Raw_data[[#This Row],[Looker2]],Category!A:E,5,0)</f>
        <v>Affiliate</v>
      </c>
      <c r="AE1136" s="44" t="str">
        <f>Raw_data[[#This Row],[Locations]]&amp;Raw_data[[#This Row],[Looker2]]</f>
        <v>Cinco RanchIOP</v>
      </c>
    </row>
    <row r="1137" spans="1:31">
      <c r="A1137" s="15">
        <v>45306</v>
      </c>
      <c r="B1137" s="15">
        <v>45302</v>
      </c>
      <c r="C1137" t="s">
        <v>9</v>
      </c>
      <c r="D1137">
        <v>207121</v>
      </c>
      <c r="E1137" t="s">
        <v>859</v>
      </c>
      <c r="F1137" t="s">
        <v>284</v>
      </c>
      <c r="G1137" t="s">
        <v>401</v>
      </c>
      <c r="H1137" t="s">
        <v>158</v>
      </c>
      <c r="I1137" t="s">
        <v>232</v>
      </c>
      <c r="J1137" t="s">
        <v>88</v>
      </c>
      <c r="K1137" t="s">
        <v>79</v>
      </c>
      <c r="L1137" t="s">
        <v>128</v>
      </c>
      <c r="M1137">
        <v>1</v>
      </c>
      <c r="N1137" s="47">
        <v>250</v>
      </c>
      <c r="O1137" s="47">
        <v>0</v>
      </c>
      <c r="P1137" s="47">
        <v>0</v>
      </c>
      <c r="Q1137" s="47">
        <v>0</v>
      </c>
      <c r="R1137" s="47">
        <v>0</v>
      </c>
      <c r="S1137" s="47">
        <v>0</v>
      </c>
      <c r="T1137" s="47">
        <v>225</v>
      </c>
      <c r="U1137" s="47">
        <v>25</v>
      </c>
      <c r="V1137" t="s">
        <v>71</v>
      </c>
      <c r="W1137" t="s">
        <v>72</v>
      </c>
      <c r="X1137"/>
      <c r="Y1137" t="s">
        <v>240</v>
      </c>
      <c r="Z1137" s="43" t="str">
        <f>Raw_data[[#This Row],[Month]]&amp;Raw_data[[#This Row],[Locations]]&amp;Raw_data[[#This Row],[Looker2]]</f>
        <v>45292Cinco RanchIOP</v>
      </c>
      <c r="AA1137" s="44" t="str">
        <f>IFERROR(VLOOKUP(Raw_data[[#This Row],[Description]],'LU Table'!$A$1:$B$50,2,0),"")</f>
        <v>IOP</v>
      </c>
      <c r="AB1137" s="44" t="str">
        <f>TRIM(MID(Raw_data[[#This Row],[Location]],LEN("Positive Recovery- ")+1,LEN(Raw_data[[#This Row],[Location]])))</f>
        <v>Cinco Ranch</v>
      </c>
      <c r="AC1137" s="45">
        <f t="shared" si="18"/>
        <v>45292</v>
      </c>
      <c r="AD1137" s="44" t="str">
        <f>VLOOKUP(Raw_data[[#This Row],[Locations]]&amp;Raw_data[[#This Row],[Looker2]],Category!A:E,5,0)</f>
        <v>Affiliate</v>
      </c>
      <c r="AE1137" s="44" t="str">
        <f>Raw_data[[#This Row],[Locations]]&amp;Raw_data[[#This Row],[Looker2]]</f>
        <v>Cinco RanchIOP</v>
      </c>
    </row>
    <row r="1138" spans="1:31">
      <c r="A1138" s="15">
        <v>45306</v>
      </c>
      <c r="B1138" s="15">
        <v>45302</v>
      </c>
      <c r="C1138" t="s">
        <v>9</v>
      </c>
      <c r="D1138">
        <v>207122</v>
      </c>
      <c r="E1138" t="s">
        <v>757</v>
      </c>
      <c r="F1138" t="s">
        <v>758</v>
      </c>
      <c r="G1138" t="s">
        <v>382</v>
      </c>
      <c r="H1138" t="s">
        <v>157</v>
      </c>
      <c r="I1138" t="s">
        <v>232</v>
      </c>
      <c r="J1138" t="s">
        <v>89</v>
      </c>
      <c r="K1138" t="s">
        <v>76</v>
      </c>
      <c r="L1138" t="s">
        <v>129</v>
      </c>
      <c r="M1138">
        <v>1</v>
      </c>
      <c r="N1138" s="47">
        <v>365</v>
      </c>
      <c r="O1138" s="47">
        <v>0</v>
      </c>
      <c r="P1138" s="47">
        <v>0</v>
      </c>
      <c r="Q1138" s="47">
        <v>0</v>
      </c>
      <c r="R1138" s="47">
        <v>0</v>
      </c>
      <c r="S1138" s="47">
        <v>0</v>
      </c>
      <c r="T1138" s="47">
        <v>328.5</v>
      </c>
      <c r="U1138" s="47">
        <v>-36.5</v>
      </c>
      <c r="V1138" t="s">
        <v>71</v>
      </c>
      <c r="W1138" t="s">
        <v>72</v>
      </c>
      <c r="X1138"/>
      <c r="Y1138" t="s">
        <v>240</v>
      </c>
      <c r="Z1138" s="43" t="str">
        <f>Raw_data[[#This Row],[Month]]&amp;Raw_data[[#This Row],[Locations]]&amp;Raw_data[[#This Row],[Looker2]]</f>
        <v>45292MontrosePHP</v>
      </c>
      <c r="AA1138" s="44" t="str">
        <f>IFERROR(VLOOKUP(Raw_data[[#This Row],[Description]],'LU Table'!$A$1:$B$50,2,0),"")</f>
        <v>PHP</v>
      </c>
      <c r="AB1138" s="44" t="str">
        <f>TRIM(MID(Raw_data[[#This Row],[Location]],LEN("Positive Recovery- ")+1,LEN(Raw_data[[#This Row],[Location]])))</f>
        <v>Montrose</v>
      </c>
      <c r="AC1138" s="45">
        <f t="shared" si="18"/>
        <v>45292</v>
      </c>
      <c r="AD1138" s="44" t="str">
        <f>VLOOKUP(Raw_data[[#This Row],[Locations]]&amp;Raw_data[[#This Row],[Looker2]],Category!A:E,5,0)</f>
        <v>Company Owned</v>
      </c>
      <c r="AE1138" s="44" t="str">
        <f>Raw_data[[#This Row],[Locations]]&amp;Raw_data[[#This Row],[Looker2]]</f>
        <v>MontrosePHP</v>
      </c>
    </row>
    <row r="1139" spans="1:31">
      <c r="A1139" s="15">
        <v>45306</v>
      </c>
      <c r="B1139" s="15">
        <v>45302</v>
      </c>
      <c r="C1139" t="s">
        <v>9</v>
      </c>
      <c r="D1139">
        <v>207123</v>
      </c>
      <c r="E1139" t="s">
        <v>803</v>
      </c>
      <c r="F1139" t="s">
        <v>804</v>
      </c>
      <c r="G1139" t="s">
        <v>805</v>
      </c>
      <c r="H1139" t="s">
        <v>157</v>
      </c>
      <c r="I1139" t="s">
        <v>232</v>
      </c>
      <c r="J1139" t="s">
        <v>17</v>
      </c>
      <c r="K1139" t="s">
        <v>76</v>
      </c>
      <c r="L1139" t="s">
        <v>129</v>
      </c>
      <c r="M1139">
        <v>1</v>
      </c>
      <c r="N1139" s="47">
        <v>300</v>
      </c>
      <c r="O1139" s="47">
        <v>0</v>
      </c>
      <c r="P1139" s="47">
        <v>0</v>
      </c>
      <c r="Q1139" s="47">
        <v>0</v>
      </c>
      <c r="R1139" s="47">
        <v>0</v>
      </c>
      <c r="S1139" s="47">
        <v>300</v>
      </c>
      <c r="T1139" s="47">
        <v>300</v>
      </c>
      <c r="U1139" s="47">
        <v>300</v>
      </c>
      <c r="V1139" t="s">
        <v>71</v>
      </c>
      <c r="W1139" t="s">
        <v>72</v>
      </c>
      <c r="X1139"/>
      <c r="Y1139" t="s">
        <v>240</v>
      </c>
      <c r="Z1139" s="43" t="str">
        <f>Raw_data[[#This Row],[Month]]&amp;Raw_data[[#This Row],[Locations]]&amp;Raw_data[[#This Row],[Looker2]]</f>
        <v>45292MontrosePHP</v>
      </c>
      <c r="AA1139" s="44" t="str">
        <f>IFERROR(VLOOKUP(Raw_data[[#This Row],[Description]],'LU Table'!$A$1:$B$50,2,0),"")</f>
        <v>PHP</v>
      </c>
      <c r="AB1139" s="44" t="str">
        <f>TRIM(MID(Raw_data[[#This Row],[Location]],LEN("Positive Recovery- ")+1,LEN(Raw_data[[#This Row],[Location]])))</f>
        <v>Montrose</v>
      </c>
      <c r="AC1139" s="45">
        <f t="shared" si="18"/>
        <v>45292</v>
      </c>
      <c r="AD1139" s="44" t="str">
        <f>VLOOKUP(Raw_data[[#This Row],[Locations]]&amp;Raw_data[[#This Row],[Looker2]],Category!A:E,5,0)</f>
        <v>Company Owned</v>
      </c>
      <c r="AE1139" s="44" t="str">
        <f>Raw_data[[#This Row],[Locations]]&amp;Raw_data[[#This Row],[Looker2]]</f>
        <v>MontrosePHP</v>
      </c>
    </row>
    <row r="1140" spans="1:31">
      <c r="A1140" s="15">
        <v>45306</v>
      </c>
      <c r="B1140" s="15">
        <v>45302</v>
      </c>
      <c r="C1140" t="s">
        <v>9</v>
      </c>
      <c r="D1140">
        <v>207124</v>
      </c>
      <c r="E1140" t="s">
        <v>787</v>
      </c>
      <c r="F1140" t="s">
        <v>648</v>
      </c>
      <c r="G1140" t="s">
        <v>788</v>
      </c>
      <c r="H1140" t="s">
        <v>157</v>
      </c>
      <c r="I1140" t="s">
        <v>232</v>
      </c>
      <c r="J1140" t="s">
        <v>103</v>
      </c>
      <c r="K1140" t="s">
        <v>76</v>
      </c>
      <c r="L1140" t="s">
        <v>129</v>
      </c>
      <c r="M1140">
        <v>1</v>
      </c>
      <c r="N1140" s="47">
        <v>400</v>
      </c>
      <c r="O1140" s="47">
        <v>0</v>
      </c>
      <c r="P1140" s="47">
        <v>0</v>
      </c>
      <c r="Q1140" s="47">
        <v>0</v>
      </c>
      <c r="R1140" s="47">
        <v>0</v>
      </c>
      <c r="S1140" s="47">
        <v>400</v>
      </c>
      <c r="T1140" s="47">
        <v>360</v>
      </c>
      <c r="U1140" s="47">
        <v>360</v>
      </c>
      <c r="V1140" t="s">
        <v>71</v>
      </c>
      <c r="W1140" t="s">
        <v>72</v>
      </c>
      <c r="X1140"/>
      <c r="Y1140" t="s">
        <v>240</v>
      </c>
      <c r="Z1140" s="43" t="str">
        <f>Raw_data[[#This Row],[Month]]&amp;Raw_data[[#This Row],[Locations]]&amp;Raw_data[[#This Row],[Looker2]]</f>
        <v>45292MontrosePHP</v>
      </c>
      <c r="AA1140" s="44" t="str">
        <f>IFERROR(VLOOKUP(Raw_data[[#This Row],[Description]],'LU Table'!$A$1:$B$50,2,0),"")</f>
        <v>PHP</v>
      </c>
      <c r="AB1140" s="44" t="str">
        <f>TRIM(MID(Raw_data[[#This Row],[Location]],LEN("Positive Recovery- ")+1,LEN(Raw_data[[#This Row],[Location]])))</f>
        <v>Montrose</v>
      </c>
      <c r="AC1140" s="45">
        <f t="shared" si="18"/>
        <v>45292</v>
      </c>
      <c r="AD1140" s="44" t="str">
        <f>VLOOKUP(Raw_data[[#This Row],[Locations]]&amp;Raw_data[[#This Row],[Looker2]],Category!A:E,5,0)</f>
        <v>Company Owned</v>
      </c>
      <c r="AE1140" s="44" t="str">
        <f>Raw_data[[#This Row],[Locations]]&amp;Raw_data[[#This Row],[Looker2]]</f>
        <v>MontrosePHP</v>
      </c>
    </row>
    <row r="1141" spans="1:31">
      <c r="A1141" s="15">
        <v>45306</v>
      </c>
      <c r="B1141" s="15">
        <v>45302</v>
      </c>
      <c r="C1141" t="s">
        <v>9</v>
      </c>
      <c r="D1141">
        <v>207125</v>
      </c>
      <c r="E1141" t="s">
        <v>672</v>
      </c>
      <c r="F1141" t="s">
        <v>609</v>
      </c>
      <c r="G1141" t="s">
        <v>393</v>
      </c>
      <c r="H1141" t="s">
        <v>166</v>
      </c>
      <c r="I1141" t="s">
        <v>232</v>
      </c>
      <c r="J1141" t="s">
        <v>94</v>
      </c>
      <c r="K1141" t="s">
        <v>76</v>
      </c>
      <c r="L1141" t="s">
        <v>129</v>
      </c>
      <c r="M1141">
        <v>1</v>
      </c>
      <c r="N1141" s="47">
        <v>325</v>
      </c>
      <c r="O1141" s="47">
        <v>0</v>
      </c>
      <c r="P1141" s="47">
        <v>0</v>
      </c>
      <c r="Q1141" s="47">
        <v>0</v>
      </c>
      <c r="R1141" s="47">
        <v>0</v>
      </c>
      <c r="S1141" s="47">
        <v>0</v>
      </c>
      <c r="T1141" s="47">
        <v>292.5</v>
      </c>
      <c r="U1141" s="47">
        <v>97.5</v>
      </c>
      <c r="V1141" t="s">
        <v>71</v>
      </c>
      <c r="W1141" t="s">
        <v>72</v>
      </c>
      <c r="X1141"/>
      <c r="Y1141" t="s">
        <v>240</v>
      </c>
      <c r="Z1141" s="43" t="str">
        <f>Raw_data[[#This Row],[Month]]&amp;Raw_data[[#This Row],[Locations]]&amp;Raw_data[[#This Row],[Looker2]]</f>
        <v>45292MontrosePHP</v>
      </c>
      <c r="AA1141" s="44" t="str">
        <f>IFERROR(VLOOKUP(Raw_data[[#This Row],[Description]],'LU Table'!$A$1:$B$50,2,0),"")</f>
        <v>PHP</v>
      </c>
      <c r="AB1141" s="44" t="str">
        <f>TRIM(MID(Raw_data[[#This Row],[Location]],LEN("Positive Recovery- ")+1,LEN(Raw_data[[#This Row],[Location]])))</f>
        <v>Montrose</v>
      </c>
      <c r="AC1141" s="45">
        <f t="shared" si="18"/>
        <v>45292</v>
      </c>
      <c r="AD1141" s="44" t="str">
        <f>VLOOKUP(Raw_data[[#This Row],[Locations]]&amp;Raw_data[[#This Row],[Looker2]],Category!A:E,5,0)</f>
        <v>Company Owned</v>
      </c>
      <c r="AE1141" s="44" t="str">
        <f>Raw_data[[#This Row],[Locations]]&amp;Raw_data[[#This Row],[Looker2]]</f>
        <v>MontrosePHP</v>
      </c>
    </row>
    <row r="1142" spans="1:31">
      <c r="A1142" s="15">
        <v>45306</v>
      </c>
      <c r="B1142" s="15">
        <v>45302</v>
      </c>
      <c r="C1142" t="s">
        <v>9</v>
      </c>
      <c r="D1142">
        <v>207126</v>
      </c>
      <c r="E1142" t="s">
        <v>820</v>
      </c>
      <c r="F1142" t="s">
        <v>287</v>
      </c>
      <c r="G1142" t="s">
        <v>325</v>
      </c>
      <c r="H1142" t="s">
        <v>167</v>
      </c>
      <c r="I1142" t="s">
        <v>232</v>
      </c>
      <c r="J1142" t="s">
        <v>87</v>
      </c>
      <c r="K1142" t="s">
        <v>76</v>
      </c>
      <c r="L1142" t="s">
        <v>129</v>
      </c>
      <c r="M1142">
        <v>1</v>
      </c>
      <c r="N1142" s="47">
        <v>425</v>
      </c>
      <c r="O1142" s="47">
        <v>0</v>
      </c>
      <c r="P1142" s="47">
        <v>0</v>
      </c>
      <c r="Q1142" s="47">
        <v>0</v>
      </c>
      <c r="R1142" s="47">
        <v>0</v>
      </c>
      <c r="S1142" s="47">
        <v>0</v>
      </c>
      <c r="T1142" s="47">
        <v>425</v>
      </c>
      <c r="U1142" s="47">
        <v>85</v>
      </c>
      <c r="V1142" t="s">
        <v>71</v>
      </c>
      <c r="W1142" t="s">
        <v>72</v>
      </c>
      <c r="X1142"/>
      <c r="Y1142" t="s">
        <v>240</v>
      </c>
      <c r="Z1142" s="43" t="str">
        <f>Raw_data[[#This Row],[Month]]&amp;Raw_data[[#This Row],[Locations]]&amp;Raw_data[[#This Row],[Looker2]]</f>
        <v>45292MontrosePHP</v>
      </c>
      <c r="AA1142" s="44" t="str">
        <f>IFERROR(VLOOKUP(Raw_data[[#This Row],[Description]],'LU Table'!$A$1:$B$50,2,0),"")</f>
        <v>PHP</v>
      </c>
      <c r="AB1142" s="44" t="str">
        <f>TRIM(MID(Raw_data[[#This Row],[Location]],LEN("Positive Recovery- ")+1,LEN(Raw_data[[#This Row],[Location]])))</f>
        <v>Montrose</v>
      </c>
      <c r="AC1142" s="45">
        <f t="shared" si="18"/>
        <v>45292</v>
      </c>
      <c r="AD1142" s="44" t="str">
        <f>VLOOKUP(Raw_data[[#This Row],[Locations]]&amp;Raw_data[[#This Row],[Looker2]],Category!A:E,5,0)</f>
        <v>Company Owned</v>
      </c>
      <c r="AE1142" s="44" t="str">
        <f>Raw_data[[#This Row],[Locations]]&amp;Raw_data[[#This Row],[Looker2]]</f>
        <v>MontrosePHP</v>
      </c>
    </row>
    <row r="1143" spans="1:31">
      <c r="A1143" s="15">
        <v>45306</v>
      </c>
      <c r="B1143" s="15">
        <v>45302</v>
      </c>
      <c r="C1143" t="s">
        <v>9</v>
      </c>
      <c r="D1143">
        <v>207127</v>
      </c>
      <c r="E1143" t="s">
        <v>141</v>
      </c>
      <c r="F1143" t="s">
        <v>478</v>
      </c>
      <c r="G1143" t="s">
        <v>325</v>
      </c>
      <c r="H1143" t="s">
        <v>157</v>
      </c>
      <c r="I1143" t="s">
        <v>232</v>
      </c>
      <c r="J1143" t="s">
        <v>89</v>
      </c>
      <c r="K1143" t="s">
        <v>76</v>
      </c>
      <c r="L1143" t="s">
        <v>129</v>
      </c>
      <c r="M1143">
        <v>1</v>
      </c>
      <c r="N1143" s="47">
        <v>365</v>
      </c>
      <c r="O1143" s="47">
        <v>0</v>
      </c>
      <c r="P1143" s="47">
        <v>0</v>
      </c>
      <c r="Q1143" s="47">
        <v>0</v>
      </c>
      <c r="R1143" s="47">
        <v>0</v>
      </c>
      <c r="S1143" s="47">
        <v>0</v>
      </c>
      <c r="T1143" s="47">
        <v>328.5</v>
      </c>
      <c r="U1143" s="47">
        <v>-36.5</v>
      </c>
      <c r="V1143" t="s">
        <v>71</v>
      </c>
      <c r="W1143" t="s">
        <v>72</v>
      </c>
      <c r="X1143"/>
      <c r="Y1143" t="s">
        <v>240</v>
      </c>
      <c r="Z1143" s="43" t="str">
        <f>Raw_data[[#This Row],[Month]]&amp;Raw_data[[#This Row],[Locations]]&amp;Raw_data[[#This Row],[Looker2]]</f>
        <v>45292MontrosePHP</v>
      </c>
      <c r="AA1143" s="44" t="str">
        <f>IFERROR(VLOOKUP(Raw_data[[#This Row],[Description]],'LU Table'!$A$1:$B$50,2,0),"")</f>
        <v>PHP</v>
      </c>
      <c r="AB1143" s="44" t="str">
        <f>TRIM(MID(Raw_data[[#This Row],[Location]],LEN("Positive Recovery- ")+1,LEN(Raw_data[[#This Row],[Location]])))</f>
        <v>Montrose</v>
      </c>
      <c r="AC1143" s="45">
        <f t="shared" si="18"/>
        <v>45292</v>
      </c>
      <c r="AD1143" s="44" t="str">
        <f>VLOOKUP(Raw_data[[#This Row],[Locations]]&amp;Raw_data[[#This Row],[Looker2]],Category!A:E,5,0)</f>
        <v>Company Owned</v>
      </c>
      <c r="AE1143" s="44" t="str">
        <f>Raw_data[[#This Row],[Locations]]&amp;Raw_data[[#This Row],[Looker2]]</f>
        <v>MontrosePHP</v>
      </c>
    </row>
    <row r="1144" spans="1:31">
      <c r="A1144" s="15">
        <v>45306</v>
      </c>
      <c r="B1144" s="15">
        <v>45302</v>
      </c>
      <c r="C1144" t="s">
        <v>9</v>
      </c>
      <c r="D1144">
        <v>207128</v>
      </c>
      <c r="E1144" t="s">
        <v>1053</v>
      </c>
      <c r="F1144" t="s">
        <v>1054</v>
      </c>
      <c r="G1144" t="s">
        <v>339</v>
      </c>
      <c r="H1144" t="s">
        <v>159</v>
      </c>
      <c r="I1144" t="s">
        <v>232</v>
      </c>
      <c r="J1144" t="s">
        <v>88</v>
      </c>
      <c r="K1144" t="s">
        <v>76</v>
      </c>
      <c r="L1144" t="s">
        <v>128</v>
      </c>
      <c r="M1144">
        <v>1</v>
      </c>
      <c r="N1144" s="47">
        <v>250</v>
      </c>
      <c r="O1144" s="47">
        <v>0</v>
      </c>
      <c r="P1144" s="47">
        <v>0</v>
      </c>
      <c r="Q1144" s="47">
        <v>0</v>
      </c>
      <c r="R1144" s="47">
        <v>0</v>
      </c>
      <c r="S1144" s="47">
        <v>250</v>
      </c>
      <c r="T1144" s="47">
        <v>225</v>
      </c>
      <c r="U1144" s="47">
        <v>225</v>
      </c>
      <c r="V1144" t="s">
        <v>71</v>
      </c>
      <c r="W1144" t="s">
        <v>72</v>
      </c>
      <c r="X1144"/>
      <c r="Y1144" t="s">
        <v>240</v>
      </c>
      <c r="Z1144" s="43" t="str">
        <f>Raw_data[[#This Row],[Month]]&amp;Raw_data[[#This Row],[Locations]]&amp;Raw_data[[#This Row],[Looker2]]</f>
        <v>45292MontroseIOP</v>
      </c>
      <c r="AA1144" s="44" t="str">
        <f>IFERROR(VLOOKUP(Raw_data[[#This Row],[Description]],'LU Table'!$A$1:$B$50,2,0),"")</f>
        <v>IOP</v>
      </c>
      <c r="AB1144" s="44" t="str">
        <f>TRIM(MID(Raw_data[[#This Row],[Location]],LEN("Positive Recovery- ")+1,LEN(Raw_data[[#This Row],[Location]])))</f>
        <v>Montrose</v>
      </c>
      <c r="AC1144" s="45">
        <f t="shared" si="18"/>
        <v>45292</v>
      </c>
      <c r="AD1144" s="44" t="str">
        <f>VLOOKUP(Raw_data[[#This Row],[Locations]]&amp;Raw_data[[#This Row],[Looker2]],Category!A:E,5,0)</f>
        <v>Company Owned</v>
      </c>
      <c r="AE1144" s="44" t="str">
        <f>Raw_data[[#This Row],[Locations]]&amp;Raw_data[[#This Row],[Looker2]]</f>
        <v>MontroseIOP</v>
      </c>
    </row>
    <row r="1145" spans="1:31">
      <c r="A1145" s="15">
        <v>45306</v>
      </c>
      <c r="B1145" s="15">
        <v>45302</v>
      </c>
      <c r="C1145" t="s">
        <v>9</v>
      </c>
      <c r="D1145">
        <v>207129</v>
      </c>
      <c r="E1145" t="s">
        <v>565</v>
      </c>
      <c r="F1145" t="s">
        <v>566</v>
      </c>
      <c r="G1145" t="s">
        <v>567</v>
      </c>
      <c r="H1145" t="s">
        <v>159</v>
      </c>
      <c r="I1145" t="s">
        <v>232</v>
      </c>
      <c r="J1145" t="s">
        <v>17</v>
      </c>
      <c r="K1145" t="s">
        <v>76</v>
      </c>
      <c r="L1145" t="s">
        <v>128</v>
      </c>
      <c r="M1145">
        <v>1</v>
      </c>
      <c r="N1145" s="47">
        <v>225</v>
      </c>
      <c r="O1145" s="47">
        <v>0</v>
      </c>
      <c r="P1145" s="47">
        <v>0</v>
      </c>
      <c r="Q1145" s="47">
        <v>0</v>
      </c>
      <c r="R1145" s="47">
        <v>0</v>
      </c>
      <c r="S1145" s="47">
        <v>0</v>
      </c>
      <c r="T1145" s="47">
        <v>225</v>
      </c>
      <c r="U1145" s="47">
        <v>225</v>
      </c>
      <c r="V1145" t="s">
        <v>71</v>
      </c>
      <c r="W1145" t="s">
        <v>72</v>
      </c>
      <c r="X1145"/>
      <c r="Y1145" t="s">
        <v>240</v>
      </c>
      <c r="Z1145" s="43" t="str">
        <f>Raw_data[[#This Row],[Month]]&amp;Raw_data[[#This Row],[Locations]]&amp;Raw_data[[#This Row],[Looker2]]</f>
        <v>45292MontroseIOP</v>
      </c>
      <c r="AA1145" s="44" t="str">
        <f>IFERROR(VLOOKUP(Raw_data[[#This Row],[Description]],'LU Table'!$A$1:$B$50,2,0),"")</f>
        <v>IOP</v>
      </c>
      <c r="AB1145" s="44" t="str">
        <f>TRIM(MID(Raw_data[[#This Row],[Location]],LEN("Positive Recovery- ")+1,LEN(Raw_data[[#This Row],[Location]])))</f>
        <v>Montrose</v>
      </c>
      <c r="AC1145" s="45">
        <f t="shared" si="18"/>
        <v>45292</v>
      </c>
      <c r="AD1145" s="44" t="str">
        <f>VLOOKUP(Raw_data[[#This Row],[Locations]]&amp;Raw_data[[#This Row],[Looker2]],Category!A:E,5,0)</f>
        <v>Company Owned</v>
      </c>
      <c r="AE1145" s="44" t="str">
        <f>Raw_data[[#This Row],[Locations]]&amp;Raw_data[[#This Row],[Looker2]]</f>
        <v>MontroseIOP</v>
      </c>
    </row>
    <row r="1146" spans="1:31">
      <c r="A1146" s="15">
        <v>45306</v>
      </c>
      <c r="B1146" s="15">
        <v>45302</v>
      </c>
      <c r="C1146" t="s">
        <v>9</v>
      </c>
      <c r="D1146">
        <v>207130</v>
      </c>
      <c r="E1146" t="s">
        <v>639</v>
      </c>
      <c r="F1146" t="s">
        <v>302</v>
      </c>
      <c r="G1146" t="s">
        <v>640</v>
      </c>
      <c r="H1146" t="s">
        <v>160</v>
      </c>
      <c r="I1146" t="s">
        <v>232</v>
      </c>
      <c r="J1146" t="s">
        <v>132</v>
      </c>
      <c r="K1146" t="s">
        <v>76</v>
      </c>
      <c r="L1146" t="s">
        <v>128</v>
      </c>
      <c r="M1146">
        <v>1</v>
      </c>
      <c r="N1146" s="47">
        <v>165</v>
      </c>
      <c r="O1146" s="47">
        <v>0</v>
      </c>
      <c r="P1146" s="47">
        <v>0</v>
      </c>
      <c r="Q1146" s="47">
        <v>0</v>
      </c>
      <c r="R1146" s="47">
        <v>0</v>
      </c>
      <c r="S1146" s="47">
        <v>165</v>
      </c>
      <c r="T1146" s="47">
        <v>148.5</v>
      </c>
      <c r="U1146" s="47">
        <v>148.5</v>
      </c>
      <c r="V1146" t="s">
        <v>71</v>
      </c>
      <c r="W1146" t="s">
        <v>72</v>
      </c>
      <c r="X1146"/>
      <c r="Y1146" t="s">
        <v>240</v>
      </c>
      <c r="Z1146" s="43" t="str">
        <f>Raw_data[[#This Row],[Month]]&amp;Raw_data[[#This Row],[Locations]]&amp;Raw_data[[#This Row],[Looker2]]</f>
        <v>45292MontroseIOP</v>
      </c>
      <c r="AA1146" s="44" t="str">
        <f>IFERROR(VLOOKUP(Raw_data[[#This Row],[Description]],'LU Table'!$A$1:$B$50,2,0),"")</f>
        <v>IOP</v>
      </c>
      <c r="AB1146" s="44" t="str">
        <f>TRIM(MID(Raw_data[[#This Row],[Location]],LEN("Positive Recovery- ")+1,LEN(Raw_data[[#This Row],[Location]])))</f>
        <v>Montrose</v>
      </c>
      <c r="AC1146" s="45">
        <f t="shared" si="18"/>
        <v>45292</v>
      </c>
      <c r="AD1146" s="44" t="str">
        <f>VLOOKUP(Raw_data[[#This Row],[Locations]]&amp;Raw_data[[#This Row],[Looker2]],Category!A:E,5,0)</f>
        <v>Company Owned</v>
      </c>
      <c r="AE1146" s="44" t="str">
        <f>Raw_data[[#This Row],[Locations]]&amp;Raw_data[[#This Row],[Looker2]]</f>
        <v>MontroseIOP</v>
      </c>
    </row>
    <row r="1147" spans="1:31">
      <c r="A1147" s="15">
        <v>45306</v>
      </c>
      <c r="B1147" s="15">
        <v>45302</v>
      </c>
      <c r="C1147" t="s">
        <v>9</v>
      </c>
      <c r="D1147">
        <v>207131</v>
      </c>
      <c r="E1147" t="s">
        <v>710</v>
      </c>
      <c r="F1147" t="s">
        <v>363</v>
      </c>
      <c r="G1147" t="s">
        <v>344</v>
      </c>
      <c r="H1147" t="s">
        <v>160</v>
      </c>
      <c r="I1147" t="s">
        <v>232</v>
      </c>
      <c r="J1147" t="s">
        <v>711</v>
      </c>
      <c r="K1147" t="s">
        <v>76</v>
      </c>
      <c r="L1147" t="s">
        <v>128</v>
      </c>
      <c r="M1147">
        <v>1</v>
      </c>
      <c r="N1147" s="47">
        <v>165</v>
      </c>
      <c r="O1147" s="47">
        <v>0</v>
      </c>
      <c r="P1147" s="47">
        <v>0</v>
      </c>
      <c r="Q1147" s="47">
        <v>0</v>
      </c>
      <c r="R1147" s="47">
        <v>0</v>
      </c>
      <c r="S1147" s="47">
        <v>165</v>
      </c>
      <c r="T1147" s="47">
        <v>148.5</v>
      </c>
      <c r="U1147" s="47">
        <v>148.5</v>
      </c>
      <c r="V1147" t="s">
        <v>71</v>
      </c>
      <c r="W1147" t="s">
        <v>72</v>
      </c>
      <c r="X1147"/>
      <c r="Y1147" t="s">
        <v>240</v>
      </c>
      <c r="Z1147" s="43" t="str">
        <f>Raw_data[[#This Row],[Month]]&amp;Raw_data[[#This Row],[Locations]]&amp;Raw_data[[#This Row],[Looker2]]</f>
        <v>45292MontroseIOP</v>
      </c>
      <c r="AA1147" s="44" t="str">
        <f>IFERROR(VLOOKUP(Raw_data[[#This Row],[Description]],'LU Table'!$A$1:$B$50,2,0),"")</f>
        <v>IOP</v>
      </c>
      <c r="AB1147" s="44" t="str">
        <f>TRIM(MID(Raw_data[[#This Row],[Location]],LEN("Positive Recovery- ")+1,LEN(Raw_data[[#This Row],[Location]])))</f>
        <v>Montrose</v>
      </c>
      <c r="AC1147" s="45">
        <f t="shared" si="18"/>
        <v>45292</v>
      </c>
      <c r="AD1147" s="44" t="str">
        <f>VLOOKUP(Raw_data[[#This Row],[Locations]]&amp;Raw_data[[#This Row],[Looker2]],Category!A:E,5,0)</f>
        <v>Company Owned</v>
      </c>
      <c r="AE1147" s="44" t="str">
        <f>Raw_data[[#This Row],[Locations]]&amp;Raw_data[[#This Row],[Looker2]]</f>
        <v>MontroseIOP</v>
      </c>
    </row>
    <row r="1148" spans="1:31">
      <c r="A1148" s="15">
        <v>45306</v>
      </c>
      <c r="B1148" s="15">
        <v>45302</v>
      </c>
      <c r="C1148" t="s">
        <v>9</v>
      </c>
      <c r="D1148">
        <v>207132</v>
      </c>
      <c r="E1148" t="s">
        <v>700</v>
      </c>
      <c r="F1148" t="s">
        <v>701</v>
      </c>
      <c r="G1148" t="s">
        <v>702</v>
      </c>
      <c r="H1148" t="s">
        <v>160</v>
      </c>
      <c r="I1148" t="s">
        <v>232</v>
      </c>
      <c r="J1148" t="s">
        <v>95</v>
      </c>
      <c r="K1148" t="s">
        <v>76</v>
      </c>
      <c r="L1148" t="s">
        <v>128</v>
      </c>
      <c r="M1148">
        <v>1</v>
      </c>
      <c r="N1148" s="47">
        <v>130</v>
      </c>
      <c r="O1148" s="47">
        <v>0</v>
      </c>
      <c r="P1148" s="47">
        <v>0</v>
      </c>
      <c r="Q1148" s="47">
        <v>0</v>
      </c>
      <c r="R1148" s="47">
        <v>0</v>
      </c>
      <c r="S1148" s="47">
        <v>0</v>
      </c>
      <c r="T1148" s="47">
        <v>117</v>
      </c>
      <c r="U1148" s="47">
        <v>97.5</v>
      </c>
      <c r="V1148" t="s">
        <v>71</v>
      </c>
      <c r="W1148" t="s">
        <v>72</v>
      </c>
      <c r="X1148"/>
      <c r="Y1148" t="s">
        <v>240</v>
      </c>
      <c r="Z1148" s="43" t="str">
        <f>Raw_data[[#This Row],[Month]]&amp;Raw_data[[#This Row],[Locations]]&amp;Raw_data[[#This Row],[Looker2]]</f>
        <v>45292MontroseIOP</v>
      </c>
      <c r="AA1148" s="44" t="str">
        <f>IFERROR(VLOOKUP(Raw_data[[#This Row],[Description]],'LU Table'!$A$1:$B$50,2,0),"")</f>
        <v>IOP</v>
      </c>
      <c r="AB1148" s="44" t="str">
        <f>TRIM(MID(Raw_data[[#This Row],[Location]],LEN("Positive Recovery- ")+1,LEN(Raw_data[[#This Row],[Location]])))</f>
        <v>Montrose</v>
      </c>
      <c r="AC1148" s="45">
        <f t="shared" si="18"/>
        <v>45292</v>
      </c>
      <c r="AD1148" s="44" t="str">
        <f>VLOOKUP(Raw_data[[#This Row],[Locations]]&amp;Raw_data[[#This Row],[Looker2]],Category!A:E,5,0)</f>
        <v>Company Owned</v>
      </c>
      <c r="AE1148" s="44" t="str">
        <f>Raw_data[[#This Row],[Locations]]&amp;Raw_data[[#This Row],[Looker2]]</f>
        <v>MontroseIOP</v>
      </c>
    </row>
    <row r="1149" spans="1:31">
      <c r="A1149" s="15">
        <v>45306</v>
      </c>
      <c r="B1149" s="15">
        <v>45302</v>
      </c>
      <c r="C1149" t="s">
        <v>9</v>
      </c>
      <c r="D1149">
        <v>207133</v>
      </c>
      <c r="E1149" t="s">
        <v>1020</v>
      </c>
      <c r="F1149" t="s">
        <v>299</v>
      </c>
      <c r="G1149" t="s">
        <v>1021</v>
      </c>
      <c r="H1149" t="s">
        <v>158</v>
      </c>
      <c r="I1149" t="s">
        <v>232</v>
      </c>
      <c r="J1149" t="s">
        <v>88</v>
      </c>
      <c r="K1149" t="s">
        <v>76</v>
      </c>
      <c r="L1149" t="s">
        <v>128</v>
      </c>
      <c r="M1149">
        <v>1</v>
      </c>
      <c r="N1149" s="47">
        <v>250</v>
      </c>
      <c r="O1149" s="47">
        <v>0</v>
      </c>
      <c r="P1149" s="47">
        <v>0</v>
      </c>
      <c r="Q1149" s="47">
        <v>0</v>
      </c>
      <c r="R1149" s="47">
        <v>0</v>
      </c>
      <c r="S1149" s="47">
        <v>0</v>
      </c>
      <c r="T1149" s="47">
        <v>225</v>
      </c>
      <c r="U1149" s="47">
        <v>-25</v>
      </c>
      <c r="V1149" t="s">
        <v>71</v>
      </c>
      <c r="W1149" t="s">
        <v>72</v>
      </c>
      <c r="X1149"/>
      <c r="Y1149" t="s">
        <v>240</v>
      </c>
      <c r="Z1149" s="43" t="str">
        <f>Raw_data[[#This Row],[Month]]&amp;Raw_data[[#This Row],[Locations]]&amp;Raw_data[[#This Row],[Looker2]]</f>
        <v>45292MontroseIOP</v>
      </c>
      <c r="AA1149" s="44" t="str">
        <f>IFERROR(VLOOKUP(Raw_data[[#This Row],[Description]],'LU Table'!$A$1:$B$50,2,0),"")</f>
        <v>IOP</v>
      </c>
      <c r="AB1149" s="44" t="str">
        <f>TRIM(MID(Raw_data[[#This Row],[Location]],LEN("Positive Recovery- ")+1,LEN(Raw_data[[#This Row],[Location]])))</f>
        <v>Montrose</v>
      </c>
      <c r="AC1149" s="45">
        <f t="shared" si="18"/>
        <v>45292</v>
      </c>
      <c r="AD1149" s="44" t="str">
        <f>VLOOKUP(Raw_data[[#This Row],[Locations]]&amp;Raw_data[[#This Row],[Looker2]],Category!A:E,5,0)</f>
        <v>Company Owned</v>
      </c>
      <c r="AE1149" s="44" t="str">
        <f>Raw_data[[#This Row],[Locations]]&amp;Raw_data[[#This Row],[Looker2]]</f>
        <v>MontroseIOP</v>
      </c>
    </row>
    <row r="1150" spans="1:31">
      <c r="A1150" s="15">
        <v>45306</v>
      </c>
      <c r="B1150" s="15">
        <v>45302</v>
      </c>
      <c r="C1150" t="s">
        <v>9</v>
      </c>
      <c r="D1150">
        <v>207134</v>
      </c>
      <c r="E1150" t="s">
        <v>1009</v>
      </c>
      <c r="F1150" t="s">
        <v>1010</v>
      </c>
      <c r="G1150" t="s">
        <v>1011</v>
      </c>
      <c r="H1150" t="s">
        <v>157</v>
      </c>
      <c r="I1150" t="s">
        <v>232</v>
      </c>
      <c r="J1150" t="s">
        <v>146</v>
      </c>
      <c r="K1150" t="s">
        <v>234</v>
      </c>
      <c r="L1150" t="s">
        <v>129</v>
      </c>
      <c r="M1150">
        <v>1</v>
      </c>
      <c r="N1150" s="47">
        <v>400</v>
      </c>
      <c r="O1150" s="47">
        <v>0</v>
      </c>
      <c r="P1150" s="47">
        <v>0</v>
      </c>
      <c r="Q1150" s="47">
        <v>0</v>
      </c>
      <c r="R1150" s="47">
        <v>0</v>
      </c>
      <c r="S1150" s="47">
        <v>400</v>
      </c>
      <c r="T1150" s="47">
        <v>360</v>
      </c>
      <c r="U1150" s="47">
        <v>360</v>
      </c>
      <c r="V1150" t="s">
        <v>71</v>
      </c>
      <c r="W1150" t="s">
        <v>72</v>
      </c>
      <c r="X1150"/>
      <c r="Y1150" t="s">
        <v>240</v>
      </c>
      <c r="Z1150" s="43" t="str">
        <f>Raw_data[[#This Row],[Month]]&amp;Raw_data[[#This Row],[Locations]]&amp;Raw_data[[#This Row],[Looker2]]</f>
        <v>45292Clear LakePHP</v>
      </c>
      <c r="AA1150" s="44" t="str">
        <f>IFERROR(VLOOKUP(Raw_data[[#This Row],[Description]],'LU Table'!$A$1:$B$50,2,0),"")</f>
        <v>PHP</v>
      </c>
      <c r="AB1150" s="44" t="str">
        <f>TRIM(MID(Raw_data[[#This Row],[Location]],LEN("Positive Recovery- ")+1,LEN(Raw_data[[#This Row],[Location]])))</f>
        <v>Clear Lake</v>
      </c>
      <c r="AC1150" s="45">
        <f t="shared" si="18"/>
        <v>45292</v>
      </c>
      <c r="AD1150" s="44" t="str">
        <f>VLOOKUP(Raw_data[[#This Row],[Locations]]&amp;Raw_data[[#This Row],[Looker2]],Category!A:E,5,0)</f>
        <v>Affiliate</v>
      </c>
      <c r="AE1150" s="44" t="str">
        <f>Raw_data[[#This Row],[Locations]]&amp;Raw_data[[#This Row],[Looker2]]</f>
        <v>Clear LakePHP</v>
      </c>
    </row>
    <row r="1151" spans="1:31">
      <c r="A1151" s="15">
        <v>45306</v>
      </c>
      <c r="B1151" s="15">
        <v>45302</v>
      </c>
      <c r="C1151" t="s">
        <v>9</v>
      </c>
      <c r="D1151">
        <v>207135</v>
      </c>
      <c r="E1151" t="s">
        <v>982</v>
      </c>
      <c r="F1151" t="s">
        <v>983</v>
      </c>
      <c r="G1151" t="s">
        <v>984</v>
      </c>
      <c r="H1151" t="s">
        <v>160</v>
      </c>
      <c r="I1151" t="s">
        <v>232</v>
      </c>
      <c r="J1151" t="s">
        <v>90</v>
      </c>
      <c r="K1151" t="s">
        <v>234</v>
      </c>
      <c r="L1151" t="s">
        <v>128</v>
      </c>
      <c r="M1151">
        <v>1</v>
      </c>
      <c r="N1151" s="47">
        <v>220</v>
      </c>
      <c r="O1151" s="47">
        <v>0</v>
      </c>
      <c r="P1151" s="47">
        <v>0</v>
      </c>
      <c r="Q1151" s="47">
        <v>0</v>
      </c>
      <c r="R1151" s="47">
        <v>0</v>
      </c>
      <c r="S1151" s="47">
        <v>0</v>
      </c>
      <c r="T1151" s="47">
        <v>198</v>
      </c>
      <c r="U1151" s="47">
        <v>22</v>
      </c>
      <c r="V1151" t="s">
        <v>71</v>
      </c>
      <c r="W1151" t="s">
        <v>72</v>
      </c>
      <c r="X1151"/>
      <c r="Y1151" t="s">
        <v>240</v>
      </c>
      <c r="Z1151" s="43" t="str">
        <f>Raw_data[[#This Row],[Month]]&amp;Raw_data[[#This Row],[Locations]]&amp;Raw_data[[#This Row],[Looker2]]</f>
        <v>45292Clear LakeIOP</v>
      </c>
      <c r="AA1151" s="44" t="str">
        <f>IFERROR(VLOOKUP(Raw_data[[#This Row],[Description]],'LU Table'!$A$1:$B$50,2,0),"")</f>
        <v>IOP</v>
      </c>
      <c r="AB1151" s="44" t="str">
        <f>TRIM(MID(Raw_data[[#This Row],[Location]],LEN("Positive Recovery- ")+1,LEN(Raw_data[[#This Row],[Location]])))</f>
        <v>Clear Lake</v>
      </c>
      <c r="AC1151" s="45">
        <f t="shared" si="18"/>
        <v>45292</v>
      </c>
      <c r="AD1151" s="44" t="str">
        <f>VLOOKUP(Raw_data[[#This Row],[Locations]]&amp;Raw_data[[#This Row],[Looker2]],Category!A:E,5,0)</f>
        <v>Affiliate</v>
      </c>
      <c r="AE1151" s="44" t="str">
        <f>Raw_data[[#This Row],[Locations]]&amp;Raw_data[[#This Row],[Looker2]]</f>
        <v>Clear LakeIOP</v>
      </c>
    </row>
    <row r="1152" spans="1:31">
      <c r="A1152" s="15">
        <v>45306</v>
      </c>
      <c r="B1152" s="15">
        <v>45302</v>
      </c>
      <c r="C1152" t="s">
        <v>9</v>
      </c>
      <c r="D1152">
        <v>207136</v>
      </c>
      <c r="E1152" t="s">
        <v>1022</v>
      </c>
      <c r="F1152" t="s">
        <v>287</v>
      </c>
      <c r="G1152" t="s">
        <v>1023</v>
      </c>
      <c r="H1152" t="s">
        <v>160</v>
      </c>
      <c r="I1152" t="s">
        <v>232</v>
      </c>
      <c r="J1152" t="s">
        <v>96</v>
      </c>
      <c r="K1152" t="s">
        <v>81</v>
      </c>
      <c r="L1152" t="s">
        <v>128</v>
      </c>
      <c r="M1152">
        <v>1</v>
      </c>
      <c r="N1152" s="47">
        <v>169</v>
      </c>
      <c r="O1152" s="47">
        <v>0</v>
      </c>
      <c r="P1152" s="47">
        <v>0</v>
      </c>
      <c r="Q1152" s="47">
        <v>0</v>
      </c>
      <c r="R1152" s="47">
        <v>0</v>
      </c>
      <c r="S1152" s="47">
        <v>169</v>
      </c>
      <c r="T1152" s="47">
        <v>152.1</v>
      </c>
      <c r="U1152" s="47">
        <v>152.1</v>
      </c>
      <c r="V1152" t="s">
        <v>71</v>
      </c>
      <c r="W1152" t="s">
        <v>72</v>
      </c>
      <c r="X1152"/>
      <c r="Y1152" t="s">
        <v>240</v>
      </c>
      <c r="Z1152" s="43" t="str">
        <f>Raw_data[[#This Row],[Month]]&amp;Raw_data[[#This Row],[Locations]]&amp;Raw_data[[#This Row],[Looker2]]</f>
        <v>45292Energy CorridorIOP</v>
      </c>
      <c r="AA1152" s="44" t="str">
        <f>IFERROR(VLOOKUP(Raw_data[[#This Row],[Description]],'LU Table'!$A$1:$B$50,2,0),"")</f>
        <v>IOP</v>
      </c>
      <c r="AB1152" s="44" t="str">
        <f>TRIM(MID(Raw_data[[#This Row],[Location]],LEN("Positive Recovery- ")+1,LEN(Raw_data[[#This Row],[Location]])))</f>
        <v>Energy Corridor</v>
      </c>
      <c r="AC1152" s="45">
        <f t="shared" si="18"/>
        <v>45292</v>
      </c>
      <c r="AD1152" s="44" t="str">
        <f>VLOOKUP(Raw_data[[#This Row],[Locations]]&amp;Raw_data[[#This Row],[Looker2]],Category!A:E,5,0)</f>
        <v>Affiliate</v>
      </c>
      <c r="AE1152" s="44" t="str">
        <f>Raw_data[[#This Row],[Locations]]&amp;Raw_data[[#This Row],[Looker2]]</f>
        <v>Energy CorridorIOP</v>
      </c>
    </row>
    <row r="1153" spans="1:31">
      <c r="A1153" s="15">
        <v>45306</v>
      </c>
      <c r="B1153" s="15">
        <v>45302</v>
      </c>
      <c r="C1153" t="s">
        <v>9</v>
      </c>
      <c r="D1153">
        <v>207137</v>
      </c>
      <c r="E1153" t="s">
        <v>1001</v>
      </c>
      <c r="F1153" t="s">
        <v>278</v>
      </c>
      <c r="G1153" t="s">
        <v>1002</v>
      </c>
      <c r="H1153" t="s">
        <v>159</v>
      </c>
      <c r="I1153" t="s">
        <v>232</v>
      </c>
      <c r="J1153" t="s">
        <v>17</v>
      </c>
      <c r="K1153" t="s">
        <v>81</v>
      </c>
      <c r="L1153" t="s">
        <v>128</v>
      </c>
      <c r="M1153">
        <v>1</v>
      </c>
      <c r="N1153" s="47">
        <v>225</v>
      </c>
      <c r="O1153" s="47">
        <v>0</v>
      </c>
      <c r="P1153" s="47">
        <v>0</v>
      </c>
      <c r="Q1153" s="47">
        <v>0</v>
      </c>
      <c r="R1153" s="47">
        <v>0</v>
      </c>
      <c r="S1153" s="47">
        <v>225</v>
      </c>
      <c r="T1153" s="47">
        <v>225</v>
      </c>
      <c r="U1153" s="47">
        <v>225</v>
      </c>
      <c r="V1153" t="s">
        <v>71</v>
      </c>
      <c r="W1153" t="s">
        <v>72</v>
      </c>
      <c r="X1153"/>
      <c r="Y1153" t="s">
        <v>240</v>
      </c>
      <c r="Z1153" s="43" t="str">
        <f>Raw_data[[#This Row],[Month]]&amp;Raw_data[[#This Row],[Locations]]&amp;Raw_data[[#This Row],[Looker2]]</f>
        <v>45292Energy CorridorIOP</v>
      </c>
      <c r="AA1153" s="44" t="str">
        <f>IFERROR(VLOOKUP(Raw_data[[#This Row],[Description]],'LU Table'!$A$1:$B$50,2,0),"")</f>
        <v>IOP</v>
      </c>
      <c r="AB1153" s="44" t="str">
        <f>TRIM(MID(Raw_data[[#This Row],[Location]],LEN("Positive Recovery- ")+1,LEN(Raw_data[[#This Row],[Location]])))</f>
        <v>Energy Corridor</v>
      </c>
      <c r="AC1153" s="45">
        <f t="shared" si="18"/>
        <v>45292</v>
      </c>
      <c r="AD1153" s="44" t="str">
        <f>VLOOKUP(Raw_data[[#This Row],[Locations]]&amp;Raw_data[[#This Row],[Looker2]],Category!A:E,5,0)</f>
        <v>Affiliate</v>
      </c>
      <c r="AE1153" s="44" t="str">
        <f>Raw_data[[#This Row],[Locations]]&amp;Raw_data[[#This Row],[Looker2]]</f>
        <v>Energy CorridorIOP</v>
      </c>
    </row>
    <row r="1154" spans="1:31">
      <c r="A1154" s="15">
        <v>45306</v>
      </c>
      <c r="B1154" s="15">
        <v>45302</v>
      </c>
      <c r="C1154" t="s">
        <v>9</v>
      </c>
      <c r="D1154">
        <v>207138</v>
      </c>
      <c r="E1154" t="s">
        <v>781</v>
      </c>
      <c r="F1154" t="s">
        <v>270</v>
      </c>
      <c r="G1154" t="s">
        <v>782</v>
      </c>
      <c r="H1154" t="s">
        <v>158</v>
      </c>
      <c r="I1154" t="s">
        <v>232</v>
      </c>
      <c r="J1154" t="s">
        <v>1045</v>
      </c>
      <c r="K1154" t="s">
        <v>81</v>
      </c>
      <c r="L1154" t="s">
        <v>128</v>
      </c>
      <c r="M1154">
        <v>1</v>
      </c>
      <c r="N1154" s="47">
        <v>275</v>
      </c>
      <c r="O1154" s="47">
        <v>0</v>
      </c>
      <c r="P1154" s="47">
        <v>0</v>
      </c>
      <c r="Q1154" s="47">
        <v>0</v>
      </c>
      <c r="R1154" s="47">
        <v>0</v>
      </c>
      <c r="S1154" s="47">
        <v>275</v>
      </c>
      <c r="T1154" s="47">
        <v>247.5</v>
      </c>
      <c r="U1154" s="47">
        <v>247.5</v>
      </c>
      <c r="V1154" t="s">
        <v>71</v>
      </c>
      <c r="W1154" t="s">
        <v>72</v>
      </c>
      <c r="X1154"/>
      <c r="Y1154" t="s">
        <v>240</v>
      </c>
      <c r="Z1154" s="43" t="str">
        <f>Raw_data[[#This Row],[Month]]&amp;Raw_data[[#This Row],[Locations]]&amp;Raw_data[[#This Row],[Looker2]]</f>
        <v>45292Energy CorridorIOP</v>
      </c>
      <c r="AA1154" s="44" t="str">
        <f>IFERROR(VLOOKUP(Raw_data[[#This Row],[Description]],'LU Table'!$A$1:$B$50,2,0),"")</f>
        <v>IOP</v>
      </c>
      <c r="AB1154" s="44" t="str">
        <f>TRIM(MID(Raw_data[[#This Row],[Location]],LEN("Positive Recovery- ")+1,LEN(Raw_data[[#This Row],[Location]])))</f>
        <v>Energy Corridor</v>
      </c>
      <c r="AC1154" s="45">
        <f t="shared" si="18"/>
        <v>45292</v>
      </c>
      <c r="AD1154" s="44" t="str">
        <f>VLOOKUP(Raw_data[[#This Row],[Locations]]&amp;Raw_data[[#This Row],[Looker2]],Category!A:E,5,0)</f>
        <v>Affiliate</v>
      </c>
      <c r="AE1154" s="44" t="str">
        <f>Raw_data[[#This Row],[Locations]]&amp;Raw_data[[#This Row],[Looker2]]</f>
        <v>Energy CorridorIOP</v>
      </c>
    </row>
    <row r="1155" spans="1:31">
      <c r="A1155" s="15">
        <v>45306</v>
      </c>
      <c r="B1155" s="15">
        <v>45302</v>
      </c>
      <c r="C1155" t="s">
        <v>9</v>
      </c>
      <c r="D1155">
        <v>207139</v>
      </c>
      <c r="E1155" t="s">
        <v>1026</v>
      </c>
      <c r="F1155" t="s">
        <v>304</v>
      </c>
      <c r="G1155" t="s">
        <v>1027</v>
      </c>
      <c r="H1155" t="s">
        <v>167</v>
      </c>
      <c r="I1155" t="s">
        <v>232</v>
      </c>
      <c r="J1155" t="s">
        <v>87</v>
      </c>
      <c r="K1155" t="s">
        <v>547</v>
      </c>
      <c r="L1155" t="s">
        <v>129</v>
      </c>
      <c r="M1155">
        <v>1</v>
      </c>
      <c r="N1155" s="47">
        <v>425</v>
      </c>
      <c r="O1155" s="47">
        <v>0</v>
      </c>
      <c r="P1155" s="47">
        <v>0</v>
      </c>
      <c r="Q1155" s="47">
        <v>0</v>
      </c>
      <c r="R1155" s="47">
        <v>0</v>
      </c>
      <c r="S1155" s="47">
        <v>0</v>
      </c>
      <c r="T1155" s="47">
        <v>425</v>
      </c>
      <c r="U1155" s="47">
        <v>42.5</v>
      </c>
      <c r="V1155" t="s">
        <v>71</v>
      </c>
      <c r="W1155" t="s">
        <v>72</v>
      </c>
      <c r="X1155"/>
      <c r="Y1155" t="s">
        <v>240</v>
      </c>
      <c r="Z1155" s="43" t="str">
        <f>Raw_data[[#This Row],[Month]]&amp;Raw_data[[#This Row],[Locations]]&amp;Raw_data[[#This Row],[Looker2]]</f>
        <v>45292ConroePHP</v>
      </c>
      <c r="AA1155" s="44" t="str">
        <f>IFERROR(VLOOKUP(Raw_data[[#This Row],[Description]],'LU Table'!$A$1:$B$50,2,0),"")</f>
        <v>PHP</v>
      </c>
      <c r="AB1155" s="44" t="str">
        <f>TRIM(MID(Raw_data[[#This Row],[Location]],LEN("Positive Recovery- ")+1,LEN(Raw_data[[#This Row],[Location]])))</f>
        <v>Conroe</v>
      </c>
      <c r="AC1155" s="45">
        <f t="shared" si="18"/>
        <v>45292</v>
      </c>
      <c r="AD1155" s="44" t="str">
        <f>VLOOKUP(Raw_data[[#This Row],[Locations]]&amp;Raw_data[[#This Row],[Looker2]],Category!A:E,5,0)</f>
        <v>Affiliate</v>
      </c>
      <c r="AE1155" s="44" t="str">
        <f>Raw_data[[#This Row],[Locations]]&amp;Raw_data[[#This Row],[Looker2]]</f>
        <v>ConroePHP</v>
      </c>
    </row>
    <row r="1156" spans="1:31">
      <c r="A1156" s="15">
        <v>45306</v>
      </c>
      <c r="B1156" s="15">
        <v>45302</v>
      </c>
      <c r="C1156" t="s">
        <v>9</v>
      </c>
      <c r="D1156">
        <v>207140</v>
      </c>
      <c r="E1156" t="s">
        <v>874</v>
      </c>
      <c r="F1156" t="s">
        <v>278</v>
      </c>
      <c r="G1156" t="s">
        <v>875</v>
      </c>
      <c r="H1156" t="s">
        <v>158</v>
      </c>
      <c r="I1156" t="s">
        <v>232</v>
      </c>
      <c r="J1156" t="s">
        <v>88</v>
      </c>
      <c r="K1156" t="s">
        <v>547</v>
      </c>
      <c r="L1156" t="s">
        <v>128</v>
      </c>
      <c r="M1156">
        <v>1</v>
      </c>
      <c r="N1156" s="47">
        <v>250</v>
      </c>
      <c r="O1156" s="47">
        <v>0</v>
      </c>
      <c r="P1156" s="47">
        <v>0</v>
      </c>
      <c r="Q1156" s="47">
        <v>0</v>
      </c>
      <c r="R1156" s="47">
        <v>0</v>
      </c>
      <c r="S1156" s="47">
        <v>91.23</v>
      </c>
      <c r="T1156" s="47">
        <v>225</v>
      </c>
      <c r="U1156" s="47">
        <v>225</v>
      </c>
      <c r="V1156" t="s">
        <v>71</v>
      </c>
      <c r="W1156" t="s">
        <v>72</v>
      </c>
      <c r="X1156"/>
      <c r="Y1156" t="s">
        <v>240</v>
      </c>
      <c r="Z1156" s="43" t="str">
        <f>Raw_data[[#This Row],[Month]]&amp;Raw_data[[#This Row],[Locations]]&amp;Raw_data[[#This Row],[Looker2]]</f>
        <v>45292ConroeIOP</v>
      </c>
      <c r="AA1156" s="44" t="str">
        <f>IFERROR(VLOOKUP(Raw_data[[#This Row],[Description]],'LU Table'!$A$1:$B$50,2,0),"")</f>
        <v>IOP</v>
      </c>
      <c r="AB1156" s="44" t="str">
        <f>TRIM(MID(Raw_data[[#This Row],[Location]],LEN("Positive Recovery- ")+1,LEN(Raw_data[[#This Row],[Location]])))</f>
        <v>Conroe</v>
      </c>
      <c r="AC1156" s="45">
        <f t="shared" si="18"/>
        <v>45292</v>
      </c>
      <c r="AD1156" s="44" t="str">
        <f>VLOOKUP(Raw_data[[#This Row],[Locations]]&amp;Raw_data[[#This Row],[Looker2]],Category!A:E,5,0)</f>
        <v>Affiliate</v>
      </c>
      <c r="AE1156" s="44" t="str">
        <f>Raw_data[[#This Row],[Locations]]&amp;Raw_data[[#This Row],[Looker2]]</f>
        <v>ConroeIOP</v>
      </c>
    </row>
    <row r="1157" spans="1:31">
      <c r="A1157" s="15">
        <v>45306</v>
      </c>
      <c r="B1157" s="15">
        <v>45302</v>
      </c>
      <c r="C1157" t="s">
        <v>9</v>
      </c>
      <c r="D1157">
        <v>207141</v>
      </c>
      <c r="E1157" t="s">
        <v>747</v>
      </c>
      <c r="F1157" t="s">
        <v>748</v>
      </c>
      <c r="G1157" t="s">
        <v>252</v>
      </c>
      <c r="H1157" t="s">
        <v>157</v>
      </c>
      <c r="I1157" t="s">
        <v>232</v>
      </c>
      <c r="J1157" t="s">
        <v>749</v>
      </c>
      <c r="K1157" t="s">
        <v>547</v>
      </c>
      <c r="L1157" t="s">
        <v>129</v>
      </c>
      <c r="M1157">
        <v>1</v>
      </c>
      <c r="N1157" s="47">
        <v>350</v>
      </c>
      <c r="O1157" s="47">
        <v>0</v>
      </c>
      <c r="P1157" s="47">
        <v>0</v>
      </c>
      <c r="Q1157" s="47">
        <v>0</v>
      </c>
      <c r="R1157" s="47">
        <v>0</v>
      </c>
      <c r="S1157" s="47">
        <v>350</v>
      </c>
      <c r="T1157" s="47">
        <v>350</v>
      </c>
      <c r="U1157" s="47">
        <v>350</v>
      </c>
      <c r="V1157" t="s">
        <v>71</v>
      </c>
      <c r="W1157" t="s">
        <v>72</v>
      </c>
      <c r="X1157"/>
      <c r="Y1157" t="s">
        <v>240</v>
      </c>
      <c r="Z1157" s="43" t="str">
        <f>Raw_data[[#This Row],[Month]]&amp;Raw_data[[#This Row],[Locations]]&amp;Raw_data[[#This Row],[Looker2]]</f>
        <v>45292ConroePHP</v>
      </c>
      <c r="AA1157" s="44" t="str">
        <f>IFERROR(VLOOKUP(Raw_data[[#This Row],[Description]],'LU Table'!$A$1:$B$50,2,0),"")</f>
        <v>PHP</v>
      </c>
      <c r="AB1157" s="44" t="str">
        <f>TRIM(MID(Raw_data[[#This Row],[Location]],LEN("Positive Recovery- ")+1,LEN(Raw_data[[#This Row],[Location]])))</f>
        <v>Conroe</v>
      </c>
      <c r="AC1157" s="45">
        <f t="shared" si="18"/>
        <v>45292</v>
      </c>
      <c r="AD1157" s="44" t="str">
        <f>VLOOKUP(Raw_data[[#This Row],[Locations]]&amp;Raw_data[[#This Row],[Looker2]],Category!A:E,5,0)</f>
        <v>Affiliate</v>
      </c>
      <c r="AE1157" s="44" t="str">
        <f>Raw_data[[#This Row],[Locations]]&amp;Raw_data[[#This Row],[Looker2]]</f>
        <v>ConroePHP</v>
      </c>
    </row>
    <row r="1158" spans="1:31">
      <c r="A1158" s="15">
        <v>45306</v>
      </c>
      <c r="B1158" s="15">
        <v>45302</v>
      </c>
      <c r="C1158" t="s">
        <v>9</v>
      </c>
      <c r="D1158">
        <v>207142</v>
      </c>
      <c r="E1158" t="s">
        <v>655</v>
      </c>
      <c r="F1158" t="s">
        <v>283</v>
      </c>
      <c r="G1158" t="s">
        <v>656</v>
      </c>
      <c r="H1158" t="s">
        <v>160</v>
      </c>
      <c r="I1158" t="s">
        <v>232</v>
      </c>
      <c r="J1158" t="s">
        <v>90</v>
      </c>
      <c r="K1158" t="s">
        <v>79</v>
      </c>
      <c r="L1158" t="s">
        <v>128</v>
      </c>
      <c r="M1158">
        <v>1</v>
      </c>
      <c r="N1158" s="47">
        <v>220</v>
      </c>
      <c r="O1158" s="47">
        <v>0</v>
      </c>
      <c r="P1158" s="47">
        <v>0</v>
      </c>
      <c r="Q1158" s="47">
        <v>0</v>
      </c>
      <c r="R1158" s="47">
        <v>0</v>
      </c>
      <c r="S1158" s="47">
        <v>8</v>
      </c>
      <c r="T1158" s="47">
        <v>198</v>
      </c>
      <c r="U1158" s="47">
        <v>39</v>
      </c>
      <c r="V1158" t="s">
        <v>71</v>
      </c>
      <c r="W1158" t="s">
        <v>72</v>
      </c>
      <c r="X1158"/>
      <c r="Y1158" t="s">
        <v>240</v>
      </c>
      <c r="Z1158" s="43" t="str">
        <f>Raw_data[[#This Row],[Month]]&amp;Raw_data[[#This Row],[Locations]]&amp;Raw_data[[#This Row],[Looker2]]</f>
        <v>45292Cinco RanchIOP</v>
      </c>
      <c r="AA1158" s="44" t="str">
        <f>IFERROR(VLOOKUP(Raw_data[[#This Row],[Description]],'LU Table'!$A$1:$B$50,2,0),"")</f>
        <v>IOP</v>
      </c>
      <c r="AB1158" s="44" t="str">
        <f>TRIM(MID(Raw_data[[#This Row],[Location]],LEN("Positive Recovery- ")+1,LEN(Raw_data[[#This Row],[Location]])))</f>
        <v>Cinco Ranch</v>
      </c>
      <c r="AC1158" s="45">
        <f t="shared" si="18"/>
        <v>45292</v>
      </c>
      <c r="AD1158" s="44" t="str">
        <f>VLOOKUP(Raw_data[[#This Row],[Locations]]&amp;Raw_data[[#This Row],[Looker2]],Category!A:E,5,0)</f>
        <v>Affiliate</v>
      </c>
      <c r="AE1158" s="44" t="str">
        <f>Raw_data[[#This Row],[Locations]]&amp;Raw_data[[#This Row],[Looker2]]</f>
        <v>Cinco RanchIOP</v>
      </c>
    </row>
    <row r="1159" spans="1:31">
      <c r="A1159" s="15">
        <v>45306</v>
      </c>
      <c r="B1159" s="15">
        <v>45302</v>
      </c>
      <c r="C1159" t="s">
        <v>9</v>
      </c>
      <c r="D1159">
        <v>207143</v>
      </c>
      <c r="E1159" t="s">
        <v>789</v>
      </c>
      <c r="F1159" t="s">
        <v>557</v>
      </c>
      <c r="G1159" t="s">
        <v>521</v>
      </c>
      <c r="H1159" t="s">
        <v>158</v>
      </c>
      <c r="I1159" t="s">
        <v>232</v>
      </c>
      <c r="J1159" t="s">
        <v>88</v>
      </c>
      <c r="K1159" t="s">
        <v>22</v>
      </c>
      <c r="L1159" t="s">
        <v>128</v>
      </c>
      <c r="M1159">
        <v>1</v>
      </c>
      <c r="N1159" s="47">
        <v>250</v>
      </c>
      <c r="O1159" s="47">
        <v>0</v>
      </c>
      <c r="P1159" s="47">
        <v>0</v>
      </c>
      <c r="Q1159" s="47">
        <v>0</v>
      </c>
      <c r="R1159" s="47">
        <v>0</v>
      </c>
      <c r="S1159" s="47">
        <v>0</v>
      </c>
      <c r="T1159" s="47">
        <v>225</v>
      </c>
      <c r="U1159" s="47">
        <v>25</v>
      </c>
      <c r="V1159" t="s">
        <v>71</v>
      </c>
      <c r="W1159" t="s">
        <v>72</v>
      </c>
      <c r="X1159"/>
      <c r="Y1159" t="s">
        <v>240</v>
      </c>
      <c r="Z1159" s="43" t="str">
        <f>Raw_data[[#This Row],[Month]]&amp;Raw_data[[#This Row],[Locations]]&amp;Raw_data[[#This Row],[Looker2]]</f>
        <v>45292AustinIOP</v>
      </c>
      <c r="AA1159" s="44" t="str">
        <f>IFERROR(VLOOKUP(Raw_data[[#This Row],[Description]],'LU Table'!$A$1:$B$50,2,0),"")</f>
        <v>IOP</v>
      </c>
      <c r="AB1159" s="44" t="str">
        <f>TRIM(MID(Raw_data[[#This Row],[Location]],LEN("Positive Recovery- ")+1,LEN(Raw_data[[#This Row],[Location]])))</f>
        <v>Austin</v>
      </c>
      <c r="AC1159" s="45">
        <f t="shared" si="18"/>
        <v>45292</v>
      </c>
      <c r="AD1159" s="44" t="str">
        <f>VLOOKUP(Raw_data[[#This Row],[Locations]]&amp;Raw_data[[#This Row],[Looker2]],Category!A:E,5,0)</f>
        <v>Affiliate</v>
      </c>
      <c r="AE1159" s="44" t="str">
        <f>Raw_data[[#This Row],[Locations]]&amp;Raw_data[[#This Row],[Looker2]]</f>
        <v>AustinIOP</v>
      </c>
    </row>
    <row r="1160" spans="1:31">
      <c r="A1160" s="15">
        <v>45306</v>
      </c>
      <c r="B1160" s="15">
        <v>45302</v>
      </c>
      <c r="C1160" t="s">
        <v>9</v>
      </c>
      <c r="D1160">
        <v>207144</v>
      </c>
      <c r="E1160" t="s">
        <v>142</v>
      </c>
      <c r="F1160" t="s">
        <v>254</v>
      </c>
      <c r="G1160" t="s">
        <v>480</v>
      </c>
      <c r="H1160" t="s">
        <v>158</v>
      </c>
      <c r="I1160" t="s">
        <v>232</v>
      </c>
      <c r="J1160" t="s">
        <v>88</v>
      </c>
      <c r="K1160" t="s">
        <v>22</v>
      </c>
      <c r="L1160" t="s">
        <v>128</v>
      </c>
      <c r="M1160">
        <v>1</v>
      </c>
      <c r="N1160" s="47">
        <v>250</v>
      </c>
      <c r="O1160" s="47">
        <v>0</v>
      </c>
      <c r="P1160" s="47">
        <v>0</v>
      </c>
      <c r="Q1160" s="47">
        <v>0</v>
      </c>
      <c r="R1160" s="47">
        <v>0</v>
      </c>
      <c r="S1160" s="47">
        <v>0</v>
      </c>
      <c r="T1160" s="47">
        <v>225</v>
      </c>
      <c r="U1160" s="47">
        <v>25</v>
      </c>
      <c r="V1160" t="s">
        <v>71</v>
      </c>
      <c r="W1160" t="s">
        <v>72</v>
      </c>
      <c r="X1160"/>
      <c r="Y1160" t="s">
        <v>240</v>
      </c>
      <c r="Z1160" s="43" t="str">
        <f>Raw_data[[#This Row],[Month]]&amp;Raw_data[[#This Row],[Locations]]&amp;Raw_data[[#This Row],[Looker2]]</f>
        <v>45292AustinIOP</v>
      </c>
      <c r="AA1160" s="44" t="str">
        <f>IFERROR(VLOOKUP(Raw_data[[#This Row],[Description]],'LU Table'!$A$1:$B$50,2,0),"")</f>
        <v>IOP</v>
      </c>
      <c r="AB1160" s="44" t="str">
        <f>TRIM(MID(Raw_data[[#This Row],[Location]],LEN("Positive Recovery- ")+1,LEN(Raw_data[[#This Row],[Location]])))</f>
        <v>Austin</v>
      </c>
      <c r="AC1160" s="45">
        <f t="shared" si="18"/>
        <v>45292</v>
      </c>
      <c r="AD1160" s="44" t="str">
        <f>VLOOKUP(Raw_data[[#This Row],[Locations]]&amp;Raw_data[[#This Row],[Looker2]],Category!A:E,5,0)</f>
        <v>Affiliate</v>
      </c>
      <c r="AE1160" s="44" t="str">
        <f>Raw_data[[#This Row],[Locations]]&amp;Raw_data[[#This Row],[Looker2]]</f>
        <v>AustinIOP</v>
      </c>
    </row>
    <row r="1161" spans="1:31">
      <c r="A1161" s="15">
        <v>45306</v>
      </c>
      <c r="B1161" s="15">
        <v>45302</v>
      </c>
      <c r="C1161" t="s">
        <v>9</v>
      </c>
      <c r="D1161">
        <v>207145</v>
      </c>
      <c r="E1161" t="s">
        <v>694</v>
      </c>
      <c r="F1161" t="s">
        <v>361</v>
      </c>
      <c r="G1161" t="s">
        <v>381</v>
      </c>
      <c r="H1161" t="s">
        <v>158</v>
      </c>
      <c r="I1161" t="s">
        <v>232</v>
      </c>
      <c r="J1161" t="s">
        <v>87</v>
      </c>
      <c r="K1161" t="s">
        <v>18</v>
      </c>
      <c r="L1161" t="s">
        <v>128</v>
      </c>
      <c r="M1161">
        <v>1</v>
      </c>
      <c r="N1161" s="47">
        <v>275</v>
      </c>
      <c r="O1161" s="47">
        <v>0</v>
      </c>
      <c r="P1161" s="47">
        <v>0</v>
      </c>
      <c r="Q1161" s="47">
        <v>0</v>
      </c>
      <c r="R1161" s="47">
        <v>0</v>
      </c>
      <c r="S1161" s="47">
        <v>0</v>
      </c>
      <c r="T1161" s="47">
        <v>247.5</v>
      </c>
      <c r="U1161" s="47">
        <v>247.5</v>
      </c>
      <c r="V1161" t="s">
        <v>71</v>
      </c>
      <c r="W1161" t="s">
        <v>72</v>
      </c>
      <c r="X1161"/>
      <c r="Y1161" t="s">
        <v>240</v>
      </c>
      <c r="Z1161" s="43" t="str">
        <f>Raw_data[[#This Row],[Month]]&amp;Raw_data[[#This Row],[Locations]]&amp;Raw_data[[#This Row],[Looker2]]</f>
        <v>45292San AntonioIOP</v>
      </c>
      <c r="AA1161" s="44" t="str">
        <f>IFERROR(VLOOKUP(Raw_data[[#This Row],[Description]],'LU Table'!$A$1:$B$50,2,0),"")</f>
        <v>IOP</v>
      </c>
      <c r="AB1161" s="44" t="str">
        <f>TRIM(MID(Raw_data[[#This Row],[Location]],LEN("Positive Recovery- ")+1,LEN(Raw_data[[#This Row],[Location]])))</f>
        <v>San Antonio</v>
      </c>
      <c r="AC1161" s="45">
        <f t="shared" si="18"/>
        <v>45292</v>
      </c>
      <c r="AD1161" s="44" t="str">
        <f>VLOOKUP(Raw_data[[#This Row],[Locations]]&amp;Raw_data[[#This Row],[Looker2]],Category!A:E,5,0)</f>
        <v>Affiliate</v>
      </c>
      <c r="AE1161" s="44" t="str">
        <f>Raw_data[[#This Row],[Locations]]&amp;Raw_data[[#This Row],[Looker2]]</f>
        <v>San AntonioIOP</v>
      </c>
    </row>
    <row r="1162" spans="1:31">
      <c r="A1162" s="15">
        <v>45306</v>
      </c>
      <c r="B1162" s="15">
        <v>45302</v>
      </c>
      <c r="C1162" t="s">
        <v>9</v>
      </c>
      <c r="D1162">
        <v>207146</v>
      </c>
      <c r="E1162" t="s">
        <v>951</v>
      </c>
      <c r="F1162" t="s">
        <v>479</v>
      </c>
      <c r="G1162" t="s">
        <v>952</v>
      </c>
      <c r="H1162" t="s">
        <v>160</v>
      </c>
      <c r="I1162" t="s">
        <v>232</v>
      </c>
      <c r="J1162" t="s">
        <v>961</v>
      </c>
      <c r="K1162" t="s">
        <v>18</v>
      </c>
      <c r="L1162" t="s">
        <v>128</v>
      </c>
      <c r="M1162">
        <v>1</v>
      </c>
      <c r="N1162" s="47">
        <v>220</v>
      </c>
      <c r="O1162" s="47">
        <v>0</v>
      </c>
      <c r="P1162" s="47">
        <v>0</v>
      </c>
      <c r="Q1162" s="47">
        <v>0</v>
      </c>
      <c r="R1162" s="47">
        <v>0</v>
      </c>
      <c r="S1162" s="47">
        <v>220</v>
      </c>
      <c r="T1162" s="47">
        <v>198</v>
      </c>
      <c r="U1162" s="47">
        <v>198</v>
      </c>
      <c r="V1162" t="s">
        <v>71</v>
      </c>
      <c r="W1162" t="s">
        <v>72</v>
      </c>
      <c r="X1162"/>
      <c r="Y1162" t="s">
        <v>240</v>
      </c>
      <c r="Z1162" s="43" t="str">
        <f>Raw_data[[#This Row],[Month]]&amp;Raw_data[[#This Row],[Locations]]&amp;Raw_data[[#This Row],[Looker2]]</f>
        <v>45292San AntonioIOP</v>
      </c>
      <c r="AA1162" s="44" t="str">
        <f>IFERROR(VLOOKUP(Raw_data[[#This Row],[Description]],'LU Table'!$A$1:$B$50,2,0),"")</f>
        <v>IOP</v>
      </c>
      <c r="AB1162" s="44" t="str">
        <f>TRIM(MID(Raw_data[[#This Row],[Location]],LEN("Positive Recovery- ")+1,LEN(Raw_data[[#This Row],[Location]])))</f>
        <v>San Antonio</v>
      </c>
      <c r="AC1162" s="45">
        <f t="shared" si="18"/>
        <v>45292</v>
      </c>
      <c r="AD1162" s="44" t="str">
        <f>VLOOKUP(Raw_data[[#This Row],[Locations]]&amp;Raw_data[[#This Row],[Looker2]],Category!A:E,5,0)</f>
        <v>Affiliate</v>
      </c>
      <c r="AE1162" s="44" t="str">
        <f>Raw_data[[#This Row],[Locations]]&amp;Raw_data[[#This Row],[Looker2]]</f>
        <v>San AntonioIOP</v>
      </c>
    </row>
    <row r="1163" spans="1:31">
      <c r="A1163" s="15">
        <v>45306</v>
      </c>
      <c r="B1163" s="15">
        <v>45302</v>
      </c>
      <c r="C1163" t="s">
        <v>9</v>
      </c>
      <c r="D1163">
        <v>207148</v>
      </c>
      <c r="E1163" t="s">
        <v>1024</v>
      </c>
      <c r="F1163" t="s">
        <v>356</v>
      </c>
      <c r="G1163" t="s">
        <v>353</v>
      </c>
      <c r="H1163" t="s">
        <v>158</v>
      </c>
      <c r="I1163" t="s">
        <v>232</v>
      </c>
      <c r="J1163" t="s">
        <v>88</v>
      </c>
      <c r="K1163" t="s">
        <v>22</v>
      </c>
      <c r="L1163" t="s">
        <v>128</v>
      </c>
      <c r="M1163">
        <v>1</v>
      </c>
      <c r="N1163" s="47">
        <v>250</v>
      </c>
      <c r="O1163" s="47">
        <v>0</v>
      </c>
      <c r="P1163" s="47">
        <v>0</v>
      </c>
      <c r="Q1163" s="47">
        <v>0</v>
      </c>
      <c r="R1163" s="47">
        <v>0</v>
      </c>
      <c r="S1163" s="47">
        <v>0</v>
      </c>
      <c r="T1163" s="47">
        <v>225</v>
      </c>
      <c r="U1163" s="47">
        <v>225</v>
      </c>
      <c r="V1163" t="s">
        <v>71</v>
      </c>
      <c r="W1163" t="s">
        <v>72</v>
      </c>
      <c r="X1163"/>
      <c r="Y1163" t="s">
        <v>240</v>
      </c>
      <c r="Z1163" s="43" t="str">
        <f>Raw_data[[#This Row],[Month]]&amp;Raw_data[[#This Row],[Locations]]&amp;Raw_data[[#This Row],[Looker2]]</f>
        <v>45292AustinIOP</v>
      </c>
      <c r="AA1163" s="44" t="str">
        <f>IFERROR(VLOOKUP(Raw_data[[#This Row],[Description]],'LU Table'!$A$1:$B$50,2,0),"")</f>
        <v>IOP</v>
      </c>
      <c r="AB1163" s="44" t="str">
        <f>TRIM(MID(Raw_data[[#This Row],[Location]],LEN("Positive Recovery- ")+1,LEN(Raw_data[[#This Row],[Location]])))</f>
        <v>Austin</v>
      </c>
      <c r="AC1163" s="45">
        <f t="shared" si="18"/>
        <v>45292</v>
      </c>
      <c r="AD1163" s="44" t="str">
        <f>VLOOKUP(Raw_data[[#This Row],[Locations]]&amp;Raw_data[[#This Row],[Looker2]],Category!A:E,5,0)</f>
        <v>Affiliate</v>
      </c>
      <c r="AE1163" s="44" t="str">
        <f>Raw_data[[#This Row],[Locations]]&amp;Raw_data[[#This Row],[Looker2]]</f>
        <v>AustinIOP</v>
      </c>
    </row>
    <row r="1164" spans="1:31">
      <c r="A1164" s="15">
        <v>45306</v>
      </c>
      <c r="B1164" s="15">
        <v>45302</v>
      </c>
      <c r="C1164" t="s">
        <v>9</v>
      </c>
      <c r="D1164">
        <v>207149</v>
      </c>
      <c r="E1164" t="s">
        <v>879</v>
      </c>
      <c r="F1164" t="s">
        <v>332</v>
      </c>
      <c r="G1164" t="s">
        <v>880</v>
      </c>
      <c r="H1164" t="s">
        <v>159</v>
      </c>
      <c r="I1164" t="s">
        <v>232</v>
      </c>
      <c r="J1164" t="s">
        <v>17</v>
      </c>
      <c r="K1164" t="s">
        <v>22</v>
      </c>
      <c r="L1164" t="s">
        <v>128</v>
      </c>
      <c r="M1164">
        <v>1</v>
      </c>
      <c r="N1164" s="47">
        <v>225</v>
      </c>
      <c r="O1164" s="47">
        <v>0</v>
      </c>
      <c r="P1164" s="47">
        <v>0</v>
      </c>
      <c r="Q1164" s="47">
        <v>0</v>
      </c>
      <c r="R1164" s="47">
        <v>0</v>
      </c>
      <c r="S1164" s="47">
        <v>225</v>
      </c>
      <c r="T1164" s="47">
        <v>225</v>
      </c>
      <c r="U1164" s="47">
        <v>225</v>
      </c>
      <c r="V1164" t="s">
        <v>71</v>
      </c>
      <c r="W1164" t="s">
        <v>72</v>
      </c>
      <c r="X1164"/>
      <c r="Y1164" t="s">
        <v>240</v>
      </c>
      <c r="Z1164" s="43" t="str">
        <f>Raw_data[[#This Row],[Month]]&amp;Raw_data[[#This Row],[Locations]]&amp;Raw_data[[#This Row],[Looker2]]</f>
        <v>45292AustinIOP</v>
      </c>
      <c r="AA1164" s="44" t="str">
        <f>IFERROR(VLOOKUP(Raw_data[[#This Row],[Description]],'LU Table'!$A$1:$B$50,2,0),"")</f>
        <v>IOP</v>
      </c>
      <c r="AB1164" s="44" t="str">
        <f>TRIM(MID(Raw_data[[#This Row],[Location]],LEN("Positive Recovery- ")+1,LEN(Raw_data[[#This Row],[Location]])))</f>
        <v>Austin</v>
      </c>
      <c r="AC1164" s="45">
        <f t="shared" si="18"/>
        <v>45292</v>
      </c>
      <c r="AD1164" s="44" t="str">
        <f>VLOOKUP(Raw_data[[#This Row],[Locations]]&amp;Raw_data[[#This Row],[Looker2]],Category!A:E,5,0)</f>
        <v>Affiliate</v>
      </c>
      <c r="AE1164" s="44" t="str">
        <f>Raw_data[[#This Row],[Locations]]&amp;Raw_data[[#This Row],[Looker2]]</f>
        <v>AustinIOP</v>
      </c>
    </row>
    <row r="1165" spans="1:31">
      <c r="A1165" s="15">
        <v>45306</v>
      </c>
      <c r="B1165" s="15">
        <v>45302</v>
      </c>
      <c r="C1165" t="s">
        <v>9</v>
      </c>
      <c r="D1165">
        <v>207150</v>
      </c>
      <c r="E1165" t="s">
        <v>790</v>
      </c>
      <c r="F1165" t="s">
        <v>380</v>
      </c>
      <c r="G1165" t="s">
        <v>791</v>
      </c>
      <c r="H1165" t="s">
        <v>160</v>
      </c>
      <c r="I1165" t="s">
        <v>232</v>
      </c>
      <c r="J1165" t="s">
        <v>90</v>
      </c>
      <c r="K1165" t="s">
        <v>22</v>
      </c>
      <c r="L1165" t="s">
        <v>128</v>
      </c>
      <c r="M1165">
        <v>1</v>
      </c>
      <c r="N1165" s="47">
        <v>220</v>
      </c>
      <c r="O1165" s="47">
        <v>0</v>
      </c>
      <c r="P1165" s="47">
        <v>0</v>
      </c>
      <c r="Q1165" s="47">
        <v>0</v>
      </c>
      <c r="R1165" s="47">
        <v>0</v>
      </c>
      <c r="S1165" s="47">
        <v>220</v>
      </c>
      <c r="T1165" s="47">
        <v>198</v>
      </c>
      <c r="U1165" s="47">
        <v>198</v>
      </c>
      <c r="V1165" t="s">
        <v>71</v>
      </c>
      <c r="W1165" t="s">
        <v>72</v>
      </c>
      <c r="X1165"/>
      <c r="Y1165" t="s">
        <v>240</v>
      </c>
      <c r="Z1165" s="43" t="str">
        <f>Raw_data[[#This Row],[Month]]&amp;Raw_data[[#This Row],[Locations]]&amp;Raw_data[[#This Row],[Looker2]]</f>
        <v>45292AustinIOP</v>
      </c>
      <c r="AA1165" s="44" t="str">
        <f>IFERROR(VLOOKUP(Raw_data[[#This Row],[Description]],'LU Table'!$A$1:$B$50,2,0),"")</f>
        <v>IOP</v>
      </c>
      <c r="AB1165" s="44" t="str">
        <f>TRIM(MID(Raw_data[[#This Row],[Location]],LEN("Positive Recovery- ")+1,LEN(Raw_data[[#This Row],[Location]])))</f>
        <v>Austin</v>
      </c>
      <c r="AC1165" s="45">
        <f t="shared" si="18"/>
        <v>45292</v>
      </c>
      <c r="AD1165" s="44" t="str">
        <f>VLOOKUP(Raw_data[[#This Row],[Locations]]&amp;Raw_data[[#This Row],[Looker2]],Category!A:E,5,0)</f>
        <v>Affiliate</v>
      </c>
      <c r="AE1165" s="44" t="str">
        <f>Raw_data[[#This Row],[Locations]]&amp;Raw_data[[#This Row],[Looker2]]</f>
        <v>AustinIOP</v>
      </c>
    </row>
    <row r="1166" spans="1:31">
      <c r="A1166" s="15">
        <v>45306</v>
      </c>
      <c r="B1166" s="15">
        <v>45302</v>
      </c>
      <c r="C1166" t="s">
        <v>9</v>
      </c>
      <c r="D1166">
        <v>207151</v>
      </c>
      <c r="E1166" t="s">
        <v>584</v>
      </c>
      <c r="F1166" t="s">
        <v>358</v>
      </c>
      <c r="G1166" t="s">
        <v>585</v>
      </c>
      <c r="H1166" t="s">
        <v>160</v>
      </c>
      <c r="I1166" t="s">
        <v>232</v>
      </c>
      <c r="J1166" t="s">
        <v>95</v>
      </c>
      <c r="K1166" t="s">
        <v>78</v>
      </c>
      <c r="L1166" t="s">
        <v>128</v>
      </c>
      <c r="M1166">
        <v>1</v>
      </c>
      <c r="N1166" s="47">
        <v>130</v>
      </c>
      <c r="O1166" s="47">
        <v>0</v>
      </c>
      <c r="P1166" s="47">
        <v>0</v>
      </c>
      <c r="Q1166" s="47">
        <v>0</v>
      </c>
      <c r="R1166" s="47">
        <v>0</v>
      </c>
      <c r="S1166" s="47">
        <v>0</v>
      </c>
      <c r="T1166" s="47">
        <v>117</v>
      </c>
      <c r="U1166" s="47">
        <v>26</v>
      </c>
      <c r="V1166" t="s">
        <v>71</v>
      </c>
      <c r="W1166" t="s">
        <v>72</v>
      </c>
      <c r="X1166"/>
      <c r="Y1166" t="s">
        <v>240</v>
      </c>
      <c r="Z1166" s="43" t="str">
        <f>Raw_data[[#This Row],[Month]]&amp;Raw_data[[#This Row],[Locations]]&amp;Raw_data[[#This Row],[Looker2]]</f>
        <v>45292PasadenaIOP</v>
      </c>
      <c r="AA1166" s="44" t="str">
        <f>IFERROR(VLOOKUP(Raw_data[[#This Row],[Description]],'LU Table'!$A$1:$B$50,2,0),"")</f>
        <v>IOP</v>
      </c>
      <c r="AB1166" s="44" t="str">
        <f>TRIM(MID(Raw_data[[#This Row],[Location]],LEN("Positive Recovery- ")+1,LEN(Raw_data[[#This Row],[Location]])))</f>
        <v>Pasadena</v>
      </c>
      <c r="AC1166" s="45">
        <f t="shared" si="18"/>
        <v>45292</v>
      </c>
      <c r="AD1166" s="44" t="str">
        <f>VLOOKUP(Raw_data[[#This Row],[Locations]]&amp;Raw_data[[#This Row],[Looker2]],Category!A:E,5,0)</f>
        <v>Affiliate</v>
      </c>
      <c r="AE1166" s="44" t="str">
        <f>Raw_data[[#This Row],[Locations]]&amp;Raw_data[[#This Row],[Looker2]]</f>
        <v>PasadenaIOP</v>
      </c>
    </row>
    <row r="1167" spans="1:31">
      <c r="A1167" s="15">
        <v>45306</v>
      </c>
      <c r="B1167" s="15">
        <v>45302</v>
      </c>
      <c r="C1167" t="s">
        <v>9</v>
      </c>
      <c r="D1167">
        <v>207152</v>
      </c>
      <c r="E1167" t="s">
        <v>683</v>
      </c>
      <c r="F1167" t="s">
        <v>424</v>
      </c>
      <c r="G1167" t="s">
        <v>684</v>
      </c>
      <c r="H1167" t="s">
        <v>160</v>
      </c>
      <c r="I1167" t="s">
        <v>232</v>
      </c>
      <c r="J1167" t="s">
        <v>90</v>
      </c>
      <c r="K1167" t="s">
        <v>78</v>
      </c>
      <c r="L1167" t="s">
        <v>128</v>
      </c>
      <c r="M1167">
        <v>1</v>
      </c>
      <c r="N1167" s="47">
        <v>220</v>
      </c>
      <c r="O1167" s="47">
        <v>0</v>
      </c>
      <c r="P1167" s="47">
        <v>0</v>
      </c>
      <c r="Q1167" s="47">
        <v>0</v>
      </c>
      <c r="R1167" s="47">
        <v>0</v>
      </c>
      <c r="S1167" s="47">
        <v>8</v>
      </c>
      <c r="T1167" s="47">
        <v>198</v>
      </c>
      <c r="U1167" s="47">
        <v>11</v>
      </c>
      <c r="V1167" t="s">
        <v>71</v>
      </c>
      <c r="W1167" t="s">
        <v>72</v>
      </c>
      <c r="X1167"/>
      <c r="Y1167" t="s">
        <v>240</v>
      </c>
      <c r="Z1167" s="43" t="str">
        <f>Raw_data[[#This Row],[Month]]&amp;Raw_data[[#This Row],[Locations]]&amp;Raw_data[[#This Row],[Looker2]]</f>
        <v>45292PasadenaIOP</v>
      </c>
      <c r="AA1167" s="44" t="str">
        <f>IFERROR(VLOOKUP(Raw_data[[#This Row],[Description]],'LU Table'!$A$1:$B$50,2,0),"")</f>
        <v>IOP</v>
      </c>
      <c r="AB1167" s="44" t="str">
        <f>TRIM(MID(Raw_data[[#This Row],[Location]],LEN("Positive Recovery- ")+1,LEN(Raw_data[[#This Row],[Location]])))</f>
        <v>Pasadena</v>
      </c>
      <c r="AC1167" s="45">
        <f t="shared" si="18"/>
        <v>45292</v>
      </c>
      <c r="AD1167" s="44" t="str">
        <f>VLOOKUP(Raw_data[[#This Row],[Locations]]&amp;Raw_data[[#This Row],[Looker2]],Category!A:E,5,0)</f>
        <v>Affiliate</v>
      </c>
      <c r="AE1167" s="44" t="str">
        <f>Raw_data[[#This Row],[Locations]]&amp;Raw_data[[#This Row],[Looker2]]</f>
        <v>PasadenaIOP</v>
      </c>
    </row>
    <row r="1168" spans="1:31">
      <c r="A1168" s="15">
        <v>45306</v>
      </c>
      <c r="B1168" s="15">
        <v>45302</v>
      </c>
      <c r="C1168" t="s">
        <v>9</v>
      </c>
      <c r="D1168">
        <v>207153</v>
      </c>
      <c r="E1168" t="s">
        <v>995</v>
      </c>
      <c r="F1168" t="s">
        <v>467</v>
      </c>
      <c r="G1168" t="s">
        <v>1025</v>
      </c>
      <c r="H1168" t="s">
        <v>160</v>
      </c>
      <c r="I1168" t="s">
        <v>232</v>
      </c>
      <c r="J1168" t="s">
        <v>94</v>
      </c>
      <c r="K1168" t="s">
        <v>78</v>
      </c>
      <c r="L1168" t="s">
        <v>128</v>
      </c>
      <c r="M1168">
        <v>1</v>
      </c>
      <c r="N1168" s="47">
        <v>215</v>
      </c>
      <c r="O1168" s="47">
        <v>0</v>
      </c>
      <c r="P1168" s="47">
        <v>0</v>
      </c>
      <c r="Q1168" s="47">
        <v>0</v>
      </c>
      <c r="R1168" s="47">
        <v>0</v>
      </c>
      <c r="S1168" s="47">
        <v>215</v>
      </c>
      <c r="T1168" s="47">
        <v>193.5</v>
      </c>
      <c r="U1168" s="47">
        <v>193.5</v>
      </c>
      <c r="V1168" t="s">
        <v>71</v>
      </c>
      <c r="W1168" t="s">
        <v>72</v>
      </c>
      <c r="X1168"/>
      <c r="Y1168" t="s">
        <v>240</v>
      </c>
      <c r="Z1168" s="43" t="str">
        <f>Raw_data[[#This Row],[Month]]&amp;Raw_data[[#This Row],[Locations]]&amp;Raw_data[[#This Row],[Looker2]]</f>
        <v>45292PasadenaIOP</v>
      </c>
      <c r="AA1168" s="44" t="str">
        <f>IFERROR(VLOOKUP(Raw_data[[#This Row],[Description]],'LU Table'!$A$1:$B$50,2,0),"")</f>
        <v>IOP</v>
      </c>
      <c r="AB1168" s="44" t="str">
        <f>TRIM(MID(Raw_data[[#This Row],[Location]],LEN("Positive Recovery- ")+1,LEN(Raw_data[[#This Row],[Location]])))</f>
        <v>Pasadena</v>
      </c>
      <c r="AC1168" s="45">
        <f t="shared" si="18"/>
        <v>45292</v>
      </c>
      <c r="AD1168" s="44" t="str">
        <f>VLOOKUP(Raw_data[[#This Row],[Locations]]&amp;Raw_data[[#This Row],[Looker2]],Category!A:E,5,0)</f>
        <v>Affiliate</v>
      </c>
      <c r="AE1168" s="44" t="str">
        <f>Raw_data[[#This Row],[Locations]]&amp;Raw_data[[#This Row],[Looker2]]</f>
        <v>PasadenaIOP</v>
      </c>
    </row>
    <row r="1169" spans="1:31">
      <c r="A1169" s="15">
        <v>45306</v>
      </c>
      <c r="B1169" s="15">
        <v>45302</v>
      </c>
      <c r="C1169" t="s">
        <v>9</v>
      </c>
      <c r="D1169">
        <v>207155</v>
      </c>
      <c r="E1169" t="s">
        <v>180</v>
      </c>
      <c r="F1169" t="s">
        <v>300</v>
      </c>
      <c r="G1169" t="s">
        <v>510</v>
      </c>
      <c r="H1169" t="s">
        <v>172</v>
      </c>
      <c r="I1169" t="s">
        <v>232</v>
      </c>
      <c r="J1169" t="s">
        <v>17</v>
      </c>
      <c r="K1169" t="s">
        <v>22</v>
      </c>
      <c r="L1169" t="s">
        <v>135</v>
      </c>
      <c r="M1169">
        <v>1</v>
      </c>
      <c r="N1169" s="47">
        <v>40</v>
      </c>
      <c r="O1169" s="47">
        <v>0</v>
      </c>
      <c r="P1169" s="47">
        <v>0</v>
      </c>
      <c r="Q1169" s="47">
        <v>0</v>
      </c>
      <c r="R1169" s="47">
        <v>0</v>
      </c>
      <c r="S1169" s="47">
        <v>0</v>
      </c>
      <c r="T1169" s="47">
        <v>40</v>
      </c>
      <c r="U1169" s="47">
        <v>0</v>
      </c>
      <c r="V1169" t="s">
        <v>71</v>
      </c>
      <c r="W1169" t="s">
        <v>72</v>
      </c>
      <c r="X1169"/>
      <c r="Y1169" t="s">
        <v>240</v>
      </c>
      <c r="Z1169" s="43" t="str">
        <f>Raw_data[[#This Row],[Month]]&amp;Raw_data[[#This Row],[Locations]]&amp;Raw_data[[#This Row],[Looker2]]</f>
        <v>45292AustinAftercare</v>
      </c>
      <c r="AA1169" s="44" t="str">
        <f>IFERROR(VLOOKUP(Raw_data[[#This Row],[Description]],'LU Table'!$A$1:$B$50,2,0),"")</f>
        <v>Aftercare</v>
      </c>
      <c r="AB1169" s="44" t="str">
        <f>TRIM(MID(Raw_data[[#This Row],[Location]],LEN("Positive Recovery- ")+1,LEN(Raw_data[[#This Row],[Location]])))</f>
        <v>Austin</v>
      </c>
      <c r="AC1169" s="45">
        <f t="shared" si="18"/>
        <v>45292</v>
      </c>
      <c r="AD1169" s="44" t="str">
        <f>VLOOKUP(Raw_data[[#This Row],[Locations]]&amp;Raw_data[[#This Row],[Looker2]],Category!A:E,5,0)</f>
        <v>Affiliate</v>
      </c>
      <c r="AE1169" s="44" t="str">
        <f>Raw_data[[#This Row],[Locations]]&amp;Raw_data[[#This Row],[Looker2]]</f>
        <v>AustinAftercare</v>
      </c>
    </row>
    <row r="1170" spans="1:31">
      <c r="A1170" s="15">
        <v>45306</v>
      </c>
      <c r="B1170" s="15">
        <v>45302</v>
      </c>
      <c r="C1170" t="s">
        <v>9</v>
      </c>
      <c r="D1170">
        <v>207156</v>
      </c>
      <c r="E1170" t="s">
        <v>625</v>
      </c>
      <c r="F1170" t="s">
        <v>411</v>
      </c>
      <c r="G1170" t="s">
        <v>331</v>
      </c>
      <c r="H1170" t="s">
        <v>160</v>
      </c>
      <c r="I1170" t="s">
        <v>232</v>
      </c>
      <c r="J1170" t="s">
        <v>96</v>
      </c>
      <c r="K1170" t="s">
        <v>22</v>
      </c>
      <c r="L1170" t="s">
        <v>128</v>
      </c>
      <c r="M1170">
        <v>1</v>
      </c>
      <c r="N1170" s="47">
        <v>169</v>
      </c>
      <c r="O1170" s="47">
        <v>0</v>
      </c>
      <c r="P1170" s="47">
        <v>0</v>
      </c>
      <c r="Q1170" s="47">
        <v>0</v>
      </c>
      <c r="R1170" s="47">
        <v>0</v>
      </c>
      <c r="S1170" s="47">
        <v>0</v>
      </c>
      <c r="T1170" s="47">
        <v>152.1</v>
      </c>
      <c r="U1170" s="47">
        <v>152.1</v>
      </c>
      <c r="V1170" t="s">
        <v>71</v>
      </c>
      <c r="W1170" t="s">
        <v>72</v>
      </c>
      <c r="X1170"/>
      <c r="Y1170" t="s">
        <v>240</v>
      </c>
      <c r="Z1170" s="43" t="str">
        <f>Raw_data[[#This Row],[Month]]&amp;Raw_data[[#This Row],[Locations]]&amp;Raw_data[[#This Row],[Looker2]]</f>
        <v>45292AustinIOP</v>
      </c>
      <c r="AA1170" s="44" t="str">
        <f>IFERROR(VLOOKUP(Raw_data[[#This Row],[Description]],'LU Table'!$A$1:$B$50,2,0),"")</f>
        <v>IOP</v>
      </c>
      <c r="AB1170" s="44" t="str">
        <f>TRIM(MID(Raw_data[[#This Row],[Location]],LEN("Positive Recovery- ")+1,LEN(Raw_data[[#This Row],[Location]])))</f>
        <v>Austin</v>
      </c>
      <c r="AC1170" s="45">
        <f t="shared" si="18"/>
        <v>45292</v>
      </c>
      <c r="AD1170" s="44" t="str">
        <f>VLOOKUP(Raw_data[[#This Row],[Locations]]&amp;Raw_data[[#This Row],[Looker2]],Category!A:E,5,0)</f>
        <v>Affiliate</v>
      </c>
      <c r="AE1170" s="44" t="str">
        <f>Raw_data[[#This Row],[Locations]]&amp;Raw_data[[#This Row],[Looker2]]</f>
        <v>AustinIOP</v>
      </c>
    </row>
    <row r="1171" spans="1:31">
      <c r="A1171" s="15">
        <v>45306</v>
      </c>
      <c r="B1171" s="15">
        <v>45302</v>
      </c>
      <c r="C1171" t="s">
        <v>9</v>
      </c>
      <c r="D1171">
        <v>207157</v>
      </c>
      <c r="E1171" t="s">
        <v>139</v>
      </c>
      <c r="F1171" t="s">
        <v>266</v>
      </c>
      <c r="G1171" t="s">
        <v>459</v>
      </c>
      <c r="H1171" t="s">
        <v>158</v>
      </c>
      <c r="I1171" t="s">
        <v>232</v>
      </c>
      <c r="J1171" t="s">
        <v>140</v>
      </c>
      <c r="K1171" t="s">
        <v>22</v>
      </c>
      <c r="L1171" t="s">
        <v>128</v>
      </c>
      <c r="M1171">
        <v>1</v>
      </c>
      <c r="N1171" s="47">
        <v>180</v>
      </c>
      <c r="O1171" s="47">
        <v>0</v>
      </c>
      <c r="P1171" s="47">
        <v>0</v>
      </c>
      <c r="Q1171" s="47">
        <v>0</v>
      </c>
      <c r="R1171" s="47">
        <v>0</v>
      </c>
      <c r="S1171" s="47">
        <v>180</v>
      </c>
      <c r="T1171" s="47">
        <v>162</v>
      </c>
      <c r="U1171" s="47">
        <v>162</v>
      </c>
      <c r="V1171" t="s">
        <v>71</v>
      </c>
      <c r="W1171" t="s">
        <v>72</v>
      </c>
      <c r="X1171"/>
      <c r="Y1171" t="s">
        <v>240</v>
      </c>
      <c r="Z1171" s="43" t="str">
        <f>Raw_data[[#This Row],[Month]]&amp;Raw_data[[#This Row],[Locations]]&amp;Raw_data[[#This Row],[Looker2]]</f>
        <v>45292AustinIOP</v>
      </c>
      <c r="AA1171" s="44" t="str">
        <f>IFERROR(VLOOKUP(Raw_data[[#This Row],[Description]],'LU Table'!$A$1:$B$50,2,0),"")</f>
        <v>IOP</v>
      </c>
      <c r="AB1171" s="44" t="str">
        <f>TRIM(MID(Raw_data[[#This Row],[Location]],LEN("Positive Recovery- ")+1,LEN(Raw_data[[#This Row],[Location]])))</f>
        <v>Austin</v>
      </c>
      <c r="AC1171" s="45">
        <f t="shared" si="18"/>
        <v>45292</v>
      </c>
      <c r="AD1171" s="44" t="str">
        <f>VLOOKUP(Raw_data[[#This Row],[Locations]]&amp;Raw_data[[#This Row],[Looker2]],Category!A:E,5,0)</f>
        <v>Affiliate</v>
      </c>
      <c r="AE1171" s="44" t="str">
        <f>Raw_data[[#This Row],[Locations]]&amp;Raw_data[[#This Row],[Looker2]]</f>
        <v>AustinIOP</v>
      </c>
    </row>
    <row r="1172" spans="1:31">
      <c r="A1172" s="15">
        <v>45306</v>
      </c>
      <c r="B1172" s="15">
        <v>45302</v>
      </c>
      <c r="C1172" t="s">
        <v>9</v>
      </c>
      <c r="D1172">
        <v>207158</v>
      </c>
      <c r="E1172" t="s">
        <v>881</v>
      </c>
      <c r="F1172" t="s">
        <v>435</v>
      </c>
      <c r="G1172" t="s">
        <v>882</v>
      </c>
      <c r="H1172" t="s">
        <v>160</v>
      </c>
      <c r="I1172" t="s">
        <v>232</v>
      </c>
      <c r="J1172" t="s">
        <v>94</v>
      </c>
      <c r="K1172" t="s">
        <v>81</v>
      </c>
      <c r="L1172" t="s">
        <v>128</v>
      </c>
      <c r="M1172">
        <v>1</v>
      </c>
      <c r="N1172" s="47">
        <v>215</v>
      </c>
      <c r="O1172" s="47">
        <v>0</v>
      </c>
      <c r="P1172" s="47">
        <v>0</v>
      </c>
      <c r="Q1172" s="47">
        <v>0</v>
      </c>
      <c r="R1172" s="47">
        <v>0</v>
      </c>
      <c r="S1172" s="47">
        <v>0</v>
      </c>
      <c r="T1172" s="47">
        <v>193.5</v>
      </c>
      <c r="U1172" s="47">
        <v>43</v>
      </c>
      <c r="V1172" t="s">
        <v>71</v>
      </c>
      <c r="W1172" t="s">
        <v>72</v>
      </c>
      <c r="X1172"/>
      <c r="Y1172" t="s">
        <v>240</v>
      </c>
      <c r="Z1172" s="43" t="str">
        <f>Raw_data[[#This Row],[Month]]&amp;Raw_data[[#This Row],[Locations]]&amp;Raw_data[[#This Row],[Looker2]]</f>
        <v>45292Energy CorridorIOP</v>
      </c>
      <c r="AA1172" s="44" t="str">
        <f>IFERROR(VLOOKUP(Raw_data[[#This Row],[Description]],'LU Table'!$A$1:$B$50,2,0),"")</f>
        <v>IOP</v>
      </c>
      <c r="AB1172" s="44" t="str">
        <f>TRIM(MID(Raw_data[[#This Row],[Location]],LEN("Positive Recovery- ")+1,LEN(Raw_data[[#This Row],[Location]])))</f>
        <v>Energy Corridor</v>
      </c>
      <c r="AC1172" s="45">
        <f t="shared" si="18"/>
        <v>45292</v>
      </c>
      <c r="AD1172" s="44" t="str">
        <f>VLOOKUP(Raw_data[[#This Row],[Locations]]&amp;Raw_data[[#This Row],[Looker2]],Category!A:E,5,0)</f>
        <v>Affiliate</v>
      </c>
      <c r="AE1172" s="44" t="str">
        <f>Raw_data[[#This Row],[Locations]]&amp;Raw_data[[#This Row],[Looker2]]</f>
        <v>Energy CorridorIOP</v>
      </c>
    </row>
    <row r="1173" spans="1:31">
      <c r="A1173" s="15">
        <v>45306</v>
      </c>
      <c r="B1173" s="15">
        <v>45302</v>
      </c>
      <c r="C1173" t="s">
        <v>9</v>
      </c>
      <c r="D1173">
        <v>207159</v>
      </c>
      <c r="E1173" t="s">
        <v>98</v>
      </c>
      <c r="F1173" t="s">
        <v>365</v>
      </c>
      <c r="G1173" t="s">
        <v>366</v>
      </c>
      <c r="H1173" t="s">
        <v>172</v>
      </c>
      <c r="I1173" t="s">
        <v>232</v>
      </c>
      <c r="J1173" t="s">
        <v>17</v>
      </c>
      <c r="K1173" t="s">
        <v>81</v>
      </c>
      <c r="L1173" t="s">
        <v>135</v>
      </c>
      <c r="M1173">
        <v>1</v>
      </c>
      <c r="N1173" s="47">
        <v>40</v>
      </c>
      <c r="O1173" s="47">
        <v>0</v>
      </c>
      <c r="P1173" s="47">
        <v>0</v>
      </c>
      <c r="Q1173" s="47">
        <v>0</v>
      </c>
      <c r="R1173" s="47">
        <v>0</v>
      </c>
      <c r="S1173" s="47">
        <v>40</v>
      </c>
      <c r="T1173" s="47">
        <v>40</v>
      </c>
      <c r="U1173" s="47">
        <v>40</v>
      </c>
      <c r="V1173" t="s">
        <v>71</v>
      </c>
      <c r="W1173" t="s">
        <v>72</v>
      </c>
      <c r="X1173"/>
      <c r="Y1173" t="s">
        <v>240</v>
      </c>
      <c r="Z1173" s="43" t="str">
        <f>Raw_data[[#This Row],[Month]]&amp;Raw_data[[#This Row],[Locations]]&amp;Raw_data[[#This Row],[Looker2]]</f>
        <v>45292Energy CorridorAftercare</v>
      </c>
      <c r="AA1173" s="44" t="str">
        <f>IFERROR(VLOOKUP(Raw_data[[#This Row],[Description]],'LU Table'!$A$1:$B$50,2,0),"")</f>
        <v>Aftercare</v>
      </c>
      <c r="AB1173" s="44" t="str">
        <f>TRIM(MID(Raw_data[[#This Row],[Location]],LEN("Positive Recovery- ")+1,LEN(Raw_data[[#This Row],[Location]])))</f>
        <v>Energy Corridor</v>
      </c>
      <c r="AC1173" s="45">
        <f t="shared" si="18"/>
        <v>45292</v>
      </c>
      <c r="AD1173" s="44" t="str">
        <f>VLOOKUP(Raw_data[[#This Row],[Locations]]&amp;Raw_data[[#This Row],[Looker2]],Category!A:E,5,0)</f>
        <v>Affiliate</v>
      </c>
      <c r="AE1173" s="44" t="str">
        <f>Raw_data[[#This Row],[Locations]]&amp;Raw_data[[#This Row],[Looker2]]</f>
        <v>Energy CorridorAftercare</v>
      </c>
    </row>
    <row r="1174" spans="1:31">
      <c r="A1174" s="15">
        <v>45306</v>
      </c>
      <c r="B1174" s="15">
        <v>45302</v>
      </c>
      <c r="C1174" t="s">
        <v>9</v>
      </c>
      <c r="D1174">
        <v>207160</v>
      </c>
      <c r="E1174" t="s">
        <v>84</v>
      </c>
      <c r="F1174" t="s">
        <v>391</v>
      </c>
      <c r="G1174" t="s">
        <v>392</v>
      </c>
      <c r="H1174" t="s">
        <v>169</v>
      </c>
      <c r="I1174" t="s">
        <v>232</v>
      </c>
      <c r="J1174" t="s">
        <v>17</v>
      </c>
      <c r="K1174" t="s">
        <v>81</v>
      </c>
      <c r="L1174" t="s">
        <v>23</v>
      </c>
      <c r="M1174">
        <v>1</v>
      </c>
      <c r="N1174" s="47">
        <v>40</v>
      </c>
      <c r="O1174" s="47">
        <v>0</v>
      </c>
      <c r="P1174" s="47">
        <v>0</v>
      </c>
      <c r="Q1174" s="47">
        <v>0</v>
      </c>
      <c r="R1174" s="47">
        <v>0</v>
      </c>
      <c r="S1174" s="47">
        <v>40</v>
      </c>
      <c r="T1174" s="47">
        <v>40</v>
      </c>
      <c r="U1174" s="47">
        <v>40</v>
      </c>
      <c r="V1174" t="s">
        <v>71</v>
      </c>
      <c r="W1174" t="s">
        <v>72</v>
      </c>
      <c r="X1174"/>
      <c r="Y1174" t="s">
        <v>240</v>
      </c>
      <c r="Z1174" s="43" t="str">
        <f>Raw_data[[#This Row],[Month]]&amp;Raw_data[[#This Row],[Locations]]&amp;Raw_data[[#This Row],[Looker2]]</f>
        <v>45292Energy CorridorAftercare</v>
      </c>
      <c r="AA1174" s="44" t="str">
        <f>IFERROR(VLOOKUP(Raw_data[[#This Row],[Description]],'LU Table'!$A$1:$B$50,2,0),"")</f>
        <v>Aftercare</v>
      </c>
      <c r="AB1174" s="44" t="str">
        <f>TRIM(MID(Raw_data[[#This Row],[Location]],LEN("Positive Recovery- ")+1,LEN(Raw_data[[#This Row],[Location]])))</f>
        <v>Energy Corridor</v>
      </c>
      <c r="AC1174" s="45">
        <f t="shared" si="18"/>
        <v>45292</v>
      </c>
      <c r="AD1174" s="44" t="str">
        <f>VLOOKUP(Raw_data[[#This Row],[Locations]]&amp;Raw_data[[#This Row],[Looker2]],Category!A:E,5,0)</f>
        <v>Affiliate</v>
      </c>
      <c r="AE1174" s="44" t="str">
        <f>Raw_data[[#This Row],[Locations]]&amp;Raw_data[[#This Row],[Looker2]]</f>
        <v>Energy CorridorAftercare</v>
      </c>
    </row>
    <row r="1175" spans="1:31">
      <c r="A1175" s="15">
        <v>45306</v>
      </c>
      <c r="B1175" s="15">
        <v>45302</v>
      </c>
      <c r="C1175" t="s">
        <v>9</v>
      </c>
      <c r="D1175">
        <v>207161</v>
      </c>
      <c r="E1175" t="s">
        <v>136</v>
      </c>
      <c r="F1175" t="s">
        <v>381</v>
      </c>
      <c r="G1175" t="s">
        <v>474</v>
      </c>
      <c r="H1175" t="s">
        <v>172</v>
      </c>
      <c r="I1175" t="s">
        <v>232</v>
      </c>
      <c r="J1175" t="s">
        <v>17</v>
      </c>
      <c r="K1175" t="s">
        <v>81</v>
      </c>
      <c r="L1175" t="s">
        <v>135</v>
      </c>
      <c r="M1175">
        <v>1</v>
      </c>
      <c r="N1175" s="47">
        <v>40</v>
      </c>
      <c r="O1175" s="47">
        <v>0</v>
      </c>
      <c r="P1175" s="47">
        <v>0</v>
      </c>
      <c r="Q1175" s="47">
        <v>0</v>
      </c>
      <c r="R1175" s="47">
        <v>0</v>
      </c>
      <c r="S1175" s="47">
        <v>40</v>
      </c>
      <c r="T1175" s="47">
        <v>40</v>
      </c>
      <c r="U1175" s="47">
        <v>40</v>
      </c>
      <c r="V1175" t="s">
        <v>71</v>
      </c>
      <c r="W1175" t="s">
        <v>72</v>
      </c>
      <c r="X1175"/>
      <c r="Y1175" t="s">
        <v>240</v>
      </c>
      <c r="Z1175" s="43" t="str">
        <f>Raw_data[[#This Row],[Month]]&amp;Raw_data[[#This Row],[Locations]]&amp;Raw_data[[#This Row],[Looker2]]</f>
        <v>45292Energy CorridorAftercare</v>
      </c>
      <c r="AA1175" s="44" t="str">
        <f>IFERROR(VLOOKUP(Raw_data[[#This Row],[Description]],'LU Table'!$A$1:$B$50,2,0),"")</f>
        <v>Aftercare</v>
      </c>
      <c r="AB1175" s="44" t="str">
        <f>TRIM(MID(Raw_data[[#This Row],[Location]],LEN("Positive Recovery- ")+1,LEN(Raw_data[[#This Row],[Location]])))</f>
        <v>Energy Corridor</v>
      </c>
      <c r="AC1175" s="45">
        <f t="shared" si="18"/>
        <v>45292</v>
      </c>
      <c r="AD1175" s="44" t="str">
        <f>VLOOKUP(Raw_data[[#This Row],[Locations]]&amp;Raw_data[[#This Row],[Looker2]],Category!A:E,5,0)</f>
        <v>Affiliate</v>
      </c>
      <c r="AE1175" s="44" t="str">
        <f>Raw_data[[#This Row],[Locations]]&amp;Raw_data[[#This Row],[Looker2]]</f>
        <v>Energy CorridorAftercare</v>
      </c>
    </row>
    <row r="1176" spans="1:31">
      <c r="A1176" s="15">
        <v>45306</v>
      </c>
      <c r="B1176" s="15">
        <v>45302</v>
      </c>
      <c r="C1176" t="s">
        <v>9</v>
      </c>
      <c r="D1176">
        <v>207162</v>
      </c>
      <c r="E1176" t="s">
        <v>61</v>
      </c>
      <c r="F1176" t="s">
        <v>371</v>
      </c>
      <c r="G1176" t="s">
        <v>372</v>
      </c>
      <c r="H1176" t="s">
        <v>169</v>
      </c>
      <c r="I1176" t="s">
        <v>232</v>
      </c>
      <c r="J1176" t="s">
        <v>17</v>
      </c>
      <c r="K1176" t="s">
        <v>81</v>
      </c>
      <c r="L1176" t="s">
        <v>23</v>
      </c>
      <c r="M1176">
        <v>1</v>
      </c>
      <c r="N1176" s="47">
        <v>40</v>
      </c>
      <c r="O1176" s="47">
        <v>0</v>
      </c>
      <c r="P1176" s="47">
        <v>0</v>
      </c>
      <c r="Q1176" s="47">
        <v>0</v>
      </c>
      <c r="R1176" s="47">
        <v>0</v>
      </c>
      <c r="S1176" s="47">
        <v>40</v>
      </c>
      <c r="T1176" s="47">
        <v>40</v>
      </c>
      <c r="U1176" s="47">
        <v>40</v>
      </c>
      <c r="V1176" t="s">
        <v>71</v>
      </c>
      <c r="W1176" t="s">
        <v>72</v>
      </c>
      <c r="X1176"/>
      <c r="Y1176" t="s">
        <v>240</v>
      </c>
      <c r="Z1176" s="43" t="str">
        <f>Raw_data[[#This Row],[Month]]&amp;Raw_data[[#This Row],[Locations]]&amp;Raw_data[[#This Row],[Looker2]]</f>
        <v>45292Energy CorridorAftercare</v>
      </c>
      <c r="AA1176" s="44" t="str">
        <f>IFERROR(VLOOKUP(Raw_data[[#This Row],[Description]],'LU Table'!$A$1:$B$50,2,0),"")</f>
        <v>Aftercare</v>
      </c>
      <c r="AB1176" s="44" t="str">
        <f>TRIM(MID(Raw_data[[#This Row],[Location]],LEN("Positive Recovery- ")+1,LEN(Raw_data[[#This Row],[Location]])))</f>
        <v>Energy Corridor</v>
      </c>
      <c r="AC1176" s="45">
        <f t="shared" si="18"/>
        <v>45292</v>
      </c>
      <c r="AD1176" s="44" t="str">
        <f>VLOOKUP(Raw_data[[#This Row],[Locations]]&amp;Raw_data[[#This Row],[Looker2]],Category!A:E,5,0)</f>
        <v>Affiliate</v>
      </c>
      <c r="AE1176" s="44" t="str">
        <f>Raw_data[[#This Row],[Locations]]&amp;Raw_data[[#This Row],[Looker2]]</f>
        <v>Energy CorridorAftercare</v>
      </c>
    </row>
    <row r="1177" spans="1:31">
      <c r="A1177" s="15">
        <v>45306</v>
      </c>
      <c r="B1177" s="15">
        <v>45302</v>
      </c>
      <c r="C1177" t="s">
        <v>9</v>
      </c>
      <c r="D1177">
        <v>207163</v>
      </c>
      <c r="E1177" t="s">
        <v>750</v>
      </c>
      <c r="F1177" t="s">
        <v>438</v>
      </c>
      <c r="G1177" t="s">
        <v>751</v>
      </c>
      <c r="H1177" t="s">
        <v>159</v>
      </c>
      <c r="I1177" t="s">
        <v>232</v>
      </c>
      <c r="J1177" t="s">
        <v>17</v>
      </c>
      <c r="K1177" t="s">
        <v>81</v>
      </c>
      <c r="L1177" t="s">
        <v>128</v>
      </c>
      <c r="M1177">
        <v>1</v>
      </c>
      <c r="N1177" s="47">
        <v>225</v>
      </c>
      <c r="O1177" s="47">
        <v>0</v>
      </c>
      <c r="P1177" s="47">
        <v>0</v>
      </c>
      <c r="Q1177" s="47">
        <v>0</v>
      </c>
      <c r="R1177" s="47">
        <v>0</v>
      </c>
      <c r="S1177" s="47">
        <v>225</v>
      </c>
      <c r="T1177" s="47">
        <v>225</v>
      </c>
      <c r="U1177" s="47">
        <v>225</v>
      </c>
      <c r="V1177" t="s">
        <v>71</v>
      </c>
      <c r="W1177" t="s">
        <v>72</v>
      </c>
      <c r="X1177"/>
      <c r="Y1177" t="s">
        <v>240</v>
      </c>
      <c r="Z1177" s="43" t="str">
        <f>Raw_data[[#This Row],[Month]]&amp;Raw_data[[#This Row],[Locations]]&amp;Raw_data[[#This Row],[Looker2]]</f>
        <v>45292Energy CorridorIOP</v>
      </c>
      <c r="AA1177" s="44" t="str">
        <f>IFERROR(VLOOKUP(Raw_data[[#This Row],[Description]],'LU Table'!$A$1:$B$50,2,0),"")</f>
        <v>IOP</v>
      </c>
      <c r="AB1177" s="44" t="str">
        <f>TRIM(MID(Raw_data[[#This Row],[Location]],LEN("Positive Recovery- ")+1,LEN(Raw_data[[#This Row],[Location]])))</f>
        <v>Energy Corridor</v>
      </c>
      <c r="AC1177" s="45">
        <f t="shared" si="18"/>
        <v>45292</v>
      </c>
      <c r="AD1177" s="44" t="str">
        <f>VLOOKUP(Raw_data[[#This Row],[Locations]]&amp;Raw_data[[#This Row],[Looker2]],Category!A:E,5,0)</f>
        <v>Affiliate</v>
      </c>
      <c r="AE1177" s="44" t="str">
        <f>Raw_data[[#This Row],[Locations]]&amp;Raw_data[[#This Row],[Looker2]]</f>
        <v>Energy CorridorIOP</v>
      </c>
    </row>
    <row r="1178" spans="1:31">
      <c r="A1178" s="15">
        <v>45306</v>
      </c>
      <c r="B1178" s="15">
        <v>45302</v>
      </c>
      <c r="C1178" t="s">
        <v>9</v>
      </c>
      <c r="D1178">
        <v>207164</v>
      </c>
      <c r="E1178" t="s">
        <v>989</v>
      </c>
      <c r="F1178" t="s">
        <v>290</v>
      </c>
      <c r="G1178" t="s">
        <v>990</v>
      </c>
      <c r="H1178" t="s">
        <v>158</v>
      </c>
      <c r="I1178" t="s">
        <v>232</v>
      </c>
      <c r="J1178" t="s">
        <v>92</v>
      </c>
      <c r="K1178" t="s">
        <v>81</v>
      </c>
      <c r="L1178" t="s">
        <v>128</v>
      </c>
      <c r="M1178">
        <v>1</v>
      </c>
      <c r="N1178" s="47">
        <v>190</v>
      </c>
      <c r="O1178" s="47">
        <v>0</v>
      </c>
      <c r="P1178" s="47">
        <v>0</v>
      </c>
      <c r="Q1178" s="47">
        <v>0</v>
      </c>
      <c r="R1178" s="47">
        <v>0</v>
      </c>
      <c r="S1178" s="47">
        <v>0</v>
      </c>
      <c r="T1178" s="47">
        <v>171</v>
      </c>
      <c r="U1178" s="47">
        <v>171</v>
      </c>
      <c r="V1178" t="s">
        <v>71</v>
      </c>
      <c r="W1178" t="s">
        <v>72</v>
      </c>
      <c r="X1178"/>
      <c r="Y1178" t="s">
        <v>240</v>
      </c>
      <c r="Z1178" s="43" t="str">
        <f>Raw_data[[#This Row],[Month]]&amp;Raw_data[[#This Row],[Locations]]&amp;Raw_data[[#This Row],[Looker2]]</f>
        <v>45292Energy CorridorIOP</v>
      </c>
      <c r="AA1178" s="44" t="str">
        <f>IFERROR(VLOOKUP(Raw_data[[#This Row],[Description]],'LU Table'!$A$1:$B$50,2,0),"")</f>
        <v>IOP</v>
      </c>
      <c r="AB1178" s="44" t="str">
        <f>TRIM(MID(Raw_data[[#This Row],[Location]],LEN("Positive Recovery- ")+1,LEN(Raw_data[[#This Row],[Location]])))</f>
        <v>Energy Corridor</v>
      </c>
      <c r="AC1178" s="45">
        <f t="shared" si="18"/>
        <v>45292</v>
      </c>
      <c r="AD1178" s="44" t="str">
        <f>VLOOKUP(Raw_data[[#This Row],[Locations]]&amp;Raw_data[[#This Row],[Looker2]],Category!A:E,5,0)</f>
        <v>Affiliate</v>
      </c>
      <c r="AE1178" s="44" t="str">
        <f>Raw_data[[#This Row],[Locations]]&amp;Raw_data[[#This Row],[Looker2]]</f>
        <v>Energy CorridorIOP</v>
      </c>
    </row>
    <row r="1179" spans="1:31">
      <c r="A1179" s="15">
        <v>45306</v>
      </c>
      <c r="B1179" s="15">
        <v>45302</v>
      </c>
      <c r="C1179" t="s">
        <v>9</v>
      </c>
      <c r="D1179">
        <v>207165</v>
      </c>
      <c r="E1179" t="s">
        <v>115</v>
      </c>
      <c r="F1179" t="s">
        <v>285</v>
      </c>
      <c r="G1179" t="s">
        <v>286</v>
      </c>
      <c r="H1179" t="s">
        <v>172</v>
      </c>
      <c r="I1179" t="s">
        <v>232</v>
      </c>
      <c r="J1179" t="s">
        <v>17</v>
      </c>
      <c r="K1179" t="s">
        <v>81</v>
      </c>
      <c r="L1179" t="s">
        <v>135</v>
      </c>
      <c r="M1179">
        <v>1</v>
      </c>
      <c r="N1179" s="47">
        <v>40</v>
      </c>
      <c r="O1179" s="47">
        <v>0</v>
      </c>
      <c r="P1179" s="47">
        <v>0</v>
      </c>
      <c r="Q1179" s="47">
        <v>0</v>
      </c>
      <c r="R1179" s="47">
        <v>0</v>
      </c>
      <c r="S1179" s="47">
        <v>40</v>
      </c>
      <c r="T1179" s="47">
        <v>40</v>
      </c>
      <c r="U1179" s="47">
        <v>40</v>
      </c>
      <c r="V1179" t="s">
        <v>71</v>
      </c>
      <c r="W1179" t="s">
        <v>72</v>
      </c>
      <c r="X1179"/>
      <c r="Y1179" t="s">
        <v>240</v>
      </c>
      <c r="Z1179" s="43" t="str">
        <f>Raw_data[[#This Row],[Month]]&amp;Raw_data[[#This Row],[Locations]]&amp;Raw_data[[#This Row],[Looker2]]</f>
        <v>45292Energy CorridorAftercare</v>
      </c>
      <c r="AA1179" s="44" t="str">
        <f>IFERROR(VLOOKUP(Raw_data[[#This Row],[Description]],'LU Table'!$A$1:$B$50,2,0),"")</f>
        <v>Aftercare</v>
      </c>
      <c r="AB1179" s="44" t="str">
        <f>TRIM(MID(Raw_data[[#This Row],[Location]],LEN("Positive Recovery- ")+1,LEN(Raw_data[[#This Row],[Location]])))</f>
        <v>Energy Corridor</v>
      </c>
      <c r="AC1179" s="45">
        <f t="shared" si="18"/>
        <v>45292</v>
      </c>
      <c r="AD1179" s="44" t="str">
        <f>VLOOKUP(Raw_data[[#This Row],[Locations]]&amp;Raw_data[[#This Row],[Looker2]],Category!A:E,5,0)</f>
        <v>Affiliate</v>
      </c>
      <c r="AE1179" s="44" t="str">
        <f>Raw_data[[#This Row],[Locations]]&amp;Raw_data[[#This Row],[Looker2]]</f>
        <v>Energy CorridorAftercare</v>
      </c>
    </row>
    <row r="1180" spans="1:31">
      <c r="A1180" s="15">
        <v>45306</v>
      </c>
      <c r="B1180" s="15">
        <v>45302</v>
      </c>
      <c r="C1180" t="s">
        <v>9</v>
      </c>
      <c r="D1180">
        <v>207166</v>
      </c>
      <c r="E1180" t="s">
        <v>104</v>
      </c>
      <c r="F1180" t="s">
        <v>255</v>
      </c>
      <c r="G1180" t="s">
        <v>368</v>
      </c>
      <c r="H1180" t="s">
        <v>172</v>
      </c>
      <c r="I1180" t="s">
        <v>232</v>
      </c>
      <c r="J1180" t="s">
        <v>17</v>
      </c>
      <c r="K1180" t="s">
        <v>81</v>
      </c>
      <c r="L1180" t="s">
        <v>135</v>
      </c>
      <c r="M1180">
        <v>1</v>
      </c>
      <c r="N1180" s="47">
        <v>40</v>
      </c>
      <c r="O1180" s="47">
        <v>0</v>
      </c>
      <c r="P1180" s="47">
        <v>0</v>
      </c>
      <c r="Q1180" s="47">
        <v>0</v>
      </c>
      <c r="R1180" s="47">
        <v>0</v>
      </c>
      <c r="S1180" s="47">
        <v>40</v>
      </c>
      <c r="T1180" s="47">
        <v>40</v>
      </c>
      <c r="U1180" s="47">
        <v>40</v>
      </c>
      <c r="V1180" t="s">
        <v>71</v>
      </c>
      <c r="W1180" t="s">
        <v>72</v>
      </c>
      <c r="X1180"/>
      <c r="Y1180" t="s">
        <v>240</v>
      </c>
      <c r="Z1180" s="43" t="str">
        <f>Raw_data[[#This Row],[Month]]&amp;Raw_data[[#This Row],[Locations]]&amp;Raw_data[[#This Row],[Looker2]]</f>
        <v>45292Energy CorridorAftercare</v>
      </c>
      <c r="AA1180" s="44" t="str">
        <f>IFERROR(VLOOKUP(Raw_data[[#This Row],[Description]],'LU Table'!$A$1:$B$50,2,0),"")</f>
        <v>Aftercare</v>
      </c>
      <c r="AB1180" s="44" t="str">
        <f>TRIM(MID(Raw_data[[#This Row],[Location]],LEN("Positive Recovery- ")+1,LEN(Raw_data[[#This Row],[Location]])))</f>
        <v>Energy Corridor</v>
      </c>
      <c r="AC1180" s="45">
        <f t="shared" si="18"/>
        <v>45292</v>
      </c>
      <c r="AD1180" s="44" t="str">
        <f>VLOOKUP(Raw_data[[#This Row],[Locations]]&amp;Raw_data[[#This Row],[Looker2]],Category!A:E,5,0)</f>
        <v>Affiliate</v>
      </c>
      <c r="AE1180" s="44" t="str">
        <f>Raw_data[[#This Row],[Locations]]&amp;Raw_data[[#This Row],[Looker2]]</f>
        <v>Energy CorridorAftercare</v>
      </c>
    </row>
    <row r="1181" spans="1:31">
      <c r="A1181" s="15">
        <v>45306</v>
      </c>
      <c r="B1181" s="15">
        <v>45302</v>
      </c>
      <c r="C1181" t="s">
        <v>9</v>
      </c>
      <c r="D1181">
        <v>207167</v>
      </c>
      <c r="E1181" t="s">
        <v>738</v>
      </c>
      <c r="F1181" t="s">
        <v>278</v>
      </c>
      <c r="G1181" t="s">
        <v>445</v>
      </c>
      <c r="H1181" t="s">
        <v>160</v>
      </c>
      <c r="I1181" t="s">
        <v>232</v>
      </c>
      <c r="J1181" t="s">
        <v>94</v>
      </c>
      <c r="K1181" t="s">
        <v>81</v>
      </c>
      <c r="L1181" t="s">
        <v>128</v>
      </c>
      <c r="M1181">
        <v>1</v>
      </c>
      <c r="N1181" s="47">
        <v>215</v>
      </c>
      <c r="O1181" s="47">
        <v>0</v>
      </c>
      <c r="P1181" s="47">
        <v>0</v>
      </c>
      <c r="Q1181" s="47">
        <v>0</v>
      </c>
      <c r="R1181" s="47">
        <v>0</v>
      </c>
      <c r="S1181" s="47">
        <v>0</v>
      </c>
      <c r="T1181" s="47">
        <v>193.5</v>
      </c>
      <c r="U1181" s="47">
        <v>193.5</v>
      </c>
      <c r="V1181" t="s">
        <v>71</v>
      </c>
      <c r="W1181" t="s">
        <v>72</v>
      </c>
      <c r="X1181"/>
      <c r="Y1181" t="s">
        <v>240</v>
      </c>
      <c r="Z1181" s="43" t="str">
        <f>Raw_data[[#This Row],[Month]]&amp;Raw_data[[#This Row],[Locations]]&amp;Raw_data[[#This Row],[Looker2]]</f>
        <v>45292Energy CorridorIOP</v>
      </c>
      <c r="AA1181" s="44" t="str">
        <f>IFERROR(VLOOKUP(Raw_data[[#This Row],[Description]],'LU Table'!$A$1:$B$50,2,0),"")</f>
        <v>IOP</v>
      </c>
      <c r="AB1181" s="44" t="str">
        <f>TRIM(MID(Raw_data[[#This Row],[Location]],LEN("Positive Recovery- ")+1,LEN(Raw_data[[#This Row],[Location]])))</f>
        <v>Energy Corridor</v>
      </c>
      <c r="AC1181" s="45">
        <f t="shared" si="18"/>
        <v>45292</v>
      </c>
      <c r="AD1181" s="44" t="str">
        <f>VLOOKUP(Raw_data[[#This Row],[Locations]]&amp;Raw_data[[#This Row],[Looker2]],Category!A:E,5,0)</f>
        <v>Affiliate</v>
      </c>
      <c r="AE1181" s="44" t="str">
        <f>Raw_data[[#This Row],[Locations]]&amp;Raw_data[[#This Row],[Looker2]]</f>
        <v>Energy CorridorIOP</v>
      </c>
    </row>
    <row r="1182" spans="1:31">
      <c r="A1182" s="15">
        <v>45306</v>
      </c>
      <c r="B1182" s="15">
        <v>45302</v>
      </c>
      <c r="C1182" t="s">
        <v>9</v>
      </c>
      <c r="D1182">
        <v>207168</v>
      </c>
      <c r="E1182" t="s">
        <v>105</v>
      </c>
      <c r="F1182" t="s">
        <v>373</v>
      </c>
      <c r="G1182" t="s">
        <v>374</v>
      </c>
      <c r="H1182" t="s">
        <v>169</v>
      </c>
      <c r="I1182" t="s">
        <v>232</v>
      </c>
      <c r="J1182" t="s">
        <v>17</v>
      </c>
      <c r="K1182" t="s">
        <v>81</v>
      </c>
      <c r="L1182" t="s">
        <v>23</v>
      </c>
      <c r="M1182">
        <v>1</v>
      </c>
      <c r="N1182" s="47">
        <v>40</v>
      </c>
      <c r="O1182" s="47">
        <v>0</v>
      </c>
      <c r="P1182" s="47">
        <v>0</v>
      </c>
      <c r="Q1182" s="47">
        <v>0</v>
      </c>
      <c r="R1182" s="47">
        <v>0</v>
      </c>
      <c r="S1182" s="47">
        <v>40</v>
      </c>
      <c r="T1182" s="47">
        <v>40</v>
      </c>
      <c r="U1182" s="47">
        <v>40</v>
      </c>
      <c r="V1182" t="s">
        <v>71</v>
      </c>
      <c r="W1182" t="s">
        <v>72</v>
      </c>
      <c r="X1182"/>
      <c r="Y1182" t="s">
        <v>240</v>
      </c>
      <c r="Z1182" s="43" t="str">
        <f>Raw_data[[#This Row],[Month]]&amp;Raw_data[[#This Row],[Locations]]&amp;Raw_data[[#This Row],[Looker2]]</f>
        <v>45292Energy CorridorAftercare</v>
      </c>
      <c r="AA1182" s="44" t="str">
        <f>IFERROR(VLOOKUP(Raw_data[[#This Row],[Description]],'LU Table'!$A$1:$B$50,2,0),"")</f>
        <v>Aftercare</v>
      </c>
      <c r="AB1182" s="44" t="str">
        <f>TRIM(MID(Raw_data[[#This Row],[Location]],LEN("Positive Recovery- ")+1,LEN(Raw_data[[#This Row],[Location]])))</f>
        <v>Energy Corridor</v>
      </c>
      <c r="AC1182" s="45">
        <f t="shared" si="18"/>
        <v>45292</v>
      </c>
      <c r="AD1182" s="44" t="str">
        <f>VLOOKUP(Raw_data[[#This Row],[Locations]]&amp;Raw_data[[#This Row],[Looker2]],Category!A:E,5,0)</f>
        <v>Affiliate</v>
      </c>
      <c r="AE1182" s="44" t="str">
        <f>Raw_data[[#This Row],[Locations]]&amp;Raw_data[[#This Row],[Looker2]]</f>
        <v>Energy CorridorAftercare</v>
      </c>
    </row>
    <row r="1183" spans="1:31">
      <c r="A1183" s="15">
        <v>45306</v>
      </c>
      <c r="B1183" s="15">
        <v>45302</v>
      </c>
      <c r="C1183" t="s">
        <v>9</v>
      </c>
      <c r="D1183">
        <v>207169</v>
      </c>
      <c r="E1183" t="s">
        <v>1042</v>
      </c>
      <c r="F1183" t="s">
        <v>1043</v>
      </c>
      <c r="G1183" t="s">
        <v>1044</v>
      </c>
      <c r="H1183" t="s">
        <v>159</v>
      </c>
      <c r="I1183" t="s">
        <v>232</v>
      </c>
      <c r="J1183" t="s">
        <v>17</v>
      </c>
      <c r="K1183" t="s">
        <v>81</v>
      </c>
      <c r="L1183" t="s">
        <v>128</v>
      </c>
      <c r="M1183">
        <v>1</v>
      </c>
      <c r="N1183" s="47">
        <v>225</v>
      </c>
      <c r="O1183" s="47">
        <v>0</v>
      </c>
      <c r="P1183" s="47">
        <v>0</v>
      </c>
      <c r="Q1183" s="47">
        <v>0</v>
      </c>
      <c r="R1183" s="47">
        <v>0</v>
      </c>
      <c r="S1183" s="47">
        <v>225</v>
      </c>
      <c r="T1183" s="47">
        <v>225</v>
      </c>
      <c r="U1183" s="47">
        <v>225</v>
      </c>
      <c r="V1183" t="s">
        <v>71</v>
      </c>
      <c r="W1183" t="s">
        <v>72</v>
      </c>
      <c r="X1183"/>
      <c r="Y1183" t="s">
        <v>240</v>
      </c>
      <c r="Z1183" s="43" t="str">
        <f>Raw_data[[#This Row],[Month]]&amp;Raw_data[[#This Row],[Locations]]&amp;Raw_data[[#This Row],[Looker2]]</f>
        <v>45292Energy CorridorIOP</v>
      </c>
      <c r="AA1183" s="44" t="str">
        <f>IFERROR(VLOOKUP(Raw_data[[#This Row],[Description]],'LU Table'!$A$1:$B$50,2,0),"")</f>
        <v>IOP</v>
      </c>
      <c r="AB1183" s="44" t="str">
        <f>TRIM(MID(Raw_data[[#This Row],[Location]],LEN("Positive Recovery- ")+1,LEN(Raw_data[[#This Row],[Location]])))</f>
        <v>Energy Corridor</v>
      </c>
      <c r="AC1183" s="45">
        <f t="shared" ref="AC1183:AC1246" si="19">B1183-DAY(B1183)+1</f>
        <v>45292</v>
      </c>
      <c r="AD1183" s="44" t="str">
        <f>VLOOKUP(Raw_data[[#This Row],[Locations]]&amp;Raw_data[[#This Row],[Looker2]],Category!A:E,5,0)</f>
        <v>Affiliate</v>
      </c>
      <c r="AE1183" s="44" t="str">
        <f>Raw_data[[#This Row],[Locations]]&amp;Raw_data[[#This Row],[Looker2]]</f>
        <v>Energy CorridorIOP</v>
      </c>
    </row>
    <row r="1184" spans="1:31">
      <c r="A1184" s="15">
        <v>45306</v>
      </c>
      <c r="B1184" s="15">
        <v>45302</v>
      </c>
      <c r="C1184" t="s">
        <v>9</v>
      </c>
      <c r="D1184">
        <v>207170</v>
      </c>
      <c r="E1184" t="s">
        <v>622</v>
      </c>
      <c r="F1184" t="s">
        <v>348</v>
      </c>
      <c r="G1184" t="s">
        <v>623</v>
      </c>
      <c r="H1184" t="s">
        <v>172</v>
      </c>
      <c r="I1184" t="s">
        <v>232</v>
      </c>
      <c r="J1184" t="s">
        <v>17</v>
      </c>
      <c r="K1184" t="s">
        <v>81</v>
      </c>
      <c r="L1184" t="s">
        <v>135</v>
      </c>
      <c r="M1184">
        <v>1</v>
      </c>
      <c r="N1184" s="47">
        <v>40</v>
      </c>
      <c r="O1184" s="47">
        <v>0</v>
      </c>
      <c r="P1184" s="47">
        <v>0</v>
      </c>
      <c r="Q1184" s="47">
        <v>0</v>
      </c>
      <c r="R1184" s="47">
        <v>0</v>
      </c>
      <c r="S1184" s="47">
        <v>40</v>
      </c>
      <c r="T1184" s="47">
        <v>40</v>
      </c>
      <c r="U1184" s="47">
        <v>40</v>
      </c>
      <c r="V1184" t="s">
        <v>71</v>
      </c>
      <c r="W1184" t="s">
        <v>72</v>
      </c>
      <c r="X1184"/>
      <c r="Y1184" t="s">
        <v>240</v>
      </c>
      <c r="Z1184" s="43" t="str">
        <f>Raw_data[[#This Row],[Month]]&amp;Raw_data[[#This Row],[Locations]]&amp;Raw_data[[#This Row],[Looker2]]</f>
        <v>45292Energy CorridorAftercare</v>
      </c>
      <c r="AA1184" s="44" t="str">
        <f>IFERROR(VLOOKUP(Raw_data[[#This Row],[Description]],'LU Table'!$A$1:$B$50,2,0),"")</f>
        <v>Aftercare</v>
      </c>
      <c r="AB1184" s="44" t="str">
        <f>TRIM(MID(Raw_data[[#This Row],[Location]],LEN("Positive Recovery- ")+1,LEN(Raw_data[[#This Row],[Location]])))</f>
        <v>Energy Corridor</v>
      </c>
      <c r="AC1184" s="45">
        <f t="shared" si="19"/>
        <v>45292</v>
      </c>
      <c r="AD1184" s="44" t="str">
        <f>VLOOKUP(Raw_data[[#This Row],[Locations]]&amp;Raw_data[[#This Row],[Looker2]],Category!A:E,5,0)</f>
        <v>Affiliate</v>
      </c>
      <c r="AE1184" s="44" t="str">
        <f>Raw_data[[#This Row],[Locations]]&amp;Raw_data[[#This Row],[Looker2]]</f>
        <v>Energy CorridorAftercare</v>
      </c>
    </row>
    <row r="1185" spans="1:31">
      <c r="A1185" s="15">
        <v>45306</v>
      </c>
      <c r="B1185" s="15">
        <v>45302</v>
      </c>
      <c r="C1185" t="s">
        <v>9</v>
      </c>
      <c r="D1185">
        <v>207171</v>
      </c>
      <c r="E1185" t="s">
        <v>80</v>
      </c>
      <c r="F1185" t="s">
        <v>377</v>
      </c>
      <c r="G1185" t="s">
        <v>291</v>
      </c>
      <c r="H1185" t="s">
        <v>169</v>
      </c>
      <c r="I1185" t="s">
        <v>232</v>
      </c>
      <c r="J1185" t="s">
        <v>17</v>
      </c>
      <c r="K1185" t="s">
        <v>81</v>
      </c>
      <c r="L1185" t="s">
        <v>23</v>
      </c>
      <c r="M1185">
        <v>1</v>
      </c>
      <c r="N1185" s="47">
        <v>40</v>
      </c>
      <c r="O1185" s="47">
        <v>0</v>
      </c>
      <c r="P1185" s="47">
        <v>0</v>
      </c>
      <c r="Q1185" s="47">
        <v>0</v>
      </c>
      <c r="R1185" s="47">
        <v>0</v>
      </c>
      <c r="S1185" s="47">
        <v>25.59</v>
      </c>
      <c r="T1185" s="47">
        <v>40</v>
      </c>
      <c r="U1185" s="47">
        <v>25.59</v>
      </c>
      <c r="V1185" t="s">
        <v>71</v>
      </c>
      <c r="W1185" t="s">
        <v>72</v>
      </c>
      <c r="X1185"/>
      <c r="Y1185" t="s">
        <v>240</v>
      </c>
      <c r="Z1185" s="43" t="str">
        <f>Raw_data[[#This Row],[Month]]&amp;Raw_data[[#This Row],[Locations]]&amp;Raw_data[[#This Row],[Looker2]]</f>
        <v>45292Energy CorridorAftercare</v>
      </c>
      <c r="AA1185" s="44" t="str">
        <f>IFERROR(VLOOKUP(Raw_data[[#This Row],[Description]],'LU Table'!$A$1:$B$50,2,0),"")</f>
        <v>Aftercare</v>
      </c>
      <c r="AB1185" s="44" t="str">
        <f>TRIM(MID(Raw_data[[#This Row],[Location]],LEN("Positive Recovery- ")+1,LEN(Raw_data[[#This Row],[Location]])))</f>
        <v>Energy Corridor</v>
      </c>
      <c r="AC1185" s="45">
        <f t="shared" si="19"/>
        <v>45292</v>
      </c>
      <c r="AD1185" s="44" t="str">
        <f>VLOOKUP(Raw_data[[#This Row],[Locations]]&amp;Raw_data[[#This Row],[Looker2]],Category!A:E,5,0)</f>
        <v>Affiliate</v>
      </c>
      <c r="AE1185" s="44" t="str">
        <f>Raw_data[[#This Row],[Locations]]&amp;Raw_data[[#This Row],[Looker2]]</f>
        <v>Energy CorridorAftercare</v>
      </c>
    </row>
    <row r="1186" spans="1:31">
      <c r="A1186" s="15">
        <v>45306</v>
      </c>
      <c r="B1186" s="15">
        <v>45302</v>
      </c>
      <c r="C1186" t="s">
        <v>9</v>
      </c>
      <c r="D1186">
        <v>207172</v>
      </c>
      <c r="E1186" t="s">
        <v>74</v>
      </c>
      <c r="F1186" t="s">
        <v>311</v>
      </c>
      <c r="G1186" t="s">
        <v>369</v>
      </c>
      <c r="H1186" t="s">
        <v>172</v>
      </c>
      <c r="I1186" t="s">
        <v>232</v>
      </c>
      <c r="J1186" t="s">
        <v>17</v>
      </c>
      <c r="K1186" t="s">
        <v>81</v>
      </c>
      <c r="L1186" t="s">
        <v>135</v>
      </c>
      <c r="M1186">
        <v>1</v>
      </c>
      <c r="N1186" s="47">
        <v>40</v>
      </c>
      <c r="O1186" s="47">
        <v>0</v>
      </c>
      <c r="P1186" s="47">
        <v>0</v>
      </c>
      <c r="Q1186" s="47">
        <v>0</v>
      </c>
      <c r="R1186" s="47">
        <v>0</v>
      </c>
      <c r="S1186" s="47">
        <v>0</v>
      </c>
      <c r="T1186" s="47">
        <v>40</v>
      </c>
      <c r="U1186" s="47">
        <v>0</v>
      </c>
      <c r="V1186" t="s">
        <v>71</v>
      </c>
      <c r="W1186" t="s">
        <v>72</v>
      </c>
      <c r="X1186"/>
      <c r="Y1186" t="s">
        <v>240</v>
      </c>
      <c r="Z1186" s="43" t="str">
        <f>Raw_data[[#This Row],[Month]]&amp;Raw_data[[#This Row],[Locations]]&amp;Raw_data[[#This Row],[Looker2]]</f>
        <v>45292Energy CorridorAftercare</v>
      </c>
      <c r="AA1186" s="44" t="str">
        <f>IFERROR(VLOOKUP(Raw_data[[#This Row],[Description]],'LU Table'!$A$1:$B$50,2,0),"")</f>
        <v>Aftercare</v>
      </c>
      <c r="AB1186" s="44" t="str">
        <f>TRIM(MID(Raw_data[[#This Row],[Location]],LEN("Positive Recovery- ")+1,LEN(Raw_data[[#This Row],[Location]])))</f>
        <v>Energy Corridor</v>
      </c>
      <c r="AC1186" s="45">
        <f t="shared" si="19"/>
        <v>45292</v>
      </c>
      <c r="AD1186" s="44" t="str">
        <f>VLOOKUP(Raw_data[[#This Row],[Locations]]&amp;Raw_data[[#This Row],[Looker2]],Category!A:E,5,0)</f>
        <v>Affiliate</v>
      </c>
      <c r="AE1186" s="44" t="str">
        <f>Raw_data[[#This Row],[Locations]]&amp;Raw_data[[#This Row],[Looker2]]</f>
        <v>Energy CorridorAftercare</v>
      </c>
    </row>
    <row r="1187" spans="1:31">
      <c r="A1187" s="15">
        <v>45306</v>
      </c>
      <c r="B1187" s="15">
        <v>45302</v>
      </c>
      <c r="C1187" t="s">
        <v>9</v>
      </c>
      <c r="D1187">
        <v>207173</v>
      </c>
      <c r="E1187" t="s">
        <v>582</v>
      </c>
      <c r="F1187" t="s">
        <v>394</v>
      </c>
      <c r="G1187" t="s">
        <v>583</v>
      </c>
      <c r="H1187" t="s">
        <v>172</v>
      </c>
      <c r="I1187" t="s">
        <v>232</v>
      </c>
      <c r="J1187" t="s">
        <v>17</v>
      </c>
      <c r="K1187" t="s">
        <v>81</v>
      </c>
      <c r="L1187" t="s">
        <v>135</v>
      </c>
      <c r="M1187">
        <v>1</v>
      </c>
      <c r="N1187" s="47">
        <v>40</v>
      </c>
      <c r="O1187" s="47">
        <v>0</v>
      </c>
      <c r="P1187" s="47">
        <v>0</v>
      </c>
      <c r="Q1187" s="47">
        <v>0</v>
      </c>
      <c r="R1187" s="47">
        <v>0</v>
      </c>
      <c r="S1187" s="47">
        <v>40</v>
      </c>
      <c r="T1187" s="47">
        <v>40</v>
      </c>
      <c r="U1187" s="47">
        <v>40</v>
      </c>
      <c r="V1187" t="s">
        <v>71</v>
      </c>
      <c r="W1187" t="s">
        <v>72</v>
      </c>
      <c r="X1187"/>
      <c r="Y1187" t="s">
        <v>240</v>
      </c>
      <c r="Z1187" s="43" t="str">
        <f>Raw_data[[#This Row],[Month]]&amp;Raw_data[[#This Row],[Locations]]&amp;Raw_data[[#This Row],[Looker2]]</f>
        <v>45292Energy CorridorAftercare</v>
      </c>
      <c r="AA1187" s="44" t="str">
        <f>IFERROR(VLOOKUP(Raw_data[[#This Row],[Description]],'LU Table'!$A$1:$B$50,2,0),"")</f>
        <v>Aftercare</v>
      </c>
      <c r="AB1187" s="44" t="str">
        <f>TRIM(MID(Raw_data[[#This Row],[Location]],LEN("Positive Recovery- ")+1,LEN(Raw_data[[#This Row],[Location]])))</f>
        <v>Energy Corridor</v>
      </c>
      <c r="AC1187" s="45">
        <f t="shared" si="19"/>
        <v>45292</v>
      </c>
      <c r="AD1187" s="44" t="str">
        <f>VLOOKUP(Raw_data[[#This Row],[Locations]]&amp;Raw_data[[#This Row],[Looker2]],Category!A:E,5,0)</f>
        <v>Affiliate</v>
      </c>
      <c r="AE1187" s="44" t="str">
        <f>Raw_data[[#This Row],[Locations]]&amp;Raw_data[[#This Row],[Looker2]]</f>
        <v>Energy CorridorAftercare</v>
      </c>
    </row>
    <row r="1188" spans="1:31">
      <c r="A1188" s="15">
        <v>45306</v>
      </c>
      <c r="B1188" s="15">
        <v>45302</v>
      </c>
      <c r="C1188" t="s">
        <v>9</v>
      </c>
      <c r="D1188">
        <v>207174</v>
      </c>
      <c r="E1188" t="s">
        <v>66</v>
      </c>
      <c r="F1188" t="s">
        <v>378</v>
      </c>
      <c r="G1188" t="s">
        <v>313</v>
      </c>
      <c r="H1188" t="s">
        <v>169</v>
      </c>
      <c r="I1188" t="s">
        <v>232</v>
      </c>
      <c r="J1188" t="s">
        <v>17</v>
      </c>
      <c r="K1188" t="s">
        <v>81</v>
      </c>
      <c r="L1188" t="s">
        <v>23</v>
      </c>
      <c r="M1188">
        <v>1</v>
      </c>
      <c r="N1188" s="47">
        <v>40</v>
      </c>
      <c r="O1188" s="47">
        <v>0</v>
      </c>
      <c r="P1188" s="47">
        <v>0</v>
      </c>
      <c r="Q1188" s="47">
        <v>0</v>
      </c>
      <c r="R1188" s="47">
        <v>0</v>
      </c>
      <c r="S1188" s="47">
        <v>40</v>
      </c>
      <c r="T1188" s="47">
        <v>40</v>
      </c>
      <c r="U1188" s="47">
        <v>40</v>
      </c>
      <c r="V1188" t="s">
        <v>71</v>
      </c>
      <c r="W1188" t="s">
        <v>72</v>
      </c>
      <c r="X1188"/>
      <c r="Y1188" t="s">
        <v>240</v>
      </c>
      <c r="Z1188" s="43" t="str">
        <f>Raw_data[[#This Row],[Month]]&amp;Raw_data[[#This Row],[Locations]]&amp;Raw_data[[#This Row],[Looker2]]</f>
        <v>45292Energy CorridorAftercare</v>
      </c>
      <c r="AA1188" s="44" t="str">
        <f>IFERROR(VLOOKUP(Raw_data[[#This Row],[Description]],'LU Table'!$A$1:$B$50,2,0),"")</f>
        <v>Aftercare</v>
      </c>
      <c r="AB1188" s="44" t="str">
        <f>TRIM(MID(Raw_data[[#This Row],[Location]],LEN("Positive Recovery- ")+1,LEN(Raw_data[[#This Row],[Location]])))</f>
        <v>Energy Corridor</v>
      </c>
      <c r="AC1188" s="45">
        <f t="shared" si="19"/>
        <v>45292</v>
      </c>
      <c r="AD1188" s="44" t="str">
        <f>VLOOKUP(Raw_data[[#This Row],[Locations]]&amp;Raw_data[[#This Row],[Looker2]],Category!A:E,5,0)</f>
        <v>Affiliate</v>
      </c>
      <c r="AE1188" s="44" t="str">
        <f>Raw_data[[#This Row],[Locations]]&amp;Raw_data[[#This Row],[Looker2]]</f>
        <v>Energy CorridorAftercare</v>
      </c>
    </row>
    <row r="1189" spans="1:31">
      <c r="A1189" s="15">
        <v>45306</v>
      </c>
      <c r="B1189" s="15">
        <v>45302</v>
      </c>
      <c r="C1189" t="s">
        <v>9</v>
      </c>
      <c r="D1189">
        <v>207175</v>
      </c>
      <c r="E1189" t="s">
        <v>985</v>
      </c>
      <c r="F1189" t="s">
        <v>324</v>
      </c>
      <c r="G1189" t="s">
        <v>393</v>
      </c>
      <c r="H1189" t="s">
        <v>158</v>
      </c>
      <c r="I1189" t="s">
        <v>232</v>
      </c>
      <c r="J1189" t="s">
        <v>87</v>
      </c>
      <c r="K1189" t="s">
        <v>62</v>
      </c>
      <c r="L1189" t="s">
        <v>128</v>
      </c>
      <c r="M1189">
        <v>1</v>
      </c>
      <c r="N1189" s="47">
        <v>275</v>
      </c>
      <c r="O1189" s="47">
        <v>0</v>
      </c>
      <c r="P1189" s="47">
        <v>0</v>
      </c>
      <c r="Q1189" s="47">
        <v>0</v>
      </c>
      <c r="R1189" s="47">
        <v>0</v>
      </c>
      <c r="S1189" s="47">
        <v>275</v>
      </c>
      <c r="T1189" s="47">
        <v>247.5</v>
      </c>
      <c r="U1189" s="47">
        <v>247.5</v>
      </c>
      <c r="V1189" t="s">
        <v>71</v>
      </c>
      <c r="W1189" t="s">
        <v>72</v>
      </c>
      <c r="X1189"/>
      <c r="Y1189" t="s">
        <v>240</v>
      </c>
      <c r="Z1189" s="43" t="str">
        <f>Raw_data[[#This Row],[Month]]&amp;Raw_data[[#This Row],[Locations]]&amp;Raw_data[[#This Row],[Looker2]]</f>
        <v>45292SugarlandIOP</v>
      </c>
      <c r="AA1189" s="44" t="str">
        <f>IFERROR(VLOOKUP(Raw_data[[#This Row],[Description]],'LU Table'!$A$1:$B$50,2,0),"")</f>
        <v>IOP</v>
      </c>
      <c r="AB1189" s="44" t="str">
        <f>TRIM(MID(Raw_data[[#This Row],[Location]],LEN("Positive Recovery- ")+1,LEN(Raw_data[[#This Row],[Location]])))</f>
        <v>Sugarland</v>
      </c>
      <c r="AC1189" s="45">
        <f t="shared" si="19"/>
        <v>45292</v>
      </c>
      <c r="AD1189" s="44" t="str">
        <f>VLOOKUP(Raw_data[[#This Row],[Locations]]&amp;Raw_data[[#This Row],[Looker2]],Category!A:E,5,0)</f>
        <v>Affiliate</v>
      </c>
      <c r="AE1189" s="44" t="str">
        <f>Raw_data[[#This Row],[Locations]]&amp;Raw_data[[#This Row],[Looker2]]</f>
        <v>SugarlandIOP</v>
      </c>
    </row>
    <row r="1190" spans="1:31">
      <c r="A1190" s="15">
        <v>45306</v>
      </c>
      <c r="B1190" s="15">
        <v>45302</v>
      </c>
      <c r="C1190" t="s">
        <v>9</v>
      </c>
      <c r="D1190">
        <v>207176</v>
      </c>
      <c r="E1190" t="s">
        <v>772</v>
      </c>
      <c r="F1190" t="s">
        <v>384</v>
      </c>
      <c r="G1190" t="s">
        <v>773</v>
      </c>
      <c r="H1190" t="s">
        <v>160</v>
      </c>
      <c r="I1190" t="s">
        <v>232</v>
      </c>
      <c r="J1190" t="s">
        <v>90</v>
      </c>
      <c r="K1190" t="s">
        <v>18</v>
      </c>
      <c r="L1190" t="s">
        <v>128</v>
      </c>
      <c r="M1190">
        <v>1</v>
      </c>
      <c r="N1190" s="47">
        <v>220</v>
      </c>
      <c r="O1190" s="47">
        <v>0</v>
      </c>
      <c r="P1190" s="47">
        <v>0</v>
      </c>
      <c r="Q1190" s="47">
        <v>0</v>
      </c>
      <c r="R1190" s="47">
        <v>0</v>
      </c>
      <c r="S1190" s="47">
        <v>8</v>
      </c>
      <c r="T1190" s="47">
        <v>198</v>
      </c>
      <c r="U1190" s="47">
        <v>-4</v>
      </c>
      <c r="V1190" t="s">
        <v>71</v>
      </c>
      <c r="W1190" t="s">
        <v>72</v>
      </c>
      <c r="X1190"/>
      <c r="Y1190" t="s">
        <v>240</v>
      </c>
      <c r="Z1190" s="43" t="str">
        <f>Raw_data[[#This Row],[Month]]&amp;Raw_data[[#This Row],[Locations]]&amp;Raw_data[[#This Row],[Looker2]]</f>
        <v>45292San AntonioIOP</v>
      </c>
      <c r="AA1190" s="44" t="str">
        <f>IFERROR(VLOOKUP(Raw_data[[#This Row],[Description]],'LU Table'!$A$1:$B$50,2,0),"")</f>
        <v>IOP</v>
      </c>
      <c r="AB1190" s="44" t="str">
        <f>TRIM(MID(Raw_data[[#This Row],[Location]],LEN("Positive Recovery- ")+1,LEN(Raw_data[[#This Row],[Location]])))</f>
        <v>San Antonio</v>
      </c>
      <c r="AC1190" s="45">
        <f t="shared" si="19"/>
        <v>45292</v>
      </c>
      <c r="AD1190" s="44" t="str">
        <f>VLOOKUP(Raw_data[[#This Row],[Locations]]&amp;Raw_data[[#This Row],[Looker2]],Category!A:E,5,0)</f>
        <v>Affiliate</v>
      </c>
      <c r="AE1190" s="44" t="str">
        <f>Raw_data[[#This Row],[Locations]]&amp;Raw_data[[#This Row],[Looker2]]</f>
        <v>San AntonioIOP</v>
      </c>
    </row>
    <row r="1191" spans="1:31">
      <c r="A1191" s="15">
        <v>45306</v>
      </c>
      <c r="B1191" s="15">
        <v>45302</v>
      </c>
      <c r="C1191" t="s">
        <v>9</v>
      </c>
      <c r="D1191">
        <v>207177</v>
      </c>
      <c r="E1191" t="s">
        <v>1063</v>
      </c>
      <c r="F1191" t="s">
        <v>827</v>
      </c>
      <c r="G1191" t="s">
        <v>996</v>
      </c>
      <c r="H1191" t="s">
        <v>159</v>
      </c>
      <c r="I1191" t="s">
        <v>232</v>
      </c>
      <c r="J1191" t="s">
        <v>17</v>
      </c>
      <c r="K1191" t="s">
        <v>18</v>
      </c>
      <c r="L1191" t="s">
        <v>128</v>
      </c>
      <c r="M1191">
        <v>1</v>
      </c>
      <c r="N1191" s="47">
        <v>225</v>
      </c>
      <c r="O1191" s="47">
        <v>0</v>
      </c>
      <c r="P1191" s="47">
        <v>0</v>
      </c>
      <c r="Q1191" s="47">
        <v>0</v>
      </c>
      <c r="R1191" s="47">
        <v>0</v>
      </c>
      <c r="S1191" s="47">
        <v>225</v>
      </c>
      <c r="T1191" s="47">
        <v>225</v>
      </c>
      <c r="U1191" s="47">
        <v>225</v>
      </c>
      <c r="V1191" t="s">
        <v>71</v>
      </c>
      <c r="W1191" t="s">
        <v>72</v>
      </c>
      <c r="X1191"/>
      <c r="Y1191" t="s">
        <v>240</v>
      </c>
      <c r="Z1191" s="43" t="str">
        <f>Raw_data[[#This Row],[Month]]&amp;Raw_data[[#This Row],[Locations]]&amp;Raw_data[[#This Row],[Looker2]]</f>
        <v>45292San AntonioIOP</v>
      </c>
      <c r="AA1191" s="44" t="str">
        <f>IFERROR(VLOOKUP(Raw_data[[#This Row],[Description]],'LU Table'!$A$1:$B$50,2,0),"")</f>
        <v>IOP</v>
      </c>
      <c r="AB1191" s="44" t="str">
        <f>TRIM(MID(Raw_data[[#This Row],[Location]],LEN("Positive Recovery- ")+1,LEN(Raw_data[[#This Row],[Location]])))</f>
        <v>San Antonio</v>
      </c>
      <c r="AC1191" s="45">
        <f t="shared" si="19"/>
        <v>45292</v>
      </c>
      <c r="AD1191" s="44" t="str">
        <f>VLOOKUP(Raw_data[[#This Row],[Locations]]&amp;Raw_data[[#This Row],[Looker2]],Category!A:E,5,0)</f>
        <v>Affiliate</v>
      </c>
      <c r="AE1191" s="44" t="str">
        <f>Raw_data[[#This Row],[Locations]]&amp;Raw_data[[#This Row],[Looker2]]</f>
        <v>San AntonioIOP</v>
      </c>
    </row>
    <row r="1192" spans="1:31">
      <c r="A1192" s="15">
        <v>45306</v>
      </c>
      <c r="B1192" s="15">
        <v>45302</v>
      </c>
      <c r="C1192" t="s">
        <v>9</v>
      </c>
      <c r="D1192">
        <v>207178</v>
      </c>
      <c r="E1192" t="s">
        <v>818</v>
      </c>
      <c r="F1192" t="s">
        <v>819</v>
      </c>
      <c r="G1192" t="s">
        <v>432</v>
      </c>
      <c r="H1192" t="s">
        <v>158</v>
      </c>
      <c r="I1192" t="s">
        <v>232</v>
      </c>
      <c r="J1192" t="s">
        <v>97</v>
      </c>
      <c r="K1192" t="s">
        <v>18</v>
      </c>
      <c r="L1192" t="s">
        <v>128</v>
      </c>
      <c r="M1192">
        <v>1</v>
      </c>
      <c r="N1192" s="47">
        <v>225</v>
      </c>
      <c r="O1192" s="47">
        <v>0</v>
      </c>
      <c r="P1192" s="47">
        <v>0</v>
      </c>
      <c r="Q1192" s="47">
        <v>0</v>
      </c>
      <c r="R1192" s="47">
        <v>0</v>
      </c>
      <c r="S1192" s="47">
        <v>225</v>
      </c>
      <c r="T1192" s="47">
        <v>202.5</v>
      </c>
      <c r="U1192" s="47">
        <v>202.5</v>
      </c>
      <c r="V1192" t="s">
        <v>71</v>
      </c>
      <c r="W1192" t="s">
        <v>72</v>
      </c>
      <c r="X1192"/>
      <c r="Y1192" t="s">
        <v>240</v>
      </c>
      <c r="Z1192" s="43" t="str">
        <f>Raw_data[[#This Row],[Month]]&amp;Raw_data[[#This Row],[Locations]]&amp;Raw_data[[#This Row],[Looker2]]</f>
        <v>45292San AntonioIOP</v>
      </c>
      <c r="AA1192" s="44" t="str">
        <f>IFERROR(VLOOKUP(Raw_data[[#This Row],[Description]],'LU Table'!$A$1:$B$50,2,0),"")</f>
        <v>IOP</v>
      </c>
      <c r="AB1192" s="44" t="str">
        <f>TRIM(MID(Raw_data[[#This Row],[Location]],LEN("Positive Recovery- ")+1,LEN(Raw_data[[#This Row],[Location]])))</f>
        <v>San Antonio</v>
      </c>
      <c r="AC1192" s="45">
        <f t="shared" si="19"/>
        <v>45292</v>
      </c>
      <c r="AD1192" s="44" t="str">
        <f>VLOOKUP(Raw_data[[#This Row],[Locations]]&amp;Raw_data[[#This Row],[Looker2]],Category!A:E,5,0)</f>
        <v>Affiliate</v>
      </c>
      <c r="AE1192" s="44" t="str">
        <f>Raw_data[[#This Row],[Locations]]&amp;Raw_data[[#This Row],[Looker2]]</f>
        <v>San AntonioIOP</v>
      </c>
    </row>
    <row r="1193" spans="1:31">
      <c r="A1193" s="15">
        <v>45306</v>
      </c>
      <c r="B1193" s="15">
        <v>45302</v>
      </c>
      <c r="C1193" t="s">
        <v>9</v>
      </c>
      <c r="D1193">
        <v>207179</v>
      </c>
      <c r="E1193" t="s">
        <v>821</v>
      </c>
      <c r="F1193" t="s">
        <v>278</v>
      </c>
      <c r="G1193" t="s">
        <v>822</v>
      </c>
      <c r="H1193" t="s">
        <v>158</v>
      </c>
      <c r="I1193" t="s">
        <v>232</v>
      </c>
      <c r="J1193" t="s">
        <v>88</v>
      </c>
      <c r="K1193" t="s">
        <v>579</v>
      </c>
      <c r="L1193" t="s">
        <v>128</v>
      </c>
      <c r="M1193">
        <v>1</v>
      </c>
      <c r="N1193" s="47">
        <v>250</v>
      </c>
      <c r="O1193" s="47">
        <v>0</v>
      </c>
      <c r="P1193" s="47">
        <v>0</v>
      </c>
      <c r="Q1193" s="47">
        <v>0</v>
      </c>
      <c r="R1193" s="47">
        <v>0</v>
      </c>
      <c r="S1193" s="47">
        <v>0</v>
      </c>
      <c r="T1193" s="47">
        <v>225</v>
      </c>
      <c r="U1193" s="47">
        <v>25</v>
      </c>
      <c r="V1193" t="s">
        <v>71</v>
      </c>
      <c r="W1193" t="s">
        <v>72</v>
      </c>
      <c r="X1193"/>
      <c r="Y1193" t="s">
        <v>240</v>
      </c>
      <c r="Z1193" s="43" t="str">
        <f>Raw_data[[#This Row],[Month]]&amp;Raw_data[[#This Row],[Locations]]&amp;Raw_data[[#This Row],[Looker2]]</f>
        <v>45292Round RockIOP</v>
      </c>
      <c r="AA1193" s="44" t="str">
        <f>IFERROR(VLOOKUP(Raw_data[[#This Row],[Description]],'LU Table'!$A$1:$B$50,2,0),"")</f>
        <v>IOP</v>
      </c>
      <c r="AB1193" s="44" t="str">
        <f>TRIM(MID(Raw_data[[#This Row],[Location]],LEN("Positive Recovery- ")+1,LEN(Raw_data[[#This Row],[Location]])))</f>
        <v>Round Rock</v>
      </c>
      <c r="AC1193" s="45">
        <f t="shared" si="19"/>
        <v>45292</v>
      </c>
      <c r="AD1193" s="44" t="str">
        <f>VLOOKUP(Raw_data[[#This Row],[Locations]]&amp;Raw_data[[#This Row],[Looker2]],Category!A:E,5,0)</f>
        <v>Affiliate</v>
      </c>
      <c r="AE1193" s="44" t="str">
        <f>Raw_data[[#This Row],[Locations]]&amp;Raw_data[[#This Row],[Looker2]]</f>
        <v>Round RockIOP</v>
      </c>
    </row>
    <row r="1194" spans="1:31">
      <c r="A1194" s="15">
        <v>45306</v>
      </c>
      <c r="B1194" s="15">
        <v>45302</v>
      </c>
      <c r="C1194" t="s">
        <v>9</v>
      </c>
      <c r="D1194">
        <v>207180</v>
      </c>
      <c r="E1194" t="s">
        <v>744</v>
      </c>
      <c r="F1194" t="s">
        <v>391</v>
      </c>
      <c r="G1194" t="s">
        <v>745</v>
      </c>
      <c r="H1194" t="s">
        <v>160</v>
      </c>
      <c r="I1194"/>
      <c r="J1194" t="s">
        <v>96</v>
      </c>
      <c r="K1194" t="s">
        <v>579</v>
      </c>
      <c r="L1194" t="s">
        <v>128</v>
      </c>
      <c r="M1194">
        <v>1</v>
      </c>
      <c r="N1194" s="47">
        <v>169</v>
      </c>
      <c r="O1194" s="47">
        <v>0</v>
      </c>
      <c r="P1194" s="47">
        <v>0</v>
      </c>
      <c r="Q1194" s="47">
        <v>0</v>
      </c>
      <c r="R1194" s="47">
        <v>0</v>
      </c>
      <c r="S1194" s="47">
        <v>169</v>
      </c>
      <c r="T1194" s="47">
        <v>152.1</v>
      </c>
      <c r="U1194" s="47">
        <v>152.1</v>
      </c>
      <c r="V1194" t="s">
        <v>71</v>
      </c>
      <c r="W1194" t="s">
        <v>72</v>
      </c>
      <c r="X1194"/>
      <c r="Y1194" t="s">
        <v>240</v>
      </c>
      <c r="Z1194" s="43" t="str">
        <f>Raw_data[[#This Row],[Month]]&amp;Raw_data[[#This Row],[Locations]]&amp;Raw_data[[#This Row],[Looker2]]</f>
        <v>45292Round RockIOP</v>
      </c>
      <c r="AA1194" s="44" t="str">
        <f>IFERROR(VLOOKUP(Raw_data[[#This Row],[Description]],'LU Table'!$A$1:$B$50,2,0),"")</f>
        <v>IOP</v>
      </c>
      <c r="AB1194" s="44" t="str">
        <f>TRIM(MID(Raw_data[[#This Row],[Location]],LEN("Positive Recovery- ")+1,LEN(Raw_data[[#This Row],[Location]])))</f>
        <v>Round Rock</v>
      </c>
      <c r="AC1194" s="45">
        <f t="shared" si="19"/>
        <v>45292</v>
      </c>
      <c r="AD1194" s="44" t="str">
        <f>VLOOKUP(Raw_data[[#This Row],[Locations]]&amp;Raw_data[[#This Row],[Looker2]],Category!A:E,5,0)</f>
        <v>Affiliate</v>
      </c>
      <c r="AE1194" s="44" t="str">
        <f>Raw_data[[#This Row],[Locations]]&amp;Raw_data[[#This Row],[Looker2]]</f>
        <v>Round RockIOP</v>
      </c>
    </row>
    <row r="1195" spans="1:31">
      <c r="A1195" s="15">
        <v>45306</v>
      </c>
      <c r="B1195" s="15">
        <v>45302</v>
      </c>
      <c r="C1195" t="s">
        <v>9</v>
      </c>
      <c r="D1195">
        <v>207181</v>
      </c>
      <c r="E1195" t="s">
        <v>662</v>
      </c>
      <c r="F1195" t="s">
        <v>289</v>
      </c>
      <c r="G1195" t="s">
        <v>663</v>
      </c>
      <c r="H1195" t="s">
        <v>158</v>
      </c>
      <c r="I1195" t="s">
        <v>232</v>
      </c>
      <c r="J1195" t="s">
        <v>87</v>
      </c>
      <c r="K1195" t="s">
        <v>579</v>
      </c>
      <c r="L1195" t="s">
        <v>128</v>
      </c>
      <c r="M1195">
        <v>1</v>
      </c>
      <c r="N1195" s="47">
        <v>275</v>
      </c>
      <c r="O1195" s="47">
        <v>0</v>
      </c>
      <c r="P1195" s="47">
        <v>0</v>
      </c>
      <c r="Q1195" s="47">
        <v>0</v>
      </c>
      <c r="R1195" s="47">
        <v>0</v>
      </c>
      <c r="S1195" s="47">
        <v>0</v>
      </c>
      <c r="T1195" s="47">
        <v>247.5</v>
      </c>
      <c r="U1195" s="47">
        <v>247.5</v>
      </c>
      <c r="V1195" t="s">
        <v>71</v>
      </c>
      <c r="W1195" t="s">
        <v>72</v>
      </c>
      <c r="X1195"/>
      <c r="Y1195" t="s">
        <v>240</v>
      </c>
      <c r="Z1195" s="43" t="str">
        <f>Raw_data[[#This Row],[Month]]&amp;Raw_data[[#This Row],[Locations]]&amp;Raw_data[[#This Row],[Looker2]]</f>
        <v>45292Round RockIOP</v>
      </c>
      <c r="AA1195" s="44" t="str">
        <f>IFERROR(VLOOKUP(Raw_data[[#This Row],[Description]],'LU Table'!$A$1:$B$50,2,0),"")</f>
        <v>IOP</v>
      </c>
      <c r="AB1195" s="44" t="str">
        <f>TRIM(MID(Raw_data[[#This Row],[Location]],LEN("Positive Recovery- ")+1,LEN(Raw_data[[#This Row],[Location]])))</f>
        <v>Round Rock</v>
      </c>
      <c r="AC1195" s="45">
        <f t="shared" si="19"/>
        <v>45292</v>
      </c>
      <c r="AD1195" s="44" t="str">
        <f>VLOOKUP(Raw_data[[#This Row],[Locations]]&amp;Raw_data[[#This Row],[Looker2]],Category!A:E,5,0)</f>
        <v>Affiliate</v>
      </c>
      <c r="AE1195" s="44" t="str">
        <f>Raw_data[[#This Row],[Locations]]&amp;Raw_data[[#This Row],[Looker2]]</f>
        <v>Round RockIOP</v>
      </c>
    </row>
    <row r="1196" spans="1:31">
      <c r="A1196" s="15">
        <v>45306</v>
      </c>
      <c r="B1196" s="15">
        <v>45302</v>
      </c>
      <c r="C1196" t="s">
        <v>9</v>
      </c>
      <c r="D1196">
        <v>207182</v>
      </c>
      <c r="E1196" t="s">
        <v>716</v>
      </c>
      <c r="F1196" t="s">
        <v>717</v>
      </c>
      <c r="G1196" t="s">
        <v>718</v>
      </c>
      <c r="H1196" t="s">
        <v>158</v>
      </c>
      <c r="I1196" t="s">
        <v>232</v>
      </c>
      <c r="J1196" t="s">
        <v>140</v>
      </c>
      <c r="K1196" t="s">
        <v>579</v>
      </c>
      <c r="L1196" t="s">
        <v>128</v>
      </c>
      <c r="M1196">
        <v>1</v>
      </c>
      <c r="N1196" s="47">
        <v>180</v>
      </c>
      <c r="O1196" s="47">
        <v>0</v>
      </c>
      <c r="P1196" s="47">
        <v>0</v>
      </c>
      <c r="Q1196" s="47">
        <v>0</v>
      </c>
      <c r="R1196" s="47">
        <v>0</v>
      </c>
      <c r="S1196" s="47">
        <v>0</v>
      </c>
      <c r="T1196" s="47">
        <v>162</v>
      </c>
      <c r="U1196" s="47">
        <v>30</v>
      </c>
      <c r="V1196" t="s">
        <v>71</v>
      </c>
      <c r="W1196" t="s">
        <v>72</v>
      </c>
      <c r="X1196"/>
      <c r="Y1196" t="s">
        <v>240</v>
      </c>
      <c r="Z1196" s="43" t="str">
        <f>Raw_data[[#This Row],[Month]]&amp;Raw_data[[#This Row],[Locations]]&amp;Raw_data[[#This Row],[Looker2]]</f>
        <v>45292Round RockIOP</v>
      </c>
      <c r="AA1196" s="44" t="str">
        <f>IFERROR(VLOOKUP(Raw_data[[#This Row],[Description]],'LU Table'!$A$1:$B$50,2,0),"")</f>
        <v>IOP</v>
      </c>
      <c r="AB1196" s="44" t="str">
        <f>TRIM(MID(Raw_data[[#This Row],[Location]],LEN("Positive Recovery- ")+1,LEN(Raw_data[[#This Row],[Location]])))</f>
        <v>Round Rock</v>
      </c>
      <c r="AC1196" s="45">
        <f t="shared" si="19"/>
        <v>45292</v>
      </c>
      <c r="AD1196" s="44" t="str">
        <f>VLOOKUP(Raw_data[[#This Row],[Locations]]&amp;Raw_data[[#This Row],[Looker2]],Category!A:E,5,0)</f>
        <v>Affiliate</v>
      </c>
      <c r="AE1196" s="44" t="str">
        <f>Raw_data[[#This Row],[Locations]]&amp;Raw_data[[#This Row],[Looker2]]</f>
        <v>Round RockIOP</v>
      </c>
    </row>
    <row r="1197" spans="1:31">
      <c r="A1197" s="15">
        <v>45306</v>
      </c>
      <c r="B1197" s="15">
        <v>45302</v>
      </c>
      <c r="C1197" t="s">
        <v>9</v>
      </c>
      <c r="D1197">
        <v>207183</v>
      </c>
      <c r="E1197" t="s">
        <v>792</v>
      </c>
      <c r="F1197" t="s">
        <v>793</v>
      </c>
      <c r="G1197" t="s">
        <v>303</v>
      </c>
      <c r="H1197" t="s">
        <v>166</v>
      </c>
      <c r="I1197" t="s">
        <v>232</v>
      </c>
      <c r="J1197" t="s">
        <v>90</v>
      </c>
      <c r="K1197" t="s">
        <v>19</v>
      </c>
      <c r="L1197" t="s">
        <v>129</v>
      </c>
      <c r="M1197">
        <v>1</v>
      </c>
      <c r="N1197" s="47">
        <v>450</v>
      </c>
      <c r="O1197" s="47">
        <v>0</v>
      </c>
      <c r="P1197" s="47">
        <v>0</v>
      </c>
      <c r="Q1197" s="47">
        <v>0</v>
      </c>
      <c r="R1197" s="47">
        <v>0</v>
      </c>
      <c r="S1197" s="47">
        <v>450</v>
      </c>
      <c r="T1197" s="47">
        <v>405</v>
      </c>
      <c r="U1197" s="47">
        <v>405</v>
      </c>
      <c r="V1197" t="s">
        <v>71</v>
      </c>
      <c r="W1197" t="s">
        <v>72</v>
      </c>
      <c r="X1197"/>
      <c r="Y1197" t="s">
        <v>240</v>
      </c>
      <c r="Z1197" s="43" t="str">
        <f>Raw_data[[#This Row],[Month]]&amp;Raw_data[[#This Row],[Locations]]&amp;Raw_data[[#This Row],[Looker2]]</f>
        <v>45292San MarcosPHP</v>
      </c>
      <c r="AA1197" s="44" t="str">
        <f>IFERROR(VLOOKUP(Raw_data[[#This Row],[Description]],'LU Table'!$A$1:$B$50,2,0),"")</f>
        <v>PHP</v>
      </c>
      <c r="AB1197" s="44" t="str">
        <f>TRIM(MID(Raw_data[[#This Row],[Location]],LEN("Positive Recovery- ")+1,LEN(Raw_data[[#This Row],[Location]])))</f>
        <v>San Marcos</v>
      </c>
      <c r="AC1197" s="45">
        <f t="shared" si="19"/>
        <v>45292</v>
      </c>
      <c r="AD1197" s="44" t="str">
        <f>VLOOKUP(Raw_data[[#This Row],[Locations]]&amp;Raw_data[[#This Row],[Looker2]],Category!A:E,5,0)</f>
        <v>Affiliate</v>
      </c>
      <c r="AE1197" s="44" t="str">
        <f>Raw_data[[#This Row],[Locations]]&amp;Raw_data[[#This Row],[Looker2]]</f>
        <v>San MarcosPHP</v>
      </c>
    </row>
    <row r="1198" spans="1:31">
      <c r="A1198" s="15">
        <v>45306</v>
      </c>
      <c r="B1198" s="15">
        <v>45302</v>
      </c>
      <c r="C1198" t="s">
        <v>9</v>
      </c>
      <c r="D1198">
        <v>207184</v>
      </c>
      <c r="E1198" t="s">
        <v>811</v>
      </c>
      <c r="F1198" t="s">
        <v>812</v>
      </c>
      <c r="G1198" t="s">
        <v>432</v>
      </c>
      <c r="H1198" t="s">
        <v>167</v>
      </c>
      <c r="I1198" t="s">
        <v>232</v>
      </c>
      <c r="J1198" t="s">
        <v>93</v>
      </c>
      <c r="K1198" t="s">
        <v>19</v>
      </c>
      <c r="L1198" t="s">
        <v>129</v>
      </c>
      <c r="M1198">
        <v>1</v>
      </c>
      <c r="N1198" s="47">
        <v>230</v>
      </c>
      <c r="O1198" s="47">
        <v>0</v>
      </c>
      <c r="P1198" s="47">
        <v>0</v>
      </c>
      <c r="Q1198" s="47">
        <v>0</v>
      </c>
      <c r="R1198" s="47">
        <v>0</v>
      </c>
      <c r="S1198" s="47">
        <v>0</v>
      </c>
      <c r="T1198" s="47">
        <v>207</v>
      </c>
      <c r="U1198" s="47">
        <v>-23</v>
      </c>
      <c r="V1198" t="s">
        <v>71</v>
      </c>
      <c r="W1198" t="s">
        <v>72</v>
      </c>
      <c r="X1198"/>
      <c r="Y1198" t="s">
        <v>240</v>
      </c>
      <c r="Z1198" s="43" t="str">
        <f>Raw_data[[#This Row],[Month]]&amp;Raw_data[[#This Row],[Locations]]&amp;Raw_data[[#This Row],[Looker2]]</f>
        <v>45292San MarcosPHP</v>
      </c>
      <c r="AA1198" s="44" t="str">
        <f>IFERROR(VLOOKUP(Raw_data[[#This Row],[Description]],'LU Table'!$A$1:$B$50,2,0),"")</f>
        <v>PHP</v>
      </c>
      <c r="AB1198" s="44" t="str">
        <f>TRIM(MID(Raw_data[[#This Row],[Location]],LEN("Positive Recovery- ")+1,LEN(Raw_data[[#This Row],[Location]])))</f>
        <v>San Marcos</v>
      </c>
      <c r="AC1198" s="45">
        <f t="shared" si="19"/>
        <v>45292</v>
      </c>
      <c r="AD1198" s="44" t="str">
        <f>VLOOKUP(Raw_data[[#This Row],[Locations]]&amp;Raw_data[[#This Row],[Looker2]],Category!A:E,5,0)</f>
        <v>Affiliate</v>
      </c>
      <c r="AE1198" s="44" t="str">
        <f>Raw_data[[#This Row],[Locations]]&amp;Raw_data[[#This Row],[Looker2]]</f>
        <v>San MarcosPHP</v>
      </c>
    </row>
    <row r="1199" spans="1:31">
      <c r="A1199" s="15">
        <v>45306</v>
      </c>
      <c r="B1199" s="15">
        <v>45302</v>
      </c>
      <c r="C1199" t="s">
        <v>9</v>
      </c>
      <c r="D1199">
        <v>207185</v>
      </c>
      <c r="E1199" t="s">
        <v>860</v>
      </c>
      <c r="F1199" t="s">
        <v>290</v>
      </c>
      <c r="G1199" t="s">
        <v>472</v>
      </c>
      <c r="H1199" t="s">
        <v>160</v>
      </c>
      <c r="I1199" t="s">
        <v>232</v>
      </c>
      <c r="J1199" t="s">
        <v>95</v>
      </c>
      <c r="K1199" t="s">
        <v>79</v>
      </c>
      <c r="L1199" t="s">
        <v>128</v>
      </c>
      <c r="M1199">
        <v>1</v>
      </c>
      <c r="N1199" s="47">
        <v>130</v>
      </c>
      <c r="O1199" s="47">
        <v>0</v>
      </c>
      <c r="P1199" s="47">
        <v>0</v>
      </c>
      <c r="Q1199" s="47">
        <v>0</v>
      </c>
      <c r="R1199" s="47">
        <v>0</v>
      </c>
      <c r="S1199" s="47">
        <v>0</v>
      </c>
      <c r="T1199" s="47">
        <v>117</v>
      </c>
      <c r="U1199" s="47">
        <v>26</v>
      </c>
      <c r="V1199" t="s">
        <v>71</v>
      </c>
      <c r="W1199" t="s">
        <v>72</v>
      </c>
      <c r="X1199"/>
      <c r="Y1199" t="s">
        <v>240</v>
      </c>
      <c r="Z1199" s="43" t="str">
        <f>Raw_data[[#This Row],[Month]]&amp;Raw_data[[#This Row],[Locations]]&amp;Raw_data[[#This Row],[Looker2]]</f>
        <v>45292Cinco RanchIOP</v>
      </c>
      <c r="AA1199" s="44" t="str">
        <f>IFERROR(VLOOKUP(Raw_data[[#This Row],[Description]],'LU Table'!$A$1:$B$50,2,0),"")</f>
        <v>IOP</v>
      </c>
      <c r="AB1199" s="44" t="str">
        <f>TRIM(MID(Raw_data[[#This Row],[Location]],LEN("Positive Recovery- ")+1,LEN(Raw_data[[#This Row],[Location]])))</f>
        <v>Cinco Ranch</v>
      </c>
      <c r="AC1199" s="45">
        <f t="shared" si="19"/>
        <v>45292</v>
      </c>
      <c r="AD1199" s="44" t="str">
        <f>VLOOKUP(Raw_data[[#This Row],[Locations]]&amp;Raw_data[[#This Row],[Looker2]],Category!A:E,5,0)</f>
        <v>Affiliate</v>
      </c>
      <c r="AE1199" s="44" t="str">
        <f>Raw_data[[#This Row],[Locations]]&amp;Raw_data[[#This Row],[Looker2]]</f>
        <v>Cinco RanchIOP</v>
      </c>
    </row>
    <row r="1200" spans="1:31">
      <c r="A1200" s="15">
        <v>45306</v>
      </c>
      <c r="B1200" s="15">
        <v>45302</v>
      </c>
      <c r="C1200" t="s">
        <v>9</v>
      </c>
      <c r="D1200">
        <v>207186</v>
      </c>
      <c r="E1200" t="s">
        <v>898</v>
      </c>
      <c r="F1200" t="s">
        <v>415</v>
      </c>
      <c r="G1200" t="s">
        <v>899</v>
      </c>
      <c r="H1200" t="s">
        <v>158</v>
      </c>
      <c r="I1200" t="s">
        <v>232</v>
      </c>
      <c r="J1200" t="s">
        <v>87</v>
      </c>
      <c r="K1200" t="s">
        <v>75</v>
      </c>
      <c r="L1200" t="s">
        <v>128</v>
      </c>
      <c r="M1200">
        <v>1</v>
      </c>
      <c r="N1200" s="47">
        <v>275</v>
      </c>
      <c r="O1200" s="47">
        <v>0</v>
      </c>
      <c r="P1200" s="47">
        <v>0</v>
      </c>
      <c r="Q1200" s="47">
        <v>0</v>
      </c>
      <c r="R1200" s="47">
        <v>0</v>
      </c>
      <c r="S1200" s="47">
        <v>0</v>
      </c>
      <c r="T1200" s="47">
        <v>247.5</v>
      </c>
      <c r="U1200" s="47">
        <v>-27.5</v>
      </c>
      <c r="V1200" t="s">
        <v>71</v>
      </c>
      <c r="W1200" t="s">
        <v>72</v>
      </c>
      <c r="X1200"/>
      <c r="Y1200" t="s">
        <v>240</v>
      </c>
      <c r="Z1200" s="43" t="str">
        <f>Raw_data[[#This Row],[Month]]&amp;Raw_data[[#This Row],[Locations]]&amp;Raw_data[[#This Row],[Looker2]]</f>
        <v>45292The WoodlandsIOP</v>
      </c>
      <c r="AA1200" s="44" t="str">
        <f>IFERROR(VLOOKUP(Raw_data[[#This Row],[Description]],'LU Table'!$A$1:$B$50,2,0),"")</f>
        <v>IOP</v>
      </c>
      <c r="AB1200" s="44" t="str">
        <f>TRIM(MID(Raw_data[[#This Row],[Location]],LEN("Positive Recovery- ")+1,LEN(Raw_data[[#This Row],[Location]])))</f>
        <v>The Woodlands</v>
      </c>
      <c r="AC1200" s="45">
        <f t="shared" si="19"/>
        <v>45292</v>
      </c>
      <c r="AD1200" s="44" t="str">
        <f>VLOOKUP(Raw_data[[#This Row],[Locations]]&amp;Raw_data[[#This Row],[Looker2]],Category!A:E,5,0)</f>
        <v>Affiliate</v>
      </c>
      <c r="AE1200" s="44" t="str">
        <f>Raw_data[[#This Row],[Locations]]&amp;Raw_data[[#This Row],[Looker2]]</f>
        <v>The WoodlandsIOP</v>
      </c>
    </row>
    <row r="1201" spans="1:31">
      <c r="A1201" s="15">
        <v>45306</v>
      </c>
      <c r="B1201" s="15">
        <v>45302</v>
      </c>
      <c r="C1201" t="s">
        <v>9</v>
      </c>
      <c r="D1201">
        <v>207187</v>
      </c>
      <c r="E1201" t="s">
        <v>836</v>
      </c>
      <c r="F1201" t="s">
        <v>255</v>
      </c>
      <c r="G1201" t="s">
        <v>308</v>
      </c>
      <c r="H1201" t="s">
        <v>160</v>
      </c>
      <c r="I1201" t="s">
        <v>232</v>
      </c>
      <c r="J1201" t="s">
        <v>90</v>
      </c>
      <c r="K1201" t="s">
        <v>75</v>
      </c>
      <c r="L1201" t="s">
        <v>128</v>
      </c>
      <c r="M1201">
        <v>1</v>
      </c>
      <c r="N1201" s="47">
        <v>220</v>
      </c>
      <c r="O1201" s="47">
        <v>0</v>
      </c>
      <c r="P1201" s="47">
        <v>0</v>
      </c>
      <c r="Q1201" s="47">
        <v>0</v>
      </c>
      <c r="R1201" s="47">
        <v>0</v>
      </c>
      <c r="S1201" s="47">
        <v>220</v>
      </c>
      <c r="T1201" s="47">
        <v>198</v>
      </c>
      <c r="U1201" s="47">
        <v>198</v>
      </c>
      <c r="V1201" t="s">
        <v>71</v>
      </c>
      <c r="W1201" t="s">
        <v>72</v>
      </c>
      <c r="X1201"/>
      <c r="Y1201" t="s">
        <v>240</v>
      </c>
      <c r="Z1201" s="43" t="str">
        <f>Raw_data[[#This Row],[Month]]&amp;Raw_data[[#This Row],[Locations]]&amp;Raw_data[[#This Row],[Looker2]]</f>
        <v>45292The WoodlandsIOP</v>
      </c>
      <c r="AA1201" s="44" t="str">
        <f>IFERROR(VLOOKUP(Raw_data[[#This Row],[Description]],'LU Table'!$A$1:$B$50,2,0),"")</f>
        <v>IOP</v>
      </c>
      <c r="AB1201" s="44" t="str">
        <f>TRIM(MID(Raw_data[[#This Row],[Location]],LEN("Positive Recovery- ")+1,LEN(Raw_data[[#This Row],[Location]])))</f>
        <v>The Woodlands</v>
      </c>
      <c r="AC1201" s="45">
        <f t="shared" si="19"/>
        <v>45292</v>
      </c>
      <c r="AD1201" s="44" t="str">
        <f>VLOOKUP(Raw_data[[#This Row],[Locations]]&amp;Raw_data[[#This Row],[Looker2]],Category!A:E,5,0)</f>
        <v>Affiliate</v>
      </c>
      <c r="AE1201" s="44" t="str">
        <f>Raw_data[[#This Row],[Locations]]&amp;Raw_data[[#This Row],[Looker2]]</f>
        <v>The WoodlandsIOP</v>
      </c>
    </row>
    <row r="1202" spans="1:31">
      <c r="A1202" s="15">
        <v>45306</v>
      </c>
      <c r="B1202" s="15">
        <v>45302</v>
      </c>
      <c r="C1202" t="s">
        <v>9</v>
      </c>
      <c r="D1202">
        <v>207188</v>
      </c>
      <c r="E1202" t="s">
        <v>774</v>
      </c>
      <c r="F1202" t="s">
        <v>464</v>
      </c>
      <c r="G1202" t="s">
        <v>775</v>
      </c>
      <c r="H1202" t="s">
        <v>158</v>
      </c>
      <c r="I1202" t="s">
        <v>232</v>
      </c>
      <c r="J1202" t="s">
        <v>121</v>
      </c>
      <c r="K1202" t="s">
        <v>75</v>
      </c>
      <c r="L1202" t="s">
        <v>128</v>
      </c>
      <c r="M1202">
        <v>1</v>
      </c>
      <c r="N1202" s="47">
        <v>212</v>
      </c>
      <c r="O1202" s="47">
        <v>0</v>
      </c>
      <c r="P1202" s="47">
        <v>0</v>
      </c>
      <c r="Q1202" s="47">
        <v>0</v>
      </c>
      <c r="R1202" s="47">
        <v>0</v>
      </c>
      <c r="S1202" s="47">
        <v>0</v>
      </c>
      <c r="T1202" s="47">
        <v>190.8</v>
      </c>
      <c r="U1202" s="47">
        <v>21.2</v>
      </c>
      <c r="V1202" t="s">
        <v>71</v>
      </c>
      <c r="W1202" t="s">
        <v>72</v>
      </c>
      <c r="X1202"/>
      <c r="Y1202" t="s">
        <v>240</v>
      </c>
      <c r="Z1202" s="43" t="str">
        <f>Raw_data[[#This Row],[Month]]&amp;Raw_data[[#This Row],[Locations]]&amp;Raw_data[[#This Row],[Looker2]]</f>
        <v>45292The WoodlandsIOP</v>
      </c>
      <c r="AA1202" s="44" t="str">
        <f>IFERROR(VLOOKUP(Raw_data[[#This Row],[Description]],'LU Table'!$A$1:$B$50,2,0),"")</f>
        <v>IOP</v>
      </c>
      <c r="AB1202" s="44" t="str">
        <f>TRIM(MID(Raw_data[[#This Row],[Location]],LEN("Positive Recovery- ")+1,LEN(Raw_data[[#This Row],[Location]])))</f>
        <v>The Woodlands</v>
      </c>
      <c r="AC1202" s="45">
        <f t="shared" si="19"/>
        <v>45292</v>
      </c>
      <c r="AD1202" s="44" t="str">
        <f>VLOOKUP(Raw_data[[#This Row],[Locations]]&amp;Raw_data[[#This Row],[Looker2]],Category!A:E,5,0)</f>
        <v>Affiliate</v>
      </c>
      <c r="AE1202" s="44" t="str">
        <f>Raw_data[[#This Row],[Locations]]&amp;Raw_data[[#This Row],[Looker2]]</f>
        <v>The WoodlandsIOP</v>
      </c>
    </row>
    <row r="1203" spans="1:31">
      <c r="A1203" s="15">
        <v>45306</v>
      </c>
      <c r="B1203" s="15">
        <v>45302</v>
      </c>
      <c r="C1203" t="s">
        <v>9</v>
      </c>
      <c r="D1203">
        <v>207189</v>
      </c>
      <c r="E1203" t="s">
        <v>752</v>
      </c>
      <c r="F1203" t="s">
        <v>753</v>
      </c>
      <c r="G1203" t="s">
        <v>252</v>
      </c>
      <c r="H1203" t="s">
        <v>160</v>
      </c>
      <c r="I1203" t="s">
        <v>232</v>
      </c>
      <c r="J1203" t="s">
        <v>90</v>
      </c>
      <c r="K1203" t="s">
        <v>75</v>
      </c>
      <c r="L1203" t="s">
        <v>128</v>
      </c>
      <c r="M1203">
        <v>1</v>
      </c>
      <c r="N1203" s="47">
        <v>220</v>
      </c>
      <c r="O1203" s="47">
        <v>0</v>
      </c>
      <c r="P1203" s="47">
        <v>0</v>
      </c>
      <c r="Q1203" s="47">
        <v>0</v>
      </c>
      <c r="R1203" s="47">
        <v>0</v>
      </c>
      <c r="S1203" s="47">
        <v>220</v>
      </c>
      <c r="T1203" s="47">
        <v>198</v>
      </c>
      <c r="U1203" s="47">
        <v>198</v>
      </c>
      <c r="V1203" t="s">
        <v>71</v>
      </c>
      <c r="W1203" t="s">
        <v>72</v>
      </c>
      <c r="X1203"/>
      <c r="Y1203" t="s">
        <v>240</v>
      </c>
      <c r="Z1203" s="43" t="str">
        <f>Raw_data[[#This Row],[Month]]&amp;Raw_data[[#This Row],[Locations]]&amp;Raw_data[[#This Row],[Looker2]]</f>
        <v>45292The WoodlandsIOP</v>
      </c>
      <c r="AA1203" s="44" t="str">
        <f>IFERROR(VLOOKUP(Raw_data[[#This Row],[Description]],'LU Table'!$A$1:$B$50,2,0),"")</f>
        <v>IOP</v>
      </c>
      <c r="AB1203" s="44" t="str">
        <f>TRIM(MID(Raw_data[[#This Row],[Location]],LEN("Positive Recovery- ")+1,LEN(Raw_data[[#This Row],[Location]])))</f>
        <v>The Woodlands</v>
      </c>
      <c r="AC1203" s="45">
        <f t="shared" si="19"/>
        <v>45292</v>
      </c>
      <c r="AD1203" s="44" t="str">
        <f>VLOOKUP(Raw_data[[#This Row],[Locations]]&amp;Raw_data[[#This Row],[Looker2]],Category!A:E,5,0)</f>
        <v>Affiliate</v>
      </c>
      <c r="AE1203" s="44" t="str">
        <f>Raw_data[[#This Row],[Locations]]&amp;Raw_data[[#This Row],[Looker2]]</f>
        <v>The WoodlandsIOP</v>
      </c>
    </row>
    <row r="1204" spans="1:31">
      <c r="A1204" s="15">
        <v>45306</v>
      </c>
      <c r="B1204" s="15">
        <v>45302</v>
      </c>
      <c r="C1204" t="s">
        <v>9</v>
      </c>
      <c r="D1204">
        <v>207190</v>
      </c>
      <c r="E1204" t="s">
        <v>816</v>
      </c>
      <c r="F1204" t="s">
        <v>265</v>
      </c>
      <c r="G1204" t="s">
        <v>817</v>
      </c>
      <c r="H1204" t="s">
        <v>160</v>
      </c>
      <c r="I1204" t="s">
        <v>232</v>
      </c>
      <c r="J1204" t="s">
        <v>94</v>
      </c>
      <c r="K1204" t="s">
        <v>75</v>
      </c>
      <c r="L1204" t="s">
        <v>128</v>
      </c>
      <c r="M1204">
        <v>1</v>
      </c>
      <c r="N1204" s="47">
        <v>215</v>
      </c>
      <c r="O1204" s="47">
        <v>0</v>
      </c>
      <c r="P1204" s="47">
        <v>0</v>
      </c>
      <c r="Q1204" s="47">
        <v>0</v>
      </c>
      <c r="R1204" s="47">
        <v>0</v>
      </c>
      <c r="S1204" s="47">
        <v>0</v>
      </c>
      <c r="T1204" s="47">
        <v>193.5</v>
      </c>
      <c r="U1204" s="47">
        <v>21.5</v>
      </c>
      <c r="V1204" t="s">
        <v>71</v>
      </c>
      <c r="W1204" t="s">
        <v>72</v>
      </c>
      <c r="X1204"/>
      <c r="Y1204" t="s">
        <v>240</v>
      </c>
      <c r="Z1204" s="43" t="str">
        <f>Raw_data[[#This Row],[Month]]&amp;Raw_data[[#This Row],[Locations]]&amp;Raw_data[[#This Row],[Looker2]]</f>
        <v>45292The WoodlandsIOP</v>
      </c>
      <c r="AA1204" s="44" t="str">
        <f>IFERROR(VLOOKUP(Raw_data[[#This Row],[Description]],'LU Table'!$A$1:$B$50,2,0),"")</f>
        <v>IOP</v>
      </c>
      <c r="AB1204" s="44" t="str">
        <f>TRIM(MID(Raw_data[[#This Row],[Location]],LEN("Positive Recovery- ")+1,LEN(Raw_data[[#This Row],[Location]])))</f>
        <v>The Woodlands</v>
      </c>
      <c r="AC1204" s="45">
        <f t="shared" si="19"/>
        <v>45292</v>
      </c>
      <c r="AD1204" s="44" t="str">
        <f>VLOOKUP(Raw_data[[#This Row],[Locations]]&amp;Raw_data[[#This Row],[Looker2]],Category!A:E,5,0)</f>
        <v>Affiliate</v>
      </c>
      <c r="AE1204" s="44" t="str">
        <f>Raw_data[[#This Row],[Locations]]&amp;Raw_data[[#This Row],[Looker2]]</f>
        <v>The WoodlandsIOP</v>
      </c>
    </row>
    <row r="1205" spans="1:31">
      <c r="A1205" s="15">
        <v>45306</v>
      </c>
      <c r="B1205" s="15">
        <v>45302</v>
      </c>
      <c r="C1205" t="s">
        <v>9</v>
      </c>
      <c r="D1205">
        <v>207191</v>
      </c>
      <c r="E1205" t="s">
        <v>870</v>
      </c>
      <c r="F1205" t="s">
        <v>359</v>
      </c>
      <c r="G1205" t="s">
        <v>871</v>
      </c>
      <c r="H1205" t="s">
        <v>160</v>
      </c>
      <c r="I1205" t="s">
        <v>232</v>
      </c>
      <c r="J1205" t="s">
        <v>96</v>
      </c>
      <c r="K1205" t="s">
        <v>21</v>
      </c>
      <c r="L1205" t="s">
        <v>128</v>
      </c>
      <c r="M1205">
        <v>1</v>
      </c>
      <c r="N1205" s="47">
        <v>169</v>
      </c>
      <c r="O1205" s="47">
        <v>0</v>
      </c>
      <c r="P1205" s="47">
        <v>0</v>
      </c>
      <c r="Q1205" s="47">
        <v>0</v>
      </c>
      <c r="R1205" s="47">
        <v>0</v>
      </c>
      <c r="S1205" s="47">
        <v>0</v>
      </c>
      <c r="T1205" s="47">
        <v>152.1</v>
      </c>
      <c r="U1205" s="47">
        <v>-16.899999999999999</v>
      </c>
      <c r="V1205" t="s">
        <v>71</v>
      </c>
      <c r="W1205" t="s">
        <v>72</v>
      </c>
      <c r="X1205"/>
      <c r="Y1205" t="s">
        <v>240</v>
      </c>
      <c r="Z1205" s="43" t="str">
        <f>Raw_data[[#This Row],[Month]]&amp;Raw_data[[#This Row],[Locations]]&amp;Raw_data[[#This Row],[Looker2]]</f>
        <v>45292Jersey VillageIOP</v>
      </c>
      <c r="AA1205" s="44" t="str">
        <f>IFERROR(VLOOKUP(Raw_data[[#This Row],[Description]],'LU Table'!$A$1:$B$50,2,0),"")</f>
        <v>IOP</v>
      </c>
      <c r="AB1205" s="44" t="str">
        <f>TRIM(MID(Raw_data[[#This Row],[Location]],LEN("Positive Recovery- ")+1,LEN(Raw_data[[#This Row],[Location]])))</f>
        <v>Jersey Village</v>
      </c>
      <c r="AC1205" s="45">
        <f t="shared" si="19"/>
        <v>45292</v>
      </c>
      <c r="AD1205" s="44" t="str">
        <f>VLOOKUP(Raw_data[[#This Row],[Locations]]&amp;Raw_data[[#This Row],[Looker2]],Category!A:E,5,0)</f>
        <v>Affiliate</v>
      </c>
      <c r="AE1205" s="44" t="str">
        <f>Raw_data[[#This Row],[Locations]]&amp;Raw_data[[#This Row],[Looker2]]</f>
        <v>Jersey VillageIOP</v>
      </c>
    </row>
    <row r="1206" spans="1:31">
      <c r="A1206" s="15">
        <v>45306</v>
      </c>
      <c r="B1206" s="15">
        <v>45302</v>
      </c>
      <c r="C1206" t="s">
        <v>9</v>
      </c>
      <c r="D1206">
        <v>207192</v>
      </c>
      <c r="E1206" t="s">
        <v>980</v>
      </c>
      <c r="F1206" t="s">
        <v>295</v>
      </c>
      <c r="G1206" t="s">
        <v>981</v>
      </c>
      <c r="H1206" t="s">
        <v>160</v>
      </c>
      <c r="I1206" t="s">
        <v>232</v>
      </c>
      <c r="J1206" t="s">
        <v>95</v>
      </c>
      <c r="K1206" t="s">
        <v>21</v>
      </c>
      <c r="L1206" t="s">
        <v>128</v>
      </c>
      <c r="M1206">
        <v>1</v>
      </c>
      <c r="N1206" s="47">
        <v>130</v>
      </c>
      <c r="O1206" s="47">
        <v>0</v>
      </c>
      <c r="P1206" s="47">
        <v>0</v>
      </c>
      <c r="Q1206" s="47">
        <v>0</v>
      </c>
      <c r="R1206" s="47">
        <v>0</v>
      </c>
      <c r="S1206" s="47">
        <v>130</v>
      </c>
      <c r="T1206" s="47">
        <v>117</v>
      </c>
      <c r="U1206" s="47">
        <v>117</v>
      </c>
      <c r="V1206" t="s">
        <v>71</v>
      </c>
      <c r="W1206" t="s">
        <v>72</v>
      </c>
      <c r="X1206"/>
      <c r="Y1206" t="s">
        <v>240</v>
      </c>
      <c r="Z1206" s="43" t="str">
        <f>Raw_data[[#This Row],[Month]]&amp;Raw_data[[#This Row],[Locations]]&amp;Raw_data[[#This Row],[Looker2]]</f>
        <v>45292Jersey VillageIOP</v>
      </c>
      <c r="AA1206" s="44" t="str">
        <f>IFERROR(VLOOKUP(Raw_data[[#This Row],[Description]],'LU Table'!$A$1:$B$50,2,0),"")</f>
        <v>IOP</v>
      </c>
      <c r="AB1206" s="44" t="str">
        <f>TRIM(MID(Raw_data[[#This Row],[Location]],LEN("Positive Recovery- ")+1,LEN(Raw_data[[#This Row],[Location]])))</f>
        <v>Jersey Village</v>
      </c>
      <c r="AC1206" s="45">
        <f t="shared" si="19"/>
        <v>45292</v>
      </c>
      <c r="AD1206" s="44" t="str">
        <f>VLOOKUP(Raw_data[[#This Row],[Locations]]&amp;Raw_data[[#This Row],[Looker2]],Category!A:E,5,0)</f>
        <v>Affiliate</v>
      </c>
      <c r="AE1206" s="44" t="str">
        <f>Raw_data[[#This Row],[Locations]]&amp;Raw_data[[#This Row],[Looker2]]</f>
        <v>Jersey VillageIOP</v>
      </c>
    </row>
    <row r="1207" spans="1:31">
      <c r="A1207" s="15">
        <v>45306</v>
      </c>
      <c r="B1207" s="15">
        <v>45302</v>
      </c>
      <c r="C1207" t="s">
        <v>9</v>
      </c>
      <c r="D1207">
        <v>207193</v>
      </c>
      <c r="E1207" t="s">
        <v>612</v>
      </c>
      <c r="F1207" t="s">
        <v>461</v>
      </c>
      <c r="G1207" t="s">
        <v>481</v>
      </c>
      <c r="H1207" t="s">
        <v>158</v>
      </c>
      <c r="I1207" t="s">
        <v>232</v>
      </c>
      <c r="J1207" t="s">
        <v>88</v>
      </c>
      <c r="K1207" t="s">
        <v>21</v>
      </c>
      <c r="L1207" t="s">
        <v>128</v>
      </c>
      <c r="M1207">
        <v>1</v>
      </c>
      <c r="N1207" s="47">
        <v>250</v>
      </c>
      <c r="O1207" s="47">
        <v>0</v>
      </c>
      <c r="P1207" s="47">
        <v>0</v>
      </c>
      <c r="Q1207" s="47">
        <v>0</v>
      </c>
      <c r="R1207" s="47">
        <v>0</v>
      </c>
      <c r="S1207" s="47">
        <v>0</v>
      </c>
      <c r="T1207" s="47">
        <v>225</v>
      </c>
      <c r="U1207" s="47">
        <v>-25</v>
      </c>
      <c r="V1207" t="s">
        <v>71</v>
      </c>
      <c r="W1207" t="s">
        <v>72</v>
      </c>
      <c r="X1207"/>
      <c r="Y1207" t="s">
        <v>240</v>
      </c>
      <c r="Z1207" s="43" t="str">
        <f>Raw_data[[#This Row],[Month]]&amp;Raw_data[[#This Row],[Locations]]&amp;Raw_data[[#This Row],[Looker2]]</f>
        <v>45292Jersey VillageIOP</v>
      </c>
      <c r="AA1207" s="44" t="str">
        <f>IFERROR(VLOOKUP(Raw_data[[#This Row],[Description]],'LU Table'!$A$1:$B$50,2,0),"")</f>
        <v>IOP</v>
      </c>
      <c r="AB1207" s="44" t="str">
        <f>TRIM(MID(Raw_data[[#This Row],[Location]],LEN("Positive Recovery- ")+1,LEN(Raw_data[[#This Row],[Location]])))</f>
        <v>Jersey Village</v>
      </c>
      <c r="AC1207" s="45">
        <f t="shared" si="19"/>
        <v>45292</v>
      </c>
      <c r="AD1207" s="44" t="str">
        <f>VLOOKUP(Raw_data[[#This Row],[Locations]]&amp;Raw_data[[#This Row],[Looker2]],Category!A:E,5,0)</f>
        <v>Affiliate</v>
      </c>
      <c r="AE1207" s="44" t="str">
        <f>Raw_data[[#This Row],[Locations]]&amp;Raw_data[[#This Row],[Looker2]]</f>
        <v>Jersey VillageIOP</v>
      </c>
    </row>
    <row r="1208" spans="1:31">
      <c r="A1208" s="15">
        <v>45306</v>
      </c>
      <c r="B1208" s="15">
        <v>45302</v>
      </c>
      <c r="C1208" t="s">
        <v>9</v>
      </c>
      <c r="D1208">
        <v>207194</v>
      </c>
      <c r="E1208" t="s">
        <v>658</v>
      </c>
      <c r="F1208" t="s">
        <v>559</v>
      </c>
      <c r="G1208" t="s">
        <v>276</v>
      </c>
      <c r="H1208" t="s">
        <v>158</v>
      </c>
      <c r="I1208" t="s">
        <v>232</v>
      </c>
      <c r="J1208" t="s">
        <v>87</v>
      </c>
      <c r="K1208" t="s">
        <v>21</v>
      </c>
      <c r="L1208" t="s">
        <v>128</v>
      </c>
      <c r="M1208">
        <v>1</v>
      </c>
      <c r="N1208" s="47">
        <v>275</v>
      </c>
      <c r="O1208" s="47">
        <v>0</v>
      </c>
      <c r="P1208" s="47">
        <v>0</v>
      </c>
      <c r="Q1208" s="47">
        <v>0</v>
      </c>
      <c r="R1208" s="47">
        <v>0</v>
      </c>
      <c r="S1208" s="47">
        <v>275</v>
      </c>
      <c r="T1208" s="47">
        <v>247.5</v>
      </c>
      <c r="U1208" s="47">
        <v>247.5</v>
      </c>
      <c r="V1208" t="s">
        <v>71</v>
      </c>
      <c r="W1208" t="s">
        <v>72</v>
      </c>
      <c r="X1208"/>
      <c r="Y1208" t="s">
        <v>240</v>
      </c>
      <c r="Z1208" s="43" t="str">
        <f>Raw_data[[#This Row],[Month]]&amp;Raw_data[[#This Row],[Locations]]&amp;Raw_data[[#This Row],[Looker2]]</f>
        <v>45292Jersey VillageIOP</v>
      </c>
      <c r="AA1208" s="44" t="str">
        <f>IFERROR(VLOOKUP(Raw_data[[#This Row],[Description]],'LU Table'!$A$1:$B$50,2,0),"")</f>
        <v>IOP</v>
      </c>
      <c r="AB1208" s="44" t="str">
        <f>TRIM(MID(Raw_data[[#This Row],[Location]],LEN("Positive Recovery- ")+1,LEN(Raw_data[[#This Row],[Location]])))</f>
        <v>Jersey Village</v>
      </c>
      <c r="AC1208" s="45">
        <f t="shared" si="19"/>
        <v>45292</v>
      </c>
      <c r="AD1208" s="44" t="str">
        <f>VLOOKUP(Raw_data[[#This Row],[Locations]]&amp;Raw_data[[#This Row],[Looker2]],Category!A:E,5,0)</f>
        <v>Affiliate</v>
      </c>
      <c r="AE1208" s="44" t="str">
        <f>Raw_data[[#This Row],[Locations]]&amp;Raw_data[[#This Row],[Looker2]]</f>
        <v>Jersey VillageIOP</v>
      </c>
    </row>
    <row r="1209" spans="1:31">
      <c r="A1209" s="15">
        <v>45306</v>
      </c>
      <c r="B1209" s="15">
        <v>45302</v>
      </c>
      <c r="C1209" t="s">
        <v>9</v>
      </c>
      <c r="D1209">
        <v>207195</v>
      </c>
      <c r="E1209" t="s">
        <v>100</v>
      </c>
      <c r="F1209" t="s">
        <v>345</v>
      </c>
      <c r="G1209" t="s">
        <v>346</v>
      </c>
      <c r="H1209" t="s">
        <v>160</v>
      </c>
      <c r="I1209" t="s">
        <v>232</v>
      </c>
      <c r="J1209" t="s">
        <v>95</v>
      </c>
      <c r="K1209" t="s">
        <v>76</v>
      </c>
      <c r="L1209" t="s">
        <v>128</v>
      </c>
      <c r="M1209">
        <v>1</v>
      </c>
      <c r="N1209" s="47">
        <v>130</v>
      </c>
      <c r="O1209" s="47">
        <v>0</v>
      </c>
      <c r="P1209" s="47">
        <v>0</v>
      </c>
      <c r="Q1209" s="47">
        <v>0</v>
      </c>
      <c r="R1209" s="47">
        <v>0</v>
      </c>
      <c r="S1209" s="47">
        <v>0</v>
      </c>
      <c r="T1209" s="47">
        <v>117</v>
      </c>
      <c r="U1209" s="47">
        <v>117</v>
      </c>
      <c r="V1209" t="s">
        <v>71</v>
      </c>
      <c r="W1209" t="s">
        <v>72</v>
      </c>
      <c r="X1209"/>
      <c r="Y1209" t="s">
        <v>240</v>
      </c>
      <c r="Z1209" s="43" t="str">
        <f>Raw_data[[#This Row],[Month]]&amp;Raw_data[[#This Row],[Locations]]&amp;Raw_data[[#This Row],[Looker2]]</f>
        <v>45292MontroseIOP</v>
      </c>
      <c r="AA1209" s="44" t="str">
        <f>IFERROR(VLOOKUP(Raw_data[[#This Row],[Description]],'LU Table'!$A$1:$B$50,2,0),"")</f>
        <v>IOP</v>
      </c>
      <c r="AB1209" s="44" t="str">
        <f>TRIM(MID(Raw_data[[#This Row],[Location]],LEN("Positive Recovery- ")+1,LEN(Raw_data[[#This Row],[Location]])))</f>
        <v>Montrose</v>
      </c>
      <c r="AC1209" s="45">
        <f t="shared" si="19"/>
        <v>45292</v>
      </c>
      <c r="AD1209" s="44" t="str">
        <f>VLOOKUP(Raw_data[[#This Row],[Locations]]&amp;Raw_data[[#This Row],[Looker2]],Category!A:E,5,0)</f>
        <v>Company Owned</v>
      </c>
      <c r="AE1209" s="44" t="str">
        <f>Raw_data[[#This Row],[Locations]]&amp;Raw_data[[#This Row],[Looker2]]</f>
        <v>MontroseIOP</v>
      </c>
    </row>
    <row r="1210" spans="1:31">
      <c r="A1210" s="15">
        <v>45306</v>
      </c>
      <c r="B1210" s="15">
        <v>45302</v>
      </c>
      <c r="C1210" t="s">
        <v>9</v>
      </c>
      <c r="D1210">
        <v>207196</v>
      </c>
      <c r="E1210" t="s">
        <v>615</v>
      </c>
      <c r="F1210" t="s">
        <v>616</v>
      </c>
      <c r="G1210" t="s">
        <v>617</v>
      </c>
      <c r="H1210" t="s">
        <v>160</v>
      </c>
      <c r="I1210" t="s">
        <v>232</v>
      </c>
      <c r="J1210" t="s">
        <v>94</v>
      </c>
      <c r="K1210" t="s">
        <v>76</v>
      </c>
      <c r="L1210" t="s">
        <v>128</v>
      </c>
      <c r="M1210">
        <v>1</v>
      </c>
      <c r="N1210" s="47">
        <v>215</v>
      </c>
      <c r="O1210" s="47">
        <v>0</v>
      </c>
      <c r="P1210" s="47">
        <v>0</v>
      </c>
      <c r="Q1210" s="47">
        <v>0</v>
      </c>
      <c r="R1210" s="47">
        <v>0</v>
      </c>
      <c r="S1210" s="47">
        <v>0</v>
      </c>
      <c r="T1210" s="47">
        <v>193.5</v>
      </c>
      <c r="U1210" s="47">
        <v>32.25</v>
      </c>
      <c r="V1210" t="s">
        <v>71</v>
      </c>
      <c r="W1210" t="s">
        <v>72</v>
      </c>
      <c r="X1210"/>
      <c r="Y1210" t="s">
        <v>240</v>
      </c>
      <c r="Z1210" s="43" t="str">
        <f>Raw_data[[#This Row],[Month]]&amp;Raw_data[[#This Row],[Locations]]&amp;Raw_data[[#This Row],[Looker2]]</f>
        <v>45292MontroseIOP</v>
      </c>
      <c r="AA1210" s="44" t="str">
        <f>IFERROR(VLOOKUP(Raw_data[[#This Row],[Description]],'LU Table'!$A$1:$B$50,2,0),"")</f>
        <v>IOP</v>
      </c>
      <c r="AB1210" s="44" t="str">
        <f>TRIM(MID(Raw_data[[#This Row],[Location]],LEN("Positive Recovery- ")+1,LEN(Raw_data[[#This Row],[Location]])))</f>
        <v>Montrose</v>
      </c>
      <c r="AC1210" s="45">
        <f t="shared" si="19"/>
        <v>45292</v>
      </c>
      <c r="AD1210" s="44" t="str">
        <f>VLOOKUP(Raw_data[[#This Row],[Locations]]&amp;Raw_data[[#This Row],[Looker2]],Category!A:E,5,0)</f>
        <v>Company Owned</v>
      </c>
      <c r="AE1210" s="44" t="str">
        <f>Raw_data[[#This Row],[Locations]]&amp;Raw_data[[#This Row],[Looker2]]</f>
        <v>MontroseIOP</v>
      </c>
    </row>
    <row r="1211" spans="1:31">
      <c r="A1211" s="15">
        <v>45306</v>
      </c>
      <c r="B1211" s="15">
        <v>45302</v>
      </c>
      <c r="C1211" t="s">
        <v>9</v>
      </c>
      <c r="D1211">
        <v>207197</v>
      </c>
      <c r="E1211" t="s">
        <v>799</v>
      </c>
      <c r="F1211" t="s">
        <v>321</v>
      </c>
      <c r="G1211" t="s">
        <v>800</v>
      </c>
      <c r="H1211" t="s">
        <v>158</v>
      </c>
      <c r="I1211" t="s">
        <v>232</v>
      </c>
      <c r="J1211" t="s">
        <v>933</v>
      </c>
      <c r="K1211" t="s">
        <v>76</v>
      </c>
      <c r="L1211" t="s">
        <v>128</v>
      </c>
      <c r="M1211">
        <v>1</v>
      </c>
      <c r="N1211" s="47">
        <v>250</v>
      </c>
      <c r="O1211" s="47">
        <v>0</v>
      </c>
      <c r="P1211" s="47">
        <v>0</v>
      </c>
      <c r="Q1211" s="47">
        <v>0</v>
      </c>
      <c r="R1211" s="47">
        <v>0</v>
      </c>
      <c r="S1211" s="47">
        <v>250</v>
      </c>
      <c r="T1211" s="47">
        <v>225</v>
      </c>
      <c r="U1211" s="47">
        <v>225</v>
      </c>
      <c r="V1211" t="s">
        <v>71</v>
      </c>
      <c r="W1211" t="s">
        <v>72</v>
      </c>
      <c r="X1211"/>
      <c r="Y1211" t="s">
        <v>240</v>
      </c>
      <c r="Z1211" s="43" t="str">
        <f>Raw_data[[#This Row],[Month]]&amp;Raw_data[[#This Row],[Locations]]&amp;Raw_data[[#This Row],[Looker2]]</f>
        <v>45292MontroseIOP</v>
      </c>
      <c r="AA1211" s="44" t="str">
        <f>IFERROR(VLOOKUP(Raw_data[[#This Row],[Description]],'LU Table'!$A$1:$B$50,2,0),"")</f>
        <v>IOP</v>
      </c>
      <c r="AB1211" s="44" t="str">
        <f>TRIM(MID(Raw_data[[#This Row],[Location]],LEN("Positive Recovery- ")+1,LEN(Raw_data[[#This Row],[Location]])))</f>
        <v>Montrose</v>
      </c>
      <c r="AC1211" s="45">
        <f t="shared" si="19"/>
        <v>45292</v>
      </c>
      <c r="AD1211" s="44" t="str">
        <f>VLOOKUP(Raw_data[[#This Row],[Locations]]&amp;Raw_data[[#This Row],[Looker2]],Category!A:E,5,0)</f>
        <v>Company Owned</v>
      </c>
      <c r="AE1211" s="44" t="str">
        <f>Raw_data[[#This Row],[Locations]]&amp;Raw_data[[#This Row],[Looker2]]</f>
        <v>MontroseIOP</v>
      </c>
    </row>
    <row r="1212" spans="1:31">
      <c r="A1212" s="15">
        <v>45306</v>
      </c>
      <c r="B1212" s="15">
        <v>45302</v>
      </c>
      <c r="C1212" t="s">
        <v>9</v>
      </c>
      <c r="D1212">
        <v>207198</v>
      </c>
      <c r="E1212" t="s">
        <v>145</v>
      </c>
      <c r="F1212" t="s">
        <v>326</v>
      </c>
      <c r="G1212" t="s">
        <v>317</v>
      </c>
      <c r="H1212" t="s">
        <v>160</v>
      </c>
      <c r="I1212" t="s">
        <v>232</v>
      </c>
      <c r="J1212" t="s">
        <v>94</v>
      </c>
      <c r="K1212" t="s">
        <v>76</v>
      </c>
      <c r="L1212" t="s">
        <v>128</v>
      </c>
      <c r="M1212">
        <v>1</v>
      </c>
      <c r="N1212" s="47">
        <v>215</v>
      </c>
      <c r="O1212" s="47">
        <v>0</v>
      </c>
      <c r="P1212" s="47">
        <v>0</v>
      </c>
      <c r="Q1212" s="47">
        <v>0</v>
      </c>
      <c r="R1212" s="47">
        <v>0</v>
      </c>
      <c r="S1212" s="47">
        <v>0</v>
      </c>
      <c r="T1212" s="47">
        <v>193.5</v>
      </c>
      <c r="U1212" s="47">
        <v>193.5</v>
      </c>
      <c r="V1212" t="s">
        <v>71</v>
      </c>
      <c r="W1212" t="s">
        <v>72</v>
      </c>
      <c r="X1212"/>
      <c r="Y1212" t="s">
        <v>240</v>
      </c>
      <c r="Z1212" s="43" t="str">
        <f>Raw_data[[#This Row],[Month]]&amp;Raw_data[[#This Row],[Locations]]&amp;Raw_data[[#This Row],[Looker2]]</f>
        <v>45292MontroseIOP</v>
      </c>
      <c r="AA1212" s="44" t="str">
        <f>IFERROR(VLOOKUP(Raw_data[[#This Row],[Description]],'LU Table'!$A$1:$B$50,2,0),"")</f>
        <v>IOP</v>
      </c>
      <c r="AB1212" s="44" t="str">
        <f>TRIM(MID(Raw_data[[#This Row],[Location]],LEN("Positive Recovery- ")+1,LEN(Raw_data[[#This Row],[Location]])))</f>
        <v>Montrose</v>
      </c>
      <c r="AC1212" s="45">
        <f t="shared" si="19"/>
        <v>45292</v>
      </c>
      <c r="AD1212" s="44" t="str">
        <f>VLOOKUP(Raw_data[[#This Row],[Locations]]&amp;Raw_data[[#This Row],[Looker2]],Category!A:E,5,0)</f>
        <v>Company Owned</v>
      </c>
      <c r="AE1212" s="44" t="str">
        <f>Raw_data[[#This Row],[Locations]]&amp;Raw_data[[#This Row],[Looker2]]</f>
        <v>MontroseIOP</v>
      </c>
    </row>
    <row r="1213" spans="1:31">
      <c r="A1213" s="15">
        <v>45306</v>
      </c>
      <c r="B1213" s="15">
        <v>45302</v>
      </c>
      <c r="C1213" t="s">
        <v>9</v>
      </c>
      <c r="D1213">
        <v>207199</v>
      </c>
      <c r="E1213" t="s">
        <v>1055</v>
      </c>
      <c r="F1213" t="s">
        <v>1056</v>
      </c>
      <c r="G1213" t="s">
        <v>1057</v>
      </c>
      <c r="H1213" t="s">
        <v>158</v>
      </c>
      <c r="I1213" t="s">
        <v>232</v>
      </c>
      <c r="J1213" t="s">
        <v>89</v>
      </c>
      <c r="K1213" t="s">
        <v>76</v>
      </c>
      <c r="L1213" t="s">
        <v>128</v>
      </c>
      <c r="M1213">
        <v>1</v>
      </c>
      <c r="N1213" s="47">
        <v>200</v>
      </c>
      <c r="O1213" s="47">
        <v>0</v>
      </c>
      <c r="P1213" s="47">
        <v>0</v>
      </c>
      <c r="Q1213" s="47">
        <v>0</v>
      </c>
      <c r="R1213" s="47">
        <v>0</v>
      </c>
      <c r="S1213" s="47">
        <v>200</v>
      </c>
      <c r="T1213" s="47">
        <v>180</v>
      </c>
      <c r="U1213" s="47">
        <v>180</v>
      </c>
      <c r="V1213" t="s">
        <v>71</v>
      </c>
      <c r="W1213" t="s">
        <v>72</v>
      </c>
      <c r="X1213"/>
      <c r="Y1213" t="s">
        <v>240</v>
      </c>
      <c r="Z1213" s="43" t="str">
        <f>Raw_data[[#This Row],[Month]]&amp;Raw_data[[#This Row],[Locations]]&amp;Raw_data[[#This Row],[Looker2]]</f>
        <v>45292MontroseIOP</v>
      </c>
      <c r="AA1213" s="44" t="str">
        <f>IFERROR(VLOOKUP(Raw_data[[#This Row],[Description]],'LU Table'!$A$1:$B$50,2,0),"")</f>
        <v>IOP</v>
      </c>
      <c r="AB1213" s="44" t="str">
        <f>TRIM(MID(Raw_data[[#This Row],[Location]],LEN("Positive Recovery- ")+1,LEN(Raw_data[[#This Row],[Location]])))</f>
        <v>Montrose</v>
      </c>
      <c r="AC1213" s="45">
        <f t="shared" si="19"/>
        <v>45292</v>
      </c>
      <c r="AD1213" s="44" t="str">
        <f>VLOOKUP(Raw_data[[#This Row],[Locations]]&amp;Raw_data[[#This Row],[Looker2]],Category!A:E,5,0)</f>
        <v>Company Owned</v>
      </c>
      <c r="AE1213" s="44" t="str">
        <f>Raw_data[[#This Row],[Locations]]&amp;Raw_data[[#This Row],[Looker2]]</f>
        <v>MontroseIOP</v>
      </c>
    </row>
    <row r="1214" spans="1:31">
      <c r="A1214" s="15">
        <v>45306</v>
      </c>
      <c r="B1214" s="15">
        <v>45302</v>
      </c>
      <c r="C1214" t="s">
        <v>9</v>
      </c>
      <c r="D1214">
        <v>207200</v>
      </c>
      <c r="E1214" t="s">
        <v>698</v>
      </c>
      <c r="F1214" t="s">
        <v>260</v>
      </c>
      <c r="G1214" t="s">
        <v>436</v>
      </c>
      <c r="H1214" t="s">
        <v>160</v>
      </c>
      <c r="I1214" t="s">
        <v>232</v>
      </c>
      <c r="J1214" t="s">
        <v>95</v>
      </c>
      <c r="K1214" t="s">
        <v>76</v>
      </c>
      <c r="L1214" t="s">
        <v>128</v>
      </c>
      <c r="M1214">
        <v>1</v>
      </c>
      <c r="N1214" s="47">
        <v>130</v>
      </c>
      <c r="O1214" s="47">
        <v>0</v>
      </c>
      <c r="P1214" s="47">
        <v>0</v>
      </c>
      <c r="Q1214" s="47">
        <v>0</v>
      </c>
      <c r="R1214" s="47">
        <v>0</v>
      </c>
      <c r="S1214" s="47">
        <v>130</v>
      </c>
      <c r="T1214" s="47">
        <v>117</v>
      </c>
      <c r="U1214" s="47">
        <v>117</v>
      </c>
      <c r="V1214" t="s">
        <v>71</v>
      </c>
      <c r="W1214" t="s">
        <v>72</v>
      </c>
      <c r="X1214"/>
      <c r="Y1214" t="s">
        <v>240</v>
      </c>
      <c r="Z1214" s="43" t="str">
        <f>Raw_data[[#This Row],[Month]]&amp;Raw_data[[#This Row],[Locations]]&amp;Raw_data[[#This Row],[Looker2]]</f>
        <v>45292MontroseIOP</v>
      </c>
      <c r="AA1214" s="44" t="str">
        <f>IFERROR(VLOOKUP(Raw_data[[#This Row],[Description]],'LU Table'!$A$1:$B$50,2,0),"")</f>
        <v>IOP</v>
      </c>
      <c r="AB1214" s="44" t="str">
        <f>TRIM(MID(Raw_data[[#This Row],[Location]],LEN("Positive Recovery- ")+1,LEN(Raw_data[[#This Row],[Location]])))</f>
        <v>Montrose</v>
      </c>
      <c r="AC1214" s="45">
        <f t="shared" si="19"/>
        <v>45292</v>
      </c>
      <c r="AD1214" s="44" t="str">
        <f>VLOOKUP(Raw_data[[#This Row],[Locations]]&amp;Raw_data[[#This Row],[Looker2]],Category!A:E,5,0)</f>
        <v>Company Owned</v>
      </c>
      <c r="AE1214" s="44" t="str">
        <f>Raw_data[[#This Row],[Locations]]&amp;Raw_data[[#This Row],[Looker2]]</f>
        <v>MontroseIOP</v>
      </c>
    </row>
    <row r="1215" spans="1:31">
      <c r="A1215" s="15">
        <v>45306</v>
      </c>
      <c r="B1215" s="15">
        <v>45302</v>
      </c>
      <c r="C1215" t="s">
        <v>9</v>
      </c>
      <c r="D1215">
        <v>207201</v>
      </c>
      <c r="E1215" t="s">
        <v>939</v>
      </c>
      <c r="F1215" t="s">
        <v>321</v>
      </c>
      <c r="G1215" t="s">
        <v>940</v>
      </c>
      <c r="H1215" t="s">
        <v>158</v>
      </c>
      <c r="I1215" t="s">
        <v>232</v>
      </c>
      <c r="J1215" t="s">
        <v>88</v>
      </c>
      <c r="K1215" t="s">
        <v>76</v>
      </c>
      <c r="L1215" t="s">
        <v>128</v>
      </c>
      <c r="M1215">
        <v>1</v>
      </c>
      <c r="N1215" s="47">
        <v>250</v>
      </c>
      <c r="O1215" s="47">
        <v>0</v>
      </c>
      <c r="P1215" s="47">
        <v>0</v>
      </c>
      <c r="Q1215" s="47">
        <v>0</v>
      </c>
      <c r="R1215" s="47">
        <v>0</v>
      </c>
      <c r="S1215" s="47">
        <v>250</v>
      </c>
      <c r="T1215" s="47">
        <v>225</v>
      </c>
      <c r="U1215" s="47">
        <v>225</v>
      </c>
      <c r="V1215" t="s">
        <v>71</v>
      </c>
      <c r="W1215" t="s">
        <v>72</v>
      </c>
      <c r="X1215"/>
      <c r="Y1215" t="s">
        <v>240</v>
      </c>
      <c r="Z1215" s="43" t="str">
        <f>Raw_data[[#This Row],[Month]]&amp;Raw_data[[#This Row],[Locations]]&amp;Raw_data[[#This Row],[Looker2]]</f>
        <v>45292MontroseIOP</v>
      </c>
      <c r="AA1215" s="44" t="str">
        <f>IFERROR(VLOOKUP(Raw_data[[#This Row],[Description]],'LU Table'!$A$1:$B$50,2,0),"")</f>
        <v>IOP</v>
      </c>
      <c r="AB1215" s="44" t="str">
        <f>TRIM(MID(Raw_data[[#This Row],[Location]],LEN("Positive Recovery- ")+1,LEN(Raw_data[[#This Row],[Location]])))</f>
        <v>Montrose</v>
      </c>
      <c r="AC1215" s="45">
        <f t="shared" si="19"/>
        <v>45292</v>
      </c>
      <c r="AD1215" s="44" t="str">
        <f>VLOOKUP(Raw_data[[#This Row],[Locations]]&amp;Raw_data[[#This Row],[Looker2]],Category!A:E,5,0)</f>
        <v>Company Owned</v>
      </c>
      <c r="AE1215" s="44" t="str">
        <f>Raw_data[[#This Row],[Locations]]&amp;Raw_data[[#This Row],[Looker2]]</f>
        <v>MontroseIOP</v>
      </c>
    </row>
    <row r="1216" spans="1:31">
      <c r="A1216" s="15">
        <v>45306</v>
      </c>
      <c r="B1216" s="15">
        <v>45302</v>
      </c>
      <c r="C1216" t="s">
        <v>9</v>
      </c>
      <c r="D1216">
        <v>207202</v>
      </c>
      <c r="E1216" t="s">
        <v>106</v>
      </c>
      <c r="F1216" t="s">
        <v>354</v>
      </c>
      <c r="G1216" t="s">
        <v>355</v>
      </c>
      <c r="H1216" t="s">
        <v>160</v>
      </c>
      <c r="I1216" t="s">
        <v>232</v>
      </c>
      <c r="J1216" t="s">
        <v>96</v>
      </c>
      <c r="K1216" t="s">
        <v>76</v>
      </c>
      <c r="L1216" t="s">
        <v>128</v>
      </c>
      <c r="M1216">
        <v>1</v>
      </c>
      <c r="N1216" s="47">
        <v>169</v>
      </c>
      <c r="O1216" s="47">
        <v>0</v>
      </c>
      <c r="P1216" s="47">
        <v>0</v>
      </c>
      <c r="Q1216" s="47">
        <v>0</v>
      </c>
      <c r="R1216" s="47">
        <v>0</v>
      </c>
      <c r="S1216" s="47">
        <v>0</v>
      </c>
      <c r="T1216" s="47">
        <v>152.1</v>
      </c>
      <c r="U1216" s="47">
        <v>16.899999999999999</v>
      </c>
      <c r="V1216" t="s">
        <v>71</v>
      </c>
      <c r="W1216" t="s">
        <v>72</v>
      </c>
      <c r="X1216"/>
      <c r="Y1216" t="s">
        <v>240</v>
      </c>
      <c r="Z1216" s="43" t="str">
        <f>Raw_data[[#This Row],[Month]]&amp;Raw_data[[#This Row],[Locations]]&amp;Raw_data[[#This Row],[Looker2]]</f>
        <v>45292MontroseIOP</v>
      </c>
      <c r="AA1216" s="44" t="str">
        <f>IFERROR(VLOOKUP(Raw_data[[#This Row],[Description]],'LU Table'!$A$1:$B$50,2,0),"")</f>
        <v>IOP</v>
      </c>
      <c r="AB1216" s="44" t="str">
        <f>TRIM(MID(Raw_data[[#This Row],[Location]],LEN("Positive Recovery- ")+1,LEN(Raw_data[[#This Row],[Location]])))</f>
        <v>Montrose</v>
      </c>
      <c r="AC1216" s="45">
        <f t="shared" si="19"/>
        <v>45292</v>
      </c>
      <c r="AD1216" s="44" t="str">
        <f>VLOOKUP(Raw_data[[#This Row],[Locations]]&amp;Raw_data[[#This Row],[Looker2]],Category!A:E,5,0)</f>
        <v>Company Owned</v>
      </c>
      <c r="AE1216" s="44" t="str">
        <f>Raw_data[[#This Row],[Locations]]&amp;Raw_data[[#This Row],[Looker2]]</f>
        <v>MontroseIOP</v>
      </c>
    </row>
    <row r="1217" spans="1:31">
      <c r="A1217" s="15">
        <v>45306</v>
      </c>
      <c r="B1217" s="15">
        <v>45302</v>
      </c>
      <c r="C1217" t="s">
        <v>9</v>
      </c>
      <c r="D1217">
        <v>207203</v>
      </c>
      <c r="E1217" t="s">
        <v>73</v>
      </c>
      <c r="F1217" t="s">
        <v>398</v>
      </c>
      <c r="G1217" t="s">
        <v>399</v>
      </c>
      <c r="H1217" t="s">
        <v>160</v>
      </c>
      <c r="I1217" t="s">
        <v>232</v>
      </c>
      <c r="J1217" t="s">
        <v>94</v>
      </c>
      <c r="K1217" t="s">
        <v>76</v>
      </c>
      <c r="L1217" t="s">
        <v>128</v>
      </c>
      <c r="M1217">
        <v>1</v>
      </c>
      <c r="N1217" s="47">
        <v>215</v>
      </c>
      <c r="O1217" s="47">
        <v>0</v>
      </c>
      <c r="P1217" s="47">
        <v>0</v>
      </c>
      <c r="Q1217" s="47">
        <v>0</v>
      </c>
      <c r="R1217" s="47">
        <v>0</v>
      </c>
      <c r="S1217" s="47">
        <v>0</v>
      </c>
      <c r="T1217" s="47">
        <v>193.5</v>
      </c>
      <c r="U1217" s="47">
        <v>43</v>
      </c>
      <c r="V1217" t="s">
        <v>71</v>
      </c>
      <c r="W1217" t="s">
        <v>72</v>
      </c>
      <c r="X1217"/>
      <c r="Y1217" t="s">
        <v>240</v>
      </c>
      <c r="Z1217" s="43" t="str">
        <f>Raw_data[[#This Row],[Month]]&amp;Raw_data[[#This Row],[Locations]]&amp;Raw_data[[#This Row],[Looker2]]</f>
        <v>45292MontroseIOP</v>
      </c>
      <c r="AA1217" s="44" t="str">
        <f>IFERROR(VLOOKUP(Raw_data[[#This Row],[Description]],'LU Table'!$A$1:$B$50,2,0),"")</f>
        <v>IOP</v>
      </c>
      <c r="AB1217" s="44" t="str">
        <f>TRIM(MID(Raw_data[[#This Row],[Location]],LEN("Positive Recovery- ")+1,LEN(Raw_data[[#This Row],[Location]])))</f>
        <v>Montrose</v>
      </c>
      <c r="AC1217" s="45">
        <f t="shared" si="19"/>
        <v>45292</v>
      </c>
      <c r="AD1217" s="44" t="str">
        <f>VLOOKUP(Raw_data[[#This Row],[Locations]]&amp;Raw_data[[#This Row],[Looker2]],Category!A:E,5,0)</f>
        <v>Company Owned</v>
      </c>
      <c r="AE1217" s="44" t="str">
        <f>Raw_data[[#This Row],[Locations]]&amp;Raw_data[[#This Row],[Looker2]]</f>
        <v>MontroseIOP</v>
      </c>
    </row>
    <row r="1218" spans="1:31">
      <c r="A1218" s="15">
        <v>45306</v>
      </c>
      <c r="B1218" s="15">
        <v>45302</v>
      </c>
      <c r="C1218" t="s">
        <v>9</v>
      </c>
      <c r="D1218">
        <v>207204</v>
      </c>
      <c r="E1218" t="s">
        <v>832</v>
      </c>
      <c r="F1218" t="s">
        <v>335</v>
      </c>
      <c r="G1218" t="s">
        <v>833</v>
      </c>
      <c r="H1218" t="s">
        <v>158</v>
      </c>
      <c r="I1218" t="s">
        <v>232</v>
      </c>
      <c r="J1218" t="s">
        <v>235</v>
      </c>
      <c r="K1218" t="s">
        <v>76</v>
      </c>
      <c r="L1218" t="s">
        <v>128</v>
      </c>
      <c r="M1218">
        <v>1</v>
      </c>
      <c r="N1218" s="47">
        <v>212</v>
      </c>
      <c r="O1218" s="47">
        <v>0</v>
      </c>
      <c r="P1218" s="47">
        <v>0</v>
      </c>
      <c r="Q1218" s="47">
        <v>0</v>
      </c>
      <c r="R1218" s="47">
        <v>0</v>
      </c>
      <c r="S1218" s="47">
        <v>0</v>
      </c>
      <c r="T1218" s="47">
        <v>198</v>
      </c>
      <c r="U1218" s="47">
        <v>11</v>
      </c>
      <c r="V1218" t="s">
        <v>71</v>
      </c>
      <c r="W1218" t="s">
        <v>72</v>
      </c>
      <c r="X1218"/>
      <c r="Y1218" t="s">
        <v>240</v>
      </c>
      <c r="Z1218" s="43" t="str">
        <f>Raw_data[[#This Row],[Month]]&amp;Raw_data[[#This Row],[Locations]]&amp;Raw_data[[#This Row],[Looker2]]</f>
        <v>45292MontroseIOP</v>
      </c>
      <c r="AA1218" s="44" t="str">
        <f>IFERROR(VLOOKUP(Raw_data[[#This Row],[Description]],'LU Table'!$A$1:$B$50,2,0),"")</f>
        <v>IOP</v>
      </c>
      <c r="AB1218" s="44" t="str">
        <f>TRIM(MID(Raw_data[[#This Row],[Location]],LEN("Positive Recovery- ")+1,LEN(Raw_data[[#This Row],[Location]])))</f>
        <v>Montrose</v>
      </c>
      <c r="AC1218" s="45">
        <f t="shared" si="19"/>
        <v>45292</v>
      </c>
      <c r="AD1218" s="44" t="str">
        <f>VLOOKUP(Raw_data[[#This Row],[Locations]]&amp;Raw_data[[#This Row],[Looker2]],Category!A:E,5,0)</f>
        <v>Company Owned</v>
      </c>
      <c r="AE1218" s="44" t="str">
        <f>Raw_data[[#This Row],[Locations]]&amp;Raw_data[[#This Row],[Looker2]]</f>
        <v>MontroseIOP</v>
      </c>
    </row>
    <row r="1219" spans="1:31">
      <c r="A1219" s="15">
        <v>45306</v>
      </c>
      <c r="B1219" s="15">
        <v>45302</v>
      </c>
      <c r="C1219" t="s">
        <v>9</v>
      </c>
      <c r="D1219">
        <v>207205</v>
      </c>
      <c r="E1219" t="s">
        <v>864</v>
      </c>
      <c r="F1219" t="s">
        <v>528</v>
      </c>
      <c r="G1219" t="s">
        <v>865</v>
      </c>
      <c r="H1219" t="s">
        <v>158</v>
      </c>
      <c r="I1219" t="s">
        <v>232</v>
      </c>
      <c r="J1219" t="s">
        <v>89</v>
      </c>
      <c r="K1219" t="s">
        <v>76</v>
      </c>
      <c r="L1219" t="s">
        <v>128</v>
      </c>
      <c r="M1219">
        <v>1</v>
      </c>
      <c r="N1219" s="47">
        <v>200</v>
      </c>
      <c r="O1219" s="47">
        <v>0</v>
      </c>
      <c r="P1219" s="47">
        <v>0</v>
      </c>
      <c r="Q1219" s="47">
        <v>0</v>
      </c>
      <c r="R1219" s="47">
        <v>0</v>
      </c>
      <c r="S1219" s="47">
        <v>0</v>
      </c>
      <c r="T1219" s="47">
        <v>180</v>
      </c>
      <c r="U1219" s="47">
        <v>-20</v>
      </c>
      <c r="V1219" t="s">
        <v>71</v>
      </c>
      <c r="W1219" t="s">
        <v>72</v>
      </c>
      <c r="X1219"/>
      <c r="Y1219" t="s">
        <v>240</v>
      </c>
      <c r="Z1219" s="43" t="str">
        <f>Raw_data[[#This Row],[Month]]&amp;Raw_data[[#This Row],[Locations]]&amp;Raw_data[[#This Row],[Looker2]]</f>
        <v>45292MontroseIOP</v>
      </c>
      <c r="AA1219" s="44" t="str">
        <f>IFERROR(VLOOKUP(Raw_data[[#This Row],[Description]],'LU Table'!$A$1:$B$50,2,0),"")</f>
        <v>IOP</v>
      </c>
      <c r="AB1219" s="44" t="str">
        <f>TRIM(MID(Raw_data[[#This Row],[Location]],LEN("Positive Recovery- ")+1,LEN(Raw_data[[#This Row],[Location]])))</f>
        <v>Montrose</v>
      </c>
      <c r="AC1219" s="45">
        <f t="shared" si="19"/>
        <v>45292</v>
      </c>
      <c r="AD1219" s="44" t="str">
        <f>VLOOKUP(Raw_data[[#This Row],[Locations]]&amp;Raw_data[[#This Row],[Looker2]],Category!A:E,5,0)</f>
        <v>Company Owned</v>
      </c>
      <c r="AE1219" s="44" t="str">
        <f>Raw_data[[#This Row],[Locations]]&amp;Raw_data[[#This Row],[Looker2]]</f>
        <v>MontroseIOP</v>
      </c>
    </row>
    <row r="1220" spans="1:31">
      <c r="A1220" s="15">
        <v>45306</v>
      </c>
      <c r="B1220" s="15">
        <v>45302</v>
      </c>
      <c r="C1220" t="s">
        <v>9</v>
      </c>
      <c r="D1220">
        <v>207206</v>
      </c>
      <c r="E1220" t="s">
        <v>1064</v>
      </c>
      <c r="F1220" t="s">
        <v>266</v>
      </c>
      <c r="G1220" t="s">
        <v>1065</v>
      </c>
      <c r="H1220" t="s">
        <v>160</v>
      </c>
      <c r="I1220" t="s">
        <v>232</v>
      </c>
      <c r="J1220" t="s">
        <v>90</v>
      </c>
      <c r="K1220" t="s">
        <v>76</v>
      </c>
      <c r="L1220" t="s">
        <v>128</v>
      </c>
      <c r="M1220">
        <v>1</v>
      </c>
      <c r="N1220" s="47">
        <v>220</v>
      </c>
      <c r="O1220" s="47">
        <v>0</v>
      </c>
      <c r="P1220" s="47">
        <v>0</v>
      </c>
      <c r="Q1220" s="47">
        <v>0</v>
      </c>
      <c r="R1220" s="47">
        <v>0</v>
      </c>
      <c r="S1220" s="47">
        <v>8</v>
      </c>
      <c r="T1220" s="47">
        <v>198</v>
      </c>
      <c r="U1220" s="47">
        <v>198</v>
      </c>
      <c r="V1220" t="s">
        <v>71</v>
      </c>
      <c r="W1220" t="s">
        <v>72</v>
      </c>
      <c r="X1220"/>
      <c r="Y1220" t="s">
        <v>240</v>
      </c>
      <c r="Z1220" s="43" t="str">
        <f>Raw_data[[#This Row],[Month]]&amp;Raw_data[[#This Row],[Locations]]&amp;Raw_data[[#This Row],[Looker2]]</f>
        <v>45292MontroseIOP</v>
      </c>
      <c r="AA1220" s="44" t="str">
        <f>IFERROR(VLOOKUP(Raw_data[[#This Row],[Description]],'LU Table'!$A$1:$B$50,2,0),"")</f>
        <v>IOP</v>
      </c>
      <c r="AB1220" s="44" t="str">
        <f>TRIM(MID(Raw_data[[#This Row],[Location]],LEN("Positive Recovery- ")+1,LEN(Raw_data[[#This Row],[Location]])))</f>
        <v>Montrose</v>
      </c>
      <c r="AC1220" s="45">
        <f t="shared" si="19"/>
        <v>45292</v>
      </c>
      <c r="AD1220" s="44" t="str">
        <f>VLOOKUP(Raw_data[[#This Row],[Locations]]&amp;Raw_data[[#This Row],[Looker2]],Category!A:E,5,0)</f>
        <v>Company Owned</v>
      </c>
      <c r="AE1220" s="44" t="str">
        <f>Raw_data[[#This Row],[Locations]]&amp;Raw_data[[#This Row],[Looker2]]</f>
        <v>MontroseIOP</v>
      </c>
    </row>
    <row r="1221" spans="1:31">
      <c r="A1221" s="15">
        <v>45306</v>
      </c>
      <c r="B1221" s="15">
        <v>45302</v>
      </c>
      <c r="C1221" t="s">
        <v>9</v>
      </c>
      <c r="D1221">
        <v>207207</v>
      </c>
      <c r="E1221" t="s">
        <v>722</v>
      </c>
      <c r="F1221" t="s">
        <v>351</v>
      </c>
      <c r="G1221" t="s">
        <v>362</v>
      </c>
      <c r="H1221" t="s">
        <v>160</v>
      </c>
      <c r="I1221" t="s">
        <v>232</v>
      </c>
      <c r="J1221" t="s">
        <v>90</v>
      </c>
      <c r="K1221" t="s">
        <v>76</v>
      </c>
      <c r="L1221" t="s">
        <v>128</v>
      </c>
      <c r="M1221">
        <v>1</v>
      </c>
      <c r="N1221" s="47">
        <v>220</v>
      </c>
      <c r="O1221" s="47">
        <v>0</v>
      </c>
      <c r="P1221" s="47">
        <v>0</v>
      </c>
      <c r="Q1221" s="47">
        <v>0</v>
      </c>
      <c r="R1221" s="47">
        <v>0</v>
      </c>
      <c r="S1221" s="47">
        <v>8</v>
      </c>
      <c r="T1221" s="47">
        <v>198</v>
      </c>
      <c r="U1221" s="47">
        <v>-14</v>
      </c>
      <c r="V1221" t="s">
        <v>71</v>
      </c>
      <c r="W1221" t="s">
        <v>72</v>
      </c>
      <c r="X1221"/>
      <c r="Y1221" t="s">
        <v>240</v>
      </c>
      <c r="Z1221" s="43" t="str">
        <f>Raw_data[[#This Row],[Month]]&amp;Raw_data[[#This Row],[Locations]]&amp;Raw_data[[#This Row],[Looker2]]</f>
        <v>45292MontroseIOP</v>
      </c>
      <c r="AA1221" s="44" t="str">
        <f>IFERROR(VLOOKUP(Raw_data[[#This Row],[Description]],'LU Table'!$A$1:$B$50,2,0),"")</f>
        <v>IOP</v>
      </c>
      <c r="AB1221" s="44" t="str">
        <f>TRIM(MID(Raw_data[[#This Row],[Location]],LEN("Positive Recovery- ")+1,LEN(Raw_data[[#This Row],[Location]])))</f>
        <v>Montrose</v>
      </c>
      <c r="AC1221" s="45">
        <f t="shared" si="19"/>
        <v>45292</v>
      </c>
      <c r="AD1221" s="44" t="str">
        <f>VLOOKUP(Raw_data[[#This Row],[Locations]]&amp;Raw_data[[#This Row],[Looker2]],Category!A:E,5,0)</f>
        <v>Company Owned</v>
      </c>
      <c r="AE1221" s="44" t="str">
        <f>Raw_data[[#This Row],[Locations]]&amp;Raw_data[[#This Row],[Looker2]]</f>
        <v>MontroseIOP</v>
      </c>
    </row>
    <row r="1222" spans="1:31">
      <c r="A1222" s="15">
        <v>45306</v>
      </c>
      <c r="B1222" s="15">
        <v>45302</v>
      </c>
      <c r="C1222" t="s">
        <v>9</v>
      </c>
      <c r="D1222">
        <v>207208</v>
      </c>
      <c r="E1222" t="s">
        <v>83</v>
      </c>
      <c r="F1222" t="s">
        <v>253</v>
      </c>
      <c r="G1222" t="s">
        <v>294</v>
      </c>
      <c r="H1222" t="s">
        <v>160</v>
      </c>
      <c r="I1222" t="s">
        <v>232</v>
      </c>
      <c r="J1222" t="s">
        <v>94</v>
      </c>
      <c r="K1222" t="s">
        <v>76</v>
      </c>
      <c r="L1222" t="s">
        <v>128</v>
      </c>
      <c r="M1222">
        <v>1</v>
      </c>
      <c r="N1222" s="47">
        <v>215</v>
      </c>
      <c r="O1222" s="47">
        <v>0</v>
      </c>
      <c r="P1222" s="47">
        <v>0</v>
      </c>
      <c r="Q1222" s="47">
        <v>0</v>
      </c>
      <c r="R1222" s="47">
        <v>0</v>
      </c>
      <c r="S1222" s="47">
        <v>0</v>
      </c>
      <c r="T1222" s="47">
        <v>193.5</v>
      </c>
      <c r="U1222" s="47">
        <v>21.5</v>
      </c>
      <c r="V1222" t="s">
        <v>71</v>
      </c>
      <c r="W1222" t="s">
        <v>72</v>
      </c>
      <c r="X1222"/>
      <c r="Y1222" t="s">
        <v>240</v>
      </c>
      <c r="Z1222" s="43" t="str">
        <f>Raw_data[[#This Row],[Month]]&amp;Raw_data[[#This Row],[Locations]]&amp;Raw_data[[#This Row],[Looker2]]</f>
        <v>45292MontroseIOP</v>
      </c>
      <c r="AA1222" s="44" t="str">
        <f>IFERROR(VLOOKUP(Raw_data[[#This Row],[Description]],'LU Table'!$A$1:$B$50,2,0),"")</f>
        <v>IOP</v>
      </c>
      <c r="AB1222" s="44" t="str">
        <f>TRIM(MID(Raw_data[[#This Row],[Location]],LEN("Positive Recovery- ")+1,LEN(Raw_data[[#This Row],[Location]])))</f>
        <v>Montrose</v>
      </c>
      <c r="AC1222" s="45">
        <f t="shared" si="19"/>
        <v>45292</v>
      </c>
      <c r="AD1222" s="44" t="str">
        <f>VLOOKUP(Raw_data[[#This Row],[Locations]]&amp;Raw_data[[#This Row],[Looker2]],Category!A:E,5,0)</f>
        <v>Company Owned</v>
      </c>
      <c r="AE1222" s="44" t="str">
        <f>Raw_data[[#This Row],[Locations]]&amp;Raw_data[[#This Row],[Looker2]]</f>
        <v>MontroseIOP</v>
      </c>
    </row>
    <row r="1223" spans="1:31">
      <c r="A1223" s="15">
        <v>45306</v>
      </c>
      <c r="B1223" s="15">
        <v>45302</v>
      </c>
      <c r="C1223" t="s">
        <v>9</v>
      </c>
      <c r="D1223">
        <v>207209</v>
      </c>
      <c r="E1223" t="s">
        <v>850</v>
      </c>
      <c r="F1223" t="s">
        <v>851</v>
      </c>
      <c r="G1223" t="s">
        <v>707</v>
      </c>
      <c r="H1223" t="s">
        <v>160</v>
      </c>
      <c r="I1223" t="s">
        <v>232</v>
      </c>
      <c r="J1223" t="s">
        <v>90</v>
      </c>
      <c r="K1223" t="s">
        <v>76</v>
      </c>
      <c r="L1223" t="s">
        <v>128</v>
      </c>
      <c r="M1223">
        <v>1</v>
      </c>
      <c r="N1223" s="47">
        <v>220</v>
      </c>
      <c r="O1223" s="47">
        <v>0</v>
      </c>
      <c r="P1223" s="47">
        <v>0</v>
      </c>
      <c r="Q1223" s="47">
        <v>0</v>
      </c>
      <c r="R1223" s="47">
        <v>0</v>
      </c>
      <c r="S1223" s="47">
        <v>220</v>
      </c>
      <c r="T1223" s="47">
        <v>198</v>
      </c>
      <c r="U1223" s="47">
        <v>198</v>
      </c>
      <c r="V1223" t="s">
        <v>71</v>
      </c>
      <c r="W1223" t="s">
        <v>72</v>
      </c>
      <c r="X1223"/>
      <c r="Y1223" t="s">
        <v>240</v>
      </c>
      <c r="Z1223" s="43" t="str">
        <f>Raw_data[[#This Row],[Month]]&amp;Raw_data[[#This Row],[Locations]]&amp;Raw_data[[#This Row],[Looker2]]</f>
        <v>45292MontroseIOP</v>
      </c>
      <c r="AA1223" s="44" t="str">
        <f>IFERROR(VLOOKUP(Raw_data[[#This Row],[Description]],'LU Table'!$A$1:$B$50,2,0),"")</f>
        <v>IOP</v>
      </c>
      <c r="AB1223" s="44" t="str">
        <f>TRIM(MID(Raw_data[[#This Row],[Location]],LEN("Positive Recovery- ")+1,LEN(Raw_data[[#This Row],[Location]])))</f>
        <v>Montrose</v>
      </c>
      <c r="AC1223" s="45">
        <f t="shared" si="19"/>
        <v>45292</v>
      </c>
      <c r="AD1223" s="44" t="str">
        <f>VLOOKUP(Raw_data[[#This Row],[Locations]]&amp;Raw_data[[#This Row],[Looker2]],Category!A:E,5,0)</f>
        <v>Company Owned</v>
      </c>
      <c r="AE1223" s="44" t="str">
        <f>Raw_data[[#This Row],[Locations]]&amp;Raw_data[[#This Row],[Looker2]]</f>
        <v>MontroseIOP</v>
      </c>
    </row>
    <row r="1224" spans="1:31">
      <c r="A1224" s="15">
        <v>45306</v>
      </c>
      <c r="B1224" s="15">
        <v>45302</v>
      </c>
      <c r="C1224" t="s">
        <v>9</v>
      </c>
      <c r="D1224">
        <v>207210</v>
      </c>
      <c r="E1224" t="s">
        <v>809</v>
      </c>
      <c r="F1224" t="s">
        <v>326</v>
      </c>
      <c r="G1224" t="s">
        <v>810</v>
      </c>
      <c r="H1224" t="s">
        <v>158</v>
      </c>
      <c r="I1224" t="s">
        <v>232</v>
      </c>
      <c r="J1224" t="s">
        <v>88</v>
      </c>
      <c r="K1224" t="s">
        <v>234</v>
      </c>
      <c r="L1224" t="s">
        <v>128</v>
      </c>
      <c r="M1224">
        <v>1</v>
      </c>
      <c r="N1224" s="47">
        <v>250</v>
      </c>
      <c r="O1224" s="47">
        <v>0</v>
      </c>
      <c r="P1224" s="47">
        <v>0</v>
      </c>
      <c r="Q1224" s="47">
        <v>0</v>
      </c>
      <c r="R1224" s="47">
        <v>0</v>
      </c>
      <c r="S1224" s="47">
        <v>0</v>
      </c>
      <c r="T1224" s="47">
        <v>225</v>
      </c>
      <c r="U1224" s="47">
        <v>225</v>
      </c>
      <c r="V1224" t="s">
        <v>71</v>
      </c>
      <c r="W1224" t="s">
        <v>72</v>
      </c>
      <c r="X1224"/>
      <c r="Y1224" t="s">
        <v>240</v>
      </c>
      <c r="Z1224" s="43" t="str">
        <f>Raw_data[[#This Row],[Month]]&amp;Raw_data[[#This Row],[Locations]]&amp;Raw_data[[#This Row],[Looker2]]</f>
        <v>45292Clear LakeIOP</v>
      </c>
      <c r="AA1224" s="44" t="str">
        <f>IFERROR(VLOOKUP(Raw_data[[#This Row],[Description]],'LU Table'!$A$1:$B$50,2,0),"")</f>
        <v>IOP</v>
      </c>
      <c r="AB1224" s="44" t="str">
        <f>TRIM(MID(Raw_data[[#This Row],[Location]],LEN("Positive Recovery- ")+1,LEN(Raw_data[[#This Row],[Location]])))</f>
        <v>Clear Lake</v>
      </c>
      <c r="AC1224" s="45">
        <f t="shared" si="19"/>
        <v>45292</v>
      </c>
      <c r="AD1224" s="44" t="str">
        <f>VLOOKUP(Raw_data[[#This Row],[Locations]]&amp;Raw_data[[#This Row],[Looker2]],Category!A:E,5,0)</f>
        <v>Affiliate</v>
      </c>
      <c r="AE1224" s="44" t="str">
        <f>Raw_data[[#This Row],[Locations]]&amp;Raw_data[[#This Row],[Looker2]]</f>
        <v>Clear LakeIOP</v>
      </c>
    </row>
    <row r="1225" spans="1:31">
      <c r="A1225" s="15">
        <v>45306</v>
      </c>
      <c r="B1225" s="15">
        <v>45302</v>
      </c>
      <c r="C1225" t="s">
        <v>9</v>
      </c>
      <c r="D1225">
        <v>207211</v>
      </c>
      <c r="E1225" t="s">
        <v>767</v>
      </c>
      <c r="F1225" t="s">
        <v>768</v>
      </c>
      <c r="G1225" t="s">
        <v>353</v>
      </c>
      <c r="H1225" t="s">
        <v>158</v>
      </c>
      <c r="I1225"/>
      <c r="J1225" t="s">
        <v>89</v>
      </c>
      <c r="K1225" t="s">
        <v>234</v>
      </c>
      <c r="L1225" t="s">
        <v>128</v>
      </c>
      <c r="M1225">
        <v>1</v>
      </c>
      <c r="N1225" s="47">
        <v>200</v>
      </c>
      <c r="O1225" s="47">
        <v>0</v>
      </c>
      <c r="P1225" s="47">
        <v>0</v>
      </c>
      <c r="Q1225" s="47">
        <v>0</v>
      </c>
      <c r="R1225" s="47">
        <v>0</v>
      </c>
      <c r="S1225" s="47">
        <v>0</v>
      </c>
      <c r="T1225" s="47">
        <v>180</v>
      </c>
      <c r="U1225" s="47">
        <v>-20</v>
      </c>
      <c r="V1225" t="s">
        <v>71</v>
      </c>
      <c r="W1225" t="s">
        <v>72</v>
      </c>
      <c r="X1225"/>
      <c r="Y1225" t="s">
        <v>240</v>
      </c>
      <c r="Z1225" s="43" t="str">
        <f>Raw_data[[#This Row],[Month]]&amp;Raw_data[[#This Row],[Locations]]&amp;Raw_data[[#This Row],[Looker2]]</f>
        <v>45292Clear LakeIOP</v>
      </c>
      <c r="AA1225" s="44" t="str">
        <f>IFERROR(VLOOKUP(Raw_data[[#This Row],[Description]],'LU Table'!$A$1:$B$50,2,0),"")</f>
        <v>IOP</v>
      </c>
      <c r="AB1225" s="44" t="str">
        <f>TRIM(MID(Raw_data[[#This Row],[Location]],LEN("Positive Recovery- ")+1,LEN(Raw_data[[#This Row],[Location]])))</f>
        <v>Clear Lake</v>
      </c>
      <c r="AC1225" s="45">
        <f t="shared" si="19"/>
        <v>45292</v>
      </c>
      <c r="AD1225" s="44" t="str">
        <f>VLOOKUP(Raw_data[[#This Row],[Locations]]&amp;Raw_data[[#This Row],[Looker2]],Category!A:E,5,0)</f>
        <v>Affiliate</v>
      </c>
      <c r="AE1225" s="44" t="str">
        <f>Raw_data[[#This Row],[Locations]]&amp;Raw_data[[#This Row],[Looker2]]</f>
        <v>Clear LakeIOP</v>
      </c>
    </row>
    <row r="1226" spans="1:31">
      <c r="A1226" s="15">
        <v>45306</v>
      </c>
      <c r="B1226" s="15">
        <v>45302</v>
      </c>
      <c r="C1226" t="s">
        <v>9</v>
      </c>
      <c r="D1226">
        <v>207212</v>
      </c>
      <c r="E1226" t="s">
        <v>754</v>
      </c>
      <c r="F1226" t="s">
        <v>274</v>
      </c>
      <c r="G1226" t="s">
        <v>755</v>
      </c>
      <c r="H1226" t="s">
        <v>158</v>
      </c>
      <c r="I1226" t="s">
        <v>232</v>
      </c>
      <c r="J1226" t="s">
        <v>87</v>
      </c>
      <c r="K1226" t="s">
        <v>234</v>
      </c>
      <c r="L1226" t="s">
        <v>128</v>
      </c>
      <c r="M1226">
        <v>1</v>
      </c>
      <c r="N1226" s="47">
        <v>275</v>
      </c>
      <c r="O1226" s="47">
        <v>0</v>
      </c>
      <c r="P1226" s="47">
        <v>0</v>
      </c>
      <c r="Q1226" s="47">
        <v>0</v>
      </c>
      <c r="R1226" s="47">
        <v>0</v>
      </c>
      <c r="S1226" s="47">
        <v>275</v>
      </c>
      <c r="T1226" s="47">
        <v>247.5</v>
      </c>
      <c r="U1226" s="47">
        <v>247.5</v>
      </c>
      <c r="V1226" t="s">
        <v>71</v>
      </c>
      <c r="W1226" t="s">
        <v>72</v>
      </c>
      <c r="X1226"/>
      <c r="Y1226" t="s">
        <v>240</v>
      </c>
      <c r="Z1226" s="43" t="str">
        <f>Raw_data[[#This Row],[Month]]&amp;Raw_data[[#This Row],[Locations]]&amp;Raw_data[[#This Row],[Looker2]]</f>
        <v>45292Clear LakeIOP</v>
      </c>
      <c r="AA1226" s="44" t="str">
        <f>IFERROR(VLOOKUP(Raw_data[[#This Row],[Description]],'LU Table'!$A$1:$B$50,2,0),"")</f>
        <v>IOP</v>
      </c>
      <c r="AB1226" s="44" t="str">
        <f>TRIM(MID(Raw_data[[#This Row],[Location]],LEN("Positive Recovery- ")+1,LEN(Raw_data[[#This Row],[Location]])))</f>
        <v>Clear Lake</v>
      </c>
      <c r="AC1226" s="45">
        <f t="shared" si="19"/>
        <v>45292</v>
      </c>
      <c r="AD1226" s="44" t="str">
        <f>VLOOKUP(Raw_data[[#This Row],[Locations]]&amp;Raw_data[[#This Row],[Looker2]],Category!A:E,5,0)</f>
        <v>Affiliate</v>
      </c>
      <c r="AE1226" s="44" t="str">
        <f>Raw_data[[#This Row],[Locations]]&amp;Raw_data[[#This Row],[Looker2]]</f>
        <v>Clear LakeIOP</v>
      </c>
    </row>
    <row r="1227" spans="1:31">
      <c r="A1227" s="15">
        <v>45306</v>
      </c>
      <c r="B1227" s="15">
        <v>45302</v>
      </c>
      <c r="C1227" t="s">
        <v>9</v>
      </c>
      <c r="D1227">
        <v>207213</v>
      </c>
      <c r="E1227" t="s">
        <v>837</v>
      </c>
      <c r="F1227" t="s">
        <v>307</v>
      </c>
      <c r="G1227" t="s">
        <v>838</v>
      </c>
      <c r="H1227" t="s">
        <v>158</v>
      </c>
      <c r="I1227" t="s">
        <v>232</v>
      </c>
      <c r="J1227" t="s">
        <v>87</v>
      </c>
      <c r="K1227" t="s">
        <v>107</v>
      </c>
      <c r="L1227" t="s">
        <v>128</v>
      </c>
      <c r="M1227">
        <v>1</v>
      </c>
      <c r="N1227" s="47">
        <v>275</v>
      </c>
      <c r="O1227" s="47">
        <v>0</v>
      </c>
      <c r="P1227" s="47">
        <v>0</v>
      </c>
      <c r="Q1227" s="47">
        <v>0</v>
      </c>
      <c r="R1227" s="47">
        <v>0</v>
      </c>
      <c r="S1227" s="47">
        <v>0</v>
      </c>
      <c r="T1227" s="47">
        <v>247.5</v>
      </c>
      <c r="U1227" s="47">
        <v>0</v>
      </c>
      <c r="V1227" t="s">
        <v>71</v>
      </c>
      <c r="W1227" t="s">
        <v>72</v>
      </c>
      <c r="X1227"/>
      <c r="Y1227" t="s">
        <v>240</v>
      </c>
      <c r="Z1227" s="43" t="str">
        <f>Raw_data[[#This Row],[Month]]&amp;Raw_data[[#This Row],[Locations]]&amp;Raw_data[[#This Row],[Looker2]]</f>
        <v>45292Dallas Ft WorthIOP</v>
      </c>
      <c r="AA1227" s="44" t="str">
        <f>IFERROR(VLOOKUP(Raw_data[[#This Row],[Description]],'LU Table'!$A$1:$B$50,2,0),"")</f>
        <v>IOP</v>
      </c>
      <c r="AB1227" s="44" t="str">
        <f>TRIM(MID(Raw_data[[#This Row],[Location]],LEN("Positive Recovery- ")+1,LEN(Raw_data[[#This Row],[Location]])))</f>
        <v>Dallas Ft Worth</v>
      </c>
      <c r="AC1227" s="45">
        <f t="shared" si="19"/>
        <v>45292</v>
      </c>
      <c r="AD1227" s="44" t="str">
        <f>VLOOKUP(Raw_data[[#This Row],[Locations]]&amp;Raw_data[[#This Row],[Looker2]],Category!A:E,5,0)</f>
        <v>Company Owned</v>
      </c>
      <c r="AE1227" s="44" t="str">
        <f>Raw_data[[#This Row],[Locations]]&amp;Raw_data[[#This Row],[Looker2]]</f>
        <v>Dallas Ft WorthIOP</v>
      </c>
    </row>
    <row r="1228" spans="1:31">
      <c r="A1228" s="15">
        <v>45306</v>
      </c>
      <c r="B1228" s="15">
        <v>45302</v>
      </c>
      <c r="C1228" t="s">
        <v>9</v>
      </c>
      <c r="D1228">
        <v>207214</v>
      </c>
      <c r="E1228" t="s">
        <v>828</v>
      </c>
      <c r="F1228" t="s">
        <v>385</v>
      </c>
      <c r="G1228" t="s">
        <v>541</v>
      </c>
      <c r="H1228" t="s">
        <v>158</v>
      </c>
      <c r="I1228" t="s">
        <v>232</v>
      </c>
      <c r="J1228" t="s">
        <v>87</v>
      </c>
      <c r="K1228" t="s">
        <v>107</v>
      </c>
      <c r="L1228" t="s">
        <v>128</v>
      </c>
      <c r="M1228">
        <v>1</v>
      </c>
      <c r="N1228" s="47">
        <v>275</v>
      </c>
      <c r="O1228" s="47">
        <v>0</v>
      </c>
      <c r="P1228" s="47">
        <v>0</v>
      </c>
      <c r="Q1228" s="47">
        <v>0</v>
      </c>
      <c r="R1228" s="47">
        <v>0</v>
      </c>
      <c r="S1228" s="47">
        <v>275</v>
      </c>
      <c r="T1228" s="47">
        <v>247.5</v>
      </c>
      <c r="U1228" s="47">
        <v>247.5</v>
      </c>
      <c r="V1228" t="s">
        <v>71</v>
      </c>
      <c r="W1228" t="s">
        <v>72</v>
      </c>
      <c r="X1228"/>
      <c r="Y1228" t="s">
        <v>240</v>
      </c>
      <c r="Z1228" s="43" t="str">
        <f>Raw_data[[#This Row],[Month]]&amp;Raw_data[[#This Row],[Locations]]&amp;Raw_data[[#This Row],[Looker2]]</f>
        <v>45292Dallas Ft WorthIOP</v>
      </c>
      <c r="AA1228" s="44" t="str">
        <f>IFERROR(VLOOKUP(Raw_data[[#This Row],[Description]],'LU Table'!$A$1:$B$50,2,0),"")</f>
        <v>IOP</v>
      </c>
      <c r="AB1228" s="44" t="str">
        <f>TRIM(MID(Raw_data[[#This Row],[Location]],LEN("Positive Recovery- ")+1,LEN(Raw_data[[#This Row],[Location]])))</f>
        <v>Dallas Ft Worth</v>
      </c>
      <c r="AC1228" s="45">
        <f t="shared" si="19"/>
        <v>45292</v>
      </c>
      <c r="AD1228" s="44" t="str">
        <f>VLOOKUP(Raw_data[[#This Row],[Locations]]&amp;Raw_data[[#This Row],[Looker2]],Category!A:E,5,0)</f>
        <v>Company Owned</v>
      </c>
      <c r="AE1228" s="44" t="str">
        <f>Raw_data[[#This Row],[Locations]]&amp;Raw_data[[#This Row],[Looker2]]</f>
        <v>Dallas Ft WorthIOP</v>
      </c>
    </row>
    <row r="1229" spans="1:31">
      <c r="A1229" s="15">
        <v>45306</v>
      </c>
      <c r="B1229" s="15">
        <v>45302</v>
      </c>
      <c r="C1229" t="s">
        <v>9</v>
      </c>
      <c r="D1229">
        <v>207215</v>
      </c>
      <c r="E1229" t="s">
        <v>649</v>
      </c>
      <c r="F1229" t="s">
        <v>468</v>
      </c>
      <c r="G1229" t="s">
        <v>298</v>
      </c>
      <c r="H1229" t="s">
        <v>158</v>
      </c>
      <c r="I1229" t="s">
        <v>232</v>
      </c>
      <c r="J1229" t="s">
        <v>88</v>
      </c>
      <c r="K1229" t="s">
        <v>107</v>
      </c>
      <c r="L1229" t="s">
        <v>128</v>
      </c>
      <c r="M1229">
        <v>1</v>
      </c>
      <c r="N1229" s="47">
        <v>250</v>
      </c>
      <c r="O1229" s="47">
        <v>0</v>
      </c>
      <c r="P1229" s="47">
        <v>0</v>
      </c>
      <c r="Q1229" s="47">
        <v>0</v>
      </c>
      <c r="R1229" s="47">
        <v>0</v>
      </c>
      <c r="S1229" s="47">
        <v>0</v>
      </c>
      <c r="T1229" s="47">
        <v>225</v>
      </c>
      <c r="U1229" s="47">
        <v>25</v>
      </c>
      <c r="V1229" t="s">
        <v>71</v>
      </c>
      <c r="W1229" t="s">
        <v>72</v>
      </c>
      <c r="X1229"/>
      <c r="Y1229" t="s">
        <v>240</v>
      </c>
      <c r="Z1229" s="43" t="str">
        <f>Raw_data[[#This Row],[Month]]&amp;Raw_data[[#This Row],[Locations]]&amp;Raw_data[[#This Row],[Looker2]]</f>
        <v>45292Dallas Ft WorthIOP</v>
      </c>
      <c r="AA1229" s="44" t="str">
        <f>IFERROR(VLOOKUP(Raw_data[[#This Row],[Description]],'LU Table'!$A$1:$B$50,2,0),"")</f>
        <v>IOP</v>
      </c>
      <c r="AB1229" s="44" t="str">
        <f>TRIM(MID(Raw_data[[#This Row],[Location]],LEN("Positive Recovery- ")+1,LEN(Raw_data[[#This Row],[Location]])))</f>
        <v>Dallas Ft Worth</v>
      </c>
      <c r="AC1229" s="45">
        <f t="shared" si="19"/>
        <v>45292</v>
      </c>
      <c r="AD1229" s="44" t="str">
        <f>VLOOKUP(Raw_data[[#This Row],[Locations]]&amp;Raw_data[[#This Row],[Looker2]],Category!A:E,5,0)</f>
        <v>Company Owned</v>
      </c>
      <c r="AE1229" s="44" t="str">
        <f>Raw_data[[#This Row],[Locations]]&amp;Raw_data[[#This Row],[Looker2]]</f>
        <v>Dallas Ft WorthIOP</v>
      </c>
    </row>
    <row r="1230" spans="1:31">
      <c r="A1230" s="15">
        <v>45306</v>
      </c>
      <c r="B1230" s="15">
        <v>45302</v>
      </c>
      <c r="C1230" t="s">
        <v>9</v>
      </c>
      <c r="D1230">
        <v>207216</v>
      </c>
      <c r="E1230" t="s">
        <v>734</v>
      </c>
      <c r="F1230" t="s">
        <v>566</v>
      </c>
      <c r="G1230" t="s">
        <v>393</v>
      </c>
      <c r="H1230" t="s">
        <v>158</v>
      </c>
      <c r="I1230" t="s">
        <v>232</v>
      </c>
      <c r="J1230" t="s">
        <v>88</v>
      </c>
      <c r="K1230" t="s">
        <v>107</v>
      </c>
      <c r="L1230" t="s">
        <v>128</v>
      </c>
      <c r="M1230">
        <v>1</v>
      </c>
      <c r="N1230" s="47">
        <v>250</v>
      </c>
      <c r="O1230" s="47">
        <v>0</v>
      </c>
      <c r="P1230" s="47">
        <v>0</v>
      </c>
      <c r="Q1230" s="47">
        <v>0</v>
      </c>
      <c r="R1230" s="47">
        <v>0</v>
      </c>
      <c r="S1230" s="47">
        <v>0</v>
      </c>
      <c r="T1230" s="47">
        <v>225</v>
      </c>
      <c r="U1230" s="47">
        <v>225</v>
      </c>
      <c r="V1230" t="s">
        <v>71</v>
      </c>
      <c r="W1230" t="s">
        <v>72</v>
      </c>
      <c r="X1230"/>
      <c r="Y1230" t="s">
        <v>240</v>
      </c>
      <c r="Z1230" s="43" t="str">
        <f>Raw_data[[#This Row],[Month]]&amp;Raw_data[[#This Row],[Locations]]&amp;Raw_data[[#This Row],[Looker2]]</f>
        <v>45292Dallas Ft WorthIOP</v>
      </c>
      <c r="AA1230" s="44" t="str">
        <f>IFERROR(VLOOKUP(Raw_data[[#This Row],[Description]],'LU Table'!$A$1:$B$50,2,0),"")</f>
        <v>IOP</v>
      </c>
      <c r="AB1230" s="44" t="str">
        <f>TRIM(MID(Raw_data[[#This Row],[Location]],LEN("Positive Recovery- ")+1,LEN(Raw_data[[#This Row],[Location]])))</f>
        <v>Dallas Ft Worth</v>
      </c>
      <c r="AC1230" s="45">
        <f t="shared" si="19"/>
        <v>45292</v>
      </c>
      <c r="AD1230" s="44" t="str">
        <f>VLOOKUP(Raw_data[[#This Row],[Locations]]&amp;Raw_data[[#This Row],[Looker2]],Category!A:E,5,0)</f>
        <v>Company Owned</v>
      </c>
      <c r="AE1230" s="44" t="str">
        <f>Raw_data[[#This Row],[Locations]]&amp;Raw_data[[#This Row],[Looker2]]</f>
        <v>Dallas Ft WorthIOP</v>
      </c>
    </row>
    <row r="1231" spans="1:31">
      <c r="A1231" s="15">
        <v>45306</v>
      </c>
      <c r="B1231" s="15">
        <v>45302</v>
      </c>
      <c r="C1231" t="s">
        <v>9</v>
      </c>
      <c r="D1231">
        <v>207217</v>
      </c>
      <c r="E1231" t="s">
        <v>786</v>
      </c>
      <c r="F1231" t="s">
        <v>37</v>
      </c>
      <c r="G1231" t="s">
        <v>353</v>
      </c>
      <c r="H1231" t="s">
        <v>158</v>
      </c>
      <c r="I1231" t="s">
        <v>232</v>
      </c>
      <c r="J1231" t="s">
        <v>87</v>
      </c>
      <c r="K1231" t="s">
        <v>107</v>
      </c>
      <c r="L1231" t="s">
        <v>128</v>
      </c>
      <c r="M1231">
        <v>1</v>
      </c>
      <c r="N1231" s="47">
        <v>275</v>
      </c>
      <c r="O1231" s="47">
        <v>0</v>
      </c>
      <c r="P1231" s="47">
        <v>0</v>
      </c>
      <c r="Q1231" s="47">
        <v>0</v>
      </c>
      <c r="R1231" s="47">
        <v>0</v>
      </c>
      <c r="S1231" s="47">
        <v>0</v>
      </c>
      <c r="T1231" s="47">
        <v>247.5</v>
      </c>
      <c r="U1231" s="47">
        <v>247.5</v>
      </c>
      <c r="V1231" t="s">
        <v>71</v>
      </c>
      <c r="W1231" t="s">
        <v>72</v>
      </c>
      <c r="X1231"/>
      <c r="Y1231" t="s">
        <v>240</v>
      </c>
      <c r="Z1231" s="43" t="str">
        <f>Raw_data[[#This Row],[Month]]&amp;Raw_data[[#This Row],[Locations]]&amp;Raw_data[[#This Row],[Looker2]]</f>
        <v>45292Dallas Ft WorthIOP</v>
      </c>
      <c r="AA1231" s="44" t="str">
        <f>IFERROR(VLOOKUP(Raw_data[[#This Row],[Description]],'LU Table'!$A$1:$B$50,2,0),"")</f>
        <v>IOP</v>
      </c>
      <c r="AB1231" s="44" t="str">
        <f>TRIM(MID(Raw_data[[#This Row],[Location]],LEN("Positive Recovery- ")+1,LEN(Raw_data[[#This Row],[Location]])))</f>
        <v>Dallas Ft Worth</v>
      </c>
      <c r="AC1231" s="45">
        <f t="shared" si="19"/>
        <v>45292</v>
      </c>
      <c r="AD1231" s="44" t="str">
        <f>VLOOKUP(Raw_data[[#This Row],[Locations]]&amp;Raw_data[[#This Row],[Looker2]],Category!A:E,5,0)</f>
        <v>Company Owned</v>
      </c>
      <c r="AE1231" s="44" t="str">
        <f>Raw_data[[#This Row],[Locations]]&amp;Raw_data[[#This Row],[Looker2]]</f>
        <v>Dallas Ft WorthIOP</v>
      </c>
    </row>
    <row r="1232" spans="1:31">
      <c r="A1232" s="15">
        <v>45306</v>
      </c>
      <c r="B1232" s="15">
        <v>45302</v>
      </c>
      <c r="C1232" t="s">
        <v>9</v>
      </c>
      <c r="D1232">
        <v>207218</v>
      </c>
      <c r="E1232" t="s">
        <v>857</v>
      </c>
      <c r="F1232" t="s">
        <v>279</v>
      </c>
      <c r="G1232" t="s">
        <v>858</v>
      </c>
      <c r="H1232" t="s">
        <v>158</v>
      </c>
      <c r="I1232" t="s">
        <v>232</v>
      </c>
      <c r="J1232" t="s">
        <v>103</v>
      </c>
      <c r="K1232" t="s">
        <v>62</v>
      </c>
      <c r="L1232" t="s">
        <v>128</v>
      </c>
      <c r="M1232">
        <v>1</v>
      </c>
      <c r="N1232" s="47">
        <v>250</v>
      </c>
      <c r="O1232" s="47">
        <v>0</v>
      </c>
      <c r="P1232" s="47">
        <v>0</v>
      </c>
      <c r="Q1232" s="47">
        <v>0</v>
      </c>
      <c r="R1232" s="47">
        <v>0</v>
      </c>
      <c r="S1232" s="47">
        <v>0</v>
      </c>
      <c r="T1232" s="47">
        <v>225</v>
      </c>
      <c r="U1232" s="47">
        <v>10</v>
      </c>
      <c r="V1232" t="s">
        <v>71</v>
      </c>
      <c r="W1232" t="s">
        <v>72</v>
      </c>
      <c r="X1232"/>
      <c r="Y1232" t="s">
        <v>240</v>
      </c>
      <c r="Z1232" s="43" t="str">
        <f>Raw_data[[#This Row],[Month]]&amp;Raw_data[[#This Row],[Locations]]&amp;Raw_data[[#This Row],[Looker2]]</f>
        <v>45292SugarlandIOP</v>
      </c>
      <c r="AA1232" s="44" t="str">
        <f>IFERROR(VLOOKUP(Raw_data[[#This Row],[Description]],'LU Table'!$A$1:$B$50,2,0),"")</f>
        <v>IOP</v>
      </c>
      <c r="AB1232" s="44" t="str">
        <f>TRIM(MID(Raw_data[[#This Row],[Location]],LEN("Positive Recovery- ")+1,LEN(Raw_data[[#This Row],[Location]])))</f>
        <v>Sugarland</v>
      </c>
      <c r="AC1232" s="45">
        <f t="shared" si="19"/>
        <v>45292</v>
      </c>
      <c r="AD1232" s="44" t="str">
        <f>VLOOKUP(Raw_data[[#This Row],[Locations]]&amp;Raw_data[[#This Row],[Looker2]],Category!A:E,5,0)</f>
        <v>Affiliate</v>
      </c>
      <c r="AE1232" s="44" t="str">
        <f>Raw_data[[#This Row],[Locations]]&amp;Raw_data[[#This Row],[Looker2]]</f>
        <v>SugarlandIOP</v>
      </c>
    </row>
    <row r="1233" spans="1:31">
      <c r="A1233" s="15">
        <v>45306</v>
      </c>
      <c r="B1233" s="15">
        <v>45302</v>
      </c>
      <c r="C1233" t="s">
        <v>9</v>
      </c>
      <c r="D1233">
        <v>207219</v>
      </c>
      <c r="E1233" t="s">
        <v>771</v>
      </c>
      <c r="F1233" t="s">
        <v>434</v>
      </c>
      <c r="G1233" t="s">
        <v>327</v>
      </c>
      <c r="H1233" t="s">
        <v>158</v>
      </c>
      <c r="I1233" t="s">
        <v>232</v>
      </c>
      <c r="J1233" t="s">
        <v>932</v>
      </c>
      <c r="K1233" t="s">
        <v>62</v>
      </c>
      <c r="L1233" t="s">
        <v>128</v>
      </c>
      <c r="M1233">
        <v>1</v>
      </c>
      <c r="N1233" s="47">
        <v>700</v>
      </c>
      <c r="O1233" s="47">
        <v>0</v>
      </c>
      <c r="P1233" s="47">
        <v>0</v>
      </c>
      <c r="Q1233" s="47">
        <v>0</v>
      </c>
      <c r="R1233" s="47">
        <v>0</v>
      </c>
      <c r="S1233" s="47">
        <v>388.56</v>
      </c>
      <c r="T1233" s="47">
        <v>630</v>
      </c>
      <c r="U1233" s="47">
        <v>630</v>
      </c>
      <c r="V1233" t="s">
        <v>71</v>
      </c>
      <c r="W1233" t="s">
        <v>72</v>
      </c>
      <c r="X1233"/>
      <c r="Y1233" t="s">
        <v>240</v>
      </c>
      <c r="Z1233" s="43" t="str">
        <f>Raw_data[[#This Row],[Month]]&amp;Raw_data[[#This Row],[Locations]]&amp;Raw_data[[#This Row],[Looker2]]</f>
        <v>45292SugarlandIOP</v>
      </c>
      <c r="AA1233" s="44" t="str">
        <f>IFERROR(VLOOKUP(Raw_data[[#This Row],[Description]],'LU Table'!$A$1:$B$50,2,0),"")</f>
        <v>IOP</v>
      </c>
      <c r="AB1233" s="44" t="str">
        <f>TRIM(MID(Raw_data[[#This Row],[Location]],LEN("Positive Recovery- ")+1,LEN(Raw_data[[#This Row],[Location]])))</f>
        <v>Sugarland</v>
      </c>
      <c r="AC1233" s="45">
        <f t="shared" si="19"/>
        <v>45292</v>
      </c>
      <c r="AD1233" s="44" t="str">
        <f>VLOOKUP(Raw_data[[#This Row],[Locations]]&amp;Raw_data[[#This Row],[Looker2]],Category!A:E,5,0)</f>
        <v>Affiliate</v>
      </c>
      <c r="AE1233" s="44" t="str">
        <f>Raw_data[[#This Row],[Locations]]&amp;Raw_data[[#This Row],[Looker2]]</f>
        <v>SugarlandIOP</v>
      </c>
    </row>
    <row r="1234" spans="1:31">
      <c r="A1234" s="15">
        <v>45306</v>
      </c>
      <c r="B1234" s="15">
        <v>45302</v>
      </c>
      <c r="C1234" t="s">
        <v>9</v>
      </c>
      <c r="D1234">
        <v>207220</v>
      </c>
      <c r="E1234" t="s">
        <v>977</v>
      </c>
      <c r="F1234" t="s">
        <v>827</v>
      </c>
      <c r="G1234" t="s">
        <v>482</v>
      </c>
      <c r="H1234" t="s">
        <v>159</v>
      </c>
      <c r="I1234" t="s">
        <v>232</v>
      </c>
      <c r="J1234" t="s">
        <v>17</v>
      </c>
      <c r="K1234" t="s">
        <v>62</v>
      </c>
      <c r="L1234" t="s">
        <v>128</v>
      </c>
      <c r="M1234">
        <v>1</v>
      </c>
      <c r="N1234" s="47">
        <v>200</v>
      </c>
      <c r="O1234" s="47">
        <v>0</v>
      </c>
      <c r="P1234" s="47">
        <v>0</v>
      </c>
      <c r="Q1234" s="47">
        <v>0</v>
      </c>
      <c r="R1234" s="47">
        <v>0</v>
      </c>
      <c r="S1234" s="47">
        <v>200</v>
      </c>
      <c r="T1234" s="47">
        <v>200</v>
      </c>
      <c r="U1234" s="47">
        <v>200</v>
      </c>
      <c r="V1234" t="s">
        <v>71</v>
      </c>
      <c r="W1234" t="s">
        <v>72</v>
      </c>
      <c r="X1234"/>
      <c r="Y1234" t="s">
        <v>240</v>
      </c>
      <c r="Z1234" s="43" t="str">
        <f>Raw_data[[#This Row],[Month]]&amp;Raw_data[[#This Row],[Locations]]&amp;Raw_data[[#This Row],[Looker2]]</f>
        <v>45292SugarlandIOP</v>
      </c>
      <c r="AA1234" s="44" t="str">
        <f>IFERROR(VLOOKUP(Raw_data[[#This Row],[Description]],'LU Table'!$A$1:$B$50,2,0),"")</f>
        <v>IOP</v>
      </c>
      <c r="AB1234" s="44" t="str">
        <f>TRIM(MID(Raw_data[[#This Row],[Location]],LEN("Positive Recovery- ")+1,LEN(Raw_data[[#This Row],[Location]])))</f>
        <v>Sugarland</v>
      </c>
      <c r="AC1234" s="45">
        <f t="shared" si="19"/>
        <v>45292</v>
      </c>
      <c r="AD1234" s="44" t="str">
        <f>VLOOKUP(Raw_data[[#This Row],[Locations]]&amp;Raw_data[[#This Row],[Looker2]],Category!A:E,5,0)</f>
        <v>Affiliate</v>
      </c>
      <c r="AE1234" s="44" t="str">
        <f>Raw_data[[#This Row],[Locations]]&amp;Raw_data[[#This Row],[Looker2]]</f>
        <v>SugarlandIOP</v>
      </c>
    </row>
    <row r="1235" spans="1:31">
      <c r="A1235" s="15">
        <v>45306</v>
      </c>
      <c r="B1235" s="15">
        <v>45302</v>
      </c>
      <c r="C1235" t="s">
        <v>9</v>
      </c>
      <c r="D1235">
        <v>207221</v>
      </c>
      <c r="E1235" t="s">
        <v>190</v>
      </c>
      <c r="F1235" t="s">
        <v>425</v>
      </c>
      <c r="G1235" t="s">
        <v>522</v>
      </c>
      <c r="H1235" t="s">
        <v>160</v>
      </c>
      <c r="I1235" t="s">
        <v>232</v>
      </c>
      <c r="J1235" t="s">
        <v>95</v>
      </c>
      <c r="K1235" t="s">
        <v>62</v>
      </c>
      <c r="L1235" t="s">
        <v>128</v>
      </c>
      <c r="M1235">
        <v>1</v>
      </c>
      <c r="N1235" s="47">
        <v>130</v>
      </c>
      <c r="O1235" s="47">
        <v>0</v>
      </c>
      <c r="P1235" s="47">
        <v>0</v>
      </c>
      <c r="Q1235" s="47">
        <v>0</v>
      </c>
      <c r="R1235" s="47">
        <v>0</v>
      </c>
      <c r="S1235" s="47">
        <v>0</v>
      </c>
      <c r="T1235" s="47">
        <v>117</v>
      </c>
      <c r="U1235" s="47">
        <v>19.5</v>
      </c>
      <c r="V1235" t="s">
        <v>71</v>
      </c>
      <c r="W1235" t="s">
        <v>72</v>
      </c>
      <c r="X1235"/>
      <c r="Y1235" t="s">
        <v>240</v>
      </c>
      <c r="Z1235" s="43" t="str">
        <f>Raw_data[[#This Row],[Month]]&amp;Raw_data[[#This Row],[Locations]]&amp;Raw_data[[#This Row],[Looker2]]</f>
        <v>45292SugarlandIOP</v>
      </c>
      <c r="AA1235" s="44" t="str">
        <f>IFERROR(VLOOKUP(Raw_data[[#This Row],[Description]],'LU Table'!$A$1:$B$50,2,0),"")</f>
        <v>IOP</v>
      </c>
      <c r="AB1235" s="44" t="str">
        <f>TRIM(MID(Raw_data[[#This Row],[Location]],LEN("Positive Recovery- ")+1,LEN(Raw_data[[#This Row],[Location]])))</f>
        <v>Sugarland</v>
      </c>
      <c r="AC1235" s="45">
        <f t="shared" si="19"/>
        <v>45292</v>
      </c>
      <c r="AD1235" s="44" t="str">
        <f>VLOOKUP(Raw_data[[#This Row],[Locations]]&amp;Raw_data[[#This Row],[Looker2]],Category!A:E,5,0)</f>
        <v>Affiliate</v>
      </c>
      <c r="AE1235" s="44" t="str">
        <f>Raw_data[[#This Row],[Locations]]&amp;Raw_data[[#This Row],[Looker2]]</f>
        <v>SugarlandIOP</v>
      </c>
    </row>
    <row r="1236" spans="1:31">
      <c r="A1236" s="15">
        <v>45306</v>
      </c>
      <c r="B1236" s="15">
        <v>45302</v>
      </c>
      <c r="C1236" t="s">
        <v>9</v>
      </c>
      <c r="D1236">
        <v>207222</v>
      </c>
      <c r="E1236" t="s">
        <v>842</v>
      </c>
      <c r="F1236" t="s">
        <v>676</v>
      </c>
      <c r="G1236" t="s">
        <v>308</v>
      </c>
      <c r="H1236" t="s">
        <v>158</v>
      </c>
      <c r="I1236" t="s">
        <v>232</v>
      </c>
      <c r="J1236" t="s">
        <v>749</v>
      </c>
      <c r="K1236" t="s">
        <v>62</v>
      </c>
      <c r="L1236" t="s">
        <v>128</v>
      </c>
      <c r="M1236">
        <v>1</v>
      </c>
      <c r="N1236" s="47">
        <v>158</v>
      </c>
      <c r="O1236" s="47">
        <v>0</v>
      </c>
      <c r="P1236" s="47">
        <v>0</v>
      </c>
      <c r="Q1236" s="47">
        <v>0</v>
      </c>
      <c r="R1236" s="47">
        <v>0</v>
      </c>
      <c r="S1236" s="47">
        <v>158</v>
      </c>
      <c r="T1236" s="47">
        <v>142.19999999999999</v>
      </c>
      <c r="U1236" s="47">
        <v>142.19999999999999</v>
      </c>
      <c r="V1236" t="s">
        <v>71</v>
      </c>
      <c r="W1236" t="s">
        <v>72</v>
      </c>
      <c r="X1236"/>
      <c r="Y1236" t="s">
        <v>240</v>
      </c>
      <c r="Z1236" s="43" t="str">
        <f>Raw_data[[#This Row],[Month]]&amp;Raw_data[[#This Row],[Locations]]&amp;Raw_data[[#This Row],[Looker2]]</f>
        <v>45292SugarlandIOP</v>
      </c>
      <c r="AA1236" s="44" t="str">
        <f>IFERROR(VLOOKUP(Raw_data[[#This Row],[Description]],'LU Table'!$A$1:$B$50,2,0),"")</f>
        <v>IOP</v>
      </c>
      <c r="AB1236" s="44" t="str">
        <f>TRIM(MID(Raw_data[[#This Row],[Location]],LEN("Positive Recovery- ")+1,LEN(Raw_data[[#This Row],[Location]])))</f>
        <v>Sugarland</v>
      </c>
      <c r="AC1236" s="45">
        <f t="shared" si="19"/>
        <v>45292</v>
      </c>
      <c r="AD1236" s="44" t="str">
        <f>VLOOKUP(Raw_data[[#This Row],[Locations]]&amp;Raw_data[[#This Row],[Looker2]],Category!A:E,5,0)</f>
        <v>Affiliate</v>
      </c>
      <c r="AE1236" s="44" t="str">
        <f>Raw_data[[#This Row],[Locations]]&amp;Raw_data[[#This Row],[Looker2]]</f>
        <v>SugarlandIOP</v>
      </c>
    </row>
    <row r="1237" spans="1:31">
      <c r="A1237" s="15">
        <v>45306</v>
      </c>
      <c r="B1237" s="15">
        <v>45302</v>
      </c>
      <c r="C1237" t="s">
        <v>9</v>
      </c>
      <c r="D1237">
        <v>207223</v>
      </c>
      <c r="E1237" t="s">
        <v>1012</v>
      </c>
      <c r="F1237" t="s">
        <v>650</v>
      </c>
      <c r="G1237" t="s">
        <v>1013</v>
      </c>
      <c r="H1237" t="s">
        <v>157</v>
      </c>
      <c r="I1237" t="s">
        <v>232</v>
      </c>
      <c r="J1237" t="s">
        <v>88</v>
      </c>
      <c r="K1237" t="s">
        <v>62</v>
      </c>
      <c r="L1237" t="s">
        <v>129</v>
      </c>
      <c r="M1237">
        <v>1</v>
      </c>
      <c r="N1237" s="47">
        <v>400</v>
      </c>
      <c r="O1237" s="47">
        <v>0</v>
      </c>
      <c r="P1237" s="47">
        <v>0</v>
      </c>
      <c r="Q1237" s="47">
        <v>0</v>
      </c>
      <c r="R1237" s="47">
        <v>0</v>
      </c>
      <c r="S1237" s="47">
        <v>0</v>
      </c>
      <c r="T1237" s="47">
        <v>360</v>
      </c>
      <c r="U1237" s="47">
        <v>0</v>
      </c>
      <c r="V1237" t="s">
        <v>71</v>
      </c>
      <c r="W1237" t="s">
        <v>72</v>
      </c>
      <c r="X1237"/>
      <c r="Y1237" t="s">
        <v>240</v>
      </c>
      <c r="Z1237" s="43" t="str">
        <f>Raw_data[[#This Row],[Month]]&amp;Raw_data[[#This Row],[Locations]]&amp;Raw_data[[#This Row],[Looker2]]</f>
        <v>45292SugarlandPHP</v>
      </c>
      <c r="AA1237" s="44" t="str">
        <f>IFERROR(VLOOKUP(Raw_data[[#This Row],[Description]],'LU Table'!$A$1:$B$50,2,0),"")</f>
        <v>PHP</v>
      </c>
      <c r="AB1237" s="44" t="str">
        <f>TRIM(MID(Raw_data[[#This Row],[Location]],LEN("Positive Recovery- ")+1,LEN(Raw_data[[#This Row],[Location]])))</f>
        <v>Sugarland</v>
      </c>
      <c r="AC1237" s="45">
        <f t="shared" si="19"/>
        <v>45292</v>
      </c>
      <c r="AD1237" s="44" t="str">
        <f>VLOOKUP(Raw_data[[#This Row],[Locations]]&amp;Raw_data[[#This Row],[Looker2]],Category!A:E,5,0)</f>
        <v>Affiliate</v>
      </c>
      <c r="AE1237" s="44" t="str">
        <f>Raw_data[[#This Row],[Locations]]&amp;Raw_data[[#This Row],[Looker2]]</f>
        <v>SugarlandPHP</v>
      </c>
    </row>
    <row r="1238" spans="1:31">
      <c r="A1238" s="15">
        <v>45306</v>
      </c>
      <c r="B1238" s="15">
        <v>45302</v>
      </c>
      <c r="C1238" t="s">
        <v>9</v>
      </c>
      <c r="D1238">
        <v>207224</v>
      </c>
      <c r="E1238" t="s">
        <v>1066</v>
      </c>
      <c r="F1238" t="s">
        <v>284</v>
      </c>
      <c r="G1238" t="s">
        <v>406</v>
      </c>
      <c r="H1238" t="s">
        <v>160</v>
      </c>
      <c r="I1238" t="s">
        <v>232</v>
      </c>
      <c r="J1238" t="s">
        <v>94</v>
      </c>
      <c r="K1238" t="s">
        <v>19</v>
      </c>
      <c r="L1238" t="s">
        <v>128</v>
      </c>
      <c r="M1238">
        <v>1</v>
      </c>
      <c r="N1238" s="47">
        <v>215</v>
      </c>
      <c r="O1238" s="47">
        <v>0</v>
      </c>
      <c r="P1238" s="47">
        <v>0</v>
      </c>
      <c r="Q1238" s="47">
        <v>0</v>
      </c>
      <c r="R1238" s="47">
        <v>0</v>
      </c>
      <c r="S1238" s="47">
        <v>0</v>
      </c>
      <c r="T1238" s="47">
        <v>193.5</v>
      </c>
      <c r="U1238" s="47">
        <v>193.5</v>
      </c>
      <c r="V1238" t="s">
        <v>71</v>
      </c>
      <c r="W1238" t="s">
        <v>72</v>
      </c>
      <c r="X1238"/>
      <c r="Y1238" t="s">
        <v>240</v>
      </c>
      <c r="Z1238" s="43" t="str">
        <f>Raw_data[[#This Row],[Month]]&amp;Raw_data[[#This Row],[Locations]]&amp;Raw_data[[#This Row],[Looker2]]</f>
        <v>45292San MarcosIOP</v>
      </c>
      <c r="AA1238" s="44" t="str">
        <f>IFERROR(VLOOKUP(Raw_data[[#This Row],[Description]],'LU Table'!$A$1:$B$50,2,0),"")</f>
        <v>IOP</v>
      </c>
      <c r="AB1238" s="44" t="str">
        <f>TRIM(MID(Raw_data[[#This Row],[Location]],LEN("Positive Recovery- ")+1,LEN(Raw_data[[#This Row],[Location]])))</f>
        <v>San Marcos</v>
      </c>
      <c r="AC1238" s="45">
        <f t="shared" si="19"/>
        <v>45292</v>
      </c>
      <c r="AD1238" s="44" t="str">
        <f>VLOOKUP(Raw_data[[#This Row],[Locations]]&amp;Raw_data[[#This Row],[Looker2]],Category!A:E,5,0)</f>
        <v>Affiliate</v>
      </c>
      <c r="AE1238" s="44" t="str">
        <f>Raw_data[[#This Row],[Locations]]&amp;Raw_data[[#This Row],[Looker2]]</f>
        <v>San MarcosIOP</v>
      </c>
    </row>
    <row r="1239" spans="1:31">
      <c r="A1239" s="15">
        <v>45306</v>
      </c>
      <c r="B1239" s="15">
        <v>45302</v>
      </c>
      <c r="C1239" t="s">
        <v>9</v>
      </c>
      <c r="D1239">
        <v>207225</v>
      </c>
      <c r="E1239" t="s">
        <v>776</v>
      </c>
      <c r="F1239" t="s">
        <v>305</v>
      </c>
      <c r="G1239" t="s">
        <v>777</v>
      </c>
      <c r="H1239" t="s">
        <v>158</v>
      </c>
      <c r="I1239" t="s">
        <v>232</v>
      </c>
      <c r="J1239" t="s">
        <v>87</v>
      </c>
      <c r="K1239" t="s">
        <v>19</v>
      </c>
      <c r="L1239" t="s">
        <v>128</v>
      </c>
      <c r="M1239">
        <v>1</v>
      </c>
      <c r="N1239" s="47">
        <v>275</v>
      </c>
      <c r="O1239" s="47">
        <v>0</v>
      </c>
      <c r="P1239" s="47">
        <v>0</v>
      </c>
      <c r="Q1239" s="47">
        <v>0</v>
      </c>
      <c r="R1239" s="47">
        <v>0</v>
      </c>
      <c r="S1239" s="47">
        <v>275</v>
      </c>
      <c r="T1239" s="47">
        <v>247.5</v>
      </c>
      <c r="U1239" s="47">
        <v>247.5</v>
      </c>
      <c r="V1239" t="s">
        <v>71</v>
      </c>
      <c r="W1239" t="s">
        <v>72</v>
      </c>
      <c r="X1239"/>
      <c r="Y1239" t="s">
        <v>240</v>
      </c>
      <c r="Z1239" s="43" t="str">
        <f>Raw_data[[#This Row],[Month]]&amp;Raw_data[[#This Row],[Locations]]&amp;Raw_data[[#This Row],[Looker2]]</f>
        <v>45292San MarcosIOP</v>
      </c>
      <c r="AA1239" s="44" t="str">
        <f>IFERROR(VLOOKUP(Raw_data[[#This Row],[Description]],'LU Table'!$A$1:$B$50,2,0),"")</f>
        <v>IOP</v>
      </c>
      <c r="AB1239" s="44" t="str">
        <f>TRIM(MID(Raw_data[[#This Row],[Location]],LEN("Positive Recovery- ")+1,LEN(Raw_data[[#This Row],[Location]])))</f>
        <v>San Marcos</v>
      </c>
      <c r="AC1239" s="45">
        <f t="shared" si="19"/>
        <v>45292</v>
      </c>
      <c r="AD1239" s="44" t="str">
        <f>VLOOKUP(Raw_data[[#This Row],[Locations]]&amp;Raw_data[[#This Row],[Looker2]],Category!A:E,5,0)</f>
        <v>Affiliate</v>
      </c>
      <c r="AE1239" s="44" t="str">
        <f>Raw_data[[#This Row],[Locations]]&amp;Raw_data[[#This Row],[Looker2]]</f>
        <v>San MarcosIOP</v>
      </c>
    </row>
    <row r="1240" spans="1:31">
      <c r="A1240" s="15">
        <v>45306</v>
      </c>
      <c r="B1240" s="15">
        <v>45302</v>
      </c>
      <c r="C1240" t="s">
        <v>9</v>
      </c>
      <c r="D1240">
        <v>207226</v>
      </c>
      <c r="E1240" t="s">
        <v>685</v>
      </c>
      <c r="F1240" t="s">
        <v>305</v>
      </c>
      <c r="G1240" t="s">
        <v>280</v>
      </c>
      <c r="H1240" t="s">
        <v>158</v>
      </c>
      <c r="I1240" t="s">
        <v>232</v>
      </c>
      <c r="J1240" t="s">
        <v>103</v>
      </c>
      <c r="K1240" t="s">
        <v>19</v>
      </c>
      <c r="L1240" t="s">
        <v>128</v>
      </c>
      <c r="M1240">
        <v>1</v>
      </c>
      <c r="N1240" s="47">
        <v>250</v>
      </c>
      <c r="O1240" s="47">
        <v>0</v>
      </c>
      <c r="P1240" s="47">
        <v>0</v>
      </c>
      <c r="Q1240" s="47">
        <v>0</v>
      </c>
      <c r="R1240" s="47">
        <v>0</v>
      </c>
      <c r="S1240" s="47">
        <v>0</v>
      </c>
      <c r="T1240" s="47">
        <v>225</v>
      </c>
      <c r="U1240" s="47">
        <v>10</v>
      </c>
      <c r="V1240" t="s">
        <v>71</v>
      </c>
      <c r="W1240" t="s">
        <v>72</v>
      </c>
      <c r="X1240"/>
      <c r="Y1240" t="s">
        <v>240</v>
      </c>
      <c r="Z1240" s="43" t="str">
        <f>Raw_data[[#This Row],[Month]]&amp;Raw_data[[#This Row],[Locations]]&amp;Raw_data[[#This Row],[Looker2]]</f>
        <v>45292San MarcosIOP</v>
      </c>
      <c r="AA1240" s="44" t="str">
        <f>IFERROR(VLOOKUP(Raw_data[[#This Row],[Description]],'LU Table'!$A$1:$B$50,2,0),"")</f>
        <v>IOP</v>
      </c>
      <c r="AB1240" s="44" t="str">
        <f>TRIM(MID(Raw_data[[#This Row],[Location]],LEN("Positive Recovery- ")+1,LEN(Raw_data[[#This Row],[Location]])))</f>
        <v>San Marcos</v>
      </c>
      <c r="AC1240" s="45">
        <f t="shared" si="19"/>
        <v>45292</v>
      </c>
      <c r="AD1240" s="44" t="str">
        <f>VLOOKUP(Raw_data[[#This Row],[Locations]]&amp;Raw_data[[#This Row],[Looker2]],Category!A:E,5,0)</f>
        <v>Affiliate</v>
      </c>
      <c r="AE1240" s="44" t="str">
        <f>Raw_data[[#This Row],[Locations]]&amp;Raw_data[[#This Row],[Looker2]]</f>
        <v>San MarcosIOP</v>
      </c>
    </row>
    <row r="1241" spans="1:31">
      <c r="A1241" s="15">
        <v>45306</v>
      </c>
      <c r="B1241" s="15">
        <v>45302</v>
      </c>
      <c r="C1241" t="s">
        <v>9</v>
      </c>
      <c r="D1241">
        <v>207227</v>
      </c>
      <c r="E1241" t="s">
        <v>794</v>
      </c>
      <c r="F1241" t="s">
        <v>427</v>
      </c>
      <c r="G1241" t="s">
        <v>795</v>
      </c>
      <c r="H1241" t="s">
        <v>158</v>
      </c>
      <c r="I1241" t="s">
        <v>232</v>
      </c>
      <c r="J1241" t="s">
        <v>87</v>
      </c>
      <c r="K1241" t="s">
        <v>19</v>
      </c>
      <c r="L1241" t="s">
        <v>128</v>
      </c>
      <c r="M1241">
        <v>1</v>
      </c>
      <c r="N1241" s="47">
        <v>275</v>
      </c>
      <c r="O1241" s="47">
        <v>0</v>
      </c>
      <c r="P1241" s="47">
        <v>0</v>
      </c>
      <c r="Q1241" s="47">
        <v>0</v>
      </c>
      <c r="R1241" s="47">
        <v>0</v>
      </c>
      <c r="S1241" s="47">
        <v>275</v>
      </c>
      <c r="T1241" s="47">
        <v>247.5</v>
      </c>
      <c r="U1241" s="47">
        <v>247.5</v>
      </c>
      <c r="V1241" t="s">
        <v>71</v>
      </c>
      <c r="W1241" t="s">
        <v>72</v>
      </c>
      <c r="X1241"/>
      <c r="Y1241" t="s">
        <v>240</v>
      </c>
      <c r="Z1241" s="43" t="str">
        <f>Raw_data[[#This Row],[Month]]&amp;Raw_data[[#This Row],[Locations]]&amp;Raw_data[[#This Row],[Looker2]]</f>
        <v>45292San MarcosIOP</v>
      </c>
      <c r="AA1241" s="44" t="str">
        <f>IFERROR(VLOOKUP(Raw_data[[#This Row],[Description]],'LU Table'!$A$1:$B$50,2,0),"")</f>
        <v>IOP</v>
      </c>
      <c r="AB1241" s="44" t="str">
        <f>TRIM(MID(Raw_data[[#This Row],[Location]],LEN("Positive Recovery- ")+1,LEN(Raw_data[[#This Row],[Location]])))</f>
        <v>San Marcos</v>
      </c>
      <c r="AC1241" s="45">
        <f t="shared" si="19"/>
        <v>45292</v>
      </c>
      <c r="AD1241" s="44" t="str">
        <f>VLOOKUP(Raw_data[[#This Row],[Locations]]&amp;Raw_data[[#This Row],[Looker2]],Category!A:E,5,0)</f>
        <v>Affiliate</v>
      </c>
      <c r="AE1241" s="44" t="str">
        <f>Raw_data[[#This Row],[Locations]]&amp;Raw_data[[#This Row],[Looker2]]</f>
        <v>San MarcosIOP</v>
      </c>
    </row>
    <row r="1242" spans="1:31">
      <c r="A1242" s="15">
        <v>45306</v>
      </c>
      <c r="B1242" s="15">
        <v>45302</v>
      </c>
      <c r="C1242" t="s">
        <v>9</v>
      </c>
      <c r="D1242">
        <v>207228</v>
      </c>
      <c r="E1242" t="s">
        <v>883</v>
      </c>
      <c r="F1242" t="s">
        <v>410</v>
      </c>
      <c r="G1242" t="s">
        <v>486</v>
      </c>
      <c r="H1242" t="s">
        <v>160</v>
      </c>
      <c r="I1242" t="s">
        <v>232</v>
      </c>
      <c r="J1242" t="s">
        <v>90</v>
      </c>
      <c r="K1242" t="s">
        <v>19</v>
      </c>
      <c r="L1242" t="s">
        <v>128</v>
      </c>
      <c r="M1242">
        <v>1</v>
      </c>
      <c r="N1242" s="47">
        <v>220</v>
      </c>
      <c r="O1242" s="47">
        <v>0</v>
      </c>
      <c r="P1242" s="47">
        <v>0</v>
      </c>
      <c r="Q1242" s="47">
        <v>0</v>
      </c>
      <c r="R1242" s="47">
        <v>0</v>
      </c>
      <c r="S1242" s="47">
        <v>8</v>
      </c>
      <c r="T1242" s="47">
        <v>198</v>
      </c>
      <c r="U1242" s="47">
        <v>198</v>
      </c>
      <c r="V1242" t="s">
        <v>71</v>
      </c>
      <c r="W1242" t="s">
        <v>72</v>
      </c>
      <c r="X1242"/>
      <c r="Y1242" t="s">
        <v>240</v>
      </c>
      <c r="Z1242" s="43" t="str">
        <f>Raw_data[[#This Row],[Month]]&amp;Raw_data[[#This Row],[Locations]]&amp;Raw_data[[#This Row],[Looker2]]</f>
        <v>45292San MarcosIOP</v>
      </c>
      <c r="AA1242" s="44" t="str">
        <f>IFERROR(VLOOKUP(Raw_data[[#This Row],[Description]],'LU Table'!$A$1:$B$50,2,0),"")</f>
        <v>IOP</v>
      </c>
      <c r="AB1242" s="44" t="str">
        <f>TRIM(MID(Raw_data[[#This Row],[Location]],LEN("Positive Recovery- ")+1,LEN(Raw_data[[#This Row],[Location]])))</f>
        <v>San Marcos</v>
      </c>
      <c r="AC1242" s="45">
        <f t="shared" si="19"/>
        <v>45292</v>
      </c>
      <c r="AD1242" s="44" t="str">
        <f>VLOOKUP(Raw_data[[#This Row],[Locations]]&amp;Raw_data[[#This Row],[Looker2]],Category!A:E,5,0)</f>
        <v>Affiliate</v>
      </c>
      <c r="AE1242" s="44" t="str">
        <f>Raw_data[[#This Row],[Locations]]&amp;Raw_data[[#This Row],[Looker2]]</f>
        <v>San MarcosIOP</v>
      </c>
    </row>
    <row r="1243" spans="1:31">
      <c r="A1243" s="15">
        <v>45306</v>
      </c>
      <c r="B1243" s="15">
        <v>45302</v>
      </c>
      <c r="C1243" t="s">
        <v>9</v>
      </c>
      <c r="D1243">
        <v>207229</v>
      </c>
      <c r="E1243" t="s">
        <v>706</v>
      </c>
      <c r="F1243" t="s">
        <v>519</v>
      </c>
      <c r="G1243" t="s">
        <v>707</v>
      </c>
      <c r="H1243" t="s">
        <v>158</v>
      </c>
      <c r="I1243" t="s">
        <v>232</v>
      </c>
      <c r="J1243" t="s">
        <v>88</v>
      </c>
      <c r="K1243" t="s">
        <v>19</v>
      </c>
      <c r="L1243" t="s">
        <v>128</v>
      </c>
      <c r="M1243">
        <v>1</v>
      </c>
      <c r="N1243" s="47">
        <v>250</v>
      </c>
      <c r="O1243" s="47">
        <v>0</v>
      </c>
      <c r="P1243" s="47">
        <v>0</v>
      </c>
      <c r="Q1243" s="47">
        <v>0</v>
      </c>
      <c r="R1243" s="47">
        <v>0</v>
      </c>
      <c r="S1243" s="47">
        <v>0</v>
      </c>
      <c r="T1243" s="47">
        <v>225</v>
      </c>
      <c r="U1243" s="47">
        <v>5</v>
      </c>
      <c r="V1243" t="s">
        <v>71</v>
      </c>
      <c r="W1243" t="s">
        <v>72</v>
      </c>
      <c r="X1243"/>
      <c r="Y1243" t="s">
        <v>240</v>
      </c>
      <c r="Z1243" s="43" t="str">
        <f>Raw_data[[#This Row],[Month]]&amp;Raw_data[[#This Row],[Locations]]&amp;Raw_data[[#This Row],[Looker2]]</f>
        <v>45292San MarcosIOP</v>
      </c>
      <c r="AA1243" s="44" t="str">
        <f>IFERROR(VLOOKUP(Raw_data[[#This Row],[Description]],'LU Table'!$A$1:$B$50,2,0),"")</f>
        <v>IOP</v>
      </c>
      <c r="AB1243" s="44" t="str">
        <f>TRIM(MID(Raw_data[[#This Row],[Location]],LEN("Positive Recovery- ")+1,LEN(Raw_data[[#This Row],[Location]])))</f>
        <v>San Marcos</v>
      </c>
      <c r="AC1243" s="45">
        <f t="shared" si="19"/>
        <v>45292</v>
      </c>
      <c r="AD1243" s="44" t="str">
        <f>VLOOKUP(Raw_data[[#This Row],[Locations]]&amp;Raw_data[[#This Row],[Looker2]],Category!A:E,5,0)</f>
        <v>Affiliate</v>
      </c>
      <c r="AE1243" s="44" t="str">
        <f>Raw_data[[#This Row],[Locations]]&amp;Raw_data[[#This Row],[Looker2]]</f>
        <v>San MarcosIOP</v>
      </c>
    </row>
    <row r="1244" spans="1:31">
      <c r="A1244" s="15">
        <v>45306</v>
      </c>
      <c r="B1244" s="15">
        <v>45302</v>
      </c>
      <c r="C1244" t="s">
        <v>9</v>
      </c>
      <c r="D1244">
        <v>207230</v>
      </c>
      <c r="E1244" t="s">
        <v>813</v>
      </c>
      <c r="F1244" t="s">
        <v>814</v>
      </c>
      <c r="G1244" t="s">
        <v>815</v>
      </c>
      <c r="H1244" t="s">
        <v>158</v>
      </c>
      <c r="I1244" t="s">
        <v>232</v>
      </c>
      <c r="J1244" t="s">
        <v>88</v>
      </c>
      <c r="K1244" t="s">
        <v>19</v>
      </c>
      <c r="L1244" t="s">
        <v>128</v>
      </c>
      <c r="M1244">
        <v>1</v>
      </c>
      <c r="N1244" s="47">
        <v>250</v>
      </c>
      <c r="O1244" s="47">
        <v>0</v>
      </c>
      <c r="P1244" s="47">
        <v>0</v>
      </c>
      <c r="Q1244" s="47">
        <v>0</v>
      </c>
      <c r="R1244" s="47">
        <v>0</v>
      </c>
      <c r="S1244" s="47">
        <v>0</v>
      </c>
      <c r="T1244" s="47">
        <v>225</v>
      </c>
      <c r="U1244" s="47">
        <v>225</v>
      </c>
      <c r="V1244" t="s">
        <v>71</v>
      </c>
      <c r="W1244" t="s">
        <v>72</v>
      </c>
      <c r="X1244"/>
      <c r="Y1244" t="s">
        <v>240</v>
      </c>
      <c r="Z1244" s="43" t="str">
        <f>Raw_data[[#This Row],[Month]]&amp;Raw_data[[#This Row],[Locations]]&amp;Raw_data[[#This Row],[Looker2]]</f>
        <v>45292San MarcosIOP</v>
      </c>
      <c r="AA1244" s="44" t="str">
        <f>IFERROR(VLOOKUP(Raw_data[[#This Row],[Description]],'LU Table'!$A$1:$B$50,2,0),"")</f>
        <v>IOP</v>
      </c>
      <c r="AB1244" s="44" t="str">
        <f>TRIM(MID(Raw_data[[#This Row],[Location]],LEN("Positive Recovery- ")+1,LEN(Raw_data[[#This Row],[Location]])))</f>
        <v>San Marcos</v>
      </c>
      <c r="AC1244" s="45">
        <f t="shared" si="19"/>
        <v>45292</v>
      </c>
      <c r="AD1244" s="44" t="str">
        <f>VLOOKUP(Raw_data[[#This Row],[Locations]]&amp;Raw_data[[#This Row],[Looker2]],Category!A:E,5,0)</f>
        <v>Affiliate</v>
      </c>
      <c r="AE1244" s="44" t="str">
        <f>Raw_data[[#This Row],[Locations]]&amp;Raw_data[[#This Row],[Looker2]]</f>
        <v>San MarcosIOP</v>
      </c>
    </row>
    <row r="1245" spans="1:31">
      <c r="A1245" s="15">
        <v>45306</v>
      </c>
      <c r="B1245" s="15">
        <v>45302</v>
      </c>
      <c r="C1245" t="s">
        <v>9</v>
      </c>
      <c r="D1245">
        <v>207231</v>
      </c>
      <c r="E1245" t="s">
        <v>125</v>
      </c>
      <c r="F1245" t="s">
        <v>417</v>
      </c>
      <c r="G1245" t="s">
        <v>320</v>
      </c>
      <c r="H1245" t="s">
        <v>159</v>
      </c>
      <c r="I1245" t="s">
        <v>232</v>
      </c>
      <c r="J1245" t="s">
        <v>17</v>
      </c>
      <c r="K1245" t="s">
        <v>19</v>
      </c>
      <c r="L1245" t="s">
        <v>128</v>
      </c>
      <c r="M1245">
        <v>1</v>
      </c>
      <c r="N1245" s="47">
        <v>225</v>
      </c>
      <c r="O1245" s="47">
        <v>0</v>
      </c>
      <c r="P1245" s="47">
        <v>0</v>
      </c>
      <c r="Q1245" s="47">
        <v>0</v>
      </c>
      <c r="R1245" s="47">
        <v>0</v>
      </c>
      <c r="S1245" s="47">
        <v>225</v>
      </c>
      <c r="T1245" s="47">
        <v>225</v>
      </c>
      <c r="U1245" s="47">
        <v>225</v>
      </c>
      <c r="V1245" t="s">
        <v>71</v>
      </c>
      <c r="W1245" t="s">
        <v>72</v>
      </c>
      <c r="X1245"/>
      <c r="Y1245" t="s">
        <v>240</v>
      </c>
      <c r="Z1245" s="43" t="str">
        <f>Raw_data[[#This Row],[Month]]&amp;Raw_data[[#This Row],[Locations]]&amp;Raw_data[[#This Row],[Looker2]]</f>
        <v>45292San MarcosIOP</v>
      </c>
      <c r="AA1245" s="44" t="str">
        <f>IFERROR(VLOOKUP(Raw_data[[#This Row],[Description]],'LU Table'!$A$1:$B$50,2,0),"")</f>
        <v>IOP</v>
      </c>
      <c r="AB1245" s="44" t="str">
        <f>TRIM(MID(Raw_data[[#This Row],[Location]],LEN("Positive Recovery- ")+1,LEN(Raw_data[[#This Row],[Location]])))</f>
        <v>San Marcos</v>
      </c>
      <c r="AC1245" s="45">
        <f t="shared" si="19"/>
        <v>45292</v>
      </c>
      <c r="AD1245" s="44" t="str">
        <f>VLOOKUP(Raw_data[[#This Row],[Locations]]&amp;Raw_data[[#This Row],[Looker2]],Category!A:E,5,0)</f>
        <v>Affiliate</v>
      </c>
      <c r="AE1245" s="44" t="str">
        <f>Raw_data[[#This Row],[Locations]]&amp;Raw_data[[#This Row],[Looker2]]</f>
        <v>San MarcosIOP</v>
      </c>
    </row>
    <row r="1246" spans="1:31">
      <c r="A1246" s="15">
        <v>45306</v>
      </c>
      <c r="B1246" s="15">
        <v>45302</v>
      </c>
      <c r="C1246" t="s">
        <v>9</v>
      </c>
      <c r="D1246">
        <v>207232</v>
      </c>
      <c r="E1246" t="s">
        <v>606</v>
      </c>
      <c r="F1246" t="s">
        <v>404</v>
      </c>
      <c r="G1246" t="s">
        <v>607</v>
      </c>
      <c r="H1246" t="s">
        <v>160</v>
      </c>
      <c r="I1246" t="s">
        <v>232</v>
      </c>
      <c r="J1246" t="s">
        <v>90</v>
      </c>
      <c r="K1246" t="s">
        <v>19</v>
      </c>
      <c r="L1246" t="s">
        <v>128</v>
      </c>
      <c r="M1246">
        <v>1</v>
      </c>
      <c r="N1246" s="47">
        <v>220</v>
      </c>
      <c r="O1246" s="47">
        <v>0</v>
      </c>
      <c r="P1246" s="47">
        <v>0</v>
      </c>
      <c r="Q1246" s="47">
        <v>0</v>
      </c>
      <c r="R1246" s="47">
        <v>0</v>
      </c>
      <c r="S1246" s="47">
        <v>8</v>
      </c>
      <c r="T1246" s="47">
        <v>198</v>
      </c>
      <c r="U1246" s="47">
        <v>198</v>
      </c>
      <c r="V1246" t="s">
        <v>71</v>
      </c>
      <c r="W1246" t="s">
        <v>72</v>
      </c>
      <c r="X1246"/>
      <c r="Y1246" t="s">
        <v>240</v>
      </c>
      <c r="Z1246" s="43" t="str">
        <f>Raw_data[[#This Row],[Month]]&amp;Raw_data[[#This Row],[Locations]]&amp;Raw_data[[#This Row],[Looker2]]</f>
        <v>45292San MarcosIOP</v>
      </c>
      <c r="AA1246" s="44" t="str">
        <f>IFERROR(VLOOKUP(Raw_data[[#This Row],[Description]],'LU Table'!$A$1:$B$50,2,0),"")</f>
        <v>IOP</v>
      </c>
      <c r="AB1246" s="44" t="str">
        <f>TRIM(MID(Raw_data[[#This Row],[Location]],LEN("Positive Recovery- ")+1,LEN(Raw_data[[#This Row],[Location]])))</f>
        <v>San Marcos</v>
      </c>
      <c r="AC1246" s="45">
        <f t="shared" si="19"/>
        <v>45292</v>
      </c>
      <c r="AD1246" s="44" t="str">
        <f>VLOOKUP(Raw_data[[#This Row],[Locations]]&amp;Raw_data[[#This Row],[Looker2]],Category!A:E,5,0)</f>
        <v>Affiliate</v>
      </c>
      <c r="AE1246" s="44" t="str">
        <f>Raw_data[[#This Row],[Locations]]&amp;Raw_data[[#This Row],[Looker2]]</f>
        <v>San MarcosIOP</v>
      </c>
    </row>
    <row r="1247" spans="1:31">
      <c r="A1247" s="15">
        <v>45306</v>
      </c>
      <c r="B1247" s="15">
        <v>45302</v>
      </c>
      <c r="C1247" t="s">
        <v>9</v>
      </c>
      <c r="D1247">
        <v>207233</v>
      </c>
      <c r="E1247" t="s">
        <v>724</v>
      </c>
      <c r="F1247" t="s">
        <v>383</v>
      </c>
      <c r="G1247" t="s">
        <v>353</v>
      </c>
      <c r="H1247" t="s">
        <v>158</v>
      </c>
      <c r="I1247" t="s">
        <v>232</v>
      </c>
      <c r="J1247" t="s">
        <v>725</v>
      </c>
      <c r="K1247" t="s">
        <v>19</v>
      </c>
      <c r="L1247" t="s">
        <v>128</v>
      </c>
      <c r="M1247">
        <v>1</v>
      </c>
      <c r="N1247" s="47">
        <v>1500</v>
      </c>
      <c r="O1247" s="47">
        <v>0</v>
      </c>
      <c r="P1247" s="47">
        <v>0</v>
      </c>
      <c r="Q1247" s="47">
        <v>0</v>
      </c>
      <c r="R1247" s="47">
        <v>0</v>
      </c>
      <c r="S1247" s="47">
        <v>0</v>
      </c>
      <c r="T1247" s="47">
        <v>150</v>
      </c>
      <c r="U1247" s="47">
        <v>-412.5</v>
      </c>
      <c r="V1247" t="s">
        <v>71</v>
      </c>
      <c r="W1247" t="s">
        <v>72</v>
      </c>
      <c r="X1247"/>
      <c r="Y1247" t="s">
        <v>240</v>
      </c>
      <c r="Z1247" s="43" t="str">
        <f>Raw_data[[#This Row],[Month]]&amp;Raw_data[[#This Row],[Locations]]&amp;Raw_data[[#This Row],[Looker2]]</f>
        <v>45292San MarcosIOP</v>
      </c>
      <c r="AA1247" s="44" t="str">
        <f>IFERROR(VLOOKUP(Raw_data[[#This Row],[Description]],'LU Table'!$A$1:$B$50,2,0),"")</f>
        <v>IOP</v>
      </c>
      <c r="AB1247" s="44" t="str">
        <f>TRIM(MID(Raw_data[[#This Row],[Location]],LEN("Positive Recovery- ")+1,LEN(Raw_data[[#This Row],[Location]])))</f>
        <v>San Marcos</v>
      </c>
      <c r="AC1247" s="45">
        <f t="shared" ref="AC1247:AC1310" si="20">B1247-DAY(B1247)+1</f>
        <v>45292</v>
      </c>
      <c r="AD1247" s="44" t="str">
        <f>VLOOKUP(Raw_data[[#This Row],[Locations]]&amp;Raw_data[[#This Row],[Looker2]],Category!A:E,5,0)</f>
        <v>Affiliate</v>
      </c>
      <c r="AE1247" s="44" t="str">
        <f>Raw_data[[#This Row],[Locations]]&amp;Raw_data[[#This Row],[Looker2]]</f>
        <v>San MarcosIOP</v>
      </c>
    </row>
    <row r="1248" spans="1:31">
      <c r="A1248" s="15">
        <v>45306</v>
      </c>
      <c r="B1248" s="15">
        <v>45302</v>
      </c>
      <c r="C1248" t="s">
        <v>9</v>
      </c>
      <c r="D1248">
        <v>207234</v>
      </c>
      <c r="E1248" t="s">
        <v>796</v>
      </c>
      <c r="F1248" t="s">
        <v>483</v>
      </c>
      <c r="G1248" t="s">
        <v>353</v>
      </c>
      <c r="H1248" t="s">
        <v>158</v>
      </c>
      <c r="I1248" t="s">
        <v>232</v>
      </c>
      <c r="J1248" t="s">
        <v>92</v>
      </c>
      <c r="K1248" t="s">
        <v>19</v>
      </c>
      <c r="L1248" t="s">
        <v>128</v>
      </c>
      <c r="M1248">
        <v>1</v>
      </c>
      <c r="N1248" s="47">
        <v>190</v>
      </c>
      <c r="O1248" s="47">
        <v>0</v>
      </c>
      <c r="P1248" s="47">
        <v>0</v>
      </c>
      <c r="Q1248" s="47">
        <v>0</v>
      </c>
      <c r="R1248" s="47">
        <v>0</v>
      </c>
      <c r="S1248" s="47">
        <v>0</v>
      </c>
      <c r="T1248" s="47">
        <v>171</v>
      </c>
      <c r="U1248" s="47">
        <v>19</v>
      </c>
      <c r="V1248" t="s">
        <v>71</v>
      </c>
      <c r="W1248" t="s">
        <v>72</v>
      </c>
      <c r="X1248"/>
      <c r="Y1248" t="s">
        <v>240</v>
      </c>
      <c r="Z1248" s="43" t="str">
        <f>Raw_data[[#This Row],[Month]]&amp;Raw_data[[#This Row],[Locations]]&amp;Raw_data[[#This Row],[Looker2]]</f>
        <v>45292San MarcosIOP</v>
      </c>
      <c r="AA1248" s="44" t="str">
        <f>IFERROR(VLOOKUP(Raw_data[[#This Row],[Description]],'LU Table'!$A$1:$B$50,2,0),"")</f>
        <v>IOP</v>
      </c>
      <c r="AB1248" s="44" t="str">
        <f>TRIM(MID(Raw_data[[#This Row],[Location]],LEN("Positive Recovery- ")+1,LEN(Raw_data[[#This Row],[Location]])))</f>
        <v>San Marcos</v>
      </c>
      <c r="AC1248" s="45">
        <f t="shared" si="20"/>
        <v>45292</v>
      </c>
      <c r="AD1248" s="44" t="str">
        <f>VLOOKUP(Raw_data[[#This Row],[Locations]]&amp;Raw_data[[#This Row],[Looker2]],Category!A:E,5,0)</f>
        <v>Affiliate</v>
      </c>
      <c r="AE1248" s="44" t="str">
        <f>Raw_data[[#This Row],[Locations]]&amp;Raw_data[[#This Row],[Looker2]]</f>
        <v>San MarcosIOP</v>
      </c>
    </row>
    <row r="1249" spans="1:31">
      <c r="A1249" s="15">
        <v>45306</v>
      </c>
      <c r="B1249" s="15">
        <v>45302</v>
      </c>
      <c r="C1249" t="s">
        <v>9</v>
      </c>
      <c r="D1249">
        <v>207235</v>
      </c>
      <c r="E1249" t="s">
        <v>844</v>
      </c>
      <c r="F1249" t="s">
        <v>674</v>
      </c>
      <c r="G1249" t="s">
        <v>381</v>
      </c>
      <c r="H1249" t="s">
        <v>159</v>
      </c>
      <c r="I1249" t="s">
        <v>232</v>
      </c>
      <c r="J1249" t="s">
        <v>17</v>
      </c>
      <c r="K1249" t="s">
        <v>144</v>
      </c>
      <c r="L1249" t="s">
        <v>128</v>
      </c>
      <c r="M1249">
        <v>1</v>
      </c>
      <c r="N1249" s="47">
        <v>225</v>
      </c>
      <c r="O1249" s="47">
        <v>0</v>
      </c>
      <c r="P1249" s="47">
        <v>0</v>
      </c>
      <c r="Q1249" s="47">
        <v>0</v>
      </c>
      <c r="R1249" s="47">
        <v>0</v>
      </c>
      <c r="S1249" s="47">
        <v>225</v>
      </c>
      <c r="T1249" s="47">
        <v>225</v>
      </c>
      <c r="U1249" s="47">
        <v>225</v>
      </c>
      <c r="V1249" t="s">
        <v>71</v>
      </c>
      <c r="W1249" t="s">
        <v>72</v>
      </c>
      <c r="X1249"/>
      <c r="Y1249" t="s">
        <v>240</v>
      </c>
      <c r="Z1249" s="43" t="str">
        <f>Raw_data[[#This Row],[Month]]&amp;Raw_data[[#This Row],[Locations]]&amp;Raw_data[[#This Row],[Looker2]]</f>
        <v>45292North LoopIOP</v>
      </c>
      <c r="AA1249" s="44" t="str">
        <f>IFERROR(VLOOKUP(Raw_data[[#This Row],[Description]],'LU Table'!$A$1:$B$50,2,0),"")</f>
        <v>IOP</v>
      </c>
      <c r="AB1249" s="44" t="str">
        <f>TRIM(MID(Raw_data[[#This Row],[Location]],LEN("Positive Recovery- ")+1,LEN(Raw_data[[#This Row],[Location]])))</f>
        <v>North Loop</v>
      </c>
      <c r="AC1249" s="45">
        <f t="shared" si="20"/>
        <v>45292</v>
      </c>
      <c r="AD1249" s="44" t="str">
        <f>VLOOKUP(Raw_data[[#This Row],[Locations]]&amp;Raw_data[[#This Row],[Looker2]],Category!A:E,5,0)</f>
        <v>Affiliate</v>
      </c>
      <c r="AE1249" s="44" t="str">
        <f>Raw_data[[#This Row],[Locations]]&amp;Raw_data[[#This Row],[Looker2]]</f>
        <v>North LoopIOP</v>
      </c>
    </row>
    <row r="1250" spans="1:31">
      <c r="A1250" s="15">
        <v>45306</v>
      </c>
      <c r="B1250" s="15">
        <v>45302</v>
      </c>
      <c r="C1250" t="s">
        <v>9</v>
      </c>
      <c r="D1250">
        <v>207236</v>
      </c>
      <c r="E1250" t="s">
        <v>839</v>
      </c>
      <c r="F1250" t="s">
        <v>550</v>
      </c>
      <c r="G1250" t="s">
        <v>840</v>
      </c>
      <c r="H1250" t="s">
        <v>158</v>
      </c>
      <c r="I1250" t="s">
        <v>232</v>
      </c>
      <c r="J1250" t="s">
        <v>841</v>
      </c>
      <c r="K1250" t="s">
        <v>144</v>
      </c>
      <c r="L1250" t="s">
        <v>128</v>
      </c>
      <c r="M1250">
        <v>1</v>
      </c>
      <c r="N1250" s="47">
        <v>250</v>
      </c>
      <c r="O1250" s="47">
        <v>0</v>
      </c>
      <c r="P1250" s="47">
        <v>0</v>
      </c>
      <c r="Q1250" s="47">
        <v>0</v>
      </c>
      <c r="R1250" s="47">
        <v>0</v>
      </c>
      <c r="S1250" s="47">
        <v>0</v>
      </c>
      <c r="T1250" s="47">
        <v>225</v>
      </c>
      <c r="U1250" s="47">
        <v>25</v>
      </c>
      <c r="V1250" t="s">
        <v>71</v>
      </c>
      <c r="W1250" t="s">
        <v>72</v>
      </c>
      <c r="X1250"/>
      <c r="Y1250" t="s">
        <v>240</v>
      </c>
      <c r="Z1250" s="43" t="str">
        <f>Raw_data[[#This Row],[Month]]&amp;Raw_data[[#This Row],[Locations]]&amp;Raw_data[[#This Row],[Looker2]]</f>
        <v>45292North LoopIOP</v>
      </c>
      <c r="AA1250" s="44" t="str">
        <f>IFERROR(VLOOKUP(Raw_data[[#This Row],[Description]],'LU Table'!$A$1:$B$50,2,0),"")</f>
        <v>IOP</v>
      </c>
      <c r="AB1250" s="44" t="str">
        <f>TRIM(MID(Raw_data[[#This Row],[Location]],LEN("Positive Recovery- ")+1,LEN(Raw_data[[#This Row],[Location]])))</f>
        <v>North Loop</v>
      </c>
      <c r="AC1250" s="45">
        <f t="shared" si="20"/>
        <v>45292</v>
      </c>
      <c r="AD1250" s="44" t="str">
        <f>VLOOKUP(Raw_data[[#This Row],[Locations]]&amp;Raw_data[[#This Row],[Looker2]],Category!A:E,5,0)</f>
        <v>Affiliate</v>
      </c>
      <c r="AE1250" s="44" t="str">
        <f>Raw_data[[#This Row],[Locations]]&amp;Raw_data[[#This Row],[Looker2]]</f>
        <v>North LoopIOP</v>
      </c>
    </row>
    <row r="1251" spans="1:31">
      <c r="A1251" s="15">
        <v>45306</v>
      </c>
      <c r="B1251" s="15">
        <v>45302</v>
      </c>
      <c r="C1251" t="s">
        <v>9</v>
      </c>
      <c r="D1251">
        <v>207237</v>
      </c>
      <c r="E1251" t="s">
        <v>847</v>
      </c>
      <c r="F1251" t="s">
        <v>397</v>
      </c>
      <c r="G1251" t="s">
        <v>848</v>
      </c>
      <c r="H1251" t="s">
        <v>159</v>
      </c>
      <c r="I1251" t="s">
        <v>232</v>
      </c>
      <c r="J1251" t="s">
        <v>17</v>
      </c>
      <c r="K1251" t="s">
        <v>144</v>
      </c>
      <c r="L1251" t="s">
        <v>128</v>
      </c>
      <c r="M1251">
        <v>1</v>
      </c>
      <c r="N1251" s="47">
        <v>225</v>
      </c>
      <c r="O1251" s="47">
        <v>0</v>
      </c>
      <c r="P1251" s="47">
        <v>0</v>
      </c>
      <c r="Q1251" s="47">
        <v>0</v>
      </c>
      <c r="R1251" s="47">
        <v>0</v>
      </c>
      <c r="S1251" s="47">
        <v>225</v>
      </c>
      <c r="T1251" s="47">
        <v>225</v>
      </c>
      <c r="U1251" s="47">
        <v>225</v>
      </c>
      <c r="V1251" t="s">
        <v>71</v>
      </c>
      <c r="W1251" t="s">
        <v>72</v>
      </c>
      <c r="X1251"/>
      <c r="Y1251" t="s">
        <v>240</v>
      </c>
      <c r="Z1251" s="43" t="str">
        <f>Raw_data[[#This Row],[Month]]&amp;Raw_data[[#This Row],[Locations]]&amp;Raw_data[[#This Row],[Looker2]]</f>
        <v>45292North LoopIOP</v>
      </c>
      <c r="AA1251" s="44" t="str">
        <f>IFERROR(VLOOKUP(Raw_data[[#This Row],[Description]],'LU Table'!$A$1:$B$50,2,0),"")</f>
        <v>IOP</v>
      </c>
      <c r="AB1251" s="44" t="str">
        <f>TRIM(MID(Raw_data[[#This Row],[Location]],LEN("Positive Recovery- ")+1,LEN(Raw_data[[#This Row],[Location]])))</f>
        <v>North Loop</v>
      </c>
      <c r="AC1251" s="45">
        <f t="shared" si="20"/>
        <v>45292</v>
      </c>
      <c r="AD1251" s="44" t="str">
        <f>VLOOKUP(Raw_data[[#This Row],[Locations]]&amp;Raw_data[[#This Row],[Looker2]],Category!A:E,5,0)</f>
        <v>Affiliate</v>
      </c>
      <c r="AE1251" s="44" t="str">
        <f>Raw_data[[#This Row],[Locations]]&amp;Raw_data[[#This Row],[Looker2]]</f>
        <v>North LoopIOP</v>
      </c>
    </row>
    <row r="1252" spans="1:31">
      <c r="A1252" s="15">
        <v>45306</v>
      </c>
      <c r="B1252" s="15">
        <v>45302</v>
      </c>
      <c r="C1252" t="s">
        <v>9</v>
      </c>
      <c r="D1252">
        <v>207238</v>
      </c>
      <c r="E1252" t="s">
        <v>797</v>
      </c>
      <c r="F1252" t="s">
        <v>798</v>
      </c>
      <c r="G1252" t="s">
        <v>436</v>
      </c>
      <c r="H1252" t="s">
        <v>158</v>
      </c>
      <c r="I1252" t="s">
        <v>232</v>
      </c>
      <c r="J1252" t="s">
        <v>89</v>
      </c>
      <c r="K1252" t="s">
        <v>144</v>
      </c>
      <c r="L1252" t="s">
        <v>128</v>
      </c>
      <c r="M1252">
        <v>1</v>
      </c>
      <c r="N1252" s="47">
        <v>200</v>
      </c>
      <c r="O1252" s="47">
        <v>0</v>
      </c>
      <c r="P1252" s="47">
        <v>0</v>
      </c>
      <c r="Q1252" s="47">
        <v>0</v>
      </c>
      <c r="R1252" s="47">
        <v>0</v>
      </c>
      <c r="S1252" s="47">
        <v>0</v>
      </c>
      <c r="T1252" s="47">
        <v>180</v>
      </c>
      <c r="U1252" s="47">
        <v>-20</v>
      </c>
      <c r="V1252" t="s">
        <v>71</v>
      </c>
      <c r="W1252" t="s">
        <v>72</v>
      </c>
      <c r="X1252"/>
      <c r="Y1252" t="s">
        <v>240</v>
      </c>
      <c r="Z1252" s="43" t="str">
        <f>Raw_data[[#This Row],[Month]]&amp;Raw_data[[#This Row],[Locations]]&amp;Raw_data[[#This Row],[Looker2]]</f>
        <v>45292North LoopIOP</v>
      </c>
      <c r="AA1252" s="44" t="str">
        <f>IFERROR(VLOOKUP(Raw_data[[#This Row],[Description]],'LU Table'!$A$1:$B$50,2,0),"")</f>
        <v>IOP</v>
      </c>
      <c r="AB1252" s="44" t="str">
        <f>TRIM(MID(Raw_data[[#This Row],[Location]],LEN("Positive Recovery- ")+1,LEN(Raw_data[[#This Row],[Location]])))</f>
        <v>North Loop</v>
      </c>
      <c r="AC1252" s="45">
        <f t="shared" si="20"/>
        <v>45292</v>
      </c>
      <c r="AD1252" s="44" t="str">
        <f>VLOOKUP(Raw_data[[#This Row],[Locations]]&amp;Raw_data[[#This Row],[Looker2]],Category!A:E,5,0)</f>
        <v>Affiliate</v>
      </c>
      <c r="AE1252" s="44" t="str">
        <f>Raw_data[[#This Row],[Locations]]&amp;Raw_data[[#This Row],[Looker2]]</f>
        <v>North LoopIOP</v>
      </c>
    </row>
    <row r="1253" spans="1:31">
      <c r="A1253" s="15">
        <v>45306</v>
      </c>
      <c r="B1253" s="15">
        <v>45302</v>
      </c>
      <c r="C1253" t="s">
        <v>9</v>
      </c>
      <c r="D1253">
        <v>207239</v>
      </c>
      <c r="E1253" t="s">
        <v>1031</v>
      </c>
      <c r="F1253" t="s">
        <v>1032</v>
      </c>
      <c r="G1253" t="s">
        <v>479</v>
      </c>
      <c r="H1253" t="s">
        <v>167</v>
      </c>
      <c r="I1253" t="s">
        <v>232</v>
      </c>
      <c r="J1253" t="s">
        <v>87</v>
      </c>
      <c r="K1253" t="s">
        <v>144</v>
      </c>
      <c r="L1253" t="s">
        <v>129</v>
      </c>
      <c r="M1253">
        <v>1</v>
      </c>
      <c r="N1253" s="47">
        <v>425</v>
      </c>
      <c r="O1253" s="47">
        <v>0</v>
      </c>
      <c r="P1253" s="47">
        <v>0</v>
      </c>
      <c r="Q1253" s="47">
        <v>0</v>
      </c>
      <c r="R1253" s="47">
        <v>0</v>
      </c>
      <c r="S1253" s="47">
        <v>0</v>
      </c>
      <c r="T1253" s="47">
        <v>425</v>
      </c>
      <c r="U1253" s="47">
        <v>425</v>
      </c>
      <c r="V1253" t="s">
        <v>71</v>
      </c>
      <c r="W1253" t="s">
        <v>72</v>
      </c>
      <c r="X1253"/>
      <c r="Y1253" t="s">
        <v>240</v>
      </c>
      <c r="Z1253" s="43" t="str">
        <f>Raw_data[[#This Row],[Month]]&amp;Raw_data[[#This Row],[Locations]]&amp;Raw_data[[#This Row],[Looker2]]</f>
        <v>45292North LoopPHP</v>
      </c>
      <c r="AA1253" s="44" t="str">
        <f>IFERROR(VLOOKUP(Raw_data[[#This Row],[Description]],'LU Table'!$A$1:$B$50,2,0),"")</f>
        <v>PHP</v>
      </c>
      <c r="AB1253" s="44" t="str">
        <f>TRIM(MID(Raw_data[[#This Row],[Location]],LEN("Positive Recovery- ")+1,LEN(Raw_data[[#This Row],[Location]])))</f>
        <v>North Loop</v>
      </c>
      <c r="AC1253" s="45">
        <f t="shared" si="20"/>
        <v>45292</v>
      </c>
      <c r="AD1253" s="44" t="str">
        <f>VLOOKUP(Raw_data[[#This Row],[Locations]]&amp;Raw_data[[#This Row],[Looker2]],Category!A:E,5,0)</f>
        <v>Affiliate</v>
      </c>
      <c r="AE1253" s="44" t="str">
        <f>Raw_data[[#This Row],[Locations]]&amp;Raw_data[[#This Row],[Looker2]]</f>
        <v>North LoopPHP</v>
      </c>
    </row>
    <row r="1254" spans="1:31">
      <c r="A1254" s="15">
        <v>45306</v>
      </c>
      <c r="B1254" s="15">
        <v>45302</v>
      </c>
      <c r="C1254" t="s">
        <v>9</v>
      </c>
      <c r="D1254">
        <v>207240</v>
      </c>
      <c r="E1254" t="s">
        <v>849</v>
      </c>
      <c r="F1254" t="s">
        <v>423</v>
      </c>
      <c r="G1254" t="s">
        <v>312</v>
      </c>
      <c r="H1254" t="s">
        <v>159</v>
      </c>
      <c r="I1254" t="s">
        <v>232</v>
      </c>
      <c r="J1254" t="s">
        <v>17</v>
      </c>
      <c r="K1254" t="s">
        <v>144</v>
      </c>
      <c r="L1254" t="s">
        <v>128</v>
      </c>
      <c r="M1254">
        <v>1</v>
      </c>
      <c r="N1254" s="47">
        <v>225</v>
      </c>
      <c r="O1254" s="47">
        <v>0</v>
      </c>
      <c r="P1254" s="47">
        <v>0</v>
      </c>
      <c r="Q1254" s="47">
        <v>0</v>
      </c>
      <c r="R1254" s="47">
        <v>0</v>
      </c>
      <c r="S1254" s="47">
        <v>225</v>
      </c>
      <c r="T1254" s="47">
        <v>225</v>
      </c>
      <c r="U1254" s="47">
        <v>225</v>
      </c>
      <c r="V1254" t="s">
        <v>71</v>
      </c>
      <c r="W1254" t="s">
        <v>72</v>
      </c>
      <c r="X1254"/>
      <c r="Y1254" t="s">
        <v>240</v>
      </c>
      <c r="Z1254" s="43" t="str">
        <f>Raw_data[[#This Row],[Month]]&amp;Raw_data[[#This Row],[Locations]]&amp;Raw_data[[#This Row],[Looker2]]</f>
        <v>45292North LoopIOP</v>
      </c>
      <c r="AA1254" s="44" t="str">
        <f>IFERROR(VLOOKUP(Raw_data[[#This Row],[Description]],'LU Table'!$A$1:$B$50,2,0),"")</f>
        <v>IOP</v>
      </c>
      <c r="AB1254" s="44" t="str">
        <f>TRIM(MID(Raw_data[[#This Row],[Location]],LEN("Positive Recovery- ")+1,LEN(Raw_data[[#This Row],[Location]])))</f>
        <v>North Loop</v>
      </c>
      <c r="AC1254" s="45">
        <f t="shared" si="20"/>
        <v>45292</v>
      </c>
      <c r="AD1254" s="44" t="str">
        <f>VLOOKUP(Raw_data[[#This Row],[Locations]]&amp;Raw_data[[#This Row],[Looker2]],Category!A:E,5,0)</f>
        <v>Affiliate</v>
      </c>
      <c r="AE1254" s="44" t="str">
        <f>Raw_data[[#This Row],[Locations]]&amp;Raw_data[[#This Row],[Looker2]]</f>
        <v>North LoopIOP</v>
      </c>
    </row>
    <row r="1255" spans="1:31">
      <c r="A1255" s="15">
        <v>45306</v>
      </c>
      <c r="B1255" s="15">
        <v>45302</v>
      </c>
      <c r="C1255" t="s">
        <v>9</v>
      </c>
      <c r="D1255">
        <v>207241</v>
      </c>
      <c r="E1255" t="s">
        <v>1067</v>
      </c>
      <c r="F1255" t="s">
        <v>1068</v>
      </c>
      <c r="G1255" t="s">
        <v>422</v>
      </c>
      <c r="H1255" t="s">
        <v>160</v>
      </c>
      <c r="I1255" t="s">
        <v>232</v>
      </c>
      <c r="J1255" t="s">
        <v>95</v>
      </c>
      <c r="K1255" t="s">
        <v>144</v>
      </c>
      <c r="L1255" t="s">
        <v>128</v>
      </c>
      <c r="M1255">
        <v>1</v>
      </c>
      <c r="N1255" s="47">
        <v>130</v>
      </c>
      <c r="O1255" s="47">
        <v>0</v>
      </c>
      <c r="P1255" s="47">
        <v>0</v>
      </c>
      <c r="Q1255" s="47">
        <v>0</v>
      </c>
      <c r="R1255" s="47">
        <v>0</v>
      </c>
      <c r="S1255" s="47">
        <v>0</v>
      </c>
      <c r="T1255" s="47">
        <v>117</v>
      </c>
      <c r="U1255" s="47">
        <v>19.5</v>
      </c>
      <c r="V1255" t="s">
        <v>71</v>
      </c>
      <c r="W1255" t="s">
        <v>72</v>
      </c>
      <c r="X1255"/>
      <c r="Y1255" t="s">
        <v>240</v>
      </c>
      <c r="Z1255" s="43" t="str">
        <f>Raw_data[[#This Row],[Month]]&amp;Raw_data[[#This Row],[Locations]]&amp;Raw_data[[#This Row],[Looker2]]</f>
        <v>45292North LoopIOP</v>
      </c>
      <c r="AA1255" s="44" t="str">
        <f>IFERROR(VLOOKUP(Raw_data[[#This Row],[Description]],'LU Table'!$A$1:$B$50,2,0),"")</f>
        <v>IOP</v>
      </c>
      <c r="AB1255" s="44" t="str">
        <f>TRIM(MID(Raw_data[[#This Row],[Location]],LEN("Positive Recovery- ")+1,LEN(Raw_data[[#This Row],[Location]])))</f>
        <v>North Loop</v>
      </c>
      <c r="AC1255" s="45">
        <f t="shared" si="20"/>
        <v>45292</v>
      </c>
      <c r="AD1255" s="44" t="str">
        <f>VLOOKUP(Raw_data[[#This Row],[Locations]]&amp;Raw_data[[#This Row],[Looker2]],Category!A:E,5,0)</f>
        <v>Affiliate</v>
      </c>
      <c r="AE1255" s="44" t="str">
        <f>Raw_data[[#This Row],[Locations]]&amp;Raw_data[[#This Row],[Looker2]]</f>
        <v>North LoopIOP</v>
      </c>
    </row>
    <row r="1256" spans="1:31">
      <c r="A1256" s="15">
        <v>45306</v>
      </c>
      <c r="B1256" s="15">
        <v>45302</v>
      </c>
      <c r="C1256" t="s">
        <v>9</v>
      </c>
      <c r="D1256">
        <v>207242</v>
      </c>
      <c r="E1256" t="s">
        <v>727</v>
      </c>
      <c r="F1256" t="s">
        <v>261</v>
      </c>
      <c r="G1256" t="s">
        <v>728</v>
      </c>
      <c r="H1256" t="s">
        <v>159</v>
      </c>
      <c r="I1256" t="s">
        <v>232</v>
      </c>
      <c r="J1256" t="s">
        <v>17</v>
      </c>
      <c r="K1256" t="s">
        <v>144</v>
      </c>
      <c r="L1256" t="s">
        <v>128</v>
      </c>
      <c r="M1256">
        <v>1</v>
      </c>
      <c r="N1256" s="47">
        <v>225</v>
      </c>
      <c r="O1256" s="47">
        <v>0</v>
      </c>
      <c r="P1256" s="47">
        <v>0</v>
      </c>
      <c r="Q1256" s="47">
        <v>0</v>
      </c>
      <c r="R1256" s="47">
        <v>0</v>
      </c>
      <c r="S1256" s="47">
        <v>225</v>
      </c>
      <c r="T1256" s="47">
        <v>225</v>
      </c>
      <c r="U1256" s="47">
        <v>225</v>
      </c>
      <c r="V1256" t="s">
        <v>71</v>
      </c>
      <c r="W1256" t="s">
        <v>72</v>
      </c>
      <c r="X1256"/>
      <c r="Y1256" t="s">
        <v>240</v>
      </c>
      <c r="Z1256" s="43" t="str">
        <f>Raw_data[[#This Row],[Month]]&amp;Raw_data[[#This Row],[Locations]]&amp;Raw_data[[#This Row],[Looker2]]</f>
        <v>45292North LoopIOP</v>
      </c>
      <c r="AA1256" s="44" t="str">
        <f>IFERROR(VLOOKUP(Raw_data[[#This Row],[Description]],'LU Table'!$A$1:$B$50,2,0),"")</f>
        <v>IOP</v>
      </c>
      <c r="AB1256" s="44" t="str">
        <f>TRIM(MID(Raw_data[[#This Row],[Location]],LEN("Positive Recovery- ")+1,LEN(Raw_data[[#This Row],[Location]])))</f>
        <v>North Loop</v>
      </c>
      <c r="AC1256" s="45">
        <f t="shared" si="20"/>
        <v>45292</v>
      </c>
      <c r="AD1256" s="44" t="str">
        <f>VLOOKUP(Raw_data[[#This Row],[Locations]]&amp;Raw_data[[#This Row],[Looker2]],Category!A:E,5,0)</f>
        <v>Affiliate</v>
      </c>
      <c r="AE1256" s="44" t="str">
        <f>Raw_data[[#This Row],[Locations]]&amp;Raw_data[[#This Row],[Looker2]]</f>
        <v>North LoopIOP</v>
      </c>
    </row>
    <row r="1257" spans="1:31">
      <c r="A1257" s="15">
        <v>45306</v>
      </c>
      <c r="B1257" s="15">
        <v>45302</v>
      </c>
      <c r="C1257" t="s">
        <v>9</v>
      </c>
      <c r="D1257">
        <v>207243</v>
      </c>
      <c r="E1257" t="s">
        <v>986</v>
      </c>
      <c r="F1257" t="s">
        <v>305</v>
      </c>
      <c r="G1257" t="s">
        <v>433</v>
      </c>
      <c r="H1257" t="s">
        <v>166</v>
      </c>
      <c r="I1257" t="s">
        <v>232</v>
      </c>
      <c r="J1257" t="s">
        <v>94</v>
      </c>
      <c r="K1257" t="s">
        <v>77</v>
      </c>
      <c r="L1257" t="s">
        <v>129</v>
      </c>
      <c r="M1257">
        <v>1</v>
      </c>
      <c r="N1257" s="47">
        <v>325</v>
      </c>
      <c r="O1257" s="47">
        <v>0</v>
      </c>
      <c r="P1257" s="47">
        <v>0</v>
      </c>
      <c r="Q1257" s="47">
        <v>0</v>
      </c>
      <c r="R1257" s="47">
        <v>0</v>
      </c>
      <c r="S1257" s="47">
        <v>0</v>
      </c>
      <c r="T1257" s="47">
        <v>292.5</v>
      </c>
      <c r="U1257" s="47">
        <v>-32.5</v>
      </c>
      <c r="V1257" t="s">
        <v>71</v>
      </c>
      <c r="W1257" t="s">
        <v>72</v>
      </c>
      <c r="X1257"/>
      <c r="Y1257" t="s">
        <v>240</v>
      </c>
      <c r="Z1257" s="43" t="str">
        <f>Raw_data[[#This Row],[Month]]&amp;Raw_data[[#This Row],[Locations]]&amp;Raw_data[[#This Row],[Looker2]]</f>
        <v>45292HumblePHP</v>
      </c>
      <c r="AA1257" s="44" t="str">
        <f>IFERROR(VLOOKUP(Raw_data[[#This Row],[Description]],'LU Table'!$A$1:$B$50,2,0),"")</f>
        <v>PHP</v>
      </c>
      <c r="AB1257" s="44" t="str">
        <f>TRIM(MID(Raw_data[[#This Row],[Location]],LEN("Positive Recovery- ")+1,LEN(Raw_data[[#This Row],[Location]])))</f>
        <v>Humble</v>
      </c>
      <c r="AC1257" s="45">
        <f t="shared" si="20"/>
        <v>45292</v>
      </c>
      <c r="AD1257" s="44" t="str">
        <f>VLOOKUP(Raw_data[[#This Row],[Locations]]&amp;Raw_data[[#This Row],[Looker2]],Category!A:E,5,0)</f>
        <v>Affiliate</v>
      </c>
      <c r="AE1257" s="44" t="str">
        <f>Raw_data[[#This Row],[Locations]]&amp;Raw_data[[#This Row],[Looker2]]</f>
        <v>HumblePHP</v>
      </c>
    </row>
    <row r="1258" spans="1:31">
      <c r="A1258" s="15">
        <v>45306</v>
      </c>
      <c r="B1258" s="15">
        <v>45302</v>
      </c>
      <c r="C1258" t="s">
        <v>9</v>
      </c>
      <c r="D1258">
        <v>207244</v>
      </c>
      <c r="E1258" t="s">
        <v>884</v>
      </c>
      <c r="F1258" t="s">
        <v>324</v>
      </c>
      <c r="G1258" t="s">
        <v>643</v>
      </c>
      <c r="H1258" t="s">
        <v>158</v>
      </c>
      <c r="I1258" t="s">
        <v>232</v>
      </c>
      <c r="J1258" t="s">
        <v>87</v>
      </c>
      <c r="K1258" t="s">
        <v>77</v>
      </c>
      <c r="L1258" t="s">
        <v>128</v>
      </c>
      <c r="M1258">
        <v>1</v>
      </c>
      <c r="N1258" s="47">
        <v>275</v>
      </c>
      <c r="O1258" s="47">
        <v>0</v>
      </c>
      <c r="P1258" s="47">
        <v>0</v>
      </c>
      <c r="Q1258" s="47">
        <v>0</v>
      </c>
      <c r="R1258" s="47">
        <v>0</v>
      </c>
      <c r="S1258" s="47">
        <v>0</v>
      </c>
      <c r="T1258" s="47">
        <v>247.5</v>
      </c>
      <c r="U1258" s="47">
        <v>0</v>
      </c>
      <c r="V1258" t="s">
        <v>71</v>
      </c>
      <c r="W1258" t="s">
        <v>72</v>
      </c>
      <c r="X1258"/>
      <c r="Y1258" t="s">
        <v>240</v>
      </c>
      <c r="Z1258" s="43" t="str">
        <f>Raw_data[[#This Row],[Month]]&amp;Raw_data[[#This Row],[Locations]]&amp;Raw_data[[#This Row],[Looker2]]</f>
        <v>45292HumbleIOP</v>
      </c>
      <c r="AA1258" s="44" t="str">
        <f>IFERROR(VLOOKUP(Raw_data[[#This Row],[Description]],'LU Table'!$A$1:$B$50,2,0),"")</f>
        <v>IOP</v>
      </c>
      <c r="AB1258" s="44" t="str">
        <f>TRIM(MID(Raw_data[[#This Row],[Location]],LEN("Positive Recovery- ")+1,LEN(Raw_data[[#This Row],[Location]])))</f>
        <v>Humble</v>
      </c>
      <c r="AC1258" s="45">
        <f t="shared" si="20"/>
        <v>45292</v>
      </c>
      <c r="AD1258" s="44" t="str">
        <f>VLOOKUP(Raw_data[[#This Row],[Locations]]&amp;Raw_data[[#This Row],[Looker2]],Category!A:E,5,0)</f>
        <v>Affiliate</v>
      </c>
      <c r="AE1258" s="44" t="str">
        <f>Raw_data[[#This Row],[Locations]]&amp;Raw_data[[#This Row],[Looker2]]</f>
        <v>HumbleIOP</v>
      </c>
    </row>
    <row r="1259" spans="1:31">
      <c r="A1259" s="15">
        <v>45306</v>
      </c>
      <c r="B1259" s="15">
        <v>45302</v>
      </c>
      <c r="C1259" t="s">
        <v>9</v>
      </c>
      <c r="D1259">
        <v>207245</v>
      </c>
      <c r="E1259" t="s">
        <v>824</v>
      </c>
      <c r="F1259" t="s">
        <v>539</v>
      </c>
      <c r="G1259" t="s">
        <v>825</v>
      </c>
      <c r="H1259" t="s">
        <v>158</v>
      </c>
      <c r="I1259" t="s">
        <v>232</v>
      </c>
      <c r="J1259" t="s">
        <v>88</v>
      </c>
      <c r="K1259" t="s">
        <v>77</v>
      </c>
      <c r="L1259" t="s">
        <v>128</v>
      </c>
      <c r="M1259">
        <v>1</v>
      </c>
      <c r="N1259" s="47">
        <v>250</v>
      </c>
      <c r="O1259" s="47">
        <v>0</v>
      </c>
      <c r="P1259" s="47">
        <v>0</v>
      </c>
      <c r="Q1259" s="47">
        <v>0</v>
      </c>
      <c r="R1259" s="47">
        <v>0</v>
      </c>
      <c r="S1259" s="47">
        <v>0</v>
      </c>
      <c r="T1259" s="47">
        <v>225</v>
      </c>
      <c r="U1259" s="47">
        <v>225</v>
      </c>
      <c r="V1259" t="s">
        <v>71</v>
      </c>
      <c r="W1259" t="s">
        <v>72</v>
      </c>
      <c r="X1259"/>
      <c r="Y1259" t="s">
        <v>240</v>
      </c>
      <c r="Z1259" s="43" t="str">
        <f>Raw_data[[#This Row],[Month]]&amp;Raw_data[[#This Row],[Locations]]&amp;Raw_data[[#This Row],[Looker2]]</f>
        <v>45292HumbleIOP</v>
      </c>
      <c r="AA1259" s="44" t="str">
        <f>IFERROR(VLOOKUP(Raw_data[[#This Row],[Description]],'LU Table'!$A$1:$B$50,2,0),"")</f>
        <v>IOP</v>
      </c>
      <c r="AB1259" s="44" t="str">
        <f>TRIM(MID(Raw_data[[#This Row],[Location]],LEN("Positive Recovery- ")+1,LEN(Raw_data[[#This Row],[Location]])))</f>
        <v>Humble</v>
      </c>
      <c r="AC1259" s="45">
        <f t="shared" si="20"/>
        <v>45292</v>
      </c>
      <c r="AD1259" s="44" t="str">
        <f>VLOOKUP(Raw_data[[#This Row],[Locations]]&amp;Raw_data[[#This Row],[Looker2]],Category!A:E,5,0)</f>
        <v>Affiliate</v>
      </c>
      <c r="AE1259" s="44" t="str">
        <f>Raw_data[[#This Row],[Locations]]&amp;Raw_data[[#This Row],[Looker2]]</f>
        <v>HumbleIOP</v>
      </c>
    </row>
    <row r="1260" spans="1:31">
      <c r="A1260" s="15">
        <v>45306</v>
      </c>
      <c r="B1260" s="15">
        <v>45302</v>
      </c>
      <c r="C1260" t="s">
        <v>9</v>
      </c>
      <c r="D1260">
        <v>207246</v>
      </c>
      <c r="E1260" t="s">
        <v>732</v>
      </c>
      <c r="F1260" t="s">
        <v>378</v>
      </c>
      <c r="G1260" t="s">
        <v>733</v>
      </c>
      <c r="H1260" t="s">
        <v>158</v>
      </c>
      <c r="I1260" t="s">
        <v>232</v>
      </c>
      <c r="J1260" t="s">
        <v>88</v>
      </c>
      <c r="K1260" t="s">
        <v>77</v>
      </c>
      <c r="L1260" t="s">
        <v>128</v>
      </c>
      <c r="M1260">
        <v>1</v>
      </c>
      <c r="N1260" s="47">
        <v>250</v>
      </c>
      <c r="O1260" s="47">
        <v>0</v>
      </c>
      <c r="P1260" s="47">
        <v>0</v>
      </c>
      <c r="Q1260" s="47">
        <v>0</v>
      </c>
      <c r="R1260" s="47">
        <v>0</v>
      </c>
      <c r="S1260" s="47">
        <v>250</v>
      </c>
      <c r="T1260" s="47">
        <v>225</v>
      </c>
      <c r="U1260" s="47">
        <v>225</v>
      </c>
      <c r="V1260" t="s">
        <v>71</v>
      </c>
      <c r="W1260" t="s">
        <v>72</v>
      </c>
      <c r="X1260"/>
      <c r="Y1260" t="s">
        <v>240</v>
      </c>
      <c r="Z1260" s="43" t="str">
        <f>Raw_data[[#This Row],[Month]]&amp;Raw_data[[#This Row],[Locations]]&amp;Raw_data[[#This Row],[Looker2]]</f>
        <v>45292HumbleIOP</v>
      </c>
      <c r="AA1260" s="44" t="str">
        <f>IFERROR(VLOOKUP(Raw_data[[#This Row],[Description]],'LU Table'!$A$1:$B$50,2,0),"")</f>
        <v>IOP</v>
      </c>
      <c r="AB1260" s="44" t="str">
        <f>TRIM(MID(Raw_data[[#This Row],[Location]],LEN("Positive Recovery- ")+1,LEN(Raw_data[[#This Row],[Location]])))</f>
        <v>Humble</v>
      </c>
      <c r="AC1260" s="45">
        <f t="shared" si="20"/>
        <v>45292</v>
      </c>
      <c r="AD1260" s="44" t="str">
        <f>VLOOKUP(Raw_data[[#This Row],[Locations]]&amp;Raw_data[[#This Row],[Looker2]],Category!A:E,5,0)</f>
        <v>Affiliate</v>
      </c>
      <c r="AE1260" s="44" t="str">
        <f>Raw_data[[#This Row],[Locations]]&amp;Raw_data[[#This Row],[Looker2]]</f>
        <v>HumbleIOP</v>
      </c>
    </row>
    <row r="1261" spans="1:31">
      <c r="A1261" s="15">
        <v>45306</v>
      </c>
      <c r="B1261" s="15">
        <v>45302</v>
      </c>
      <c r="C1261" t="s">
        <v>9</v>
      </c>
      <c r="D1261">
        <v>207247</v>
      </c>
      <c r="E1261" t="s">
        <v>1039</v>
      </c>
      <c r="F1261" t="s">
        <v>689</v>
      </c>
      <c r="G1261" t="s">
        <v>445</v>
      </c>
      <c r="H1261" t="s">
        <v>167</v>
      </c>
      <c r="I1261" t="s">
        <v>232</v>
      </c>
      <c r="J1261" t="s">
        <v>87</v>
      </c>
      <c r="K1261" t="s">
        <v>77</v>
      </c>
      <c r="L1261" t="s">
        <v>129</v>
      </c>
      <c r="M1261">
        <v>1</v>
      </c>
      <c r="N1261" s="47">
        <v>425</v>
      </c>
      <c r="O1261" s="47">
        <v>0</v>
      </c>
      <c r="P1261" s="47">
        <v>0</v>
      </c>
      <c r="Q1261" s="47">
        <v>0</v>
      </c>
      <c r="R1261" s="47">
        <v>0</v>
      </c>
      <c r="S1261" s="47">
        <v>0</v>
      </c>
      <c r="T1261" s="47">
        <v>425</v>
      </c>
      <c r="U1261" s="47">
        <v>425</v>
      </c>
      <c r="V1261" t="s">
        <v>71</v>
      </c>
      <c r="W1261" t="s">
        <v>72</v>
      </c>
      <c r="X1261"/>
      <c r="Y1261" t="s">
        <v>240</v>
      </c>
      <c r="Z1261" s="43" t="str">
        <f>Raw_data[[#This Row],[Month]]&amp;Raw_data[[#This Row],[Locations]]&amp;Raw_data[[#This Row],[Looker2]]</f>
        <v>45292HumblePHP</v>
      </c>
      <c r="AA1261" s="44" t="str">
        <f>IFERROR(VLOOKUP(Raw_data[[#This Row],[Description]],'LU Table'!$A$1:$B$50,2,0),"")</f>
        <v>PHP</v>
      </c>
      <c r="AB1261" s="44" t="str">
        <f>TRIM(MID(Raw_data[[#This Row],[Location]],LEN("Positive Recovery- ")+1,LEN(Raw_data[[#This Row],[Location]])))</f>
        <v>Humble</v>
      </c>
      <c r="AC1261" s="45">
        <f t="shared" si="20"/>
        <v>45292</v>
      </c>
      <c r="AD1261" s="44" t="str">
        <f>VLOOKUP(Raw_data[[#This Row],[Locations]]&amp;Raw_data[[#This Row],[Looker2]],Category!A:E,5,0)</f>
        <v>Affiliate</v>
      </c>
      <c r="AE1261" s="44" t="str">
        <f>Raw_data[[#This Row],[Locations]]&amp;Raw_data[[#This Row],[Looker2]]</f>
        <v>HumblePHP</v>
      </c>
    </row>
    <row r="1262" spans="1:31">
      <c r="A1262" s="15">
        <v>45306</v>
      </c>
      <c r="B1262" s="15">
        <v>45302</v>
      </c>
      <c r="C1262" t="s">
        <v>9</v>
      </c>
      <c r="D1262">
        <v>207248</v>
      </c>
      <c r="E1262" t="s">
        <v>856</v>
      </c>
      <c r="F1262" t="s">
        <v>410</v>
      </c>
      <c r="G1262" t="s">
        <v>393</v>
      </c>
      <c r="H1262" t="s">
        <v>158</v>
      </c>
      <c r="I1262" t="s">
        <v>232</v>
      </c>
      <c r="J1262" t="s">
        <v>88</v>
      </c>
      <c r="K1262" t="s">
        <v>77</v>
      </c>
      <c r="L1262" t="s">
        <v>128</v>
      </c>
      <c r="M1262">
        <v>1</v>
      </c>
      <c r="N1262" s="47">
        <v>250</v>
      </c>
      <c r="O1262" s="47">
        <v>0</v>
      </c>
      <c r="P1262" s="47">
        <v>0</v>
      </c>
      <c r="Q1262" s="47">
        <v>0</v>
      </c>
      <c r="R1262" s="47">
        <v>0</v>
      </c>
      <c r="S1262" s="47">
        <v>0</v>
      </c>
      <c r="T1262" s="47">
        <v>225</v>
      </c>
      <c r="U1262" s="47">
        <v>25</v>
      </c>
      <c r="V1262" t="s">
        <v>71</v>
      </c>
      <c r="W1262" t="s">
        <v>72</v>
      </c>
      <c r="X1262"/>
      <c r="Y1262" t="s">
        <v>240</v>
      </c>
      <c r="Z1262" s="43" t="str">
        <f>Raw_data[[#This Row],[Month]]&amp;Raw_data[[#This Row],[Locations]]&amp;Raw_data[[#This Row],[Looker2]]</f>
        <v>45292HumbleIOP</v>
      </c>
      <c r="AA1262" s="44" t="str">
        <f>IFERROR(VLOOKUP(Raw_data[[#This Row],[Description]],'LU Table'!$A$1:$B$50,2,0),"")</f>
        <v>IOP</v>
      </c>
      <c r="AB1262" s="44" t="str">
        <f>TRIM(MID(Raw_data[[#This Row],[Location]],LEN("Positive Recovery- ")+1,LEN(Raw_data[[#This Row],[Location]])))</f>
        <v>Humble</v>
      </c>
      <c r="AC1262" s="45">
        <f t="shared" si="20"/>
        <v>45292</v>
      </c>
      <c r="AD1262" s="44" t="str">
        <f>VLOOKUP(Raw_data[[#This Row],[Locations]]&amp;Raw_data[[#This Row],[Looker2]],Category!A:E,5,0)</f>
        <v>Affiliate</v>
      </c>
      <c r="AE1262" s="44" t="str">
        <f>Raw_data[[#This Row],[Locations]]&amp;Raw_data[[#This Row],[Looker2]]</f>
        <v>HumbleIOP</v>
      </c>
    </row>
    <row r="1263" spans="1:31">
      <c r="A1263" s="15">
        <v>45306</v>
      </c>
      <c r="B1263" s="15">
        <v>45302</v>
      </c>
      <c r="C1263" t="s">
        <v>9</v>
      </c>
      <c r="D1263">
        <v>207250</v>
      </c>
      <c r="E1263" t="s">
        <v>987</v>
      </c>
      <c r="F1263" t="s">
        <v>520</v>
      </c>
      <c r="G1263" t="s">
        <v>988</v>
      </c>
      <c r="H1263" t="s">
        <v>157</v>
      </c>
      <c r="I1263" t="s">
        <v>232</v>
      </c>
      <c r="J1263" t="s">
        <v>88</v>
      </c>
      <c r="K1263" t="s">
        <v>77</v>
      </c>
      <c r="L1263" t="s">
        <v>129</v>
      </c>
      <c r="M1263">
        <v>1</v>
      </c>
      <c r="N1263" s="47">
        <v>400</v>
      </c>
      <c r="O1263" s="47">
        <v>0</v>
      </c>
      <c r="P1263" s="47">
        <v>0</v>
      </c>
      <c r="Q1263" s="47">
        <v>0</v>
      </c>
      <c r="R1263" s="47">
        <v>0</v>
      </c>
      <c r="S1263" s="47">
        <v>0</v>
      </c>
      <c r="T1263" s="47">
        <v>360</v>
      </c>
      <c r="U1263" s="47">
        <v>360</v>
      </c>
      <c r="V1263" t="s">
        <v>71</v>
      </c>
      <c r="W1263" t="s">
        <v>72</v>
      </c>
      <c r="X1263"/>
      <c r="Y1263" t="s">
        <v>240</v>
      </c>
      <c r="Z1263" s="43" t="str">
        <f>Raw_data[[#This Row],[Month]]&amp;Raw_data[[#This Row],[Locations]]&amp;Raw_data[[#This Row],[Looker2]]</f>
        <v>45292HumblePHP</v>
      </c>
      <c r="AA1263" s="44" t="str">
        <f>IFERROR(VLOOKUP(Raw_data[[#This Row],[Description]],'LU Table'!$A$1:$B$50,2,0),"")</f>
        <v>PHP</v>
      </c>
      <c r="AB1263" s="44" t="str">
        <f>TRIM(MID(Raw_data[[#This Row],[Location]],LEN("Positive Recovery- ")+1,LEN(Raw_data[[#This Row],[Location]])))</f>
        <v>Humble</v>
      </c>
      <c r="AC1263" s="45">
        <f t="shared" si="20"/>
        <v>45292</v>
      </c>
      <c r="AD1263" s="44" t="str">
        <f>VLOOKUP(Raw_data[[#This Row],[Locations]]&amp;Raw_data[[#This Row],[Looker2]],Category!A:E,5,0)</f>
        <v>Affiliate</v>
      </c>
      <c r="AE1263" s="44" t="str">
        <f>Raw_data[[#This Row],[Locations]]&amp;Raw_data[[#This Row],[Looker2]]</f>
        <v>HumblePHP</v>
      </c>
    </row>
    <row r="1264" spans="1:31">
      <c r="A1264" s="15">
        <v>45306</v>
      </c>
      <c r="B1264" s="15">
        <v>45302</v>
      </c>
      <c r="C1264" t="s">
        <v>9</v>
      </c>
      <c r="D1264">
        <v>207251</v>
      </c>
      <c r="E1264" t="s">
        <v>188</v>
      </c>
      <c r="F1264" t="s">
        <v>449</v>
      </c>
      <c r="G1264" t="s">
        <v>513</v>
      </c>
      <c r="H1264" t="s">
        <v>157</v>
      </c>
      <c r="I1264" t="s">
        <v>232</v>
      </c>
      <c r="J1264" t="s">
        <v>88</v>
      </c>
      <c r="K1264" t="s">
        <v>77</v>
      </c>
      <c r="L1264" t="s">
        <v>129</v>
      </c>
      <c r="M1264">
        <v>1</v>
      </c>
      <c r="N1264" s="47">
        <v>400</v>
      </c>
      <c r="O1264" s="47">
        <v>0</v>
      </c>
      <c r="P1264" s="47">
        <v>0</v>
      </c>
      <c r="Q1264" s="47">
        <v>0</v>
      </c>
      <c r="R1264" s="47">
        <v>0</v>
      </c>
      <c r="S1264" s="47">
        <v>400</v>
      </c>
      <c r="T1264" s="47">
        <v>360</v>
      </c>
      <c r="U1264" s="47">
        <v>360</v>
      </c>
      <c r="V1264" t="s">
        <v>71</v>
      </c>
      <c r="W1264" t="s">
        <v>72</v>
      </c>
      <c r="X1264"/>
      <c r="Y1264" t="s">
        <v>240</v>
      </c>
      <c r="Z1264" s="43" t="str">
        <f>Raw_data[[#This Row],[Month]]&amp;Raw_data[[#This Row],[Locations]]&amp;Raw_data[[#This Row],[Looker2]]</f>
        <v>45292HumblePHP</v>
      </c>
      <c r="AA1264" s="44" t="str">
        <f>IFERROR(VLOOKUP(Raw_data[[#This Row],[Description]],'LU Table'!$A$1:$B$50,2,0),"")</f>
        <v>PHP</v>
      </c>
      <c r="AB1264" s="44" t="str">
        <f>TRIM(MID(Raw_data[[#This Row],[Location]],LEN("Positive Recovery- ")+1,LEN(Raw_data[[#This Row],[Location]])))</f>
        <v>Humble</v>
      </c>
      <c r="AC1264" s="45">
        <f t="shared" si="20"/>
        <v>45292</v>
      </c>
      <c r="AD1264" s="44" t="str">
        <f>VLOOKUP(Raw_data[[#This Row],[Locations]]&amp;Raw_data[[#This Row],[Looker2]],Category!A:E,5,0)</f>
        <v>Affiliate</v>
      </c>
      <c r="AE1264" s="44" t="str">
        <f>Raw_data[[#This Row],[Locations]]&amp;Raw_data[[#This Row],[Looker2]]</f>
        <v>HumblePHP</v>
      </c>
    </row>
    <row r="1265" spans="1:31">
      <c r="A1265" s="15">
        <v>45306</v>
      </c>
      <c r="B1265" s="15">
        <v>45302</v>
      </c>
      <c r="C1265" t="s">
        <v>9</v>
      </c>
      <c r="D1265">
        <v>207252</v>
      </c>
      <c r="E1265" t="s">
        <v>1069</v>
      </c>
      <c r="F1265" t="s">
        <v>1070</v>
      </c>
      <c r="G1265" t="s">
        <v>1071</v>
      </c>
      <c r="H1265" t="s">
        <v>167</v>
      </c>
      <c r="I1265" t="s">
        <v>232</v>
      </c>
      <c r="J1265" t="s">
        <v>87</v>
      </c>
      <c r="K1265" t="s">
        <v>77</v>
      </c>
      <c r="L1265" t="s">
        <v>129</v>
      </c>
      <c r="M1265">
        <v>1</v>
      </c>
      <c r="N1265" s="47">
        <v>425</v>
      </c>
      <c r="O1265" s="47">
        <v>0</v>
      </c>
      <c r="P1265" s="47">
        <v>0</v>
      </c>
      <c r="Q1265" s="47">
        <v>0</v>
      </c>
      <c r="R1265" s="47">
        <v>0</v>
      </c>
      <c r="S1265" s="47">
        <v>0</v>
      </c>
      <c r="T1265" s="47">
        <v>425</v>
      </c>
      <c r="U1265" s="47">
        <v>329.54</v>
      </c>
      <c r="V1265" t="s">
        <v>71</v>
      </c>
      <c r="W1265" t="s">
        <v>72</v>
      </c>
      <c r="X1265"/>
      <c r="Y1265" t="s">
        <v>240</v>
      </c>
      <c r="Z1265" s="43" t="str">
        <f>Raw_data[[#This Row],[Month]]&amp;Raw_data[[#This Row],[Locations]]&amp;Raw_data[[#This Row],[Looker2]]</f>
        <v>45292HumblePHP</v>
      </c>
      <c r="AA1265" s="44" t="str">
        <f>IFERROR(VLOOKUP(Raw_data[[#This Row],[Description]],'LU Table'!$A$1:$B$50,2,0),"")</f>
        <v>PHP</v>
      </c>
      <c r="AB1265" s="44" t="str">
        <f>TRIM(MID(Raw_data[[#This Row],[Location]],LEN("Positive Recovery- ")+1,LEN(Raw_data[[#This Row],[Location]])))</f>
        <v>Humble</v>
      </c>
      <c r="AC1265" s="45">
        <f t="shared" si="20"/>
        <v>45292</v>
      </c>
      <c r="AD1265" s="44" t="str">
        <f>VLOOKUP(Raw_data[[#This Row],[Locations]]&amp;Raw_data[[#This Row],[Looker2]],Category!A:E,5,0)</f>
        <v>Affiliate</v>
      </c>
      <c r="AE1265" s="44" t="str">
        <f>Raw_data[[#This Row],[Locations]]&amp;Raw_data[[#This Row],[Looker2]]</f>
        <v>HumblePHP</v>
      </c>
    </row>
    <row r="1266" spans="1:31">
      <c r="A1266" s="15">
        <v>45306</v>
      </c>
      <c r="B1266" s="15">
        <v>45302</v>
      </c>
      <c r="C1266" t="s">
        <v>9</v>
      </c>
      <c r="D1266">
        <v>207253</v>
      </c>
      <c r="E1266" t="s">
        <v>872</v>
      </c>
      <c r="F1266" t="s">
        <v>873</v>
      </c>
      <c r="G1266" t="s">
        <v>276</v>
      </c>
      <c r="H1266" t="s">
        <v>159</v>
      </c>
      <c r="I1266" t="s">
        <v>232</v>
      </c>
      <c r="J1266" t="s">
        <v>88</v>
      </c>
      <c r="K1266" t="s">
        <v>77</v>
      </c>
      <c r="L1266" t="s">
        <v>128</v>
      </c>
      <c r="M1266">
        <v>1</v>
      </c>
      <c r="N1266" s="47">
        <v>250</v>
      </c>
      <c r="O1266" s="47">
        <v>0</v>
      </c>
      <c r="P1266" s="47">
        <v>0</v>
      </c>
      <c r="Q1266" s="47">
        <v>0</v>
      </c>
      <c r="R1266" s="47">
        <v>0</v>
      </c>
      <c r="S1266" s="47">
        <v>250</v>
      </c>
      <c r="T1266" s="47">
        <v>225</v>
      </c>
      <c r="U1266" s="47">
        <v>225</v>
      </c>
      <c r="V1266" t="s">
        <v>71</v>
      </c>
      <c r="W1266" t="s">
        <v>72</v>
      </c>
      <c r="X1266"/>
      <c r="Y1266" t="s">
        <v>240</v>
      </c>
      <c r="Z1266" s="43" t="str">
        <f>Raw_data[[#This Row],[Month]]&amp;Raw_data[[#This Row],[Locations]]&amp;Raw_data[[#This Row],[Looker2]]</f>
        <v>45292HumbleIOP</v>
      </c>
      <c r="AA1266" s="44" t="str">
        <f>IFERROR(VLOOKUP(Raw_data[[#This Row],[Description]],'LU Table'!$A$1:$B$50,2,0),"")</f>
        <v>IOP</v>
      </c>
      <c r="AB1266" s="44" t="str">
        <f>TRIM(MID(Raw_data[[#This Row],[Location]],LEN("Positive Recovery- ")+1,LEN(Raw_data[[#This Row],[Location]])))</f>
        <v>Humble</v>
      </c>
      <c r="AC1266" s="45">
        <f t="shared" si="20"/>
        <v>45292</v>
      </c>
      <c r="AD1266" s="44" t="str">
        <f>VLOOKUP(Raw_data[[#This Row],[Locations]]&amp;Raw_data[[#This Row],[Looker2]],Category!A:E,5,0)</f>
        <v>Affiliate</v>
      </c>
      <c r="AE1266" s="44" t="str">
        <f>Raw_data[[#This Row],[Locations]]&amp;Raw_data[[#This Row],[Looker2]]</f>
        <v>HumbleIOP</v>
      </c>
    </row>
    <row r="1267" spans="1:31">
      <c r="A1267" s="15">
        <v>45306</v>
      </c>
      <c r="B1267" s="15">
        <v>45302</v>
      </c>
      <c r="C1267" t="s">
        <v>9</v>
      </c>
      <c r="D1267">
        <v>207254</v>
      </c>
      <c r="E1267" t="s">
        <v>783</v>
      </c>
      <c r="F1267" t="s">
        <v>784</v>
      </c>
      <c r="G1267" t="s">
        <v>785</v>
      </c>
      <c r="H1267" t="s">
        <v>160</v>
      </c>
      <c r="I1267" t="s">
        <v>232</v>
      </c>
      <c r="J1267" t="s">
        <v>95</v>
      </c>
      <c r="K1267" t="s">
        <v>77</v>
      </c>
      <c r="L1267" t="s">
        <v>128</v>
      </c>
      <c r="M1267">
        <v>1</v>
      </c>
      <c r="N1267" s="47">
        <v>130</v>
      </c>
      <c r="O1267" s="47">
        <v>0</v>
      </c>
      <c r="P1267" s="47">
        <v>0</v>
      </c>
      <c r="Q1267" s="47">
        <v>0</v>
      </c>
      <c r="R1267" s="47">
        <v>0</v>
      </c>
      <c r="S1267" s="47">
        <v>130</v>
      </c>
      <c r="T1267" s="47">
        <v>117</v>
      </c>
      <c r="U1267" s="47">
        <v>117</v>
      </c>
      <c r="V1267" t="s">
        <v>71</v>
      </c>
      <c r="W1267" t="s">
        <v>72</v>
      </c>
      <c r="X1267"/>
      <c r="Y1267" t="s">
        <v>240</v>
      </c>
      <c r="Z1267" s="43" t="str">
        <f>Raw_data[[#This Row],[Month]]&amp;Raw_data[[#This Row],[Locations]]&amp;Raw_data[[#This Row],[Looker2]]</f>
        <v>45292HumbleIOP</v>
      </c>
      <c r="AA1267" s="44" t="str">
        <f>IFERROR(VLOOKUP(Raw_data[[#This Row],[Description]],'LU Table'!$A$1:$B$50,2,0),"")</f>
        <v>IOP</v>
      </c>
      <c r="AB1267" s="44" t="str">
        <f>TRIM(MID(Raw_data[[#This Row],[Location]],LEN("Positive Recovery- ")+1,LEN(Raw_data[[#This Row],[Location]])))</f>
        <v>Humble</v>
      </c>
      <c r="AC1267" s="45">
        <f t="shared" si="20"/>
        <v>45292</v>
      </c>
      <c r="AD1267" s="44" t="str">
        <f>VLOOKUP(Raw_data[[#This Row],[Locations]]&amp;Raw_data[[#This Row],[Looker2]],Category!A:E,5,0)</f>
        <v>Affiliate</v>
      </c>
      <c r="AE1267" s="44" t="str">
        <f>Raw_data[[#This Row],[Locations]]&amp;Raw_data[[#This Row],[Looker2]]</f>
        <v>HumbleIOP</v>
      </c>
    </row>
    <row r="1268" spans="1:31">
      <c r="A1268" s="15">
        <v>45306</v>
      </c>
      <c r="B1268" s="15">
        <v>45302</v>
      </c>
      <c r="C1268" t="s">
        <v>9</v>
      </c>
      <c r="D1268">
        <v>207257</v>
      </c>
      <c r="E1268" t="s">
        <v>1040</v>
      </c>
      <c r="F1268" t="s">
        <v>534</v>
      </c>
      <c r="G1268" t="s">
        <v>1041</v>
      </c>
      <c r="H1268" t="s">
        <v>166</v>
      </c>
      <c r="I1268" t="s">
        <v>232</v>
      </c>
      <c r="J1268" t="s">
        <v>95</v>
      </c>
      <c r="K1268" t="s">
        <v>547</v>
      </c>
      <c r="L1268" t="s">
        <v>129</v>
      </c>
      <c r="M1268">
        <v>1</v>
      </c>
      <c r="N1268" s="47">
        <v>230</v>
      </c>
      <c r="O1268" s="47">
        <v>0</v>
      </c>
      <c r="P1268" s="47">
        <v>0</v>
      </c>
      <c r="Q1268" s="47">
        <v>0</v>
      </c>
      <c r="R1268" s="47">
        <v>0</v>
      </c>
      <c r="S1268" s="47">
        <v>0</v>
      </c>
      <c r="T1268" s="47">
        <v>207</v>
      </c>
      <c r="U1268" s="47">
        <v>57.5</v>
      </c>
      <c r="V1268" t="s">
        <v>71</v>
      </c>
      <c r="W1268" t="s">
        <v>72</v>
      </c>
      <c r="X1268"/>
      <c r="Y1268" t="s">
        <v>240</v>
      </c>
      <c r="Z1268" s="43" t="str">
        <f>Raw_data[[#This Row],[Month]]&amp;Raw_data[[#This Row],[Locations]]&amp;Raw_data[[#This Row],[Looker2]]</f>
        <v>45292ConroePHP</v>
      </c>
      <c r="AA1268" s="44" t="str">
        <f>IFERROR(VLOOKUP(Raw_data[[#This Row],[Description]],'LU Table'!$A$1:$B$50,2,0),"")</f>
        <v>PHP</v>
      </c>
      <c r="AB1268" s="44" t="str">
        <f>TRIM(MID(Raw_data[[#This Row],[Location]],LEN("Positive Recovery- ")+1,LEN(Raw_data[[#This Row],[Location]])))</f>
        <v>Conroe</v>
      </c>
      <c r="AC1268" s="45">
        <f t="shared" si="20"/>
        <v>45292</v>
      </c>
      <c r="AD1268" s="44" t="str">
        <f>VLOOKUP(Raw_data[[#This Row],[Locations]]&amp;Raw_data[[#This Row],[Looker2]],Category!A:E,5,0)</f>
        <v>Affiliate</v>
      </c>
      <c r="AE1268" s="44" t="str">
        <f>Raw_data[[#This Row],[Locations]]&amp;Raw_data[[#This Row],[Looker2]]</f>
        <v>ConroePHP</v>
      </c>
    </row>
    <row r="1269" spans="1:31">
      <c r="A1269" s="15">
        <v>45306</v>
      </c>
      <c r="B1269" s="15">
        <v>45302</v>
      </c>
      <c r="C1269" t="s">
        <v>9</v>
      </c>
      <c r="D1269">
        <v>207258</v>
      </c>
      <c r="E1269" t="s">
        <v>1028</v>
      </c>
      <c r="F1269" t="s">
        <v>1029</v>
      </c>
      <c r="G1269" t="s">
        <v>1030</v>
      </c>
      <c r="H1269" t="s">
        <v>157</v>
      </c>
      <c r="I1269" t="s">
        <v>232</v>
      </c>
      <c r="J1269" t="s">
        <v>94</v>
      </c>
      <c r="K1269" t="s">
        <v>547</v>
      </c>
      <c r="L1269" t="s">
        <v>129</v>
      </c>
      <c r="M1269">
        <v>1</v>
      </c>
      <c r="N1269" s="47">
        <v>400</v>
      </c>
      <c r="O1269" s="47">
        <v>0</v>
      </c>
      <c r="P1269" s="47">
        <v>0</v>
      </c>
      <c r="Q1269" s="47">
        <v>0</v>
      </c>
      <c r="R1269" s="47">
        <v>0</v>
      </c>
      <c r="S1269" s="47">
        <v>400</v>
      </c>
      <c r="T1269" s="47">
        <v>292.5</v>
      </c>
      <c r="U1269" s="47">
        <v>292.5</v>
      </c>
      <c r="V1269" t="s">
        <v>71</v>
      </c>
      <c r="W1269" t="s">
        <v>72</v>
      </c>
      <c r="X1269"/>
      <c r="Y1269" t="s">
        <v>240</v>
      </c>
      <c r="Z1269" s="43" t="str">
        <f>Raw_data[[#This Row],[Month]]&amp;Raw_data[[#This Row],[Locations]]&amp;Raw_data[[#This Row],[Looker2]]</f>
        <v>45292ConroePHP</v>
      </c>
      <c r="AA1269" s="44" t="str">
        <f>IFERROR(VLOOKUP(Raw_data[[#This Row],[Description]],'LU Table'!$A$1:$B$50,2,0),"")</f>
        <v>PHP</v>
      </c>
      <c r="AB1269" s="44" t="str">
        <f>TRIM(MID(Raw_data[[#This Row],[Location]],LEN("Positive Recovery- ")+1,LEN(Raw_data[[#This Row],[Location]])))</f>
        <v>Conroe</v>
      </c>
      <c r="AC1269" s="45">
        <f t="shared" si="20"/>
        <v>45292</v>
      </c>
      <c r="AD1269" s="44" t="str">
        <f>VLOOKUP(Raw_data[[#This Row],[Locations]]&amp;Raw_data[[#This Row],[Looker2]],Category!A:E,5,0)</f>
        <v>Affiliate</v>
      </c>
      <c r="AE1269" s="44" t="str">
        <f>Raw_data[[#This Row],[Locations]]&amp;Raw_data[[#This Row],[Looker2]]</f>
        <v>ConroePHP</v>
      </c>
    </row>
    <row r="1270" spans="1:31">
      <c r="A1270" s="15">
        <v>45306</v>
      </c>
      <c r="B1270" s="15">
        <v>45302</v>
      </c>
      <c r="C1270" t="s">
        <v>9</v>
      </c>
      <c r="D1270">
        <v>207259</v>
      </c>
      <c r="E1270" t="s">
        <v>945</v>
      </c>
      <c r="F1270" t="s">
        <v>536</v>
      </c>
      <c r="G1270" t="s">
        <v>454</v>
      </c>
      <c r="H1270" t="s">
        <v>158</v>
      </c>
      <c r="I1270" t="s">
        <v>232</v>
      </c>
      <c r="J1270" t="s">
        <v>88</v>
      </c>
      <c r="K1270" t="s">
        <v>547</v>
      </c>
      <c r="L1270" t="s">
        <v>128</v>
      </c>
      <c r="M1270">
        <v>1</v>
      </c>
      <c r="N1270" s="47">
        <v>250</v>
      </c>
      <c r="O1270" s="47">
        <v>0</v>
      </c>
      <c r="P1270" s="47">
        <v>0</v>
      </c>
      <c r="Q1270" s="47">
        <v>0</v>
      </c>
      <c r="R1270" s="47">
        <v>0</v>
      </c>
      <c r="S1270" s="47">
        <v>0</v>
      </c>
      <c r="T1270" s="47">
        <v>225</v>
      </c>
      <c r="U1270" s="47">
        <v>-25</v>
      </c>
      <c r="V1270" t="s">
        <v>71</v>
      </c>
      <c r="W1270" t="s">
        <v>72</v>
      </c>
      <c r="X1270"/>
      <c r="Y1270" t="s">
        <v>240</v>
      </c>
      <c r="Z1270" s="43" t="str">
        <f>Raw_data[[#This Row],[Month]]&amp;Raw_data[[#This Row],[Locations]]&amp;Raw_data[[#This Row],[Looker2]]</f>
        <v>45292ConroeIOP</v>
      </c>
      <c r="AA1270" s="44" t="str">
        <f>IFERROR(VLOOKUP(Raw_data[[#This Row],[Description]],'LU Table'!$A$1:$B$50,2,0),"")</f>
        <v>IOP</v>
      </c>
      <c r="AB1270" s="44" t="str">
        <f>TRIM(MID(Raw_data[[#This Row],[Location]],LEN("Positive Recovery- ")+1,LEN(Raw_data[[#This Row],[Location]])))</f>
        <v>Conroe</v>
      </c>
      <c r="AC1270" s="45">
        <f t="shared" si="20"/>
        <v>45292</v>
      </c>
      <c r="AD1270" s="44" t="str">
        <f>VLOOKUP(Raw_data[[#This Row],[Locations]]&amp;Raw_data[[#This Row],[Looker2]],Category!A:E,5,0)</f>
        <v>Affiliate</v>
      </c>
      <c r="AE1270" s="44" t="str">
        <f>Raw_data[[#This Row],[Locations]]&amp;Raw_data[[#This Row],[Looker2]]</f>
        <v>ConroeIOP</v>
      </c>
    </row>
    <row r="1271" spans="1:31">
      <c r="A1271" s="15">
        <v>45306</v>
      </c>
      <c r="B1271" s="15">
        <v>45302</v>
      </c>
      <c r="C1271" t="s">
        <v>9</v>
      </c>
      <c r="D1271">
        <v>207284</v>
      </c>
      <c r="E1271" t="s">
        <v>994</v>
      </c>
      <c r="F1271" t="s">
        <v>321</v>
      </c>
      <c r="G1271" t="s">
        <v>276</v>
      </c>
      <c r="H1271" t="s">
        <v>151</v>
      </c>
      <c r="I1271" t="s">
        <v>232</v>
      </c>
      <c r="J1271" t="s">
        <v>95</v>
      </c>
      <c r="K1271" t="s">
        <v>107</v>
      </c>
      <c r="L1271" t="s">
        <v>130</v>
      </c>
      <c r="M1271">
        <v>4</v>
      </c>
      <c r="N1271" s="47">
        <v>2120</v>
      </c>
      <c r="O1271" s="47">
        <v>0</v>
      </c>
      <c r="P1271" s="47">
        <v>0</v>
      </c>
      <c r="Q1271" s="47">
        <v>0</v>
      </c>
      <c r="R1271" s="47">
        <v>0</v>
      </c>
      <c r="S1271" s="47">
        <v>0</v>
      </c>
      <c r="T1271" s="47">
        <v>2088</v>
      </c>
      <c r="U1271" s="47">
        <v>816</v>
      </c>
      <c r="V1271" t="s">
        <v>71</v>
      </c>
      <c r="W1271" t="s">
        <v>72</v>
      </c>
      <c r="X1271"/>
      <c r="Y1271" t="s">
        <v>240</v>
      </c>
      <c r="Z1271" s="43" t="str">
        <f>Raw_data[[#This Row],[Month]]&amp;Raw_data[[#This Row],[Locations]]&amp;Raw_data[[#This Row],[Looker2]]</f>
        <v>45292Dallas Ft WorthRTC</v>
      </c>
      <c r="AA1271" s="44" t="str">
        <f>IFERROR(VLOOKUP(Raw_data[[#This Row],[Description]],'LU Table'!$A$1:$B$50,2,0),"")</f>
        <v>RTC</v>
      </c>
      <c r="AB1271" s="44" t="str">
        <f>TRIM(MID(Raw_data[[#This Row],[Location]],LEN("Positive Recovery- ")+1,LEN(Raw_data[[#This Row],[Location]])))</f>
        <v>Dallas Ft Worth</v>
      </c>
      <c r="AC1271" s="45">
        <f t="shared" si="20"/>
        <v>45292</v>
      </c>
      <c r="AD1271" s="44" t="str">
        <f>VLOOKUP(Raw_data[[#This Row],[Locations]]&amp;Raw_data[[#This Row],[Looker2]],Category!A:E,5,0)</f>
        <v>Company Owned</v>
      </c>
      <c r="AE1271" s="44" t="str">
        <f>Raw_data[[#This Row],[Locations]]&amp;Raw_data[[#This Row],[Looker2]]</f>
        <v>Dallas Ft WorthRTC</v>
      </c>
    </row>
    <row r="1272" spans="1:31">
      <c r="A1272" s="15">
        <v>45306</v>
      </c>
      <c r="B1272" s="15">
        <v>45302</v>
      </c>
      <c r="C1272" t="s">
        <v>9</v>
      </c>
      <c r="D1272">
        <v>207285</v>
      </c>
      <c r="E1272" t="s">
        <v>876</v>
      </c>
      <c r="F1272" t="s">
        <v>397</v>
      </c>
      <c r="G1272" t="s">
        <v>877</v>
      </c>
      <c r="H1272" t="s">
        <v>151</v>
      </c>
      <c r="I1272" t="s">
        <v>232</v>
      </c>
      <c r="J1272" t="s">
        <v>95</v>
      </c>
      <c r="K1272" t="s">
        <v>16</v>
      </c>
      <c r="L1272" t="s">
        <v>130</v>
      </c>
      <c r="M1272">
        <v>4</v>
      </c>
      <c r="N1272" s="47">
        <v>2120</v>
      </c>
      <c r="O1272" s="47">
        <v>0</v>
      </c>
      <c r="P1272" s="47">
        <v>0</v>
      </c>
      <c r="Q1272" s="47">
        <v>0</v>
      </c>
      <c r="R1272" s="47">
        <v>0</v>
      </c>
      <c r="S1272" s="47">
        <v>0</v>
      </c>
      <c r="T1272" s="47">
        <v>2088</v>
      </c>
      <c r="U1272" s="47">
        <v>-32</v>
      </c>
      <c r="V1272" t="s">
        <v>71</v>
      </c>
      <c r="W1272" t="s">
        <v>72</v>
      </c>
      <c r="X1272"/>
      <c r="Y1272" t="s">
        <v>240</v>
      </c>
      <c r="Z1272" s="43" t="str">
        <f>Raw_data[[#This Row],[Month]]&amp;Raw_data[[#This Row],[Locations]]&amp;Raw_data[[#This Row],[Looker2]]</f>
        <v>45292Garden OaksRTC</v>
      </c>
      <c r="AA1272" s="44" t="str">
        <f>IFERROR(VLOOKUP(Raw_data[[#This Row],[Description]],'LU Table'!$A$1:$B$50,2,0),"")</f>
        <v>RTC</v>
      </c>
      <c r="AB1272" s="44" t="str">
        <f>TRIM(MID(Raw_data[[#This Row],[Location]],LEN("Positive Recovery- ")+1,LEN(Raw_data[[#This Row],[Location]])))</f>
        <v>Garden Oaks</v>
      </c>
      <c r="AC1272" s="45">
        <f t="shared" si="20"/>
        <v>45292</v>
      </c>
      <c r="AD1272" s="44" t="str">
        <f>VLOOKUP(Raw_data[[#This Row],[Locations]]&amp;Raw_data[[#This Row],[Looker2]],Category!A:E,5,0)</f>
        <v>Company Owned</v>
      </c>
      <c r="AE1272" s="44" t="str">
        <f>Raw_data[[#This Row],[Locations]]&amp;Raw_data[[#This Row],[Looker2]]</f>
        <v>Garden OaksRTC</v>
      </c>
    </row>
    <row r="1273" spans="1:31">
      <c r="A1273" s="15">
        <v>45306</v>
      </c>
      <c r="B1273" s="15">
        <v>45303</v>
      </c>
      <c r="C1273" t="s">
        <v>9</v>
      </c>
      <c r="D1273">
        <v>206974</v>
      </c>
      <c r="E1273" t="s">
        <v>714</v>
      </c>
      <c r="F1273" t="s">
        <v>715</v>
      </c>
      <c r="G1273" t="s">
        <v>532</v>
      </c>
      <c r="H1273" t="s">
        <v>151</v>
      </c>
      <c r="I1273" t="s">
        <v>232</v>
      </c>
      <c r="J1273" t="s">
        <v>89</v>
      </c>
      <c r="K1273" t="s">
        <v>16</v>
      </c>
      <c r="L1273" t="s">
        <v>131</v>
      </c>
      <c r="M1273">
        <v>1</v>
      </c>
      <c r="N1273" s="47">
        <v>425</v>
      </c>
      <c r="O1273" s="47">
        <v>0</v>
      </c>
      <c r="P1273" s="47">
        <v>0</v>
      </c>
      <c r="Q1273" s="47">
        <v>0</v>
      </c>
      <c r="R1273" s="47">
        <v>0</v>
      </c>
      <c r="S1273" s="47">
        <v>0</v>
      </c>
      <c r="T1273" s="47">
        <v>382.5</v>
      </c>
      <c r="U1273" s="47">
        <v>-42.5</v>
      </c>
      <c r="V1273" t="s">
        <v>71</v>
      </c>
      <c r="W1273" t="s">
        <v>72</v>
      </c>
      <c r="X1273"/>
      <c r="Y1273" t="s">
        <v>240</v>
      </c>
      <c r="Z1273" s="43" t="str">
        <f>Raw_data[[#This Row],[Month]]&amp;Raw_data[[#This Row],[Locations]]&amp;Raw_data[[#This Row],[Looker2]]</f>
        <v>45292Garden OaksRTC</v>
      </c>
      <c r="AA1273" s="44" t="str">
        <f>IFERROR(VLOOKUP(Raw_data[[#This Row],[Description]],'LU Table'!$A$1:$B$50,2,0),"")</f>
        <v>RTC</v>
      </c>
      <c r="AB1273" s="44" t="str">
        <f>TRIM(MID(Raw_data[[#This Row],[Location]],LEN("Positive Recovery- ")+1,LEN(Raw_data[[#This Row],[Location]])))</f>
        <v>Garden Oaks</v>
      </c>
      <c r="AC1273" s="45">
        <f t="shared" si="20"/>
        <v>45292</v>
      </c>
      <c r="AD1273" s="44" t="str">
        <f>VLOOKUP(Raw_data[[#This Row],[Locations]]&amp;Raw_data[[#This Row],[Looker2]],Category!A:E,5,0)</f>
        <v>Company Owned</v>
      </c>
      <c r="AE1273" s="44" t="str">
        <f>Raw_data[[#This Row],[Locations]]&amp;Raw_data[[#This Row],[Looker2]]</f>
        <v>Garden OaksRTC</v>
      </c>
    </row>
    <row r="1274" spans="1:31">
      <c r="A1274" s="15">
        <v>45306</v>
      </c>
      <c r="B1274" s="15">
        <v>45303</v>
      </c>
      <c r="C1274" t="s">
        <v>9</v>
      </c>
      <c r="D1274">
        <v>206975</v>
      </c>
      <c r="E1274" t="s">
        <v>1061</v>
      </c>
      <c r="F1274" t="s">
        <v>278</v>
      </c>
      <c r="G1274" t="s">
        <v>1062</v>
      </c>
      <c r="H1274" t="s">
        <v>175</v>
      </c>
      <c r="I1274" t="s">
        <v>232</v>
      </c>
      <c r="J1274" t="s">
        <v>96</v>
      </c>
      <c r="K1274" t="s">
        <v>57</v>
      </c>
      <c r="L1274" t="s">
        <v>130</v>
      </c>
      <c r="M1274">
        <v>1</v>
      </c>
      <c r="N1274" s="47">
        <v>832</v>
      </c>
      <c r="O1274" s="47">
        <v>0</v>
      </c>
      <c r="P1274" s="47">
        <v>0</v>
      </c>
      <c r="Q1274" s="47">
        <v>0</v>
      </c>
      <c r="R1274" s="47">
        <v>0</v>
      </c>
      <c r="S1274" s="47">
        <v>0</v>
      </c>
      <c r="T1274" s="47">
        <v>748.8</v>
      </c>
      <c r="U1274" s="47">
        <v>-83.2</v>
      </c>
      <c r="V1274" t="s">
        <v>71</v>
      </c>
      <c r="W1274" t="s">
        <v>72</v>
      </c>
      <c r="X1274"/>
      <c r="Y1274" t="s">
        <v>240</v>
      </c>
      <c r="Z1274" s="43" t="str">
        <f>Raw_data[[#This Row],[Month]]&amp;Raw_data[[#This Row],[Locations]]&amp;Raw_data[[#This Row],[Looker2]]</f>
        <v>45292Hill CountryDetox</v>
      </c>
      <c r="AA1274" s="44" t="str">
        <f>IFERROR(VLOOKUP(Raw_data[[#This Row],[Description]],'LU Table'!$A$1:$B$50,2,0),"")</f>
        <v>Detox</v>
      </c>
      <c r="AB1274" s="44" t="str">
        <f>TRIM(MID(Raw_data[[#This Row],[Location]],LEN("Positive Recovery- ")+1,LEN(Raw_data[[#This Row],[Location]])))</f>
        <v>Hill Country</v>
      </c>
      <c r="AC1274" s="45">
        <f t="shared" si="20"/>
        <v>45292</v>
      </c>
      <c r="AD1274" s="44" t="str">
        <f>VLOOKUP(Raw_data[[#This Row],[Locations]]&amp;Raw_data[[#This Row],[Looker2]],Category!A:E,5,0)</f>
        <v>Company Owned</v>
      </c>
      <c r="AE1274" s="44" t="str">
        <f>Raw_data[[#This Row],[Locations]]&amp;Raw_data[[#This Row],[Looker2]]</f>
        <v>Hill CountryDetox</v>
      </c>
    </row>
    <row r="1275" spans="1:31">
      <c r="A1275" s="15">
        <v>45306</v>
      </c>
      <c r="B1275" s="15">
        <v>45303</v>
      </c>
      <c r="C1275" t="s">
        <v>9</v>
      </c>
      <c r="D1275">
        <v>206976</v>
      </c>
      <c r="E1275" t="s">
        <v>999</v>
      </c>
      <c r="F1275" t="s">
        <v>1000</v>
      </c>
      <c r="G1275" t="s">
        <v>317</v>
      </c>
      <c r="H1275" t="s">
        <v>151</v>
      </c>
      <c r="I1275" t="s">
        <v>232</v>
      </c>
      <c r="J1275" t="s">
        <v>88</v>
      </c>
      <c r="K1275" t="s">
        <v>16</v>
      </c>
      <c r="L1275" t="s">
        <v>131</v>
      </c>
      <c r="M1275">
        <v>1</v>
      </c>
      <c r="N1275" s="47">
        <v>500</v>
      </c>
      <c r="O1275" s="47">
        <v>0</v>
      </c>
      <c r="P1275" s="47">
        <v>0</v>
      </c>
      <c r="Q1275" s="47">
        <v>0</v>
      </c>
      <c r="R1275" s="47">
        <v>0</v>
      </c>
      <c r="S1275" s="47">
        <v>500</v>
      </c>
      <c r="T1275" s="47">
        <v>450</v>
      </c>
      <c r="U1275" s="47">
        <v>450</v>
      </c>
      <c r="V1275" t="s">
        <v>71</v>
      </c>
      <c r="W1275" t="s">
        <v>72</v>
      </c>
      <c r="X1275"/>
      <c r="Y1275" t="s">
        <v>240</v>
      </c>
      <c r="Z1275" s="43" t="str">
        <f>Raw_data[[#This Row],[Month]]&amp;Raw_data[[#This Row],[Locations]]&amp;Raw_data[[#This Row],[Looker2]]</f>
        <v>45292Garden OaksRTC</v>
      </c>
      <c r="AA1275" s="44" t="str">
        <f>IFERROR(VLOOKUP(Raw_data[[#This Row],[Description]],'LU Table'!$A$1:$B$50,2,0),"")</f>
        <v>RTC</v>
      </c>
      <c r="AB1275" s="44" t="str">
        <f>TRIM(MID(Raw_data[[#This Row],[Location]],LEN("Positive Recovery- ")+1,LEN(Raw_data[[#This Row],[Location]])))</f>
        <v>Garden Oaks</v>
      </c>
      <c r="AC1275" s="45">
        <f t="shared" si="20"/>
        <v>45292</v>
      </c>
      <c r="AD1275" s="44" t="str">
        <f>VLOOKUP(Raw_data[[#This Row],[Locations]]&amp;Raw_data[[#This Row],[Looker2]],Category!A:E,5,0)</f>
        <v>Company Owned</v>
      </c>
      <c r="AE1275" s="44" t="str">
        <f>Raw_data[[#This Row],[Locations]]&amp;Raw_data[[#This Row],[Looker2]]</f>
        <v>Garden OaksRTC</v>
      </c>
    </row>
    <row r="1276" spans="1:31">
      <c r="A1276" s="15">
        <v>45306</v>
      </c>
      <c r="B1276" s="15">
        <v>45303</v>
      </c>
      <c r="C1276" t="s">
        <v>9</v>
      </c>
      <c r="D1276">
        <v>206977</v>
      </c>
      <c r="E1276" t="s">
        <v>110</v>
      </c>
      <c r="F1276" t="s">
        <v>386</v>
      </c>
      <c r="G1276" t="s">
        <v>387</v>
      </c>
      <c r="H1276" t="s">
        <v>151</v>
      </c>
      <c r="I1276" t="s">
        <v>232</v>
      </c>
      <c r="J1276" t="s">
        <v>88</v>
      </c>
      <c r="K1276" t="s">
        <v>57</v>
      </c>
      <c r="L1276" t="s">
        <v>130</v>
      </c>
      <c r="M1276">
        <v>1</v>
      </c>
      <c r="N1276" s="47">
        <v>500</v>
      </c>
      <c r="O1276" s="47">
        <v>0</v>
      </c>
      <c r="P1276" s="47">
        <v>0</v>
      </c>
      <c r="Q1276" s="47">
        <v>0</v>
      </c>
      <c r="R1276" s="47">
        <v>0</v>
      </c>
      <c r="S1276" s="47">
        <v>0</v>
      </c>
      <c r="T1276" s="47">
        <v>450</v>
      </c>
      <c r="U1276" s="47">
        <v>150</v>
      </c>
      <c r="V1276" t="s">
        <v>71</v>
      </c>
      <c r="W1276" t="s">
        <v>72</v>
      </c>
      <c r="X1276"/>
      <c r="Y1276" t="s">
        <v>240</v>
      </c>
      <c r="Z1276" s="43" t="str">
        <f>Raw_data[[#This Row],[Month]]&amp;Raw_data[[#This Row],[Locations]]&amp;Raw_data[[#This Row],[Looker2]]</f>
        <v>45292Hill CountryRTC</v>
      </c>
      <c r="AA1276" s="44" t="str">
        <f>IFERROR(VLOOKUP(Raw_data[[#This Row],[Description]],'LU Table'!$A$1:$B$50,2,0),"")</f>
        <v>RTC</v>
      </c>
      <c r="AB1276" s="44" t="str">
        <f>TRIM(MID(Raw_data[[#This Row],[Location]],LEN("Positive Recovery- ")+1,LEN(Raw_data[[#This Row],[Location]])))</f>
        <v>Hill Country</v>
      </c>
      <c r="AC1276" s="45">
        <f t="shared" si="20"/>
        <v>45292</v>
      </c>
      <c r="AD1276" s="44" t="str">
        <f>VLOOKUP(Raw_data[[#This Row],[Locations]]&amp;Raw_data[[#This Row],[Looker2]],Category!A:E,5,0)</f>
        <v>Company Owned</v>
      </c>
      <c r="AE1276" s="44" t="str">
        <f>Raw_data[[#This Row],[Locations]]&amp;Raw_data[[#This Row],[Looker2]]</f>
        <v>Hill CountryRTC</v>
      </c>
    </row>
    <row r="1277" spans="1:31">
      <c r="A1277" s="15">
        <v>45306</v>
      </c>
      <c r="B1277" s="15">
        <v>45303</v>
      </c>
      <c r="C1277" t="s">
        <v>9</v>
      </c>
      <c r="D1277">
        <v>206978</v>
      </c>
      <c r="E1277" t="s">
        <v>934</v>
      </c>
      <c r="F1277" t="s">
        <v>358</v>
      </c>
      <c r="G1277" t="s">
        <v>935</v>
      </c>
      <c r="H1277" t="s">
        <v>151</v>
      </c>
      <c r="I1277" t="s">
        <v>232</v>
      </c>
      <c r="J1277" t="s">
        <v>88</v>
      </c>
      <c r="K1277" t="s">
        <v>16</v>
      </c>
      <c r="L1277" t="s">
        <v>131</v>
      </c>
      <c r="M1277">
        <v>1</v>
      </c>
      <c r="N1277" s="47">
        <v>500</v>
      </c>
      <c r="O1277" s="47">
        <v>0</v>
      </c>
      <c r="P1277" s="47">
        <v>0</v>
      </c>
      <c r="Q1277" s="47">
        <v>0</v>
      </c>
      <c r="R1277" s="47">
        <v>0</v>
      </c>
      <c r="S1277" s="47">
        <v>500</v>
      </c>
      <c r="T1277" s="47">
        <v>450</v>
      </c>
      <c r="U1277" s="47">
        <v>450</v>
      </c>
      <c r="V1277" t="s">
        <v>71</v>
      </c>
      <c r="W1277" t="s">
        <v>72</v>
      </c>
      <c r="X1277"/>
      <c r="Y1277" t="s">
        <v>240</v>
      </c>
      <c r="Z1277" s="43" t="str">
        <f>Raw_data[[#This Row],[Month]]&amp;Raw_data[[#This Row],[Locations]]&amp;Raw_data[[#This Row],[Looker2]]</f>
        <v>45292Garden OaksRTC</v>
      </c>
      <c r="AA1277" s="44" t="str">
        <f>IFERROR(VLOOKUP(Raw_data[[#This Row],[Description]],'LU Table'!$A$1:$B$50,2,0),"")</f>
        <v>RTC</v>
      </c>
      <c r="AB1277" s="44" t="str">
        <f>TRIM(MID(Raw_data[[#This Row],[Location]],LEN("Positive Recovery- ")+1,LEN(Raw_data[[#This Row],[Location]])))</f>
        <v>Garden Oaks</v>
      </c>
      <c r="AC1277" s="45">
        <f t="shared" si="20"/>
        <v>45292</v>
      </c>
      <c r="AD1277" s="44" t="str">
        <f>VLOOKUP(Raw_data[[#This Row],[Locations]]&amp;Raw_data[[#This Row],[Looker2]],Category!A:E,5,0)</f>
        <v>Company Owned</v>
      </c>
      <c r="AE1277" s="44" t="str">
        <f>Raw_data[[#This Row],[Locations]]&amp;Raw_data[[#This Row],[Looker2]]</f>
        <v>Garden OaksRTC</v>
      </c>
    </row>
    <row r="1278" spans="1:31">
      <c r="A1278" s="15">
        <v>45306</v>
      </c>
      <c r="B1278" s="15">
        <v>45303</v>
      </c>
      <c r="C1278" t="s">
        <v>9</v>
      </c>
      <c r="D1278">
        <v>206979</v>
      </c>
      <c r="E1278" t="s">
        <v>192</v>
      </c>
      <c r="F1278" t="s">
        <v>377</v>
      </c>
      <c r="G1278" t="s">
        <v>497</v>
      </c>
      <c r="H1278" t="s">
        <v>151</v>
      </c>
      <c r="I1278" t="s">
        <v>232</v>
      </c>
      <c r="J1278" t="s">
        <v>87</v>
      </c>
      <c r="K1278" t="s">
        <v>57</v>
      </c>
      <c r="L1278" t="s">
        <v>131</v>
      </c>
      <c r="M1278">
        <v>1</v>
      </c>
      <c r="N1278" s="47">
        <v>470</v>
      </c>
      <c r="O1278" s="47">
        <v>0</v>
      </c>
      <c r="P1278" s="47">
        <v>0</v>
      </c>
      <c r="Q1278" s="47">
        <v>0</v>
      </c>
      <c r="R1278" s="47">
        <v>0</v>
      </c>
      <c r="S1278" s="47">
        <v>470</v>
      </c>
      <c r="T1278" s="47">
        <v>423</v>
      </c>
      <c r="U1278" s="47">
        <v>423</v>
      </c>
      <c r="V1278" t="s">
        <v>71</v>
      </c>
      <c r="W1278" t="s">
        <v>72</v>
      </c>
      <c r="X1278"/>
      <c r="Y1278" t="s">
        <v>240</v>
      </c>
      <c r="Z1278" s="43" t="str">
        <f>Raw_data[[#This Row],[Month]]&amp;Raw_data[[#This Row],[Locations]]&amp;Raw_data[[#This Row],[Looker2]]</f>
        <v>45292Hill CountryRTC</v>
      </c>
      <c r="AA1278" s="44" t="str">
        <f>IFERROR(VLOOKUP(Raw_data[[#This Row],[Description]],'LU Table'!$A$1:$B$50,2,0),"")</f>
        <v>RTC</v>
      </c>
      <c r="AB1278" s="44" t="str">
        <f>TRIM(MID(Raw_data[[#This Row],[Location]],LEN("Positive Recovery- ")+1,LEN(Raw_data[[#This Row],[Location]])))</f>
        <v>Hill Country</v>
      </c>
      <c r="AC1278" s="45">
        <f t="shared" si="20"/>
        <v>45292</v>
      </c>
      <c r="AD1278" s="44" t="str">
        <f>VLOOKUP(Raw_data[[#This Row],[Locations]]&amp;Raw_data[[#This Row],[Looker2]],Category!A:E,5,0)</f>
        <v>Company Owned</v>
      </c>
      <c r="AE1278" s="44" t="str">
        <f>Raw_data[[#This Row],[Locations]]&amp;Raw_data[[#This Row],[Looker2]]</f>
        <v>Hill CountryRTC</v>
      </c>
    </row>
    <row r="1279" spans="1:31">
      <c r="A1279" s="15">
        <v>45306</v>
      </c>
      <c r="B1279" s="15">
        <v>45303</v>
      </c>
      <c r="C1279" t="s">
        <v>9</v>
      </c>
      <c r="D1279">
        <v>206980</v>
      </c>
      <c r="E1279" t="s">
        <v>708</v>
      </c>
      <c r="F1279" t="s">
        <v>449</v>
      </c>
      <c r="G1279" t="s">
        <v>709</v>
      </c>
      <c r="H1279" t="s">
        <v>151</v>
      </c>
      <c r="I1279" t="s">
        <v>232</v>
      </c>
      <c r="J1279" t="s">
        <v>87</v>
      </c>
      <c r="K1279" t="s">
        <v>16</v>
      </c>
      <c r="L1279" t="s">
        <v>131</v>
      </c>
      <c r="M1279">
        <v>1</v>
      </c>
      <c r="N1279" s="47">
        <v>470</v>
      </c>
      <c r="O1279" s="47">
        <v>0</v>
      </c>
      <c r="P1279" s="47">
        <v>0</v>
      </c>
      <c r="Q1279" s="47">
        <v>0</v>
      </c>
      <c r="R1279" s="47">
        <v>0</v>
      </c>
      <c r="S1279" s="47">
        <v>470</v>
      </c>
      <c r="T1279" s="47">
        <v>423</v>
      </c>
      <c r="U1279" s="47">
        <v>423</v>
      </c>
      <c r="V1279" t="s">
        <v>71</v>
      </c>
      <c r="W1279" t="s">
        <v>72</v>
      </c>
      <c r="X1279"/>
      <c r="Y1279" t="s">
        <v>240</v>
      </c>
      <c r="Z1279" s="43" t="str">
        <f>Raw_data[[#This Row],[Month]]&amp;Raw_data[[#This Row],[Locations]]&amp;Raw_data[[#This Row],[Looker2]]</f>
        <v>45292Garden OaksRTC</v>
      </c>
      <c r="AA1279" s="44" t="str">
        <f>IFERROR(VLOOKUP(Raw_data[[#This Row],[Description]],'LU Table'!$A$1:$B$50,2,0),"")</f>
        <v>RTC</v>
      </c>
      <c r="AB1279" s="44" t="str">
        <f>TRIM(MID(Raw_data[[#This Row],[Location]],LEN("Positive Recovery- ")+1,LEN(Raw_data[[#This Row],[Location]])))</f>
        <v>Garden Oaks</v>
      </c>
      <c r="AC1279" s="45">
        <f t="shared" si="20"/>
        <v>45292</v>
      </c>
      <c r="AD1279" s="44" t="str">
        <f>VLOOKUP(Raw_data[[#This Row],[Locations]]&amp;Raw_data[[#This Row],[Looker2]],Category!A:E,5,0)</f>
        <v>Company Owned</v>
      </c>
      <c r="AE1279" s="44" t="str">
        <f>Raw_data[[#This Row],[Locations]]&amp;Raw_data[[#This Row],[Looker2]]</f>
        <v>Garden OaksRTC</v>
      </c>
    </row>
    <row r="1280" spans="1:31">
      <c r="A1280" s="15">
        <v>45306</v>
      </c>
      <c r="B1280" s="15">
        <v>45303</v>
      </c>
      <c r="C1280" t="s">
        <v>9</v>
      </c>
      <c r="D1280">
        <v>206982</v>
      </c>
      <c r="E1280" t="s">
        <v>891</v>
      </c>
      <c r="F1280" t="s">
        <v>597</v>
      </c>
      <c r="G1280" t="s">
        <v>892</v>
      </c>
      <c r="H1280" t="s">
        <v>173</v>
      </c>
      <c r="I1280" t="s">
        <v>232</v>
      </c>
      <c r="J1280" t="s">
        <v>90</v>
      </c>
      <c r="K1280" t="s">
        <v>107</v>
      </c>
      <c r="L1280" t="s">
        <v>130</v>
      </c>
      <c r="M1280">
        <v>1</v>
      </c>
      <c r="N1280" s="47">
        <v>450</v>
      </c>
      <c r="O1280" s="47">
        <v>0</v>
      </c>
      <c r="P1280" s="47">
        <v>0</v>
      </c>
      <c r="Q1280" s="47">
        <v>0</v>
      </c>
      <c r="R1280" s="47">
        <v>0</v>
      </c>
      <c r="S1280" s="47">
        <v>15</v>
      </c>
      <c r="T1280" s="47">
        <v>405</v>
      </c>
      <c r="U1280" s="47">
        <v>-30</v>
      </c>
      <c r="V1280" t="s">
        <v>71</v>
      </c>
      <c r="W1280" t="s">
        <v>72</v>
      </c>
      <c r="X1280"/>
      <c r="Y1280" t="s">
        <v>240</v>
      </c>
      <c r="Z1280" s="43" t="str">
        <f>Raw_data[[#This Row],[Month]]&amp;Raw_data[[#This Row],[Locations]]&amp;Raw_data[[#This Row],[Looker2]]</f>
        <v>45292Dallas Ft WorthRTC</v>
      </c>
      <c r="AA1280" s="44" t="str">
        <f>IFERROR(VLOOKUP(Raw_data[[#This Row],[Description]],'LU Table'!$A$1:$B$50,2,0),"")</f>
        <v>RTC</v>
      </c>
      <c r="AB1280" s="44" t="str">
        <f>TRIM(MID(Raw_data[[#This Row],[Location]],LEN("Positive Recovery- ")+1,LEN(Raw_data[[#This Row],[Location]])))</f>
        <v>Dallas Ft Worth</v>
      </c>
      <c r="AC1280" s="45">
        <f t="shared" si="20"/>
        <v>45292</v>
      </c>
      <c r="AD1280" s="44" t="str">
        <f>VLOOKUP(Raw_data[[#This Row],[Locations]]&amp;Raw_data[[#This Row],[Looker2]],Category!A:E,5,0)</f>
        <v>Company Owned</v>
      </c>
      <c r="AE1280" s="44" t="str">
        <f>Raw_data[[#This Row],[Locations]]&amp;Raw_data[[#This Row],[Looker2]]</f>
        <v>Dallas Ft WorthRTC</v>
      </c>
    </row>
    <row r="1281" spans="1:31">
      <c r="A1281" s="15">
        <v>45306</v>
      </c>
      <c r="B1281" s="15">
        <v>45303</v>
      </c>
      <c r="C1281" t="s">
        <v>9</v>
      </c>
      <c r="D1281">
        <v>206983</v>
      </c>
      <c r="E1281" t="s">
        <v>1004</v>
      </c>
      <c r="F1281" t="s">
        <v>324</v>
      </c>
      <c r="G1281" t="s">
        <v>1005</v>
      </c>
      <c r="H1281" t="s">
        <v>155</v>
      </c>
      <c r="I1281" t="s">
        <v>232</v>
      </c>
      <c r="J1281" t="s">
        <v>806</v>
      </c>
      <c r="K1281" t="s">
        <v>16</v>
      </c>
      <c r="L1281" t="s">
        <v>130</v>
      </c>
      <c r="M1281">
        <v>1</v>
      </c>
      <c r="N1281" s="47">
        <v>650</v>
      </c>
      <c r="O1281" s="47">
        <v>0</v>
      </c>
      <c r="P1281" s="47">
        <v>0</v>
      </c>
      <c r="Q1281" s="47">
        <v>0</v>
      </c>
      <c r="R1281" s="47">
        <v>0</v>
      </c>
      <c r="S1281" s="47">
        <v>0</v>
      </c>
      <c r="T1281" s="47">
        <v>585</v>
      </c>
      <c r="U1281" s="47">
        <v>585</v>
      </c>
      <c r="V1281" t="s">
        <v>71</v>
      </c>
      <c r="W1281" t="s">
        <v>72</v>
      </c>
      <c r="X1281"/>
      <c r="Y1281" t="s">
        <v>240</v>
      </c>
      <c r="Z1281" s="43" t="str">
        <f>Raw_data[[#This Row],[Month]]&amp;Raw_data[[#This Row],[Locations]]&amp;Raw_data[[#This Row],[Looker2]]</f>
        <v>45292Garden OaksDetox</v>
      </c>
      <c r="AA1281" s="44" t="str">
        <f>IFERROR(VLOOKUP(Raw_data[[#This Row],[Description]],'LU Table'!$A$1:$B$50,2,0),"")</f>
        <v>Detox</v>
      </c>
      <c r="AB1281" s="44" t="str">
        <f>TRIM(MID(Raw_data[[#This Row],[Location]],LEN("Positive Recovery- ")+1,LEN(Raw_data[[#This Row],[Location]])))</f>
        <v>Garden Oaks</v>
      </c>
      <c r="AC1281" s="45">
        <f t="shared" si="20"/>
        <v>45292</v>
      </c>
      <c r="AD1281" s="44" t="str">
        <f>VLOOKUP(Raw_data[[#This Row],[Locations]]&amp;Raw_data[[#This Row],[Looker2]],Category!A:E,5,0)</f>
        <v>Company Owned</v>
      </c>
      <c r="AE1281" s="44" t="str">
        <f>Raw_data[[#This Row],[Locations]]&amp;Raw_data[[#This Row],[Looker2]]</f>
        <v>Garden OaksDetox</v>
      </c>
    </row>
    <row r="1282" spans="1:31">
      <c r="A1282" s="15">
        <v>45306</v>
      </c>
      <c r="B1282" s="15">
        <v>45303</v>
      </c>
      <c r="C1282" t="s">
        <v>9</v>
      </c>
      <c r="D1282">
        <v>206984</v>
      </c>
      <c r="E1282" t="s">
        <v>1036</v>
      </c>
      <c r="F1282" t="s">
        <v>1037</v>
      </c>
      <c r="G1282" t="s">
        <v>1038</v>
      </c>
      <c r="H1282" t="s">
        <v>151</v>
      </c>
      <c r="I1282" t="s">
        <v>232</v>
      </c>
      <c r="J1282" t="s">
        <v>89</v>
      </c>
      <c r="K1282" t="s">
        <v>16</v>
      </c>
      <c r="L1282" t="s">
        <v>131</v>
      </c>
      <c r="M1282">
        <v>1</v>
      </c>
      <c r="N1282" s="47">
        <v>425</v>
      </c>
      <c r="O1282" s="47">
        <v>0</v>
      </c>
      <c r="P1282" s="47">
        <v>0</v>
      </c>
      <c r="Q1282" s="47">
        <v>0</v>
      </c>
      <c r="R1282" s="47">
        <v>0</v>
      </c>
      <c r="S1282" s="47">
        <v>0</v>
      </c>
      <c r="T1282" s="47">
        <v>382.5</v>
      </c>
      <c r="U1282" s="47">
        <v>-42.5</v>
      </c>
      <c r="V1282" t="s">
        <v>71</v>
      </c>
      <c r="W1282" t="s">
        <v>72</v>
      </c>
      <c r="X1282"/>
      <c r="Y1282" t="s">
        <v>240</v>
      </c>
      <c r="Z1282" s="43" t="str">
        <f>Raw_data[[#This Row],[Month]]&amp;Raw_data[[#This Row],[Locations]]&amp;Raw_data[[#This Row],[Looker2]]</f>
        <v>45292Garden OaksRTC</v>
      </c>
      <c r="AA1282" s="44" t="str">
        <f>IFERROR(VLOOKUP(Raw_data[[#This Row],[Description]],'LU Table'!$A$1:$B$50,2,0),"")</f>
        <v>RTC</v>
      </c>
      <c r="AB1282" s="44" t="str">
        <f>TRIM(MID(Raw_data[[#This Row],[Location]],LEN("Positive Recovery- ")+1,LEN(Raw_data[[#This Row],[Location]])))</f>
        <v>Garden Oaks</v>
      </c>
      <c r="AC1282" s="45">
        <f t="shared" si="20"/>
        <v>45292</v>
      </c>
      <c r="AD1282" s="44" t="str">
        <f>VLOOKUP(Raw_data[[#This Row],[Locations]]&amp;Raw_data[[#This Row],[Looker2]],Category!A:E,5,0)</f>
        <v>Company Owned</v>
      </c>
      <c r="AE1282" s="44" t="str">
        <f>Raw_data[[#This Row],[Locations]]&amp;Raw_data[[#This Row],[Looker2]]</f>
        <v>Garden OaksRTC</v>
      </c>
    </row>
    <row r="1283" spans="1:31">
      <c r="A1283" s="15">
        <v>45306</v>
      </c>
      <c r="B1283" s="15">
        <v>45303</v>
      </c>
      <c r="C1283" t="s">
        <v>9</v>
      </c>
      <c r="D1283">
        <v>206985</v>
      </c>
      <c r="E1283" t="s">
        <v>963</v>
      </c>
      <c r="F1283" t="s">
        <v>964</v>
      </c>
      <c r="G1283" t="s">
        <v>965</v>
      </c>
      <c r="H1283" t="s">
        <v>151</v>
      </c>
      <c r="I1283" t="s">
        <v>232</v>
      </c>
      <c r="J1283" t="s">
        <v>87</v>
      </c>
      <c r="K1283" t="s">
        <v>16</v>
      </c>
      <c r="L1283" t="s">
        <v>130</v>
      </c>
      <c r="M1283">
        <v>1</v>
      </c>
      <c r="N1283" s="47">
        <v>470</v>
      </c>
      <c r="O1283" s="47">
        <v>0</v>
      </c>
      <c r="P1283" s="47">
        <v>0</v>
      </c>
      <c r="Q1283" s="47">
        <v>0</v>
      </c>
      <c r="R1283" s="47">
        <v>0</v>
      </c>
      <c r="S1283" s="47">
        <v>470</v>
      </c>
      <c r="T1283" s="47">
        <v>423</v>
      </c>
      <c r="U1283" s="47">
        <v>423</v>
      </c>
      <c r="V1283" t="s">
        <v>71</v>
      </c>
      <c r="W1283" t="s">
        <v>72</v>
      </c>
      <c r="X1283"/>
      <c r="Y1283" t="s">
        <v>240</v>
      </c>
      <c r="Z1283" s="43" t="str">
        <f>Raw_data[[#This Row],[Month]]&amp;Raw_data[[#This Row],[Locations]]&amp;Raw_data[[#This Row],[Looker2]]</f>
        <v>45292Garden OaksRTC</v>
      </c>
      <c r="AA1283" s="44" t="str">
        <f>IFERROR(VLOOKUP(Raw_data[[#This Row],[Description]],'LU Table'!$A$1:$B$50,2,0),"")</f>
        <v>RTC</v>
      </c>
      <c r="AB1283" s="44" t="str">
        <f>TRIM(MID(Raw_data[[#This Row],[Location]],LEN("Positive Recovery- ")+1,LEN(Raw_data[[#This Row],[Location]])))</f>
        <v>Garden Oaks</v>
      </c>
      <c r="AC1283" s="45">
        <f t="shared" si="20"/>
        <v>45292</v>
      </c>
      <c r="AD1283" s="44" t="str">
        <f>VLOOKUP(Raw_data[[#This Row],[Locations]]&amp;Raw_data[[#This Row],[Looker2]],Category!A:E,5,0)</f>
        <v>Company Owned</v>
      </c>
      <c r="AE1283" s="44" t="str">
        <f>Raw_data[[#This Row],[Locations]]&amp;Raw_data[[#This Row],[Looker2]]</f>
        <v>Garden OaksRTC</v>
      </c>
    </row>
    <row r="1284" spans="1:31">
      <c r="A1284" s="15">
        <v>45306</v>
      </c>
      <c r="B1284" s="15">
        <v>45303</v>
      </c>
      <c r="C1284" t="s">
        <v>9</v>
      </c>
      <c r="D1284">
        <v>206986</v>
      </c>
      <c r="E1284" t="s">
        <v>1058</v>
      </c>
      <c r="F1284" t="s">
        <v>1059</v>
      </c>
      <c r="G1284" t="s">
        <v>1060</v>
      </c>
      <c r="H1284" t="s">
        <v>151</v>
      </c>
      <c r="I1284" t="s">
        <v>232</v>
      </c>
      <c r="J1284" t="s">
        <v>89</v>
      </c>
      <c r="K1284" t="s">
        <v>16</v>
      </c>
      <c r="L1284" t="s">
        <v>131</v>
      </c>
      <c r="M1284">
        <v>1</v>
      </c>
      <c r="N1284" s="47">
        <v>425</v>
      </c>
      <c r="O1284" s="47">
        <v>0</v>
      </c>
      <c r="P1284" s="47">
        <v>0</v>
      </c>
      <c r="Q1284" s="47">
        <v>0</v>
      </c>
      <c r="R1284" s="47">
        <v>0</v>
      </c>
      <c r="S1284" s="47">
        <v>0</v>
      </c>
      <c r="T1284" s="47">
        <v>382.5</v>
      </c>
      <c r="U1284" s="47">
        <v>-42.5</v>
      </c>
      <c r="V1284" t="s">
        <v>71</v>
      </c>
      <c r="W1284" t="s">
        <v>72</v>
      </c>
      <c r="X1284"/>
      <c r="Y1284" t="s">
        <v>240</v>
      </c>
      <c r="Z1284" s="43" t="str">
        <f>Raw_data[[#This Row],[Month]]&amp;Raw_data[[#This Row],[Locations]]&amp;Raw_data[[#This Row],[Looker2]]</f>
        <v>45292Garden OaksRTC</v>
      </c>
      <c r="AA1284" s="44" t="str">
        <f>IFERROR(VLOOKUP(Raw_data[[#This Row],[Description]],'LU Table'!$A$1:$B$50,2,0),"")</f>
        <v>RTC</v>
      </c>
      <c r="AB1284" s="44" t="str">
        <f>TRIM(MID(Raw_data[[#This Row],[Location]],LEN("Positive Recovery- ")+1,LEN(Raw_data[[#This Row],[Location]])))</f>
        <v>Garden Oaks</v>
      </c>
      <c r="AC1284" s="45">
        <f t="shared" si="20"/>
        <v>45292</v>
      </c>
      <c r="AD1284" s="44" t="str">
        <f>VLOOKUP(Raw_data[[#This Row],[Locations]]&amp;Raw_data[[#This Row],[Looker2]],Category!A:E,5,0)</f>
        <v>Company Owned</v>
      </c>
      <c r="AE1284" s="44" t="str">
        <f>Raw_data[[#This Row],[Locations]]&amp;Raw_data[[#This Row],[Looker2]]</f>
        <v>Garden OaksRTC</v>
      </c>
    </row>
    <row r="1285" spans="1:31">
      <c r="A1285" s="15">
        <v>45306</v>
      </c>
      <c r="B1285" s="15">
        <v>45303</v>
      </c>
      <c r="C1285" t="s">
        <v>9</v>
      </c>
      <c r="D1285">
        <v>206987</v>
      </c>
      <c r="E1285" t="s">
        <v>675</v>
      </c>
      <c r="F1285" t="s">
        <v>37</v>
      </c>
      <c r="G1285" t="s">
        <v>487</v>
      </c>
      <c r="H1285" t="s">
        <v>154</v>
      </c>
      <c r="I1285" t="s">
        <v>232</v>
      </c>
      <c r="J1285" t="s">
        <v>132</v>
      </c>
      <c r="K1285" t="s">
        <v>16</v>
      </c>
      <c r="L1285" t="s">
        <v>131</v>
      </c>
      <c r="M1285">
        <v>1</v>
      </c>
      <c r="N1285" s="47">
        <v>400.39</v>
      </c>
      <c r="O1285" s="47">
        <v>0</v>
      </c>
      <c r="P1285" s="47">
        <v>0</v>
      </c>
      <c r="Q1285" s="47">
        <v>0</v>
      </c>
      <c r="R1285" s="47">
        <v>0</v>
      </c>
      <c r="S1285" s="47">
        <v>400.39</v>
      </c>
      <c r="T1285" s="47">
        <v>360.35</v>
      </c>
      <c r="U1285" s="47">
        <v>360.35</v>
      </c>
      <c r="V1285" t="s">
        <v>71</v>
      </c>
      <c r="W1285" t="s">
        <v>72</v>
      </c>
      <c r="X1285"/>
      <c r="Y1285" t="s">
        <v>240</v>
      </c>
      <c r="Z1285" s="43" t="str">
        <f>Raw_data[[#This Row],[Month]]&amp;Raw_data[[#This Row],[Locations]]&amp;Raw_data[[#This Row],[Looker2]]</f>
        <v>45292Garden OaksRTC</v>
      </c>
      <c r="AA1285" s="44" t="str">
        <f>IFERROR(VLOOKUP(Raw_data[[#This Row],[Description]],'LU Table'!$A$1:$B$50,2,0),"")</f>
        <v>RTC</v>
      </c>
      <c r="AB1285" s="44" t="str">
        <f>TRIM(MID(Raw_data[[#This Row],[Location]],LEN("Positive Recovery- ")+1,LEN(Raw_data[[#This Row],[Location]])))</f>
        <v>Garden Oaks</v>
      </c>
      <c r="AC1285" s="45">
        <f t="shared" si="20"/>
        <v>45292</v>
      </c>
      <c r="AD1285" s="44" t="str">
        <f>VLOOKUP(Raw_data[[#This Row],[Locations]]&amp;Raw_data[[#This Row],[Looker2]],Category!A:E,5,0)</f>
        <v>Company Owned</v>
      </c>
      <c r="AE1285" s="44" t="str">
        <f>Raw_data[[#This Row],[Locations]]&amp;Raw_data[[#This Row],[Looker2]]</f>
        <v>Garden OaksRTC</v>
      </c>
    </row>
    <row r="1286" spans="1:31">
      <c r="A1286" s="15">
        <v>45306</v>
      </c>
      <c r="B1286" s="15">
        <v>45303</v>
      </c>
      <c r="C1286" t="s">
        <v>9</v>
      </c>
      <c r="D1286">
        <v>206988</v>
      </c>
      <c r="E1286" t="s">
        <v>1003</v>
      </c>
      <c r="F1286" t="s">
        <v>491</v>
      </c>
      <c r="G1286" t="s">
        <v>393</v>
      </c>
      <c r="H1286" t="s">
        <v>151</v>
      </c>
      <c r="I1286" t="s">
        <v>232</v>
      </c>
      <c r="J1286" t="s">
        <v>87</v>
      </c>
      <c r="K1286" t="s">
        <v>107</v>
      </c>
      <c r="L1286" t="s">
        <v>130</v>
      </c>
      <c r="M1286">
        <v>1</v>
      </c>
      <c r="N1286" s="47">
        <v>470</v>
      </c>
      <c r="O1286" s="47">
        <v>0</v>
      </c>
      <c r="P1286" s="47">
        <v>0</v>
      </c>
      <c r="Q1286" s="47">
        <v>0</v>
      </c>
      <c r="R1286" s="47">
        <v>0</v>
      </c>
      <c r="S1286" s="47">
        <v>0</v>
      </c>
      <c r="T1286" s="47">
        <v>423</v>
      </c>
      <c r="U1286" s="47">
        <v>94</v>
      </c>
      <c r="V1286" t="s">
        <v>71</v>
      </c>
      <c r="W1286" t="s">
        <v>72</v>
      </c>
      <c r="X1286"/>
      <c r="Y1286" t="s">
        <v>240</v>
      </c>
      <c r="Z1286" s="43" t="str">
        <f>Raw_data[[#This Row],[Month]]&amp;Raw_data[[#This Row],[Locations]]&amp;Raw_data[[#This Row],[Looker2]]</f>
        <v>45292Dallas Ft WorthRTC</v>
      </c>
      <c r="AA1286" s="44" t="str">
        <f>IFERROR(VLOOKUP(Raw_data[[#This Row],[Description]],'LU Table'!$A$1:$B$50,2,0),"")</f>
        <v>RTC</v>
      </c>
      <c r="AB1286" s="44" t="str">
        <f>TRIM(MID(Raw_data[[#This Row],[Location]],LEN("Positive Recovery- ")+1,LEN(Raw_data[[#This Row],[Location]])))</f>
        <v>Dallas Ft Worth</v>
      </c>
      <c r="AC1286" s="45">
        <f t="shared" si="20"/>
        <v>45292</v>
      </c>
      <c r="AD1286" s="44" t="str">
        <f>VLOOKUP(Raw_data[[#This Row],[Locations]]&amp;Raw_data[[#This Row],[Looker2]],Category!A:E,5,0)</f>
        <v>Company Owned</v>
      </c>
      <c r="AE1286" s="44" t="str">
        <f>Raw_data[[#This Row],[Locations]]&amp;Raw_data[[#This Row],[Looker2]]</f>
        <v>Dallas Ft WorthRTC</v>
      </c>
    </row>
    <row r="1287" spans="1:31">
      <c r="A1287" s="15">
        <v>45306</v>
      </c>
      <c r="B1287" s="15">
        <v>45303</v>
      </c>
      <c r="C1287" t="s">
        <v>9</v>
      </c>
      <c r="D1287">
        <v>206989</v>
      </c>
      <c r="E1287" t="s">
        <v>888</v>
      </c>
      <c r="F1287" t="s">
        <v>290</v>
      </c>
      <c r="G1287" t="s">
        <v>889</v>
      </c>
      <c r="H1287" t="s">
        <v>151</v>
      </c>
      <c r="I1287" t="s">
        <v>232</v>
      </c>
      <c r="J1287" t="s">
        <v>17</v>
      </c>
      <c r="K1287" t="s">
        <v>16</v>
      </c>
      <c r="L1287" t="s">
        <v>130</v>
      </c>
      <c r="M1287">
        <v>1</v>
      </c>
      <c r="N1287" s="47">
        <v>200</v>
      </c>
      <c r="O1287" s="47">
        <v>0</v>
      </c>
      <c r="P1287" s="47">
        <v>0</v>
      </c>
      <c r="Q1287" s="47">
        <v>0</v>
      </c>
      <c r="R1287" s="47">
        <v>0</v>
      </c>
      <c r="S1287" s="47">
        <v>0</v>
      </c>
      <c r="T1287" s="47">
        <v>200</v>
      </c>
      <c r="U1287" s="47">
        <v>0</v>
      </c>
      <c r="V1287" t="s">
        <v>71</v>
      </c>
      <c r="W1287" t="s">
        <v>72</v>
      </c>
      <c r="X1287"/>
      <c r="Y1287" t="s">
        <v>240</v>
      </c>
      <c r="Z1287" s="43" t="str">
        <f>Raw_data[[#This Row],[Month]]&amp;Raw_data[[#This Row],[Locations]]&amp;Raw_data[[#This Row],[Looker2]]</f>
        <v>45292Garden OaksRTC</v>
      </c>
      <c r="AA1287" s="44" t="str">
        <f>IFERROR(VLOOKUP(Raw_data[[#This Row],[Description]],'LU Table'!$A$1:$B$50,2,0),"")</f>
        <v>RTC</v>
      </c>
      <c r="AB1287" s="44" t="str">
        <f>TRIM(MID(Raw_data[[#This Row],[Location]],LEN("Positive Recovery- ")+1,LEN(Raw_data[[#This Row],[Location]])))</f>
        <v>Garden Oaks</v>
      </c>
      <c r="AC1287" s="45">
        <f t="shared" si="20"/>
        <v>45292</v>
      </c>
      <c r="AD1287" s="44" t="str">
        <f>VLOOKUP(Raw_data[[#This Row],[Locations]]&amp;Raw_data[[#This Row],[Looker2]],Category!A:E,5,0)</f>
        <v>Company Owned</v>
      </c>
      <c r="AE1287" s="44" t="str">
        <f>Raw_data[[#This Row],[Locations]]&amp;Raw_data[[#This Row],[Looker2]]</f>
        <v>Garden OaksRTC</v>
      </c>
    </row>
    <row r="1288" spans="1:31">
      <c r="A1288" s="15">
        <v>45306</v>
      </c>
      <c r="B1288" s="15">
        <v>45303</v>
      </c>
      <c r="C1288" t="s">
        <v>9</v>
      </c>
      <c r="D1288">
        <v>206990</v>
      </c>
      <c r="E1288" t="s">
        <v>569</v>
      </c>
      <c r="F1288" t="s">
        <v>570</v>
      </c>
      <c r="G1288" t="s">
        <v>571</v>
      </c>
      <c r="H1288" t="s">
        <v>151</v>
      </c>
      <c r="I1288" t="s">
        <v>232</v>
      </c>
      <c r="J1288" t="s">
        <v>89</v>
      </c>
      <c r="K1288" t="s">
        <v>16</v>
      </c>
      <c r="L1288" t="s">
        <v>130</v>
      </c>
      <c r="M1288">
        <v>1</v>
      </c>
      <c r="N1288" s="47">
        <v>425</v>
      </c>
      <c r="O1288" s="47">
        <v>0</v>
      </c>
      <c r="P1288" s="47">
        <v>0</v>
      </c>
      <c r="Q1288" s="47">
        <v>0</v>
      </c>
      <c r="R1288" s="47">
        <v>0</v>
      </c>
      <c r="S1288" s="47">
        <v>0</v>
      </c>
      <c r="T1288" s="47">
        <v>382.5</v>
      </c>
      <c r="U1288" s="47">
        <v>-42.5</v>
      </c>
      <c r="V1288" t="s">
        <v>71</v>
      </c>
      <c r="W1288" t="s">
        <v>72</v>
      </c>
      <c r="X1288"/>
      <c r="Y1288" t="s">
        <v>240</v>
      </c>
      <c r="Z1288" s="43" t="str">
        <f>Raw_data[[#This Row],[Month]]&amp;Raw_data[[#This Row],[Locations]]&amp;Raw_data[[#This Row],[Looker2]]</f>
        <v>45292Garden OaksRTC</v>
      </c>
      <c r="AA1288" s="44" t="str">
        <f>IFERROR(VLOOKUP(Raw_data[[#This Row],[Description]],'LU Table'!$A$1:$B$50,2,0),"")</f>
        <v>RTC</v>
      </c>
      <c r="AB1288" s="44" t="str">
        <f>TRIM(MID(Raw_data[[#This Row],[Location]],LEN("Positive Recovery- ")+1,LEN(Raw_data[[#This Row],[Location]])))</f>
        <v>Garden Oaks</v>
      </c>
      <c r="AC1288" s="45">
        <f t="shared" si="20"/>
        <v>45292</v>
      </c>
      <c r="AD1288" s="44" t="str">
        <f>VLOOKUP(Raw_data[[#This Row],[Locations]]&amp;Raw_data[[#This Row],[Looker2]],Category!A:E,5,0)</f>
        <v>Company Owned</v>
      </c>
      <c r="AE1288" s="44" t="str">
        <f>Raw_data[[#This Row],[Locations]]&amp;Raw_data[[#This Row],[Looker2]]</f>
        <v>Garden OaksRTC</v>
      </c>
    </row>
    <row r="1289" spans="1:31">
      <c r="A1289" s="15">
        <v>45306</v>
      </c>
      <c r="B1289" s="15">
        <v>45303</v>
      </c>
      <c r="C1289" t="s">
        <v>9</v>
      </c>
      <c r="D1289">
        <v>206991</v>
      </c>
      <c r="E1289" t="s">
        <v>807</v>
      </c>
      <c r="F1289" t="s">
        <v>405</v>
      </c>
      <c r="G1289" t="s">
        <v>808</v>
      </c>
      <c r="H1289" t="s">
        <v>152</v>
      </c>
      <c r="I1289" t="s">
        <v>232</v>
      </c>
      <c r="J1289" t="s">
        <v>96</v>
      </c>
      <c r="K1289" t="s">
        <v>57</v>
      </c>
      <c r="L1289" t="s">
        <v>128</v>
      </c>
      <c r="M1289">
        <v>1</v>
      </c>
      <c r="N1289" s="47">
        <v>428</v>
      </c>
      <c r="O1289" s="47">
        <v>0</v>
      </c>
      <c r="P1289" s="47">
        <v>0</v>
      </c>
      <c r="Q1289" s="47">
        <v>0</v>
      </c>
      <c r="R1289" s="47">
        <v>0</v>
      </c>
      <c r="S1289" s="47">
        <v>0</v>
      </c>
      <c r="T1289" s="47">
        <v>385.2</v>
      </c>
      <c r="U1289" s="47">
        <v>-42.8</v>
      </c>
      <c r="V1289" t="s">
        <v>71</v>
      </c>
      <c r="W1289" t="s">
        <v>72</v>
      </c>
      <c r="X1289"/>
      <c r="Y1289" t="s">
        <v>240</v>
      </c>
      <c r="Z1289" s="43" t="str">
        <f>Raw_data[[#This Row],[Month]]&amp;Raw_data[[#This Row],[Locations]]&amp;Raw_data[[#This Row],[Looker2]]</f>
        <v>45292Hill CountryRTC</v>
      </c>
      <c r="AA1289" s="44" t="str">
        <f>IFERROR(VLOOKUP(Raw_data[[#This Row],[Description]],'LU Table'!$A$1:$B$50,2,0),"")</f>
        <v>RTC</v>
      </c>
      <c r="AB1289" s="44" t="str">
        <f>TRIM(MID(Raw_data[[#This Row],[Location]],LEN("Positive Recovery- ")+1,LEN(Raw_data[[#This Row],[Location]])))</f>
        <v>Hill Country</v>
      </c>
      <c r="AC1289" s="45">
        <f t="shared" si="20"/>
        <v>45292</v>
      </c>
      <c r="AD1289" s="44" t="str">
        <f>VLOOKUP(Raw_data[[#This Row],[Locations]]&amp;Raw_data[[#This Row],[Looker2]],Category!A:E,5,0)</f>
        <v>Company Owned</v>
      </c>
      <c r="AE1289" s="44" t="str">
        <f>Raw_data[[#This Row],[Locations]]&amp;Raw_data[[#This Row],[Looker2]]</f>
        <v>Hill CountryRTC</v>
      </c>
    </row>
    <row r="1290" spans="1:31">
      <c r="A1290" s="15">
        <v>45306</v>
      </c>
      <c r="B1290" s="15">
        <v>45303</v>
      </c>
      <c r="C1290" t="s">
        <v>9</v>
      </c>
      <c r="D1290">
        <v>206992</v>
      </c>
      <c r="E1290" t="s">
        <v>991</v>
      </c>
      <c r="F1290" t="s">
        <v>992</v>
      </c>
      <c r="G1290" t="s">
        <v>993</v>
      </c>
      <c r="H1290" t="s">
        <v>152</v>
      </c>
      <c r="I1290" t="s">
        <v>232</v>
      </c>
      <c r="J1290" t="s">
        <v>90</v>
      </c>
      <c r="K1290" t="s">
        <v>16</v>
      </c>
      <c r="L1290" t="s">
        <v>131</v>
      </c>
      <c r="M1290">
        <v>1</v>
      </c>
      <c r="N1290" s="47">
        <v>535</v>
      </c>
      <c r="O1290" s="47">
        <v>0</v>
      </c>
      <c r="P1290" s="47">
        <v>0</v>
      </c>
      <c r="Q1290" s="47">
        <v>0</v>
      </c>
      <c r="R1290" s="47">
        <v>0</v>
      </c>
      <c r="S1290" s="47">
        <v>15</v>
      </c>
      <c r="T1290" s="47">
        <v>481.5</v>
      </c>
      <c r="U1290" s="47">
        <v>91.5</v>
      </c>
      <c r="V1290" t="s">
        <v>71</v>
      </c>
      <c r="W1290" t="s">
        <v>72</v>
      </c>
      <c r="X1290"/>
      <c r="Y1290" t="s">
        <v>240</v>
      </c>
      <c r="Z1290" s="43" t="str">
        <f>Raw_data[[#This Row],[Month]]&amp;Raw_data[[#This Row],[Locations]]&amp;Raw_data[[#This Row],[Looker2]]</f>
        <v>45292Garden OaksRTC</v>
      </c>
      <c r="AA1290" s="44" t="str">
        <f>IFERROR(VLOOKUP(Raw_data[[#This Row],[Description]],'LU Table'!$A$1:$B$50,2,0),"")</f>
        <v>RTC</v>
      </c>
      <c r="AB1290" s="44" t="str">
        <f>TRIM(MID(Raw_data[[#This Row],[Location]],LEN("Positive Recovery- ")+1,LEN(Raw_data[[#This Row],[Location]])))</f>
        <v>Garden Oaks</v>
      </c>
      <c r="AC1290" s="45">
        <f t="shared" si="20"/>
        <v>45292</v>
      </c>
      <c r="AD1290" s="44" t="str">
        <f>VLOOKUP(Raw_data[[#This Row],[Locations]]&amp;Raw_data[[#This Row],[Looker2]],Category!A:E,5,0)</f>
        <v>Company Owned</v>
      </c>
      <c r="AE1290" s="44" t="str">
        <f>Raw_data[[#This Row],[Locations]]&amp;Raw_data[[#This Row],[Looker2]]</f>
        <v>Garden OaksRTC</v>
      </c>
    </row>
    <row r="1291" spans="1:31">
      <c r="A1291" s="15">
        <v>45306</v>
      </c>
      <c r="B1291" s="15">
        <v>45303</v>
      </c>
      <c r="C1291" t="s">
        <v>9</v>
      </c>
      <c r="D1291">
        <v>206993</v>
      </c>
      <c r="E1291" t="s">
        <v>936</v>
      </c>
      <c r="F1291" t="s">
        <v>937</v>
      </c>
      <c r="G1291" t="s">
        <v>938</v>
      </c>
      <c r="H1291" t="s">
        <v>151</v>
      </c>
      <c r="I1291" t="s">
        <v>232</v>
      </c>
      <c r="J1291" t="s">
        <v>88</v>
      </c>
      <c r="K1291" t="s">
        <v>16</v>
      </c>
      <c r="L1291" t="s">
        <v>131</v>
      </c>
      <c r="M1291">
        <v>1</v>
      </c>
      <c r="N1291" s="47">
        <v>500</v>
      </c>
      <c r="O1291" s="47">
        <v>0</v>
      </c>
      <c r="P1291" s="47">
        <v>0</v>
      </c>
      <c r="Q1291" s="47">
        <v>0</v>
      </c>
      <c r="R1291" s="47">
        <v>0</v>
      </c>
      <c r="S1291" s="47">
        <v>0</v>
      </c>
      <c r="T1291" s="47">
        <v>450</v>
      </c>
      <c r="U1291" s="47">
        <v>-50</v>
      </c>
      <c r="V1291" t="s">
        <v>71</v>
      </c>
      <c r="W1291" t="s">
        <v>72</v>
      </c>
      <c r="X1291"/>
      <c r="Y1291" t="s">
        <v>240</v>
      </c>
      <c r="Z1291" s="43" t="str">
        <f>Raw_data[[#This Row],[Month]]&amp;Raw_data[[#This Row],[Locations]]&amp;Raw_data[[#This Row],[Looker2]]</f>
        <v>45292Garden OaksRTC</v>
      </c>
      <c r="AA1291" s="44" t="str">
        <f>IFERROR(VLOOKUP(Raw_data[[#This Row],[Description]],'LU Table'!$A$1:$B$50,2,0),"")</f>
        <v>RTC</v>
      </c>
      <c r="AB1291" s="44" t="str">
        <f>TRIM(MID(Raw_data[[#This Row],[Location]],LEN("Positive Recovery- ")+1,LEN(Raw_data[[#This Row],[Location]])))</f>
        <v>Garden Oaks</v>
      </c>
      <c r="AC1291" s="45">
        <f t="shared" si="20"/>
        <v>45292</v>
      </c>
      <c r="AD1291" s="44" t="str">
        <f>VLOOKUP(Raw_data[[#This Row],[Locations]]&amp;Raw_data[[#This Row],[Looker2]],Category!A:E,5,0)</f>
        <v>Company Owned</v>
      </c>
      <c r="AE1291" s="44" t="str">
        <f>Raw_data[[#This Row],[Locations]]&amp;Raw_data[[#This Row],[Looker2]]</f>
        <v>Garden OaksRTC</v>
      </c>
    </row>
    <row r="1292" spans="1:31">
      <c r="A1292" s="15">
        <v>45306</v>
      </c>
      <c r="B1292" s="15">
        <v>45303</v>
      </c>
      <c r="C1292" t="s">
        <v>9</v>
      </c>
      <c r="D1292">
        <v>206994</v>
      </c>
      <c r="E1292" t="s">
        <v>975</v>
      </c>
      <c r="F1292" t="s">
        <v>255</v>
      </c>
      <c r="G1292" t="s">
        <v>976</v>
      </c>
      <c r="H1292" t="s">
        <v>627</v>
      </c>
      <c r="I1292" t="s">
        <v>232</v>
      </c>
      <c r="J1292" t="s">
        <v>94</v>
      </c>
      <c r="K1292" t="s">
        <v>16</v>
      </c>
      <c r="L1292" t="s">
        <v>130</v>
      </c>
      <c r="M1292">
        <v>1</v>
      </c>
      <c r="N1292" s="47">
        <v>495</v>
      </c>
      <c r="O1292" s="47">
        <v>0</v>
      </c>
      <c r="P1292" s="47">
        <v>0</v>
      </c>
      <c r="Q1292" s="47">
        <v>0</v>
      </c>
      <c r="R1292" s="47">
        <v>0</v>
      </c>
      <c r="S1292" s="47">
        <v>0</v>
      </c>
      <c r="T1292" s="47">
        <v>445.5</v>
      </c>
      <c r="U1292" s="47">
        <v>-49.5</v>
      </c>
      <c r="V1292" t="s">
        <v>71</v>
      </c>
      <c r="W1292" t="s">
        <v>72</v>
      </c>
      <c r="X1292"/>
      <c r="Y1292" t="s">
        <v>240</v>
      </c>
      <c r="Z1292" s="43" t="str">
        <f>Raw_data[[#This Row],[Month]]&amp;Raw_data[[#This Row],[Locations]]&amp;Raw_data[[#This Row],[Looker2]]</f>
        <v>45292Garden OaksRTC</v>
      </c>
      <c r="AA1292" s="44" t="str">
        <f>IFERROR(VLOOKUP(Raw_data[[#This Row],[Description]],'LU Table'!$A$1:$B$50,2,0),"")</f>
        <v>RTC</v>
      </c>
      <c r="AB1292" s="44" t="str">
        <f>TRIM(MID(Raw_data[[#This Row],[Location]],LEN("Positive Recovery- ")+1,LEN(Raw_data[[#This Row],[Location]])))</f>
        <v>Garden Oaks</v>
      </c>
      <c r="AC1292" s="45">
        <f t="shared" si="20"/>
        <v>45292</v>
      </c>
      <c r="AD1292" s="44" t="str">
        <f>VLOOKUP(Raw_data[[#This Row],[Locations]]&amp;Raw_data[[#This Row],[Looker2]],Category!A:E,5,0)</f>
        <v>Company Owned</v>
      </c>
      <c r="AE1292" s="44" t="str">
        <f>Raw_data[[#This Row],[Locations]]&amp;Raw_data[[#This Row],[Looker2]]</f>
        <v>Garden OaksRTC</v>
      </c>
    </row>
    <row r="1293" spans="1:31">
      <c r="A1293" s="15">
        <v>45306</v>
      </c>
      <c r="B1293" s="15">
        <v>45303</v>
      </c>
      <c r="C1293" t="s">
        <v>9</v>
      </c>
      <c r="D1293">
        <v>206995</v>
      </c>
      <c r="E1293" t="s">
        <v>99</v>
      </c>
      <c r="F1293" t="s">
        <v>278</v>
      </c>
      <c r="G1293" t="s">
        <v>400</v>
      </c>
      <c r="H1293" t="s">
        <v>178</v>
      </c>
      <c r="I1293" t="s">
        <v>232</v>
      </c>
      <c r="J1293" t="s">
        <v>711</v>
      </c>
      <c r="K1293" t="s">
        <v>107</v>
      </c>
      <c r="L1293" t="s">
        <v>130</v>
      </c>
      <c r="M1293">
        <v>1</v>
      </c>
      <c r="N1293" s="47">
        <v>312</v>
      </c>
      <c r="O1293" s="47">
        <v>0</v>
      </c>
      <c r="P1293" s="47">
        <v>0</v>
      </c>
      <c r="Q1293" s="47">
        <v>0</v>
      </c>
      <c r="R1293" s="47">
        <v>0</v>
      </c>
      <c r="S1293" s="47">
        <v>312</v>
      </c>
      <c r="T1293" s="47">
        <v>280.8</v>
      </c>
      <c r="U1293" s="47">
        <v>280.8</v>
      </c>
      <c r="V1293" t="s">
        <v>71</v>
      </c>
      <c r="W1293" t="s">
        <v>72</v>
      </c>
      <c r="X1293"/>
      <c r="Y1293" t="s">
        <v>240</v>
      </c>
      <c r="Z1293" s="43" t="str">
        <f>Raw_data[[#This Row],[Month]]&amp;Raw_data[[#This Row],[Locations]]&amp;Raw_data[[#This Row],[Looker2]]</f>
        <v>45292Dallas Ft WorthRTC</v>
      </c>
      <c r="AA1293" s="44" t="str">
        <f>IFERROR(VLOOKUP(Raw_data[[#This Row],[Description]],'LU Table'!$A$1:$B$50,2,0),"")</f>
        <v>RTC</v>
      </c>
      <c r="AB1293" s="44" t="str">
        <f>TRIM(MID(Raw_data[[#This Row],[Location]],LEN("Positive Recovery- ")+1,LEN(Raw_data[[#This Row],[Location]])))</f>
        <v>Dallas Ft Worth</v>
      </c>
      <c r="AC1293" s="45">
        <f t="shared" si="20"/>
        <v>45292</v>
      </c>
      <c r="AD1293" s="44" t="str">
        <f>VLOOKUP(Raw_data[[#This Row],[Locations]]&amp;Raw_data[[#This Row],[Looker2]],Category!A:E,5,0)</f>
        <v>Company Owned</v>
      </c>
      <c r="AE1293" s="44" t="str">
        <f>Raw_data[[#This Row],[Locations]]&amp;Raw_data[[#This Row],[Looker2]]</f>
        <v>Dallas Ft WorthRTC</v>
      </c>
    </row>
    <row r="1294" spans="1:31">
      <c r="A1294" s="15">
        <v>45306</v>
      </c>
      <c r="B1294" s="15">
        <v>45303</v>
      </c>
      <c r="C1294" t="s">
        <v>9</v>
      </c>
      <c r="D1294">
        <v>206996</v>
      </c>
      <c r="E1294" t="s">
        <v>949</v>
      </c>
      <c r="F1294" t="s">
        <v>950</v>
      </c>
      <c r="G1294" t="s">
        <v>382</v>
      </c>
      <c r="H1294" t="s">
        <v>154</v>
      </c>
      <c r="I1294" t="s">
        <v>232</v>
      </c>
      <c r="J1294" t="s">
        <v>93</v>
      </c>
      <c r="K1294" t="s">
        <v>107</v>
      </c>
      <c r="L1294" t="s">
        <v>131</v>
      </c>
      <c r="M1294">
        <v>1</v>
      </c>
      <c r="N1294" s="47">
        <v>530</v>
      </c>
      <c r="O1294" s="47">
        <v>0</v>
      </c>
      <c r="P1294" s="47">
        <v>0</v>
      </c>
      <c r="Q1294" s="47">
        <v>0</v>
      </c>
      <c r="R1294" s="47">
        <v>0</v>
      </c>
      <c r="S1294" s="47">
        <v>530</v>
      </c>
      <c r="T1294" s="47">
        <v>477</v>
      </c>
      <c r="U1294" s="47">
        <v>477</v>
      </c>
      <c r="V1294" t="s">
        <v>71</v>
      </c>
      <c r="W1294" t="s">
        <v>72</v>
      </c>
      <c r="X1294"/>
      <c r="Y1294" t="s">
        <v>240</v>
      </c>
      <c r="Z1294" s="43" t="str">
        <f>Raw_data[[#This Row],[Month]]&amp;Raw_data[[#This Row],[Locations]]&amp;Raw_data[[#This Row],[Looker2]]</f>
        <v>45292Dallas Ft WorthRTC</v>
      </c>
      <c r="AA1294" s="44" t="str">
        <f>IFERROR(VLOOKUP(Raw_data[[#This Row],[Description]],'LU Table'!$A$1:$B$50,2,0),"")</f>
        <v>RTC</v>
      </c>
      <c r="AB1294" s="44" t="str">
        <f>TRIM(MID(Raw_data[[#This Row],[Location]],LEN("Positive Recovery- ")+1,LEN(Raw_data[[#This Row],[Location]])))</f>
        <v>Dallas Ft Worth</v>
      </c>
      <c r="AC1294" s="45">
        <f t="shared" si="20"/>
        <v>45292</v>
      </c>
      <c r="AD1294" s="44" t="str">
        <f>VLOOKUP(Raw_data[[#This Row],[Locations]]&amp;Raw_data[[#This Row],[Looker2]],Category!A:E,5,0)</f>
        <v>Company Owned</v>
      </c>
      <c r="AE1294" s="44" t="str">
        <f>Raw_data[[#This Row],[Locations]]&amp;Raw_data[[#This Row],[Looker2]]</f>
        <v>Dallas Ft WorthRTC</v>
      </c>
    </row>
    <row r="1295" spans="1:31">
      <c r="A1295" s="15">
        <v>45306</v>
      </c>
      <c r="B1295" s="15">
        <v>45303</v>
      </c>
      <c r="C1295" t="s">
        <v>9</v>
      </c>
      <c r="D1295">
        <v>206997</v>
      </c>
      <c r="E1295" t="s">
        <v>677</v>
      </c>
      <c r="F1295" t="s">
        <v>543</v>
      </c>
      <c r="G1295" t="s">
        <v>508</v>
      </c>
      <c r="H1295" t="s">
        <v>151</v>
      </c>
      <c r="I1295" t="s">
        <v>232</v>
      </c>
      <c r="J1295" t="s">
        <v>88</v>
      </c>
      <c r="K1295" t="s">
        <v>57</v>
      </c>
      <c r="L1295" t="s">
        <v>131</v>
      </c>
      <c r="M1295">
        <v>1</v>
      </c>
      <c r="N1295" s="47">
        <v>500</v>
      </c>
      <c r="O1295" s="47">
        <v>0</v>
      </c>
      <c r="P1295" s="47">
        <v>0</v>
      </c>
      <c r="Q1295" s="47">
        <v>0</v>
      </c>
      <c r="R1295" s="47">
        <v>0</v>
      </c>
      <c r="S1295" s="47">
        <v>0</v>
      </c>
      <c r="T1295" s="47">
        <v>450</v>
      </c>
      <c r="U1295" s="47">
        <v>-50</v>
      </c>
      <c r="V1295" t="s">
        <v>71</v>
      </c>
      <c r="W1295" t="s">
        <v>72</v>
      </c>
      <c r="X1295"/>
      <c r="Y1295" t="s">
        <v>240</v>
      </c>
      <c r="Z1295" s="43" t="str">
        <f>Raw_data[[#This Row],[Month]]&amp;Raw_data[[#This Row],[Locations]]&amp;Raw_data[[#This Row],[Looker2]]</f>
        <v>45292Hill CountryRTC</v>
      </c>
      <c r="AA1295" s="44" t="str">
        <f>IFERROR(VLOOKUP(Raw_data[[#This Row],[Description]],'LU Table'!$A$1:$B$50,2,0),"")</f>
        <v>RTC</v>
      </c>
      <c r="AB1295" s="44" t="str">
        <f>TRIM(MID(Raw_data[[#This Row],[Location]],LEN("Positive Recovery- ")+1,LEN(Raw_data[[#This Row],[Location]])))</f>
        <v>Hill Country</v>
      </c>
      <c r="AC1295" s="45">
        <f t="shared" si="20"/>
        <v>45292</v>
      </c>
      <c r="AD1295" s="44" t="str">
        <f>VLOOKUP(Raw_data[[#This Row],[Locations]]&amp;Raw_data[[#This Row],[Looker2]],Category!A:E,5,0)</f>
        <v>Company Owned</v>
      </c>
      <c r="AE1295" s="44" t="str">
        <f>Raw_data[[#This Row],[Locations]]&amp;Raw_data[[#This Row],[Looker2]]</f>
        <v>Hill CountryRTC</v>
      </c>
    </row>
    <row r="1296" spans="1:31">
      <c r="A1296" s="15">
        <v>45306</v>
      </c>
      <c r="B1296" s="15">
        <v>45303</v>
      </c>
      <c r="C1296" t="s">
        <v>9</v>
      </c>
      <c r="D1296">
        <v>206998</v>
      </c>
      <c r="E1296" t="s">
        <v>1049</v>
      </c>
      <c r="F1296" t="s">
        <v>391</v>
      </c>
      <c r="G1296" t="s">
        <v>450</v>
      </c>
      <c r="H1296" t="s">
        <v>155</v>
      </c>
      <c r="I1296" t="s">
        <v>232</v>
      </c>
      <c r="J1296" t="s">
        <v>17</v>
      </c>
      <c r="K1296" t="s">
        <v>16</v>
      </c>
      <c r="L1296" t="s">
        <v>130</v>
      </c>
      <c r="M1296">
        <v>1</v>
      </c>
      <c r="N1296" s="47">
        <v>750</v>
      </c>
      <c r="O1296" s="47">
        <v>0</v>
      </c>
      <c r="P1296" s="47">
        <v>0</v>
      </c>
      <c r="Q1296" s="47">
        <v>0</v>
      </c>
      <c r="R1296" s="47">
        <v>0</v>
      </c>
      <c r="S1296" s="47">
        <v>0</v>
      </c>
      <c r="T1296" s="47">
        <v>750</v>
      </c>
      <c r="U1296" s="47">
        <v>0</v>
      </c>
      <c r="V1296" t="s">
        <v>71</v>
      </c>
      <c r="W1296" t="s">
        <v>72</v>
      </c>
      <c r="X1296"/>
      <c r="Y1296" t="s">
        <v>240</v>
      </c>
      <c r="Z1296" s="43" t="str">
        <f>Raw_data[[#This Row],[Month]]&amp;Raw_data[[#This Row],[Locations]]&amp;Raw_data[[#This Row],[Looker2]]</f>
        <v>45292Garden OaksDetox</v>
      </c>
      <c r="AA1296" s="44" t="str">
        <f>IFERROR(VLOOKUP(Raw_data[[#This Row],[Description]],'LU Table'!$A$1:$B$50,2,0),"")</f>
        <v>Detox</v>
      </c>
      <c r="AB1296" s="44" t="str">
        <f>TRIM(MID(Raw_data[[#This Row],[Location]],LEN("Positive Recovery- ")+1,LEN(Raw_data[[#This Row],[Location]])))</f>
        <v>Garden Oaks</v>
      </c>
      <c r="AC1296" s="45">
        <f t="shared" si="20"/>
        <v>45292</v>
      </c>
      <c r="AD1296" s="44" t="str">
        <f>VLOOKUP(Raw_data[[#This Row],[Locations]]&amp;Raw_data[[#This Row],[Looker2]],Category!A:E,5,0)</f>
        <v>Company Owned</v>
      </c>
      <c r="AE1296" s="44" t="str">
        <f>Raw_data[[#This Row],[Locations]]&amp;Raw_data[[#This Row],[Looker2]]</f>
        <v>Garden OaksDetox</v>
      </c>
    </row>
    <row r="1297" spans="1:31">
      <c r="A1297" s="15">
        <v>45306</v>
      </c>
      <c r="B1297" s="15">
        <v>45303</v>
      </c>
      <c r="C1297" t="s">
        <v>9</v>
      </c>
      <c r="D1297">
        <v>206999</v>
      </c>
      <c r="E1297" t="s">
        <v>885</v>
      </c>
      <c r="F1297" t="s">
        <v>886</v>
      </c>
      <c r="G1297" t="s">
        <v>887</v>
      </c>
      <c r="H1297" t="s">
        <v>151</v>
      </c>
      <c r="I1297" t="s">
        <v>232</v>
      </c>
      <c r="J1297" t="s">
        <v>90</v>
      </c>
      <c r="K1297" t="s">
        <v>16</v>
      </c>
      <c r="L1297" t="s">
        <v>131</v>
      </c>
      <c r="M1297">
        <v>1</v>
      </c>
      <c r="N1297" s="47">
        <v>425</v>
      </c>
      <c r="O1297" s="47">
        <v>0</v>
      </c>
      <c r="P1297" s="47">
        <v>0</v>
      </c>
      <c r="Q1297" s="47">
        <v>0</v>
      </c>
      <c r="R1297" s="47">
        <v>0</v>
      </c>
      <c r="S1297" s="47">
        <v>425</v>
      </c>
      <c r="T1297" s="47">
        <v>425</v>
      </c>
      <c r="U1297" s="47">
        <v>425</v>
      </c>
      <c r="V1297" t="s">
        <v>71</v>
      </c>
      <c r="W1297" t="s">
        <v>72</v>
      </c>
      <c r="X1297"/>
      <c r="Y1297" t="s">
        <v>240</v>
      </c>
      <c r="Z1297" s="43" t="str">
        <f>Raw_data[[#This Row],[Month]]&amp;Raw_data[[#This Row],[Locations]]&amp;Raw_data[[#This Row],[Looker2]]</f>
        <v>45292Garden OaksRTC</v>
      </c>
      <c r="AA1297" s="44" t="str">
        <f>IFERROR(VLOOKUP(Raw_data[[#This Row],[Description]],'LU Table'!$A$1:$B$50,2,0),"")</f>
        <v>RTC</v>
      </c>
      <c r="AB1297" s="44" t="str">
        <f>TRIM(MID(Raw_data[[#This Row],[Location]],LEN("Positive Recovery- ")+1,LEN(Raw_data[[#This Row],[Location]])))</f>
        <v>Garden Oaks</v>
      </c>
      <c r="AC1297" s="45">
        <f t="shared" si="20"/>
        <v>45292</v>
      </c>
      <c r="AD1297" s="44" t="str">
        <f>VLOOKUP(Raw_data[[#This Row],[Locations]]&amp;Raw_data[[#This Row],[Looker2]],Category!A:E,5,0)</f>
        <v>Company Owned</v>
      </c>
      <c r="AE1297" s="44" t="str">
        <f>Raw_data[[#This Row],[Locations]]&amp;Raw_data[[#This Row],[Looker2]]</f>
        <v>Garden OaksRTC</v>
      </c>
    </row>
    <row r="1298" spans="1:31">
      <c r="A1298" s="15">
        <v>45306</v>
      </c>
      <c r="B1298" s="15">
        <v>45303</v>
      </c>
      <c r="C1298" t="s">
        <v>9</v>
      </c>
      <c r="D1298">
        <v>207000</v>
      </c>
      <c r="E1298" t="s">
        <v>116</v>
      </c>
      <c r="F1298" t="s">
        <v>272</v>
      </c>
      <c r="G1298" t="s">
        <v>273</v>
      </c>
      <c r="H1298" t="s">
        <v>151</v>
      </c>
      <c r="I1298" t="s">
        <v>232</v>
      </c>
      <c r="J1298" t="s">
        <v>89</v>
      </c>
      <c r="K1298" t="s">
        <v>16</v>
      </c>
      <c r="L1298" t="s">
        <v>131</v>
      </c>
      <c r="M1298">
        <v>1</v>
      </c>
      <c r="N1298" s="47">
        <v>425</v>
      </c>
      <c r="O1298" s="47">
        <v>0</v>
      </c>
      <c r="P1298" s="47">
        <v>0</v>
      </c>
      <c r="Q1298" s="47">
        <v>0</v>
      </c>
      <c r="R1298" s="47">
        <v>0</v>
      </c>
      <c r="S1298" s="47">
        <v>0</v>
      </c>
      <c r="T1298" s="47">
        <v>382.5</v>
      </c>
      <c r="U1298" s="47">
        <v>-42.5</v>
      </c>
      <c r="V1298" t="s">
        <v>71</v>
      </c>
      <c r="W1298" t="s">
        <v>72</v>
      </c>
      <c r="X1298"/>
      <c r="Y1298" t="s">
        <v>240</v>
      </c>
      <c r="Z1298" s="43" t="str">
        <f>Raw_data[[#This Row],[Month]]&amp;Raw_data[[#This Row],[Locations]]&amp;Raw_data[[#This Row],[Looker2]]</f>
        <v>45292Garden OaksRTC</v>
      </c>
      <c r="AA1298" s="44" t="str">
        <f>IFERROR(VLOOKUP(Raw_data[[#This Row],[Description]],'LU Table'!$A$1:$B$50,2,0),"")</f>
        <v>RTC</v>
      </c>
      <c r="AB1298" s="44" t="str">
        <f>TRIM(MID(Raw_data[[#This Row],[Location]],LEN("Positive Recovery- ")+1,LEN(Raw_data[[#This Row],[Location]])))</f>
        <v>Garden Oaks</v>
      </c>
      <c r="AC1298" s="45">
        <f t="shared" si="20"/>
        <v>45292</v>
      </c>
      <c r="AD1298" s="44" t="str">
        <f>VLOOKUP(Raw_data[[#This Row],[Locations]]&amp;Raw_data[[#This Row],[Looker2]],Category!A:E,5,0)</f>
        <v>Company Owned</v>
      </c>
      <c r="AE1298" s="44" t="str">
        <f>Raw_data[[#This Row],[Locations]]&amp;Raw_data[[#This Row],[Looker2]]</f>
        <v>Garden OaksRTC</v>
      </c>
    </row>
    <row r="1299" spans="1:31">
      <c r="A1299" s="15">
        <v>45306</v>
      </c>
      <c r="B1299" s="15">
        <v>45303</v>
      </c>
      <c r="C1299" t="s">
        <v>9</v>
      </c>
      <c r="D1299">
        <v>207001</v>
      </c>
      <c r="E1299" t="s">
        <v>187</v>
      </c>
      <c r="F1299" t="s">
        <v>349</v>
      </c>
      <c r="G1299" t="s">
        <v>507</v>
      </c>
      <c r="H1299" t="s">
        <v>151</v>
      </c>
      <c r="I1299" t="s">
        <v>232</v>
      </c>
      <c r="J1299" t="s">
        <v>88</v>
      </c>
      <c r="K1299" t="s">
        <v>107</v>
      </c>
      <c r="L1299" t="s">
        <v>130</v>
      </c>
      <c r="M1299">
        <v>1</v>
      </c>
      <c r="N1299" s="47">
        <v>500</v>
      </c>
      <c r="O1299" s="47">
        <v>0</v>
      </c>
      <c r="P1299" s="47">
        <v>0</v>
      </c>
      <c r="Q1299" s="47">
        <v>0</v>
      </c>
      <c r="R1299" s="47">
        <v>0</v>
      </c>
      <c r="S1299" s="47">
        <v>500</v>
      </c>
      <c r="T1299" s="47">
        <v>450</v>
      </c>
      <c r="U1299" s="47">
        <v>450</v>
      </c>
      <c r="V1299" t="s">
        <v>71</v>
      </c>
      <c r="W1299" t="s">
        <v>72</v>
      </c>
      <c r="X1299"/>
      <c r="Y1299" t="s">
        <v>240</v>
      </c>
      <c r="Z1299" s="43" t="str">
        <f>Raw_data[[#This Row],[Month]]&amp;Raw_data[[#This Row],[Locations]]&amp;Raw_data[[#This Row],[Looker2]]</f>
        <v>45292Dallas Ft WorthRTC</v>
      </c>
      <c r="AA1299" s="44" t="str">
        <f>IFERROR(VLOOKUP(Raw_data[[#This Row],[Description]],'LU Table'!$A$1:$B$50,2,0),"")</f>
        <v>RTC</v>
      </c>
      <c r="AB1299" s="44" t="str">
        <f>TRIM(MID(Raw_data[[#This Row],[Location]],LEN("Positive Recovery- ")+1,LEN(Raw_data[[#This Row],[Location]])))</f>
        <v>Dallas Ft Worth</v>
      </c>
      <c r="AC1299" s="45">
        <f t="shared" si="20"/>
        <v>45292</v>
      </c>
      <c r="AD1299" s="44" t="str">
        <f>VLOOKUP(Raw_data[[#This Row],[Locations]]&amp;Raw_data[[#This Row],[Looker2]],Category!A:E,5,0)</f>
        <v>Company Owned</v>
      </c>
      <c r="AE1299" s="44" t="str">
        <f>Raw_data[[#This Row],[Locations]]&amp;Raw_data[[#This Row],[Looker2]]</f>
        <v>Dallas Ft WorthRTC</v>
      </c>
    </row>
    <row r="1300" spans="1:31">
      <c r="A1300" s="15">
        <v>45306</v>
      </c>
      <c r="B1300" s="15">
        <v>45303</v>
      </c>
      <c r="C1300" t="s">
        <v>9</v>
      </c>
      <c r="D1300">
        <v>207002</v>
      </c>
      <c r="E1300" t="s">
        <v>746</v>
      </c>
      <c r="F1300" t="s">
        <v>463</v>
      </c>
      <c r="G1300" t="s">
        <v>312</v>
      </c>
      <c r="H1300" t="s">
        <v>178</v>
      </c>
      <c r="I1300" t="s">
        <v>232</v>
      </c>
      <c r="J1300" t="s">
        <v>711</v>
      </c>
      <c r="K1300" t="s">
        <v>16</v>
      </c>
      <c r="L1300" t="s">
        <v>131</v>
      </c>
      <c r="M1300">
        <v>1</v>
      </c>
      <c r="N1300" s="47">
        <v>312</v>
      </c>
      <c r="O1300" s="47">
        <v>0</v>
      </c>
      <c r="P1300" s="47">
        <v>0</v>
      </c>
      <c r="Q1300" s="47">
        <v>0</v>
      </c>
      <c r="R1300" s="47">
        <v>0</v>
      </c>
      <c r="S1300" s="47">
        <v>0</v>
      </c>
      <c r="T1300" s="47">
        <v>280.8</v>
      </c>
      <c r="U1300" s="47">
        <v>8.8000000000000007</v>
      </c>
      <c r="V1300" t="s">
        <v>71</v>
      </c>
      <c r="W1300" t="s">
        <v>72</v>
      </c>
      <c r="X1300"/>
      <c r="Y1300" t="s">
        <v>240</v>
      </c>
      <c r="Z1300" s="43" t="str">
        <f>Raw_data[[#This Row],[Month]]&amp;Raw_data[[#This Row],[Locations]]&amp;Raw_data[[#This Row],[Looker2]]</f>
        <v>45292Garden OaksRTC</v>
      </c>
      <c r="AA1300" s="44" t="str">
        <f>IFERROR(VLOOKUP(Raw_data[[#This Row],[Description]],'LU Table'!$A$1:$B$50,2,0),"")</f>
        <v>RTC</v>
      </c>
      <c r="AB1300" s="44" t="str">
        <f>TRIM(MID(Raw_data[[#This Row],[Location]],LEN("Positive Recovery- ")+1,LEN(Raw_data[[#This Row],[Location]])))</f>
        <v>Garden Oaks</v>
      </c>
      <c r="AC1300" s="45">
        <f t="shared" si="20"/>
        <v>45292</v>
      </c>
      <c r="AD1300" s="44" t="str">
        <f>VLOOKUP(Raw_data[[#This Row],[Locations]]&amp;Raw_data[[#This Row],[Looker2]],Category!A:E,5,0)</f>
        <v>Company Owned</v>
      </c>
      <c r="AE1300" s="44" t="str">
        <f>Raw_data[[#This Row],[Locations]]&amp;Raw_data[[#This Row],[Looker2]]</f>
        <v>Garden OaksRTC</v>
      </c>
    </row>
    <row r="1301" spans="1:31">
      <c r="A1301" s="15">
        <v>45306</v>
      </c>
      <c r="B1301" s="15">
        <v>45303</v>
      </c>
      <c r="C1301" t="s">
        <v>9</v>
      </c>
      <c r="D1301">
        <v>207003</v>
      </c>
      <c r="E1301" t="s">
        <v>1046</v>
      </c>
      <c r="F1301" t="s">
        <v>1047</v>
      </c>
      <c r="G1301" t="s">
        <v>1048</v>
      </c>
      <c r="H1301" t="s">
        <v>151</v>
      </c>
      <c r="I1301" t="s">
        <v>232</v>
      </c>
      <c r="J1301" t="s">
        <v>88</v>
      </c>
      <c r="K1301" t="s">
        <v>57</v>
      </c>
      <c r="L1301" t="s">
        <v>131</v>
      </c>
      <c r="M1301">
        <v>1</v>
      </c>
      <c r="N1301" s="47">
        <v>500</v>
      </c>
      <c r="O1301" s="47">
        <v>0</v>
      </c>
      <c r="P1301" s="47">
        <v>0</v>
      </c>
      <c r="Q1301" s="47">
        <v>0</v>
      </c>
      <c r="R1301" s="47">
        <v>0</v>
      </c>
      <c r="S1301" s="47">
        <v>500</v>
      </c>
      <c r="T1301" s="47">
        <v>450</v>
      </c>
      <c r="U1301" s="47">
        <v>450</v>
      </c>
      <c r="V1301" t="s">
        <v>71</v>
      </c>
      <c r="W1301" t="s">
        <v>72</v>
      </c>
      <c r="X1301"/>
      <c r="Y1301" t="s">
        <v>240</v>
      </c>
      <c r="Z1301" s="43" t="str">
        <f>Raw_data[[#This Row],[Month]]&amp;Raw_data[[#This Row],[Locations]]&amp;Raw_data[[#This Row],[Looker2]]</f>
        <v>45292Hill CountryRTC</v>
      </c>
      <c r="AA1301" s="44" t="str">
        <f>IFERROR(VLOOKUP(Raw_data[[#This Row],[Description]],'LU Table'!$A$1:$B$50,2,0),"")</f>
        <v>RTC</v>
      </c>
      <c r="AB1301" s="44" t="str">
        <f>TRIM(MID(Raw_data[[#This Row],[Location]],LEN("Positive Recovery- ")+1,LEN(Raw_data[[#This Row],[Location]])))</f>
        <v>Hill Country</v>
      </c>
      <c r="AC1301" s="45">
        <f t="shared" si="20"/>
        <v>45292</v>
      </c>
      <c r="AD1301" s="44" t="str">
        <f>VLOOKUP(Raw_data[[#This Row],[Locations]]&amp;Raw_data[[#This Row],[Looker2]],Category!A:E,5,0)</f>
        <v>Company Owned</v>
      </c>
      <c r="AE1301" s="44" t="str">
        <f>Raw_data[[#This Row],[Locations]]&amp;Raw_data[[#This Row],[Looker2]]</f>
        <v>Hill CountryRTC</v>
      </c>
    </row>
    <row r="1302" spans="1:31">
      <c r="A1302" s="15">
        <v>45306</v>
      </c>
      <c r="B1302" s="15">
        <v>45303</v>
      </c>
      <c r="C1302" t="s">
        <v>9</v>
      </c>
      <c r="D1302">
        <v>207004</v>
      </c>
      <c r="E1302" t="s">
        <v>122</v>
      </c>
      <c r="F1302" t="s">
        <v>441</v>
      </c>
      <c r="G1302" t="s">
        <v>442</v>
      </c>
      <c r="H1302" t="s">
        <v>627</v>
      </c>
      <c r="I1302" t="s">
        <v>232</v>
      </c>
      <c r="J1302" t="s">
        <v>94</v>
      </c>
      <c r="K1302" t="s">
        <v>16</v>
      </c>
      <c r="L1302" t="s">
        <v>130</v>
      </c>
      <c r="M1302">
        <v>1</v>
      </c>
      <c r="N1302" s="47">
        <v>495</v>
      </c>
      <c r="O1302" s="47">
        <v>0</v>
      </c>
      <c r="P1302" s="47">
        <v>0</v>
      </c>
      <c r="Q1302" s="47">
        <v>0</v>
      </c>
      <c r="R1302" s="47">
        <v>0</v>
      </c>
      <c r="S1302" s="47">
        <v>0</v>
      </c>
      <c r="T1302" s="47">
        <v>445.5</v>
      </c>
      <c r="U1302" s="47">
        <v>74.25</v>
      </c>
      <c r="V1302" t="s">
        <v>71</v>
      </c>
      <c r="W1302" t="s">
        <v>72</v>
      </c>
      <c r="X1302"/>
      <c r="Y1302" t="s">
        <v>240</v>
      </c>
      <c r="Z1302" s="43" t="str">
        <f>Raw_data[[#This Row],[Month]]&amp;Raw_data[[#This Row],[Locations]]&amp;Raw_data[[#This Row],[Looker2]]</f>
        <v>45292Garden OaksRTC</v>
      </c>
      <c r="AA1302" s="44" t="str">
        <f>IFERROR(VLOOKUP(Raw_data[[#This Row],[Description]],'LU Table'!$A$1:$B$50,2,0),"")</f>
        <v>RTC</v>
      </c>
      <c r="AB1302" s="44" t="str">
        <f>TRIM(MID(Raw_data[[#This Row],[Location]],LEN("Positive Recovery- ")+1,LEN(Raw_data[[#This Row],[Location]])))</f>
        <v>Garden Oaks</v>
      </c>
      <c r="AC1302" s="45">
        <f t="shared" si="20"/>
        <v>45292</v>
      </c>
      <c r="AD1302" s="44" t="str">
        <f>VLOOKUP(Raw_data[[#This Row],[Locations]]&amp;Raw_data[[#This Row],[Looker2]],Category!A:E,5,0)</f>
        <v>Company Owned</v>
      </c>
      <c r="AE1302" s="44" t="str">
        <f>Raw_data[[#This Row],[Locations]]&amp;Raw_data[[#This Row],[Looker2]]</f>
        <v>Garden OaksRTC</v>
      </c>
    </row>
    <row r="1303" spans="1:31">
      <c r="A1303" s="15">
        <v>45306</v>
      </c>
      <c r="B1303" s="15">
        <v>45303</v>
      </c>
      <c r="C1303" t="s">
        <v>9</v>
      </c>
      <c r="D1303">
        <v>207005</v>
      </c>
      <c r="E1303" t="s">
        <v>544</v>
      </c>
      <c r="F1303" t="s">
        <v>395</v>
      </c>
      <c r="G1303" t="s">
        <v>331</v>
      </c>
      <c r="H1303" t="s">
        <v>152</v>
      </c>
      <c r="I1303" t="s">
        <v>232</v>
      </c>
      <c r="J1303" t="s">
        <v>90</v>
      </c>
      <c r="K1303" t="s">
        <v>57</v>
      </c>
      <c r="L1303" t="s">
        <v>131</v>
      </c>
      <c r="M1303">
        <v>1</v>
      </c>
      <c r="N1303" s="47">
        <v>535</v>
      </c>
      <c r="O1303" s="47">
        <v>0</v>
      </c>
      <c r="P1303" s="47">
        <v>0</v>
      </c>
      <c r="Q1303" s="47">
        <v>0</v>
      </c>
      <c r="R1303" s="47">
        <v>0</v>
      </c>
      <c r="S1303" s="47">
        <v>0</v>
      </c>
      <c r="T1303" s="47">
        <v>481.5</v>
      </c>
      <c r="U1303" s="47">
        <v>0</v>
      </c>
      <c r="V1303" t="s">
        <v>71</v>
      </c>
      <c r="W1303" t="s">
        <v>72</v>
      </c>
      <c r="X1303"/>
      <c r="Y1303" t="s">
        <v>240</v>
      </c>
      <c r="Z1303" s="43" t="str">
        <f>Raw_data[[#This Row],[Month]]&amp;Raw_data[[#This Row],[Locations]]&amp;Raw_data[[#This Row],[Looker2]]</f>
        <v>45292Hill CountryRTC</v>
      </c>
      <c r="AA1303" s="44" t="str">
        <f>IFERROR(VLOOKUP(Raw_data[[#This Row],[Description]],'LU Table'!$A$1:$B$50,2,0),"")</f>
        <v>RTC</v>
      </c>
      <c r="AB1303" s="44" t="str">
        <f>TRIM(MID(Raw_data[[#This Row],[Location]],LEN("Positive Recovery- ")+1,LEN(Raw_data[[#This Row],[Location]])))</f>
        <v>Hill Country</v>
      </c>
      <c r="AC1303" s="45">
        <f t="shared" si="20"/>
        <v>45292</v>
      </c>
      <c r="AD1303" s="44" t="str">
        <f>VLOOKUP(Raw_data[[#This Row],[Locations]]&amp;Raw_data[[#This Row],[Looker2]],Category!A:E,5,0)</f>
        <v>Company Owned</v>
      </c>
      <c r="AE1303" s="44" t="str">
        <f>Raw_data[[#This Row],[Locations]]&amp;Raw_data[[#This Row],[Looker2]]</f>
        <v>Hill CountryRTC</v>
      </c>
    </row>
    <row r="1304" spans="1:31">
      <c r="A1304" s="15">
        <v>45306</v>
      </c>
      <c r="B1304" s="15">
        <v>45303</v>
      </c>
      <c r="C1304" t="s">
        <v>9</v>
      </c>
      <c r="D1304">
        <v>207006</v>
      </c>
      <c r="E1304" t="s">
        <v>691</v>
      </c>
      <c r="F1304" t="s">
        <v>314</v>
      </c>
      <c r="G1304" t="s">
        <v>692</v>
      </c>
      <c r="H1304" t="s">
        <v>627</v>
      </c>
      <c r="I1304" t="s">
        <v>232</v>
      </c>
      <c r="J1304" t="s">
        <v>94</v>
      </c>
      <c r="K1304" t="s">
        <v>107</v>
      </c>
      <c r="L1304" t="s">
        <v>130</v>
      </c>
      <c r="M1304">
        <v>1</v>
      </c>
      <c r="N1304" s="47">
        <v>495</v>
      </c>
      <c r="O1304" s="47">
        <v>0</v>
      </c>
      <c r="P1304" s="47">
        <v>0</v>
      </c>
      <c r="Q1304" s="47">
        <v>0</v>
      </c>
      <c r="R1304" s="47">
        <v>0</v>
      </c>
      <c r="S1304" s="47">
        <v>0</v>
      </c>
      <c r="T1304" s="47">
        <v>445.5</v>
      </c>
      <c r="U1304" s="47">
        <v>148.5</v>
      </c>
      <c r="V1304" t="s">
        <v>71</v>
      </c>
      <c r="W1304" t="s">
        <v>72</v>
      </c>
      <c r="X1304"/>
      <c r="Y1304" t="s">
        <v>240</v>
      </c>
      <c r="Z1304" s="43" t="str">
        <f>Raw_data[[#This Row],[Month]]&amp;Raw_data[[#This Row],[Locations]]&amp;Raw_data[[#This Row],[Looker2]]</f>
        <v>45292Dallas Ft WorthRTC</v>
      </c>
      <c r="AA1304" s="44" t="str">
        <f>IFERROR(VLOOKUP(Raw_data[[#This Row],[Description]],'LU Table'!$A$1:$B$50,2,0),"")</f>
        <v>RTC</v>
      </c>
      <c r="AB1304" s="44" t="str">
        <f>TRIM(MID(Raw_data[[#This Row],[Location]],LEN("Positive Recovery- ")+1,LEN(Raw_data[[#This Row],[Location]])))</f>
        <v>Dallas Ft Worth</v>
      </c>
      <c r="AC1304" s="45">
        <f t="shared" si="20"/>
        <v>45292</v>
      </c>
      <c r="AD1304" s="44" t="str">
        <f>VLOOKUP(Raw_data[[#This Row],[Locations]]&amp;Raw_data[[#This Row],[Looker2]],Category!A:E,5,0)</f>
        <v>Company Owned</v>
      </c>
      <c r="AE1304" s="44" t="str">
        <f>Raw_data[[#This Row],[Locations]]&amp;Raw_data[[#This Row],[Looker2]]</f>
        <v>Dallas Ft WorthRTC</v>
      </c>
    </row>
    <row r="1305" spans="1:31">
      <c r="A1305" s="15">
        <v>45306</v>
      </c>
      <c r="B1305" s="15">
        <v>45303</v>
      </c>
      <c r="C1305" t="s">
        <v>9</v>
      </c>
      <c r="D1305">
        <v>207007</v>
      </c>
      <c r="E1305" t="s">
        <v>997</v>
      </c>
      <c r="F1305" t="s">
        <v>351</v>
      </c>
      <c r="G1305" t="s">
        <v>408</v>
      </c>
      <c r="H1305" t="s">
        <v>151</v>
      </c>
      <c r="I1305" t="s">
        <v>232</v>
      </c>
      <c r="J1305" t="s">
        <v>806</v>
      </c>
      <c r="K1305" t="s">
        <v>107</v>
      </c>
      <c r="L1305" t="s">
        <v>130</v>
      </c>
      <c r="M1305">
        <v>1</v>
      </c>
      <c r="N1305" s="47">
        <v>470</v>
      </c>
      <c r="O1305" s="47">
        <v>0</v>
      </c>
      <c r="P1305" s="47">
        <v>0</v>
      </c>
      <c r="Q1305" s="47">
        <v>0</v>
      </c>
      <c r="R1305" s="47">
        <v>0</v>
      </c>
      <c r="S1305" s="47">
        <v>0</v>
      </c>
      <c r="T1305" s="47">
        <v>423</v>
      </c>
      <c r="U1305" s="47">
        <v>188</v>
      </c>
      <c r="V1305" t="s">
        <v>71</v>
      </c>
      <c r="W1305" t="s">
        <v>72</v>
      </c>
      <c r="X1305"/>
      <c r="Y1305" t="s">
        <v>240</v>
      </c>
      <c r="Z1305" s="43" t="str">
        <f>Raw_data[[#This Row],[Month]]&amp;Raw_data[[#This Row],[Locations]]&amp;Raw_data[[#This Row],[Looker2]]</f>
        <v>45292Dallas Ft WorthRTC</v>
      </c>
      <c r="AA1305" s="44" t="str">
        <f>IFERROR(VLOOKUP(Raw_data[[#This Row],[Description]],'LU Table'!$A$1:$B$50,2,0),"")</f>
        <v>RTC</v>
      </c>
      <c r="AB1305" s="44" t="str">
        <f>TRIM(MID(Raw_data[[#This Row],[Location]],LEN("Positive Recovery- ")+1,LEN(Raw_data[[#This Row],[Location]])))</f>
        <v>Dallas Ft Worth</v>
      </c>
      <c r="AC1305" s="45">
        <f t="shared" si="20"/>
        <v>45292</v>
      </c>
      <c r="AD1305" s="44" t="str">
        <f>VLOOKUP(Raw_data[[#This Row],[Locations]]&amp;Raw_data[[#This Row],[Looker2]],Category!A:E,5,0)</f>
        <v>Company Owned</v>
      </c>
      <c r="AE1305" s="44" t="str">
        <f>Raw_data[[#This Row],[Locations]]&amp;Raw_data[[#This Row],[Looker2]]</f>
        <v>Dallas Ft WorthRTC</v>
      </c>
    </row>
    <row r="1306" spans="1:31">
      <c r="A1306" s="15">
        <v>45306</v>
      </c>
      <c r="B1306" s="15">
        <v>45303</v>
      </c>
      <c r="C1306" t="s">
        <v>9</v>
      </c>
      <c r="D1306">
        <v>207008</v>
      </c>
      <c r="E1306" t="s">
        <v>1033</v>
      </c>
      <c r="F1306" t="s">
        <v>1034</v>
      </c>
      <c r="G1306" t="s">
        <v>1035</v>
      </c>
      <c r="H1306" t="s">
        <v>155</v>
      </c>
      <c r="I1306" t="s">
        <v>232</v>
      </c>
      <c r="J1306" t="s">
        <v>92</v>
      </c>
      <c r="K1306" t="s">
        <v>16</v>
      </c>
      <c r="L1306" t="s">
        <v>130</v>
      </c>
      <c r="M1306">
        <v>1</v>
      </c>
      <c r="N1306" s="47">
        <v>665</v>
      </c>
      <c r="O1306" s="47">
        <v>0</v>
      </c>
      <c r="P1306" s="47">
        <v>0</v>
      </c>
      <c r="Q1306" s="47">
        <v>0</v>
      </c>
      <c r="R1306" s="47">
        <v>0</v>
      </c>
      <c r="S1306" s="47">
        <v>665</v>
      </c>
      <c r="T1306" s="47">
        <v>598.5</v>
      </c>
      <c r="U1306" s="47">
        <v>598.5</v>
      </c>
      <c r="V1306" t="s">
        <v>71</v>
      </c>
      <c r="W1306" t="s">
        <v>72</v>
      </c>
      <c r="X1306"/>
      <c r="Y1306" t="s">
        <v>240</v>
      </c>
      <c r="Z1306" s="43" t="str">
        <f>Raw_data[[#This Row],[Month]]&amp;Raw_data[[#This Row],[Locations]]&amp;Raw_data[[#This Row],[Looker2]]</f>
        <v>45292Garden OaksDetox</v>
      </c>
      <c r="AA1306" s="44" t="str">
        <f>IFERROR(VLOOKUP(Raw_data[[#This Row],[Description]],'LU Table'!$A$1:$B$50,2,0),"")</f>
        <v>Detox</v>
      </c>
      <c r="AB1306" s="44" t="str">
        <f>TRIM(MID(Raw_data[[#This Row],[Location]],LEN("Positive Recovery- ")+1,LEN(Raw_data[[#This Row],[Location]])))</f>
        <v>Garden Oaks</v>
      </c>
      <c r="AC1306" s="45">
        <f t="shared" si="20"/>
        <v>45292</v>
      </c>
      <c r="AD1306" s="44" t="str">
        <f>VLOOKUP(Raw_data[[#This Row],[Locations]]&amp;Raw_data[[#This Row],[Looker2]],Category!A:E,5,0)</f>
        <v>Company Owned</v>
      </c>
      <c r="AE1306" s="44" t="str">
        <f>Raw_data[[#This Row],[Locations]]&amp;Raw_data[[#This Row],[Looker2]]</f>
        <v>Garden OaksDetox</v>
      </c>
    </row>
    <row r="1307" spans="1:31">
      <c r="A1307" s="15">
        <v>45306</v>
      </c>
      <c r="B1307" s="15">
        <v>45303</v>
      </c>
      <c r="C1307" t="s">
        <v>9</v>
      </c>
      <c r="D1307">
        <v>207009</v>
      </c>
      <c r="E1307" t="s">
        <v>946</v>
      </c>
      <c r="F1307" t="s">
        <v>284</v>
      </c>
      <c r="G1307" t="s">
        <v>470</v>
      </c>
      <c r="H1307" t="s">
        <v>151</v>
      </c>
      <c r="I1307" t="s">
        <v>232</v>
      </c>
      <c r="J1307" t="s">
        <v>92</v>
      </c>
      <c r="K1307" t="s">
        <v>16</v>
      </c>
      <c r="L1307" t="s">
        <v>131</v>
      </c>
      <c r="M1307">
        <v>1</v>
      </c>
      <c r="N1307" s="47">
        <v>475</v>
      </c>
      <c r="O1307" s="47">
        <v>0</v>
      </c>
      <c r="P1307" s="47">
        <v>0</v>
      </c>
      <c r="Q1307" s="47">
        <v>0</v>
      </c>
      <c r="R1307" s="47">
        <v>0</v>
      </c>
      <c r="S1307" s="47">
        <v>475</v>
      </c>
      <c r="T1307" s="47">
        <v>427.5</v>
      </c>
      <c r="U1307" s="47">
        <v>427.5</v>
      </c>
      <c r="V1307" t="s">
        <v>71</v>
      </c>
      <c r="W1307" t="s">
        <v>72</v>
      </c>
      <c r="X1307"/>
      <c r="Y1307" t="s">
        <v>240</v>
      </c>
      <c r="Z1307" s="43" t="str">
        <f>Raw_data[[#This Row],[Month]]&amp;Raw_data[[#This Row],[Locations]]&amp;Raw_data[[#This Row],[Looker2]]</f>
        <v>45292Garden OaksRTC</v>
      </c>
      <c r="AA1307" s="44" t="str">
        <f>IFERROR(VLOOKUP(Raw_data[[#This Row],[Description]],'LU Table'!$A$1:$B$50,2,0),"")</f>
        <v>RTC</v>
      </c>
      <c r="AB1307" s="44" t="str">
        <f>TRIM(MID(Raw_data[[#This Row],[Location]],LEN("Positive Recovery- ")+1,LEN(Raw_data[[#This Row],[Location]])))</f>
        <v>Garden Oaks</v>
      </c>
      <c r="AC1307" s="45">
        <f t="shared" si="20"/>
        <v>45292</v>
      </c>
      <c r="AD1307" s="44" t="str">
        <f>VLOOKUP(Raw_data[[#This Row],[Locations]]&amp;Raw_data[[#This Row],[Looker2]],Category!A:E,5,0)</f>
        <v>Company Owned</v>
      </c>
      <c r="AE1307" s="44" t="str">
        <f>Raw_data[[#This Row],[Locations]]&amp;Raw_data[[#This Row],[Looker2]]</f>
        <v>Garden OaksRTC</v>
      </c>
    </row>
    <row r="1308" spans="1:31">
      <c r="A1308" s="15">
        <v>45306</v>
      </c>
      <c r="B1308" s="15">
        <v>45303</v>
      </c>
      <c r="C1308" t="s">
        <v>9</v>
      </c>
      <c r="D1308">
        <v>207011</v>
      </c>
      <c r="E1308" t="s">
        <v>969</v>
      </c>
      <c r="F1308" t="s">
        <v>307</v>
      </c>
      <c r="G1308" t="s">
        <v>276</v>
      </c>
      <c r="H1308" t="s">
        <v>152</v>
      </c>
      <c r="I1308" t="s">
        <v>232</v>
      </c>
      <c r="J1308" t="s">
        <v>96</v>
      </c>
      <c r="K1308" t="s">
        <v>107</v>
      </c>
      <c r="L1308" t="s">
        <v>130</v>
      </c>
      <c r="M1308">
        <v>1</v>
      </c>
      <c r="N1308" s="47">
        <v>428</v>
      </c>
      <c r="O1308" s="47">
        <v>0</v>
      </c>
      <c r="P1308" s="47">
        <v>0</v>
      </c>
      <c r="Q1308" s="47">
        <v>0</v>
      </c>
      <c r="R1308" s="47">
        <v>0</v>
      </c>
      <c r="S1308" s="47">
        <v>0</v>
      </c>
      <c r="T1308" s="47">
        <v>385.2</v>
      </c>
      <c r="U1308" s="47">
        <v>-42.8</v>
      </c>
      <c r="V1308" t="s">
        <v>71</v>
      </c>
      <c r="W1308" t="s">
        <v>72</v>
      </c>
      <c r="X1308"/>
      <c r="Y1308" t="s">
        <v>240</v>
      </c>
      <c r="Z1308" s="43" t="str">
        <f>Raw_data[[#This Row],[Month]]&amp;Raw_data[[#This Row],[Locations]]&amp;Raw_data[[#This Row],[Looker2]]</f>
        <v>45292Dallas Ft WorthRTC</v>
      </c>
      <c r="AA1308" s="44" t="str">
        <f>IFERROR(VLOOKUP(Raw_data[[#This Row],[Description]],'LU Table'!$A$1:$B$50,2,0),"")</f>
        <v>RTC</v>
      </c>
      <c r="AB1308" s="44" t="str">
        <f>TRIM(MID(Raw_data[[#This Row],[Location]],LEN("Positive Recovery- ")+1,LEN(Raw_data[[#This Row],[Location]])))</f>
        <v>Dallas Ft Worth</v>
      </c>
      <c r="AC1308" s="45">
        <f t="shared" si="20"/>
        <v>45292</v>
      </c>
      <c r="AD1308" s="44" t="str">
        <f>VLOOKUP(Raw_data[[#This Row],[Locations]]&amp;Raw_data[[#This Row],[Looker2]],Category!A:E,5,0)</f>
        <v>Company Owned</v>
      </c>
      <c r="AE1308" s="44" t="str">
        <f>Raw_data[[#This Row],[Locations]]&amp;Raw_data[[#This Row],[Looker2]]</f>
        <v>Dallas Ft WorthRTC</v>
      </c>
    </row>
    <row r="1309" spans="1:31">
      <c r="A1309" s="15">
        <v>45306</v>
      </c>
      <c r="B1309" s="15">
        <v>45303</v>
      </c>
      <c r="C1309" t="s">
        <v>9</v>
      </c>
      <c r="D1309">
        <v>207012</v>
      </c>
      <c r="E1309" t="s">
        <v>769</v>
      </c>
      <c r="F1309" t="s">
        <v>397</v>
      </c>
      <c r="G1309" t="s">
        <v>770</v>
      </c>
      <c r="H1309" t="s">
        <v>151</v>
      </c>
      <c r="I1309" t="s">
        <v>232</v>
      </c>
      <c r="J1309" t="s">
        <v>91</v>
      </c>
      <c r="K1309" t="s">
        <v>57</v>
      </c>
      <c r="L1309" t="s">
        <v>130</v>
      </c>
      <c r="M1309">
        <v>1</v>
      </c>
      <c r="N1309" s="47">
        <v>470</v>
      </c>
      <c r="O1309" s="47">
        <v>0</v>
      </c>
      <c r="P1309" s="47">
        <v>0</v>
      </c>
      <c r="Q1309" s="47">
        <v>0</v>
      </c>
      <c r="R1309" s="47">
        <v>0</v>
      </c>
      <c r="S1309" s="47">
        <v>0</v>
      </c>
      <c r="T1309" s="47">
        <v>423</v>
      </c>
      <c r="U1309" s="47">
        <v>70.5</v>
      </c>
      <c r="V1309" t="s">
        <v>71</v>
      </c>
      <c r="W1309" t="s">
        <v>72</v>
      </c>
      <c r="X1309"/>
      <c r="Y1309" t="s">
        <v>240</v>
      </c>
      <c r="Z1309" s="43" t="str">
        <f>Raw_data[[#This Row],[Month]]&amp;Raw_data[[#This Row],[Locations]]&amp;Raw_data[[#This Row],[Looker2]]</f>
        <v>45292Hill CountryRTC</v>
      </c>
      <c r="AA1309" s="44" t="str">
        <f>IFERROR(VLOOKUP(Raw_data[[#This Row],[Description]],'LU Table'!$A$1:$B$50,2,0),"")</f>
        <v>RTC</v>
      </c>
      <c r="AB1309" s="44" t="str">
        <f>TRIM(MID(Raw_data[[#This Row],[Location]],LEN("Positive Recovery- ")+1,LEN(Raw_data[[#This Row],[Location]])))</f>
        <v>Hill Country</v>
      </c>
      <c r="AC1309" s="45">
        <f t="shared" si="20"/>
        <v>45292</v>
      </c>
      <c r="AD1309" s="44" t="str">
        <f>VLOOKUP(Raw_data[[#This Row],[Locations]]&amp;Raw_data[[#This Row],[Looker2]],Category!A:E,5,0)</f>
        <v>Company Owned</v>
      </c>
      <c r="AE1309" s="44" t="str">
        <f>Raw_data[[#This Row],[Locations]]&amp;Raw_data[[#This Row],[Looker2]]</f>
        <v>Hill CountryRTC</v>
      </c>
    </row>
    <row r="1310" spans="1:31">
      <c r="A1310" s="15">
        <v>45306</v>
      </c>
      <c r="B1310" s="15">
        <v>45303</v>
      </c>
      <c r="C1310" t="s">
        <v>9</v>
      </c>
      <c r="D1310">
        <v>207013</v>
      </c>
      <c r="E1310" t="s">
        <v>1006</v>
      </c>
      <c r="F1310" t="s">
        <v>362</v>
      </c>
      <c r="G1310" t="s">
        <v>728</v>
      </c>
      <c r="H1310" t="s">
        <v>151</v>
      </c>
      <c r="I1310" t="s">
        <v>232</v>
      </c>
      <c r="J1310" t="s">
        <v>87</v>
      </c>
      <c r="K1310" t="s">
        <v>57</v>
      </c>
      <c r="L1310" t="s">
        <v>131</v>
      </c>
      <c r="M1310">
        <v>1</v>
      </c>
      <c r="N1310" s="47">
        <v>470</v>
      </c>
      <c r="O1310" s="47">
        <v>0</v>
      </c>
      <c r="P1310" s="47">
        <v>0</v>
      </c>
      <c r="Q1310" s="47">
        <v>0</v>
      </c>
      <c r="R1310" s="47">
        <v>0</v>
      </c>
      <c r="S1310" s="47">
        <v>0</v>
      </c>
      <c r="T1310" s="47">
        <v>423</v>
      </c>
      <c r="U1310" s="47">
        <v>423</v>
      </c>
      <c r="V1310" t="s">
        <v>71</v>
      </c>
      <c r="W1310" t="s">
        <v>72</v>
      </c>
      <c r="X1310"/>
      <c r="Y1310" t="s">
        <v>240</v>
      </c>
      <c r="Z1310" s="43" t="str">
        <f>Raw_data[[#This Row],[Month]]&amp;Raw_data[[#This Row],[Locations]]&amp;Raw_data[[#This Row],[Looker2]]</f>
        <v>45292Hill CountryRTC</v>
      </c>
      <c r="AA1310" s="44" t="str">
        <f>IFERROR(VLOOKUP(Raw_data[[#This Row],[Description]],'LU Table'!$A$1:$B$50,2,0),"")</f>
        <v>RTC</v>
      </c>
      <c r="AB1310" s="44" t="str">
        <f>TRIM(MID(Raw_data[[#This Row],[Location]],LEN("Positive Recovery- ")+1,LEN(Raw_data[[#This Row],[Location]])))</f>
        <v>Hill Country</v>
      </c>
      <c r="AC1310" s="45">
        <f t="shared" si="20"/>
        <v>45292</v>
      </c>
      <c r="AD1310" s="44" t="str">
        <f>VLOOKUP(Raw_data[[#This Row],[Locations]]&amp;Raw_data[[#This Row],[Looker2]],Category!A:E,5,0)</f>
        <v>Company Owned</v>
      </c>
      <c r="AE1310" s="44" t="str">
        <f>Raw_data[[#This Row],[Locations]]&amp;Raw_data[[#This Row],[Looker2]]</f>
        <v>Hill CountryRTC</v>
      </c>
    </row>
    <row r="1311" spans="1:31">
      <c r="A1311" s="15">
        <v>45306</v>
      </c>
      <c r="B1311" s="15">
        <v>45303</v>
      </c>
      <c r="C1311" t="s">
        <v>9</v>
      </c>
      <c r="D1311">
        <v>207014</v>
      </c>
      <c r="E1311" t="s">
        <v>978</v>
      </c>
      <c r="F1311" t="s">
        <v>979</v>
      </c>
      <c r="G1311" t="s">
        <v>538</v>
      </c>
      <c r="H1311" t="s">
        <v>151</v>
      </c>
      <c r="I1311" t="s">
        <v>232</v>
      </c>
      <c r="J1311" t="s">
        <v>17</v>
      </c>
      <c r="K1311" t="s">
        <v>16</v>
      </c>
      <c r="L1311" t="s">
        <v>130</v>
      </c>
      <c r="M1311">
        <v>1</v>
      </c>
      <c r="N1311" s="47">
        <v>400</v>
      </c>
      <c r="O1311" s="47">
        <v>0</v>
      </c>
      <c r="P1311" s="47">
        <v>0</v>
      </c>
      <c r="Q1311" s="47">
        <v>0</v>
      </c>
      <c r="R1311" s="47">
        <v>0</v>
      </c>
      <c r="S1311" s="47">
        <v>0</v>
      </c>
      <c r="T1311" s="47">
        <v>400</v>
      </c>
      <c r="U1311" s="47">
        <v>0</v>
      </c>
      <c r="V1311" t="s">
        <v>71</v>
      </c>
      <c r="W1311" t="s">
        <v>72</v>
      </c>
      <c r="X1311"/>
      <c r="Y1311" t="s">
        <v>240</v>
      </c>
      <c r="Z1311" s="43" t="str">
        <f>Raw_data[[#This Row],[Month]]&amp;Raw_data[[#This Row],[Locations]]&amp;Raw_data[[#This Row],[Looker2]]</f>
        <v>45292Garden OaksRTC</v>
      </c>
      <c r="AA1311" s="44" t="str">
        <f>IFERROR(VLOOKUP(Raw_data[[#This Row],[Description]],'LU Table'!$A$1:$B$50,2,0),"")</f>
        <v>RTC</v>
      </c>
      <c r="AB1311" s="44" t="str">
        <f>TRIM(MID(Raw_data[[#This Row],[Location]],LEN("Positive Recovery- ")+1,LEN(Raw_data[[#This Row],[Location]])))</f>
        <v>Garden Oaks</v>
      </c>
      <c r="AC1311" s="45">
        <f t="shared" ref="AC1311:AC1374" si="21">B1311-DAY(B1311)+1</f>
        <v>45292</v>
      </c>
      <c r="AD1311" s="44" t="str">
        <f>VLOOKUP(Raw_data[[#This Row],[Locations]]&amp;Raw_data[[#This Row],[Looker2]],Category!A:E,5,0)</f>
        <v>Company Owned</v>
      </c>
      <c r="AE1311" s="44" t="str">
        <f>Raw_data[[#This Row],[Locations]]&amp;Raw_data[[#This Row],[Looker2]]</f>
        <v>Garden OaksRTC</v>
      </c>
    </row>
    <row r="1312" spans="1:31">
      <c r="A1312" s="15">
        <v>45306</v>
      </c>
      <c r="B1312" s="15">
        <v>45303</v>
      </c>
      <c r="C1312" t="s">
        <v>9</v>
      </c>
      <c r="D1312">
        <v>207015</v>
      </c>
      <c r="E1312" t="s">
        <v>568</v>
      </c>
      <c r="F1312" t="s">
        <v>302</v>
      </c>
      <c r="G1312" t="s">
        <v>482</v>
      </c>
      <c r="H1312" t="s">
        <v>164</v>
      </c>
      <c r="I1312"/>
      <c r="J1312" t="s">
        <v>89</v>
      </c>
      <c r="K1312" t="s">
        <v>16</v>
      </c>
      <c r="L1312" t="s">
        <v>131</v>
      </c>
      <c r="M1312">
        <v>1</v>
      </c>
      <c r="N1312" s="47">
        <v>365</v>
      </c>
      <c r="O1312" s="47">
        <v>0</v>
      </c>
      <c r="P1312" s="47">
        <v>0</v>
      </c>
      <c r="Q1312" s="47">
        <v>0</v>
      </c>
      <c r="R1312" s="47">
        <v>0</v>
      </c>
      <c r="S1312" s="47">
        <v>0</v>
      </c>
      <c r="T1312" s="47">
        <v>328.5</v>
      </c>
      <c r="U1312" s="47">
        <v>-36.5</v>
      </c>
      <c r="V1312" t="s">
        <v>71</v>
      </c>
      <c r="W1312" t="s">
        <v>72</v>
      </c>
      <c r="X1312"/>
      <c r="Y1312" t="s">
        <v>240</v>
      </c>
      <c r="Z1312" s="43" t="str">
        <f>Raw_data[[#This Row],[Month]]&amp;Raw_data[[#This Row],[Locations]]&amp;Raw_data[[#This Row],[Looker2]]</f>
        <v>45292Garden OaksRTC</v>
      </c>
      <c r="AA1312" s="44" t="str">
        <f>IFERROR(VLOOKUP(Raw_data[[#This Row],[Description]],'LU Table'!$A$1:$B$50,2,0),"")</f>
        <v>RTC</v>
      </c>
      <c r="AB1312" s="44" t="str">
        <f>TRIM(MID(Raw_data[[#This Row],[Location]],LEN("Positive Recovery- ")+1,LEN(Raw_data[[#This Row],[Location]])))</f>
        <v>Garden Oaks</v>
      </c>
      <c r="AC1312" s="45">
        <f t="shared" si="21"/>
        <v>45292</v>
      </c>
      <c r="AD1312" s="44" t="str">
        <f>VLOOKUP(Raw_data[[#This Row],[Locations]]&amp;Raw_data[[#This Row],[Looker2]],Category!A:E,5,0)</f>
        <v>Company Owned</v>
      </c>
      <c r="AE1312" s="44" t="str">
        <f>Raw_data[[#This Row],[Locations]]&amp;Raw_data[[#This Row],[Looker2]]</f>
        <v>Garden OaksRTC</v>
      </c>
    </row>
    <row r="1313" spans="1:31">
      <c r="A1313" s="15">
        <v>45306</v>
      </c>
      <c r="B1313" s="15">
        <v>45303</v>
      </c>
      <c r="C1313" t="s">
        <v>9</v>
      </c>
      <c r="D1313">
        <v>207016</v>
      </c>
      <c r="E1313" t="s">
        <v>759</v>
      </c>
      <c r="F1313" t="s">
        <v>760</v>
      </c>
      <c r="G1313" t="s">
        <v>761</v>
      </c>
      <c r="H1313" t="s">
        <v>151</v>
      </c>
      <c r="I1313" t="s">
        <v>232</v>
      </c>
      <c r="J1313" t="s">
        <v>931</v>
      </c>
      <c r="K1313" t="s">
        <v>107</v>
      </c>
      <c r="L1313" t="s">
        <v>130</v>
      </c>
      <c r="M1313">
        <v>1</v>
      </c>
      <c r="N1313" s="47">
        <v>520</v>
      </c>
      <c r="O1313" s="47">
        <v>0</v>
      </c>
      <c r="P1313" s="47">
        <v>0</v>
      </c>
      <c r="Q1313" s="47">
        <v>0</v>
      </c>
      <c r="R1313" s="47">
        <v>0</v>
      </c>
      <c r="S1313" s="47">
        <v>520</v>
      </c>
      <c r="T1313" s="47">
        <v>468</v>
      </c>
      <c r="U1313" s="47">
        <v>468</v>
      </c>
      <c r="V1313" t="s">
        <v>71</v>
      </c>
      <c r="W1313" t="s">
        <v>72</v>
      </c>
      <c r="X1313"/>
      <c r="Y1313" t="s">
        <v>240</v>
      </c>
      <c r="Z1313" s="43" t="str">
        <f>Raw_data[[#This Row],[Month]]&amp;Raw_data[[#This Row],[Locations]]&amp;Raw_data[[#This Row],[Looker2]]</f>
        <v>45292Dallas Ft WorthRTC</v>
      </c>
      <c r="AA1313" s="44" t="str">
        <f>IFERROR(VLOOKUP(Raw_data[[#This Row],[Description]],'LU Table'!$A$1:$B$50,2,0),"")</f>
        <v>RTC</v>
      </c>
      <c r="AB1313" s="44" t="str">
        <f>TRIM(MID(Raw_data[[#This Row],[Location]],LEN("Positive Recovery- ")+1,LEN(Raw_data[[#This Row],[Location]])))</f>
        <v>Dallas Ft Worth</v>
      </c>
      <c r="AC1313" s="45">
        <f t="shared" si="21"/>
        <v>45292</v>
      </c>
      <c r="AD1313" s="44" t="str">
        <f>VLOOKUP(Raw_data[[#This Row],[Locations]]&amp;Raw_data[[#This Row],[Looker2]],Category!A:E,5,0)</f>
        <v>Company Owned</v>
      </c>
      <c r="AE1313" s="44" t="str">
        <f>Raw_data[[#This Row],[Locations]]&amp;Raw_data[[#This Row],[Looker2]]</f>
        <v>Dallas Ft WorthRTC</v>
      </c>
    </row>
    <row r="1314" spans="1:31">
      <c r="A1314" s="15">
        <v>45306</v>
      </c>
      <c r="B1314" s="15">
        <v>45303</v>
      </c>
      <c r="C1314" t="s">
        <v>9</v>
      </c>
      <c r="D1314">
        <v>207017</v>
      </c>
      <c r="E1314" t="s">
        <v>1072</v>
      </c>
      <c r="F1314" t="s">
        <v>321</v>
      </c>
      <c r="G1314" t="s">
        <v>1073</v>
      </c>
      <c r="H1314" t="s">
        <v>151</v>
      </c>
      <c r="I1314" t="s">
        <v>232</v>
      </c>
      <c r="J1314" t="s">
        <v>87</v>
      </c>
      <c r="K1314" t="s">
        <v>107</v>
      </c>
      <c r="L1314" t="s">
        <v>131</v>
      </c>
      <c r="M1314">
        <v>1</v>
      </c>
      <c r="N1314" s="47">
        <v>470</v>
      </c>
      <c r="O1314" s="47">
        <v>0</v>
      </c>
      <c r="P1314" s="47">
        <v>0</v>
      </c>
      <c r="Q1314" s="47">
        <v>0</v>
      </c>
      <c r="R1314" s="47">
        <v>0</v>
      </c>
      <c r="S1314" s="47">
        <v>0</v>
      </c>
      <c r="T1314" s="47">
        <v>423</v>
      </c>
      <c r="U1314" s="47">
        <v>70.5</v>
      </c>
      <c r="V1314" t="s">
        <v>71</v>
      </c>
      <c r="W1314" t="s">
        <v>72</v>
      </c>
      <c r="X1314"/>
      <c r="Y1314" t="s">
        <v>240</v>
      </c>
      <c r="Z1314" s="43" t="str">
        <f>Raw_data[[#This Row],[Month]]&amp;Raw_data[[#This Row],[Locations]]&amp;Raw_data[[#This Row],[Looker2]]</f>
        <v>45292Dallas Ft WorthRTC</v>
      </c>
      <c r="AA1314" s="44" t="str">
        <f>IFERROR(VLOOKUP(Raw_data[[#This Row],[Description]],'LU Table'!$A$1:$B$50,2,0),"")</f>
        <v>RTC</v>
      </c>
      <c r="AB1314" s="44" t="str">
        <f>TRIM(MID(Raw_data[[#This Row],[Location]],LEN("Positive Recovery- ")+1,LEN(Raw_data[[#This Row],[Location]])))</f>
        <v>Dallas Ft Worth</v>
      </c>
      <c r="AC1314" s="45">
        <f t="shared" si="21"/>
        <v>45292</v>
      </c>
      <c r="AD1314" s="44" t="str">
        <f>VLOOKUP(Raw_data[[#This Row],[Locations]]&amp;Raw_data[[#This Row],[Looker2]],Category!A:E,5,0)</f>
        <v>Company Owned</v>
      </c>
      <c r="AE1314" s="44" t="str">
        <f>Raw_data[[#This Row],[Locations]]&amp;Raw_data[[#This Row],[Looker2]]</f>
        <v>Dallas Ft WorthRTC</v>
      </c>
    </row>
    <row r="1315" spans="1:31">
      <c r="A1315" s="15">
        <v>45306</v>
      </c>
      <c r="B1315" s="15">
        <v>45303</v>
      </c>
      <c r="C1315" t="s">
        <v>9</v>
      </c>
      <c r="D1315">
        <v>207018</v>
      </c>
      <c r="E1315" t="s">
        <v>1074</v>
      </c>
      <c r="F1315" t="s">
        <v>315</v>
      </c>
      <c r="G1315" t="s">
        <v>1075</v>
      </c>
      <c r="H1315" t="s">
        <v>152</v>
      </c>
      <c r="I1315" t="s">
        <v>232</v>
      </c>
      <c r="J1315" t="s">
        <v>96</v>
      </c>
      <c r="K1315" t="s">
        <v>107</v>
      </c>
      <c r="L1315" t="s">
        <v>131</v>
      </c>
      <c r="M1315">
        <v>1</v>
      </c>
      <c r="N1315" s="47">
        <v>428</v>
      </c>
      <c r="O1315" s="47">
        <v>0</v>
      </c>
      <c r="P1315" s="47">
        <v>0</v>
      </c>
      <c r="Q1315" s="47">
        <v>0</v>
      </c>
      <c r="R1315" s="47">
        <v>0</v>
      </c>
      <c r="S1315" s="47">
        <v>428</v>
      </c>
      <c r="T1315" s="47">
        <v>385.2</v>
      </c>
      <c r="U1315" s="47">
        <v>385.2</v>
      </c>
      <c r="V1315" t="s">
        <v>71</v>
      </c>
      <c r="W1315" t="s">
        <v>72</v>
      </c>
      <c r="X1315"/>
      <c r="Y1315" t="s">
        <v>240</v>
      </c>
      <c r="Z1315" s="43" t="str">
        <f>Raw_data[[#This Row],[Month]]&amp;Raw_data[[#This Row],[Locations]]&amp;Raw_data[[#This Row],[Looker2]]</f>
        <v>45292Dallas Ft WorthRTC</v>
      </c>
      <c r="AA1315" s="44" t="str">
        <f>IFERROR(VLOOKUP(Raw_data[[#This Row],[Description]],'LU Table'!$A$1:$B$50,2,0),"")</f>
        <v>RTC</v>
      </c>
      <c r="AB1315" s="44" t="str">
        <f>TRIM(MID(Raw_data[[#This Row],[Location]],LEN("Positive Recovery- ")+1,LEN(Raw_data[[#This Row],[Location]])))</f>
        <v>Dallas Ft Worth</v>
      </c>
      <c r="AC1315" s="45">
        <f t="shared" si="21"/>
        <v>45292</v>
      </c>
      <c r="AD1315" s="44" t="str">
        <f>VLOOKUP(Raw_data[[#This Row],[Locations]]&amp;Raw_data[[#This Row],[Looker2]],Category!A:E,5,0)</f>
        <v>Company Owned</v>
      </c>
      <c r="AE1315" s="44" t="str">
        <f>Raw_data[[#This Row],[Locations]]&amp;Raw_data[[#This Row],[Looker2]]</f>
        <v>Dallas Ft WorthRTC</v>
      </c>
    </row>
    <row r="1316" spans="1:31">
      <c r="A1316" s="15">
        <v>45306</v>
      </c>
      <c r="B1316" s="15">
        <v>45303</v>
      </c>
      <c r="C1316" t="s">
        <v>9</v>
      </c>
      <c r="D1316">
        <v>207255</v>
      </c>
      <c r="E1316" t="s">
        <v>1007</v>
      </c>
      <c r="F1316" t="s">
        <v>460</v>
      </c>
      <c r="G1316" t="s">
        <v>1008</v>
      </c>
      <c r="H1316" t="s">
        <v>157</v>
      </c>
      <c r="I1316" t="s">
        <v>232</v>
      </c>
      <c r="J1316" t="s">
        <v>17</v>
      </c>
      <c r="K1316" t="s">
        <v>22</v>
      </c>
      <c r="L1316" t="s">
        <v>129</v>
      </c>
      <c r="M1316">
        <v>1</v>
      </c>
      <c r="N1316" s="47">
        <v>300</v>
      </c>
      <c r="O1316" s="47">
        <v>0</v>
      </c>
      <c r="P1316" s="47">
        <v>0</v>
      </c>
      <c r="Q1316" s="47">
        <v>0</v>
      </c>
      <c r="R1316" s="47">
        <v>0</v>
      </c>
      <c r="S1316" s="47">
        <v>300</v>
      </c>
      <c r="T1316" s="47">
        <v>300</v>
      </c>
      <c r="U1316" s="47">
        <v>300</v>
      </c>
      <c r="V1316" t="s">
        <v>71</v>
      </c>
      <c r="W1316" t="s">
        <v>72</v>
      </c>
      <c r="X1316"/>
      <c r="Y1316" t="s">
        <v>240</v>
      </c>
      <c r="Z1316" s="43" t="str">
        <f>Raw_data[[#This Row],[Month]]&amp;Raw_data[[#This Row],[Locations]]&amp;Raw_data[[#This Row],[Looker2]]</f>
        <v>45292AustinPHP</v>
      </c>
      <c r="AA1316" s="44" t="str">
        <f>IFERROR(VLOOKUP(Raw_data[[#This Row],[Description]],'LU Table'!$A$1:$B$50,2,0),"")</f>
        <v>PHP</v>
      </c>
      <c r="AB1316" s="44" t="str">
        <f>TRIM(MID(Raw_data[[#This Row],[Location]],LEN("Positive Recovery- ")+1,LEN(Raw_data[[#This Row],[Location]])))</f>
        <v>Austin</v>
      </c>
      <c r="AC1316" s="45">
        <f t="shared" si="21"/>
        <v>45292</v>
      </c>
      <c r="AD1316" s="44" t="str">
        <f>VLOOKUP(Raw_data[[#This Row],[Locations]]&amp;Raw_data[[#This Row],[Looker2]],Category!A:E,5,0)</f>
        <v>Affiliate</v>
      </c>
      <c r="AE1316" s="44" t="str">
        <f>Raw_data[[#This Row],[Locations]]&amp;Raw_data[[#This Row],[Looker2]]</f>
        <v>AustinPHP</v>
      </c>
    </row>
    <row r="1317" spans="1:31">
      <c r="A1317" s="15">
        <v>45306</v>
      </c>
      <c r="B1317" s="15">
        <v>45303</v>
      </c>
      <c r="C1317" t="s">
        <v>9</v>
      </c>
      <c r="D1317">
        <v>207256</v>
      </c>
      <c r="E1317" t="s">
        <v>970</v>
      </c>
      <c r="F1317" t="s">
        <v>493</v>
      </c>
      <c r="G1317" t="s">
        <v>971</v>
      </c>
      <c r="H1317" t="s">
        <v>167</v>
      </c>
      <c r="I1317" t="s">
        <v>232</v>
      </c>
      <c r="J1317" t="s">
        <v>87</v>
      </c>
      <c r="K1317" t="s">
        <v>22</v>
      </c>
      <c r="L1317" t="s">
        <v>129</v>
      </c>
      <c r="M1317">
        <v>1</v>
      </c>
      <c r="N1317" s="47">
        <v>425</v>
      </c>
      <c r="O1317" s="47">
        <v>0</v>
      </c>
      <c r="P1317" s="47">
        <v>0</v>
      </c>
      <c r="Q1317" s="47">
        <v>0</v>
      </c>
      <c r="R1317" s="47">
        <v>0</v>
      </c>
      <c r="S1317" s="47">
        <v>0</v>
      </c>
      <c r="T1317" s="47">
        <v>425</v>
      </c>
      <c r="U1317" s="47">
        <v>42.5</v>
      </c>
      <c r="V1317" t="s">
        <v>71</v>
      </c>
      <c r="W1317" t="s">
        <v>72</v>
      </c>
      <c r="X1317"/>
      <c r="Y1317" t="s">
        <v>240</v>
      </c>
      <c r="Z1317" s="43" t="str">
        <f>Raw_data[[#This Row],[Month]]&amp;Raw_data[[#This Row],[Locations]]&amp;Raw_data[[#This Row],[Looker2]]</f>
        <v>45292AustinPHP</v>
      </c>
      <c r="AA1317" s="44" t="str">
        <f>IFERROR(VLOOKUP(Raw_data[[#This Row],[Description]],'LU Table'!$A$1:$B$50,2,0),"")</f>
        <v>PHP</v>
      </c>
      <c r="AB1317" s="44" t="str">
        <f>TRIM(MID(Raw_data[[#This Row],[Location]],LEN("Positive Recovery- ")+1,LEN(Raw_data[[#This Row],[Location]])))</f>
        <v>Austin</v>
      </c>
      <c r="AC1317" s="45">
        <f t="shared" si="21"/>
        <v>45292</v>
      </c>
      <c r="AD1317" s="44" t="str">
        <f>VLOOKUP(Raw_data[[#This Row],[Locations]]&amp;Raw_data[[#This Row],[Looker2]],Category!A:E,5,0)</f>
        <v>Affiliate</v>
      </c>
      <c r="AE1317" s="44" t="str">
        <f>Raw_data[[#This Row],[Locations]]&amp;Raw_data[[#This Row],[Looker2]]</f>
        <v>AustinPHP</v>
      </c>
    </row>
    <row r="1318" spans="1:31">
      <c r="A1318" s="15">
        <v>45306</v>
      </c>
      <c r="B1318" s="15">
        <v>45303</v>
      </c>
      <c r="C1318" t="s">
        <v>9</v>
      </c>
      <c r="D1318">
        <v>207261</v>
      </c>
      <c r="E1318" t="s">
        <v>141</v>
      </c>
      <c r="F1318" t="s">
        <v>478</v>
      </c>
      <c r="G1318" t="s">
        <v>325</v>
      </c>
      <c r="H1318" t="s">
        <v>157</v>
      </c>
      <c r="I1318" t="s">
        <v>232</v>
      </c>
      <c r="J1318" t="s">
        <v>89</v>
      </c>
      <c r="K1318" t="s">
        <v>76</v>
      </c>
      <c r="L1318" t="s">
        <v>129</v>
      </c>
      <c r="M1318">
        <v>1</v>
      </c>
      <c r="N1318" s="47">
        <v>365</v>
      </c>
      <c r="O1318" s="47">
        <v>0</v>
      </c>
      <c r="P1318" s="47">
        <v>0</v>
      </c>
      <c r="Q1318" s="47">
        <v>0</v>
      </c>
      <c r="R1318" s="47">
        <v>0</v>
      </c>
      <c r="S1318" s="47">
        <v>0</v>
      </c>
      <c r="T1318" s="47">
        <v>328.5</v>
      </c>
      <c r="U1318" s="47">
        <v>-36.5</v>
      </c>
      <c r="V1318" t="s">
        <v>71</v>
      </c>
      <c r="W1318" t="s">
        <v>72</v>
      </c>
      <c r="X1318"/>
      <c r="Y1318" t="s">
        <v>240</v>
      </c>
      <c r="Z1318" s="43" t="str">
        <f>Raw_data[[#This Row],[Month]]&amp;Raw_data[[#This Row],[Locations]]&amp;Raw_data[[#This Row],[Looker2]]</f>
        <v>45292MontrosePHP</v>
      </c>
      <c r="AA1318" s="44" t="str">
        <f>IFERROR(VLOOKUP(Raw_data[[#This Row],[Description]],'LU Table'!$A$1:$B$50,2,0),"")</f>
        <v>PHP</v>
      </c>
      <c r="AB1318" s="44" t="str">
        <f>TRIM(MID(Raw_data[[#This Row],[Location]],LEN("Positive Recovery- ")+1,LEN(Raw_data[[#This Row],[Location]])))</f>
        <v>Montrose</v>
      </c>
      <c r="AC1318" s="45">
        <f t="shared" si="21"/>
        <v>45292</v>
      </c>
      <c r="AD1318" s="44" t="str">
        <f>VLOOKUP(Raw_data[[#This Row],[Locations]]&amp;Raw_data[[#This Row],[Looker2]],Category!A:E,5,0)</f>
        <v>Company Owned</v>
      </c>
      <c r="AE1318" s="44" t="str">
        <f>Raw_data[[#This Row],[Locations]]&amp;Raw_data[[#This Row],[Looker2]]</f>
        <v>MontrosePHP</v>
      </c>
    </row>
    <row r="1319" spans="1:31">
      <c r="A1319" s="15">
        <v>45306</v>
      </c>
      <c r="B1319" s="15">
        <v>45303</v>
      </c>
      <c r="C1319" t="s">
        <v>9</v>
      </c>
      <c r="D1319">
        <v>207262</v>
      </c>
      <c r="E1319" t="s">
        <v>820</v>
      </c>
      <c r="F1319" t="s">
        <v>287</v>
      </c>
      <c r="G1319" t="s">
        <v>325</v>
      </c>
      <c r="H1319" t="s">
        <v>167</v>
      </c>
      <c r="I1319" t="s">
        <v>232</v>
      </c>
      <c r="J1319" t="s">
        <v>87</v>
      </c>
      <c r="K1319" t="s">
        <v>76</v>
      </c>
      <c r="L1319" t="s">
        <v>129</v>
      </c>
      <c r="M1319">
        <v>1</v>
      </c>
      <c r="N1319" s="47">
        <v>425</v>
      </c>
      <c r="O1319" s="47">
        <v>0</v>
      </c>
      <c r="P1319" s="47">
        <v>0</v>
      </c>
      <c r="Q1319" s="47">
        <v>0</v>
      </c>
      <c r="R1319" s="47">
        <v>0</v>
      </c>
      <c r="S1319" s="47">
        <v>0</v>
      </c>
      <c r="T1319" s="47">
        <v>425</v>
      </c>
      <c r="U1319" s="47">
        <v>85</v>
      </c>
      <c r="V1319" t="s">
        <v>71</v>
      </c>
      <c r="W1319" t="s">
        <v>72</v>
      </c>
      <c r="X1319"/>
      <c r="Y1319" t="s">
        <v>240</v>
      </c>
      <c r="Z1319" s="43" t="str">
        <f>Raw_data[[#This Row],[Month]]&amp;Raw_data[[#This Row],[Locations]]&amp;Raw_data[[#This Row],[Looker2]]</f>
        <v>45292MontrosePHP</v>
      </c>
      <c r="AA1319" s="44" t="str">
        <f>IFERROR(VLOOKUP(Raw_data[[#This Row],[Description]],'LU Table'!$A$1:$B$50,2,0),"")</f>
        <v>PHP</v>
      </c>
      <c r="AB1319" s="44" t="str">
        <f>TRIM(MID(Raw_data[[#This Row],[Location]],LEN("Positive Recovery- ")+1,LEN(Raw_data[[#This Row],[Location]])))</f>
        <v>Montrose</v>
      </c>
      <c r="AC1319" s="45">
        <f t="shared" si="21"/>
        <v>45292</v>
      </c>
      <c r="AD1319" s="44" t="str">
        <f>VLOOKUP(Raw_data[[#This Row],[Locations]]&amp;Raw_data[[#This Row],[Looker2]],Category!A:E,5,0)</f>
        <v>Company Owned</v>
      </c>
      <c r="AE1319" s="44" t="str">
        <f>Raw_data[[#This Row],[Locations]]&amp;Raw_data[[#This Row],[Looker2]]</f>
        <v>MontrosePHP</v>
      </c>
    </row>
    <row r="1320" spans="1:31">
      <c r="A1320" s="15">
        <v>45306</v>
      </c>
      <c r="B1320" s="15">
        <v>45303</v>
      </c>
      <c r="C1320" t="s">
        <v>9</v>
      </c>
      <c r="D1320">
        <v>207263</v>
      </c>
      <c r="E1320" t="s">
        <v>672</v>
      </c>
      <c r="F1320" t="s">
        <v>609</v>
      </c>
      <c r="G1320" t="s">
        <v>393</v>
      </c>
      <c r="H1320" t="s">
        <v>166</v>
      </c>
      <c r="I1320" t="s">
        <v>232</v>
      </c>
      <c r="J1320" t="s">
        <v>94</v>
      </c>
      <c r="K1320" t="s">
        <v>76</v>
      </c>
      <c r="L1320" t="s">
        <v>129</v>
      </c>
      <c r="M1320">
        <v>1</v>
      </c>
      <c r="N1320" s="47">
        <v>325</v>
      </c>
      <c r="O1320" s="47">
        <v>0</v>
      </c>
      <c r="P1320" s="47">
        <v>0</v>
      </c>
      <c r="Q1320" s="47">
        <v>0</v>
      </c>
      <c r="R1320" s="47">
        <v>0</v>
      </c>
      <c r="S1320" s="47">
        <v>0</v>
      </c>
      <c r="T1320" s="47">
        <v>292.5</v>
      </c>
      <c r="U1320" s="47">
        <v>97.5</v>
      </c>
      <c r="V1320" t="s">
        <v>71</v>
      </c>
      <c r="W1320" t="s">
        <v>72</v>
      </c>
      <c r="X1320"/>
      <c r="Y1320" t="s">
        <v>240</v>
      </c>
      <c r="Z1320" s="43" t="str">
        <f>Raw_data[[#This Row],[Month]]&amp;Raw_data[[#This Row],[Locations]]&amp;Raw_data[[#This Row],[Looker2]]</f>
        <v>45292MontrosePHP</v>
      </c>
      <c r="AA1320" s="44" t="str">
        <f>IFERROR(VLOOKUP(Raw_data[[#This Row],[Description]],'LU Table'!$A$1:$B$50,2,0),"")</f>
        <v>PHP</v>
      </c>
      <c r="AB1320" s="44" t="str">
        <f>TRIM(MID(Raw_data[[#This Row],[Location]],LEN("Positive Recovery- ")+1,LEN(Raw_data[[#This Row],[Location]])))</f>
        <v>Montrose</v>
      </c>
      <c r="AC1320" s="45">
        <f t="shared" si="21"/>
        <v>45292</v>
      </c>
      <c r="AD1320" s="44" t="str">
        <f>VLOOKUP(Raw_data[[#This Row],[Locations]]&amp;Raw_data[[#This Row],[Looker2]],Category!A:E,5,0)</f>
        <v>Company Owned</v>
      </c>
      <c r="AE1320" s="44" t="str">
        <f>Raw_data[[#This Row],[Locations]]&amp;Raw_data[[#This Row],[Looker2]]</f>
        <v>MontrosePHP</v>
      </c>
    </row>
    <row r="1321" spans="1:31">
      <c r="A1321" s="15">
        <v>45306</v>
      </c>
      <c r="B1321" s="15">
        <v>45303</v>
      </c>
      <c r="C1321" t="s">
        <v>9</v>
      </c>
      <c r="D1321">
        <v>207264</v>
      </c>
      <c r="E1321" t="s">
        <v>787</v>
      </c>
      <c r="F1321" t="s">
        <v>648</v>
      </c>
      <c r="G1321" t="s">
        <v>788</v>
      </c>
      <c r="H1321" t="s">
        <v>157</v>
      </c>
      <c r="I1321" t="s">
        <v>232</v>
      </c>
      <c r="J1321" t="s">
        <v>103</v>
      </c>
      <c r="K1321" t="s">
        <v>76</v>
      </c>
      <c r="L1321" t="s">
        <v>129</v>
      </c>
      <c r="M1321">
        <v>1</v>
      </c>
      <c r="N1321" s="47">
        <v>400</v>
      </c>
      <c r="O1321" s="47">
        <v>0</v>
      </c>
      <c r="P1321" s="47">
        <v>0</v>
      </c>
      <c r="Q1321" s="47">
        <v>0</v>
      </c>
      <c r="R1321" s="47">
        <v>0</v>
      </c>
      <c r="S1321" s="47">
        <v>400</v>
      </c>
      <c r="T1321" s="47">
        <v>360</v>
      </c>
      <c r="U1321" s="47">
        <v>360</v>
      </c>
      <c r="V1321" t="s">
        <v>71</v>
      </c>
      <c r="W1321" t="s">
        <v>72</v>
      </c>
      <c r="X1321"/>
      <c r="Y1321" t="s">
        <v>240</v>
      </c>
      <c r="Z1321" s="43" t="str">
        <f>Raw_data[[#This Row],[Month]]&amp;Raw_data[[#This Row],[Locations]]&amp;Raw_data[[#This Row],[Looker2]]</f>
        <v>45292MontrosePHP</v>
      </c>
      <c r="AA1321" s="44" t="str">
        <f>IFERROR(VLOOKUP(Raw_data[[#This Row],[Description]],'LU Table'!$A$1:$B$50,2,0),"")</f>
        <v>PHP</v>
      </c>
      <c r="AB1321" s="44" t="str">
        <f>TRIM(MID(Raw_data[[#This Row],[Location]],LEN("Positive Recovery- ")+1,LEN(Raw_data[[#This Row],[Location]])))</f>
        <v>Montrose</v>
      </c>
      <c r="AC1321" s="45">
        <f t="shared" si="21"/>
        <v>45292</v>
      </c>
      <c r="AD1321" s="44" t="str">
        <f>VLOOKUP(Raw_data[[#This Row],[Locations]]&amp;Raw_data[[#This Row],[Looker2]],Category!A:E,5,0)</f>
        <v>Company Owned</v>
      </c>
      <c r="AE1321" s="44" t="str">
        <f>Raw_data[[#This Row],[Locations]]&amp;Raw_data[[#This Row],[Looker2]]</f>
        <v>MontrosePHP</v>
      </c>
    </row>
    <row r="1322" spans="1:31">
      <c r="A1322" s="15">
        <v>45306</v>
      </c>
      <c r="B1322" s="15">
        <v>45303</v>
      </c>
      <c r="C1322" t="s">
        <v>9</v>
      </c>
      <c r="D1322">
        <v>207265</v>
      </c>
      <c r="E1322" t="s">
        <v>757</v>
      </c>
      <c r="F1322" t="s">
        <v>758</v>
      </c>
      <c r="G1322" t="s">
        <v>382</v>
      </c>
      <c r="H1322" t="s">
        <v>157</v>
      </c>
      <c r="I1322" t="s">
        <v>232</v>
      </c>
      <c r="J1322" t="s">
        <v>89</v>
      </c>
      <c r="K1322" t="s">
        <v>76</v>
      </c>
      <c r="L1322" t="s">
        <v>129</v>
      </c>
      <c r="M1322">
        <v>1</v>
      </c>
      <c r="N1322" s="47">
        <v>365</v>
      </c>
      <c r="O1322" s="47">
        <v>0</v>
      </c>
      <c r="P1322" s="47">
        <v>0</v>
      </c>
      <c r="Q1322" s="47">
        <v>0</v>
      </c>
      <c r="R1322" s="47">
        <v>0</v>
      </c>
      <c r="S1322" s="47">
        <v>0</v>
      </c>
      <c r="T1322" s="47">
        <v>328.5</v>
      </c>
      <c r="U1322" s="47">
        <v>-36.5</v>
      </c>
      <c r="V1322" t="s">
        <v>71</v>
      </c>
      <c r="W1322" t="s">
        <v>72</v>
      </c>
      <c r="X1322"/>
      <c r="Y1322" t="s">
        <v>240</v>
      </c>
      <c r="Z1322" s="43" t="str">
        <f>Raw_data[[#This Row],[Month]]&amp;Raw_data[[#This Row],[Locations]]&amp;Raw_data[[#This Row],[Looker2]]</f>
        <v>45292MontrosePHP</v>
      </c>
      <c r="AA1322" s="44" t="str">
        <f>IFERROR(VLOOKUP(Raw_data[[#This Row],[Description]],'LU Table'!$A$1:$B$50,2,0),"")</f>
        <v>PHP</v>
      </c>
      <c r="AB1322" s="44" t="str">
        <f>TRIM(MID(Raw_data[[#This Row],[Location]],LEN("Positive Recovery- ")+1,LEN(Raw_data[[#This Row],[Location]])))</f>
        <v>Montrose</v>
      </c>
      <c r="AC1322" s="45">
        <f t="shared" si="21"/>
        <v>45292</v>
      </c>
      <c r="AD1322" s="44" t="str">
        <f>VLOOKUP(Raw_data[[#This Row],[Locations]]&amp;Raw_data[[#This Row],[Looker2]],Category!A:E,5,0)</f>
        <v>Company Owned</v>
      </c>
      <c r="AE1322" s="44" t="str">
        <f>Raw_data[[#This Row],[Locations]]&amp;Raw_data[[#This Row],[Looker2]]</f>
        <v>MontrosePHP</v>
      </c>
    </row>
    <row r="1323" spans="1:31">
      <c r="A1323" s="15">
        <v>45306</v>
      </c>
      <c r="B1323" s="15">
        <v>45303</v>
      </c>
      <c r="C1323" t="s">
        <v>9</v>
      </c>
      <c r="D1323">
        <v>207266</v>
      </c>
      <c r="E1323" t="s">
        <v>1012</v>
      </c>
      <c r="F1323" t="s">
        <v>650</v>
      </c>
      <c r="G1323" t="s">
        <v>1013</v>
      </c>
      <c r="H1323" t="s">
        <v>157</v>
      </c>
      <c r="I1323" t="s">
        <v>232</v>
      </c>
      <c r="J1323" t="s">
        <v>88</v>
      </c>
      <c r="K1323" t="s">
        <v>62</v>
      </c>
      <c r="L1323" t="s">
        <v>129</v>
      </c>
      <c r="M1323">
        <v>1</v>
      </c>
      <c r="N1323" s="47">
        <v>400</v>
      </c>
      <c r="O1323" s="47">
        <v>0</v>
      </c>
      <c r="P1323" s="47">
        <v>0</v>
      </c>
      <c r="Q1323" s="47">
        <v>0</v>
      </c>
      <c r="R1323" s="47">
        <v>0</v>
      </c>
      <c r="S1323" s="47">
        <v>0</v>
      </c>
      <c r="T1323" s="47">
        <v>360</v>
      </c>
      <c r="U1323" s="47">
        <v>0</v>
      </c>
      <c r="V1323" t="s">
        <v>71</v>
      </c>
      <c r="W1323" t="s">
        <v>72</v>
      </c>
      <c r="X1323"/>
      <c r="Y1323" t="s">
        <v>240</v>
      </c>
      <c r="Z1323" s="43" t="str">
        <f>Raw_data[[#This Row],[Month]]&amp;Raw_data[[#This Row],[Locations]]&amp;Raw_data[[#This Row],[Looker2]]</f>
        <v>45292SugarlandPHP</v>
      </c>
      <c r="AA1323" s="44" t="str">
        <f>IFERROR(VLOOKUP(Raw_data[[#This Row],[Description]],'LU Table'!$A$1:$B$50,2,0),"")</f>
        <v>PHP</v>
      </c>
      <c r="AB1323" s="44" t="str">
        <f>TRIM(MID(Raw_data[[#This Row],[Location]],LEN("Positive Recovery- ")+1,LEN(Raw_data[[#This Row],[Location]])))</f>
        <v>Sugarland</v>
      </c>
      <c r="AC1323" s="45">
        <f t="shared" si="21"/>
        <v>45292</v>
      </c>
      <c r="AD1323" s="44" t="str">
        <f>VLOOKUP(Raw_data[[#This Row],[Locations]]&amp;Raw_data[[#This Row],[Looker2]],Category!A:E,5,0)</f>
        <v>Affiliate</v>
      </c>
      <c r="AE1323" s="44" t="str">
        <f>Raw_data[[#This Row],[Locations]]&amp;Raw_data[[#This Row],[Looker2]]</f>
        <v>SugarlandPHP</v>
      </c>
    </row>
    <row r="1324" spans="1:31">
      <c r="A1324" s="15">
        <v>45306</v>
      </c>
      <c r="B1324" s="15">
        <v>45303</v>
      </c>
      <c r="C1324" t="s">
        <v>9</v>
      </c>
      <c r="D1324">
        <v>207267</v>
      </c>
      <c r="E1324" t="s">
        <v>1009</v>
      </c>
      <c r="F1324" t="s">
        <v>1010</v>
      </c>
      <c r="G1324" t="s">
        <v>1011</v>
      </c>
      <c r="H1324" t="s">
        <v>157</v>
      </c>
      <c r="I1324" t="s">
        <v>232</v>
      </c>
      <c r="J1324" t="s">
        <v>146</v>
      </c>
      <c r="K1324" t="s">
        <v>234</v>
      </c>
      <c r="L1324" t="s">
        <v>129</v>
      </c>
      <c r="M1324">
        <v>1</v>
      </c>
      <c r="N1324" s="47">
        <v>400</v>
      </c>
      <c r="O1324" s="47">
        <v>0</v>
      </c>
      <c r="P1324" s="47">
        <v>0</v>
      </c>
      <c r="Q1324" s="47">
        <v>0</v>
      </c>
      <c r="R1324" s="47">
        <v>0</v>
      </c>
      <c r="S1324" s="47">
        <v>400</v>
      </c>
      <c r="T1324" s="47">
        <v>360</v>
      </c>
      <c r="U1324" s="47">
        <v>360</v>
      </c>
      <c r="V1324" t="s">
        <v>71</v>
      </c>
      <c r="W1324" t="s">
        <v>72</v>
      </c>
      <c r="X1324"/>
      <c r="Y1324" t="s">
        <v>240</v>
      </c>
      <c r="Z1324" s="43" t="str">
        <f>Raw_data[[#This Row],[Month]]&amp;Raw_data[[#This Row],[Locations]]&amp;Raw_data[[#This Row],[Looker2]]</f>
        <v>45292Clear LakePHP</v>
      </c>
      <c r="AA1324" s="44" t="str">
        <f>IFERROR(VLOOKUP(Raw_data[[#This Row],[Description]],'LU Table'!$A$1:$B$50,2,0),"")</f>
        <v>PHP</v>
      </c>
      <c r="AB1324" s="44" t="str">
        <f>TRIM(MID(Raw_data[[#This Row],[Location]],LEN("Positive Recovery- ")+1,LEN(Raw_data[[#This Row],[Location]])))</f>
        <v>Clear Lake</v>
      </c>
      <c r="AC1324" s="45">
        <f t="shared" si="21"/>
        <v>45292</v>
      </c>
      <c r="AD1324" s="44" t="str">
        <f>VLOOKUP(Raw_data[[#This Row],[Locations]]&amp;Raw_data[[#This Row],[Looker2]],Category!A:E,5,0)</f>
        <v>Affiliate</v>
      </c>
      <c r="AE1324" s="44" t="str">
        <f>Raw_data[[#This Row],[Locations]]&amp;Raw_data[[#This Row],[Looker2]]</f>
        <v>Clear LakePHP</v>
      </c>
    </row>
    <row r="1325" spans="1:31">
      <c r="A1325" s="15">
        <v>45306</v>
      </c>
      <c r="B1325" s="15">
        <v>45303</v>
      </c>
      <c r="C1325" t="s">
        <v>9</v>
      </c>
      <c r="D1325">
        <v>207268</v>
      </c>
      <c r="E1325" t="s">
        <v>119</v>
      </c>
      <c r="F1325" t="s">
        <v>418</v>
      </c>
      <c r="G1325" t="s">
        <v>419</v>
      </c>
      <c r="H1325" t="s">
        <v>158</v>
      </c>
      <c r="I1325" t="s">
        <v>232</v>
      </c>
      <c r="J1325" t="s">
        <v>89</v>
      </c>
      <c r="K1325" t="s">
        <v>75</v>
      </c>
      <c r="L1325" t="s">
        <v>128</v>
      </c>
      <c r="M1325">
        <v>1</v>
      </c>
      <c r="N1325" s="47">
        <v>200</v>
      </c>
      <c r="O1325" s="47">
        <v>0</v>
      </c>
      <c r="P1325" s="47">
        <v>0</v>
      </c>
      <c r="Q1325" s="47">
        <v>0</v>
      </c>
      <c r="R1325" s="47">
        <v>0</v>
      </c>
      <c r="S1325" s="47">
        <v>0</v>
      </c>
      <c r="T1325" s="47">
        <v>180</v>
      </c>
      <c r="U1325" s="47">
        <v>-20</v>
      </c>
      <c r="V1325" t="s">
        <v>71</v>
      </c>
      <c r="W1325" t="s">
        <v>72</v>
      </c>
      <c r="X1325"/>
      <c r="Y1325" t="s">
        <v>240</v>
      </c>
      <c r="Z1325" s="43" t="str">
        <f>Raw_data[[#This Row],[Month]]&amp;Raw_data[[#This Row],[Locations]]&amp;Raw_data[[#This Row],[Looker2]]</f>
        <v>45292The WoodlandsIOP</v>
      </c>
      <c r="AA1325" s="44" t="str">
        <f>IFERROR(VLOOKUP(Raw_data[[#This Row],[Description]],'LU Table'!$A$1:$B$50,2,0),"")</f>
        <v>IOP</v>
      </c>
      <c r="AB1325" s="44" t="str">
        <f>TRIM(MID(Raw_data[[#This Row],[Location]],LEN("Positive Recovery- ")+1,LEN(Raw_data[[#This Row],[Location]])))</f>
        <v>The Woodlands</v>
      </c>
      <c r="AC1325" s="45">
        <f t="shared" si="21"/>
        <v>45292</v>
      </c>
      <c r="AD1325" s="44" t="str">
        <f>VLOOKUP(Raw_data[[#This Row],[Locations]]&amp;Raw_data[[#This Row],[Looker2]],Category!A:E,5,0)</f>
        <v>Affiliate</v>
      </c>
      <c r="AE1325" s="44" t="str">
        <f>Raw_data[[#This Row],[Locations]]&amp;Raw_data[[#This Row],[Looker2]]</f>
        <v>The WoodlandsIOP</v>
      </c>
    </row>
    <row r="1326" spans="1:31">
      <c r="A1326" s="15">
        <v>45306</v>
      </c>
      <c r="B1326" s="15">
        <v>45304</v>
      </c>
      <c r="C1326" t="s">
        <v>9</v>
      </c>
      <c r="D1326">
        <v>207019</v>
      </c>
      <c r="E1326" t="s">
        <v>714</v>
      </c>
      <c r="F1326" t="s">
        <v>715</v>
      </c>
      <c r="G1326" t="s">
        <v>532</v>
      </c>
      <c r="H1326" t="s">
        <v>151</v>
      </c>
      <c r="I1326" t="s">
        <v>232</v>
      </c>
      <c r="J1326" t="s">
        <v>89</v>
      </c>
      <c r="K1326" t="s">
        <v>16</v>
      </c>
      <c r="L1326" t="s">
        <v>131</v>
      </c>
      <c r="M1326">
        <v>1</v>
      </c>
      <c r="N1326" s="47">
        <v>425</v>
      </c>
      <c r="O1326" s="47">
        <v>0</v>
      </c>
      <c r="P1326" s="47">
        <v>0</v>
      </c>
      <c r="Q1326" s="47">
        <v>0</v>
      </c>
      <c r="R1326" s="47">
        <v>0</v>
      </c>
      <c r="S1326" s="47">
        <v>0</v>
      </c>
      <c r="T1326" s="47">
        <v>382.5</v>
      </c>
      <c r="U1326" s="47">
        <v>-42.5</v>
      </c>
      <c r="V1326" t="s">
        <v>71</v>
      </c>
      <c r="W1326" t="s">
        <v>72</v>
      </c>
      <c r="X1326"/>
      <c r="Y1326" t="s">
        <v>240</v>
      </c>
      <c r="Z1326" s="43" t="str">
        <f>Raw_data[[#This Row],[Month]]&amp;Raw_data[[#This Row],[Locations]]&amp;Raw_data[[#This Row],[Looker2]]</f>
        <v>45292Garden OaksRTC</v>
      </c>
      <c r="AA1326" s="44" t="str">
        <f>IFERROR(VLOOKUP(Raw_data[[#This Row],[Description]],'LU Table'!$A$1:$B$50,2,0),"")</f>
        <v>RTC</v>
      </c>
      <c r="AB1326" s="44" t="str">
        <f>TRIM(MID(Raw_data[[#This Row],[Location]],LEN("Positive Recovery- ")+1,LEN(Raw_data[[#This Row],[Location]])))</f>
        <v>Garden Oaks</v>
      </c>
      <c r="AC1326" s="45">
        <f t="shared" si="21"/>
        <v>45292</v>
      </c>
      <c r="AD1326" s="44" t="str">
        <f>VLOOKUP(Raw_data[[#This Row],[Locations]]&amp;Raw_data[[#This Row],[Looker2]],Category!A:E,5,0)</f>
        <v>Company Owned</v>
      </c>
      <c r="AE1326" s="44" t="str">
        <f>Raw_data[[#This Row],[Locations]]&amp;Raw_data[[#This Row],[Looker2]]</f>
        <v>Garden OaksRTC</v>
      </c>
    </row>
    <row r="1327" spans="1:31">
      <c r="A1327" s="15">
        <v>45306</v>
      </c>
      <c r="B1327" s="15">
        <v>45304</v>
      </c>
      <c r="C1327" t="s">
        <v>9</v>
      </c>
      <c r="D1327">
        <v>207020</v>
      </c>
      <c r="E1327" t="s">
        <v>1061</v>
      </c>
      <c r="F1327" t="s">
        <v>278</v>
      </c>
      <c r="G1327" t="s">
        <v>1062</v>
      </c>
      <c r="H1327" t="s">
        <v>152</v>
      </c>
      <c r="I1327" t="s">
        <v>232</v>
      </c>
      <c r="J1327" t="s">
        <v>96</v>
      </c>
      <c r="K1327" t="s">
        <v>57</v>
      </c>
      <c r="L1327" t="s">
        <v>130</v>
      </c>
      <c r="M1327">
        <v>1</v>
      </c>
      <c r="N1327" s="47">
        <v>428</v>
      </c>
      <c r="O1327" s="47">
        <v>0</v>
      </c>
      <c r="P1327" s="47">
        <v>0</v>
      </c>
      <c r="Q1327" s="47">
        <v>0</v>
      </c>
      <c r="R1327" s="47">
        <v>0</v>
      </c>
      <c r="S1327" s="47">
        <v>0</v>
      </c>
      <c r="T1327" s="47">
        <v>385.2</v>
      </c>
      <c r="U1327" s="47">
        <v>57.56</v>
      </c>
      <c r="V1327" t="s">
        <v>71</v>
      </c>
      <c r="W1327" t="s">
        <v>72</v>
      </c>
      <c r="X1327"/>
      <c r="Y1327" t="s">
        <v>240</v>
      </c>
      <c r="Z1327" s="43" t="str">
        <f>Raw_data[[#This Row],[Month]]&amp;Raw_data[[#This Row],[Locations]]&amp;Raw_data[[#This Row],[Looker2]]</f>
        <v>45292Hill CountryRTC</v>
      </c>
      <c r="AA1327" s="44" t="str">
        <f>IFERROR(VLOOKUP(Raw_data[[#This Row],[Description]],'LU Table'!$A$1:$B$50,2,0),"")</f>
        <v>RTC</v>
      </c>
      <c r="AB1327" s="44" t="str">
        <f>TRIM(MID(Raw_data[[#This Row],[Location]],LEN("Positive Recovery- ")+1,LEN(Raw_data[[#This Row],[Location]])))</f>
        <v>Hill Country</v>
      </c>
      <c r="AC1327" s="45">
        <f t="shared" si="21"/>
        <v>45292</v>
      </c>
      <c r="AD1327" s="44" t="str">
        <f>VLOOKUP(Raw_data[[#This Row],[Locations]]&amp;Raw_data[[#This Row],[Looker2]],Category!A:E,5,0)</f>
        <v>Company Owned</v>
      </c>
      <c r="AE1327" s="44" t="str">
        <f>Raw_data[[#This Row],[Locations]]&amp;Raw_data[[#This Row],[Looker2]]</f>
        <v>Hill CountryRTC</v>
      </c>
    </row>
    <row r="1328" spans="1:31">
      <c r="A1328" s="15">
        <v>45306</v>
      </c>
      <c r="B1328" s="15">
        <v>45304</v>
      </c>
      <c r="C1328" t="s">
        <v>9</v>
      </c>
      <c r="D1328">
        <v>207021</v>
      </c>
      <c r="E1328" t="s">
        <v>999</v>
      </c>
      <c r="F1328" t="s">
        <v>1000</v>
      </c>
      <c r="G1328" t="s">
        <v>317</v>
      </c>
      <c r="H1328" t="s">
        <v>151</v>
      </c>
      <c r="I1328" t="s">
        <v>232</v>
      </c>
      <c r="J1328" t="s">
        <v>88</v>
      </c>
      <c r="K1328" t="s">
        <v>16</v>
      </c>
      <c r="L1328" t="s">
        <v>131</v>
      </c>
      <c r="M1328">
        <v>1</v>
      </c>
      <c r="N1328" s="47">
        <v>500</v>
      </c>
      <c r="O1328" s="47">
        <v>0</v>
      </c>
      <c r="P1328" s="47">
        <v>0</v>
      </c>
      <c r="Q1328" s="47">
        <v>0</v>
      </c>
      <c r="R1328" s="47">
        <v>0</v>
      </c>
      <c r="S1328" s="47">
        <v>500</v>
      </c>
      <c r="T1328" s="47">
        <v>450</v>
      </c>
      <c r="U1328" s="47">
        <v>450</v>
      </c>
      <c r="V1328" t="s">
        <v>71</v>
      </c>
      <c r="W1328" t="s">
        <v>72</v>
      </c>
      <c r="X1328"/>
      <c r="Y1328" t="s">
        <v>240</v>
      </c>
      <c r="Z1328" s="43" t="str">
        <f>Raw_data[[#This Row],[Month]]&amp;Raw_data[[#This Row],[Locations]]&amp;Raw_data[[#This Row],[Looker2]]</f>
        <v>45292Garden OaksRTC</v>
      </c>
      <c r="AA1328" s="44" t="str">
        <f>IFERROR(VLOOKUP(Raw_data[[#This Row],[Description]],'LU Table'!$A$1:$B$50,2,0),"")</f>
        <v>RTC</v>
      </c>
      <c r="AB1328" s="44" t="str">
        <f>TRIM(MID(Raw_data[[#This Row],[Location]],LEN("Positive Recovery- ")+1,LEN(Raw_data[[#This Row],[Location]])))</f>
        <v>Garden Oaks</v>
      </c>
      <c r="AC1328" s="45">
        <f t="shared" si="21"/>
        <v>45292</v>
      </c>
      <c r="AD1328" s="44" t="str">
        <f>VLOOKUP(Raw_data[[#This Row],[Locations]]&amp;Raw_data[[#This Row],[Looker2]],Category!A:E,5,0)</f>
        <v>Company Owned</v>
      </c>
      <c r="AE1328" s="44" t="str">
        <f>Raw_data[[#This Row],[Locations]]&amp;Raw_data[[#This Row],[Looker2]]</f>
        <v>Garden OaksRTC</v>
      </c>
    </row>
    <row r="1329" spans="1:31">
      <c r="A1329" s="15">
        <v>45306</v>
      </c>
      <c r="B1329" s="15">
        <v>45304</v>
      </c>
      <c r="C1329" t="s">
        <v>9</v>
      </c>
      <c r="D1329">
        <v>207022</v>
      </c>
      <c r="E1329" t="s">
        <v>110</v>
      </c>
      <c r="F1329" t="s">
        <v>386</v>
      </c>
      <c r="G1329" t="s">
        <v>387</v>
      </c>
      <c r="H1329" t="s">
        <v>151</v>
      </c>
      <c r="I1329" t="s">
        <v>232</v>
      </c>
      <c r="J1329" t="s">
        <v>88</v>
      </c>
      <c r="K1329" t="s">
        <v>57</v>
      </c>
      <c r="L1329" t="s">
        <v>130</v>
      </c>
      <c r="M1329">
        <v>1</v>
      </c>
      <c r="N1329" s="47">
        <v>500</v>
      </c>
      <c r="O1329" s="47">
        <v>0</v>
      </c>
      <c r="P1329" s="47">
        <v>0</v>
      </c>
      <c r="Q1329" s="47">
        <v>0</v>
      </c>
      <c r="R1329" s="47">
        <v>0</v>
      </c>
      <c r="S1329" s="47">
        <v>0</v>
      </c>
      <c r="T1329" s="47">
        <v>450</v>
      </c>
      <c r="U1329" s="47">
        <v>150</v>
      </c>
      <c r="V1329" t="s">
        <v>71</v>
      </c>
      <c r="W1329" t="s">
        <v>72</v>
      </c>
      <c r="X1329"/>
      <c r="Y1329" t="s">
        <v>240</v>
      </c>
      <c r="Z1329" s="43" t="str">
        <f>Raw_data[[#This Row],[Month]]&amp;Raw_data[[#This Row],[Locations]]&amp;Raw_data[[#This Row],[Looker2]]</f>
        <v>45292Hill CountryRTC</v>
      </c>
      <c r="AA1329" s="44" t="str">
        <f>IFERROR(VLOOKUP(Raw_data[[#This Row],[Description]],'LU Table'!$A$1:$B$50,2,0),"")</f>
        <v>RTC</v>
      </c>
      <c r="AB1329" s="44" t="str">
        <f>TRIM(MID(Raw_data[[#This Row],[Location]],LEN("Positive Recovery- ")+1,LEN(Raw_data[[#This Row],[Location]])))</f>
        <v>Hill Country</v>
      </c>
      <c r="AC1329" s="45">
        <f t="shared" si="21"/>
        <v>45292</v>
      </c>
      <c r="AD1329" s="44" t="str">
        <f>VLOOKUP(Raw_data[[#This Row],[Locations]]&amp;Raw_data[[#This Row],[Looker2]],Category!A:E,5,0)</f>
        <v>Company Owned</v>
      </c>
      <c r="AE1329" s="44" t="str">
        <f>Raw_data[[#This Row],[Locations]]&amp;Raw_data[[#This Row],[Looker2]]</f>
        <v>Hill CountryRTC</v>
      </c>
    </row>
    <row r="1330" spans="1:31">
      <c r="A1330" s="15">
        <v>45306</v>
      </c>
      <c r="B1330" s="15">
        <v>45304</v>
      </c>
      <c r="C1330" t="s">
        <v>9</v>
      </c>
      <c r="D1330">
        <v>207023</v>
      </c>
      <c r="E1330" t="s">
        <v>1072</v>
      </c>
      <c r="F1330" t="s">
        <v>321</v>
      </c>
      <c r="G1330" t="s">
        <v>1073</v>
      </c>
      <c r="H1330" t="s">
        <v>151</v>
      </c>
      <c r="I1330" t="s">
        <v>232</v>
      </c>
      <c r="J1330" t="s">
        <v>87</v>
      </c>
      <c r="K1330" t="s">
        <v>107</v>
      </c>
      <c r="L1330" t="s">
        <v>131</v>
      </c>
      <c r="M1330">
        <v>1</v>
      </c>
      <c r="N1330" s="47">
        <v>470</v>
      </c>
      <c r="O1330" s="47">
        <v>0</v>
      </c>
      <c r="P1330" s="47">
        <v>0</v>
      </c>
      <c r="Q1330" s="47">
        <v>0</v>
      </c>
      <c r="R1330" s="47">
        <v>0</v>
      </c>
      <c r="S1330" s="47">
        <v>0</v>
      </c>
      <c r="T1330" s="47">
        <v>423</v>
      </c>
      <c r="U1330" s="47">
        <v>70.5</v>
      </c>
      <c r="V1330" t="s">
        <v>71</v>
      </c>
      <c r="W1330" t="s">
        <v>72</v>
      </c>
      <c r="X1330"/>
      <c r="Y1330" t="s">
        <v>240</v>
      </c>
      <c r="Z1330" s="43" t="str">
        <f>Raw_data[[#This Row],[Month]]&amp;Raw_data[[#This Row],[Locations]]&amp;Raw_data[[#This Row],[Looker2]]</f>
        <v>45292Dallas Ft WorthRTC</v>
      </c>
      <c r="AA1330" s="44" t="str">
        <f>IFERROR(VLOOKUP(Raw_data[[#This Row],[Description]],'LU Table'!$A$1:$B$50,2,0),"")</f>
        <v>RTC</v>
      </c>
      <c r="AB1330" s="44" t="str">
        <f>TRIM(MID(Raw_data[[#This Row],[Location]],LEN("Positive Recovery- ")+1,LEN(Raw_data[[#This Row],[Location]])))</f>
        <v>Dallas Ft Worth</v>
      </c>
      <c r="AC1330" s="45">
        <f t="shared" si="21"/>
        <v>45292</v>
      </c>
      <c r="AD1330" s="44" t="str">
        <f>VLOOKUP(Raw_data[[#This Row],[Locations]]&amp;Raw_data[[#This Row],[Looker2]],Category!A:E,5,0)</f>
        <v>Company Owned</v>
      </c>
      <c r="AE1330" s="44" t="str">
        <f>Raw_data[[#This Row],[Locations]]&amp;Raw_data[[#This Row],[Looker2]]</f>
        <v>Dallas Ft WorthRTC</v>
      </c>
    </row>
    <row r="1331" spans="1:31">
      <c r="A1331" s="15">
        <v>45306</v>
      </c>
      <c r="B1331" s="15">
        <v>45304</v>
      </c>
      <c r="C1331" t="s">
        <v>9</v>
      </c>
      <c r="D1331">
        <v>207024</v>
      </c>
      <c r="E1331" t="s">
        <v>934</v>
      </c>
      <c r="F1331" t="s">
        <v>358</v>
      </c>
      <c r="G1331" t="s">
        <v>935</v>
      </c>
      <c r="H1331" t="s">
        <v>151</v>
      </c>
      <c r="I1331" t="s">
        <v>232</v>
      </c>
      <c r="J1331" t="s">
        <v>88</v>
      </c>
      <c r="K1331" t="s">
        <v>16</v>
      </c>
      <c r="L1331" t="s">
        <v>131</v>
      </c>
      <c r="M1331">
        <v>1</v>
      </c>
      <c r="N1331" s="47">
        <v>500</v>
      </c>
      <c r="O1331" s="47">
        <v>0</v>
      </c>
      <c r="P1331" s="47">
        <v>0</v>
      </c>
      <c r="Q1331" s="47">
        <v>0</v>
      </c>
      <c r="R1331" s="47">
        <v>0</v>
      </c>
      <c r="S1331" s="47">
        <v>500</v>
      </c>
      <c r="T1331" s="47">
        <v>450</v>
      </c>
      <c r="U1331" s="47">
        <v>450</v>
      </c>
      <c r="V1331" t="s">
        <v>71</v>
      </c>
      <c r="W1331" t="s">
        <v>72</v>
      </c>
      <c r="X1331"/>
      <c r="Y1331" t="s">
        <v>240</v>
      </c>
      <c r="Z1331" s="43" t="str">
        <f>Raw_data[[#This Row],[Month]]&amp;Raw_data[[#This Row],[Locations]]&amp;Raw_data[[#This Row],[Looker2]]</f>
        <v>45292Garden OaksRTC</v>
      </c>
      <c r="AA1331" s="44" t="str">
        <f>IFERROR(VLOOKUP(Raw_data[[#This Row],[Description]],'LU Table'!$A$1:$B$50,2,0),"")</f>
        <v>RTC</v>
      </c>
      <c r="AB1331" s="44" t="str">
        <f>TRIM(MID(Raw_data[[#This Row],[Location]],LEN("Positive Recovery- ")+1,LEN(Raw_data[[#This Row],[Location]])))</f>
        <v>Garden Oaks</v>
      </c>
      <c r="AC1331" s="45">
        <f t="shared" si="21"/>
        <v>45292</v>
      </c>
      <c r="AD1331" s="44" t="str">
        <f>VLOOKUP(Raw_data[[#This Row],[Locations]]&amp;Raw_data[[#This Row],[Looker2]],Category!A:E,5,0)</f>
        <v>Company Owned</v>
      </c>
      <c r="AE1331" s="44" t="str">
        <f>Raw_data[[#This Row],[Locations]]&amp;Raw_data[[#This Row],[Looker2]]</f>
        <v>Garden OaksRTC</v>
      </c>
    </row>
    <row r="1332" spans="1:31">
      <c r="A1332" s="15">
        <v>45306</v>
      </c>
      <c r="B1332" s="15">
        <v>45304</v>
      </c>
      <c r="C1332" t="s">
        <v>9</v>
      </c>
      <c r="D1332">
        <v>207025</v>
      </c>
      <c r="E1332" t="s">
        <v>708</v>
      </c>
      <c r="F1332" t="s">
        <v>449</v>
      </c>
      <c r="G1332" t="s">
        <v>709</v>
      </c>
      <c r="H1332" t="s">
        <v>151</v>
      </c>
      <c r="I1332" t="s">
        <v>232</v>
      </c>
      <c r="J1332" t="s">
        <v>87</v>
      </c>
      <c r="K1332" t="s">
        <v>16</v>
      </c>
      <c r="L1332" t="s">
        <v>131</v>
      </c>
      <c r="M1332">
        <v>1</v>
      </c>
      <c r="N1332" s="47">
        <v>470</v>
      </c>
      <c r="O1332" s="47">
        <v>0</v>
      </c>
      <c r="P1332" s="47">
        <v>0</v>
      </c>
      <c r="Q1332" s="47">
        <v>0</v>
      </c>
      <c r="R1332" s="47">
        <v>0</v>
      </c>
      <c r="S1332" s="47">
        <v>470</v>
      </c>
      <c r="T1332" s="47">
        <v>423</v>
      </c>
      <c r="U1332" s="47">
        <v>423</v>
      </c>
      <c r="V1332" t="s">
        <v>71</v>
      </c>
      <c r="W1332" t="s">
        <v>72</v>
      </c>
      <c r="X1332"/>
      <c r="Y1332" t="s">
        <v>240</v>
      </c>
      <c r="Z1332" s="43" t="str">
        <f>Raw_data[[#This Row],[Month]]&amp;Raw_data[[#This Row],[Locations]]&amp;Raw_data[[#This Row],[Looker2]]</f>
        <v>45292Garden OaksRTC</v>
      </c>
      <c r="AA1332" s="44" t="str">
        <f>IFERROR(VLOOKUP(Raw_data[[#This Row],[Description]],'LU Table'!$A$1:$B$50,2,0),"")</f>
        <v>RTC</v>
      </c>
      <c r="AB1332" s="44" t="str">
        <f>TRIM(MID(Raw_data[[#This Row],[Location]],LEN("Positive Recovery- ")+1,LEN(Raw_data[[#This Row],[Location]])))</f>
        <v>Garden Oaks</v>
      </c>
      <c r="AC1332" s="45">
        <f t="shared" si="21"/>
        <v>45292</v>
      </c>
      <c r="AD1332" s="44" t="str">
        <f>VLOOKUP(Raw_data[[#This Row],[Locations]]&amp;Raw_data[[#This Row],[Looker2]],Category!A:E,5,0)</f>
        <v>Company Owned</v>
      </c>
      <c r="AE1332" s="44" t="str">
        <f>Raw_data[[#This Row],[Locations]]&amp;Raw_data[[#This Row],[Looker2]]</f>
        <v>Garden OaksRTC</v>
      </c>
    </row>
    <row r="1333" spans="1:31">
      <c r="A1333" s="15">
        <v>45306</v>
      </c>
      <c r="B1333" s="15">
        <v>45304</v>
      </c>
      <c r="C1333" t="s">
        <v>9</v>
      </c>
      <c r="D1333">
        <v>207027</v>
      </c>
      <c r="E1333" t="s">
        <v>891</v>
      </c>
      <c r="F1333" t="s">
        <v>597</v>
      </c>
      <c r="G1333" t="s">
        <v>892</v>
      </c>
      <c r="H1333" t="s">
        <v>173</v>
      </c>
      <c r="I1333" t="s">
        <v>232</v>
      </c>
      <c r="J1333" t="s">
        <v>90</v>
      </c>
      <c r="K1333" t="s">
        <v>107</v>
      </c>
      <c r="L1333" t="s">
        <v>130</v>
      </c>
      <c r="M1333">
        <v>1</v>
      </c>
      <c r="N1333" s="47">
        <v>450</v>
      </c>
      <c r="O1333" s="47">
        <v>0</v>
      </c>
      <c r="P1333" s="47">
        <v>0</v>
      </c>
      <c r="Q1333" s="47">
        <v>0</v>
      </c>
      <c r="R1333" s="47">
        <v>0</v>
      </c>
      <c r="S1333" s="47">
        <v>15</v>
      </c>
      <c r="T1333" s="47">
        <v>405</v>
      </c>
      <c r="U1333" s="47">
        <v>-30</v>
      </c>
      <c r="V1333" t="s">
        <v>71</v>
      </c>
      <c r="W1333" t="s">
        <v>72</v>
      </c>
      <c r="X1333"/>
      <c r="Y1333" t="s">
        <v>240</v>
      </c>
      <c r="Z1333" s="43" t="str">
        <f>Raw_data[[#This Row],[Month]]&amp;Raw_data[[#This Row],[Locations]]&amp;Raw_data[[#This Row],[Looker2]]</f>
        <v>45292Dallas Ft WorthRTC</v>
      </c>
      <c r="AA1333" s="44" t="str">
        <f>IFERROR(VLOOKUP(Raw_data[[#This Row],[Description]],'LU Table'!$A$1:$B$50,2,0),"")</f>
        <v>RTC</v>
      </c>
      <c r="AB1333" s="44" t="str">
        <f>TRIM(MID(Raw_data[[#This Row],[Location]],LEN("Positive Recovery- ")+1,LEN(Raw_data[[#This Row],[Location]])))</f>
        <v>Dallas Ft Worth</v>
      </c>
      <c r="AC1333" s="45">
        <f t="shared" si="21"/>
        <v>45292</v>
      </c>
      <c r="AD1333" s="44" t="str">
        <f>VLOOKUP(Raw_data[[#This Row],[Locations]]&amp;Raw_data[[#This Row],[Looker2]],Category!A:E,5,0)</f>
        <v>Company Owned</v>
      </c>
      <c r="AE1333" s="44" t="str">
        <f>Raw_data[[#This Row],[Locations]]&amp;Raw_data[[#This Row],[Looker2]]</f>
        <v>Dallas Ft WorthRTC</v>
      </c>
    </row>
    <row r="1334" spans="1:31">
      <c r="A1334" s="15">
        <v>45306</v>
      </c>
      <c r="B1334" s="15">
        <v>45304</v>
      </c>
      <c r="C1334" t="s">
        <v>9</v>
      </c>
      <c r="D1334">
        <v>207028</v>
      </c>
      <c r="E1334" t="s">
        <v>1004</v>
      </c>
      <c r="F1334" t="s">
        <v>324</v>
      </c>
      <c r="G1334" t="s">
        <v>1005</v>
      </c>
      <c r="H1334" t="s">
        <v>151</v>
      </c>
      <c r="I1334" t="s">
        <v>232</v>
      </c>
      <c r="J1334" t="s">
        <v>806</v>
      </c>
      <c r="K1334" t="s">
        <v>16</v>
      </c>
      <c r="L1334" t="s">
        <v>130</v>
      </c>
      <c r="M1334">
        <v>1</v>
      </c>
      <c r="N1334" s="47">
        <v>470</v>
      </c>
      <c r="O1334" s="47">
        <v>0</v>
      </c>
      <c r="P1334" s="47">
        <v>0</v>
      </c>
      <c r="Q1334" s="47">
        <v>0</v>
      </c>
      <c r="R1334" s="47">
        <v>0</v>
      </c>
      <c r="S1334" s="47">
        <v>0</v>
      </c>
      <c r="T1334" s="47">
        <v>423</v>
      </c>
      <c r="U1334" s="47">
        <v>423</v>
      </c>
      <c r="V1334" t="s">
        <v>71</v>
      </c>
      <c r="W1334" t="s">
        <v>72</v>
      </c>
      <c r="X1334"/>
      <c r="Y1334" t="s">
        <v>240</v>
      </c>
      <c r="Z1334" s="43" t="str">
        <f>Raw_data[[#This Row],[Month]]&amp;Raw_data[[#This Row],[Locations]]&amp;Raw_data[[#This Row],[Looker2]]</f>
        <v>45292Garden OaksRTC</v>
      </c>
      <c r="AA1334" s="44" t="str">
        <f>IFERROR(VLOOKUP(Raw_data[[#This Row],[Description]],'LU Table'!$A$1:$B$50,2,0),"")</f>
        <v>RTC</v>
      </c>
      <c r="AB1334" s="44" t="str">
        <f>TRIM(MID(Raw_data[[#This Row],[Location]],LEN("Positive Recovery- ")+1,LEN(Raw_data[[#This Row],[Location]])))</f>
        <v>Garden Oaks</v>
      </c>
      <c r="AC1334" s="45">
        <f t="shared" si="21"/>
        <v>45292</v>
      </c>
      <c r="AD1334" s="44" t="str">
        <f>VLOOKUP(Raw_data[[#This Row],[Locations]]&amp;Raw_data[[#This Row],[Looker2]],Category!A:E,5,0)</f>
        <v>Company Owned</v>
      </c>
      <c r="AE1334" s="44" t="str">
        <f>Raw_data[[#This Row],[Locations]]&amp;Raw_data[[#This Row],[Looker2]]</f>
        <v>Garden OaksRTC</v>
      </c>
    </row>
    <row r="1335" spans="1:31">
      <c r="A1335" s="15">
        <v>45306</v>
      </c>
      <c r="B1335" s="15">
        <v>45304</v>
      </c>
      <c r="C1335" t="s">
        <v>9</v>
      </c>
      <c r="D1335">
        <v>207029</v>
      </c>
      <c r="E1335" t="s">
        <v>1036</v>
      </c>
      <c r="F1335" t="s">
        <v>1037</v>
      </c>
      <c r="G1335" t="s">
        <v>1038</v>
      </c>
      <c r="H1335" t="s">
        <v>151</v>
      </c>
      <c r="I1335" t="s">
        <v>232</v>
      </c>
      <c r="J1335" t="s">
        <v>89</v>
      </c>
      <c r="K1335" t="s">
        <v>16</v>
      </c>
      <c r="L1335" t="s">
        <v>131</v>
      </c>
      <c r="M1335">
        <v>1</v>
      </c>
      <c r="N1335" s="47">
        <v>425</v>
      </c>
      <c r="O1335" s="47">
        <v>0</v>
      </c>
      <c r="P1335" s="47">
        <v>0</v>
      </c>
      <c r="Q1335" s="47">
        <v>0</v>
      </c>
      <c r="R1335" s="47">
        <v>0</v>
      </c>
      <c r="S1335" s="47">
        <v>0</v>
      </c>
      <c r="T1335" s="47">
        <v>382.5</v>
      </c>
      <c r="U1335" s="47">
        <v>-42.5</v>
      </c>
      <c r="V1335" t="s">
        <v>71</v>
      </c>
      <c r="W1335" t="s">
        <v>72</v>
      </c>
      <c r="X1335"/>
      <c r="Y1335" t="s">
        <v>240</v>
      </c>
      <c r="Z1335" s="43" t="str">
        <f>Raw_data[[#This Row],[Month]]&amp;Raw_data[[#This Row],[Locations]]&amp;Raw_data[[#This Row],[Looker2]]</f>
        <v>45292Garden OaksRTC</v>
      </c>
      <c r="AA1335" s="44" t="str">
        <f>IFERROR(VLOOKUP(Raw_data[[#This Row],[Description]],'LU Table'!$A$1:$B$50,2,0),"")</f>
        <v>RTC</v>
      </c>
      <c r="AB1335" s="44" t="str">
        <f>TRIM(MID(Raw_data[[#This Row],[Location]],LEN("Positive Recovery- ")+1,LEN(Raw_data[[#This Row],[Location]])))</f>
        <v>Garden Oaks</v>
      </c>
      <c r="AC1335" s="45">
        <f t="shared" si="21"/>
        <v>45292</v>
      </c>
      <c r="AD1335" s="44" t="str">
        <f>VLOOKUP(Raw_data[[#This Row],[Locations]]&amp;Raw_data[[#This Row],[Looker2]],Category!A:E,5,0)</f>
        <v>Company Owned</v>
      </c>
      <c r="AE1335" s="44" t="str">
        <f>Raw_data[[#This Row],[Locations]]&amp;Raw_data[[#This Row],[Looker2]]</f>
        <v>Garden OaksRTC</v>
      </c>
    </row>
    <row r="1336" spans="1:31">
      <c r="A1336" s="15">
        <v>45306</v>
      </c>
      <c r="B1336" s="15">
        <v>45304</v>
      </c>
      <c r="C1336" t="s">
        <v>9</v>
      </c>
      <c r="D1336">
        <v>207030</v>
      </c>
      <c r="E1336" t="s">
        <v>963</v>
      </c>
      <c r="F1336" t="s">
        <v>964</v>
      </c>
      <c r="G1336" t="s">
        <v>965</v>
      </c>
      <c r="H1336" t="s">
        <v>151</v>
      </c>
      <c r="I1336" t="s">
        <v>232</v>
      </c>
      <c r="J1336" t="s">
        <v>87</v>
      </c>
      <c r="K1336" t="s">
        <v>16</v>
      </c>
      <c r="L1336" t="s">
        <v>130</v>
      </c>
      <c r="M1336">
        <v>1</v>
      </c>
      <c r="N1336" s="47">
        <v>470</v>
      </c>
      <c r="O1336" s="47">
        <v>0</v>
      </c>
      <c r="P1336" s="47">
        <v>0</v>
      </c>
      <c r="Q1336" s="47">
        <v>0</v>
      </c>
      <c r="R1336" s="47">
        <v>0</v>
      </c>
      <c r="S1336" s="47">
        <v>470</v>
      </c>
      <c r="T1336" s="47">
        <v>423</v>
      </c>
      <c r="U1336" s="47">
        <v>423</v>
      </c>
      <c r="V1336" t="s">
        <v>71</v>
      </c>
      <c r="W1336" t="s">
        <v>72</v>
      </c>
      <c r="X1336"/>
      <c r="Y1336" t="s">
        <v>240</v>
      </c>
      <c r="Z1336" s="43" t="str">
        <f>Raw_data[[#This Row],[Month]]&amp;Raw_data[[#This Row],[Locations]]&amp;Raw_data[[#This Row],[Looker2]]</f>
        <v>45292Garden OaksRTC</v>
      </c>
      <c r="AA1336" s="44" t="str">
        <f>IFERROR(VLOOKUP(Raw_data[[#This Row],[Description]],'LU Table'!$A$1:$B$50,2,0),"")</f>
        <v>RTC</v>
      </c>
      <c r="AB1336" s="44" t="str">
        <f>TRIM(MID(Raw_data[[#This Row],[Location]],LEN("Positive Recovery- ")+1,LEN(Raw_data[[#This Row],[Location]])))</f>
        <v>Garden Oaks</v>
      </c>
      <c r="AC1336" s="45">
        <f t="shared" si="21"/>
        <v>45292</v>
      </c>
      <c r="AD1336" s="44" t="str">
        <f>VLOOKUP(Raw_data[[#This Row],[Locations]]&amp;Raw_data[[#This Row],[Looker2]],Category!A:E,5,0)</f>
        <v>Company Owned</v>
      </c>
      <c r="AE1336" s="44" t="str">
        <f>Raw_data[[#This Row],[Locations]]&amp;Raw_data[[#This Row],[Looker2]]</f>
        <v>Garden OaksRTC</v>
      </c>
    </row>
    <row r="1337" spans="1:31">
      <c r="A1337" s="15">
        <v>45306</v>
      </c>
      <c r="B1337" s="15">
        <v>45304</v>
      </c>
      <c r="C1337" t="s">
        <v>9</v>
      </c>
      <c r="D1337">
        <v>207031</v>
      </c>
      <c r="E1337" t="s">
        <v>1058</v>
      </c>
      <c r="F1337" t="s">
        <v>1059</v>
      </c>
      <c r="G1337" t="s">
        <v>1060</v>
      </c>
      <c r="H1337" t="s">
        <v>151</v>
      </c>
      <c r="I1337" t="s">
        <v>232</v>
      </c>
      <c r="J1337" t="s">
        <v>89</v>
      </c>
      <c r="K1337" t="s">
        <v>16</v>
      </c>
      <c r="L1337" t="s">
        <v>131</v>
      </c>
      <c r="M1337">
        <v>1</v>
      </c>
      <c r="N1337" s="47">
        <v>425</v>
      </c>
      <c r="O1337" s="47">
        <v>0</v>
      </c>
      <c r="P1337" s="47">
        <v>0</v>
      </c>
      <c r="Q1337" s="47">
        <v>0</v>
      </c>
      <c r="R1337" s="47">
        <v>0</v>
      </c>
      <c r="S1337" s="47">
        <v>0</v>
      </c>
      <c r="T1337" s="47">
        <v>382.5</v>
      </c>
      <c r="U1337" s="47">
        <v>-42.5</v>
      </c>
      <c r="V1337" t="s">
        <v>71</v>
      </c>
      <c r="W1337" t="s">
        <v>72</v>
      </c>
      <c r="X1337"/>
      <c r="Y1337" t="s">
        <v>240</v>
      </c>
      <c r="Z1337" s="43" t="str">
        <f>Raw_data[[#This Row],[Month]]&amp;Raw_data[[#This Row],[Locations]]&amp;Raw_data[[#This Row],[Looker2]]</f>
        <v>45292Garden OaksRTC</v>
      </c>
      <c r="AA1337" s="44" t="str">
        <f>IFERROR(VLOOKUP(Raw_data[[#This Row],[Description]],'LU Table'!$A$1:$B$50,2,0),"")</f>
        <v>RTC</v>
      </c>
      <c r="AB1337" s="44" t="str">
        <f>TRIM(MID(Raw_data[[#This Row],[Location]],LEN("Positive Recovery- ")+1,LEN(Raw_data[[#This Row],[Location]])))</f>
        <v>Garden Oaks</v>
      </c>
      <c r="AC1337" s="45">
        <f t="shared" si="21"/>
        <v>45292</v>
      </c>
      <c r="AD1337" s="44" t="str">
        <f>VLOOKUP(Raw_data[[#This Row],[Locations]]&amp;Raw_data[[#This Row],[Looker2]],Category!A:E,5,0)</f>
        <v>Company Owned</v>
      </c>
      <c r="AE1337" s="44" t="str">
        <f>Raw_data[[#This Row],[Locations]]&amp;Raw_data[[#This Row],[Looker2]]</f>
        <v>Garden OaksRTC</v>
      </c>
    </row>
    <row r="1338" spans="1:31">
      <c r="A1338" s="15">
        <v>45306</v>
      </c>
      <c r="B1338" s="15">
        <v>45304</v>
      </c>
      <c r="C1338" t="s">
        <v>9</v>
      </c>
      <c r="D1338">
        <v>207032</v>
      </c>
      <c r="E1338" t="s">
        <v>675</v>
      </c>
      <c r="F1338" t="s">
        <v>37</v>
      </c>
      <c r="G1338" t="s">
        <v>487</v>
      </c>
      <c r="H1338" t="s">
        <v>154</v>
      </c>
      <c r="I1338" t="s">
        <v>232</v>
      </c>
      <c r="J1338" t="s">
        <v>132</v>
      </c>
      <c r="K1338" t="s">
        <v>16</v>
      </c>
      <c r="L1338" t="s">
        <v>131</v>
      </c>
      <c r="M1338">
        <v>1</v>
      </c>
      <c r="N1338" s="47">
        <v>400.39</v>
      </c>
      <c r="O1338" s="47">
        <v>0</v>
      </c>
      <c r="P1338" s="47">
        <v>0</v>
      </c>
      <c r="Q1338" s="47">
        <v>0</v>
      </c>
      <c r="R1338" s="47">
        <v>0</v>
      </c>
      <c r="S1338" s="47">
        <v>400.39</v>
      </c>
      <c r="T1338" s="47">
        <v>360.35</v>
      </c>
      <c r="U1338" s="47">
        <v>360.35</v>
      </c>
      <c r="V1338" t="s">
        <v>71</v>
      </c>
      <c r="W1338" t="s">
        <v>72</v>
      </c>
      <c r="X1338"/>
      <c r="Y1338" t="s">
        <v>240</v>
      </c>
      <c r="Z1338" s="43" t="str">
        <f>Raw_data[[#This Row],[Month]]&amp;Raw_data[[#This Row],[Locations]]&amp;Raw_data[[#This Row],[Looker2]]</f>
        <v>45292Garden OaksRTC</v>
      </c>
      <c r="AA1338" s="44" t="str">
        <f>IFERROR(VLOOKUP(Raw_data[[#This Row],[Description]],'LU Table'!$A$1:$B$50,2,0),"")</f>
        <v>RTC</v>
      </c>
      <c r="AB1338" s="44" t="str">
        <f>TRIM(MID(Raw_data[[#This Row],[Location]],LEN("Positive Recovery- ")+1,LEN(Raw_data[[#This Row],[Location]])))</f>
        <v>Garden Oaks</v>
      </c>
      <c r="AC1338" s="45">
        <f t="shared" si="21"/>
        <v>45292</v>
      </c>
      <c r="AD1338" s="44" t="str">
        <f>VLOOKUP(Raw_data[[#This Row],[Locations]]&amp;Raw_data[[#This Row],[Looker2]],Category!A:E,5,0)</f>
        <v>Company Owned</v>
      </c>
      <c r="AE1338" s="44" t="str">
        <f>Raw_data[[#This Row],[Locations]]&amp;Raw_data[[#This Row],[Looker2]]</f>
        <v>Garden OaksRTC</v>
      </c>
    </row>
    <row r="1339" spans="1:31">
      <c r="A1339" s="15">
        <v>45306</v>
      </c>
      <c r="B1339" s="15">
        <v>45304</v>
      </c>
      <c r="C1339" t="s">
        <v>9</v>
      </c>
      <c r="D1339">
        <v>207033</v>
      </c>
      <c r="E1339" t="s">
        <v>1003</v>
      </c>
      <c r="F1339" t="s">
        <v>491</v>
      </c>
      <c r="G1339" t="s">
        <v>393</v>
      </c>
      <c r="H1339" t="s">
        <v>151</v>
      </c>
      <c r="I1339" t="s">
        <v>232</v>
      </c>
      <c r="J1339" t="s">
        <v>87</v>
      </c>
      <c r="K1339" t="s">
        <v>107</v>
      </c>
      <c r="L1339" t="s">
        <v>130</v>
      </c>
      <c r="M1339">
        <v>1</v>
      </c>
      <c r="N1339" s="47">
        <v>470</v>
      </c>
      <c r="O1339" s="47">
        <v>0</v>
      </c>
      <c r="P1339" s="47">
        <v>0</v>
      </c>
      <c r="Q1339" s="47">
        <v>0</v>
      </c>
      <c r="R1339" s="47">
        <v>0</v>
      </c>
      <c r="S1339" s="47">
        <v>0</v>
      </c>
      <c r="T1339" s="47">
        <v>423</v>
      </c>
      <c r="U1339" s="47">
        <v>94</v>
      </c>
      <c r="V1339" t="s">
        <v>71</v>
      </c>
      <c r="W1339" t="s">
        <v>72</v>
      </c>
      <c r="X1339"/>
      <c r="Y1339" t="s">
        <v>240</v>
      </c>
      <c r="Z1339" s="43" t="str">
        <f>Raw_data[[#This Row],[Month]]&amp;Raw_data[[#This Row],[Locations]]&amp;Raw_data[[#This Row],[Looker2]]</f>
        <v>45292Dallas Ft WorthRTC</v>
      </c>
      <c r="AA1339" s="44" t="str">
        <f>IFERROR(VLOOKUP(Raw_data[[#This Row],[Description]],'LU Table'!$A$1:$B$50,2,0),"")</f>
        <v>RTC</v>
      </c>
      <c r="AB1339" s="44" t="str">
        <f>TRIM(MID(Raw_data[[#This Row],[Location]],LEN("Positive Recovery- ")+1,LEN(Raw_data[[#This Row],[Location]])))</f>
        <v>Dallas Ft Worth</v>
      </c>
      <c r="AC1339" s="45">
        <f t="shared" si="21"/>
        <v>45292</v>
      </c>
      <c r="AD1339" s="44" t="str">
        <f>VLOOKUP(Raw_data[[#This Row],[Locations]]&amp;Raw_data[[#This Row],[Looker2]],Category!A:E,5,0)</f>
        <v>Company Owned</v>
      </c>
      <c r="AE1339" s="44" t="str">
        <f>Raw_data[[#This Row],[Locations]]&amp;Raw_data[[#This Row],[Looker2]]</f>
        <v>Dallas Ft WorthRTC</v>
      </c>
    </row>
    <row r="1340" spans="1:31">
      <c r="A1340" s="15">
        <v>45306</v>
      </c>
      <c r="B1340" s="15">
        <v>45304</v>
      </c>
      <c r="C1340" t="s">
        <v>9</v>
      </c>
      <c r="D1340">
        <v>207034</v>
      </c>
      <c r="E1340" t="s">
        <v>888</v>
      </c>
      <c r="F1340" t="s">
        <v>290</v>
      </c>
      <c r="G1340" t="s">
        <v>889</v>
      </c>
      <c r="H1340" t="s">
        <v>151</v>
      </c>
      <c r="I1340" t="s">
        <v>232</v>
      </c>
      <c r="J1340" t="s">
        <v>17</v>
      </c>
      <c r="K1340" t="s">
        <v>16</v>
      </c>
      <c r="L1340" t="s">
        <v>130</v>
      </c>
      <c r="M1340">
        <v>1</v>
      </c>
      <c r="N1340" s="47">
        <v>200</v>
      </c>
      <c r="O1340" s="47">
        <v>0</v>
      </c>
      <c r="P1340" s="47">
        <v>0</v>
      </c>
      <c r="Q1340" s="47">
        <v>0</v>
      </c>
      <c r="R1340" s="47">
        <v>0</v>
      </c>
      <c r="S1340" s="47">
        <v>0</v>
      </c>
      <c r="T1340" s="47">
        <v>200</v>
      </c>
      <c r="U1340" s="47">
        <v>0</v>
      </c>
      <c r="V1340" t="s">
        <v>71</v>
      </c>
      <c r="W1340" t="s">
        <v>72</v>
      </c>
      <c r="X1340"/>
      <c r="Y1340" t="s">
        <v>240</v>
      </c>
      <c r="Z1340" s="43" t="str">
        <f>Raw_data[[#This Row],[Month]]&amp;Raw_data[[#This Row],[Locations]]&amp;Raw_data[[#This Row],[Looker2]]</f>
        <v>45292Garden OaksRTC</v>
      </c>
      <c r="AA1340" s="44" t="str">
        <f>IFERROR(VLOOKUP(Raw_data[[#This Row],[Description]],'LU Table'!$A$1:$B$50,2,0),"")</f>
        <v>RTC</v>
      </c>
      <c r="AB1340" s="44" t="str">
        <f>TRIM(MID(Raw_data[[#This Row],[Location]],LEN("Positive Recovery- ")+1,LEN(Raw_data[[#This Row],[Location]])))</f>
        <v>Garden Oaks</v>
      </c>
      <c r="AC1340" s="45">
        <f t="shared" si="21"/>
        <v>45292</v>
      </c>
      <c r="AD1340" s="44" t="str">
        <f>VLOOKUP(Raw_data[[#This Row],[Locations]]&amp;Raw_data[[#This Row],[Looker2]],Category!A:E,5,0)</f>
        <v>Company Owned</v>
      </c>
      <c r="AE1340" s="44" t="str">
        <f>Raw_data[[#This Row],[Locations]]&amp;Raw_data[[#This Row],[Looker2]]</f>
        <v>Garden OaksRTC</v>
      </c>
    </row>
    <row r="1341" spans="1:31">
      <c r="A1341" s="15">
        <v>45306</v>
      </c>
      <c r="B1341" s="15">
        <v>45304</v>
      </c>
      <c r="C1341" t="s">
        <v>9</v>
      </c>
      <c r="D1341">
        <v>207035</v>
      </c>
      <c r="E1341" t="s">
        <v>569</v>
      </c>
      <c r="F1341" t="s">
        <v>570</v>
      </c>
      <c r="G1341" t="s">
        <v>571</v>
      </c>
      <c r="H1341" t="s">
        <v>151</v>
      </c>
      <c r="I1341" t="s">
        <v>232</v>
      </c>
      <c r="J1341" t="s">
        <v>89</v>
      </c>
      <c r="K1341" t="s">
        <v>16</v>
      </c>
      <c r="L1341" t="s">
        <v>130</v>
      </c>
      <c r="M1341">
        <v>1</v>
      </c>
      <c r="N1341" s="47">
        <v>425</v>
      </c>
      <c r="O1341" s="47">
        <v>0</v>
      </c>
      <c r="P1341" s="47">
        <v>0</v>
      </c>
      <c r="Q1341" s="47">
        <v>0</v>
      </c>
      <c r="R1341" s="47">
        <v>0</v>
      </c>
      <c r="S1341" s="47">
        <v>0</v>
      </c>
      <c r="T1341" s="47">
        <v>382.5</v>
      </c>
      <c r="U1341" s="47">
        <v>-42.5</v>
      </c>
      <c r="V1341" t="s">
        <v>71</v>
      </c>
      <c r="W1341" t="s">
        <v>72</v>
      </c>
      <c r="X1341"/>
      <c r="Y1341" t="s">
        <v>240</v>
      </c>
      <c r="Z1341" s="43" t="str">
        <f>Raw_data[[#This Row],[Month]]&amp;Raw_data[[#This Row],[Locations]]&amp;Raw_data[[#This Row],[Looker2]]</f>
        <v>45292Garden OaksRTC</v>
      </c>
      <c r="AA1341" s="44" t="str">
        <f>IFERROR(VLOOKUP(Raw_data[[#This Row],[Description]],'LU Table'!$A$1:$B$50,2,0),"")</f>
        <v>RTC</v>
      </c>
      <c r="AB1341" s="44" t="str">
        <f>TRIM(MID(Raw_data[[#This Row],[Location]],LEN("Positive Recovery- ")+1,LEN(Raw_data[[#This Row],[Location]])))</f>
        <v>Garden Oaks</v>
      </c>
      <c r="AC1341" s="45">
        <f t="shared" si="21"/>
        <v>45292</v>
      </c>
      <c r="AD1341" s="44" t="str">
        <f>VLOOKUP(Raw_data[[#This Row],[Locations]]&amp;Raw_data[[#This Row],[Looker2]],Category!A:E,5,0)</f>
        <v>Company Owned</v>
      </c>
      <c r="AE1341" s="44" t="str">
        <f>Raw_data[[#This Row],[Locations]]&amp;Raw_data[[#This Row],[Looker2]]</f>
        <v>Garden OaksRTC</v>
      </c>
    </row>
    <row r="1342" spans="1:31">
      <c r="A1342" s="15">
        <v>45306</v>
      </c>
      <c r="B1342" s="15">
        <v>45304</v>
      </c>
      <c r="C1342" t="s">
        <v>9</v>
      </c>
      <c r="D1342">
        <v>207036</v>
      </c>
      <c r="E1342" t="s">
        <v>807</v>
      </c>
      <c r="F1342" t="s">
        <v>405</v>
      </c>
      <c r="G1342" t="s">
        <v>808</v>
      </c>
      <c r="H1342" t="s">
        <v>152</v>
      </c>
      <c r="I1342" t="s">
        <v>232</v>
      </c>
      <c r="J1342" t="s">
        <v>96</v>
      </c>
      <c r="K1342" t="s">
        <v>57</v>
      </c>
      <c r="L1342" t="s">
        <v>128</v>
      </c>
      <c r="M1342">
        <v>1</v>
      </c>
      <c r="N1342" s="47">
        <v>428</v>
      </c>
      <c r="O1342" s="47">
        <v>0</v>
      </c>
      <c r="P1342" s="47">
        <v>0</v>
      </c>
      <c r="Q1342" s="47">
        <v>0</v>
      </c>
      <c r="R1342" s="47">
        <v>0</v>
      </c>
      <c r="S1342" s="47">
        <v>0</v>
      </c>
      <c r="T1342" s="47">
        <v>385.2</v>
      </c>
      <c r="U1342" s="47">
        <v>-42.8</v>
      </c>
      <c r="V1342" t="s">
        <v>71</v>
      </c>
      <c r="W1342" t="s">
        <v>72</v>
      </c>
      <c r="X1342"/>
      <c r="Y1342" t="s">
        <v>240</v>
      </c>
      <c r="Z1342" s="43" t="str">
        <f>Raw_data[[#This Row],[Month]]&amp;Raw_data[[#This Row],[Locations]]&amp;Raw_data[[#This Row],[Looker2]]</f>
        <v>45292Hill CountryRTC</v>
      </c>
      <c r="AA1342" s="44" t="str">
        <f>IFERROR(VLOOKUP(Raw_data[[#This Row],[Description]],'LU Table'!$A$1:$B$50,2,0),"")</f>
        <v>RTC</v>
      </c>
      <c r="AB1342" s="44" t="str">
        <f>TRIM(MID(Raw_data[[#This Row],[Location]],LEN("Positive Recovery- ")+1,LEN(Raw_data[[#This Row],[Location]])))</f>
        <v>Hill Country</v>
      </c>
      <c r="AC1342" s="45">
        <f t="shared" si="21"/>
        <v>45292</v>
      </c>
      <c r="AD1342" s="44" t="str">
        <f>VLOOKUP(Raw_data[[#This Row],[Locations]]&amp;Raw_data[[#This Row],[Looker2]],Category!A:E,5,0)</f>
        <v>Company Owned</v>
      </c>
      <c r="AE1342" s="44" t="str">
        <f>Raw_data[[#This Row],[Locations]]&amp;Raw_data[[#This Row],[Looker2]]</f>
        <v>Hill CountryRTC</v>
      </c>
    </row>
    <row r="1343" spans="1:31">
      <c r="A1343" s="15">
        <v>45306</v>
      </c>
      <c r="B1343" s="15">
        <v>45304</v>
      </c>
      <c r="C1343" t="s">
        <v>9</v>
      </c>
      <c r="D1343">
        <v>207037</v>
      </c>
      <c r="E1343" t="s">
        <v>991</v>
      </c>
      <c r="F1343" t="s">
        <v>992</v>
      </c>
      <c r="G1343" t="s">
        <v>993</v>
      </c>
      <c r="H1343" t="s">
        <v>152</v>
      </c>
      <c r="I1343" t="s">
        <v>232</v>
      </c>
      <c r="J1343" t="s">
        <v>90</v>
      </c>
      <c r="K1343" t="s">
        <v>16</v>
      </c>
      <c r="L1343" t="s">
        <v>131</v>
      </c>
      <c r="M1343">
        <v>1</v>
      </c>
      <c r="N1343" s="47">
        <v>535</v>
      </c>
      <c r="O1343" s="47">
        <v>0</v>
      </c>
      <c r="P1343" s="47">
        <v>0</v>
      </c>
      <c r="Q1343" s="47">
        <v>0</v>
      </c>
      <c r="R1343" s="47">
        <v>0</v>
      </c>
      <c r="S1343" s="47">
        <v>15</v>
      </c>
      <c r="T1343" s="47">
        <v>481.5</v>
      </c>
      <c r="U1343" s="47">
        <v>91.5</v>
      </c>
      <c r="V1343" t="s">
        <v>71</v>
      </c>
      <c r="W1343" t="s">
        <v>72</v>
      </c>
      <c r="X1343"/>
      <c r="Y1343" t="s">
        <v>240</v>
      </c>
      <c r="Z1343" s="43" t="str">
        <f>Raw_data[[#This Row],[Month]]&amp;Raw_data[[#This Row],[Locations]]&amp;Raw_data[[#This Row],[Looker2]]</f>
        <v>45292Garden OaksRTC</v>
      </c>
      <c r="AA1343" s="44" t="str">
        <f>IFERROR(VLOOKUP(Raw_data[[#This Row],[Description]],'LU Table'!$A$1:$B$50,2,0),"")</f>
        <v>RTC</v>
      </c>
      <c r="AB1343" s="44" t="str">
        <f>TRIM(MID(Raw_data[[#This Row],[Location]],LEN("Positive Recovery- ")+1,LEN(Raw_data[[#This Row],[Location]])))</f>
        <v>Garden Oaks</v>
      </c>
      <c r="AC1343" s="45">
        <f t="shared" si="21"/>
        <v>45292</v>
      </c>
      <c r="AD1343" s="44" t="str">
        <f>VLOOKUP(Raw_data[[#This Row],[Locations]]&amp;Raw_data[[#This Row],[Looker2]],Category!A:E,5,0)</f>
        <v>Company Owned</v>
      </c>
      <c r="AE1343" s="44" t="str">
        <f>Raw_data[[#This Row],[Locations]]&amp;Raw_data[[#This Row],[Looker2]]</f>
        <v>Garden OaksRTC</v>
      </c>
    </row>
    <row r="1344" spans="1:31">
      <c r="A1344" s="15">
        <v>45306</v>
      </c>
      <c r="B1344" s="15">
        <v>45304</v>
      </c>
      <c r="C1344" t="s">
        <v>9</v>
      </c>
      <c r="D1344">
        <v>207038</v>
      </c>
      <c r="E1344" t="s">
        <v>936</v>
      </c>
      <c r="F1344" t="s">
        <v>937</v>
      </c>
      <c r="G1344" t="s">
        <v>938</v>
      </c>
      <c r="H1344" t="s">
        <v>151</v>
      </c>
      <c r="I1344" t="s">
        <v>232</v>
      </c>
      <c r="J1344" t="s">
        <v>88</v>
      </c>
      <c r="K1344" t="s">
        <v>16</v>
      </c>
      <c r="L1344" t="s">
        <v>131</v>
      </c>
      <c r="M1344">
        <v>1</v>
      </c>
      <c r="N1344" s="47">
        <v>500</v>
      </c>
      <c r="O1344" s="47">
        <v>0</v>
      </c>
      <c r="P1344" s="47">
        <v>0</v>
      </c>
      <c r="Q1344" s="47">
        <v>0</v>
      </c>
      <c r="R1344" s="47">
        <v>0</v>
      </c>
      <c r="S1344" s="47">
        <v>0</v>
      </c>
      <c r="T1344" s="47">
        <v>450</v>
      </c>
      <c r="U1344" s="47">
        <v>-50</v>
      </c>
      <c r="V1344" t="s">
        <v>71</v>
      </c>
      <c r="W1344" t="s">
        <v>72</v>
      </c>
      <c r="X1344"/>
      <c r="Y1344" t="s">
        <v>240</v>
      </c>
      <c r="Z1344" s="43" t="str">
        <f>Raw_data[[#This Row],[Month]]&amp;Raw_data[[#This Row],[Locations]]&amp;Raw_data[[#This Row],[Looker2]]</f>
        <v>45292Garden OaksRTC</v>
      </c>
      <c r="AA1344" s="44" t="str">
        <f>IFERROR(VLOOKUP(Raw_data[[#This Row],[Description]],'LU Table'!$A$1:$B$50,2,0),"")</f>
        <v>RTC</v>
      </c>
      <c r="AB1344" s="44" t="str">
        <f>TRIM(MID(Raw_data[[#This Row],[Location]],LEN("Positive Recovery- ")+1,LEN(Raw_data[[#This Row],[Location]])))</f>
        <v>Garden Oaks</v>
      </c>
      <c r="AC1344" s="45">
        <f t="shared" si="21"/>
        <v>45292</v>
      </c>
      <c r="AD1344" s="44" t="str">
        <f>VLOOKUP(Raw_data[[#This Row],[Locations]]&amp;Raw_data[[#This Row],[Looker2]],Category!A:E,5,0)</f>
        <v>Company Owned</v>
      </c>
      <c r="AE1344" s="44" t="str">
        <f>Raw_data[[#This Row],[Locations]]&amp;Raw_data[[#This Row],[Looker2]]</f>
        <v>Garden OaksRTC</v>
      </c>
    </row>
    <row r="1345" spans="1:31">
      <c r="A1345" s="15">
        <v>45306</v>
      </c>
      <c r="B1345" s="15">
        <v>45304</v>
      </c>
      <c r="C1345" t="s">
        <v>9</v>
      </c>
      <c r="D1345">
        <v>207039</v>
      </c>
      <c r="E1345" t="s">
        <v>975</v>
      </c>
      <c r="F1345" t="s">
        <v>255</v>
      </c>
      <c r="G1345" t="s">
        <v>976</v>
      </c>
      <c r="H1345" t="s">
        <v>627</v>
      </c>
      <c r="I1345" t="s">
        <v>232</v>
      </c>
      <c r="J1345" t="s">
        <v>94</v>
      </c>
      <c r="K1345" t="s">
        <v>16</v>
      </c>
      <c r="L1345" t="s">
        <v>130</v>
      </c>
      <c r="M1345">
        <v>1</v>
      </c>
      <c r="N1345" s="47">
        <v>495</v>
      </c>
      <c r="O1345" s="47">
        <v>0</v>
      </c>
      <c r="P1345" s="47">
        <v>0</v>
      </c>
      <c r="Q1345" s="47">
        <v>0</v>
      </c>
      <c r="R1345" s="47">
        <v>0</v>
      </c>
      <c r="S1345" s="47">
        <v>0</v>
      </c>
      <c r="T1345" s="47">
        <v>445.5</v>
      </c>
      <c r="U1345" s="47">
        <v>-49.5</v>
      </c>
      <c r="V1345" t="s">
        <v>71</v>
      </c>
      <c r="W1345" t="s">
        <v>72</v>
      </c>
      <c r="X1345"/>
      <c r="Y1345" t="s">
        <v>240</v>
      </c>
      <c r="Z1345" s="43" t="str">
        <f>Raw_data[[#This Row],[Month]]&amp;Raw_data[[#This Row],[Locations]]&amp;Raw_data[[#This Row],[Looker2]]</f>
        <v>45292Garden OaksRTC</v>
      </c>
      <c r="AA1345" s="44" t="str">
        <f>IFERROR(VLOOKUP(Raw_data[[#This Row],[Description]],'LU Table'!$A$1:$B$50,2,0),"")</f>
        <v>RTC</v>
      </c>
      <c r="AB1345" s="44" t="str">
        <f>TRIM(MID(Raw_data[[#This Row],[Location]],LEN("Positive Recovery- ")+1,LEN(Raw_data[[#This Row],[Location]])))</f>
        <v>Garden Oaks</v>
      </c>
      <c r="AC1345" s="45">
        <f t="shared" si="21"/>
        <v>45292</v>
      </c>
      <c r="AD1345" s="44" t="str">
        <f>VLOOKUP(Raw_data[[#This Row],[Locations]]&amp;Raw_data[[#This Row],[Looker2]],Category!A:E,5,0)</f>
        <v>Company Owned</v>
      </c>
      <c r="AE1345" s="44" t="str">
        <f>Raw_data[[#This Row],[Locations]]&amp;Raw_data[[#This Row],[Looker2]]</f>
        <v>Garden OaksRTC</v>
      </c>
    </row>
    <row r="1346" spans="1:31">
      <c r="A1346" s="15">
        <v>45306</v>
      </c>
      <c r="B1346" s="15">
        <v>45304</v>
      </c>
      <c r="C1346" t="s">
        <v>9</v>
      </c>
      <c r="D1346">
        <v>207040</v>
      </c>
      <c r="E1346" t="s">
        <v>99</v>
      </c>
      <c r="F1346" t="s">
        <v>278</v>
      </c>
      <c r="G1346" t="s">
        <v>400</v>
      </c>
      <c r="H1346" t="s">
        <v>178</v>
      </c>
      <c r="I1346" t="s">
        <v>232</v>
      </c>
      <c r="J1346" t="s">
        <v>711</v>
      </c>
      <c r="K1346" t="s">
        <v>107</v>
      </c>
      <c r="L1346" t="s">
        <v>130</v>
      </c>
      <c r="M1346">
        <v>1</v>
      </c>
      <c r="N1346" s="47">
        <v>312</v>
      </c>
      <c r="O1346" s="47">
        <v>0</v>
      </c>
      <c r="P1346" s="47">
        <v>0</v>
      </c>
      <c r="Q1346" s="47">
        <v>0</v>
      </c>
      <c r="R1346" s="47">
        <v>0</v>
      </c>
      <c r="S1346" s="47">
        <v>312</v>
      </c>
      <c r="T1346" s="47">
        <v>280.8</v>
      </c>
      <c r="U1346" s="47">
        <v>280.8</v>
      </c>
      <c r="V1346" t="s">
        <v>71</v>
      </c>
      <c r="W1346" t="s">
        <v>72</v>
      </c>
      <c r="X1346"/>
      <c r="Y1346" t="s">
        <v>240</v>
      </c>
      <c r="Z1346" s="43" t="str">
        <f>Raw_data[[#This Row],[Month]]&amp;Raw_data[[#This Row],[Locations]]&amp;Raw_data[[#This Row],[Looker2]]</f>
        <v>45292Dallas Ft WorthRTC</v>
      </c>
      <c r="AA1346" s="44" t="str">
        <f>IFERROR(VLOOKUP(Raw_data[[#This Row],[Description]],'LU Table'!$A$1:$B$50,2,0),"")</f>
        <v>RTC</v>
      </c>
      <c r="AB1346" s="44" t="str">
        <f>TRIM(MID(Raw_data[[#This Row],[Location]],LEN("Positive Recovery- ")+1,LEN(Raw_data[[#This Row],[Location]])))</f>
        <v>Dallas Ft Worth</v>
      </c>
      <c r="AC1346" s="45">
        <f t="shared" si="21"/>
        <v>45292</v>
      </c>
      <c r="AD1346" s="44" t="str">
        <f>VLOOKUP(Raw_data[[#This Row],[Locations]]&amp;Raw_data[[#This Row],[Looker2]],Category!A:E,5,0)</f>
        <v>Company Owned</v>
      </c>
      <c r="AE1346" s="44" t="str">
        <f>Raw_data[[#This Row],[Locations]]&amp;Raw_data[[#This Row],[Looker2]]</f>
        <v>Dallas Ft WorthRTC</v>
      </c>
    </row>
    <row r="1347" spans="1:31">
      <c r="A1347" s="15">
        <v>45306</v>
      </c>
      <c r="B1347" s="15">
        <v>45304</v>
      </c>
      <c r="C1347" t="s">
        <v>9</v>
      </c>
      <c r="D1347">
        <v>207041</v>
      </c>
      <c r="E1347" t="s">
        <v>949</v>
      </c>
      <c r="F1347" t="s">
        <v>950</v>
      </c>
      <c r="G1347" t="s">
        <v>382</v>
      </c>
      <c r="H1347" t="s">
        <v>154</v>
      </c>
      <c r="I1347" t="s">
        <v>232</v>
      </c>
      <c r="J1347" t="s">
        <v>93</v>
      </c>
      <c r="K1347" t="s">
        <v>107</v>
      </c>
      <c r="L1347" t="s">
        <v>131</v>
      </c>
      <c r="M1347">
        <v>1</v>
      </c>
      <c r="N1347" s="47">
        <v>530</v>
      </c>
      <c r="O1347" s="47">
        <v>0</v>
      </c>
      <c r="P1347" s="47">
        <v>0</v>
      </c>
      <c r="Q1347" s="47">
        <v>0</v>
      </c>
      <c r="R1347" s="47">
        <v>0</v>
      </c>
      <c r="S1347" s="47">
        <v>530</v>
      </c>
      <c r="T1347" s="47">
        <v>477</v>
      </c>
      <c r="U1347" s="47">
        <v>477</v>
      </c>
      <c r="V1347" t="s">
        <v>71</v>
      </c>
      <c r="W1347" t="s">
        <v>72</v>
      </c>
      <c r="X1347"/>
      <c r="Y1347" t="s">
        <v>240</v>
      </c>
      <c r="Z1347" s="43" t="str">
        <f>Raw_data[[#This Row],[Month]]&amp;Raw_data[[#This Row],[Locations]]&amp;Raw_data[[#This Row],[Looker2]]</f>
        <v>45292Dallas Ft WorthRTC</v>
      </c>
      <c r="AA1347" s="44" t="str">
        <f>IFERROR(VLOOKUP(Raw_data[[#This Row],[Description]],'LU Table'!$A$1:$B$50,2,0),"")</f>
        <v>RTC</v>
      </c>
      <c r="AB1347" s="44" t="str">
        <f>TRIM(MID(Raw_data[[#This Row],[Location]],LEN("Positive Recovery- ")+1,LEN(Raw_data[[#This Row],[Location]])))</f>
        <v>Dallas Ft Worth</v>
      </c>
      <c r="AC1347" s="45">
        <f t="shared" si="21"/>
        <v>45292</v>
      </c>
      <c r="AD1347" s="44" t="str">
        <f>VLOOKUP(Raw_data[[#This Row],[Locations]]&amp;Raw_data[[#This Row],[Looker2]],Category!A:E,5,0)</f>
        <v>Company Owned</v>
      </c>
      <c r="AE1347" s="44" t="str">
        <f>Raw_data[[#This Row],[Locations]]&amp;Raw_data[[#This Row],[Looker2]]</f>
        <v>Dallas Ft WorthRTC</v>
      </c>
    </row>
    <row r="1348" spans="1:31">
      <c r="A1348" s="15">
        <v>45306</v>
      </c>
      <c r="B1348" s="15">
        <v>45304</v>
      </c>
      <c r="C1348" t="s">
        <v>9</v>
      </c>
      <c r="D1348">
        <v>207042</v>
      </c>
      <c r="E1348" t="s">
        <v>677</v>
      </c>
      <c r="F1348" t="s">
        <v>543</v>
      </c>
      <c r="G1348" t="s">
        <v>508</v>
      </c>
      <c r="H1348" t="s">
        <v>151</v>
      </c>
      <c r="I1348" t="s">
        <v>232</v>
      </c>
      <c r="J1348" t="s">
        <v>88</v>
      </c>
      <c r="K1348" t="s">
        <v>57</v>
      </c>
      <c r="L1348" t="s">
        <v>131</v>
      </c>
      <c r="M1348">
        <v>1</v>
      </c>
      <c r="N1348" s="47">
        <v>500</v>
      </c>
      <c r="O1348" s="47">
        <v>0</v>
      </c>
      <c r="P1348" s="47">
        <v>0</v>
      </c>
      <c r="Q1348" s="47">
        <v>0</v>
      </c>
      <c r="R1348" s="47">
        <v>0</v>
      </c>
      <c r="S1348" s="47">
        <v>0</v>
      </c>
      <c r="T1348" s="47">
        <v>450</v>
      </c>
      <c r="U1348" s="47">
        <v>-50</v>
      </c>
      <c r="V1348" t="s">
        <v>71</v>
      </c>
      <c r="W1348" t="s">
        <v>72</v>
      </c>
      <c r="X1348"/>
      <c r="Y1348" t="s">
        <v>240</v>
      </c>
      <c r="Z1348" s="43" t="str">
        <f>Raw_data[[#This Row],[Month]]&amp;Raw_data[[#This Row],[Locations]]&amp;Raw_data[[#This Row],[Looker2]]</f>
        <v>45292Hill CountryRTC</v>
      </c>
      <c r="AA1348" s="44" t="str">
        <f>IFERROR(VLOOKUP(Raw_data[[#This Row],[Description]],'LU Table'!$A$1:$B$50,2,0),"")</f>
        <v>RTC</v>
      </c>
      <c r="AB1348" s="44" t="str">
        <f>TRIM(MID(Raw_data[[#This Row],[Location]],LEN("Positive Recovery- ")+1,LEN(Raw_data[[#This Row],[Location]])))</f>
        <v>Hill Country</v>
      </c>
      <c r="AC1348" s="45">
        <f t="shared" si="21"/>
        <v>45292</v>
      </c>
      <c r="AD1348" s="44" t="str">
        <f>VLOOKUP(Raw_data[[#This Row],[Locations]]&amp;Raw_data[[#This Row],[Looker2]],Category!A:E,5,0)</f>
        <v>Company Owned</v>
      </c>
      <c r="AE1348" s="44" t="str">
        <f>Raw_data[[#This Row],[Locations]]&amp;Raw_data[[#This Row],[Looker2]]</f>
        <v>Hill CountryRTC</v>
      </c>
    </row>
    <row r="1349" spans="1:31">
      <c r="A1349" s="15">
        <v>45306</v>
      </c>
      <c r="B1349" s="15">
        <v>45304</v>
      </c>
      <c r="C1349" t="s">
        <v>9</v>
      </c>
      <c r="D1349">
        <v>207043</v>
      </c>
      <c r="E1349" t="s">
        <v>1049</v>
      </c>
      <c r="F1349" t="s">
        <v>391</v>
      </c>
      <c r="G1349" t="s">
        <v>450</v>
      </c>
      <c r="H1349" t="s">
        <v>155</v>
      </c>
      <c r="I1349" t="s">
        <v>232</v>
      </c>
      <c r="J1349" t="s">
        <v>17</v>
      </c>
      <c r="K1349" t="s">
        <v>16</v>
      </c>
      <c r="L1349" t="s">
        <v>130</v>
      </c>
      <c r="M1349">
        <v>1</v>
      </c>
      <c r="N1349" s="47">
        <v>750</v>
      </c>
      <c r="O1349" s="47">
        <v>0</v>
      </c>
      <c r="P1349" s="47">
        <v>0</v>
      </c>
      <c r="Q1349" s="47">
        <v>0</v>
      </c>
      <c r="R1349" s="47">
        <v>0</v>
      </c>
      <c r="S1349" s="47">
        <v>0</v>
      </c>
      <c r="T1349" s="47">
        <v>750</v>
      </c>
      <c r="U1349" s="47">
        <v>0</v>
      </c>
      <c r="V1349" t="s">
        <v>71</v>
      </c>
      <c r="W1349" t="s">
        <v>72</v>
      </c>
      <c r="X1349"/>
      <c r="Y1349" t="s">
        <v>240</v>
      </c>
      <c r="Z1349" s="43" t="str">
        <f>Raw_data[[#This Row],[Month]]&amp;Raw_data[[#This Row],[Locations]]&amp;Raw_data[[#This Row],[Looker2]]</f>
        <v>45292Garden OaksDetox</v>
      </c>
      <c r="AA1349" s="44" t="str">
        <f>IFERROR(VLOOKUP(Raw_data[[#This Row],[Description]],'LU Table'!$A$1:$B$50,2,0),"")</f>
        <v>Detox</v>
      </c>
      <c r="AB1349" s="44" t="str">
        <f>TRIM(MID(Raw_data[[#This Row],[Location]],LEN("Positive Recovery- ")+1,LEN(Raw_data[[#This Row],[Location]])))</f>
        <v>Garden Oaks</v>
      </c>
      <c r="AC1349" s="45">
        <f t="shared" si="21"/>
        <v>45292</v>
      </c>
      <c r="AD1349" s="44" t="str">
        <f>VLOOKUP(Raw_data[[#This Row],[Locations]]&amp;Raw_data[[#This Row],[Looker2]],Category!A:E,5,0)</f>
        <v>Company Owned</v>
      </c>
      <c r="AE1349" s="44" t="str">
        <f>Raw_data[[#This Row],[Locations]]&amp;Raw_data[[#This Row],[Looker2]]</f>
        <v>Garden OaksDetox</v>
      </c>
    </row>
    <row r="1350" spans="1:31">
      <c r="A1350" s="15">
        <v>45306</v>
      </c>
      <c r="B1350" s="15">
        <v>45304</v>
      </c>
      <c r="C1350" t="s">
        <v>9</v>
      </c>
      <c r="D1350">
        <v>207044</v>
      </c>
      <c r="E1350" t="s">
        <v>885</v>
      </c>
      <c r="F1350" t="s">
        <v>886</v>
      </c>
      <c r="G1350" t="s">
        <v>887</v>
      </c>
      <c r="H1350" t="s">
        <v>151</v>
      </c>
      <c r="I1350" t="s">
        <v>232</v>
      </c>
      <c r="J1350" t="s">
        <v>90</v>
      </c>
      <c r="K1350" t="s">
        <v>16</v>
      </c>
      <c r="L1350" t="s">
        <v>131</v>
      </c>
      <c r="M1350">
        <v>1</v>
      </c>
      <c r="N1350" s="47">
        <v>425</v>
      </c>
      <c r="O1350" s="47">
        <v>0</v>
      </c>
      <c r="P1350" s="47">
        <v>0</v>
      </c>
      <c r="Q1350" s="47">
        <v>0</v>
      </c>
      <c r="R1350" s="47">
        <v>0</v>
      </c>
      <c r="S1350" s="47">
        <v>425</v>
      </c>
      <c r="T1350" s="47">
        <v>425</v>
      </c>
      <c r="U1350" s="47">
        <v>425</v>
      </c>
      <c r="V1350" t="s">
        <v>71</v>
      </c>
      <c r="W1350" t="s">
        <v>72</v>
      </c>
      <c r="X1350"/>
      <c r="Y1350" t="s">
        <v>240</v>
      </c>
      <c r="Z1350" s="43" t="str">
        <f>Raw_data[[#This Row],[Month]]&amp;Raw_data[[#This Row],[Locations]]&amp;Raw_data[[#This Row],[Looker2]]</f>
        <v>45292Garden OaksRTC</v>
      </c>
      <c r="AA1350" s="44" t="str">
        <f>IFERROR(VLOOKUP(Raw_data[[#This Row],[Description]],'LU Table'!$A$1:$B$50,2,0),"")</f>
        <v>RTC</v>
      </c>
      <c r="AB1350" s="44" t="str">
        <f>TRIM(MID(Raw_data[[#This Row],[Location]],LEN("Positive Recovery- ")+1,LEN(Raw_data[[#This Row],[Location]])))</f>
        <v>Garden Oaks</v>
      </c>
      <c r="AC1350" s="45">
        <f t="shared" si="21"/>
        <v>45292</v>
      </c>
      <c r="AD1350" s="44" t="str">
        <f>VLOOKUP(Raw_data[[#This Row],[Locations]]&amp;Raw_data[[#This Row],[Looker2]],Category!A:E,5,0)</f>
        <v>Company Owned</v>
      </c>
      <c r="AE1350" s="44" t="str">
        <f>Raw_data[[#This Row],[Locations]]&amp;Raw_data[[#This Row],[Looker2]]</f>
        <v>Garden OaksRTC</v>
      </c>
    </row>
    <row r="1351" spans="1:31">
      <c r="A1351" s="15">
        <v>45306</v>
      </c>
      <c r="B1351" s="15">
        <v>45304</v>
      </c>
      <c r="C1351" t="s">
        <v>9</v>
      </c>
      <c r="D1351">
        <v>207045</v>
      </c>
      <c r="E1351" t="s">
        <v>116</v>
      </c>
      <c r="F1351" t="s">
        <v>272</v>
      </c>
      <c r="G1351" t="s">
        <v>273</v>
      </c>
      <c r="H1351" t="s">
        <v>151</v>
      </c>
      <c r="I1351" t="s">
        <v>232</v>
      </c>
      <c r="J1351" t="s">
        <v>89</v>
      </c>
      <c r="K1351" t="s">
        <v>16</v>
      </c>
      <c r="L1351" t="s">
        <v>131</v>
      </c>
      <c r="M1351">
        <v>1</v>
      </c>
      <c r="N1351" s="47">
        <v>425</v>
      </c>
      <c r="O1351" s="47">
        <v>0</v>
      </c>
      <c r="P1351" s="47">
        <v>0</v>
      </c>
      <c r="Q1351" s="47">
        <v>0</v>
      </c>
      <c r="R1351" s="47">
        <v>0</v>
      </c>
      <c r="S1351" s="47">
        <v>0</v>
      </c>
      <c r="T1351" s="47">
        <v>382.5</v>
      </c>
      <c r="U1351" s="47">
        <v>-42.5</v>
      </c>
      <c r="V1351" t="s">
        <v>71</v>
      </c>
      <c r="W1351" t="s">
        <v>72</v>
      </c>
      <c r="X1351"/>
      <c r="Y1351" t="s">
        <v>240</v>
      </c>
      <c r="Z1351" s="43" t="str">
        <f>Raw_data[[#This Row],[Month]]&amp;Raw_data[[#This Row],[Locations]]&amp;Raw_data[[#This Row],[Looker2]]</f>
        <v>45292Garden OaksRTC</v>
      </c>
      <c r="AA1351" s="44" t="str">
        <f>IFERROR(VLOOKUP(Raw_data[[#This Row],[Description]],'LU Table'!$A$1:$B$50,2,0),"")</f>
        <v>RTC</v>
      </c>
      <c r="AB1351" s="44" t="str">
        <f>TRIM(MID(Raw_data[[#This Row],[Location]],LEN("Positive Recovery- ")+1,LEN(Raw_data[[#This Row],[Location]])))</f>
        <v>Garden Oaks</v>
      </c>
      <c r="AC1351" s="45">
        <f t="shared" si="21"/>
        <v>45292</v>
      </c>
      <c r="AD1351" s="44" t="str">
        <f>VLOOKUP(Raw_data[[#This Row],[Locations]]&amp;Raw_data[[#This Row],[Looker2]],Category!A:E,5,0)</f>
        <v>Company Owned</v>
      </c>
      <c r="AE1351" s="44" t="str">
        <f>Raw_data[[#This Row],[Locations]]&amp;Raw_data[[#This Row],[Looker2]]</f>
        <v>Garden OaksRTC</v>
      </c>
    </row>
    <row r="1352" spans="1:31">
      <c r="A1352" s="15">
        <v>45306</v>
      </c>
      <c r="B1352" s="15">
        <v>45304</v>
      </c>
      <c r="C1352" t="s">
        <v>9</v>
      </c>
      <c r="D1352">
        <v>207046</v>
      </c>
      <c r="E1352" t="s">
        <v>187</v>
      </c>
      <c r="F1352" t="s">
        <v>349</v>
      </c>
      <c r="G1352" t="s">
        <v>507</v>
      </c>
      <c r="H1352" t="s">
        <v>151</v>
      </c>
      <c r="I1352" t="s">
        <v>232</v>
      </c>
      <c r="J1352" t="s">
        <v>88</v>
      </c>
      <c r="K1352" t="s">
        <v>107</v>
      </c>
      <c r="L1352" t="s">
        <v>130</v>
      </c>
      <c r="M1352">
        <v>1</v>
      </c>
      <c r="N1352" s="47">
        <v>500</v>
      </c>
      <c r="O1352" s="47">
        <v>0</v>
      </c>
      <c r="P1352" s="47">
        <v>0</v>
      </c>
      <c r="Q1352" s="47">
        <v>0</v>
      </c>
      <c r="R1352" s="47">
        <v>0</v>
      </c>
      <c r="S1352" s="47">
        <v>500</v>
      </c>
      <c r="T1352" s="47">
        <v>450</v>
      </c>
      <c r="U1352" s="47">
        <v>450</v>
      </c>
      <c r="V1352" t="s">
        <v>71</v>
      </c>
      <c r="W1352" t="s">
        <v>72</v>
      </c>
      <c r="X1352"/>
      <c r="Y1352" t="s">
        <v>240</v>
      </c>
      <c r="Z1352" s="43" t="str">
        <f>Raw_data[[#This Row],[Month]]&amp;Raw_data[[#This Row],[Locations]]&amp;Raw_data[[#This Row],[Looker2]]</f>
        <v>45292Dallas Ft WorthRTC</v>
      </c>
      <c r="AA1352" s="44" t="str">
        <f>IFERROR(VLOOKUP(Raw_data[[#This Row],[Description]],'LU Table'!$A$1:$B$50,2,0),"")</f>
        <v>RTC</v>
      </c>
      <c r="AB1352" s="44" t="str">
        <f>TRIM(MID(Raw_data[[#This Row],[Location]],LEN("Positive Recovery- ")+1,LEN(Raw_data[[#This Row],[Location]])))</f>
        <v>Dallas Ft Worth</v>
      </c>
      <c r="AC1352" s="45">
        <f t="shared" si="21"/>
        <v>45292</v>
      </c>
      <c r="AD1352" s="44" t="str">
        <f>VLOOKUP(Raw_data[[#This Row],[Locations]]&amp;Raw_data[[#This Row],[Looker2]],Category!A:E,5,0)</f>
        <v>Company Owned</v>
      </c>
      <c r="AE1352" s="44" t="str">
        <f>Raw_data[[#This Row],[Locations]]&amp;Raw_data[[#This Row],[Looker2]]</f>
        <v>Dallas Ft WorthRTC</v>
      </c>
    </row>
    <row r="1353" spans="1:31">
      <c r="A1353" s="15">
        <v>45306</v>
      </c>
      <c r="B1353" s="15">
        <v>45304</v>
      </c>
      <c r="C1353" t="s">
        <v>9</v>
      </c>
      <c r="D1353">
        <v>207047</v>
      </c>
      <c r="E1353" t="s">
        <v>746</v>
      </c>
      <c r="F1353" t="s">
        <v>463</v>
      </c>
      <c r="G1353" t="s">
        <v>312</v>
      </c>
      <c r="H1353" t="s">
        <v>178</v>
      </c>
      <c r="I1353" t="s">
        <v>232</v>
      </c>
      <c r="J1353" t="s">
        <v>711</v>
      </c>
      <c r="K1353" t="s">
        <v>16</v>
      </c>
      <c r="L1353" t="s">
        <v>131</v>
      </c>
      <c r="M1353">
        <v>1</v>
      </c>
      <c r="N1353" s="47">
        <v>312</v>
      </c>
      <c r="O1353" s="47">
        <v>0</v>
      </c>
      <c r="P1353" s="47">
        <v>0</v>
      </c>
      <c r="Q1353" s="47">
        <v>0</v>
      </c>
      <c r="R1353" s="47">
        <v>0</v>
      </c>
      <c r="S1353" s="47">
        <v>0</v>
      </c>
      <c r="T1353" s="47">
        <v>280.8</v>
      </c>
      <c r="U1353" s="47">
        <v>8.8000000000000007</v>
      </c>
      <c r="V1353" t="s">
        <v>71</v>
      </c>
      <c r="W1353" t="s">
        <v>72</v>
      </c>
      <c r="X1353"/>
      <c r="Y1353" t="s">
        <v>240</v>
      </c>
      <c r="Z1353" s="43" t="str">
        <f>Raw_data[[#This Row],[Month]]&amp;Raw_data[[#This Row],[Locations]]&amp;Raw_data[[#This Row],[Looker2]]</f>
        <v>45292Garden OaksRTC</v>
      </c>
      <c r="AA1353" s="44" t="str">
        <f>IFERROR(VLOOKUP(Raw_data[[#This Row],[Description]],'LU Table'!$A$1:$B$50,2,0),"")</f>
        <v>RTC</v>
      </c>
      <c r="AB1353" s="44" t="str">
        <f>TRIM(MID(Raw_data[[#This Row],[Location]],LEN("Positive Recovery- ")+1,LEN(Raw_data[[#This Row],[Location]])))</f>
        <v>Garden Oaks</v>
      </c>
      <c r="AC1353" s="45">
        <f t="shared" si="21"/>
        <v>45292</v>
      </c>
      <c r="AD1353" s="44" t="str">
        <f>VLOOKUP(Raw_data[[#This Row],[Locations]]&amp;Raw_data[[#This Row],[Looker2]],Category!A:E,5,0)</f>
        <v>Company Owned</v>
      </c>
      <c r="AE1353" s="44" t="str">
        <f>Raw_data[[#This Row],[Locations]]&amp;Raw_data[[#This Row],[Looker2]]</f>
        <v>Garden OaksRTC</v>
      </c>
    </row>
    <row r="1354" spans="1:31">
      <c r="A1354" s="15">
        <v>45306</v>
      </c>
      <c r="B1354" s="15">
        <v>45304</v>
      </c>
      <c r="C1354" t="s">
        <v>9</v>
      </c>
      <c r="D1354">
        <v>207048</v>
      </c>
      <c r="E1354" t="s">
        <v>1046</v>
      </c>
      <c r="F1354" t="s">
        <v>1047</v>
      </c>
      <c r="G1354" t="s">
        <v>1048</v>
      </c>
      <c r="H1354" t="s">
        <v>164</v>
      </c>
      <c r="I1354" t="s">
        <v>232</v>
      </c>
      <c r="J1354" t="s">
        <v>88</v>
      </c>
      <c r="K1354" t="s">
        <v>57</v>
      </c>
      <c r="L1354" t="s">
        <v>134</v>
      </c>
      <c r="M1354">
        <v>1</v>
      </c>
      <c r="N1354" s="47">
        <v>400</v>
      </c>
      <c r="O1354" s="47">
        <v>0</v>
      </c>
      <c r="P1354" s="47">
        <v>0</v>
      </c>
      <c r="Q1354" s="47">
        <v>0</v>
      </c>
      <c r="R1354" s="47">
        <v>0</v>
      </c>
      <c r="S1354" s="47">
        <v>400</v>
      </c>
      <c r="T1354" s="47">
        <v>360</v>
      </c>
      <c r="U1354" s="47">
        <v>360</v>
      </c>
      <c r="V1354" t="s">
        <v>71</v>
      </c>
      <c r="W1354" t="s">
        <v>72</v>
      </c>
      <c r="X1354"/>
      <c r="Y1354" t="s">
        <v>240</v>
      </c>
      <c r="Z1354" s="43" t="str">
        <f>Raw_data[[#This Row],[Month]]&amp;Raw_data[[#This Row],[Locations]]&amp;Raw_data[[#This Row],[Looker2]]</f>
        <v>45292Hill CountryRTC</v>
      </c>
      <c r="AA1354" s="44" t="str">
        <f>IFERROR(VLOOKUP(Raw_data[[#This Row],[Description]],'LU Table'!$A$1:$B$50,2,0),"")</f>
        <v>RTC</v>
      </c>
      <c r="AB1354" s="44" t="str">
        <f>TRIM(MID(Raw_data[[#This Row],[Location]],LEN("Positive Recovery- ")+1,LEN(Raw_data[[#This Row],[Location]])))</f>
        <v>Hill Country</v>
      </c>
      <c r="AC1354" s="45">
        <f t="shared" si="21"/>
        <v>45292</v>
      </c>
      <c r="AD1354" s="44" t="str">
        <f>VLOOKUP(Raw_data[[#This Row],[Locations]]&amp;Raw_data[[#This Row],[Looker2]],Category!A:E,5,0)</f>
        <v>Company Owned</v>
      </c>
      <c r="AE1354" s="44" t="str">
        <f>Raw_data[[#This Row],[Locations]]&amp;Raw_data[[#This Row],[Looker2]]</f>
        <v>Hill CountryRTC</v>
      </c>
    </row>
    <row r="1355" spans="1:31">
      <c r="A1355" s="15">
        <v>45306</v>
      </c>
      <c r="B1355" s="15">
        <v>45304</v>
      </c>
      <c r="C1355" t="s">
        <v>9</v>
      </c>
      <c r="D1355">
        <v>207049</v>
      </c>
      <c r="E1355" t="s">
        <v>122</v>
      </c>
      <c r="F1355" t="s">
        <v>441</v>
      </c>
      <c r="G1355" t="s">
        <v>442</v>
      </c>
      <c r="H1355" t="s">
        <v>627</v>
      </c>
      <c r="I1355" t="s">
        <v>232</v>
      </c>
      <c r="J1355" t="s">
        <v>94</v>
      </c>
      <c r="K1355" t="s">
        <v>16</v>
      </c>
      <c r="L1355" t="s">
        <v>130</v>
      </c>
      <c r="M1355">
        <v>1</v>
      </c>
      <c r="N1355" s="47">
        <v>495</v>
      </c>
      <c r="O1355" s="47">
        <v>0</v>
      </c>
      <c r="P1355" s="47">
        <v>0</v>
      </c>
      <c r="Q1355" s="47">
        <v>0</v>
      </c>
      <c r="R1355" s="47">
        <v>0</v>
      </c>
      <c r="S1355" s="47">
        <v>0</v>
      </c>
      <c r="T1355" s="47">
        <v>445.5</v>
      </c>
      <c r="U1355" s="47">
        <v>74.25</v>
      </c>
      <c r="V1355" t="s">
        <v>71</v>
      </c>
      <c r="W1355" t="s">
        <v>72</v>
      </c>
      <c r="X1355"/>
      <c r="Y1355" t="s">
        <v>240</v>
      </c>
      <c r="Z1355" s="43" t="str">
        <f>Raw_data[[#This Row],[Month]]&amp;Raw_data[[#This Row],[Locations]]&amp;Raw_data[[#This Row],[Looker2]]</f>
        <v>45292Garden OaksRTC</v>
      </c>
      <c r="AA1355" s="44" t="str">
        <f>IFERROR(VLOOKUP(Raw_data[[#This Row],[Description]],'LU Table'!$A$1:$B$50,2,0),"")</f>
        <v>RTC</v>
      </c>
      <c r="AB1355" s="44" t="str">
        <f>TRIM(MID(Raw_data[[#This Row],[Location]],LEN("Positive Recovery- ")+1,LEN(Raw_data[[#This Row],[Location]])))</f>
        <v>Garden Oaks</v>
      </c>
      <c r="AC1355" s="45">
        <f t="shared" si="21"/>
        <v>45292</v>
      </c>
      <c r="AD1355" s="44" t="str">
        <f>VLOOKUP(Raw_data[[#This Row],[Locations]]&amp;Raw_data[[#This Row],[Looker2]],Category!A:E,5,0)</f>
        <v>Company Owned</v>
      </c>
      <c r="AE1355" s="44" t="str">
        <f>Raw_data[[#This Row],[Locations]]&amp;Raw_data[[#This Row],[Looker2]]</f>
        <v>Garden OaksRTC</v>
      </c>
    </row>
    <row r="1356" spans="1:31">
      <c r="A1356" s="15">
        <v>45306</v>
      </c>
      <c r="B1356" s="15">
        <v>45304</v>
      </c>
      <c r="C1356" t="s">
        <v>9</v>
      </c>
      <c r="D1356">
        <v>207050</v>
      </c>
      <c r="E1356" t="s">
        <v>544</v>
      </c>
      <c r="F1356" t="s">
        <v>395</v>
      </c>
      <c r="G1356" t="s">
        <v>331</v>
      </c>
      <c r="H1356" t="s">
        <v>152</v>
      </c>
      <c r="I1356" t="s">
        <v>232</v>
      </c>
      <c r="J1356" t="s">
        <v>90</v>
      </c>
      <c r="K1356" t="s">
        <v>57</v>
      </c>
      <c r="L1356" t="s">
        <v>131</v>
      </c>
      <c r="M1356">
        <v>1</v>
      </c>
      <c r="N1356" s="47">
        <v>535</v>
      </c>
      <c r="O1356" s="47">
        <v>0</v>
      </c>
      <c r="P1356" s="47">
        <v>0</v>
      </c>
      <c r="Q1356" s="47">
        <v>0</v>
      </c>
      <c r="R1356" s="47">
        <v>0</v>
      </c>
      <c r="S1356" s="47">
        <v>0</v>
      </c>
      <c r="T1356" s="47">
        <v>481.5</v>
      </c>
      <c r="U1356" s="47">
        <v>0</v>
      </c>
      <c r="V1356" t="s">
        <v>71</v>
      </c>
      <c r="W1356" t="s">
        <v>72</v>
      </c>
      <c r="X1356"/>
      <c r="Y1356" t="s">
        <v>240</v>
      </c>
      <c r="Z1356" s="43" t="str">
        <f>Raw_data[[#This Row],[Month]]&amp;Raw_data[[#This Row],[Locations]]&amp;Raw_data[[#This Row],[Looker2]]</f>
        <v>45292Hill CountryRTC</v>
      </c>
      <c r="AA1356" s="44" t="str">
        <f>IFERROR(VLOOKUP(Raw_data[[#This Row],[Description]],'LU Table'!$A$1:$B$50,2,0),"")</f>
        <v>RTC</v>
      </c>
      <c r="AB1356" s="44" t="str">
        <f>TRIM(MID(Raw_data[[#This Row],[Location]],LEN("Positive Recovery- ")+1,LEN(Raw_data[[#This Row],[Location]])))</f>
        <v>Hill Country</v>
      </c>
      <c r="AC1356" s="45">
        <f t="shared" si="21"/>
        <v>45292</v>
      </c>
      <c r="AD1356" s="44" t="str">
        <f>VLOOKUP(Raw_data[[#This Row],[Locations]]&amp;Raw_data[[#This Row],[Looker2]],Category!A:E,5,0)</f>
        <v>Company Owned</v>
      </c>
      <c r="AE1356" s="44" t="str">
        <f>Raw_data[[#This Row],[Locations]]&amp;Raw_data[[#This Row],[Looker2]]</f>
        <v>Hill CountryRTC</v>
      </c>
    </row>
    <row r="1357" spans="1:31">
      <c r="A1357" s="15">
        <v>45306</v>
      </c>
      <c r="B1357" s="15">
        <v>45304</v>
      </c>
      <c r="C1357" t="s">
        <v>9</v>
      </c>
      <c r="D1357">
        <v>207051</v>
      </c>
      <c r="E1357" t="s">
        <v>691</v>
      </c>
      <c r="F1357" t="s">
        <v>314</v>
      </c>
      <c r="G1357" t="s">
        <v>692</v>
      </c>
      <c r="H1357" t="s">
        <v>627</v>
      </c>
      <c r="I1357" t="s">
        <v>232</v>
      </c>
      <c r="J1357" t="s">
        <v>94</v>
      </c>
      <c r="K1357" t="s">
        <v>107</v>
      </c>
      <c r="L1357" t="s">
        <v>130</v>
      </c>
      <c r="M1357">
        <v>1</v>
      </c>
      <c r="N1357" s="47">
        <v>495</v>
      </c>
      <c r="O1357" s="47">
        <v>0</v>
      </c>
      <c r="P1357" s="47">
        <v>0</v>
      </c>
      <c r="Q1357" s="47">
        <v>0</v>
      </c>
      <c r="R1357" s="47">
        <v>0</v>
      </c>
      <c r="S1357" s="47">
        <v>0</v>
      </c>
      <c r="T1357" s="47">
        <v>445.5</v>
      </c>
      <c r="U1357" s="47">
        <v>148.5</v>
      </c>
      <c r="V1357" t="s">
        <v>71</v>
      </c>
      <c r="W1357" t="s">
        <v>72</v>
      </c>
      <c r="X1357"/>
      <c r="Y1357" t="s">
        <v>240</v>
      </c>
      <c r="Z1357" s="43" t="str">
        <f>Raw_data[[#This Row],[Month]]&amp;Raw_data[[#This Row],[Locations]]&amp;Raw_data[[#This Row],[Looker2]]</f>
        <v>45292Dallas Ft WorthRTC</v>
      </c>
      <c r="AA1357" s="44" t="str">
        <f>IFERROR(VLOOKUP(Raw_data[[#This Row],[Description]],'LU Table'!$A$1:$B$50,2,0),"")</f>
        <v>RTC</v>
      </c>
      <c r="AB1357" s="44" t="str">
        <f>TRIM(MID(Raw_data[[#This Row],[Location]],LEN("Positive Recovery- ")+1,LEN(Raw_data[[#This Row],[Location]])))</f>
        <v>Dallas Ft Worth</v>
      </c>
      <c r="AC1357" s="45">
        <f t="shared" si="21"/>
        <v>45292</v>
      </c>
      <c r="AD1357" s="44" t="str">
        <f>VLOOKUP(Raw_data[[#This Row],[Locations]]&amp;Raw_data[[#This Row],[Looker2]],Category!A:E,5,0)</f>
        <v>Company Owned</v>
      </c>
      <c r="AE1357" s="44" t="str">
        <f>Raw_data[[#This Row],[Locations]]&amp;Raw_data[[#This Row],[Looker2]]</f>
        <v>Dallas Ft WorthRTC</v>
      </c>
    </row>
    <row r="1358" spans="1:31">
      <c r="A1358" s="15">
        <v>45306</v>
      </c>
      <c r="B1358" s="15">
        <v>45304</v>
      </c>
      <c r="C1358" t="s">
        <v>9</v>
      </c>
      <c r="D1358">
        <v>207052</v>
      </c>
      <c r="E1358" t="s">
        <v>997</v>
      </c>
      <c r="F1358" t="s">
        <v>351</v>
      </c>
      <c r="G1358" t="s">
        <v>408</v>
      </c>
      <c r="H1358" t="s">
        <v>151</v>
      </c>
      <c r="I1358" t="s">
        <v>232</v>
      </c>
      <c r="J1358" t="s">
        <v>806</v>
      </c>
      <c r="K1358" t="s">
        <v>107</v>
      </c>
      <c r="L1358" t="s">
        <v>130</v>
      </c>
      <c r="M1358">
        <v>1</v>
      </c>
      <c r="N1358" s="47">
        <v>470</v>
      </c>
      <c r="O1358" s="47">
        <v>0</v>
      </c>
      <c r="P1358" s="47">
        <v>0</v>
      </c>
      <c r="Q1358" s="47">
        <v>0</v>
      </c>
      <c r="R1358" s="47">
        <v>0</v>
      </c>
      <c r="S1358" s="47">
        <v>0</v>
      </c>
      <c r="T1358" s="47">
        <v>423</v>
      </c>
      <c r="U1358" s="47">
        <v>188</v>
      </c>
      <c r="V1358" t="s">
        <v>71</v>
      </c>
      <c r="W1358" t="s">
        <v>72</v>
      </c>
      <c r="X1358"/>
      <c r="Y1358" t="s">
        <v>240</v>
      </c>
      <c r="Z1358" s="43" t="str">
        <f>Raw_data[[#This Row],[Month]]&amp;Raw_data[[#This Row],[Locations]]&amp;Raw_data[[#This Row],[Looker2]]</f>
        <v>45292Dallas Ft WorthRTC</v>
      </c>
      <c r="AA1358" s="44" t="str">
        <f>IFERROR(VLOOKUP(Raw_data[[#This Row],[Description]],'LU Table'!$A$1:$B$50,2,0),"")</f>
        <v>RTC</v>
      </c>
      <c r="AB1358" s="44" t="str">
        <f>TRIM(MID(Raw_data[[#This Row],[Location]],LEN("Positive Recovery- ")+1,LEN(Raw_data[[#This Row],[Location]])))</f>
        <v>Dallas Ft Worth</v>
      </c>
      <c r="AC1358" s="45">
        <f t="shared" si="21"/>
        <v>45292</v>
      </c>
      <c r="AD1358" s="44" t="str">
        <f>VLOOKUP(Raw_data[[#This Row],[Locations]]&amp;Raw_data[[#This Row],[Looker2]],Category!A:E,5,0)</f>
        <v>Company Owned</v>
      </c>
      <c r="AE1358" s="44" t="str">
        <f>Raw_data[[#This Row],[Locations]]&amp;Raw_data[[#This Row],[Looker2]]</f>
        <v>Dallas Ft WorthRTC</v>
      </c>
    </row>
    <row r="1359" spans="1:31">
      <c r="A1359" s="15">
        <v>45306</v>
      </c>
      <c r="B1359" s="15">
        <v>45304</v>
      </c>
      <c r="C1359" t="s">
        <v>9</v>
      </c>
      <c r="D1359">
        <v>207053</v>
      </c>
      <c r="E1359" t="s">
        <v>1033</v>
      </c>
      <c r="F1359" t="s">
        <v>1034</v>
      </c>
      <c r="G1359" t="s">
        <v>1035</v>
      </c>
      <c r="H1359" t="s">
        <v>155</v>
      </c>
      <c r="I1359" t="s">
        <v>232</v>
      </c>
      <c r="J1359" t="s">
        <v>92</v>
      </c>
      <c r="K1359" t="s">
        <v>16</v>
      </c>
      <c r="L1359" t="s">
        <v>130</v>
      </c>
      <c r="M1359">
        <v>1</v>
      </c>
      <c r="N1359" s="47">
        <v>665</v>
      </c>
      <c r="O1359" s="47">
        <v>0</v>
      </c>
      <c r="P1359" s="47">
        <v>0</v>
      </c>
      <c r="Q1359" s="47">
        <v>0</v>
      </c>
      <c r="R1359" s="47">
        <v>0</v>
      </c>
      <c r="S1359" s="47">
        <v>665</v>
      </c>
      <c r="T1359" s="47">
        <v>598.5</v>
      </c>
      <c r="U1359" s="47">
        <v>598.5</v>
      </c>
      <c r="V1359" t="s">
        <v>71</v>
      </c>
      <c r="W1359" t="s">
        <v>72</v>
      </c>
      <c r="X1359"/>
      <c r="Y1359" t="s">
        <v>240</v>
      </c>
      <c r="Z1359" s="43" t="str">
        <f>Raw_data[[#This Row],[Month]]&amp;Raw_data[[#This Row],[Locations]]&amp;Raw_data[[#This Row],[Looker2]]</f>
        <v>45292Garden OaksDetox</v>
      </c>
      <c r="AA1359" s="44" t="str">
        <f>IFERROR(VLOOKUP(Raw_data[[#This Row],[Description]],'LU Table'!$A$1:$B$50,2,0),"")</f>
        <v>Detox</v>
      </c>
      <c r="AB1359" s="44" t="str">
        <f>TRIM(MID(Raw_data[[#This Row],[Location]],LEN("Positive Recovery- ")+1,LEN(Raw_data[[#This Row],[Location]])))</f>
        <v>Garden Oaks</v>
      </c>
      <c r="AC1359" s="45">
        <f t="shared" si="21"/>
        <v>45292</v>
      </c>
      <c r="AD1359" s="44" t="str">
        <f>VLOOKUP(Raw_data[[#This Row],[Locations]]&amp;Raw_data[[#This Row],[Looker2]],Category!A:E,5,0)</f>
        <v>Company Owned</v>
      </c>
      <c r="AE1359" s="44" t="str">
        <f>Raw_data[[#This Row],[Locations]]&amp;Raw_data[[#This Row],[Looker2]]</f>
        <v>Garden OaksDetox</v>
      </c>
    </row>
    <row r="1360" spans="1:31">
      <c r="A1360" s="15">
        <v>45306</v>
      </c>
      <c r="B1360" s="15">
        <v>45304</v>
      </c>
      <c r="C1360" t="s">
        <v>9</v>
      </c>
      <c r="D1360">
        <v>207054</v>
      </c>
      <c r="E1360" t="s">
        <v>946</v>
      </c>
      <c r="F1360" t="s">
        <v>284</v>
      </c>
      <c r="G1360" t="s">
        <v>470</v>
      </c>
      <c r="H1360" t="s">
        <v>151</v>
      </c>
      <c r="I1360" t="s">
        <v>232</v>
      </c>
      <c r="J1360" t="s">
        <v>92</v>
      </c>
      <c r="K1360" t="s">
        <v>16</v>
      </c>
      <c r="L1360" t="s">
        <v>131</v>
      </c>
      <c r="M1360">
        <v>1</v>
      </c>
      <c r="N1360" s="47">
        <v>475</v>
      </c>
      <c r="O1360" s="47">
        <v>0</v>
      </c>
      <c r="P1360" s="47">
        <v>0</v>
      </c>
      <c r="Q1360" s="47">
        <v>0</v>
      </c>
      <c r="R1360" s="47">
        <v>0</v>
      </c>
      <c r="S1360" s="47">
        <v>475</v>
      </c>
      <c r="T1360" s="47">
        <v>427.5</v>
      </c>
      <c r="U1360" s="47">
        <v>427.5</v>
      </c>
      <c r="V1360" t="s">
        <v>71</v>
      </c>
      <c r="W1360" t="s">
        <v>72</v>
      </c>
      <c r="X1360"/>
      <c r="Y1360" t="s">
        <v>240</v>
      </c>
      <c r="Z1360" s="43" t="str">
        <f>Raw_data[[#This Row],[Month]]&amp;Raw_data[[#This Row],[Locations]]&amp;Raw_data[[#This Row],[Looker2]]</f>
        <v>45292Garden OaksRTC</v>
      </c>
      <c r="AA1360" s="44" t="str">
        <f>IFERROR(VLOOKUP(Raw_data[[#This Row],[Description]],'LU Table'!$A$1:$B$50,2,0),"")</f>
        <v>RTC</v>
      </c>
      <c r="AB1360" s="44" t="str">
        <f>TRIM(MID(Raw_data[[#This Row],[Location]],LEN("Positive Recovery- ")+1,LEN(Raw_data[[#This Row],[Location]])))</f>
        <v>Garden Oaks</v>
      </c>
      <c r="AC1360" s="45">
        <f t="shared" si="21"/>
        <v>45292</v>
      </c>
      <c r="AD1360" s="44" t="str">
        <f>VLOOKUP(Raw_data[[#This Row],[Locations]]&amp;Raw_data[[#This Row],[Looker2]],Category!A:E,5,0)</f>
        <v>Company Owned</v>
      </c>
      <c r="AE1360" s="44" t="str">
        <f>Raw_data[[#This Row],[Locations]]&amp;Raw_data[[#This Row],[Looker2]]</f>
        <v>Garden OaksRTC</v>
      </c>
    </row>
    <row r="1361" spans="1:31">
      <c r="A1361" s="15">
        <v>45306</v>
      </c>
      <c r="B1361" s="15">
        <v>45304</v>
      </c>
      <c r="C1361" t="s">
        <v>9</v>
      </c>
      <c r="D1361">
        <v>207056</v>
      </c>
      <c r="E1361" t="s">
        <v>969</v>
      </c>
      <c r="F1361" t="s">
        <v>307</v>
      </c>
      <c r="G1361" t="s">
        <v>276</v>
      </c>
      <c r="H1361" t="s">
        <v>152</v>
      </c>
      <c r="I1361" t="s">
        <v>232</v>
      </c>
      <c r="J1361" t="s">
        <v>96</v>
      </c>
      <c r="K1361" t="s">
        <v>107</v>
      </c>
      <c r="L1361" t="s">
        <v>130</v>
      </c>
      <c r="M1361">
        <v>1</v>
      </c>
      <c r="N1361" s="47">
        <v>428</v>
      </c>
      <c r="O1361" s="47">
        <v>0</v>
      </c>
      <c r="P1361" s="47">
        <v>0</v>
      </c>
      <c r="Q1361" s="47">
        <v>0</v>
      </c>
      <c r="R1361" s="47">
        <v>0</v>
      </c>
      <c r="S1361" s="47">
        <v>0</v>
      </c>
      <c r="T1361" s="47">
        <v>385.2</v>
      </c>
      <c r="U1361" s="47">
        <v>-42.8</v>
      </c>
      <c r="V1361" t="s">
        <v>71</v>
      </c>
      <c r="W1361" t="s">
        <v>72</v>
      </c>
      <c r="X1361"/>
      <c r="Y1361" t="s">
        <v>240</v>
      </c>
      <c r="Z1361" s="43" t="str">
        <f>Raw_data[[#This Row],[Month]]&amp;Raw_data[[#This Row],[Locations]]&amp;Raw_data[[#This Row],[Looker2]]</f>
        <v>45292Dallas Ft WorthRTC</v>
      </c>
      <c r="AA1361" s="44" t="str">
        <f>IFERROR(VLOOKUP(Raw_data[[#This Row],[Description]],'LU Table'!$A$1:$B$50,2,0),"")</f>
        <v>RTC</v>
      </c>
      <c r="AB1361" s="44" t="str">
        <f>TRIM(MID(Raw_data[[#This Row],[Location]],LEN("Positive Recovery- ")+1,LEN(Raw_data[[#This Row],[Location]])))</f>
        <v>Dallas Ft Worth</v>
      </c>
      <c r="AC1361" s="45">
        <f t="shared" si="21"/>
        <v>45292</v>
      </c>
      <c r="AD1361" s="44" t="str">
        <f>VLOOKUP(Raw_data[[#This Row],[Locations]]&amp;Raw_data[[#This Row],[Looker2]],Category!A:E,5,0)</f>
        <v>Company Owned</v>
      </c>
      <c r="AE1361" s="44" t="str">
        <f>Raw_data[[#This Row],[Locations]]&amp;Raw_data[[#This Row],[Looker2]]</f>
        <v>Dallas Ft WorthRTC</v>
      </c>
    </row>
    <row r="1362" spans="1:31">
      <c r="A1362" s="15">
        <v>45306</v>
      </c>
      <c r="B1362" s="15">
        <v>45304</v>
      </c>
      <c r="C1362" t="s">
        <v>9</v>
      </c>
      <c r="D1362">
        <v>207057</v>
      </c>
      <c r="E1362" t="s">
        <v>1074</v>
      </c>
      <c r="F1362" t="s">
        <v>315</v>
      </c>
      <c r="G1362" t="s">
        <v>1075</v>
      </c>
      <c r="H1362" t="s">
        <v>152</v>
      </c>
      <c r="I1362" t="s">
        <v>232</v>
      </c>
      <c r="J1362" t="s">
        <v>96</v>
      </c>
      <c r="K1362" t="s">
        <v>107</v>
      </c>
      <c r="L1362" t="s">
        <v>131</v>
      </c>
      <c r="M1362">
        <v>1</v>
      </c>
      <c r="N1362" s="47">
        <v>428</v>
      </c>
      <c r="O1362" s="47">
        <v>0</v>
      </c>
      <c r="P1362" s="47">
        <v>0</v>
      </c>
      <c r="Q1362" s="47">
        <v>0</v>
      </c>
      <c r="R1362" s="47">
        <v>0</v>
      </c>
      <c r="S1362" s="47">
        <v>428</v>
      </c>
      <c r="T1362" s="47">
        <v>385.2</v>
      </c>
      <c r="U1362" s="47">
        <v>385.2</v>
      </c>
      <c r="V1362" t="s">
        <v>71</v>
      </c>
      <c r="W1362" t="s">
        <v>72</v>
      </c>
      <c r="X1362"/>
      <c r="Y1362" t="s">
        <v>240</v>
      </c>
      <c r="Z1362" s="43" t="str">
        <f>Raw_data[[#This Row],[Month]]&amp;Raw_data[[#This Row],[Locations]]&amp;Raw_data[[#This Row],[Looker2]]</f>
        <v>45292Dallas Ft WorthRTC</v>
      </c>
      <c r="AA1362" s="44" t="str">
        <f>IFERROR(VLOOKUP(Raw_data[[#This Row],[Description]],'LU Table'!$A$1:$B$50,2,0),"")</f>
        <v>RTC</v>
      </c>
      <c r="AB1362" s="44" t="str">
        <f>TRIM(MID(Raw_data[[#This Row],[Location]],LEN("Positive Recovery- ")+1,LEN(Raw_data[[#This Row],[Location]])))</f>
        <v>Dallas Ft Worth</v>
      </c>
      <c r="AC1362" s="45">
        <f t="shared" si="21"/>
        <v>45292</v>
      </c>
      <c r="AD1362" s="44" t="str">
        <f>VLOOKUP(Raw_data[[#This Row],[Locations]]&amp;Raw_data[[#This Row],[Looker2]],Category!A:E,5,0)</f>
        <v>Company Owned</v>
      </c>
      <c r="AE1362" s="44" t="str">
        <f>Raw_data[[#This Row],[Locations]]&amp;Raw_data[[#This Row],[Looker2]]</f>
        <v>Dallas Ft WorthRTC</v>
      </c>
    </row>
    <row r="1363" spans="1:31">
      <c r="A1363" s="15">
        <v>45306</v>
      </c>
      <c r="B1363" s="15">
        <v>45304</v>
      </c>
      <c r="C1363" t="s">
        <v>9</v>
      </c>
      <c r="D1363">
        <v>207058</v>
      </c>
      <c r="E1363" t="s">
        <v>769</v>
      </c>
      <c r="F1363" t="s">
        <v>397</v>
      </c>
      <c r="G1363" t="s">
        <v>770</v>
      </c>
      <c r="H1363" t="s">
        <v>151</v>
      </c>
      <c r="I1363" t="s">
        <v>232</v>
      </c>
      <c r="J1363" t="s">
        <v>91</v>
      </c>
      <c r="K1363" t="s">
        <v>57</v>
      </c>
      <c r="L1363" t="s">
        <v>130</v>
      </c>
      <c r="M1363">
        <v>1</v>
      </c>
      <c r="N1363" s="47">
        <v>470</v>
      </c>
      <c r="O1363" s="47">
        <v>0</v>
      </c>
      <c r="P1363" s="47">
        <v>0</v>
      </c>
      <c r="Q1363" s="47">
        <v>0</v>
      </c>
      <c r="R1363" s="47">
        <v>0</v>
      </c>
      <c r="S1363" s="47">
        <v>0</v>
      </c>
      <c r="T1363" s="47">
        <v>423</v>
      </c>
      <c r="U1363" s="47">
        <v>30.5</v>
      </c>
      <c r="V1363" t="s">
        <v>71</v>
      </c>
      <c r="W1363" t="s">
        <v>72</v>
      </c>
      <c r="X1363"/>
      <c r="Y1363" t="s">
        <v>240</v>
      </c>
      <c r="Z1363" s="43" t="str">
        <f>Raw_data[[#This Row],[Month]]&amp;Raw_data[[#This Row],[Locations]]&amp;Raw_data[[#This Row],[Looker2]]</f>
        <v>45292Hill CountryRTC</v>
      </c>
      <c r="AA1363" s="44" t="str">
        <f>IFERROR(VLOOKUP(Raw_data[[#This Row],[Description]],'LU Table'!$A$1:$B$50,2,0),"")</f>
        <v>RTC</v>
      </c>
      <c r="AB1363" s="44" t="str">
        <f>TRIM(MID(Raw_data[[#This Row],[Location]],LEN("Positive Recovery- ")+1,LEN(Raw_data[[#This Row],[Location]])))</f>
        <v>Hill Country</v>
      </c>
      <c r="AC1363" s="45">
        <f t="shared" si="21"/>
        <v>45292</v>
      </c>
      <c r="AD1363" s="44" t="str">
        <f>VLOOKUP(Raw_data[[#This Row],[Locations]]&amp;Raw_data[[#This Row],[Looker2]],Category!A:E,5,0)</f>
        <v>Company Owned</v>
      </c>
      <c r="AE1363" s="44" t="str">
        <f>Raw_data[[#This Row],[Locations]]&amp;Raw_data[[#This Row],[Looker2]]</f>
        <v>Hill CountryRTC</v>
      </c>
    </row>
    <row r="1364" spans="1:31">
      <c r="A1364" s="15">
        <v>45306</v>
      </c>
      <c r="B1364" s="15">
        <v>45304</v>
      </c>
      <c r="C1364" t="s">
        <v>9</v>
      </c>
      <c r="D1364">
        <v>207059</v>
      </c>
      <c r="E1364" t="s">
        <v>1006</v>
      </c>
      <c r="F1364" t="s">
        <v>362</v>
      </c>
      <c r="G1364" t="s">
        <v>728</v>
      </c>
      <c r="H1364" t="s">
        <v>151</v>
      </c>
      <c r="I1364" t="s">
        <v>232</v>
      </c>
      <c r="J1364" t="s">
        <v>87</v>
      </c>
      <c r="K1364" t="s">
        <v>57</v>
      </c>
      <c r="L1364" t="s">
        <v>131</v>
      </c>
      <c r="M1364">
        <v>1</v>
      </c>
      <c r="N1364" s="47">
        <v>470</v>
      </c>
      <c r="O1364" s="47">
        <v>0</v>
      </c>
      <c r="P1364" s="47">
        <v>0</v>
      </c>
      <c r="Q1364" s="47">
        <v>0</v>
      </c>
      <c r="R1364" s="47">
        <v>0</v>
      </c>
      <c r="S1364" s="47">
        <v>0</v>
      </c>
      <c r="T1364" s="47">
        <v>423</v>
      </c>
      <c r="U1364" s="47">
        <v>423</v>
      </c>
      <c r="V1364" t="s">
        <v>71</v>
      </c>
      <c r="W1364" t="s">
        <v>72</v>
      </c>
      <c r="X1364"/>
      <c r="Y1364" t="s">
        <v>240</v>
      </c>
      <c r="Z1364" s="43" t="str">
        <f>Raw_data[[#This Row],[Month]]&amp;Raw_data[[#This Row],[Locations]]&amp;Raw_data[[#This Row],[Looker2]]</f>
        <v>45292Hill CountryRTC</v>
      </c>
      <c r="AA1364" s="44" t="str">
        <f>IFERROR(VLOOKUP(Raw_data[[#This Row],[Description]],'LU Table'!$A$1:$B$50,2,0),"")</f>
        <v>RTC</v>
      </c>
      <c r="AB1364" s="44" t="str">
        <f>TRIM(MID(Raw_data[[#This Row],[Location]],LEN("Positive Recovery- ")+1,LEN(Raw_data[[#This Row],[Location]])))</f>
        <v>Hill Country</v>
      </c>
      <c r="AC1364" s="45">
        <f t="shared" si="21"/>
        <v>45292</v>
      </c>
      <c r="AD1364" s="44" t="str">
        <f>VLOOKUP(Raw_data[[#This Row],[Locations]]&amp;Raw_data[[#This Row],[Looker2]],Category!A:E,5,0)</f>
        <v>Company Owned</v>
      </c>
      <c r="AE1364" s="44" t="str">
        <f>Raw_data[[#This Row],[Locations]]&amp;Raw_data[[#This Row],[Looker2]]</f>
        <v>Hill CountryRTC</v>
      </c>
    </row>
    <row r="1365" spans="1:31">
      <c r="A1365" s="15">
        <v>45306</v>
      </c>
      <c r="B1365" s="15">
        <v>45304</v>
      </c>
      <c r="C1365" t="s">
        <v>9</v>
      </c>
      <c r="D1365">
        <v>207060</v>
      </c>
      <c r="E1365" t="s">
        <v>568</v>
      </c>
      <c r="F1365" t="s">
        <v>302</v>
      </c>
      <c r="G1365" t="s">
        <v>482</v>
      </c>
      <c r="H1365" t="s">
        <v>164</v>
      </c>
      <c r="I1365"/>
      <c r="J1365" t="s">
        <v>89</v>
      </c>
      <c r="K1365" t="s">
        <v>16</v>
      </c>
      <c r="L1365" t="s">
        <v>131</v>
      </c>
      <c r="M1365">
        <v>1</v>
      </c>
      <c r="N1365" s="47">
        <v>365</v>
      </c>
      <c r="O1365" s="47">
        <v>0</v>
      </c>
      <c r="P1365" s="47">
        <v>0</v>
      </c>
      <c r="Q1365" s="47">
        <v>0</v>
      </c>
      <c r="R1365" s="47">
        <v>0</v>
      </c>
      <c r="S1365" s="47">
        <v>0</v>
      </c>
      <c r="T1365" s="47">
        <v>328.5</v>
      </c>
      <c r="U1365" s="47">
        <v>-36.5</v>
      </c>
      <c r="V1365" t="s">
        <v>71</v>
      </c>
      <c r="W1365" t="s">
        <v>72</v>
      </c>
      <c r="X1365"/>
      <c r="Y1365" t="s">
        <v>240</v>
      </c>
      <c r="Z1365" s="43" t="str">
        <f>Raw_data[[#This Row],[Month]]&amp;Raw_data[[#This Row],[Locations]]&amp;Raw_data[[#This Row],[Looker2]]</f>
        <v>45292Garden OaksRTC</v>
      </c>
      <c r="AA1365" s="44" t="str">
        <f>IFERROR(VLOOKUP(Raw_data[[#This Row],[Description]],'LU Table'!$A$1:$B$50,2,0),"")</f>
        <v>RTC</v>
      </c>
      <c r="AB1365" s="44" t="str">
        <f>TRIM(MID(Raw_data[[#This Row],[Location]],LEN("Positive Recovery- ")+1,LEN(Raw_data[[#This Row],[Location]])))</f>
        <v>Garden Oaks</v>
      </c>
      <c r="AC1365" s="45">
        <f t="shared" si="21"/>
        <v>45292</v>
      </c>
      <c r="AD1365" s="44" t="str">
        <f>VLOOKUP(Raw_data[[#This Row],[Locations]]&amp;Raw_data[[#This Row],[Looker2]],Category!A:E,5,0)</f>
        <v>Company Owned</v>
      </c>
      <c r="AE1365" s="44" t="str">
        <f>Raw_data[[#This Row],[Locations]]&amp;Raw_data[[#This Row],[Looker2]]</f>
        <v>Garden OaksRTC</v>
      </c>
    </row>
    <row r="1366" spans="1:31">
      <c r="A1366" s="15">
        <v>45306</v>
      </c>
      <c r="B1366" s="15">
        <v>45304</v>
      </c>
      <c r="C1366" t="s">
        <v>9</v>
      </c>
      <c r="D1366">
        <v>207061</v>
      </c>
      <c r="E1366" t="s">
        <v>759</v>
      </c>
      <c r="F1366" t="s">
        <v>760</v>
      </c>
      <c r="G1366" t="s">
        <v>761</v>
      </c>
      <c r="H1366" t="s">
        <v>151</v>
      </c>
      <c r="I1366" t="s">
        <v>232</v>
      </c>
      <c r="J1366" t="s">
        <v>931</v>
      </c>
      <c r="K1366" t="s">
        <v>107</v>
      </c>
      <c r="L1366" t="s">
        <v>130</v>
      </c>
      <c r="M1366">
        <v>1</v>
      </c>
      <c r="N1366" s="47">
        <v>520</v>
      </c>
      <c r="O1366" s="47">
        <v>0</v>
      </c>
      <c r="P1366" s="47">
        <v>0</v>
      </c>
      <c r="Q1366" s="47">
        <v>0</v>
      </c>
      <c r="R1366" s="47">
        <v>0</v>
      </c>
      <c r="S1366" s="47">
        <v>520</v>
      </c>
      <c r="T1366" s="47">
        <v>468</v>
      </c>
      <c r="U1366" s="47">
        <v>468</v>
      </c>
      <c r="V1366" t="s">
        <v>71</v>
      </c>
      <c r="W1366" t="s">
        <v>72</v>
      </c>
      <c r="X1366"/>
      <c r="Y1366" t="s">
        <v>240</v>
      </c>
      <c r="Z1366" s="43" t="str">
        <f>Raw_data[[#This Row],[Month]]&amp;Raw_data[[#This Row],[Locations]]&amp;Raw_data[[#This Row],[Looker2]]</f>
        <v>45292Dallas Ft WorthRTC</v>
      </c>
      <c r="AA1366" s="44" t="str">
        <f>IFERROR(VLOOKUP(Raw_data[[#This Row],[Description]],'LU Table'!$A$1:$B$50,2,0),"")</f>
        <v>RTC</v>
      </c>
      <c r="AB1366" s="44" t="str">
        <f>TRIM(MID(Raw_data[[#This Row],[Location]],LEN("Positive Recovery- ")+1,LEN(Raw_data[[#This Row],[Location]])))</f>
        <v>Dallas Ft Worth</v>
      </c>
      <c r="AC1366" s="45">
        <f t="shared" si="21"/>
        <v>45292</v>
      </c>
      <c r="AD1366" s="44" t="str">
        <f>VLOOKUP(Raw_data[[#This Row],[Locations]]&amp;Raw_data[[#This Row],[Looker2]],Category!A:E,5,0)</f>
        <v>Company Owned</v>
      </c>
      <c r="AE1366" s="44" t="str">
        <f>Raw_data[[#This Row],[Locations]]&amp;Raw_data[[#This Row],[Looker2]]</f>
        <v>Dallas Ft WorthRTC</v>
      </c>
    </row>
    <row r="1367" spans="1:31">
      <c r="A1367" s="15">
        <v>45306</v>
      </c>
      <c r="B1367" s="15">
        <v>45304</v>
      </c>
      <c r="C1367" t="s">
        <v>9</v>
      </c>
      <c r="D1367">
        <v>207062</v>
      </c>
      <c r="E1367" t="s">
        <v>1076</v>
      </c>
      <c r="F1367" t="s">
        <v>1077</v>
      </c>
      <c r="G1367" t="s">
        <v>1078</v>
      </c>
      <c r="H1367" t="s">
        <v>151</v>
      </c>
      <c r="I1367" t="s">
        <v>232</v>
      </c>
      <c r="J1367" t="s">
        <v>89</v>
      </c>
      <c r="K1367" t="s">
        <v>16</v>
      </c>
      <c r="L1367" t="s">
        <v>131</v>
      </c>
      <c r="M1367">
        <v>1</v>
      </c>
      <c r="N1367" s="47">
        <v>425</v>
      </c>
      <c r="O1367" s="47">
        <v>0</v>
      </c>
      <c r="P1367" s="47">
        <v>0</v>
      </c>
      <c r="Q1367" s="47">
        <v>0</v>
      </c>
      <c r="R1367" s="47">
        <v>0</v>
      </c>
      <c r="S1367" s="47">
        <v>0</v>
      </c>
      <c r="T1367" s="47">
        <v>382.5</v>
      </c>
      <c r="U1367" s="47">
        <v>-42.5</v>
      </c>
      <c r="V1367" t="s">
        <v>71</v>
      </c>
      <c r="W1367" t="s">
        <v>72</v>
      </c>
      <c r="X1367"/>
      <c r="Y1367" t="s">
        <v>240</v>
      </c>
      <c r="Z1367" s="43" t="str">
        <f>Raw_data[[#This Row],[Month]]&amp;Raw_data[[#This Row],[Locations]]&amp;Raw_data[[#This Row],[Looker2]]</f>
        <v>45292Garden OaksRTC</v>
      </c>
      <c r="AA1367" s="44" t="str">
        <f>IFERROR(VLOOKUP(Raw_data[[#This Row],[Description]],'LU Table'!$A$1:$B$50,2,0),"")</f>
        <v>RTC</v>
      </c>
      <c r="AB1367" s="44" t="str">
        <f>TRIM(MID(Raw_data[[#This Row],[Location]],LEN("Positive Recovery- ")+1,LEN(Raw_data[[#This Row],[Location]])))</f>
        <v>Garden Oaks</v>
      </c>
      <c r="AC1367" s="45">
        <f t="shared" si="21"/>
        <v>45292</v>
      </c>
      <c r="AD1367" s="44" t="str">
        <f>VLOOKUP(Raw_data[[#This Row],[Locations]]&amp;Raw_data[[#This Row],[Looker2]],Category!A:E,5,0)</f>
        <v>Company Owned</v>
      </c>
      <c r="AE1367" s="44" t="str">
        <f>Raw_data[[#This Row],[Locations]]&amp;Raw_data[[#This Row],[Looker2]]</f>
        <v>Garden OaksRTC</v>
      </c>
    </row>
    <row r="1368" spans="1:31">
      <c r="A1368" s="15">
        <v>45306</v>
      </c>
      <c r="B1368" s="15">
        <v>45305</v>
      </c>
      <c r="C1368" t="s">
        <v>9</v>
      </c>
      <c r="D1368">
        <v>207063</v>
      </c>
      <c r="E1368" t="s">
        <v>714</v>
      </c>
      <c r="F1368" t="s">
        <v>715</v>
      </c>
      <c r="G1368" t="s">
        <v>532</v>
      </c>
      <c r="H1368" t="s">
        <v>151</v>
      </c>
      <c r="I1368" t="s">
        <v>232</v>
      </c>
      <c r="J1368" t="s">
        <v>89</v>
      </c>
      <c r="K1368" t="s">
        <v>16</v>
      </c>
      <c r="L1368" t="s">
        <v>131</v>
      </c>
      <c r="M1368">
        <v>1</v>
      </c>
      <c r="N1368" s="47">
        <v>425</v>
      </c>
      <c r="O1368" s="47">
        <v>0</v>
      </c>
      <c r="P1368" s="47">
        <v>0</v>
      </c>
      <c r="Q1368" s="47">
        <v>0</v>
      </c>
      <c r="R1368" s="47">
        <v>0</v>
      </c>
      <c r="S1368" s="47">
        <v>0</v>
      </c>
      <c r="T1368" s="47">
        <v>382.5</v>
      </c>
      <c r="U1368" s="47">
        <v>-42.5</v>
      </c>
      <c r="V1368" t="s">
        <v>71</v>
      </c>
      <c r="W1368" t="s">
        <v>72</v>
      </c>
      <c r="X1368"/>
      <c r="Y1368" t="s">
        <v>240</v>
      </c>
      <c r="Z1368" s="43" t="str">
        <f>Raw_data[[#This Row],[Month]]&amp;Raw_data[[#This Row],[Locations]]&amp;Raw_data[[#This Row],[Looker2]]</f>
        <v>45292Garden OaksRTC</v>
      </c>
      <c r="AA1368" s="44" t="str">
        <f>IFERROR(VLOOKUP(Raw_data[[#This Row],[Description]],'LU Table'!$A$1:$B$50,2,0),"")</f>
        <v>RTC</v>
      </c>
      <c r="AB1368" s="44" t="str">
        <f>TRIM(MID(Raw_data[[#This Row],[Location]],LEN("Positive Recovery- ")+1,LEN(Raw_data[[#This Row],[Location]])))</f>
        <v>Garden Oaks</v>
      </c>
      <c r="AC1368" s="45">
        <f t="shared" si="21"/>
        <v>45292</v>
      </c>
      <c r="AD1368" s="44" t="str">
        <f>VLOOKUP(Raw_data[[#This Row],[Locations]]&amp;Raw_data[[#This Row],[Looker2]],Category!A:E,5,0)</f>
        <v>Company Owned</v>
      </c>
      <c r="AE1368" s="44" t="str">
        <f>Raw_data[[#This Row],[Locations]]&amp;Raw_data[[#This Row],[Looker2]]</f>
        <v>Garden OaksRTC</v>
      </c>
    </row>
    <row r="1369" spans="1:31">
      <c r="A1369" s="15">
        <v>45306</v>
      </c>
      <c r="B1369" s="15">
        <v>45305</v>
      </c>
      <c r="C1369" t="s">
        <v>9</v>
      </c>
      <c r="D1369">
        <v>207064</v>
      </c>
      <c r="E1369" t="s">
        <v>1061</v>
      </c>
      <c r="F1369" t="s">
        <v>278</v>
      </c>
      <c r="G1369" t="s">
        <v>1062</v>
      </c>
      <c r="H1369" t="s">
        <v>152</v>
      </c>
      <c r="I1369" t="s">
        <v>232</v>
      </c>
      <c r="J1369" t="s">
        <v>96</v>
      </c>
      <c r="K1369" t="s">
        <v>57</v>
      </c>
      <c r="L1369" t="s">
        <v>130</v>
      </c>
      <c r="M1369">
        <v>1</v>
      </c>
      <c r="N1369" s="47">
        <v>428</v>
      </c>
      <c r="O1369" s="47">
        <v>0</v>
      </c>
      <c r="P1369" s="47">
        <v>0</v>
      </c>
      <c r="Q1369" s="47">
        <v>0</v>
      </c>
      <c r="R1369" s="47">
        <v>0</v>
      </c>
      <c r="S1369" s="47">
        <v>0</v>
      </c>
      <c r="T1369" s="47">
        <v>385.2</v>
      </c>
      <c r="U1369" s="47">
        <v>-42.8</v>
      </c>
      <c r="V1369" t="s">
        <v>71</v>
      </c>
      <c r="W1369" t="s">
        <v>72</v>
      </c>
      <c r="X1369"/>
      <c r="Y1369" t="s">
        <v>240</v>
      </c>
      <c r="Z1369" s="43" t="str">
        <f>Raw_data[[#This Row],[Month]]&amp;Raw_data[[#This Row],[Locations]]&amp;Raw_data[[#This Row],[Looker2]]</f>
        <v>45292Hill CountryRTC</v>
      </c>
      <c r="AA1369" s="44" t="str">
        <f>IFERROR(VLOOKUP(Raw_data[[#This Row],[Description]],'LU Table'!$A$1:$B$50,2,0),"")</f>
        <v>RTC</v>
      </c>
      <c r="AB1369" s="44" t="str">
        <f>TRIM(MID(Raw_data[[#This Row],[Location]],LEN("Positive Recovery- ")+1,LEN(Raw_data[[#This Row],[Location]])))</f>
        <v>Hill Country</v>
      </c>
      <c r="AC1369" s="45">
        <f t="shared" si="21"/>
        <v>45292</v>
      </c>
      <c r="AD1369" s="44" t="str">
        <f>VLOOKUP(Raw_data[[#This Row],[Locations]]&amp;Raw_data[[#This Row],[Looker2]],Category!A:E,5,0)</f>
        <v>Company Owned</v>
      </c>
      <c r="AE1369" s="44" t="str">
        <f>Raw_data[[#This Row],[Locations]]&amp;Raw_data[[#This Row],[Looker2]]</f>
        <v>Hill CountryRTC</v>
      </c>
    </row>
    <row r="1370" spans="1:31">
      <c r="A1370" s="15">
        <v>45306</v>
      </c>
      <c r="B1370" s="15">
        <v>45305</v>
      </c>
      <c r="C1370" t="s">
        <v>9</v>
      </c>
      <c r="D1370">
        <v>207065</v>
      </c>
      <c r="E1370" t="s">
        <v>999</v>
      </c>
      <c r="F1370" t="s">
        <v>1000</v>
      </c>
      <c r="G1370" t="s">
        <v>317</v>
      </c>
      <c r="H1370" t="s">
        <v>151</v>
      </c>
      <c r="I1370" t="s">
        <v>232</v>
      </c>
      <c r="J1370" t="s">
        <v>88</v>
      </c>
      <c r="K1370" t="s">
        <v>16</v>
      </c>
      <c r="L1370" t="s">
        <v>131</v>
      </c>
      <c r="M1370">
        <v>1</v>
      </c>
      <c r="N1370" s="47">
        <v>500</v>
      </c>
      <c r="O1370" s="47">
        <v>0</v>
      </c>
      <c r="P1370" s="47">
        <v>0</v>
      </c>
      <c r="Q1370" s="47">
        <v>0</v>
      </c>
      <c r="R1370" s="47">
        <v>0</v>
      </c>
      <c r="S1370" s="47">
        <v>500</v>
      </c>
      <c r="T1370" s="47">
        <v>450</v>
      </c>
      <c r="U1370" s="47">
        <v>450</v>
      </c>
      <c r="V1370" t="s">
        <v>71</v>
      </c>
      <c r="W1370" t="s">
        <v>72</v>
      </c>
      <c r="X1370"/>
      <c r="Y1370" t="s">
        <v>240</v>
      </c>
      <c r="Z1370" s="43" t="str">
        <f>Raw_data[[#This Row],[Month]]&amp;Raw_data[[#This Row],[Locations]]&amp;Raw_data[[#This Row],[Looker2]]</f>
        <v>45292Garden OaksRTC</v>
      </c>
      <c r="AA1370" s="44" t="str">
        <f>IFERROR(VLOOKUP(Raw_data[[#This Row],[Description]],'LU Table'!$A$1:$B$50,2,0),"")</f>
        <v>RTC</v>
      </c>
      <c r="AB1370" s="44" t="str">
        <f>TRIM(MID(Raw_data[[#This Row],[Location]],LEN("Positive Recovery- ")+1,LEN(Raw_data[[#This Row],[Location]])))</f>
        <v>Garden Oaks</v>
      </c>
      <c r="AC1370" s="45">
        <f t="shared" si="21"/>
        <v>45292</v>
      </c>
      <c r="AD1370" s="44" t="str">
        <f>VLOOKUP(Raw_data[[#This Row],[Locations]]&amp;Raw_data[[#This Row],[Looker2]],Category!A:E,5,0)</f>
        <v>Company Owned</v>
      </c>
      <c r="AE1370" s="44" t="str">
        <f>Raw_data[[#This Row],[Locations]]&amp;Raw_data[[#This Row],[Looker2]]</f>
        <v>Garden OaksRTC</v>
      </c>
    </row>
    <row r="1371" spans="1:31">
      <c r="A1371" s="15">
        <v>45306</v>
      </c>
      <c r="B1371" s="15">
        <v>45305</v>
      </c>
      <c r="C1371" t="s">
        <v>9</v>
      </c>
      <c r="D1371">
        <v>207066</v>
      </c>
      <c r="E1371" t="s">
        <v>110</v>
      </c>
      <c r="F1371" t="s">
        <v>386</v>
      </c>
      <c r="G1371" t="s">
        <v>387</v>
      </c>
      <c r="H1371" t="s">
        <v>151</v>
      </c>
      <c r="I1371" t="s">
        <v>232</v>
      </c>
      <c r="J1371" t="s">
        <v>88</v>
      </c>
      <c r="K1371" t="s">
        <v>57</v>
      </c>
      <c r="L1371" t="s">
        <v>130</v>
      </c>
      <c r="M1371">
        <v>1</v>
      </c>
      <c r="N1371" s="47">
        <v>500</v>
      </c>
      <c r="O1371" s="47">
        <v>0</v>
      </c>
      <c r="P1371" s="47">
        <v>0</v>
      </c>
      <c r="Q1371" s="47">
        <v>0</v>
      </c>
      <c r="R1371" s="47">
        <v>0</v>
      </c>
      <c r="S1371" s="47">
        <v>0</v>
      </c>
      <c r="T1371" s="47">
        <v>450</v>
      </c>
      <c r="U1371" s="47">
        <v>150</v>
      </c>
      <c r="V1371" t="s">
        <v>71</v>
      </c>
      <c r="W1371" t="s">
        <v>72</v>
      </c>
      <c r="X1371"/>
      <c r="Y1371" t="s">
        <v>240</v>
      </c>
      <c r="Z1371" s="43" t="str">
        <f>Raw_data[[#This Row],[Month]]&amp;Raw_data[[#This Row],[Locations]]&amp;Raw_data[[#This Row],[Looker2]]</f>
        <v>45292Hill CountryRTC</v>
      </c>
      <c r="AA1371" s="44" t="str">
        <f>IFERROR(VLOOKUP(Raw_data[[#This Row],[Description]],'LU Table'!$A$1:$B$50,2,0),"")</f>
        <v>RTC</v>
      </c>
      <c r="AB1371" s="44" t="str">
        <f>TRIM(MID(Raw_data[[#This Row],[Location]],LEN("Positive Recovery- ")+1,LEN(Raw_data[[#This Row],[Location]])))</f>
        <v>Hill Country</v>
      </c>
      <c r="AC1371" s="45">
        <f t="shared" si="21"/>
        <v>45292</v>
      </c>
      <c r="AD1371" s="44" t="str">
        <f>VLOOKUP(Raw_data[[#This Row],[Locations]]&amp;Raw_data[[#This Row],[Looker2]],Category!A:E,5,0)</f>
        <v>Company Owned</v>
      </c>
      <c r="AE1371" s="44" t="str">
        <f>Raw_data[[#This Row],[Locations]]&amp;Raw_data[[#This Row],[Looker2]]</f>
        <v>Hill CountryRTC</v>
      </c>
    </row>
    <row r="1372" spans="1:31">
      <c r="A1372" s="15">
        <v>45306</v>
      </c>
      <c r="B1372" s="15">
        <v>45305</v>
      </c>
      <c r="C1372" t="s">
        <v>9</v>
      </c>
      <c r="D1372">
        <v>207067</v>
      </c>
      <c r="E1372" t="s">
        <v>1072</v>
      </c>
      <c r="F1372" t="s">
        <v>321</v>
      </c>
      <c r="G1372" t="s">
        <v>1073</v>
      </c>
      <c r="H1372" t="s">
        <v>151</v>
      </c>
      <c r="I1372" t="s">
        <v>232</v>
      </c>
      <c r="J1372" t="s">
        <v>87</v>
      </c>
      <c r="K1372" t="s">
        <v>107</v>
      </c>
      <c r="L1372" t="s">
        <v>131</v>
      </c>
      <c r="M1372">
        <v>1</v>
      </c>
      <c r="N1372" s="47">
        <v>470</v>
      </c>
      <c r="O1372" s="47">
        <v>0</v>
      </c>
      <c r="P1372" s="47">
        <v>0</v>
      </c>
      <c r="Q1372" s="47">
        <v>0</v>
      </c>
      <c r="R1372" s="47">
        <v>0</v>
      </c>
      <c r="S1372" s="47">
        <v>0</v>
      </c>
      <c r="T1372" s="47">
        <v>423</v>
      </c>
      <c r="U1372" s="47">
        <v>70.5</v>
      </c>
      <c r="V1372" t="s">
        <v>71</v>
      </c>
      <c r="W1372" t="s">
        <v>72</v>
      </c>
      <c r="X1372"/>
      <c r="Y1372" t="s">
        <v>240</v>
      </c>
      <c r="Z1372" s="43" t="str">
        <f>Raw_data[[#This Row],[Month]]&amp;Raw_data[[#This Row],[Locations]]&amp;Raw_data[[#This Row],[Looker2]]</f>
        <v>45292Dallas Ft WorthRTC</v>
      </c>
      <c r="AA1372" s="44" t="str">
        <f>IFERROR(VLOOKUP(Raw_data[[#This Row],[Description]],'LU Table'!$A$1:$B$50,2,0),"")</f>
        <v>RTC</v>
      </c>
      <c r="AB1372" s="44" t="str">
        <f>TRIM(MID(Raw_data[[#This Row],[Location]],LEN("Positive Recovery- ")+1,LEN(Raw_data[[#This Row],[Location]])))</f>
        <v>Dallas Ft Worth</v>
      </c>
      <c r="AC1372" s="45">
        <f t="shared" si="21"/>
        <v>45292</v>
      </c>
      <c r="AD1372" s="44" t="str">
        <f>VLOOKUP(Raw_data[[#This Row],[Locations]]&amp;Raw_data[[#This Row],[Looker2]],Category!A:E,5,0)</f>
        <v>Company Owned</v>
      </c>
      <c r="AE1372" s="44" t="str">
        <f>Raw_data[[#This Row],[Locations]]&amp;Raw_data[[#This Row],[Looker2]]</f>
        <v>Dallas Ft WorthRTC</v>
      </c>
    </row>
    <row r="1373" spans="1:31">
      <c r="A1373" s="15">
        <v>45306</v>
      </c>
      <c r="B1373" s="15">
        <v>45305</v>
      </c>
      <c r="C1373" t="s">
        <v>9</v>
      </c>
      <c r="D1373">
        <v>207068</v>
      </c>
      <c r="E1373" t="s">
        <v>934</v>
      </c>
      <c r="F1373" t="s">
        <v>358</v>
      </c>
      <c r="G1373" t="s">
        <v>935</v>
      </c>
      <c r="H1373" t="s">
        <v>151</v>
      </c>
      <c r="I1373" t="s">
        <v>232</v>
      </c>
      <c r="J1373" t="s">
        <v>88</v>
      </c>
      <c r="K1373" t="s">
        <v>16</v>
      </c>
      <c r="L1373" t="s">
        <v>131</v>
      </c>
      <c r="M1373">
        <v>1</v>
      </c>
      <c r="N1373" s="47">
        <v>500</v>
      </c>
      <c r="O1373" s="47">
        <v>0</v>
      </c>
      <c r="P1373" s="47">
        <v>0</v>
      </c>
      <c r="Q1373" s="47">
        <v>0</v>
      </c>
      <c r="R1373" s="47">
        <v>0</v>
      </c>
      <c r="S1373" s="47">
        <v>500</v>
      </c>
      <c r="T1373" s="47">
        <v>450</v>
      </c>
      <c r="U1373" s="47">
        <v>450</v>
      </c>
      <c r="V1373" t="s">
        <v>71</v>
      </c>
      <c r="W1373" t="s">
        <v>72</v>
      </c>
      <c r="X1373"/>
      <c r="Y1373" t="s">
        <v>240</v>
      </c>
      <c r="Z1373" s="43" t="str">
        <f>Raw_data[[#This Row],[Month]]&amp;Raw_data[[#This Row],[Locations]]&amp;Raw_data[[#This Row],[Looker2]]</f>
        <v>45292Garden OaksRTC</v>
      </c>
      <c r="AA1373" s="44" t="str">
        <f>IFERROR(VLOOKUP(Raw_data[[#This Row],[Description]],'LU Table'!$A$1:$B$50,2,0),"")</f>
        <v>RTC</v>
      </c>
      <c r="AB1373" s="44" t="str">
        <f>TRIM(MID(Raw_data[[#This Row],[Location]],LEN("Positive Recovery- ")+1,LEN(Raw_data[[#This Row],[Location]])))</f>
        <v>Garden Oaks</v>
      </c>
      <c r="AC1373" s="45">
        <f t="shared" si="21"/>
        <v>45292</v>
      </c>
      <c r="AD1373" s="44" t="str">
        <f>VLOOKUP(Raw_data[[#This Row],[Locations]]&amp;Raw_data[[#This Row],[Looker2]],Category!A:E,5,0)</f>
        <v>Company Owned</v>
      </c>
      <c r="AE1373" s="44" t="str">
        <f>Raw_data[[#This Row],[Locations]]&amp;Raw_data[[#This Row],[Looker2]]</f>
        <v>Garden OaksRTC</v>
      </c>
    </row>
    <row r="1374" spans="1:31">
      <c r="A1374" s="15">
        <v>45306</v>
      </c>
      <c r="B1374" s="15">
        <v>45305</v>
      </c>
      <c r="C1374" t="s">
        <v>9</v>
      </c>
      <c r="D1374">
        <v>207069</v>
      </c>
      <c r="E1374" t="s">
        <v>708</v>
      </c>
      <c r="F1374" t="s">
        <v>449</v>
      </c>
      <c r="G1374" t="s">
        <v>709</v>
      </c>
      <c r="H1374" t="s">
        <v>151</v>
      </c>
      <c r="I1374" t="s">
        <v>232</v>
      </c>
      <c r="J1374" t="s">
        <v>87</v>
      </c>
      <c r="K1374" t="s">
        <v>16</v>
      </c>
      <c r="L1374" t="s">
        <v>131</v>
      </c>
      <c r="M1374">
        <v>1</v>
      </c>
      <c r="N1374" s="47">
        <v>470</v>
      </c>
      <c r="O1374" s="47">
        <v>0</v>
      </c>
      <c r="P1374" s="47">
        <v>0</v>
      </c>
      <c r="Q1374" s="47">
        <v>0</v>
      </c>
      <c r="R1374" s="47">
        <v>0</v>
      </c>
      <c r="S1374" s="47">
        <v>470</v>
      </c>
      <c r="T1374" s="47">
        <v>423</v>
      </c>
      <c r="U1374" s="47">
        <v>423</v>
      </c>
      <c r="V1374" t="s">
        <v>71</v>
      </c>
      <c r="W1374" t="s">
        <v>72</v>
      </c>
      <c r="X1374"/>
      <c r="Y1374" t="s">
        <v>240</v>
      </c>
      <c r="Z1374" s="43" t="str">
        <f>Raw_data[[#This Row],[Month]]&amp;Raw_data[[#This Row],[Locations]]&amp;Raw_data[[#This Row],[Looker2]]</f>
        <v>45292Garden OaksRTC</v>
      </c>
      <c r="AA1374" s="44" t="str">
        <f>IFERROR(VLOOKUP(Raw_data[[#This Row],[Description]],'LU Table'!$A$1:$B$50,2,0),"")</f>
        <v>RTC</v>
      </c>
      <c r="AB1374" s="44" t="str">
        <f>TRIM(MID(Raw_data[[#This Row],[Location]],LEN("Positive Recovery- ")+1,LEN(Raw_data[[#This Row],[Location]])))</f>
        <v>Garden Oaks</v>
      </c>
      <c r="AC1374" s="45">
        <f t="shared" si="21"/>
        <v>45292</v>
      </c>
      <c r="AD1374" s="44" t="str">
        <f>VLOOKUP(Raw_data[[#This Row],[Locations]]&amp;Raw_data[[#This Row],[Looker2]],Category!A:E,5,0)</f>
        <v>Company Owned</v>
      </c>
      <c r="AE1374" s="44" t="str">
        <f>Raw_data[[#This Row],[Locations]]&amp;Raw_data[[#This Row],[Looker2]]</f>
        <v>Garden OaksRTC</v>
      </c>
    </row>
    <row r="1375" spans="1:31">
      <c r="A1375" s="15">
        <v>45306</v>
      </c>
      <c r="B1375" s="15">
        <v>45305</v>
      </c>
      <c r="C1375" t="s">
        <v>9</v>
      </c>
      <c r="D1375">
        <v>207071</v>
      </c>
      <c r="E1375" t="s">
        <v>891</v>
      </c>
      <c r="F1375" t="s">
        <v>597</v>
      </c>
      <c r="G1375" t="s">
        <v>892</v>
      </c>
      <c r="H1375" t="s">
        <v>173</v>
      </c>
      <c r="I1375" t="s">
        <v>232</v>
      </c>
      <c r="J1375" t="s">
        <v>90</v>
      </c>
      <c r="K1375" t="s">
        <v>107</v>
      </c>
      <c r="L1375" t="s">
        <v>130</v>
      </c>
      <c r="M1375">
        <v>1</v>
      </c>
      <c r="N1375" s="47">
        <v>450</v>
      </c>
      <c r="O1375" s="47">
        <v>0</v>
      </c>
      <c r="P1375" s="47">
        <v>0</v>
      </c>
      <c r="Q1375" s="47">
        <v>0</v>
      </c>
      <c r="R1375" s="47">
        <v>0</v>
      </c>
      <c r="S1375" s="47">
        <v>15</v>
      </c>
      <c r="T1375" s="47">
        <v>405</v>
      </c>
      <c r="U1375" s="47">
        <v>-30</v>
      </c>
      <c r="V1375" t="s">
        <v>71</v>
      </c>
      <c r="W1375" t="s">
        <v>72</v>
      </c>
      <c r="X1375"/>
      <c r="Y1375" t="s">
        <v>240</v>
      </c>
      <c r="Z1375" s="43" t="str">
        <f>Raw_data[[#This Row],[Month]]&amp;Raw_data[[#This Row],[Locations]]&amp;Raw_data[[#This Row],[Looker2]]</f>
        <v>45292Dallas Ft WorthRTC</v>
      </c>
      <c r="AA1375" s="44" t="str">
        <f>IFERROR(VLOOKUP(Raw_data[[#This Row],[Description]],'LU Table'!$A$1:$B$50,2,0),"")</f>
        <v>RTC</v>
      </c>
      <c r="AB1375" s="44" t="str">
        <f>TRIM(MID(Raw_data[[#This Row],[Location]],LEN("Positive Recovery- ")+1,LEN(Raw_data[[#This Row],[Location]])))</f>
        <v>Dallas Ft Worth</v>
      </c>
      <c r="AC1375" s="45">
        <f t="shared" ref="AC1375:AC1438" si="22">B1375-DAY(B1375)+1</f>
        <v>45292</v>
      </c>
      <c r="AD1375" s="44" t="str">
        <f>VLOOKUP(Raw_data[[#This Row],[Locations]]&amp;Raw_data[[#This Row],[Looker2]],Category!A:E,5,0)</f>
        <v>Company Owned</v>
      </c>
      <c r="AE1375" s="44" t="str">
        <f>Raw_data[[#This Row],[Locations]]&amp;Raw_data[[#This Row],[Looker2]]</f>
        <v>Dallas Ft WorthRTC</v>
      </c>
    </row>
    <row r="1376" spans="1:31">
      <c r="A1376" s="15">
        <v>45306</v>
      </c>
      <c r="B1376" s="15">
        <v>45305</v>
      </c>
      <c r="C1376" t="s">
        <v>9</v>
      </c>
      <c r="D1376">
        <v>207072</v>
      </c>
      <c r="E1376" t="s">
        <v>1004</v>
      </c>
      <c r="F1376" t="s">
        <v>324</v>
      </c>
      <c r="G1376" t="s">
        <v>1005</v>
      </c>
      <c r="H1376" t="s">
        <v>151</v>
      </c>
      <c r="I1376" t="s">
        <v>232</v>
      </c>
      <c r="J1376" t="s">
        <v>806</v>
      </c>
      <c r="K1376" t="s">
        <v>16</v>
      </c>
      <c r="L1376" t="s">
        <v>130</v>
      </c>
      <c r="M1376">
        <v>1</v>
      </c>
      <c r="N1376" s="47">
        <v>470</v>
      </c>
      <c r="O1376" s="47">
        <v>0</v>
      </c>
      <c r="P1376" s="47">
        <v>0</v>
      </c>
      <c r="Q1376" s="47">
        <v>0</v>
      </c>
      <c r="R1376" s="47">
        <v>0</v>
      </c>
      <c r="S1376" s="47">
        <v>0</v>
      </c>
      <c r="T1376" s="47">
        <v>423</v>
      </c>
      <c r="U1376" s="47">
        <v>423</v>
      </c>
      <c r="V1376" t="s">
        <v>71</v>
      </c>
      <c r="W1376" t="s">
        <v>72</v>
      </c>
      <c r="X1376"/>
      <c r="Y1376" t="s">
        <v>240</v>
      </c>
      <c r="Z1376" s="43" t="str">
        <f>Raw_data[[#This Row],[Month]]&amp;Raw_data[[#This Row],[Locations]]&amp;Raw_data[[#This Row],[Looker2]]</f>
        <v>45292Garden OaksRTC</v>
      </c>
      <c r="AA1376" s="44" t="str">
        <f>IFERROR(VLOOKUP(Raw_data[[#This Row],[Description]],'LU Table'!$A$1:$B$50,2,0),"")</f>
        <v>RTC</v>
      </c>
      <c r="AB1376" s="44" t="str">
        <f>TRIM(MID(Raw_data[[#This Row],[Location]],LEN("Positive Recovery- ")+1,LEN(Raw_data[[#This Row],[Location]])))</f>
        <v>Garden Oaks</v>
      </c>
      <c r="AC1376" s="45">
        <f t="shared" si="22"/>
        <v>45292</v>
      </c>
      <c r="AD1376" s="44" t="str">
        <f>VLOOKUP(Raw_data[[#This Row],[Locations]]&amp;Raw_data[[#This Row],[Looker2]],Category!A:E,5,0)</f>
        <v>Company Owned</v>
      </c>
      <c r="AE1376" s="44" t="str">
        <f>Raw_data[[#This Row],[Locations]]&amp;Raw_data[[#This Row],[Looker2]]</f>
        <v>Garden OaksRTC</v>
      </c>
    </row>
    <row r="1377" spans="1:31">
      <c r="A1377" s="15">
        <v>45306</v>
      </c>
      <c r="B1377" s="15">
        <v>45305</v>
      </c>
      <c r="C1377" t="s">
        <v>9</v>
      </c>
      <c r="D1377">
        <v>207073</v>
      </c>
      <c r="E1377" t="s">
        <v>1036</v>
      </c>
      <c r="F1377" t="s">
        <v>1037</v>
      </c>
      <c r="G1377" t="s">
        <v>1038</v>
      </c>
      <c r="H1377" t="s">
        <v>151</v>
      </c>
      <c r="I1377" t="s">
        <v>232</v>
      </c>
      <c r="J1377" t="s">
        <v>89</v>
      </c>
      <c r="K1377" t="s">
        <v>16</v>
      </c>
      <c r="L1377" t="s">
        <v>131</v>
      </c>
      <c r="M1377">
        <v>1</v>
      </c>
      <c r="N1377" s="47">
        <v>425</v>
      </c>
      <c r="O1377" s="47">
        <v>0</v>
      </c>
      <c r="P1377" s="47">
        <v>0</v>
      </c>
      <c r="Q1377" s="47">
        <v>0</v>
      </c>
      <c r="R1377" s="47">
        <v>0</v>
      </c>
      <c r="S1377" s="47">
        <v>0</v>
      </c>
      <c r="T1377" s="47">
        <v>382.5</v>
      </c>
      <c r="U1377" s="47">
        <v>-42.5</v>
      </c>
      <c r="V1377" t="s">
        <v>71</v>
      </c>
      <c r="W1377" t="s">
        <v>72</v>
      </c>
      <c r="X1377"/>
      <c r="Y1377" t="s">
        <v>240</v>
      </c>
      <c r="Z1377" s="43" t="str">
        <f>Raw_data[[#This Row],[Month]]&amp;Raw_data[[#This Row],[Locations]]&amp;Raw_data[[#This Row],[Looker2]]</f>
        <v>45292Garden OaksRTC</v>
      </c>
      <c r="AA1377" s="44" t="str">
        <f>IFERROR(VLOOKUP(Raw_data[[#This Row],[Description]],'LU Table'!$A$1:$B$50,2,0),"")</f>
        <v>RTC</v>
      </c>
      <c r="AB1377" s="44" t="str">
        <f>TRIM(MID(Raw_data[[#This Row],[Location]],LEN("Positive Recovery- ")+1,LEN(Raw_data[[#This Row],[Location]])))</f>
        <v>Garden Oaks</v>
      </c>
      <c r="AC1377" s="45">
        <f t="shared" si="22"/>
        <v>45292</v>
      </c>
      <c r="AD1377" s="44" t="str">
        <f>VLOOKUP(Raw_data[[#This Row],[Locations]]&amp;Raw_data[[#This Row],[Looker2]],Category!A:E,5,0)</f>
        <v>Company Owned</v>
      </c>
      <c r="AE1377" s="44" t="str">
        <f>Raw_data[[#This Row],[Locations]]&amp;Raw_data[[#This Row],[Looker2]]</f>
        <v>Garden OaksRTC</v>
      </c>
    </row>
    <row r="1378" spans="1:31">
      <c r="A1378" s="15">
        <v>45306</v>
      </c>
      <c r="B1378" s="15">
        <v>45305</v>
      </c>
      <c r="C1378" t="s">
        <v>9</v>
      </c>
      <c r="D1378">
        <v>207074</v>
      </c>
      <c r="E1378" t="s">
        <v>963</v>
      </c>
      <c r="F1378" t="s">
        <v>964</v>
      </c>
      <c r="G1378" t="s">
        <v>965</v>
      </c>
      <c r="H1378" t="s">
        <v>151</v>
      </c>
      <c r="I1378" t="s">
        <v>232</v>
      </c>
      <c r="J1378" t="s">
        <v>87</v>
      </c>
      <c r="K1378" t="s">
        <v>16</v>
      </c>
      <c r="L1378" t="s">
        <v>130</v>
      </c>
      <c r="M1378">
        <v>1</v>
      </c>
      <c r="N1378" s="47">
        <v>470</v>
      </c>
      <c r="O1378" s="47">
        <v>0</v>
      </c>
      <c r="P1378" s="47">
        <v>0</v>
      </c>
      <c r="Q1378" s="47">
        <v>0</v>
      </c>
      <c r="R1378" s="47">
        <v>0</v>
      </c>
      <c r="S1378" s="47">
        <v>470</v>
      </c>
      <c r="T1378" s="47">
        <v>423</v>
      </c>
      <c r="U1378" s="47">
        <v>423</v>
      </c>
      <c r="V1378" t="s">
        <v>71</v>
      </c>
      <c r="W1378" t="s">
        <v>72</v>
      </c>
      <c r="X1378"/>
      <c r="Y1378" t="s">
        <v>240</v>
      </c>
      <c r="Z1378" s="43" t="str">
        <f>Raw_data[[#This Row],[Month]]&amp;Raw_data[[#This Row],[Locations]]&amp;Raw_data[[#This Row],[Looker2]]</f>
        <v>45292Garden OaksRTC</v>
      </c>
      <c r="AA1378" s="44" t="str">
        <f>IFERROR(VLOOKUP(Raw_data[[#This Row],[Description]],'LU Table'!$A$1:$B$50,2,0),"")</f>
        <v>RTC</v>
      </c>
      <c r="AB1378" s="44" t="str">
        <f>TRIM(MID(Raw_data[[#This Row],[Location]],LEN("Positive Recovery- ")+1,LEN(Raw_data[[#This Row],[Location]])))</f>
        <v>Garden Oaks</v>
      </c>
      <c r="AC1378" s="45">
        <f t="shared" si="22"/>
        <v>45292</v>
      </c>
      <c r="AD1378" s="44" t="str">
        <f>VLOOKUP(Raw_data[[#This Row],[Locations]]&amp;Raw_data[[#This Row],[Looker2]],Category!A:E,5,0)</f>
        <v>Company Owned</v>
      </c>
      <c r="AE1378" s="44" t="str">
        <f>Raw_data[[#This Row],[Locations]]&amp;Raw_data[[#This Row],[Looker2]]</f>
        <v>Garden OaksRTC</v>
      </c>
    </row>
    <row r="1379" spans="1:31">
      <c r="A1379" s="15">
        <v>45306</v>
      </c>
      <c r="B1379" s="15">
        <v>45305</v>
      </c>
      <c r="C1379" t="s">
        <v>9</v>
      </c>
      <c r="D1379">
        <v>207075</v>
      </c>
      <c r="E1379" t="s">
        <v>1058</v>
      </c>
      <c r="F1379" t="s">
        <v>1059</v>
      </c>
      <c r="G1379" t="s">
        <v>1060</v>
      </c>
      <c r="H1379" t="s">
        <v>151</v>
      </c>
      <c r="I1379" t="s">
        <v>232</v>
      </c>
      <c r="J1379" t="s">
        <v>89</v>
      </c>
      <c r="K1379" t="s">
        <v>16</v>
      </c>
      <c r="L1379" t="s">
        <v>131</v>
      </c>
      <c r="M1379">
        <v>1</v>
      </c>
      <c r="N1379" s="47">
        <v>425</v>
      </c>
      <c r="O1379" s="47">
        <v>0</v>
      </c>
      <c r="P1379" s="47">
        <v>0</v>
      </c>
      <c r="Q1379" s="47">
        <v>0</v>
      </c>
      <c r="R1379" s="47">
        <v>0</v>
      </c>
      <c r="S1379" s="47">
        <v>0</v>
      </c>
      <c r="T1379" s="47">
        <v>382.5</v>
      </c>
      <c r="U1379" s="47">
        <v>-42.5</v>
      </c>
      <c r="V1379" t="s">
        <v>71</v>
      </c>
      <c r="W1379" t="s">
        <v>72</v>
      </c>
      <c r="X1379"/>
      <c r="Y1379" t="s">
        <v>240</v>
      </c>
      <c r="Z1379" s="43" t="str">
        <f>Raw_data[[#This Row],[Month]]&amp;Raw_data[[#This Row],[Locations]]&amp;Raw_data[[#This Row],[Looker2]]</f>
        <v>45292Garden OaksRTC</v>
      </c>
      <c r="AA1379" s="44" t="str">
        <f>IFERROR(VLOOKUP(Raw_data[[#This Row],[Description]],'LU Table'!$A$1:$B$50,2,0),"")</f>
        <v>RTC</v>
      </c>
      <c r="AB1379" s="44" t="str">
        <f>TRIM(MID(Raw_data[[#This Row],[Location]],LEN("Positive Recovery- ")+1,LEN(Raw_data[[#This Row],[Location]])))</f>
        <v>Garden Oaks</v>
      </c>
      <c r="AC1379" s="45">
        <f t="shared" si="22"/>
        <v>45292</v>
      </c>
      <c r="AD1379" s="44" t="str">
        <f>VLOOKUP(Raw_data[[#This Row],[Locations]]&amp;Raw_data[[#This Row],[Looker2]],Category!A:E,5,0)</f>
        <v>Company Owned</v>
      </c>
      <c r="AE1379" s="44" t="str">
        <f>Raw_data[[#This Row],[Locations]]&amp;Raw_data[[#This Row],[Looker2]]</f>
        <v>Garden OaksRTC</v>
      </c>
    </row>
    <row r="1380" spans="1:31">
      <c r="A1380" s="15">
        <v>45306</v>
      </c>
      <c r="B1380" s="15">
        <v>45305</v>
      </c>
      <c r="C1380" t="s">
        <v>9</v>
      </c>
      <c r="D1380">
        <v>207076</v>
      </c>
      <c r="E1380" t="s">
        <v>675</v>
      </c>
      <c r="F1380" t="s">
        <v>37</v>
      </c>
      <c r="G1380" t="s">
        <v>487</v>
      </c>
      <c r="H1380" t="s">
        <v>154</v>
      </c>
      <c r="I1380" t="s">
        <v>232</v>
      </c>
      <c r="J1380" t="s">
        <v>132</v>
      </c>
      <c r="K1380" t="s">
        <v>16</v>
      </c>
      <c r="L1380" t="s">
        <v>131</v>
      </c>
      <c r="M1380">
        <v>1</v>
      </c>
      <c r="N1380" s="47">
        <v>400.39</v>
      </c>
      <c r="O1380" s="47">
        <v>0</v>
      </c>
      <c r="P1380" s="47">
        <v>0</v>
      </c>
      <c r="Q1380" s="47">
        <v>0</v>
      </c>
      <c r="R1380" s="47">
        <v>0</v>
      </c>
      <c r="S1380" s="47">
        <v>400.39</v>
      </c>
      <c r="T1380" s="47">
        <v>360.35</v>
      </c>
      <c r="U1380" s="47">
        <v>360.35</v>
      </c>
      <c r="V1380" t="s">
        <v>71</v>
      </c>
      <c r="W1380" t="s">
        <v>72</v>
      </c>
      <c r="X1380"/>
      <c r="Y1380" t="s">
        <v>240</v>
      </c>
      <c r="Z1380" s="43" t="str">
        <f>Raw_data[[#This Row],[Month]]&amp;Raw_data[[#This Row],[Locations]]&amp;Raw_data[[#This Row],[Looker2]]</f>
        <v>45292Garden OaksRTC</v>
      </c>
      <c r="AA1380" s="44" t="str">
        <f>IFERROR(VLOOKUP(Raw_data[[#This Row],[Description]],'LU Table'!$A$1:$B$50,2,0),"")</f>
        <v>RTC</v>
      </c>
      <c r="AB1380" s="44" t="str">
        <f>TRIM(MID(Raw_data[[#This Row],[Location]],LEN("Positive Recovery- ")+1,LEN(Raw_data[[#This Row],[Location]])))</f>
        <v>Garden Oaks</v>
      </c>
      <c r="AC1380" s="45">
        <f t="shared" si="22"/>
        <v>45292</v>
      </c>
      <c r="AD1380" s="44" t="str">
        <f>VLOOKUP(Raw_data[[#This Row],[Locations]]&amp;Raw_data[[#This Row],[Looker2]],Category!A:E,5,0)</f>
        <v>Company Owned</v>
      </c>
      <c r="AE1380" s="44" t="str">
        <f>Raw_data[[#This Row],[Locations]]&amp;Raw_data[[#This Row],[Looker2]]</f>
        <v>Garden OaksRTC</v>
      </c>
    </row>
    <row r="1381" spans="1:31">
      <c r="A1381" s="15">
        <v>45306</v>
      </c>
      <c r="B1381" s="15">
        <v>45305</v>
      </c>
      <c r="C1381" t="s">
        <v>9</v>
      </c>
      <c r="D1381">
        <v>207077</v>
      </c>
      <c r="E1381" t="s">
        <v>1003</v>
      </c>
      <c r="F1381" t="s">
        <v>491</v>
      </c>
      <c r="G1381" t="s">
        <v>393</v>
      </c>
      <c r="H1381" t="s">
        <v>151</v>
      </c>
      <c r="I1381" t="s">
        <v>232</v>
      </c>
      <c r="J1381" t="s">
        <v>87</v>
      </c>
      <c r="K1381" t="s">
        <v>107</v>
      </c>
      <c r="L1381" t="s">
        <v>130</v>
      </c>
      <c r="M1381">
        <v>1</v>
      </c>
      <c r="N1381" s="47">
        <v>470</v>
      </c>
      <c r="O1381" s="47">
        <v>0</v>
      </c>
      <c r="P1381" s="47">
        <v>0</v>
      </c>
      <c r="Q1381" s="47">
        <v>0</v>
      </c>
      <c r="R1381" s="47">
        <v>0</v>
      </c>
      <c r="S1381" s="47">
        <v>0</v>
      </c>
      <c r="T1381" s="47">
        <v>423</v>
      </c>
      <c r="U1381" s="47">
        <v>94</v>
      </c>
      <c r="V1381" t="s">
        <v>71</v>
      </c>
      <c r="W1381" t="s">
        <v>72</v>
      </c>
      <c r="X1381"/>
      <c r="Y1381" t="s">
        <v>240</v>
      </c>
      <c r="Z1381" s="43" t="str">
        <f>Raw_data[[#This Row],[Month]]&amp;Raw_data[[#This Row],[Locations]]&amp;Raw_data[[#This Row],[Looker2]]</f>
        <v>45292Dallas Ft WorthRTC</v>
      </c>
      <c r="AA1381" s="44" t="str">
        <f>IFERROR(VLOOKUP(Raw_data[[#This Row],[Description]],'LU Table'!$A$1:$B$50,2,0),"")</f>
        <v>RTC</v>
      </c>
      <c r="AB1381" s="44" t="str">
        <f>TRIM(MID(Raw_data[[#This Row],[Location]],LEN("Positive Recovery- ")+1,LEN(Raw_data[[#This Row],[Location]])))</f>
        <v>Dallas Ft Worth</v>
      </c>
      <c r="AC1381" s="45">
        <f t="shared" si="22"/>
        <v>45292</v>
      </c>
      <c r="AD1381" s="44" t="str">
        <f>VLOOKUP(Raw_data[[#This Row],[Locations]]&amp;Raw_data[[#This Row],[Looker2]],Category!A:E,5,0)</f>
        <v>Company Owned</v>
      </c>
      <c r="AE1381" s="44" t="str">
        <f>Raw_data[[#This Row],[Locations]]&amp;Raw_data[[#This Row],[Looker2]]</f>
        <v>Dallas Ft WorthRTC</v>
      </c>
    </row>
    <row r="1382" spans="1:31">
      <c r="A1382" s="15">
        <v>45306</v>
      </c>
      <c r="B1382" s="15">
        <v>45305</v>
      </c>
      <c r="C1382" t="s">
        <v>9</v>
      </c>
      <c r="D1382">
        <v>207078</v>
      </c>
      <c r="E1382" t="s">
        <v>888</v>
      </c>
      <c r="F1382" t="s">
        <v>290</v>
      </c>
      <c r="G1382" t="s">
        <v>889</v>
      </c>
      <c r="H1382" t="s">
        <v>151</v>
      </c>
      <c r="I1382" t="s">
        <v>232</v>
      </c>
      <c r="J1382" t="s">
        <v>17</v>
      </c>
      <c r="K1382" t="s">
        <v>16</v>
      </c>
      <c r="L1382" t="s">
        <v>130</v>
      </c>
      <c r="M1382">
        <v>1</v>
      </c>
      <c r="N1382" s="47">
        <v>200</v>
      </c>
      <c r="O1382" s="47">
        <v>0</v>
      </c>
      <c r="P1382" s="47">
        <v>0</v>
      </c>
      <c r="Q1382" s="47">
        <v>0</v>
      </c>
      <c r="R1382" s="47">
        <v>0</v>
      </c>
      <c r="S1382" s="47">
        <v>0</v>
      </c>
      <c r="T1382" s="47">
        <v>200</v>
      </c>
      <c r="U1382" s="47">
        <v>0</v>
      </c>
      <c r="V1382" t="s">
        <v>71</v>
      </c>
      <c r="W1382" t="s">
        <v>72</v>
      </c>
      <c r="X1382"/>
      <c r="Y1382" t="s">
        <v>240</v>
      </c>
      <c r="Z1382" s="43" t="str">
        <f>Raw_data[[#This Row],[Month]]&amp;Raw_data[[#This Row],[Locations]]&amp;Raw_data[[#This Row],[Looker2]]</f>
        <v>45292Garden OaksRTC</v>
      </c>
      <c r="AA1382" s="44" t="str">
        <f>IFERROR(VLOOKUP(Raw_data[[#This Row],[Description]],'LU Table'!$A$1:$B$50,2,0),"")</f>
        <v>RTC</v>
      </c>
      <c r="AB1382" s="44" t="str">
        <f>TRIM(MID(Raw_data[[#This Row],[Location]],LEN("Positive Recovery- ")+1,LEN(Raw_data[[#This Row],[Location]])))</f>
        <v>Garden Oaks</v>
      </c>
      <c r="AC1382" s="45">
        <f t="shared" si="22"/>
        <v>45292</v>
      </c>
      <c r="AD1382" s="44" t="str">
        <f>VLOOKUP(Raw_data[[#This Row],[Locations]]&amp;Raw_data[[#This Row],[Looker2]],Category!A:E,5,0)</f>
        <v>Company Owned</v>
      </c>
      <c r="AE1382" s="44" t="str">
        <f>Raw_data[[#This Row],[Locations]]&amp;Raw_data[[#This Row],[Looker2]]</f>
        <v>Garden OaksRTC</v>
      </c>
    </row>
    <row r="1383" spans="1:31">
      <c r="A1383" s="15">
        <v>45306</v>
      </c>
      <c r="B1383" s="15">
        <v>45305</v>
      </c>
      <c r="C1383" t="s">
        <v>9</v>
      </c>
      <c r="D1383">
        <v>207079</v>
      </c>
      <c r="E1383" t="s">
        <v>569</v>
      </c>
      <c r="F1383" t="s">
        <v>570</v>
      </c>
      <c r="G1383" t="s">
        <v>571</v>
      </c>
      <c r="H1383" t="s">
        <v>151</v>
      </c>
      <c r="I1383" t="s">
        <v>232</v>
      </c>
      <c r="J1383" t="s">
        <v>89</v>
      </c>
      <c r="K1383" t="s">
        <v>16</v>
      </c>
      <c r="L1383" t="s">
        <v>130</v>
      </c>
      <c r="M1383">
        <v>1</v>
      </c>
      <c r="N1383" s="47">
        <v>425</v>
      </c>
      <c r="O1383" s="47">
        <v>0</v>
      </c>
      <c r="P1383" s="47">
        <v>0</v>
      </c>
      <c r="Q1383" s="47">
        <v>0</v>
      </c>
      <c r="R1383" s="47">
        <v>0</v>
      </c>
      <c r="S1383" s="47">
        <v>0</v>
      </c>
      <c r="T1383" s="47">
        <v>382.5</v>
      </c>
      <c r="U1383" s="47">
        <v>-42.5</v>
      </c>
      <c r="V1383" t="s">
        <v>71</v>
      </c>
      <c r="W1383" t="s">
        <v>72</v>
      </c>
      <c r="X1383"/>
      <c r="Y1383" t="s">
        <v>240</v>
      </c>
      <c r="Z1383" s="43" t="str">
        <f>Raw_data[[#This Row],[Month]]&amp;Raw_data[[#This Row],[Locations]]&amp;Raw_data[[#This Row],[Looker2]]</f>
        <v>45292Garden OaksRTC</v>
      </c>
      <c r="AA1383" s="44" t="str">
        <f>IFERROR(VLOOKUP(Raw_data[[#This Row],[Description]],'LU Table'!$A$1:$B$50,2,0),"")</f>
        <v>RTC</v>
      </c>
      <c r="AB1383" s="44" t="str">
        <f>TRIM(MID(Raw_data[[#This Row],[Location]],LEN("Positive Recovery- ")+1,LEN(Raw_data[[#This Row],[Location]])))</f>
        <v>Garden Oaks</v>
      </c>
      <c r="AC1383" s="45">
        <f t="shared" si="22"/>
        <v>45292</v>
      </c>
      <c r="AD1383" s="44" t="str">
        <f>VLOOKUP(Raw_data[[#This Row],[Locations]]&amp;Raw_data[[#This Row],[Looker2]],Category!A:E,5,0)</f>
        <v>Company Owned</v>
      </c>
      <c r="AE1383" s="44" t="str">
        <f>Raw_data[[#This Row],[Locations]]&amp;Raw_data[[#This Row],[Looker2]]</f>
        <v>Garden OaksRTC</v>
      </c>
    </row>
    <row r="1384" spans="1:31">
      <c r="A1384" s="15">
        <v>45306</v>
      </c>
      <c r="B1384" s="15">
        <v>45305</v>
      </c>
      <c r="C1384" t="s">
        <v>9</v>
      </c>
      <c r="D1384">
        <v>207080</v>
      </c>
      <c r="E1384" t="s">
        <v>807</v>
      </c>
      <c r="F1384" t="s">
        <v>405</v>
      </c>
      <c r="G1384" t="s">
        <v>808</v>
      </c>
      <c r="H1384" t="s">
        <v>152</v>
      </c>
      <c r="I1384" t="s">
        <v>232</v>
      </c>
      <c r="J1384" t="s">
        <v>96</v>
      </c>
      <c r="K1384" t="s">
        <v>57</v>
      </c>
      <c r="L1384" t="s">
        <v>128</v>
      </c>
      <c r="M1384">
        <v>1</v>
      </c>
      <c r="N1384" s="47">
        <v>428</v>
      </c>
      <c r="O1384" s="47">
        <v>0</v>
      </c>
      <c r="P1384" s="47">
        <v>0</v>
      </c>
      <c r="Q1384" s="47">
        <v>0</v>
      </c>
      <c r="R1384" s="47">
        <v>0</v>
      </c>
      <c r="S1384" s="47">
        <v>0</v>
      </c>
      <c r="T1384" s="47">
        <v>385.2</v>
      </c>
      <c r="U1384" s="47">
        <v>-42.8</v>
      </c>
      <c r="V1384" t="s">
        <v>71</v>
      </c>
      <c r="W1384" t="s">
        <v>72</v>
      </c>
      <c r="X1384"/>
      <c r="Y1384" t="s">
        <v>240</v>
      </c>
      <c r="Z1384" s="43" t="str">
        <f>Raw_data[[#This Row],[Month]]&amp;Raw_data[[#This Row],[Locations]]&amp;Raw_data[[#This Row],[Looker2]]</f>
        <v>45292Hill CountryRTC</v>
      </c>
      <c r="AA1384" s="44" t="str">
        <f>IFERROR(VLOOKUP(Raw_data[[#This Row],[Description]],'LU Table'!$A$1:$B$50,2,0),"")</f>
        <v>RTC</v>
      </c>
      <c r="AB1384" s="44" t="str">
        <f>TRIM(MID(Raw_data[[#This Row],[Location]],LEN("Positive Recovery- ")+1,LEN(Raw_data[[#This Row],[Location]])))</f>
        <v>Hill Country</v>
      </c>
      <c r="AC1384" s="45">
        <f t="shared" si="22"/>
        <v>45292</v>
      </c>
      <c r="AD1384" s="44" t="str">
        <f>VLOOKUP(Raw_data[[#This Row],[Locations]]&amp;Raw_data[[#This Row],[Looker2]],Category!A:E,5,0)</f>
        <v>Company Owned</v>
      </c>
      <c r="AE1384" s="44" t="str">
        <f>Raw_data[[#This Row],[Locations]]&amp;Raw_data[[#This Row],[Looker2]]</f>
        <v>Hill CountryRTC</v>
      </c>
    </row>
    <row r="1385" spans="1:31">
      <c r="A1385" s="15">
        <v>45306</v>
      </c>
      <c r="B1385" s="15">
        <v>45305</v>
      </c>
      <c r="C1385" t="s">
        <v>9</v>
      </c>
      <c r="D1385">
        <v>207081</v>
      </c>
      <c r="E1385" t="s">
        <v>991</v>
      </c>
      <c r="F1385" t="s">
        <v>992</v>
      </c>
      <c r="G1385" t="s">
        <v>993</v>
      </c>
      <c r="H1385" t="s">
        <v>152</v>
      </c>
      <c r="I1385" t="s">
        <v>232</v>
      </c>
      <c r="J1385" t="s">
        <v>90</v>
      </c>
      <c r="K1385" t="s">
        <v>16</v>
      </c>
      <c r="L1385" t="s">
        <v>131</v>
      </c>
      <c r="M1385">
        <v>1</v>
      </c>
      <c r="N1385" s="47">
        <v>535</v>
      </c>
      <c r="O1385" s="47">
        <v>0</v>
      </c>
      <c r="P1385" s="47">
        <v>0</v>
      </c>
      <c r="Q1385" s="47">
        <v>0</v>
      </c>
      <c r="R1385" s="47">
        <v>0</v>
      </c>
      <c r="S1385" s="47">
        <v>15</v>
      </c>
      <c r="T1385" s="47">
        <v>481.5</v>
      </c>
      <c r="U1385" s="47">
        <v>91.5</v>
      </c>
      <c r="V1385" t="s">
        <v>71</v>
      </c>
      <c r="W1385" t="s">
        <v>72</v>
      </c>
      <c r="X1385"/>
      <c r="Y1385" t="s">
        <v>240</v>
      </c>
      <c r="Z1385" s="43" t="str">
        <f>Raw_data[[#This Row],[Month]]&amp;Raw_data[[#This Row],[Locations]]&amp;Raw_data[[#This Row],[Looker2]]</f>
        <v>45292Garden OaksRTC</v>
      </c>
      <c r="AA1385" s="44" t="str">
        <f>IFERROR(VLOOKUP(Raw_data[[#This Row],[Description]],'LU Table'!$A$1:$B$50,2,0),"")</f>
        <v>RTC</v>
      </c>
      <c r="AB1385" s="44" t="str">
        <f>TRIM(MID(Raw_data[[#This Row],[Location]],LEN("Positive Recovery- ")+1,LEN(Raw_data[[#This Row],[Location]])))</f>
        <v>Garden Oaks</v>
      </c>
      <c r="AC1385" s="45">
        <f t="shared" si="22"/>
        <v>45292</v>
      </c>
      <c r="AD1385" s="44" t="str">
        <f>VLOOKUP(Raw_data[[#This Row],[Locations]]&amp;Raw_data[[#This Row],[Looker2]],Category!A:E,5,0)</f>
        <v>Company Owned</v>
      </c>
      <c r="AE1385" s="44" t="str">
        <f>Raw_data[[#This Row],[Locations]]&amp;Raw_data[[#This Row],[Looker2]]</f>
        <v>Garden OaksRTC</v>
      </c>
    </row>
    <row r="1386" spans="1:31">
      <c r="A1386" s="15">
        <v>45306</v>
      </c>
      <c r="B1386" s="15">
        <v>45305</v>
      </c>
      <c r="C1386" t="s">
        <v>9</v>
      </c>
      <c r="D1386">
        <v>207082</v>
      </c>
      <c r="E1386" t="s">
        <v>936</v>
      </c>
      <c r="F1386" t="s">
        <v>937</v>
      </c>
      <c r="G1386" t="s">
        <v>938</v>
      </c>
      <c r="H1386" t="s">
        <v>151</v>
      </c>
      <c r="I1386" t="s">
        <v>232</v>
      </c>
      <c r="J1386" t="s">
        <v>88</v>
      </c>
      <c r="K1386" t="s">
        <v>16</v>
      </c>
      <c r="L1386" t="s">
        <v>131</v>
      </c>
      <c r="M1386">
        <v>1</v>
      </c>
      <c r="N1386" s="47">
        <v>500</v>
      </c>
      <c r="O1386" s="47">
        <v>0</v>
      </c>
      <c r="P1386" s="47">
        <v>0</v>
      </c>
      <c r="Q1386" s="47">
        <v>0</v>
      </c>
      <c r="R1386" s="47">
        <v>0</v>
      </c>
      <c r="S1386" s="47">
        <v>0</v>
      </c>
      <c r="T1386" s="47">
        <v>450</v>
      </c>
      <c r="U1386" s="47">
        <v>-50</v>
      </c>
      <c r="V1386" t="s">
        <v>71</v>
      </c>
      <c r="W1386" t="s">
        <v>72</v>
      </c>
      <c r="X1386"/>
      <c r="Y1386" t="s">
        <v>240</v>
      </c>
      <c r="Z1386" s="43" t="str">
        <f>Raw_data[[#This Row],[Month]]&amp;Raw_data[[#This Row],[Locations]]&amp;Raw_data[[#This Row],[Looker2]]</f>
        <v>45292Garden OaksRTC</v>
      </c>
      <c r="AA1386" s="44" t="str">
        <f>IFERROR(VLOOKUP(Raw_data[[#This Row],[Description]],'LU Table'!$A$1:$B$50,2,0),"")</f>
        <v>RTC</v>
      </c>
      <c r="AB1386" s="44" t="str">
        <f>TRIM(MID(Raw_data[[#This Row],[Location]],LEN("Positive Recovery- ")+1,LEN(Raw_data[[#This Row],[Location]])))</f>
        <v>Garden Oaks</v>
      </c>
      <c r="AC1386" s="45">
        <f t="shared" si="22"/>
        <v>45292</v>
      </c>
      <c r="AD1386" s="44" t="str">
        <f>VLOOKUP(Raw_data[[#This Row],[Locations]]&amp;Raw_data[[#This Row],[Looker2]],Category!A:E,5,0)</f>
        <v>Company Owned</v>
      </c>
      <c r="AE1386" s="44" t="str">
        <f>Raw_data[[#This Row],[Locations]]&amp;Raw_data[[#This Row],[Looker2]]</f>
        <v>Garden OaksRTC</v>
      </c>
    </row>
    <row r="1387" spans="1:31">
      <c r="A1387" s="15">
        <v>45306</v>
      </c>
      <c r="B1387" s="15">
        <v>45305</v>
      </c>
      <c r="C1387" t="s">
        <v>9</v>
      </c>
      <c r="D1387">
        <v>207083</v>
      </c>
      <c r="E1387" t="s">
        <v>975</v>
      </c>
      <c r="F1387" t="s">
        <v>255</v>
      </c>
      <c r="G1387" t="s">
        <v>976</v>
      </c>
      <c r="H1387" t="s">
        <v>627</v>
      </c>
      <c r="I1387" t="s">
        <v>232</v>
      </c>
      <c r="J1387" t="s">
        <v>94</v>
      </c>
      <c r="K1387" t="s">
        <v>16</v>
      </c>
      <c r="L1387" t="s">
        <v>130</v>
      </c>
      <c r="M1387">
        <v>1</v>
      </c>
      <c r="N1387" s="47">
        <v>495</v>
      </c>
      <c r="O1387" s="47">
        <v>0</v>
      </c>
      <c r="P1387" s="47">
        <v>0</v>
      </c>
      <c r="Q1387" s="47">
        <v>0</v>
      </c>
      <c r="R1387" s="47">
        <v>0</v>
      </c>
      <c r="S1387" s="47">
        <v>0</v>
      </c>
      <c r="T1387" s="47">
        <v>445.5</v>
      </c>
      <c r="U1387" s="47">
        <v>-49.5</v>
      </c>
      <c r="V1387" t="s">
        <v>71</v>
      </c>
      <c r="W1387" t="s">
        <v>72</v>
      </c>
      <c r="X1387"/>
      <c r="Y1387" t="s">
        <v>240</v>
      </c>
      <c r="Z1387" s="43" t="str">
        <f>Raw_data[[#This Row],[Month]]&amp;Raw_data[[#This Row],[Locations]]&amp;Raw_data[[#This Row],[Looker2]]</f>
        <v>45292Garden OaksRTC</v>
      </c>
      <c r="AA1387" s="44" t="str">
        <f>IFERROR(VLOOKUP(Raw_data[[#This Row],[Description]],'LU Table'!$A$1:$B$50,2,0),"")</f>
        <v>RTC</v>
      </c>
      <c r="AB1387" s="44" t="str">
        <f>TRIM(MID(Raw_data[[#This Row],[Location]],LEN("Positive Recovery- ")+1,LEN(Raw_data[[#This Row],[Location]])))</f>
        <v>Garden Oaks</v>
      </c>
      <c r="AC1387" s="45">
        <f t="shared" si="22"/>
        <v>45292</v>
      </c>
      <c r="AD1387" s="44" t="str">
        <f>VLOOKUP(Raw_data[[#This Row],[Locations]]&amp;Raw_data[[#This Row],[Looker2]],Category!A:E,5,0)</f>
        <v>Company Owned</v>
      </c>
      <c r="AE1387" s="44" t="str">
        <f>Raw_data[[#This Row],[Locations]]&amp;Raw_data[[#This Row],[Looker2]]</f>
        <v>Garden OaksRTC</v>
      </c>
    </row>
    <row r="1388" spans="1:31">
      <c r="A1388" s="15">
        <v>45306</v>
      </c>
      <c r="B1388" s="15">
        <v>45305</v>
      </c>
      <c r="C1388" t="s">
        <v>9</v>
      </c>
      <c r="D1388">
        <v>207084</v>
      </c>
      <c r="E1388" t="s">
        <v>99</v>
      </c>
      <c r="F1388" t="s">
        <v>278</v>
      </c>
      <c r="G1388" t="s">
        <v>400</v>
      </c>
      <c r="H1388" t="s">
        <v>178</v>
      </c>
      <c r="I1388" t="s">
        <v>232</v>
      </c>
      <c r="J1388" t="s">
        <v>711</v>
      </c>
      <c r="K1388" t="s">
        <v>107</v>
      </c>
      <c r="L1388" t="s">
        <v>130</v>
      </c>
      <c r="M1388">
        <v>1</v>
      </c>
      <c r="N1388" s="47">
        <v>312</v>
      </c>
      <c r="O1388" s="47">
        <v>0</v>
      </c>
      <c r="P1388" s="47">
        <v>0</v>
      </c>
      <c r="Q1388" s="47">
        <v>0</v>
      </c>
      <c r="R1388" s="47">
        <v>0</v>
      </c>
      <c r="S1388" s="47">
        <v>312</v>
      </c>
      <c r="T1388" s="47">
        <v>280.8</v>
      </c>
      <c r="U1388" s="47">
        <v>280.8</v>
      </c>
      <c r="V1388" t="s">
        <v>71</v>
      </c>
      <c r="W1388" t="s">
        <v>72</v>
      </c>
      <c r="X1388"/>
      <c r="Y1388" t="s">
        <v>240</v>
      </c>
      <c r="Z1388" s="43" t="str">
        <f>Raw_data[[#This Row],[Month]]&amp;Raw_data[[#This Row],[Locations]]&amp;Raw_data[[#This Row],[Looker2]]</f>
        <v>45292Dallas Ft WorthRTC</v>
      </c>
      <c r="AA1388" s="44" t="str">
        <f>IFERROR(VLOOKUP(Raw_data[[#This Row],[Description]],'LU Table'!$A$1:$B$50,2,0),"")</f>
        <v>RTC</v>
      </c>
      <c r="AB1388" s="44" t="str">
        <f>TRIM(MID(Raw_data[[#This Row],[Location]],LEN("Positive Recovery- ")+1,LEN(Raw_data[[#This Row],[Location]])))</f>
        <v>Dallas Ft Worth</v>
      </c>
      <c r="AC1388" s="45">
        <f t="shared" si="22"/>
        <v>45292</v>
      </c>
      <c r="AD1388" s="44" t="str">
        <f>VLOOKUP(Raw_data[[#This Row],[Locations]]&amp;Raw_data[[#This Row],[Looker2]],Category!A:E,5,0)</f>
        <v>Company Owned</v>
      </c>
      <c r="AE1388" s="44" t="str">
        <f>Raw_data[[#This Row],[Locations]]&amp;Raw_data[[#This Row],[Looker2]]</f>
        <v>Dallas Ft WorthRTC</v>
      </c>
    </row>
    <row r="1389" spans="1:31">
      <c r="A1389" s="15">
        <v>45306</v>
      </c>
      <c r="B1389" s="15">
        <v>45305</v>
      </c>
      <c r="C1389" t="s">
        <v>9</v>
      </c>
      <c r="D1389">
        <v>207085</v>
      </c>
      <c r="E1389" t="s">
        <v>949</v>
      </c>
      <c r="F1389" t="s">
        <v>950</v>
      </c>
      <c r="G1389" t="s">
        <v>382</v>
      </c>
      <c r="H1389" t="s">
        <v>154</v>
      </c>
      <c r="I1389" t="s">
        <v>232</v>
      </c>
      <c r="J1389" t="s">
        <v>93</v>
      </c>
      <c r="K1389" t="s">
        <v>107</v>
      </c>
      <c r="L1389" t="s">
        <v>131</v>
      </c>
      <c r="M1389">
        <v>1</v>
      </c>
      <c r="N1389" s="47">
        <v>530</v>
      </c>
      <c r="O1389" s="47">
        <v>0</v>
      </c>
      <c r="P1389" s="47">
        <v>0</v>
      </c>
      <c r="Q1389" s="47">
        <v>0</v>
      </c>
      <c r="R1389" s="47">
        <v>0</v>
      </c>
      <c r="S1389" s="47">
        <v>530</v>
      </c>
      <c r="T1389" s="47">
        <v>477</v>
      </c>
      <c r="U1389" s="47">
        <v>477</v>
      </c>
      <c r="V1389" t="s">
        <v>71</v>
      </c>
      <c r="W1389" t="s">
        <v>72</v>
      </c>
      <c r="X1389"/>
      <c r="Y1389" t="s">
        <v>240</v>
      </c>
      <c r="Z1389" s="43" t="str">
        <f>Raw_data[[#This Row],[Month]]&amp;Raw_data[[#This Row],[Locations]]&amp;Raw_data[[#This Row],[Looker2]]</f>
        <v>45292Dallas Ft WorthRTC</v>
      </c>
      <c r="AA1389" s="44" t="str">
        <f>IFERROR(VLOOKUP(Raw_data[[#This Row],[Description]],'LU Table'!$A$1:$B$50,2,0),"")</f>
        <v>RTC</v>
      </c>
      <c r="AB1389" s="44" t="str">
        <f>TRIM(MID(Raw_data[[#This Row],[Location]],LEN("Positive Recovery- ")+1,LEN(Raw_data[[#This Row],[Location]])))</f>
        <v>Dallas Ft Worth</v>
      </c>
      <c r="AC1389" s="45">
        <f t="shared" si="22"/>
        <v>45292</v>
      </c>
      <c r="AD1389" s="44" t="str">
        <f>VLOOKUP(Raw_data[[#This Row],[Locations]]&amp;Raw_data[[#This Row],[Looker2]],Category!A:E,5,0)</f>
        <v>Company Owned</v>
      </c>
      <c r="AE1389" s="44" t="str">
        <f>Raw_data[[#This Row],[Locations]]&amp;Raw_data[[#This Row],[Looker2]]</f>
        <v>Dallas Ft WorthRTC</v>
      </c>
    </row>
    <row r="1390" spans="1:31">
      <c r="A1390" s="15">
        <v>45306</v>
      </c>
      <c r="B1390" s="15">
        <v>45305</v>
      </c>
      <c r="C1390" t="s">
        <v>9</v>
      </c>
      <c r="D1390">
        <v>207086</v>
      </c>
      <c r="E1390" t="s">
        <v>677</v>
      </c>
      <c r="F1390" t="s">
        <v>543</v>
      </c>
      <c r="G1390" t="s">
        <v>508</v>
      </c>
      <c r="H1390" t="s">
        <v>151</v>
      </c>
      <c r="I1390" t="s">
        <v>232</v>
      </c>
      <c r="J1390" t="s">
        <v>88</v>
      </c>
      <c r="K1390" t="s">
        <v>57</v>
      </c>
      <c r="L1390" t="s">
        <v>131</v>
      </c>
      <c r="M1390">
        <v>1</v>
      </c>
      <c r="N1390" s="47">
        <v>500</v>
      </c>
      <c r="O1390" s="47">
        <v>0</v>
      </c>
      <c r="P1390" s="47">
        <v>0</v>
      </c>
      <c r="Q1390" s="47">
        <v>0</v>
      </c>
      <c r="R1390" s="47">
        <v>0</v>
      </c>
      <c r="S1390" s="47">
        <v>0</v>
      </c>
      <c r="T1390" s="47">
        <v>450</v>
      </c>
      <c r="U1390" s="47">
        <v>-50</v>
      </c>
      <c r="V1390" t="s">
        <v>71</v>
      </c>
      <c r="W1390" t="s">
        <v>72</v>
      </c>
      <c r="X1390"/>
      <c r="Y1390" t="s">
        <v>240</v>
      </c>
      <c r="Z1390" s="43" t="str">
        <f>Raw_data[[#This Row],[Month]]&amp;Raw_data[[#This Row],[Locations]]&amp;Raw_data[[#This Row],[Looker2]]</f>
        <v>45292Hill CountryRTC</v>
      </c>
      <c r="AA1390" s="44" t="str">
        <f>IFERROR(VLOOKUP(Raw_data[[#This Row],[Description]],'LU Table'!$A$1:$B$50,2,0),"")</f>
        <v>RTC</v>
      </c>
      <c r="AB1390" s="44" t="str">
        <f>TRIM(MID(Raw_data[[#This Row],[Location]],LEN("Positive Recovery- ")+1,LEN(Raw_data[[#This Row],[Location]])))</f>
        <v>Hill Country</v>
      </c>
      <c r="AC1390" s="45">
        <f t="shared" si="22"/>
        <v>45292</v>
      </c>
      <c r="AD1390" s="44" t="str">
        <f>VLOOKUP(Raw_data[[#This Row],[Locations]]&amp;Raw_data[[#This Row],[Looker2]],Category!A:E,5,0)</f>
        <v>Company Owned</v>
      </c>
      <c r="AE1390" s="44" t="str">
        <f>Raw_data[[#This Row],[Locations]]&amp;Raw_data[[#This Row],[Looker2]]</f>
        <v>Hill CountryRTC</v>
      </c>
    </row>
    <row r="1391" spans="1:31">
      <c r="A1391" s="15">
        <v>45306</v>
      </c>
      <c r="B1391" s="15">
        <v>45305</v>
      </c>
      <c r="C1391" t="s">
        <v>9</v>
      </c>
      <c r="D1391">
        <v>207087</v>
      </c>
      <c r="E1391" t="s">
        <v>1049</v>
      </c>
      <c r="F1391" t="s">
        <v>391</v>
      </c>
      <c r="G1391" t="s">
        <v>450</v>
      </c>
      <c r="H1391" t="s">
        <v>155</v>
      </c>
      <c r="I1391" t="s">
        <v>232</v>
      </c>
      <c r="J1391" t="s">
        <v>17</v>
      </c>
      <c r="K1391" t="s">
        <v>16</v>
      </c>
      <c r="L1391" t="s">
        <v>130</v>
      </c>
      <c r="M1391">
        <v>1</v>
      </c>
      <c r="N1391" s="47">
        <v>750</v>
      </c>
      <c r="O1391" s="47">
        <v>0</v>
      </c>
      <c r="P1391" s="47">
        <v>0</v>
      </c>
      <c r="Q1391" s="47">
        <v>0</v>
      </c>
      <c r="R1391" s="47">
        <v>0</v>
      </c>
      <c r="S1391" s="47">
        <v>0</v>
      </c>
      <c r="T1391" s="47">
        <v>750</v>
      </c>
      <c r="U1391" s="47">
        <v>0</v>
      </c>
      <c r="V1391" t="s">
        <v>71</v>
      </c>
      <c r="W1391" t="s">
        <v>72</v>
      </c>
      <c r="X1391"/>
      <c r="Y1391" t="s">
        <v>240</v>
      </c>
      <c r="Z1391" s="43" t="str">
        <f>Raw_data[[#This Row],[Month]]&amp;Raw_data[[#This Row],[Locations]]&amp;Raw_data[[#This Row],[Looker2]]</f>
        <v>45292Garden OaksDetox</v>
      </c>
      <c r="AA1391" s="44" t="str">
        <f>IFERROR(VLOOKUP(Raw_data[[#This Row],[Description]],'LU Table'!$A$1:$B$50,2,0),"")</f>
        <v>Detox</v>
      </c>
      <c r="AB1391" s="44" t="str">
        <f>TRIM(MID(Raw_data[[#This Row],[Location]],LEN("Positive Recovery- ")+1,LEN(Raw_data[[#This Row],[Location]])))</f>
        <v>Garden Oaks</v>
      </c>
      <c r="AC1391" s="45">
        <f t="shared" si="22"/>
        <v>45292</v>
      </c>
      <c r="AD1391" s="44" t="str">
        <f>VLOOKUP(Raw_data[[#This Row],[Locations]]&amp;Raw_data[[#This Row],[Looker2]],Category!A:E,5,0)</f>
        <v>Company Owned</v>
      </c>
      <c r="AE1391" s="44" t="str">
        <f>Raw_data[[#This Row],[Locations]]&amp;Raw_data[[#This Row],[Looker2]]</f>
        <v>Garden OaksDetox</v>
      </c>
    </row>
    <row r="1392" spans="1:31">
      <c r="A1392" s="15">
        <v>45306</v>
      </c>
      <c r="B1392" s="15">
        <v>45305</v>
      </c>
      <c r="C1392" t="s">
        <v>9</v>
      </c>
      <c r="D1392">
        <v>207088</v>
      </c>
      <c r="E1392" t="s">
        <v>885</v>
      </c>
      <c r="F1392" t="s">
        <v>886</v>
      </c>
      <c r="G1392" t="s">
        <v>887</v>
      </c>
      <c r="H1392" t="s">
        <v>151</v>
      </c>
      <c r="I1392" t="s">
        <v>232</v>
      </c>
      <c r="J1392" t="s">
        <v>90</v>
      </c>
      <c r="K1392" t="s">
        <v>16</v>
      </c>
      <c r="L1392" t="s">
        <v>131</v>
      </c>
      <c r="M1392">
        <v>1</v>
      </c>
      <c r="N1392" s="47">
        <v>425</v>
      </c>
      <c r="O1392" s="47">
        <v>0</v>
      </c>
      <c r="P1392" s="47">
        <v>0</v>
      </c>
      <c r="Q1392" s="47">
        <v>0</v>
      </c>
      <c r="R1392" s="47">
        <v>0</v>
      </c>
      <c r="S1392" s="47">
        <v>425</v>
      </c>
      <c r="T1392" s="47">
        <v>425</v>
      </c>
      <c r="U1392" s="47">
        <v>425</v>
      </c>
      <c r="V1392" t="s">
        <v>71</v>
      </c>
      <c r="W1392" t="s">
        <v>72</v>
      </c>
      <c r="X1392"/>
      <c r="Y1392" t="s">
        <v>240</v>
      </c>
      <c r="Z1392" s="43" t="str">
        <f>Raw_data[[#This Row],[Month]]&amp;Raw_data[[#This Row],[Locations]]&amp;Raw_data[[#This Row],[Looker2]]</f>
        <v>45292Garden OaksRTC</v>
      </c>
      <c r="AA1392" s="44" t="str">
        <f>IFERROR(VLOOKUP(Raw_data[[#This Row],[Description]],'LU Table'!$A$1:$B$50,2,0),"")</f>
        <v>RTC</v>
      </c>
      <c r="AB1392" s="44" t="str">
        <f>TRIM(MID(Raw_data[[#This Row],[Location]],LEN("Positive Recovery- ")+1,LEN(Raw_data[[#This Row],[Location]])))</f>
        <v>Garden Oaks</v>
      </c>
      <c r="AC1392" s="45">
        <f t="shared" si="22"/>
        <v>45292</v>
      </c>
      <c r="AD1392" s="44" t="str">
        <f>VLOOKUP(Raw_data[[#This Row],[Locations]]&amp;Raw_data[[#This Row],[Looker2]],Category!A:E,5,0)</f>
        <v>Company Owned</v>
      </c>
      <c r="AE1392" s="44" t="str">
        <f>Raw_data[[#This Row],[Locations]]&amp;Raw_data[[#This Row],[Looker2]]</f>
        <v>Garden OaksRTC</v>
      </c>
    </row>
    <row r="1393" spans="1:31">
      <c r="A1393" s="15">
        <v>45306</v>
      </c>
      <c r="B1393" s="15">
        <v>45305</v>
      </c>
      <c r="C1393" t="s">
        <v>9</v>
      </c>
      <c r="D1393">
        <v>207089</v>
      </c>
      <c r="E1393" t="s">
        <v>116</v>
      </c>
      <c r="F1393" t="s">
        <v>272</v>
      </c>
      <c r="G1393" t="s">
        <v>273</v>
      </c>
      <c r="H1393" t="s">
        <v>151</v>
      </c>
      <c r="I1393" t="s">
        <v>232</v>
      </c>
      <c r="J1393" t="s">
        <v>89</v>
      </c>
      <c r="K1393" t="s">
        <v>16</v>
      </c>
      <c r="L1393" t="s">
        <v>131</v>
      </c>
      <c r="M1393">
        <v>1</v>
      </c>
      <c r="N1393" s="47">
        <v>425</v>
      </c>
      <c r="O1393" s="47">
        <v>0</v>
      </c>
      <c r="P1393" s="47">
        <v>0</v>
      </c>
      <c r="Q1393" s="47">
        <v>0</v>
      </c>
      <c r="R1393" s="47">
        <v>0</v>
      </c>
      <c r="S1393" s="47">
        <v>0</v>
      </c>
      <c r="T1393" s="47">
        <v>382.5</v>
      </c>
      <c r="U1393" s="47">
        <v>-42.5</v>
      </c>
      <c r="V1393" t="s">
        <v>71</v>
      </c>
      <c r="W1393" t="s">
        <v>72</v>
      </c>
      <c r="X1393"/>
      <c r="Y1393" t="s">
        <v>240</v>
      </c>
      <c r="Z1393" s="43" t="str">
        <f>Raw_data[[#This Row],[Month]]&amp;Raw_data[[#This Row],[Locations]]&amp;Raw_data[[#This Row],[Looker2]]</f>
        <v>45292Garden OaksRTC</v>
      </c>
      <c r="AA1393" s="44" t="str">
        <f>IFERROR(VLOOKUP(Raw_data[[#This Row],[Description]],'LU Table'!$A$1:$B$50,2,0),"")</f>
        <v>RTC</v>
      </c>
      <c r="AB1393" s="44" t="str">
        <f>TRIM(MID(Raw_data[[#This Row],[Location]],LEN("Positive Recovery- ")+1,LEN(Raw_data[[#This Row],[Location]])))</f>
        <v>Garden Oaks</v>
      </c>
      <c r="AC1393" s="45">
        <f t="shared" si="22"/>
        <v>45292</v>
      </c>
      <c r="AD1393" s="44" t="str">
        <f>VLOOKUP(Raw_data[[#This Row],[Locations]]&amp;Raw_data[[#This Row],[Looker2]],Category!A:E,5,0)</f>
        <v>Company Owned</v>
      </c>
      <c r="AE1393" s="44" t="str">
        <f>Raw_data[[#This Row],[Locations]]&amp;Raw_data[[#This Row],[Looker2]]</f>
        <v>Garden OaksRTC</v>
      </c>
    </row>
    <row r="1394" spans="1:31">
      <c r="A1394" s="15">
        <v>45306</v>
      </c>
      <c r="B1394" s="15">
        <v>45305</v>
      </c>
      <c r="C1394" t="s">
        <v>9</v>
      </c>
      <c r="D1394">
        <v>207090</v>
      </c>
      <c r="E1394" t="s">
        <v>187</v>
      </c>
      <c r="F1394" t="s">
        <v>349</v>
      </c>
      <c r="G1394" t="s">
        <v>507</v>
      </c>
      <c r="H1394" t="s">
        <v>151</v>
      </c>
      <c r="I1394" t="s">
        <v>232</v>
      </c>
      <c r="J1394" t="s">
        <v>88</v>
      </c>
      <c r="K1394" t="s">
        <v>107</v>
      </c>
      <c r="L1394" t="s">
        <v>130</v>
      </c>
      <c r="M1394">
        <v>1</v>
      </c>
      <c r="N1394" s="47">
        <v>500</v>
      </c>
      <c r="O1394" s="47">
        <v>0</v>
      </c>
      <c r="P1394" s="47">
        <v>0</v>
      </c>
      <c r="Q1394" s="47">
        <v>0</v>
      </c>
      <c r="R1394" s="47">
        <v>0</v>
      </c>
      <c r="S1394" s="47">
        <v>500</v>
      </c>
      <c r="T1394" s="47">
        <v>450</v>
      </c>
      <c r="U1394" s="47">
        <v>450</v>
      </c>
      <c r="V1394" t="s">
        <v>71</v>
      </c>
      <c r="W1394" t="s">
        <v>72</v>
      </c>
      <c r="X1394"/>
      <c r="Y1394" t="s">
        <v>240</v>
      </c>
      <c r="Z1394" s="43" t="str">
        <f>Raw_data[[#This Row],[Month]]&amp;Raw_data[[#This Row],[Locations]]&amp;Raw_data[[#This Row],[Looker2]]</f>
        <v>45292Dallas Ft WorthRTC</v>
      </c>
      <c r="AA1394" s="44" t="str">
        <f>IFERROR(VLOOKUP(Raw_data[[#This Row],[Description]],'LU Table'!$A$1:$B$50,2,0),"")</f>
        <v>RTC</v>
      </c>
      <c r="AB1394" s="44" t="str">
        <f>TRIM(MID(Raw_data[[#This Row],[Location]],LEN("Positive Recovery- ")+1,LEN(Raw_data[[#This Row],[Location]])))</f>
        <v>Dallas Ft Worth</v>
      </c>
      <c r="AC1394" s="45">
        <f t="shared" si="22"/>
        <v>45292</v>
      </c>
      <c r="AD1394" s="44" t="str">
        <f>VLOOKUP(Raw_data[[#This Row],[Locations]]&amp;Raw_data[[#This Row],[Looker2]],Category!A:E,5,0)</f>
        <v>Company Owned</v>
      </c>
      <c r="AE1394" s="44" t="str">
        <f>Raw_data[[#This Row],[Locations]]&amp;Raw_data[[#This Row],[Looker2]]</f>
        <v>Dallas Ft WorthRTC</v>
      </c>
    </row>
    <row r="1395" spans="1:31">
      <c r="A1395" s="15">
        <v>45306</v>
      </c>
      <c r="B1395" s="15">
        <v>45305</v>
      </c>
      <c r="C1395" t="s">
        <v>9</v>
      </c>
      <c r="D1395">
        <v>207091</v>
      </c>
      <c r="E1395" t="s">
        <v>746</v>
      </c>
      <c r="F1395" t="s">
        <v>463</v>
      </c>
      <c r="G1395" t="s">
        <v>312</v>
      </c>
      <c r="H1395" t="s">
        <v>178</v>
      </c>
      <c r="I1395" t="s">
        <v>232</v>
      </c>
      <c r="J1395" t="s">
        <v>711</v>
      </c>
      <c r="K1395" t="s">
        <v>16</v>
      </c>
      <c r="L1395" t="s">
        <v>131</v>
      </c>
      <c r="M1395">
        <v>1</v>
      </c>
      <c r="N1395" s="47">
        <v>312</v>
      </c>
      <c r="O1395" s="47">
        <v>0</v>
      </c>
      <c r="P1395" s="47">
        <v>0</v>
      </c>
      <c r="Q1395" s="47">
        <v>0</v>
      </c>
      <c r="R1395" s="47">
        <v>0</v>
      </c>
      <c r="S1395" s="47">
        <v>0</v>
      </c>
      <c r="T1395" s="47">
        <v>280.8</v>
      </c>
      <c r="U1395" s="47">
        <v>8.8000000000000007</v>
      </c>
      <c r="V1395" t="s">
        <v>71</v>
      </c>
      <c r="W1395" t="s">
        <v>72</v>
      </c>
      <c r="X1395"/>
      <c r="Y1395" t="s">
        <v>240</v>
      </c>
      <c r="Z1395" s="43" t="str">
        <f>Raw_data[[#This Row],[Month]]&amp;Raw_data[[#This Row],[Locations]]&amp;Raw_data[[#This Row],[Looker2]]</f>
        <v>45292Garden OaksRTC</v>
      </c>
      <c r="AA1395" s="44" t="str">
        <f>IFERROR(VLOOKUP(Raw_data[[#This Row],[Description]],'LU Table'!$A$1:$B$50,2,0),"")</f>
        <v>RTC</v>
      </c>
      <c r="AB1395" s="44" t="str">
        <f>TRIM(MID(Raw_data[[#This Row],[Location]],LEN("Positive Recovery- ")+1,LEN(Raw_data[[#This Row],[Location]])))</f>
        <v>Garden Oaks</v>
      </c>
      <c r="AC1395" s="45">
        <f t="shared" si="22"/>
        <v>45292</v>
      </c>
      <c r="AD1395" s="44" t="str">
        <f>VLOOKUP(Raw_data[[#This Row],[Locations]]&amp;Raw_data[[#This Row],[Looker2]],Category!A:E,5,0)</f>
        <v>Company Owned</v>
      </c>
      <c r="AE1395" s="44" t="str">
        <f>Raw_data[[#This Row],[Locations]]&amp;Raw_data[[#This Row],[Looker2]]</f>
        <v>Garden OaksRTC</v>
      </c>
    </row>
    <row r="1396" spans="1:31">
      <c r="A1396" s="15">
        <v>45306</v>
      </c>
      <c r="B1396" s="15">
        <v>45305</v>
      </c>
      <c r="C1396" t="s">
        <v>9</v>
      </c>
      <c r="D1396">
        <v>207092</v>
      </c>
      <c r="E1396" t="s">
        <v>1046</v>
      </c>
      <c r="F1396" t="s">
        <v>1047</v>
      </c>
      <c r="G1396" t="s">
        <v>1048</v>
      </c>
      <c r="H1396" t="s">
        <v>164</v>
      </c>
      <c r="I1396" t="s">
        <v>232</v>
      </c>
      <c r="J1396" t="s">
        <v>88</v>
      </c>
      <c r="K1396" t="s">
        <v>57</v>
      </c>
      <c r="L1396" t="s">
        <v>134</v>
      </c>
      <c r="M1396">
        <v>1</v>
      </c>
      <c r="N1396" s="47">
        <v>400</v>
      </c>
      <c r="O1396" s="47">
        <v>0</v>
      </c>
      <c r="P1396" s="47">
        <v>0</v>
      </c>
      <c r="Q1396" s="47">
        <v>0</v>
      </c>
      <c r="R1396" s="47">
        <v>0</v>
      </c>
      <c r="S1396" s="47">
        <v>400</v>
      </c>
      <c r="T1396" s="47">
        <v>360</v>
      </c>
      <c r="U1396" s="47">
        <v>360</v>
      </c>
      <c r="V1396" t="s">
        <v>71</v>
      </c>
      <c r="W1396" t="s">
        <v>72</v>
      </c>
      <c r="X1396"/>
      <c r="Y1396" t="s">
        <v>240</v>
      </c>
      <c r="Z1396" s="43" t="str">
        <f>Raw_data[[#This Row],[Month]]&amp;Raw_data[[#This Row],[Locations]]&amp;Raw_data[[#This Row],[Looker2]]</f>
        <v>45292Hill CountryRTC</v>
      </c>
      <c r="AA1396" s="44" t="str">
        <f>IFERROR(VLOOKUP(Raw_data[[#This Row],[Description]],'LU Table'!$A$1:$B$50,2,0),"")</f>
        <v>RTC</v>
      </c>
      <c r="AB1396" s="44" t="str">
        <f>TRIM(MID(Raw_data[[#This Row],[Location]],LEN("Positive Recovery- ")+1,LEN(Raw_data[[#This Row],[Location]])))</f>
        <v>Hill Country</v>
      </c>
      <c r="AC1396" s="45">
        <f t="shared" si="22"/>
        <v>45292</v>
      </c>
      <c r="AD1396" s="44" t="str">
        <f>VLOOKUP(Raw_data[[#This Row],[Locations]]&amp;Raw_data[[#This Row],[Looker2]],Category!A:E,5,0)</f>
        <v>Company Owned</v>
      </c>
      <c r="AE1396" s="44" t="str">
        <f>Raw_data[[#This Row],[Locations]]&amp;Raw_data[[#This Row],[Looker2]]</f>
        <v>Hill CountryRTC</v>
      </c>
    </row>
    <row r="1397" spans="1:31">
      <c r="A1397" s="15">
        <v>45306</v>
      </c>
      <c r="B1397" s="15">
        <v>45305</v>
      </c>
      <c r="C1397" t="s">
        <v>9</v>
      </c>
      <c r="D1397">
        <v>207093</v>
      </c>
      <c r="E1397" t="s">
        <v>1076</v>
      </c>
      <c r="F1397" t="s">
        <v>1077</v>
      </c>
      <c r="G1397" t="s">
        <v>1078</v>
      </c>
      <c r="H1397" t="s">
        <v>151</v>
      </c>
      <c r="I1397" t="s">
        <v>232</v>
      </c>
      <c r="J1397" t="s">
        <v>89</v>
      </c>
      <c r="K1397" t="s">
        <v>16</v>
      </c>
      <c r="L1397" t="s">
        <v>131</v>
      </c>
      <c r="M1397">
        <v>1</v>
      </c>
      <c r="N1397" s="47">
        <v>425</v>
      </c>
      <c r="O1397" s="47">
        <v>0</v>
      </c>
      <c r="P1397" s="47">
        <v>0</v>
      </c>
      <c r="Q1397" s="47">
        <v>0</v>
      </c>
      <c r="R1397" s="47">
        <v>0</v>
      </c>
      <c r="S1397" s="47">
        <v>0</v>
      </c>
      <c r="T1397" s="47">
        <v>382.5</v>
      </c>
      <c r="U1397" s="47">
        <v>-42.5</v>
      </c>
      <c r="V1397" t="s">
        <v>71</v>
      </c>
      <c r="W1397" t="s">
        <v>72</v>
      </c>
      <c r="X1397"/>
      <c r="Y1397" t="s">
        <v>240</v>
      </c>
      <c r="Z1397" s="43" t="str">
        <f>Raw_data[[#This Row],[Month]]&amp;Raw_data[[#This Row],[Locations]]&amp;Raw_data[[#This Row],[Looker2]]</f>
        <v>45292Garden OaksRTC</v>
      </c>
      <c r="AA1397" s="44" t="str">
        <f>IFERROR(VLOOKUP(Raw_data[[#This Row],[Description]],'LU Table'!$A$1:$B$50,2,0),"")</f>
        <v>RTC</v>
      </c>
      <c r="AB1397" s="44" t="str">
        <f>TRIM(MID(Raw_data[[#This Row],[Location]],LEN("Positive Recovery- ")+1,LEN(Raw_data[[#This Row],[Location]])))</f>
        <v>Garden Oaks</v>
      </c>
      <c r="AC1397" s="45">
        <f t="shared" si="22"/>
        <v>45292</v>
      </c>
      <c r="AD1397" s="44" t="str">
        <f>VLOOKUP(Raw_data[[#This Row],[Locations]]&amp;Raw_data[[#This Row],[Looker2]],Category!A:E,5,0)</f>
        <v>Company Owned</v>
      </c>
      <c r="AE1397" s="44" t="str">
        <f>Raw_data[[#This Row],[Locations]]&amp;Raw_data[[#This Row],[Looker2]]</f>
        <v>Garden OaksRTC</v>
      </c>
    </row>
    <row r="1398" spans="1:31">
      <c r="A1398" s="15">
        <v>45306</v>
      </c>
      <c r="B1398" s="15">
        <v>45305</v>
      </c>
      <c r="C1398" t="s">
        <v>9</v>
      </c>
      <c r="D1398">
        <v>207094</v>
      </c>
      <c r="E1398" t="s">
        <v>122</v>
      </c>
      <c r="F1398" t="s">
        <v>441</v>
      </c>
      <c r="G1398" t="s">
        <v>442</v>
      </c>
      <c r="H1398" t="s">
        <v>627</v>
      </c>
      <c r="I1398" t="s">
        <v>232</v>
      </c>
      <c r="J1398" t="s">
        <v>94</v>
      </c>
      <c r="K1398" t="s">
        <v>16</v>
      </c>
      <c r="L1398" t="s">
        <v>130</v>
      </c>
      <c r="M1398">
        <v>1</v>
      </c>
      <c r="N1398" s="47">
        <v>495</v>
      </c>
      <c r="O1398" s="47">
        <v>0</v>
      </c>
      <c r="P1398" s="47">
        <v>0</v>
      </c>
      <c r="Q1398" s="47">
        <v>0</v>
      </c>
      <c r="R1398" s="47">
        <v>0</v>
      </c>
      <c r="S1398" s="47">
        <v>0</v>
      </c>
      <c r="T1398" s="47">
        <v>445.5</v>
      </c>
      <c r="U1398" s="47">
        <v>74.25</v>
      </c>
      <c r="V1398" t="s">
        <v>71</v>
      </c>
      <c r="W1398" t="s">
        <v>72</v>
      </c>
      <c r="X1398"/>
      <c r="Y1398" t="s">
        <v>240</v>
      </c>
      <c r="Z1398" s="43" t="str">
        <f>Raw_data[[#This Row],[Month]]&amp;Raw_data[[#This Row],[Locations]]&amp;Raw_data[[#This Row],[Looker2]]</f>
        <v>45292Garden OaksRTC</v>
      </c>
      <c r="AA1398" s="44" t="str">
        <f>IFERROR(VLOOKUP(Raw_data[[#This Row],[Description]],'LU Table'!$A$1:$B$50,2,0),"")</f>
        <v>RTC</v>
      </c>
      <c r="AB1398" s="44" t="str">
        <f>TRIM(MID(Raw_data[[#This Row],[Location]],LEN("Positive Recovery- ")+1,LEN(Raw_data[[#This Row],[Location]])))</f>
        <v>Garden Oaks</v>
      </c>
      <c r="AC1398" s="45">
        <f t="shared" si="22"/>
        <v>45292</v>
      </c>
      <c r="AD1398" s="44" t="str">
        <f>VLOOKUP(Raw_data[[#This Row],[Locations]]&amp;Raw_data[[#This Row],[Looker2]],Category!A:E,5,0)</f>
        <v>Company Owned</v>
      </c>
      <c r="AE1398" s="44" t="str">
        <f>Raw_data[[#This Row],[Locations]]&amp;Raw_data[[#This Row],[Looker2]]</f>
        <v>Garden OaksRTC</v>
      </c>
    </row>
    <row r="1399" spans="1:31">
      <c r="A1399" s="15">
        <v>45306</v>
      </c>
      <c r="B1399" s="15">
        <v>45305</v>
      </c>
      <c r="C1399" t="s">
        <v>9</v>
      </c>
      <c r="D1399">
        <v>207095</v>
      </c>
      <c r="E1399" t="s">
        <v>544</v>
      </c>
      <c r="F1399" t="s">
        <v>395</v>
      </c>
      <c r="G1399" t="s">
        <v>331</v>
      </c>
      <c r="H1399" t="s">
        <v>152</v>
      </c>
      <c r="I1399" t="s">
        <v>232</v>
      </c>
      <c r="J1399" t="s">
        <v>90</v>
      </c>
      <c r="K1399" t="s">
        <v>57</v>
      </c>
      <c r="L1399" t="s">
        <v>131</v>
      </c>
      <c r="M1399">
        <v>1</v>
      </c>
      <c r="N1399" s="47">
        <v>535</v>
      </c>
      <c r="O1399" s="47">
        <v>0</v>
      </c>
      <c r="P1399" s="47">
        <v>0</v>
      </c>
      <c r="Q1399" s="47">
        <v>0</v>
      </c>
      <c r="R1399" s="47">
        <v>0</v>
      </c>
      <c r="S1399" s="47">
        <v>0</v>
      </c>
      <c r="T1399" s="47">
        <v>481.5</v>
      </c>
      <c r="U1399" s="47">
        <v>0</v>
      </c>
      <c r="V1399" t="s">
        <v>71</v>
      </c>
      <c r="W1399" t="s">
        <v>72</v>
      </c>
      <c r="X1399"/>
      <c r="Y1399" t="s">
        <v>240</v>
      </c>
      <c r="Z1399" s="43" t="str">
        <f>Raw_data[[#This Row],[Month]]&amp;Raw_data[[#This Row],[Locations]]&amp;Raw_data[[#This Row],[Looker2]]</f>
        <v>45292Hill CountryRTC</v>
      </c>
      <c r="AA1399" s="44" t="str">
        <f>IFERROR(VLOOKUP(Raw_data[[#This Row],[Description]],'LU Table'!$A$1:$B$50,2,0),"")</f>
        <v>RTC</v>
      </c>
      <c r="AB1399" s="44" t="str">
        <f>TRIM(MID(Raw_data[[#This Row],[Location]],LEN("Positive Recovery- ")+1,LEN(Raw_data[[#This Row],[Location]])))</f>
        <v>Hill Country</v>
      </c>
      <c r="AC1399" s="45">
        <f t="shared" si="22"/>
        <v>45292</v>
      </c>
      <c r="AD1399" s="44" t="str">
        <f>VLOOKUP(Raw_data[[#This Row],[Locations]]&amp;Raw_data[[#This Row],[Looker2]],Category!A:E,5,0)</f>
        <v>Company Owned</v>
      </c>
      <c r="AE1399" s="44" t="str">
        <f>Raw_data[[#This Row],[Locations]]&amp;Raw_data[[#This Row],[Looker2]]</f>
        <v>Hill CountryRTC</v>
      </c>
    </row>
    <row r="1400" spans="1:31">
      <c r="A1400" s="15">
        <v>45306</v>
      </c>
      <c r="B1400" s="15">
        <v>45305</v>
      </c>
      <c r="C1400" t="s">
        <v>9</v>
      </c>
      <c r="D1400">
        <v>207096</v>
      </c>
      <c r="E1400" t="s">
        <v>691</v>
      </c>
      <c r="F1400" t="s">
        <v>314</v>
      </c>
      <c r="G1400" t="s">
        <v>692</v>
      </c>
      <c r="H1400" t="s">
        <v>627</v>
      </c>
      <c r="I1400" t="s">
        <v>232</v>
      </c>
      <c r="J1400" t="s">
        <v>94</v>
      </c>
      <c r="K1400" t="s">
        <v>107</v>
      </c>
      <c r="L1400" t="s">
        <v>130</v>
      </c>
      <c r="M1400">
        <v>1</v>
      </c>
      <c r="N1400" s="47">
        <v>495</v>
      </c>
      <c r="O1400" s="47">
        <v>0</v>
      </c>
      <c r="P1400" s="47">
        <v>0</v>
      </c>
      <c r="Q1400" s="47">
        <v>0</v>
      </c>
      <c r="R1400" s="47">
        <v>0</v>
      </c>
      <c r="S1400" s="47">
        <v>0</v>
      </c>
      <c r="T1400" s="47">
        <v>445.5</v>
      </c>
      <c r="U1400" s="47">
        <v>148.5</v>
      </c>
      <c r="V1400" t="s">
        <v>71</v>
      </c>
      <c r="W1400" t="s">
        <v>72</v>
      </c>
      <c r="X1400"/>
      <c r="Y1400" t="s">
        <v>240</v>
      </c>
      <c r="Z1400" s="43" t="str">
        <f>Raw_data[[#This Row],[Month]]&amp;Raw_data[[#This Row],[Locations]]&amp;Raw_data[[#This Row],[Looker2]]</f>
        <v>45292Dallas Ft WorthRTC</v>
      </c>
      <c r="AA1400" s="44" t="str">
        <f>IFERROR(VLOOKUP(Raw_data[[#This Row],[Description]],'LU Table'!$A$1:$B$50,2,0),"")</f>
        <v>RTC</v>
      </c>
      <c r="AB1400" s="44" t="str">
        <f>TRIM(MID(Raw_data[[#This Row],[Location]],LEN("Positive Recovery- ")+1,LEN(Raw_data[[#This Row],[Location]])))</f>
        <v>Dallas Ft Worth</v>
      </c>
      <c r="AC1400" s="45">
        <f t="shared" si="22"/>
        <v>45292</v>
      </c>
      <c r="AD1400" s="44" t="str">
        <f>VLOOKUP(Raw_data[[#This Row],[Locations]]&amp;Raw_data[[#This Row],[Looker2]],Category!A:E,5,0)</f>
        <v>Company Owned</v>
      </c>
      <c r="AE1400" s="44" t="str">
        <f>Raw_data[[#This Row],[Locations]]&amp;Raw_data[[#This Row],[Looker2]]</f>
        <v>Dallas Ft WorthRTC</v>
      </c>
    </row>
    <row r="1401" spans="1:31">
      <c r="A1401" s="15">
        <v>45306</v>
      </c>
      <c r="B1401" s="15">
        <v>45305</v>
      </c>
      <c r="C1401" t="s">
        <v>9</v>
      </c>
      <c r="D1401">
        <v>207097</v>
      </c>
      <c r="E1401" t="s">
        <v>997</v>
      </c>
      <c r="F1401" t="s">
        <v>351</v>
      </c>
      <c r="G1401" t="s">
        <v>408</v>
      </c>
      <c r="H1401" t="s">
        <v>151</v>
      </c>
      <c r="I1401" t="s">
        <v>232</v>
      </c>
      <c r="J1401" t="s">
        <v>806</v>
      </c>
      <c r="K1401" t="s">
        <v>107</v>
      </c>
      <c r="L1401" t="s">
        <v>130</v>
      </c>
      <c r="M1401">
        <v>1</v>
      </c>
      <c r="N1401" s="47">
        <v>470</v>
      </c>
      <c r="O1401" s="47">
        <v>0</v>
      </c>
      <c r="P1401" s="47">
        <v>0</v>
      </c>
      <c r="Q1401" s="47">
        <v>0</v>
      </c>
      <c r="R1401" s="47">
        <v>0</v>
      </c>
      <c r="S1401" s="47">
        <v>0</v>
      </c>
      <c r="T1401" s="47">
        <v>423</v>
      </c>
      <c r="U1401" s="47">
        <v>188</v>
      </c>
      <c r="V1401" t="s">
        <v>71</v>
      </c>
      <c r="W1401" t="s">
        <v>72</v>
      </c>
      <c r="X1401"/>
      <c r="Y1401" t="s">
        <v>240</v>
      </c>
      <c r="Z1401" s="43" t="str">
        <f>Raw_data[[#This Row],[Month]]&amp;Raw_data[[#This Row],[Locations]]&amp;Raw_data[[#This Row],[Looker2]]</f>
        <v>45292Dallas Ft WorthRTC</v>
      </c>
      <c r="AA1401" s="44" t="str">
        <f>IFERROR(VLOOKUP(Raw_data[[#This Row],[Description]],'LU Table'!$A$1:$B$50,2,0),"")</f>
        <v>RTC</v>
      </c>
      <c r="AB1401" s="44" t="str">
        <f>TRIM(MID(Raw_data[[#This Row],[Location]],LEN("Positive Recovery- ")+1,LEN(Raw_data[[#This Row],[Location]])))</f>
        <v>Dallas Ft Worth</v>
      </c>
      <c r="AC1401" s="45">
        <f t="shared" si="22"/>
        <v>45292</v>
      </c>
      <c r="AD1401" s="44" t="str">
        <f>VLOOKUP(Raw_data[[#This Row],[Locations]]&amp;Raw_data[[#This Row],[Looker2]],Category!A:E,5,0)</f>
        <v>Company Owned</v>
      </c>
      <c r="AE1401" s="44" t="str">
        <f>Raw_data[[#This Row],[Locations]]&amp;Raw_data[[#This Row],[Looker2]]</f>
        <v>Dallas Ft WorthRTC</v>
      </c>
    </row>
    <row r="1402" spans="1:31">
      <c r="A1402" s="15">
        <v>45306</v>
      </c>
      <c r="B1402" s="15">
        <v>45305</v>
      </c>
      <c r="C1402" t="s">
        <v>9</v>
      </c>
      <c r="D1402">
        <v>207098</v>
      </c>
      <c r="E1402" t="s">
        <v>1033</v>
      </c>
      <c r="F1402" t="s">
        <v>1034</v>
      </c>
      <c r="G1402" t="s">
        <v>1035</v>
      </c>
      <c r="H1402" t="s">
        <v>151</v>
      </c>
      <c r="I1402" t="s">
        <v>232</v>
      </c>
      <c r="J1402" t="s">
        <v>92</v>
      </c>
      <c r="K1402" t="s">
        <v>16</v>
      </c>
      <c r="L1402" t="s">
        <v>130</v>
      </c>
      <c r="M1402">
        <v>1</v>
      </c>
      <c r="N1402" s="47">
        <v>475</v>
      </c>
      <c r="O1402" s="47">
        <v>0</v>
      </c>
      <c r="P1402" s="47">
        <v>0</v>
      </c>
      <c r="Q1402" s="47">
        <v>0</v>
      </c>
      <c r="R1402" s="47">
        <v>0</v>
      </c>
      <c r="S1402" s="47">
        <v>475</v>
      </c>
      <c r="T1402" s="47">
        <v>427.5</v>
      </c>
      <c r="U1402" s="47">
        <v>427.5</v>
      </c>
      <c r="V1402" t="s">
        <v>71</v>
      </c>
      <c r="W1402" t="s">
        <v>72</v>
      </c>
      <c r="X1402"/>
      <c r="Y1402" t="s">
        <v>240</v>
      </c>
      <c r="Z1402" s="43" t="str">
        <f>Raw_data[[#This Row],[Month]]&amp;Raw_data[[#This Row],[Locations]]&amp;Raw_data[[#This Row],[Looker2]]</f>
        <v>45292Garden OaksRTC</v>
      </c>
      <c r="AA1402" s="44" t="str">
        <f>IFERROR(VLOOKUP(Raw_data[[#This Row],[Description]],'LU Table'!$A$1:$B$50,2,0),"")</f>
        <v>RTC</v>
      </c>
      <c r="AB1402" s="44" t="str">
        <f>TRIM(MID(Raw_data[[#This Row],[Location]],LEN("Positive Recovery- ")+1,LEN(Raw_data[[#This Row],[Location]])))</f>
        <v>Garden Oaks</v>
      </c>
      <c r="AC1402" s="45">
        <f t="shared" si="22"/>
        <v>45292</v>
      </c>
      <c r="AD1402" s="44" t="str">
        <f>VLOOKUP(Raw_data[[#This Row],[Locations]]&amp;Raw_data[[#This Row],[Looker2]],Category!A:E,5,0)</f>
        <v>Company Owned</v>
      </c>
      <c r="AE1402" s="44" t="str">
        <f>Raw_data[[#This Row],[Locations]]&amp;Raw_data[[#This Row],[Looker2]]</f>
        <v>Garden OaksRTC</v>
      </c>
    </row>
    <row r="1403" spans="1:31">
      <c r="A1403" s="15">
        <v>45306</v>
      </c>
      <c r="B1403" s="15">
        <v>45305</v>
      </c>
      <c r="C1403" t="s">
        <v>9</v>
      </c>
      <c r="D1403">
        <v>207099</v>
      </c>
      <c r="E1403" t="s">
        <v>946</v>
      </c>
      <c r="F1403" t="s">
        <v>284</v>
      </c>
      <c r="G1403" t="s">
        <v>470</v>
      </c>
      <c r="H1403" t="s">
        <v>151</v>
      </c>
      <c r="I1403" t="s">
        <v>232</v>
      </c>
      <c r="J1403" t="s">
        <v>92</v>
      </c>
      <c r="K1403" t="s">
        <v>16</v>
      </c>
      <c r="L1403" t="s">
        <v>131</v>
      </c>
      <c r="M1403">
        <v>1</v>
      </c>
      <c r="N1403" s="47">
        <v>475</v>
      </c>
      <c r="O1403" s="47">
        <v>0</v>
      </c>
      <c r="P1403" s="47">
        <v>0</v>
      </c>
      <c r="Q1403" s="47">
        <v>0</v>
      </c>
      <c r="R1403" s="47">
        <v>0</v>
      </c>
      <c r="S1403" s="47">
        <v>475</v>
      </c>
      <c r="T1403" s="47">
        <v>427.5</v>
      </c>
      <c r="U1403" s="47">
        <v>427.5</v>
      </c>
      <c r="V1403" t="s">
        <v>71</v>
      </c>
      <c r="W1403" t="s">
        <v>72</v>
      </c>
      <c r="X1403"/>
      <c r="Y1403" t="s">
        <v>240</v>
      </c>
      <c r="Z1403" s="43" t="str">
        <f>Raw_data[[#This Row],[Month]]&amp;Raw_data[[#This Row],[Locations]]&amp;Raw_data[[#This Row],[Looker2]]</f>
        <v>45292Garden OaksRTC</v>
      </c>
      <c r="AA1403" s="44" t="str">
        <f>IFERROR(VLOOKUP(Raw_data[[#This Row],[Description]],'LU Table'!$A$1:$B$50,2,0),"")</f>
        <v>RTC</v>
      </c>
      <c r="AB1403" s="44" t="str">
        <f>TRIM(MID(Raw_data[[#This Row],[Location]],LEN("Positive Recovery- ")+1,LEN(Raw_data[[#This Row],[Location]])))</f>
        <v>Garden Oaks</v>
      </c>
      <c r="AC1403" s="45">
        <f t="shared" si="22"/>
        <v>45292</v>
      </c>
      <c r="AD1403" s="44" t="str">
        <f>VLOOKUP(Raw_data[[#This Row],[Locations]]&amp;Raw_data[[#This Row],[Looker2]],Category!A:E,5,0)</f>
        <v>Company Owned</v>
      </c>
      <c r="AE1403" s="44" t="str">
        <f>Raw_data[[#This Row],[Locations]]&amp;Raw_data[[#This Row],[Looker2]]</f>
        <v>Garden OaksRTC</v>
      </c>
    </row>
    <row r="1404" spans="1:31">
      <c r="A1404" s="15">
        <v>45306</v>
      </c>
      <c r="B1404" s="15">
        <v>45305</v>
      </c>
      <c r="C1404" t="s">
        <v>9</v>
      </c>
      <c r="D1404">
        <v>207101</v>
      </c>
      <c r="E1404" t="s">
        <v>969</v>
      </c>
      <c r="F1404" t="s">
        <v>307</v>
      </c>
      <c r="G1404" t="s">
        <v>276</v>
      </c>
      <c r="H1404" t="s">
        <v>152</v>
      </c>
      <c r="I1404" t="s">
        <v>232</v>
      </c>
      <c r="J1404" t="s">
        <v>96</v>
      </c>
      <c r="K1404" t="s">
        <v>107</v>
      </c>
      <c r="L1404" t="s">
        <v>130</v>
      </c>
      <c r="M1404">
        <v>1</v>
      </c>
      <c r="N1404" s="47">
        <v>428</v>
      </c>
      <c r="O1404" s="47">
        <v>0</v>
      </c>
      <c r="P1404" s="47">
        <v>0</v>
      </c>
      <c r="Q1404" s="47">
        <v>0</v>
      </c>
      <c r="R1404" s="47">
        <v>0</v>
      </c>
      <c r="S1404" s="47">
        <v>0</v>
      </c>
      <c r="T1404" s="47">
        <v>385.2</v>
      </c>
      <c r="U1404" s="47">
        <v>-42.8</v>
      </c>
      <c r="V1404" t="s">
        <v>71</v>
      </c>
      <c r="W1404" t="s">
        <v>72</v>
      </c>
      <c r="X1404"/>
      <c r="Y1404" t="s">
        <v>240</v>
      </c>
      <c r="Z1404" s="43" t="str">
        <f>Raw_data[[#This Row],[Month]]&amp;Raw_data[[#This Row],[Locations]]&amp;Raw_data[[#This Row],[Looker2]]</f>
        <v>45292Dallas Ft WorthRTC</v>
      </c>
      <c r="AA1404" s="44" t="str">
        <f>IFERROR(VLOOKUP(Raw_data[[#This Row],[Description]],'LU Table'!$A$1:$B$50,2,0),"")</f>
        <v>RTC</v>
      </c>
      <c r="AB1404" s="44" t="str">
        <f>TRIM(MID(Raw_data[[#This Row],[Location]],LEN("Positive Recovery- ")+1,LEN(Raw_data[[#This Row],[Location]])))</f>
        <v>Dallas Ft Worth</v>
      </c>
      <c r="AC1404" s="45">
        <f t="shared" si="22"/>
        <v>45292</v>
      </c>
      <c r="AD1404" s="44" t="str">
        <f>VLOOKUP(Raw_data[[#This Row],[Locations]]&amp;Raw_data[[#This Row],[Looker2]],Category!A:E,5,0)</f>
        <v>Company Owned</v>
      </c>
      <c r="AE1404" s="44" t="str">
        <f>Raw_data[[#This Row],[Locations]]&amp;Raw_data[[#This Row],[Looker2]]</f>
        <v>Dallas Ft WorthRTC</v>
      </c>
    </row>
    <row r="1405" spans="1:31">
      <c r="A1405" s="15">
        <v>45306</v>
      </c>
      <c r="B1405" s="15">
        <v>45305</v>
      </c>
      <c r="C1405" t="s">
        <v>9</v>
      </c>
      <c r="D1405">
        <v>207102</v>
      </c>
      <c r="E1405" t="s">
        <v>769</v>
      </c>
      <c r="F1405" t="s">
        <v>397</v>
      </c>
      <c r="G1405" t="s">
        <v>770</v>
      </c>
      <c r="H1405" t="s">
        <v>151</v>
      </c>
      <c r="I1405" t="s">
        <v>232</v>
      </c>
      <c r="J1405" t="s">
        <v>91</v>
      </c>
      <c r="K1405" t="s">
        <v>57</v>
      </c>
      <c r="L1405" t="s">
        <v>130</v>
      </c>
      <c r="M1405">
        <v>1</v>
      </c>
      <c r="N1405" s="47">
        <v>470</v>
      </c>
      <c r="O1405" s="47">
        <v>0</v>
      </c>
      <c r="P1405" s="47">
        <v>0</v>
      </c>
      <c r="Q1405" s="47">
        <v>0</v>
      </c>
      <c r="R1405" s="47">
        <v>0</v>
      </c>
      <c r="S1405" s="47">
        <v>0</v>
      </c>
      <c r="T1405" s="47">
        <v>423</v>
      </c>
      <c r="U1405" s="47">
        <v>-47</v>
      </c>
      <c r="V1405" t="s">
        <v>71</v>
      </c>
      <c r="W1405" t="s">
        <v>72</v>
      </c>
      <c r="X1405"/>
      <c r="Y1405" t="s">
        <v>240</v>
      </c>
      <c r="Z1405" s="43" t="str">
        <f>Raw_data[[#This Row],[Month]]&amp;Raw_data[[#This Row],[Locations]]&amp;Raw_data[[#This Row],[Looker2]]</f>
        <v>45292Hill CountryRTC</v>
      </c>
      <c r="AA1405" s="44" t="str">
        <f>IFERROR(VLOOKUP(Raw_data[[#This Row],[Description]],'LU Table'!$A$1:$B$50,2,0),"")</f>
        <v>RTC</v>
      </c>
      <c r="AB1405" s="44" t="str">
        <f>TRIM(MID(Raw_data[[#This Row],[Location]],LEN("Positive Recovery- ")+1,LEN(Raw_data[[#This Row],[Location]])))</f>
        <v>Hill Country</v>
      </c>
      <c r="AC1405" s="45">
        <f t="shared" si="22"/>
        <v>45292</v>
      </c>
      <c r="AD1405" s="44" t="str">
        <f>VLOOKUP(Raw_data[[#This Row],[Locations]]&amp;Raw_data[[#This Row],[Looker2]],Category!A:E,5,0)</f>
        <v>Company Owned</v>
      </c>
      <c r="AE1405" s="44" t="str">
        <f>Raw_data[[#This Row],[Locations]]&amp;Raw_data[[#This Row],[Looker2]]</f>
        <v>Hill CountryRTC</v>
      </c>
    </row>
    <row r="1406" spans="1:31">
      <c r="A1406" s="15">
        <v>45306</v>
      </c>
      <c r="B1406" s="15">
        <v>45305</v>
      </c>
      <c r="C1406" t="s">
        <v>9</v>
      </c>
      <c r="D1406">
        <v>207103</v>
      </c>
      <c r="E1406" t="s">
        <v>1006</v>
      </c>
      <c r="F1406" t="s">
        <v>362</v>
      </c>
      <c r="G1406" t="s">
        <v>728</v>
      </c>
      <c r="H1406" t="s">
        <v>151</v>
      </c>
      <c r="I1406" t="s">
        <v>232</v>
      </c>
      <c r="J1406" t="s">
        <v>87</v>
      </c>
      <c r="K1406" t="s">
        <v>57</v>
      </c>
      <c r="L1406" t="s">
        <v>131</v>
      </c>
      <c r="M1406">
        <v>1</v>
      </c>
      <c r="N1406" s="47">
        <v>470</v>
      </c>
      <c r="O1406" s="47">
        <v>0</v>
      </c>
      <c r="P1406" s="47">
        <v>0</v>
      </c>
      <c r="Q1406" s="47">
        <v>0</v>
      </c>
      <c r="R1406" s="47">
        <v>0</v>
      </c>
      <c r="S1406" s="47">
        <v>0</v>
      </c>
      <c r="T1406" s="47">
        <v>423</v>
      </c>
      <c r="U1406" s="47">
        <v>423</v>
      </c>
      <c r="V1406" t="s">
        <v>71</v>
      </c>
      <c r="W1406" t="s">
        <v>72</v>
      </c>
      <c r="X1406"/>
      <c r="Y1406" t="s">
        <v>240</v>
      </c>
      <c r="Z1406" s="43" t="str">
        <f>Raw_data[[#This Row],[Month]]&amp;Raw_data[[#This Row],[Locations]]&amp;Raw_data[[#This Row],[Looker2]]</f>
        <v>45292Hill CountryRTC</v>
      </c>
      <c r="AA1406" s="44" t="str">
        <f>IFERROR(VLOOKUP(Raw_data[[#This Row],[Description]],'LU Table'!$A$1:$B$50,2,0),"")</f>
        <v>RTC</v>
      </c>
      <c r="AB1406" s="44" t="str">
        <f>TRIM(MID(Raw_data[[#This Row],[Location]],LEN("Positive Recovery- ")+1,LEN(Raw_data[[#This Row],[Location]])))</f>
        <v>Hill Country</v>
      </c>
      <c r="AC1406" s="45">
        <f t="shared" si="22"/>
        <v>45292</v>
      </c>
      <c r="AD1406" s="44" t="str">
        <f>VLOOKUP(Raw_data[[#This Row],[Locations]]&amp;Raw_data[[#This Row],[Looker2]],Category!A:E,5,0)</f>
        <v>Company Owned</v>
      </c>
      <c r="AE1406" s="44" t="str">
        <f>Raw_data[[#This Row],[Locations]]&amp;Raw_data[[#This Row],[Looker2]]</f>
        <v>Hill CountryRTC</v>
      </c>
    </row>
    <row r="1407" spans="1:31">
      <c r="A1407" s="15">
        <v>45306</v>
      </c>
      <c r="B1407" s="15">
        <v>45305</v>
      </c>
      <c r="C1407" t="s">
        <v>9</v>
      </c>
      <c r="D1407">
        <v>207104</v>
      </c>
      <c r="E1407" t="s">
        <v>568</v>
      </c>
      <c r="F1407" t="s">
        <v>302</v>
      </c>
      <c r="G1407" t="s">
        <v>482</v>
      </c>
      <c r="H1407" t="s">
        <v>164</v>
      </c>
      <c r="I1407"/>
      <c r="J1407" t="s">
        <v>89</v>
      </c>
      <c r="K1407" t="s">
        <v>16</v>
      </c>
      <c r="L1407" t="s">
        <v>131</v>
      </c>
      <c r="M1407">
        <v>1</v>
      </c>
      <c r="N1407" s="47">
        <v>365</v>
      </c>
      <c r="O1407" s="47">
        <v>0</v>
      </c>
      <c r="P1407" s="47">
        <v>0</v>
      </c>
      <c r="Q1407" s="47">
        <v>0</v>
      </c>
      <c r="R1407" s="47">
        <v>0</v>
      </c>
      <c r="S1407" s="47">
        <v>0</v>
      </c>
      <c r="T1407" s="47">
        <v>328.5</v>
      </c>
      <c r="U1407" s="47">
        <v>-36.5</v>
      </c>
      <c r="V1407" t="s">
        <v>71</v>
      </c>
      <c r="W1407" t="s">
        <v>72</v>
      </c>
      <c r="X1407"/>
      <c r="Y1407" t="s">
        <v>240</v>
      </c>
      <c r="Z1407" s="43" t="str">
        <f>Raw_data[[#This Row],[Month]]&amp;Raw_data[[#This Row],[Locations]]&amp;Raw_data[[#This Row],[Looker2]]</f>
        <v>45292Garden OaksRTC</v>
      </c>
      <c r="AA1407" s="44" t="str">
        <f>IFERROR(VLOOKUP(Raw_data[[#This Row],[Description]],'LU Table'!$A$1:$B$50,2,0),"")</f>
        <v>RTC</v>
      </c>
      <c r="AB1407" s="44" t="str">
        <f>TRIM(MID(Raw_data[[#This Row],[Location]],LEN("Positive Recovery- ")+1,LEN(Raw_data[[#This Row],[Location]])))</f>
        <v>Garden Oaks</v>
      </c>
      <c r="AC1407" s="45">
        <f t="shared" si="22"/>
        <v>45292</v>
      </c>
      <c r="AD1407" s="44" t="str">
        <f>VLOOKUP(Raw_data[[#This Row],[Locations]]&amp;Raw_data[[#This Row],[Looker2]],Category!A:E,5,0)</f>
        <v>Company Owned</v>
      </c>
      <c r="AE1407" s="44" t="str">
        <f>Raw_data[[#This Row],[Locations]]&amp;Raw_data[[#This Row],[Looker2]]</f>
        <v>Garden OaksRTC</v>
      </c>
    </row>
    <row r="1408" spans="1:31">
      <c r="A1408" s="15">
        <v>45306</v>
      </c>
      <c r="B1408" s="15">
        <v>45305</v>
      </c>
      <c r="C1408" t="s">
        <v>9</v>
      </c>
      <c r="D1408">
        <v>207105</v>
      </c>
      <c r="E1408" t="s">
        <v>759</v>
      </c>
      <c r="F1408" t="s">
        <v>760</v>
      </c>
      <c r="G1408" t="s">
        <v>761</v>
      </c>
      <c r="H1408" t="s">
        <v>151</v>
      </c>
      <c r="I1408" t="s">
        <v>232</v>
      </c>
      <c r="J1408" t="s">
        <v>931</v>
      </c>
      <c r="K1408" t="s">
        <v>107</v>
      </c>
      <c r="L1408" t="s">
        <v>130</v>
      </c>
      <c r="M1408">
        <v>1</v>
      </c>
      <c r="N1408" s="47">
        <v>520</v>
      </c>
      <c r="O1408" s="47">
        <v>0</v>
      </c>
      <c r="P1408" s="47">
        <v>0</v>
      </c>
      <c r="Q1408" s="47">
        <v>0</v>
      </c>
      <c r="R1408" s="47">
        <v>0</v>
      </c>
      <c r="S1408" s="47">
        <v>520</v>
      </c>
      <c r="T1408" s="47">
        <v>468</v>
      </c>
      <c r="U1408" s="47">
        <v>468</v>
      </c>
      <c r="V1408" t="s">
        <v>71</v>
      </c>
      <c r="W1408" t="s">
        <v>72</v>
      </c>
      <c r="X1408"/>
      <c r="Y1408" t="s">
        <v>240</v>
      </c>
      <c r="Z1408" s="43" t="str">
        <f>Raw_data[[#This Row],[Month]]&amp;Raw_data[[#This Row],[Locations]]&amp;Raw_data[[#This Row],[Looker2]]</f>
        <v>45292Dallas Ft WorthRTC</v>
      </c>
      <c r="AA1408" s="44" t="str">
        <f>IFERROR(VLOOKUP(Raw_data[[#This Row],[Description]],'LU Table'!$A$1:$B$50,2,0),"")</f>
        <v>RTC</v>
      </c>
      <c r="AB1408" s="44" t="str">
        <f>TRIM(MID(Raw_data[[#This Row],[Location]],LEN("Positive Recovery- ")+1,LEN(Raw_data[[#This Row],[Location]])))</f>
        <v>Dallas Ft Worth</v>
      </c>
      <c r="AC1408" s="45">
        <f t="shared" si="22"/>
        <v>45292</v>
      </c>
      <c r="AD1408" s="44" t="str">
        <f>VLOOKUP(Raw_data[[#This Row],[Locations]]&amp;Raw_data[[#This Row],[Looker2]],Category!A:E,5,0)</f>
        <v>Company Owned</v>
      </c>
      <c r="AE1408" s="44" t="str">
        <f>Raw_data[[#This Row],[Locations]]&amp;Raw_data[[#This Row],[Looker2]]</f>
        <v>Dallas Ft WorthRTC</v>
      </c>
    </row>
    <row r="1409" spans="1:31">
      <c r="A1409" s="15">
        <v>45306</v>
      </c>
      <c r="B1409" s="15">
        <v>45305</v>
      </c>
      <c r="C1409" t="s">
        <v>9</v>
      </c>
      <c r="D1409">
        <v>207106</v>
      </c>
      <c r="E1409" t="s">
        <v>1079</v>
      </c>
      <c r="F1409" t="s">
        <v>1080</v>
      </c>
      <c r="G1409" t="s">
        <v>1081</v>
      </c>
      <c r="H1409" t="s">
        <v>154</v>
      </c>
      <c r="I1409" t="s">
        <v>232</v>
      </c>
      <c r="J1409" t="s">
        <v>93</v>
      </c>
      <c r="K1409" t="s">
        <v>107</v>
      </c>
      <c r="L1409" t="s">
        <v>131</v>
      </c>
      <c r="M1409">
        <v>1</v>
      </c>
      <c r="N1409" s="47">
        <v>530</v>
      </c>
      <c r="O1409" s="47">
        <v>0</v>
      </c>
      <c r="P1409" s="47">
        <v>0</v>
      </c>
      <c r="Q1409" s="47">
        <v>0</v>
      </c>
      <c r="R1409" s="47">
        <v>0</v>
      </c>
      <c r="S1409" s="47">
        <v>0</v>
      </c>
      <c r="T1409" s="47">
        <v>477</v>
      </c>
      <c r="U1409" s="47">
        <v>-53</v>
      </c>
      <c r="V1409" t="s">
        <v>71</v>
      </c>
      <c r="W1409" t="s">
        <v>72</v>
      </c>
      <c r="X1409"/>
      <c r="Y1409" t="s">
        <v>240</v>
      </c>
      <c r="Z1409" s="43" t="str">
        <f>Raw_data[[#This Row],[Month]]&amp;Raw_data[[#This Row],[Locations]]&amp;Raw_data[[#This Row],[Looker2]]</f>
        <v>45292Dallas Ft WorthRTC</v>
      </c>
      <c r="AA1409" s="44" t="str">
        <f>IFERROR(VLOOKUP(Raw_data[[#This Row],[Description]],'LU Table'!$A$1:$B$50,2,0),"")</f>
        <v>RTC</v>
      </c>
      <c r="AB1409" s="44" t="str">
        <f>TRIM(MID(Raw_data[[#This Row],[Location]],LEN("Positive Recovery- ")+1,LEN(Raw_data[[#This Row],[Location]])))</f>
        <v>Dallas Ft Worth</v>
      </c>
      <c r="AC1409" s="45">
        <f t="shared" si="22"/>
        <v>45292</v>
      </c>
      <c r="AD1409" s="44" t="str">
        <f>VLOOKUP(Raw_data[[#This Row],[Locations]]&amp;Raw_data[[#This Row],[Looker2]],Category!A:E,5,0)</f>
        <v>Company Owned</v>
      </c>
      <c r="AE1409" s="44" t="str">
        <f>Raw_data[[#This Row],[Locations]]&amp;Raw_data[[#This Row],[Looker2]]</f>
        <v>Dallas Ft WorthRTC</v>
      </c>
    </row>
    <row r="1410" spans="1:31">
      <c r="A1410" s="15">
        <v>45306</v>
      </c>
      <c r="B1410" s="15">
        <v>45305</v>
      </c>
      <c r="C1410" t="s">
        <v>9</v>
      </c>
      <c r="D1410">
        <v>207107</v>
      </c>
      <c r="E1410" t="s">
        <v>1082</v>
      </c>
      <c r="F1410" t="s">
        <v>287</v>
      </c>
      <c r="G1410" t="s">
        <v>325</v>
      </c>
      <c r="H1410" t="s">
        <v>155</v>
      </c>
      <c r="I1410" t="s">
        <v>232</v>
      </c>
      <c r="J1410" t="s">
        <v>88</v>
      </c>
      <c r="K1410" t="s">
        <v>16</v>
      </c>
      <c r="L1410" t="s">
        <v>130</v>
      </c>
      <c r="M1410">
        <v>1</v>
      </c>
      <c r="N1410" s="47">
        <v>700</v>
      </c>
      <c r="O1410" s="47">
        <v>0</v>
      </c>
      <c r="P1410" s="47">
        <v>0</v>
      </c>
      <c r="Q1410" s="47">
        <v>0</v>
      </c>
      <c r="R1410" s="47">
        <v>0</v>
      </c>
      <c r="S1410" s="47">
        <v>0</v>
      </c>
      <c r="T1410" s="47">
        <v>630</v>
      </c>
      <c r="U1410" s="47">
        <v>630</v>
      </c>
      <c r="V1410" t="s">
        <v>71</v>
      </c>
      <c r="W1410" t="s">
        <v>72</v>
      </c>
      <c r="X1410"/>
      <c r="Y1410" t="s">
        <v>240</v>
      </c>
      <c r="Z1410" s="43" t="str">
        <f>Raw_data[[#This Row],[Month]]&amp;Raw_data[[#This Row],[Locations]]&amp;Raw_data[[#This Row],[Looker2]]</f>
        <v>45292Garden OaksDetox</v>
      </c>
      <c r="AA1410" s="44" t="str">
        <f>IFERROR(VLOOKUP(Raw_data[[#This Row],[Description]],'LU Table'!$A$1:$B$50,2,0),"")</f>
        <v>Detox</v>
      </c>
      <c r="AB1410" s="44" t="str">
        <f>TRIM(MID(Raw_data[[#This Row],[Location]],LEN("Positive Recovery- ")+1,LEN(Raw_data[[#This Row],[Location]])))</f>
        <v>Garden Oaks</v>
      </c>
      <c r="AC1410" s="45">
        <f t="shared" si="22"/>
        <v>45292</v>
      </c>
      <c r="AD1410" s="44" t="str">
        <f>VLOOKUP(Raw_data[[#This Row],[Locations]]&amp;Raw_data[[#This Row],[Looker2]],Category!A:E,5,0)</f>
        <v>Company Owned</v>
      </c>
      <c r="AE1410" s="44" t="str">
        <f>Raw_data[[#This Row],[Locations]]&amp;Raw_data[[#This Row],[Looker2]]</f>
        <v>Garden OaksDetox</v>
      </c>
    </row>
    <row r="1411" spans="1:31">
      <c r="A1411" s="15">
        <v>45306</v>
      </c>
      <c r="B1411" s="15">
        <v>45306</v>
      </c>
      <c r="C1411" t="s">
        <v>9</v>
      </c>
      <c r="D1411">
        <v>207277</v>
      </c>
      <c r="E1411" t="s">
        <v>1007</v>
      </c>
      <c r="F1411" t="s">
        <v>460</v>
      </c>
      <c r="G1411" t="s">
        <v>1008</v>
      </c>
      <c r="H1411" t="s">
        <v>157</v>
      </c>
      <c r="I1411" t="s">
        <v>232</v>
      </c>
      <c r="J1411" t="s">
        <v>17</v>
      </c>
      <c r="K1411" t="s">
        <v>22</v>
      </c>
      <c r="L1411" t="s">
        <v>129</v>
      </c>
      <c r="M1411">
        <v>1</v>
      </c>
      <c r="N1411" s="47">
        <v>300</v>
      </c>
      <c r="O1411" s="47">
        <v>0</v>
      </c>
      <c r="P1411" s="47">
        <v>0</v>
      </c>
      <c r="Q1411" s="47">
        <v>0</v>
      </c>
      <c r="R1411" s="47">
        <v>0</v>
      </c>
      <c r="S1411" s="47">
        <v>300</v>
      </c>
      <c r="T1411" s="47">
        <v>300</v>
      </c>
      <c r="U1411" s="47">
        <v>300</v>
      </c>
      <c r="V1411" t="s">
        <v>71</v>
      </c>
      <c r="W1411" t="s">
        <v>72</v>
      </c>
      <c r="X1411"/>
      <c r="Y1411" t="s">
        <v>240</v>
      </c>
      <c r="Z1411" s="43" t="str">
        <f>Raw_data[[#This Row],[Month]]&amp;Raw_data[[#This Row],[Locations]]&amp;Raw_data[[#This Row],[Looker2]]</f>
        <v>45292AustinPHP</v>
      </c>
      <c r="AA1411" s="44" t="str">
        <f>IFERROR(VLOOKUP(Raw_data[[#This Row],[Description]],'LU Table'!$A$1:$B$50,2,0),"")</f>
        <v>PHP</v>
      </c>
      <c r="AB1411" s="44" t="str">
        <f>TRIM(MID(Raw_data[[#This Row],[Location]],LEN("Positive Recovery- ")+1,LEN(Raw_data[[#This Row],[Location]])))</f>
        <v>Austin</v>
      </c>
      <c r="AC1411" s="45">
        <f t="shared" si="22"/>
        <v>45292</v>
      </c>
      <c r="AD1411" s="44" t="str">
        <f>VLOOKUP(Raw_data[[#This Row],[Locations]]&amp;Raw_data[[#This Row],[Looker2]],Category!A:E,5,0)</f>
        <v>Affiliate</v>
      </c>
      <c r="AE1411" s="44" t="str">
        <f>Raw_data[[#This Row],[Locations]]&amp;Raw_data[[#This Row],[Looker2]]</f>
        <v>AustinPHP</v>
      </c>
    </row>
    <row r="1412" spans="1:31">
      <c r="A1412" s="15">
        <v>45306</v>
      </c>
      <c r="B1412" s="15">
        <v>45306</v>
      </c>
      <c r="C1412" t="s">
        <v>9</v>
      </c>
      <c r="D1412">
        <v>207278</v>
      </c>
      <c r="E1412" t="s">
        <v>970</v>
      </c>
      <c r="F1412" t="s">
        <v>493</v>
      </c>
      <c r="G1412" t="s">
        <v>971</v>
      </c>
      <c r="H1412" t="s">
        <v>167</v>
      </c>
      <c r="I1412" t="s">
        <v>232</v>
      </c>
      <c r="J1412" t="s">
        <v>87</v>
      </c>
      <c r="K1412" t="s">
        <v>22</v>
      </c>
      <c r="L1412" t="s">
        <v>129</v>
      </c>
      <c r="M1412">
        <v>1</v>
      </c>
      <c r="N1412" s="47">
        <v>425</v>
      </c>
      <c r="O1412" s="47">
        <v>0</v>
      </c>
      <c r="P1412" s="47">
        <v>0</v>
      </c>
      <c r="Q1412" s="47">
        <v>0</v>
      </c>
      <c r="R1412" s="47">
        <v>0</v>
      </c>
      <c r="S1412" s="47">
        <v>0</v>
      </c>
      <c r="T1412" s="47">
        <v>425</v>
      </c>
      <c r="U1412" s="47">
        <v>42.5</v>
      </c>
      <c r="V1412" t="s">
        <v>71</v>
      </c>
      <c r="W1412" t="s">
        <v>72</v>
      </c>
      <c r="X1412"/>
      <c r="Y1412" t="s">
        <v>240</v>
      </c>
      <c r="Z1412" s="43" t="str">
        <f>Raw_data[[#This Row],[Month]]&amp;Raw_data[[#This Row],[Locations]]&amp;Raw_data[[#This Row],[Looker2]]</f>
        <v>45292AustinPHP</v>
      </c>
      <c r="AA1412" s="44" t="str">
        <f>IFERROR(VLOOKUP(Raw_data[[#This Row],[Description]],'LU Table'!$A$1:$B$50,2,0),"")</f>
        <v>PHP</v>
      </c>
      <c r="AB1412" s="44" t="str">
        <f>TRIM(MID(Raw_data[[#This Row],[Location]],LEN("Positive Recovery- ")+1,LEN(Raw_data[[#This Row],[Location]])))</f>
        <v>Austin</v>
      </c>
      <c r="AC1412" s="45">
        <f t="shared" si="22"/>
        <v>45292</v>
      </c>
      <c r="AD1412" s="44" t="str">
        <f>VLOOKUP(Raw_data[[#This Row],[Locations]]&amp;Raw_data[[#This Row],[Looker2]],Category!A:E,5,0)</f>
        <v>Affiliate</v>
      </c>
      <c r="AE1412" s="44" t="str">
        <f>Raw_data[[#This Row],[Locations]]&amp;Raw_data[[#This Row],[Looker2]]</f>
        <v>AustinPHP</v>
      </c>
    </row>
    <row r="1413" spans="1:31">
      <c r="A1413" s="15">
        <v>45306</v>
      </c>
      <c r="B1413" s="15">
        <v>45306</v>
      </c>
      <c r="C1413" t="s">
        <v>9</v>
      </c>
      <c r="D1413">
        <v>207286</v>
      </c>
      <c r="E1413" t="s">
        <v>943</v>
      </c>
      <c r="F1413" t="s">
        <v>305</v>
      </c>
      <c r="G1413" t="s">
        <v>944</v>
      </c>
      <c r="H1413" t="s">
        <v>159</v>
      </c>
      <c r="I1413" t="s">
        <v>232</v>
      </c>
      <c r="J1413" t="s">
        <v>17</v>
      </c>
      <c r="K1413" t="s">
        <v>22</v>
      </c>
      <c r="L1413" t="s">
        <v>128</v>
      </c>
      <c r="M1413">
        <v>1</v>
      </c>
      <c r="N1413" s="47">
        <v>225</v>
      </c>
      <c r="O1413" s="47">
        <v>0</v>
      </c>
      <c r="P1413" s="47">
        <v>0</v>
      </c>
      <c r="Q1413" s="47">
        <v>0</v>
      </c>
      <c r="R1413" s="47">
        <v>0</v>
      </c>
      <c r="S1413" s="47">
        <v>0</v>
      </c>
      <c r="T1413" s="47">
        <v>225</v>
      </c>
      <c r="U1413" s="47">
        <v>0</v>
      </c>
      <c r="V1413" t="s">
        <v>71</v>
      </c>
      <c r="W1413" t="s">
        <v>72</v>
      </c>
      <c r="X1413"/>
      <c r="Y1413" t="s">
        <v>240</v>
      </c>
      <c r="Z1413" s="43" t="str">
        <f>Raw_data[[#This Row],[Month]]&amp;Raw_data[[#This Row],[Locations]]&amp;Raw_data[[#This Row],[Looker2]]</f>
        <v>45292AustinIOP</v>
      </c>
      <c r="AA1413" s="44" t="str">
        <f>IFERROR(VLOOKUP(Raw_data[[#This Row],[Description]],'LU Table'!$A$1:$B$50,2,0),"")</f>
        <v>IOP</v>
      </c>
      <c r="AB1413" s="44" t="str">
        <f>TRIM(MID(Raw_data[[#This Row],[Location]],LEN("Positive Recovery- ")+1,LEN(Raw_data[[#This Row],[Location]])))</f>
        <v>Austin</v>
      </c>
      <c r="AC1413" s="45">
        <f t="shared" si="22"/>
        <v>45292</v>
      </c>
      <c r="AD1413" s="44" t="str">
        <f>VLOOKUP(Raw_data[[#This Row],[Locations]]&amp;Raw_data[[#This Row],[Looker2]],Category!A:E,5,0)</f>
        <v>Affiliate</v>
      </c>
      <c r="AE1413" s="44" t="str">
        <f>Raw_data[[#This Row],[Locations]]&amp;Raw_data[[#This Row],[Looker2]]</f>
        <v>AustinIOP</v>
      </c>
    </row>
    <row r="1414" spans="1:31">
      <c r="A1414" s="15">
        <v>45306</v>
      </c>
      <c r="B1414" s="15">
        <v>45306</v>
      </c>
      <c r="C1414" t="s">
        <v>9</v>
      </c>
      <c r="D1414">
        <v>207287</v>
      </c>
      <c r="E1414" t="s">
        <v>879</v>
      </c>
      <c r="F1414" t="s">
        <v>332</v>
      </c>
      <c r="G1414" t="s">
        <v>880</v>
      </c>
      <c r="H1414" t="s">
        <v>159</v>
      </c>
      <c r="I1414" t="s">
        <v>232</v>
      </c>
      <c r="J1414" t="s">
        <v>17</v>
      </c>
      <c r="K1414" t="s">
        <v>22</v>
      </c>
      <c r="L1414" t="s">
        <v>128</v>
      </c>
      <c r="M1414">
        <v>1</v>
      </c>
      <c r="N1414" s="47">
        <v>225</v>
      </c>
      <c r="O1414" s="47">
        <v>0</v>
      </c>
      <c r="P1414" s="47">
        <v>0</v>
      </c>
      <c r="Q1414" s="47">
        <v>0</v>
      </c>
      <c r="R1414" s="47">
        <v>0</v>
      </c>
      <c r="S1414" s="47">
        <v>225</v>
      </c>
      <c r="T1414" s="47">
        <v>225</v>
      </c>
      <c r="U1414" s="47">
        <v>225</v>
      </c>
      <c r="V1414" t="s">
        <v>71</v>
      </c>
      <c r="W1414" t="s">
        <v>72</v>
      </c>
      <c r="X1414"/>
      <c r="Y1414" t="s">
        <v>240</v>
      </c>
      <c r="Z1414" s="43" t="str">
        <f>Raw_data[[#This Row],[Month]]&amp;Raw_data[[#This Row],[Locations]]&amp;Raw_data[[#This Row],[Looker2]]</f>
        <v>45292AustinIOP</v>
      </c>
      <c r="AA1414" s="44" t="str">
        <f>IFERROR(VLOOKUP(Raw_data[[#This Row],[Description]],'LU Table'!$A$1:$B$50,2,0),"")</f>
        <v>IOP</v>
      </c>
      <c r="AB1414" s="44" t="str">
        <f>TRIM(MID(Raw_data[[#This Row],[Location]],LEN("Positive Recovery- ")+1,LEN(Raw_data[[#This Row],[Location]])))</f>
        <v>Austin</v>
      </c>
      <c r="AC1414" s="45">
        <f t="shared" si="22"/>
        <v>45292</v>
      </c>
      <c r="AD1414" s="44" t="str">
        <f>VLOOKUP(Raw_data[[#This Row],[Locations]]&amp;Raw_data[[#This Row],[Looker2]],Category!A:E,5,0)</f>
        <v>Affiliate</v>
      </c>
      <c r="AE1414" s="44" t="str">
        <f>Raw_data[[#This Row],[Locations]]&amp;Raw_data[[#This Row],[Looker2]]</f>
        <v>AustinIOP</v>
      </c>
    </row>
    <row r="1415" spans="1:31">
      <c r="A1415" s="15">
        <v>45309</v>
      </c>
      <c r="B1415" s="15">
        <v>45296</v>
      </c>
      <c r="C1415" t="s">
        <v>9</v>
      </c>
      <c r="D1415">
        <v>207699</v>
      </c>
      <c r="E1415" t="s">
        <v>839</v>
      </c>
      <c r="F1415" t="s">
        <v>550</v>
      </c>
      <c r="G1415" t="s">
        <v>840</v>
      </c>
      <c r="H1415" t="s">
        <v>158</v>
      </c>
      <c r="I1415" t="s">
        <v>232</v>
      </c>
      <c r="J1415" t="s">
        <v>841</v>
      </c>
      <c r="K1415" t="s">
        <v>144</v>
      </c>
      <c r="L1415" t="s">
        <v>128</v>
      </c>
      <c r="M1415">
        <v>1</v>
      </c>
      <c r="N1415" s="47">
        <v>250</v>
      </c>
      <c r="O1415" s="47">
        <v>0</v>
      </c>
      <c r="P1415" s="47">
        <v>0</v>
      </c>
      <c r="Q1415" s="47">
        <v>0</v>
      </c>
      <c r="R1415" s="47">
        <v>0</v>
      </c>
      <c r="S1415" s="47">
        <v>0</v>
      </c>
      <c r="T1415" s="47">
        <v>225</v>
      </c>
      <c r="U1415" s="47">
        <v>25</v>
      </c>
      <c r="V1415" t="s">
        <v>71</v>
      </c>
      <c r="W1415" t="s">
        <v>72</v>
      </c>
      <c r="X1415"/>
      <c r="Y1415" t="s">
        <v>240</v>
      </c>
      <c r="Z1415" s="43" t="str">
        <f>Raw_data[[#This Row],[Month]]&amp;Raw_data[[#This Row],[Locations]]&amp;Raw_data[[#This Row],[Looker2]]</f>
        <v>45292North LoopIOP</v>
      </c>
      <c r="AA1415" s="44" t="str">
        <f>IFERROR(VLOOKUP(Raw_data[[#This Row],[Description]],'LU Table'!$A$1:$B$50,2,0),"")</f>
        <v>IOP</v>
      </c>
      <c r="AB1415" s="44" t="str">
        <f>TRIM(MID(Raw_data[[#This Row],[Location]],LEN("Positive Recovery- ")+1,LEN(Raw_data[[#This Row],[Location]])))</f>
        <v>North Loop</v>
      </c>
      <c r="AC1415" s="45">
        <f t="shared" si="22"/>
        <v>45292</v>
      </c>
      <c r="AD1415" s="44" t="str">
        <f>VLOOKUP(Raw_data[[#This Row],[Locations]]&amp;Raw_data[[#This Row],[Looker2]],Category!A:E,5,0)</f>
        <v>Affiliate</v>
      </c>
      <c r="AE1415" s="44" t="str">
        <f>Raw_data[[#This Row],[Locations]]&amp;Raw_data[[#This Row],[Looker2]]</f>
        <v>North LoopIOP</v>
      </c>
    </row>
    <row r="1416" spans="1:31">
      <c r="A1416" s="15">
        <v>45309</v>
      </c>
      <c r="B1416" s="15">
        <v>45306</v>
      </c>
      <c r="C1416" t="s">
        <v>9</v>
      </c>
      <c r="D1416">
        <v>207348</v>
      </c>
      <c r="E1416" t="s">
        <v>714</v>
      </c>
      <c r="F1416" t="s">
        <v>715</v>
      </c>
      <c r="G1416" t="s">
        <v>532</v>
      </c>
      <c r="H1416" t="s">
        <v>151</v>
      </c>
      <c r="I1416" t="s">
        <v>232</v>
      </c>
      <c r="J1416" t="s">
        <v>89</v>
      </c>
      <c r="K1416" t="s">
        <v>16</v>
      </c>
      <c r="L1416" t="s">
        <v>131</v>
      </c>
      <c r="M1416">
        <v>1</v>
      </c>
      <c r="N1416" s="47">
        <v>425</v>
      </c>
      <c r="O1416" s="47">
        <v>0</v>
      </c>
      <c r="P1416" s="47">
        <v>0</v>
      </c>
      <c r="Q1416" s="47">
        <v>0</v>
      </c>
      <c r="R1416" s="47">
        <v>0</v>
      </c>
      <c r="S1416" s="47">
        <v>425</v>
      </c>
      <c r="T1416" s="47">
        <v>382.5</v>
      </c>
      <c r="U1416" s="47">
        <v>382.5</v>
      </c>
      <c r="V1416" t="s">
        <v>71</v>
      </c>
      <c r="W1416" t="s">
        <v>72</v>
      </c>
      <c r="X1416"/>
      <c r="Y1416" t="s">
        <v>240</v>
      </c>
      <c r="Z1416" s="43" t="str">
        <f>Raw_data[[#This Row],[Month]]&amp;Raw_data[[#This Row],[Locations]]&amp;Raw_data[[#This Row],[Looker2]]</f>
        <v>45292Garden OaksRTC</v>
      </c>
      <c r="AA1416" s="44" t="str">
        <f>IFERROR(VLOOKUP(Raw_data[[#This Row],[Description]],'LU Table'!$A$1:$B$50,2,0),"")</f>
        <v>RTC</v>
      </c>
      <c r="AB1416" s="44" t="str">
        <f>TRIM(MID(Raw_data[[#This Row],[Location]],LEN("Positive Recovery- ")+1,LEN(Raw_data[[#This Row],[Location]])))</f>
        <v>Garden Oaks</v>
      </c>
      <c r="AC1416" s="45">
        <f t="shared" si="22"/>
        <v>45292</v>
      </c>
      <c r="AD1416" s="44" t="str">
        <f>VLOOKUP(Raw_data[[#This Row],[Locations]]&amp;Raw_data[[#This Row],[Looker2]],Category!A:E,5,0)</f>
        <v>Company Owned</v>
      </c>
      <c r="AE1416" s="44" t="str">
        <f>Raw_data[[#This Row],[Locations]]&amp;Raw_data[[#This Row],[Looker2]]</f>
        <v>Garden OaksRTC</v>
      </c>
    </row>
    <row r="1417" spans="1:31">
      <c r="A1417" s="15">
        <v>45309</v>
      </c>
      <c r="B1417" s="15">
        <v>45306</v>
      </c>
      <c r="C1417" t="s">
        <v>9</v>
      </c>
      <c r="D1417">
        <v>207349</v>
      </c>
      <c r="E1417" t="s">
        <v>1061</v>
      </c>
      <c r="F1417" t="s">
        <v>278</v>
      </c>
      <c r="G1417" t="s">
        <v>1062</v>
      </c>
      <c r="H1417" t="s">
        <v>152</v>
      </c>
      <c r="I1417" t="s">
        <v>232</v>
      </c>
      <c r="J1417" t="s">
        <v>96</v>
      </c>
      <c r="K1417" t="s">
        <v>57</v>
      </c>
      <c r="L1417" t="s">
        <v>130</v>
      </c>
      <c r="M1417">
        <v>1</v>
      </c>
      <c r="N1417" s="47">
        <v>428</v>
      </c>
      <c r="O1417" s="47">
        <v>0</v>
      </c>
      <c r="P1417" s="47">
        <v>0</v>
      </c>
      <c r="Q1417" s="47">
        <v>0</v>
      </c>
      <c r="R1417" s="47">
        <v>0</v>
      </c>
      <c r="S1417" s="47">
        <v>0</v>
      </c>
      <c r="T1417" s="47">
        <v>385.2</v>
      </c>
      <c r="U1417" s="47">
        <v>-42.8</v>
      </c>
      <c r="V1417" t="s">
        <v>71</v>
      </c>
      <c r="W1417" t="s">
        <v>72</v>
      </c>
      <c r="X1417"/>
      <c r="Y1417" t="s">
        <v>240</v>
      </c>
      <c r="Z1417" s="43" t="str">
        <f>Raw_data[[#This Row],[Month]]&amp;Raw_data[[#This Row],[Locations]]&amp;Raw_data[[#This Row],[Looker2]]</f>
        <v>45292Hill CountryRTC</v>
      </c>
      <c r="AA1417" s="44" t="str">
        <f>IFERROR(VLOOKUP(Raw_data[[#This Row],[Description]],'LU Table'!$A$1:$B$50,2,0),"")</f>
        <v>RTC</v>
      </c>
      <c r="AB1417" s="44" t="str">
        <f>TRIM(MID(Raw_data[[#This Row],[Location]],LEN("Positive Recovery- ")+1,LEN(Raw_data[[#This Row],[Location]])))</f>
        <v>Hill Country</v>
      </c>
      <c r="AC1417" s="45">
        <f t="shared" si="22"/>
        <v>45292</v>
      </c>
      <c r="AD1417" s="44" t="str">
        <f>VLOOKUP(Raw_data[[#This Row],[Locations]]&amp;Raw_data[[#This Row],[Looker2]],Category!A:E,5,0)</f>
        <v>Company Owned</v>
      </c>
      <c r="AE1417" s="44" t="str">
        <f>Raw_data[[#This Row],[Locations]]&amp;Raw_data[[#This Row],[Looker2]]</f>
        <v>Hill CountryRTC</v>
      </c>
    </row>
    <row r="1418" spans="1:31">
      <c r="A1418" s="15">
        <v>45309</v>
      </c>
      <c r="B1418" s="15">
        <v>45306</v>
      </c>
      <c r="C1418" t="s">
        <v>9</v>
      </c>
      <c r="D1418">
        <v>207350</v>
      </c>
      <c r="E1418" t="s">
        <v>999</v>
      </c>
      <c r="F1418" t="s">
        <v>1000</v>
      </c>
      <c r="G1418" t="s">
        <v>317</v>
      </c>
      <c r="H1418" t="s">
        <v>151</v>
      </c>
      <c r="I1418" t="s">
        <v>232</v>
      </c>
      <c r="J1418" t="s">
        <v>88</v>
      </c>
      <c r="K1418" t="s">
        <v>16</v>
      </c>
      <c r="L1418" t="s">
        <v>131</v>
      </c>
      <c r="M1418">
        <v>1</v>
      </c>
      <c r="N1418" s="47">
        <v>500</v>
      </c>
      <c r="O1418" s="47">
        <v>0</v>
      </c>
      <c r="P1418" s="47">
        <v>0</v>
      </c>
      <c r="Q1418" s="47">
        <v>0</v>
      </c>
      <c r="R1418" s="47">
        <v>0</v>
      </c>
      <c r="S1418" s="47">
        <v>500</v>
      </c>
      <c r="T1418" s="47">
        <v>450</v>
      </c>
      <c r="U1418" s="47">
        <v>450</v>
      </c>
      <c r="V1418" t="s">
        <v>71</v>
      </c>
      <c r="W1418" t="s">
        <v>72</v>
      </c>
      <c r="X1418"/>
      <c r="Y1418" t="s">
        <v>240</v>
      </c>
      <c r="Z1418" s="43" t="str">
        <f>Raw_data[[#This Row],[Month]]&amp;Raw_data[[#This Row],[Locations]]&amp;Raw_data[[#This Row],[Looker2]]</f>
        <v>45292Garden OaksRTC</v>
      </c>
      <c r="AA1418" s="44" t="str">
        <f>IFERROR(VLOOKUP(Raw_data[[#This Row],[Description]],'LU Table'!$A$1:$B$50,2,0),"")</f>
        <v>RTC</v>
      </c>
      <c r="AB1418" s="44" t="str">
        <f>TRIM(MID(Raw_data[[#This Row],[Location]],LEN("Positive Recovery- ")+1,LEN(Raw_data[[#This Row],[Location]])))</f>
        <v>Garden Oaks</v>
      </c>
      <c r="AC1418" s="45">
        <f t="shared" si="22"/>
        <v>45292</v>
      </c>
      <c r="AD1418" s="44" t="str">
        <f>VLOOKUP(Raw_data[[#This Row],[Locations]]&amp;Raw_data[[#This Row],[Looker2]],Category!A:E,5,0)</f>
        <v>Company Owned</v>
      </c>
      <c r="AE1418" s="44" t="str">
        <f>Raw_data[[#This Row],[Locations]]&amp;Raw_data[[#This Row],[Looker2]]</f>
        <v>Garden OaksRTC</v>
      </c>
    </row>
    <row r="1419" spans="1:31">
      <c r="A1419" s="15">
        <v>45309</v>
      </c>
      <c r="B1419" s="15">
        <v>45306</v>
      </c>
      <c r="C1419" t="s">
        <v>9</v>
      </c>
      <c r="D1419">
        <v>207351</v>
      </c>
      <c r="E1419" t="s">
        <v>110</v>
      </c>
      <c r="F1419" t="s">
        <v>386</v>
      </c>
      <c r="G1419" t="s">
        <v>387</v>
      </c>
      <c r="H1419" t="s">
        <v>151</v>
      </c>
      <c r="I1419" t="s">
        <v>232</v>
      </c>
      <c r="J1419" t="s">
        <v>88</v>
      </c>
      <c r="K1419" t="s">
        <v>57</v>
      </c>
      <c r="L1419" t="s">
        <v>130</v>
      </c>
      <c r="M1419">
        <v>1</v>
      </c>
      <c r="N1419" s="47">
        <v>500</v>
      </c>
      <c r="O1419" s="47">
        <v>0</v>
      </c>
      <c r="P1419" s="47">
        <v>0</v>
      </c>
      <c r="Q1419" s="47">
        <v>0</v>
      </c>
      <c r="R1419" s="47">
        <v>0</v>
      </c>
      <c r="S1419" s="47">
        <v>500</v>
      </c>
      <c r="T1419" s="47">
        <v>450</v>
      </c>
      <c r="U1419" s="47">
        <v>450</v>
      </c>
      <c r="V1419" t="s">
        <v>71</v>
      </c>
      <c r="W1419" t="s">
        <v>72</v>
      </c>
      <c r="X1419"/>
      <c r="Y1419" t="s">
        <v>240</v>
      </c>
      <c r="Z1419" s="43" t="str">
        <f>Raw_data[[#This Row],[Month]]&amp;Raw_data[[#This Row],[Locations]]&amp;Raw_data[[#This Row],[Looker2]]</f>
        <v>45292Hill CountryRTC</v>
      </c>
      <c r="AA1419" s="44" t="str">
        <f>IFERROR(VLOOKUP(Raw_data[[#This Row],[Description]],'LU Table'!$A$1:$B$50,2,0),"")</f>
        <v>RTC</v>
      </c>
      <c r="AB1419" s="44" t="str">
        <f>TRIM(MID(Raw_data[[#This Row],[Location]],LEN("Positive Recovery- ")+1,LEN(Raw_data[[#This Row],[Location]])))</f>
        <v>Hill Country</v>
      </c>
      <c r="AC1419" s="45">
        <f t="shared" si="22"/>
        <v>45292</v>
      </c>
      <c r="AD1419" s="44" t="str">
        <f>VLOOKUP(Raw_data[[#This Row],[Locations]]&amp;Raw_data[[#This Row],[Looker2]],Category!A:E,5,0)</f>
        <v>Company Owned</v>
      </c>
      <c r="AE1419" s="44" t="str">
        <f>Raw_data[[#This Row],[Locations]]&amp;Raw_data[[#This Row],[Looker2]]</f>
        <v>Hill CountryRTC</v>
      </c>
    </row>
    <row r="1420" spans="1:31">
      <c r="A1420" s="15">
        <v>45309</v>
      </c>
      <c r="B1420" s="15">
        <v>45306</v>
      </c>
      <c r="C1420" t="s">
        <v>9</v>
      </c>
      <c r="D1420">
        <v>207352</v>
      </c>
      <c r="E1420" t="s">
        <v>1072</v>
      </c>
      <c r="F1420" t="s">
        <v>321</v>
      </c>
      <c r="G1420" t="s">
        <v>1073</v>
      </c>
      <c r="H1420" t="s">
        <v>151</v>
      </c>
      <c r="I1420" t="s">
        <v>232</v>
      </c>
      <c r="J1420" t="s">
        <v>87</v>
      </c>
      <c r="K1420" t="s">
        <v>107</v>
      </c>
      <c r="L1420" t="s">
        <v>131</v>
      </c>
      <c r="M1420">
        <v>1</v>
      </c>
      <c r="N1420" s="47">
        <v>470</v>
      </c>
      <c r="O1420" s="47">
        <v>0</v>
      </c>
      <c r="P1420" s="47">
        <v>0</v>
      </c>
      <c r="Q1420" s="47">
        <v>0</v>
      </c>
      <c r="R1420" s="47">
        <v>0</v>
      </c>
      <c r="S1420" s="47">
        <v>0</v>
      </c>
      <c r="T1420" s="47">
        <v>423</v>
      </c>
      <c r="U1420" s="47">
        <v>70.5</v>
      </c>
      <c r="V1420" t="s">
        <v>71</v>
      </c>
      <c r="W1420" t="s">
        <v>72</v>
      </c>
      <c r="X1420"/>
      <c r="Y1420" t="s">
        <v>240</v>
      </c>
      <c r="Z1420" s="43" t="str">
        <f>Raw_data[[#This Row],[Month]]&amp;Raw_data[[#This Row],[Locations]]&amp;Raw_data[[#This Row],[Looker2]]</f>
        <v>45292Dallas Ft WorthRTC</v>
      </c>
      <c r="AA1420" s="44" t="str">
        <f>IFERROR(VLOOKUP(Raw_data[[#This Row],[Description]],'LU Table'!$A$1:$B$50,2,0),"")</f>
        <v>RTC</v>
      </c>
      <c r="AB1420" s="44" t="str">
        <f>TRIM(MID(Raw_data[[#This Row],[Location]],LEN("Positive Recovery- ")+1,LEN(Raw_data[[#This Row],[Location]])))</f>
        <v>Dallas Ft Worth</v>
      </c>
      <c r="AC1420" s="45">
        <f t="shared" si="22"/>
        <v>45292</v>
      </c>
      <c r="AD1420" s="44" t="str">
        <f>VLOOKUP(Raw_data[[#This Row],[Locations]]&amp;Raw_data[[#This Row],[Looker2]],Category!A:E,5,0)</f>
        <v>Company Owned</v>
      </c>
      <c r="AE1420" s="44" t="str">
        <f>Raw_data[[#This Row],[Locations]]&amp;Raw_data[[#This Row],[Looker2]]</f>
        <v>Dallas Ft WorthRTC</v>
      </c>
    </row>
    <row r="1421" spans="1:31">
      <c r="A1421" s="15">
        <v>45309</v>
      </c>
      <c r="B1421" s="15">
        <v>45306</v>
      </c>
      <c r="C1421" t="s">
        <v>9</v>
      </c>
      <c r="D1421">
        <v>207353</v>
      </c>
      <c r="E1421" t="s">
        <v>934</v>
      </c>
      <c r="F1421" t="s">
        <v>358</v>
      </c>
      <c r="G1421" t="s">
        <v>935</v>
      </c>
      <c r="H1421" t="s">
        <v>151</v>
      </c>
      <c r="I1421" t="s">
        <v>232</v>
      </c>
      <c r="J1421" t="s">
        <v>88</v>
      </c>
      <c r="K1421" t="s">
        <v>16</v>
      </c>
      <c r="L1421" t="s">
        <v>131</v>
      </c>
      <c r="M1421">
        <v>1</v>
      </c>
      <c r="N1421" s="47">
        <v>500</v>
      </c>
      <c r="O1421" s="47">
        <v>0</v>
      </c>
      <c r="P1421" s="47">
        <v>0</v>
      </c>
      <c r="Q1421" s="47">
        <v>0</v>
      </c>
      <c r="R1421" s="47">
        <v>0</v>
      </c>
      <c r="S1421" s="47">
        <v>0</v>
      </c>
      <c r="T1421" s="47">
        <v>450</v>
      </c>
      <c r="U1421" s="47">
        <v>50</v>
      </c>
      <c r="V1421" t="s">
        <v>71</v>
      </c>
      <c r="W1421" t="s">
        <v>72</v>
      </c>
      <c r="X1421"/>
      <c r="Y1421" t="s">
        <v>240</v>
      </c>
      <c r="Z1421" s="43" t="str">
        <f>Raw_data[[#This Row],[Month]]&amp;Raw_data[[#This Row],[Locations]]&amp;Raw_data[[#This Row],[Looker2]]</f>
        <v>45292Garden OaksRTC</v>
      </c>
      <c r="AA1421" s="44" t="str">
        <f>IFERROR(VLOOKUP(Raw_data[[#This Row],[Description]],'LU Table'!$A$1:$B$50,2,0),"")</f>
        <v>RTC</v>
      </c>
      <c r="AB1421" s="44" t="str">
        <f>TRIM(MID(Raw_data[[#This Row],[Location]],LEN("Positive Recovery- ")+1,LEN(Raw_data[[#This Row],[Location]])))</f>
        <v>Garden Oaks</v>
      </c>
      <c r="AC1421" s="45">
        <f t="shared" si="22"/>
        <v>45292</v>
      </c>
      <c r="AD1421" s="44" t="str">
        <f>VLOOKUP(Raw_data[[#This Row],[Locations]]&amp;Raw_data[[#This Row],[Looker2]],Category!A:E,5,0)</f>
        <v>Company Owned</v>
      </c>
      <c r="AE1421" s="44" t="str">
        <f>Raw_data[[#This Row],[Locations]]&amp;Raw_data[[#This Row],[Looker2]]</f>
        <v>Garden OaksRTC</v>
      </c>
    </row>
    <row r="1422" spans="1:31">
      <c r="A1422" s="15">
        <v>45309</v>
      </c>
      <c r="B1422" s="15">
        <v>45306</v>
      </c>
      <c r="C1422" t="s">
        <v>9</v>
      </c>
      <c r="D1422">
        <v>207354</v>
      </c>
      <c r="E1422" t="s">
        <v>708</v>
      </c>
      <c r="F1422" t="s">
        <v>449</v>
      </c>
      <c r="G1422" t="s">
        <v>709</v>
      </c>
      <c r="H1422" t="s">
        <v>151</v>
      </c>
      <c r="I1422" t="s">
        <v>232</v>
      </c>
      <c r="J1422" t="s">
        <v>87</v>
      </c>
      <c r="K1422" t="s">
        <v>16</v>
      </c>
      <c r="L1422" t="s">
        <v>131</v>
      </c>
      <c r="M1422">
        <v>1</v>
      </c>
      <c r="N1422" s="47">
        <v>470</v>
      </c>
      <c r="O1422" s="47">
        <v>0</v>
      </c>
      <c r="P1422" s="47">
        <v>0</v>
      </c>
      <c r="Q1422" s="47">
        <v>0</v>
      </c>
      <c r="R1422" s="47">
        <v>0</v>
      </c>
      <c r="S1422" s="47">
        <v>470</v>
      </c>
      <c r="T1422" s="47">
        <v>423</v>
      </c>
      <c r="U1422" s="47">
        <v>423</v>
      </c>
      <c r="V1422" t="s">
        <v>71</v>
      </c>
      <c r="W1422" t="s">
        <v>72</v>
      </c>
      <c r="X1422"/>
      <c r="Y1422" t="s">
        <v>240</v>
      </c>
      <c r="Z1422" s="43" t="str">
        <f>Raw_data[[#This Row],[Month]]&amp;Raw_data[[#This Row],[Locations]]&amp;Raw_data[[#This Row],[Looker2]]</f>
        <v>45292Garden OaksRTC</v>
      </c>
      <c r="AA1422" s="44" t="str">
        <f>IFERROR(VLOOKUP(Raw_data[[#This Row],[Description]],'LU Table'!$A$1:$B$50,2,0),"")</f>
        <v>RTC</v>
      </c>
      <c r="AB1422" s="44" t="str">
        <f>TRIM(MID(Raw_data[[#This Row],[Location]],LEN("Positive Recovery- ")+1,LEN(Raw_data[[#This Row],[Location]])))</f>
        <v>Garden Oaks</v>
      </c>
      <c r="AC1422" s="45">
        <f t="shared" si="22"/>
        <v>45292</v>
      </c>
      <c r="AD1422" s="44" t="str">
        <f>VLOOKUP(Raw_data[[#This Row],[Locations]]&amp;Raw_data[[#This Row],[Looker2]],Category!A:E,5,0)</f>
        <v>Company Owned</v>
      </c>
      <c r="AE1422" s="44" t="str">
        <f>Raw_data[[#This Row],[Locations]]&amp;Raw_data[[#This Row],[Looker2]]</f>
        <v>Garden OaksRTC</v>
      </c>
    </row>
    <row r="1423" spans="1:31">
      <c r="A1423" s="15">
        <v>45309</v>
      </c>
      <c r="B1423" s="15">
        <v>45306</v>
      </c>
      <c r="C1423" t="s">
        <v>9</v>
      </c>
      <c r="D1423">
        <v>207356</v>
      </c>
      <c r="E1423" t="s">
        <v>891</v>
      </c>
      <c r="F1423" t="s">
        <v>597</v>
      </c>
      <c r="G1423" t="s">
        <v>892</v>
      </c>
      <c r="H1423" t="s">
        <v>173</v>
      </c>
      <c r="I1423" t="s">
        <v>232</v>
      </c>
      <c r="J1423" t="s">
        <v>90</v>
      </c>
      <c r="K1423" t="s">
        <v>107</v>
      </c>
      <c r="L1423" t="s">
        <v>130</v>
      </c>
      <c r="M1423">
        <v>1</v>
      </c>
      <c r="N1423" s="47">
        <v>450</v>
      </c>
      <c r="O1423" s="47">
        <v>0</v>
      </c>
      <c r="P1423" s="47">
        <v>0</v>
      </c>
      <c r="Q1423" s="47">
        <v>0</v>
      </c>
      <c r="R1423" s="47">
        <v>0</v>
      </c>
      <c r="S1423" s="47">
        <v>15</v>
      </c>
      <c r="T1423" s="47">
        <v>405</v>
      </c>
      <c r="U1423" s="47">
        <v>66.5</v>
      </c>
      <c r="V1423" t="s">
        <v>71</v>
      </c>
      <c r="W1423" t="s">
        <v>72</v>
      </c>
      <c r="X1423"/>
      <c r="Y1423" t="s">
        <v>240</v>
      </c>
      <c r="Z1423" s="43" t="str">
        <f>Raw_data[[#This Row],[Month]]&amp;Raw_data[[#This Row],[Locations]]&amp;Raw_data[[#This Row],[Looker2]]</f>
        <v>45292Dallas Ft WorthRTC</v>
      </c>
      <c r="AA1423" s="44" t="str">
        <f>IFERROR(VLOOKUP(Raw_data[[#This Row],[Description]],'LU Table'!$A$1:$B$50,2,0),"")</f>
        <v>RTC</v>
      </c>
      <c r="AB1423" s="44" t="str">
        <f>TRIM(MID(Raw_data[[#This Row],[Location]],LEN("Positive Recovery- ")+1,LEN(Raw_data[[#This Row],[Location]])))</f>
        <v>Dallas Ft Worth</v>
      </c>
      <c r="AC1423" s="45">
        <f t="shared" si="22"/>
        <v>45292</v>
      </c>
      <c r="AD1423" s="44" t="str">
        <f>VLOOKUP(Raw_data[[#This Row],[Locations]]&amp;Raw_data[[#This Row],[Looker2]],Category!A:E,5,0)</f>
        <v>Company Owned</v>
      </c>
      <c r="AE1423" s="44" t="str">
        <f>Raw_data[[#This Row],[Locations]]&amp;Raw_data[[#This Row],[Looker2]]</f>
        <v>Dallas Ft WorthRTC</v>
      </c>
    </row>
    <row r="1424" spans="1:31">
      <c r="A1424" s="15">
        <v>45309</v>
      </c>
      <c r="B1424" s="15">
        <v>45306</v>
      </c>
      <c r="C1424" t="s">
        <v>9</v>
      </c>
      <c r="D1424">
        <v>207357</v>
      </c>
      <c r="E1424" t="s">
        <v>1004</v>
      </c>
      <c r="F1424" t="s">
        <v>324</v>
      </c>
      <c r="G1424" t="s">
        <v>1005</v>
      </c>
      <c r="H1424" t="s">
        <v>151</v>
      </c>
      <c r="I1424" t="s">
        <v>232</v>
      </c>
      <c r="J1424" t="s">
        <v>806</v>
      </c>
      <c r="K1424" t="s">
        <v>16</v>
      </c>
      <c r="L1424" t="s">
        <v>130</v>
      </c>
      <c r="M1424">
        <v>1</v>
      </c>
      <c r="N1424" s="47">
        <v>470</v>
      </c>
      <c r="O1424" s="47">
        <v>0</v>
      </c>
      <c r="P1424" s="47">
        <v>0</v>
      </c>
      <c r="Q1424" s="47">
        <v>0</v>
      </c>
      <c r="R1424" s="47">
        <v>0</v>
      </c>
      <c r="S1424" s="47">
        <v>0</v>
      </c>
      <c r="T1424" s="47">
        <v>423</v>
      </c>
      <c r="U1424" s="47">
        <v>423</v>
      </c>
      <c r="V1424" t="s">
        <v>71</v>
      </c>
      <c r="W1424" t="s">
        <v>72</v>
      </c>
      <c r="X1424"/>
      <c r="Y1424" t="s">
        <v>240</v>
      </c>
      <c r="Z1424" s="43" t="str">
        <f>Raw_data[[#This Row],[Month]]&amp;Raw_data[[#This Row],[Locations]]&amp;Raw_data[[#This Row],[Looker2]]</f>
        <v>45292Garden OaksRTC</v>
      </c>
      <c r="AA1424" s="44" t="str">
        <f>IFERROR(VLOOKUP(Raw_data[[#This Row],[Description]],'LU Table'!$A$1:$B$50,2,0),"")</f>
        <v>RTC</v>
      </c>
      <c r="AB1424" s="44" t="str">
        <f>TRIM(MID(Raw_data[[#This Row],[Location]],LEN("Positive Recovery- ")+1,LEN(Raw_data[[#This Row],[Location]])))</f>
        <v>Garden Oaks</v>
      </c>
      <c r="AC1424" s="45">
        <f t="shared" si="22"/>
        <v>45292</v>
      </c>
      <c r="AD1424" s="44" t="str">
        <f>VLOOKUP(Raw_data[[#This Row],[Locations]]&amp;Raw_data[[#This Row],[Looker2]],Category!A:E,5,0)</f>
        <v>Company Owned</v>
      </c>
      <c r="AE1424" s="44" t="str">
        <f>Raw_data[[#This Row],[Locations]]&amp;Raw_data[[#This Row],[Looker2]]</f>
        <v>Garden OaksRTC</v>
      </c>
    </row>
    <row r="1425" spans="1:31">
      <c r="A1425" s="15">
        <v>45309</v>
      </c>
      <c r="B1425" s="15">
        <v>45306</v>
      </c>
      <c r="C1425" t="s">
        <v>9</v>
      </c>
      <c r="D1425">
        <v>207358</v>
      </c>
      <c r="E1425" t="s">
        <v>1082</v>
      </c>
      <c r="F1425" t="s">
        <v>287</v>
      </c>
      <c r="G1425" t="s">
        <v>325</v>
      </c>
      <c r="H1425" t="s">
        <v>155</v>
      </c>
      <c r="I1425" t="s">
        <v>232</v>
      </c>
      <c r="J1425" t="s">
        <v>88</v>
      </c>
      <c r="K1425" t="s">
        <v>16</v>
      </c>
      <c r="L1425" t="s">
        <v>130</v>
      </c>
      <c r="M1425">
        <v>1</v>
      </c>
      <c r="N1425" s="47">
        <v>700</v>
      </c>
      <c r="O1425" s="47">
        <v>0</v>
      </c>
      <c r="P1425" s="47">
        <v>0</v>
      </c>
      <c r="Q1425" s="47">
        <v>0</v>
      </c>
      <c r="R1425" s="47">
        <v>0</v>
      </c>
      <c r="S1425" s="47">
        <v>0</v>
      </c>
      <c r="T1425" s="47">
        <v>630</v>
      </c>
      <c r="U1425" s="47">
        <v>630</v>
      </c>
      <c r="V1425" t="s">
        <v>71</v>
      </c>
      <c r="W1425" t="s">
        <v>72</v>
      </c>
      <c r="X1425"/>
      <c r="Y1425" t="s">
        <v>240</v>
      </c>
      <c r="Z1425" s="43" t="str">
        <f>Raw_data[[#This Row],[Month]]&amp;Raw_data[[#This Row],[Locations]]&amp;Raw_data[[#This Row],[Looker2]]</f>
        <v>45292Garden OaksDetox</v>
      </c>
      <c r="AA1425" s="44" t="str">
        <f>IFERROR(VLOOKUP(Raw_data[[#This Row],[Description]],'LU Table'!$A$1:$B$50,2,0),"")</f>
        <v>Detox</v>
      </c>
      <c r="AB1425" s="44" t="str">
        <f>TRIM(MID(Raw_data[[#This Row],[Location]],LEN("Positive Recovery- ")+1,LEN(Raw_data[[#This Row],[Location]])))</f>
        <v>Garden Oaks</v>
      </c>
      <c r="AC1425" s="45">
        <f t="shared" si="22"/>
        <v>45292</v>
      </c>
      <c r="AD1425" s="44" t="str">
        <f>VLOOKUP(Raw_data[[#This Row],[Locations]]&amp;Raw_data[[#This Row],[Looker2]],Category!A:E,5,0)</f>
        <v>Company Owned</v>
      </c>
      <c r="AE1425" s="44" t="str">
        <f>Raw_data[[#This Row],[Locations]]&amp;Raw_data[[#This Row],[Looker2]]</f>
        <v>Garden OaksDetox</v>
      </c>
    </row>
    <row r="1426" spans="1:31">
      <c r="A1426" s="15">
        <v>45309</v>
      </c>
      <c r="B1426" s="15">
        <v>45306</v>
      </c>
      <c r="C1426" t="s">
        <v>9</v>
      </c>
      <c r="D1426">
        <v>207359</v>
      </c>
      <c r="E1426" t="s">
        <v>1036</v>
      </c>
      <c r="F1426" t="s">
        <v>1037</v>
      </c>
      <c r="G1426" t="s">
        <v>1038</v>
      </c>
      <c r="H1426" t="s">
        <v>151</v>
      </c>
      <c r="I1426" t="s">
        <v>232</v>
      </c>
      <c r="J1426" t="s">
        <v>89</v>
      </c>
      <c r="K1426" t="s">
        <v>16</v>
      </c>
      <c r="L1426" t="s">
        <v>131</v>
      </c>
      <c r="M1426">
        <v>1</v>
      </c>
      <c r="N1426" s="47">
        <v>425</v>
      </c>
      <c r="O1426" s="47">
        <v>0</v>
      </c>
      <c r="P1426" s="47">
        <v>0</v>
      </c>
      <c r="Q1426" s="47">
        <v>0</v>
      </c>
      <c r="R1426" s="47">
        <v>0</v>
      </c>
      <c r="S1426" s="47">
        <v>0</v>
      </c>
      <c r="T1426" s="47">
        <v>382.5</v>
      </c>
      <c r="U1426" s="47">
        <v>-42.5</v>
      </c>
      <c r="V1426" t="s">
        <v>71</v>
      </c>
      <c r="W1426" t="s">
        <v>72</v>
      </c>
      <c r="X1426"/>
      <c r="Y1426" t="s">
        <v>240</v>
      </c>
      <c r="Z1426" s="43" t="str">
        <f>Raw_data[[#This Row],[Month]]&amp;Raw_data[[#This Row],[Locations]]&amp;Raw_data[[#This Row],[Looker2]]</f>
        <v>45292Garden OaksRTC</v>
      </c>
      <c r="AA1426" s="44" t="str">
        <f>IFERROR(VLOOKUP(Raw_data[[#This Row],[Description]],'LU Table'!$A$1:$B$50,2,0),"")</f>
        <v>RTC</v>
      </c>
      <c r="AB1426" s="44" t="str">
        <f>TRIM(MID(Raw_data[[#This Row],[Location]],LEN("Positive Recovery- ")+1,LEN(Raw_data[[#This Row],[Location]])))</f>
        <v>Garden Oaks</v>
      </c>
      <c r="AC1426" s="45">
        <f t="shared" si="22"/>
        <v>45292</v>
      </c>
      <c r="AD1426" s="44" t="str">
        <f>VLOOKUP(Raw_data[[#This Row],[Locations]]&amp;Raw_data[[#This Row],[Looker2]],Category!A:E,5,0)</f>
        <v>Company Owned</v>
      </c>
      <c r="AE1426" s="44" t="str">
        <f>Raw_data[[#This Row],[Locations]]&amp;Raw_data[[#This Row],[Looker2]]</f>
        <v>Garden OaksRTC</v>
      </c>
    </row>
    <row r="1427" spans="1:31">
      <c r="A1427" s="15">
        <v>45309</v>
      </c>
      <c r="B1427" s="15">
        <v>45306</v>
      </c>
      <c r="C1427" t="s">
        <v>9</v>
      </c>
      <c r="D1427">
        <v>207360</v>
      </c>
      <c r="E1427" t="s">
        <v>963</v>
      </c>
      <c r="F1427" t="s">
        <v>964</v>
      </c>
      <c r="G1427" t="s">
        <v>965</v>
      </c>
      <c r="H1427" t="s">
        <v>151</v>
      </c>
      <c r="I1427" t="s">
        <v>232</v>
      </c>
      <c r="J1427" t="s">
        <v>87</v>
      </c>
      <c r="K1427" t="s">
        <v>16</v>
      </c>
      <c r="L1427" t="s">
        <v>130</v>
      </c>
      <c r="M1427">
        <v>1</v>
      </c>
      <c r="N1427" s="47">
        <v>470</v>
      </c>
      <c r="O1427" s="47">
        <v>0</v>
      </c>
      <c r="P1427" s="47">
        <v>0</v>
      </c>
      <c r="Q1427" s="47">
        <v>0</v>
      </c>
      <c r="R1427" s="47">
        <v>0</v>
      </c>
      <c r="S1427" s="47">
        <v>470</v>
      </c>
      <c r="T1427" s="47">
        <v>423</v>
      </c>
      <c r="U1427" s="47">
        <v>423</v>
      </c>
      <c r="V1427" t="s">
        <v>71</v>
      </c>
      <c r="W1427" t="s">
        <v>72</v>
      </c>
      <c r="X1427"/>
      <c r="Y1427" t="s">
        <v>240</v>
      </c>
      <c r="Z1427" s="43" t="str">
        <f>Raw_data[[#This Row],[Month]]&amp;Raw_data[[#This Row],[Locations]]&amp;Raw_data[[#This Row],[Looker2]]</f>
        <v>45292Garden OaksRTC</v>
      </c>
      <c r="AA1427" s="44" t="str">
        <f>IFERROR(VLOOKUP(Raw_data[[#This Row],[Description]],'LU Table'!$A$1:$B$50,2,0),"")</f>
        <v>RTC</v>
      </c>
      <c r="AB1427" s="44" t="str">
        <f>TRIM(MID(Raw_data[[#This Row],[Location]],LEN("Positive Recovery- ")+1,LEN(Raw_data[[#This Row],[Location]])))</f>
        <v>Garden Oaks</v>
      </c>
      <c r="AC1427" s="45">
        <f t="shared" si="22"/>
        <v>45292</v>
      </c>
      <c r="AD1427" s="44" t="str">
        <f>VLOOKUP(Raw_data[[#This Row],[Locations]]&amp;Raw_data[[#This Row],[Looker2]],Category!A:E,5,0)</f>
        <v>Company Owned</v>
      </c>
      <c r="AE1427" s="44" t="str">
        <f>Raw_data[[#This Row],[Locations]]&amp;Raw_data[[#This Row],[Looker2]]</f>
        <v>Garden OaksRTC</v>
      </c>
    </row>
    <row r="1428" spans="1:31">
      <c r="A1428" s="15">
        <v>45309</v>
      </c>
      <c r="B1428" s="15">
        <v>45306</v>
      </c>
      <c r="C1428" t="s">
        <v>9</v>
      </c>
      <c r="D1428">
        <v>207361</v>
      </c>
      <c r="E1428" t="s">
        <v>1058</v>
      </c>
      <c r="F1428" t="s">
        <v>1059</v>
      </c>
      <c r="G1428" t="s">
        <v>1060</v>
      </c>
      <c r="H1428" t="s">
        <v>151</v>
      </c>
      <c r="I1428" t="s">
        <v>232</v>
      </c>
      <c r="J1428" t="s">
        <v>89</v>
      </c>
      <c r="K1428" t="s">
        <v>16</v>
      </c>
      <c r="L1428" t="s">
        <v>131</v>
      </c>
      <c r="M1428">
        <v>1</v>
      </c>
      <c r="N1428" s="47">
        <v>425</v>
      </c>
      <c r="O1428" s="47">
        <v>0</v>
      </c>
      <c r="P1428" s="47">
        <v>0</v>
      </c>
      <c r="Q1428" s="47">
        <v>0</v>
      </c>
      <c r="R1428" s="47">
        <v>0</v>
      </c>
      <c r="S1428" s="47">
        <v>0</v>
      </c>
      <c r="T1428" s="47">
        <v>382.5</v>
      </c>
      <c r="U1428" s="47">
        <v>-42.5</v>
      </c>
      <c r="V1428" t="s">
        <v>71</v>
      </c>
      <c r="W1428" t="s">
        <v>72</v>
      </c>
      <c r="X1428"/>
      <c r="Y1428" t="s">
        <v>240</v>
      </c>
      <c r="Z1428" s="43" t="str">
        <f>Raw_data[[#This Row],[Month]]&amp;Raw_data[[#This Row],[Locations]]&amp;Raw_data[[#This Row],[Looker2]]</f>
        <v>45292Garden OaksRTC</v>
      </c>
      <c r="AA1428" s="44" t="str">
        <f>IFERROR(VLOOKUP(Raw_data[[#This Row],[Description]],'LU Table'!$A$1:$B$50,2,0),"")</f>
        <v>RTC</v>
      </c>
      <c r="AB1428" s="44" t="str">
        <f>TRIM(MID(Raw_data[[#This Row],[Location]],LEN("Positive Recovery- ")+1,LEN(Raw_data[[#This Row],[Location]])))</f>
        <v>Garden Oaks</v>
      </c>
      <c r="AC1428" s="45">
        <f t="shared" si="22"/>
        <v>45292</v>
      </c>
      <c r="AD1428" s="44" t="str">
        <f>VLOOKUP(Raw_data[[#This Row],[Locations]]&amp;Raw_data[[#This Row],[Looker2]],Category!A:E,5,0)</f>
        <v>Company Owned</v>
      </c>
      <c r="AE1428" s="44" t="str">
        <f>Raw_data[[#This Row],[Locations]]&amp;Raw_data[[#This Row],[Looker2]]</f>
        <v>Garden OaksRTC</v>
      </c>
    </row>
    <row r="1429" spans="1:31">
      <c r="A1429" s="15">
        <v>45309</v>
      </c>
      <c r="B1429" s="15">
        <v>45306</v>
      </c>
      <c r="C1429" t="s">
        <v>9</v>
      </c>
      <c r="D1429">
        <v>207362</v>
      </c>
      <c r="E1429" t="s">
        <v>675</v>
      </c>
      <c r="F1429" t="s">
        <v>37</v>
      </c>
      <c r="G1429" t="s">
        <v>487</v>
      </c>
      <c r="H1429" t="s">
        <v>154</v>
      </c>
      <c r="I1429" t="s">
        <v>232</v>
      </c>
      <c r="J1429" t="s">
        <v>132</v>
      </c>
      <c r="K1429" t="s">
        <v>16</v>
      </c>
      <c r="L1429" t="s">
        <v>131</v>
      </c>
      <c r="M1429">
        <v>1</v>
      </c>
      <c r="N1429" s="47">
        <v>400.39</v>
      </c>
      <c r="O1429" s="47">
        <v>0</v>
      </c>
      <c r="P1429" s="47">
        <v>0</v>
      </c>
      <c r="Q1429" s="47">
        <v>0</v>
      </c>
      <c r="R1429" s="47">
        <v>0</v>
      </c>
      <c r="S1429" s="47">
        <v>400.39</v>
      </c>
      <c r="T1429" s="47">
        <v>360.35</v>
      </c>
      <c r="U1429" s="47">
        <v>360.35</v>
      </c>
      <c r="V1429" t="s">
        <v>71</v>
      </c>
      <c r="W1429" t="s">
        <v>72</v>
      </c>
      <c r="X1429"/>
      <c r="Y1429" t="s">
        <v>240</v>
      </c>
      <c r="Z1429" s="43" t="str">
        <f>Raw_data[[#This Row],[Month]]&amp;Raw_data[[#This Row],[Locations]]&amp;Raw_data[[#This Row],[Looker2]]</f>
        <v>45292Garden OaksRTC</v>
      </c>
      <c r="AA1429" s="44" t="str">
        <f>IFERROR(VLOOKUP(Raw_data[[#This Row],[Description]],'LU Table'!$A$1:$B$50,2,0),"")</f>
        <v>RTC</v>
      </c>
      <c r="AB1429" s="44" t="str">
        <f>TRIM(MID(Raw_data[[#This Row],[Location]],LEN("Positive Recovery- ")+1,LEN(Raw_data[[#This Row],[Location]])))</f>
        <v>Garden Oaks</v>
      </c>
      <c r="AC1429" s="45">
        <f t="shared" si="22"/>
        <v>45292</v>
      </c>
      <c r="AD1429" s="44" t="str">
        <f>VLOOKUP(Raw_data[[#This Row],[Locations]]&amp;Raw_data[[#This Row],[Looker2]],Category!A:E,5,0)</f>
        <v>Company Owned</v>
      </c>
      <c r="AE1429" s="44" t="str">
        <f>Raw_data[[#This Row],[Locations]]&amp;Raw_data[[#This Row],[Looker2]]</f>
        <v>Garden OaksRTC</v>
      </c>
    </row>
    <row r="1430" spans="1:31">
      <c r="A1430" s="15">
        <v>45309</v>
      </c>
      <c r="B1430" s="15">
        <v>45306</v>
      </c>
      <c r="C1430" t="s">
        <v>9</v>
      </c>
      <c r="D1430">
        <v>207363</v>
      </c>
      <c r="E1430" t="s">
        <v>1003</v>
      </c>
      <c r="F1430" t="s">
        <v>491</v>
      </c>
      <c r="G1430" t="s">
        <v>393</v>
      </c>
      <c r="H1430" t="s">
        <v>151</v>
      </c>
      <c r="I1430" t="s">
        <v>232</v>
      </c>
      <c r="J1430" t="s">
        <v>87</v>
      </c>
      <c r="K1430" t="s">
        <v>107</v>
      </c>
      <c r="L1430" t="s">
        <v>130</v>
      </c>
      <c r="M1430">
        <v>1</v>
      </c>
      <c r="N1430" s="47">
        <v>470</v>
      </c>
      <c r="O1430" s="47">
        <v>0</v>
      </c>
      <c r="P1430" s="47">
        <v>0</v>
      </c>
      <c r="Q1430" s="47">
        <v>0</v>
      </c>
      <c r="R1430" s="47">
        <v>0</v>
      </c>
      <c r="S1430" s="47">
        <v>470</v>
      </c>
      <c r="T1430" s="47">
        <v>423</v>
      </c>
      <c r="U1430" s="47">
        <v>423</v>
      </c>
      <c r="V1430" t="s">
        <v>71</v>
      </c>
      <c r="W1430" t="s">
        <v>72</v>
      </c>
      <c r="X1430"/>
      <c r="Y1430" t="s">
        <v>240</v>
      </c>
      <c r="Z1430" s="43" t="str">
        <f>Raw_data[[#This Row],[Month]]&amp;Raw_data[[#This Row],[Locations]]&amp;Raw_data[[#This Row],[Looker2]]</f>
        <v>45292Dallas Ft WorthRTC</v>
      </c>
      <c r="AA1430" s="44" t="str">
        <f>IFERROR(VLOOKUP(Raw_data[[#This Row],[Description]],'LU Table'!$A$1:$B$50,2,0),"")</f>
        <v>RTC</v>
      </c>
      <c r="AB1430" s="44" t="str">
        <f>TRIM(MID(Raw_data[[#This Row],[Location]],LEN("Positive Recovery- ")+1,LEN(Raw_data[[#This Row],[Location]])))</f>
        <v>Dallas Ft Worth</v>
      </c>
      <c r="AC1430" s="45">
        <f t="shared" si="22"/>
        <v>45292</v>
      </c>
      <c r="AD1430" s="44" t="str">
        <f>VLOOKUP(Raw_data[[#This Row],[Locations]]&amp;Raw_data[[#This Row],[Looker2]],Category!A:E,5,0)</f>
        <v>Company Owned</v>
      </c>
      <c r="AE1430" s="44" t="str">
        <f>Raw_data[[#This Row],[Locations]]&amp;Raw_data[[#This Row],[Looker2]]</f>
        <v>Dallas Ft WorthRTC</v>
      </c>
    </row>
    <row r="1431" spans="1:31">
      <c r="A1431" s="15">
        <v>45309</v>
      </c>
      <c r="B1431" s="15">
        <v>45306</v>
      </c>
      <c r="C1431" t="s">
        <v>9</v>
      </c>
      <c r="D1431">
        <v>207364</v>
      </c>
      <c r="E1431" t="s">
        <v>888</v>
      </c>
      <c r="F1431" t="s">
        <v>290</v>
      </c>
      <c r="G1431" t="s">
        <v>889</v>
      </c>
      <c r="H1431" t="s">
        <v>151</v>
      </c>
      <c r="I1431" t="s">
        <v>232</v>
      </c>
      <c r="J1431" t="s">
        <v>17</v>
      </c>
      <c r="K1431" t="s">
        <v>16</v>
      </c>
      <c r="L1431" t="s">
        <v>130</v>
      </c>
      <c r="M1431">
        <v>1</v>
      </c>
      <c r="N1431" s="47">
        <v>200</v>
      </c>
      <c r="O1431" s="47">
        <v>0</v>
      </c>
      <c r="P1431" s="47">
        <v>0</v>
      </c>
      <c r="Q1431" s="47">
        <v>0</v>
      </c>
      <c r="R1431" s="47">
        <v>0</v>
      </c>
      <c r="S1431" s="47">
        <v>0</v>
      </c>
      <c r="T1431" s="47">
        <v>200</v>
      </c>
      <c r="U1431" s="47">
        <v>0</v>
      </c>
      <c r="V1431" t="s">
        <v>71</v>
      </c>
      <c r="W1431" t="s">
        <v>72</v>
      </c>
      <c r="X1431"/>
      <c r="Y1431" t="s">
        <v>240</v>
      </c>
      <c r="Z1431" s="43" t="str">
        <f>Raw_data[[#This Row],[Month]]&amp;Raw_data[[#This Row],[Locations]]&amp;Raw_data[[#This Row],[Looker2]]</f>
        <v>45292Garden OaksRTC</v>
      </c>
      <c r="AA1431" s="44" t="str">
        <f>IFERROR(VLOOKUP(Raw_data[[#This Row],[Description]],'LU Table'!$A$1:$B$50,2,0),"")</f>
        <v>RTC</v>
      </c>
      <c r="AB1431" s="44" t="str">
        <f>TRIM(MID(Raw_data[[#This Row],[Location]],LEN("Positive Recovery- ")+1,LEN(Raw_data[[#This Row],[Location]])))</f>
        <v>Garden Oaks</v>
      </c>
      <c r="AC1431" s="45">
        <f t="shared" si="22"/>
        <v>45292</v>
      </c>
      <c r="AD1431" s="44" t="str">
        <f>VLOOKUP(Raw_data[[#This Row],[Locations]]&amp;Raw_data[[#This Row],[Looker2]],Category!A:E,5,0)</f>
        <v>Company Owned</v>
      </c>
      <c r="AE1431" s="44" t="str">
        <f>Raw_data[[#This Row],[Locations]]&amp;Raw_data[[#This Row],[Looker2]]</f>
        <v>Garden OaksRTC</v>
      </c>
    </row>
    <row r="1432" spans="1:31">
      <c r="A1432" s="15">
        <v>45309</v>
      </c>
      <c r="B1432" s="15">
        <v>45306</v>
      </c>
      <c r="C1432" t="s">
        <v>9</v>
      </c>
      <c r="D1432">
        <v>207365</v>
      </c>
      <c r="E1432" t="s">
        <v>569</v>
      </c>
      <c r="F1432" t="s">
        <v>570</v>
      </c>
      <c r="G1432" t="s">
        <v>571</v>
      </c>
      <c r="H1432" t="s">
        <v>151</v>
      </c>
      <c r="I1432" t="s">
        <v>232</v>
      </c>
      <c r="J1432" t="s">
        <v>89</v>
      </c>
      <c r="K1432" t="s">
        <v>16</v>
      </c>
      <c r="L1432" t="s">
        <v>130</v>
      </c>
      <c r="M1432">
        <v>1</v>
      </c>
      <c r="N1432" s="47">
        <v>425</v>
      </c>
      <c r="O1432" s="47">
        <v>0</v>
      </c>
      <c r="P1432" s="47">
        <v>0</v>
      </c>
      <c r="Q1432" s="47">
        <v>0</v>
      </c>
      <c r="R1432" s="47">
        <v>0</v>
      </c>
      <c r="S1432" s="47">
        <v>0</v>
      </c>
      <c r="T1432" s="47">
        <v>382.5</v>
      </c>
      <c r="U1432" s="47">
        <v>-42.5</v>
      </c>
      <c r="V1432" t="s">
        <v>71</v>
      </c>
      <c r="W1432" t="s">
        <v>72</v>
      </c>
      <c r="X1432"/>
      <c r="Y1432" t="s">
        <v>240</v>
      </c>
      <c r="Z1432" s="43" t="str">
        <f>Raw_data[[#This Row],[Month]]&amp;Raw_data[[#This Row],[Locations]]&amp;Raw_data[[#This Row],[Looker2]]</f>
        <v>45292Garden OaksRTC</v>
      </c>
      <c r="AA1432" s="44" t="str">
        <f>IFERROR(VLOOKUP(Raw_data[[#This Row],[Description]],'LU Table'!$A$1:$B$50,2,0),"")</f>
        <v>RTC</v>
      </c>
      <c r="AB1432" s="44" t="str">
        <f>TRIM(MID(Raw_data[[#This Row],[Location]],LEN("Positive Recovery- ")+1,LEN(Raw_data[[#This Row],[Location]])))</f>
        <v>Garden Oaks</v>
      </c>
      <c r="AC1432" s="45">
        <f t="shared" si="22"/>
        <v>45292</v>
      </c>
      <c r="AD1432" s="44" t="str">
        <f>VLOOKUP(Raw_data[[#This Row],[Locations]]&amp;Raw_data[[#This Row],[Looker2]],Category!A:E,5,0)</f>
        <v>Company Owned</v>
      </c>
      <c r="AE1432" s="44" t="str">
        <f>Raw_data[[#This Row],[Locations]]&amp;Raw_data[[#This Row],[Looker2]]</f>
        <v>Garden OaksRTC</v>
      </c>
    </row>
    <row r="1433" spans="1:31">
      <c r="A1433" s="15">
        <v>45309</v>
      </c>
      <c r="B1433" s="15">
        <v>45306</v>
      </c>
      <c r="C1433" t="s">
        <v>9</v>
      </c>
      <c r="D1433">
        <v>207366</v>
      </c>
      <c r="E1433" t="s">
        <v>807</v>
      </c>
      <c r="F1433" t="s">
        <v>405</v>
      </c>
      <c r="G1433" t="s">
        <v>808</v>
      </c>
      <c r="H1433" t="s">
        <v>152</v>
      </c>
      <c r="I1433" t="s">
        <v>232</v>
      </c>
      <c r="J1433" t="s">
        <v>96</v>
      </c>
      <c r="K1433" t="s">
        <v>57</v>
      </c>
      <c r="L1433" t="s">
        <v>128</v>
      </c>
      <c r="M1433">
        <v>1</v>
      </c>
      <c r="N1433" s="47">
        <v>428</v>
      </c>
      <c r="O1433" s="47">
        <v>0</v>
      </c>
      <c r="P1433" s="47">
        <v>0</v>
      </c>
      <c r="Q1433" s="47">
        <v>0</v>
      </c>
      <c r="R1433" s="47">
        <v>0</v>
      </c>
      <c r="S1433" s="47">
        <v>0</v>
      </c>
      <c r="T1433" s="47">
        <v>385.2</v>
      </c>
      <c r="U1433" s="47">
        <v>-42.8</v>
      </c>
      <c r="V1433" t="s">
        <v>71</v>
      </c>
      <c r="W1433" t="s">
        <v>72</v>
      </c>
      <c r="X1433"/>
      <c r="Y1433" t="s">
        <v>240</v>
      </c>
      <c r="Z1433" s="43" t="str">
        <f>Raw_data[[#This Row],[Month]]&amp;Raw_data[[#This Row],[Locations]]&amp;Raw_data[[#This Row],[Looker2]]</f>
        <v>45292Hill CountryRTC</v>
      </c>
      <c r="AA1433" s="44" t="str">
        <f>IFERROR(VLOOKUP(Raw_data[[#This Row],[Description]],'LU Table'!$A$1:$B$50,2,0),"")</f>
        <v>RTC</v>
      </c>
      <c r="AB1433" s="44" t="str">
        <f>TRIM(MID(Raw_data[[#This Row],[Location]],LEN("Positive Recovery- ")+1,LEN(Raw_data[[#This Row],[Location]])))</f>
        <v>Hill Country</v>
      </c>
      <c r="AC1433" s="45">
        <f t="shared" si="22"/>
        <v>45292</v>
      </c>
      <c r="AD1433" s="44" t="str">
        <f>VLOOKUP(Raw_data[[#This Row],[Locations]]&amp;Raw_data[[#This Row],[Looker2]],Category!A:E,5,0)</f>
        <v>Company Owned</v>
      </c>
      <c r="AE1433" s="44" t="str">
        <f>Raw_data[[#This Row],[Locations]]&amp;Raw_data[[#This Row],[Looker2]]</f>
        <v>Hill CountryRTC</v>
      </c>
    </row>
    <row r="1434" spans="1:31">
      <c r="A1434" s="15">
        <v>45309</v>
      </c>
      <c r="B1434" s="15">
        <v>45306</v>
      </c>
      <c r="C1434" t="s">
        <v>9</v>
      </c>
      <c r="D1434">
        <v>207367</v>
      </c>
      <c r="E1434" t="s">
        <v>991</v>
      </c>
      <c r="F1434" t="s">
        <v>992</v>
      </c>
      <c r="G1434" t="s">
        <v>993</v>
      </c>
      <c r="H1434" t="s">
        <v>152</v>
      </c>
      <c r="I1434" t="s">
        <v>232</v>
      </c>
      <c r="J1434" t="s">
        <v>90</v>
      </c>
      <c r="K1434" t="s">
        <v>16</v>
      </c>
      <c r="L1434" t="s">
        <v>131</v>
      </c>
      <c r="M1434">
        <v>1</v>
      </c>
      <c r="N1434" s="47">
        <v>535</v>
      </c>
      <c r="O1434" s="47">
        <v>0</v>
      </c>
      <c r="P1434" s="47">
        <v>0</v>
      </c>
      <c r="Q1434" s="47">
        <v>0</v>
      </c>
      <c r="R1434" s="47">
        <v>0</v>
      </c>
      <c r="S1434" s="47">
        <v>15</v>
      </c>
      <c r="T1434" s="47">
        <v>481.5</v>
      </c>
      <c r="U1434" s="47">
        <v>91.5</v>
      </c>
      <c r="V1434" t="s">
        <v>71</v>
      </c>
      <c r="W1434" t="s">
        <v>72</v>
      </c>
      <c r="X1434"/>
      <c r="Y1434" t="s">
        <v>240</v>
      </c>
      <c r="Z1434" s="43" t="str">
        <f>Raw_data[[#This Row],[Month]]&amp;Raw_data[[#This Row],[Locations]]&amp;Raw_data[[#This Row],[Looker2]]</f>
        <v>45292Garden OaksRTC</v>
      </c>
      <c r="AA1434" s="44" t="str">
        <f>IFERROR(VLOOKUP(Raw_data[[#This Row],[Description]],'LU Table'!$A$1:$B$50,2,0),"")</f>
        <v>RTC</v>
      </c>
      <c r="AB1434" s="44" t="str">
        <f>TRIM(MID(Raw_data[[#This Row],[Location]],LEN("Positive Recovery- ")+1,LEN(Raw_data[[#This Row],[Location]])))</f>
        <v>Garden Oaks</v>
      </c>
      <c r="AC1434" s="45">
        <f t="shared" si="22"/>
        <v>45292</v>
      </c>
      <c r="AD1434" s="44" t="str">
        <f>VLOOKUP(Raw_data[[#This Row],[Locations]]&amp;Raw_data[[#This Row],[Looker2]],Category!A:E,5,0)</f>
        <v>Company Owned</v>
      </c>
      <c r="AE1434" s="44" t="str">
        <f>Raw_data[[#This Row],[Locations]]&amp;Raw_data[[#This Row],[Looker2]]</f>
        <v>Garden OaksRTC</v>
      </c>
    </row>
    <row r="1435" spans="1:31">
      <c r="A1435" s="15">
        <v>45309</v>
      </c>
      <c r="B1435" s="15">
        <v>45306</v>
      </c>
      <c r="C1435" t="s">
        <v>9</v>
      </c>
      <c r="D1435">
        <v>207368</v>
      </c>
      <c r="E1435" t="s">
        <v>936</v>
      </c>
      <c r="F1435" t="s">
        <v>937</v>
      </c>
      <c r="G1435" t="s">
        <v>938</v>
      </c>
      <c r="H1435" t="s">
        <v>151</v>
      </c>
      <c r="I1435" t="s">
        <v>232</v>
      </c>
      <c r="J1435" t="s">
        <v>88</v>
      </c>
      <c r="K1435" t="s">
        <v>16</v>
      </c>
      <c r="L1435" t="s">
        <v>131</v>
      </c>
      <c r="M1435">
        <v>1</v>
      </c>
      <c r="N1435" s="47">
        <v>500</v>
      </c>
      <c r="O1435" s="47">
        <v>0</v>
      </c>
      <c r="P1435" s="47">
        <v>0</v>
      </c>
      <c r="Q1435" s="47">
        <v>0</v>
      </c>
      <c r="R1435" s="47">
        <v>0</v>
      </c>
      <c r="S1435" s="47">
        <v>0</v>
      </c>
      <c r="T1435" s="47">
        <v>450</v>
      </c>
      <c r="U1435" s="47">
        <v>-50</v>
      </c>
      <c r="V1435" t="s">
        <v>71</v>
      </c>
      <c r="W1435" t="s">
        <v>72</v>
      </c>
      <c r="X1435"/>
      <c r="Y1435" t="s">
        <v>240</v>
      </c>
      <c r="Z1435" s="43" t="str">
        <f>Raw_data[[#This Row],[Month]]&amp;Raw_data[[#This Row],[Locations]]&amp;Raw_data[[#This Row],[Looker2]]</f>
        <v>45292Garden OaksRTC</v>
      </c>
      <c r="AA1435" s="44" t="str">
        <f>IFERROR(VLOOKUP(Raw_data[[#This Row],[Description]],'LU Table'!$A$1:$B$50,2,0),"")</f>
        <v>RTC</v>
      </c>
      <c r="AB1435" s="44" t="str">
        <f>TRIM(MID(Raw_data[[#This Row],[Location]],LEN("Positive Recovery- ")+1,LEN(Raw_data[[#This Row],[Location]])))</f>
        <v>Garden Oaks</v>
      </c>
      <c r="AC1435" s="45">
        <f t="shared" si="22"/>
        <v>45292</v>
      </c>
      <c r="AD1435" s="44" t="str">
        <f>VLOOKUP(Raw_data[[#This Row],[Locations]]&amp;Raw_data[[#This Row],[Looker2]],Category!A:E,5,0)</f>
        <v>Company Owned</v>
      </c>
      <c r="AE1435" s="44" t="str">
        <f>Raw_data[[#This Row],[Locations]]&amp;Raw_data[[#This Row],[Looker2]]</f>
        <v>Garden OaksRTC</v>
      </c>
    </row>
    <row r="1436" spans="1:31">
      <c r="A1436" s="15">
        <v>45309</v>
      </c>
      <c r="B1436" s="15">
        <v>45306</v>
      </c>
      <c r="C1436" t="s">
        <v>9</v>
      </c>
      <c r="D1436">
        <v>207369</v>
      </c>
      <c r="E1436" t="s">
        <v>975</v>
      </c>
      <c r="F1436" t="s">
        <v>255</v>
      </c>
      <c r="G1436" t="s">
        <v>976</v>
      </c>
      <c r="H1436" t="s">
        <v>627</v>
      </c>
      <c r="I1436" t="s">
        <v>232</v>
      </c>
      <c r="J1436" t="s">
        <v>94</v>
      </c>
      <c r="K1436" t="s">
        <v>16</v>
      </c>
      <c r="L1436" t="s">
        <v>130</v>
      </c>
      <c r="M1436">
        <v>1</v>
      </c>
      <c r="N1436" s="47">
        <v>495</v>
      </c>
      <c r="O1436" s="47">
        <v>0</v>
      </c>
      <c r="P1436" s="47">
        <v>0</v>
      </c>
      <c r="Q1436" s="47">
        <v>0</v>
      </c>
      <c r="R1436" s="47">
        <v>0</v>
      </c>
      <c r="S1436" s="47">
        <v>0</v>
      </c>
      <c r="T1436" s="47">
        <v>445.5</v>
      </c>
      <c r="U1436" s="47">
        <v>-49.5</v>
      </c>
      <c r="V1436" t="s">
        <v>71</v>
      </c>
      <c r="W1436" t="s">
        <v>72</v>
      </c>
      <c r="X1436"/>
      <c r="Y1436" t="s">
        <v>240</v>
      </c>
      <c r="Z1436" s="43" t="str">
        <f>Raw_data[[#This Row],[Month]]&amp;Raw_data[[#This Row],[Locations]]&amp;Raw_data[[#This Row],[Looker2]]</f>
        <v>45292Garden OaksRTC</v>
      </c>
      <c r="AA1436" s="44" t="str">
        <f>IFERROR(VLOOKUP(Raw_data[[#This Row],[Description]],'LU Table'!$A$1:$B$50,2,0),"")</f>
        <v>RTC</v>
      </c>
      <c r="AB1436" s="44" t="str">
        <f>TRIM(MID(Raw_data[[#This Row],[Location]],LEN("Positive Recovery- ")+1,LEN(Raw_data[[#This Row],[Location]])))</f>
        <v>Garden Oaks</v>
      </c>
      <c r="AC1436" s="45">
        <f t="shared" si="22"/>
        <v>45292</v>
      </c>
      <c r="AD1436" s="44" t="str">
        <f>VLOOKUP(Raw_data[[#This Row],[Locations]]&amp;Raw_data[[#This Row],[Looker2]],Category!A:E,5,0)</f>
        <v>Company Owned</v>
      </c>
      <c r="AE1436" s="44" t="str">
        <f>Raw_data[[#This Row],[Locations]]&amp;Raw_data[[#This Row],[Looker2]]</f>
        <v>Garden OaksRTC</v>
      </c>
    </row>
    <row r="1437" spans="1:31">
      <c r="A1437" s="15">
        <v>45309</v>
      </c>
      <c r="B1437" s="15">
        <v>45306</v>
      </c>
      <c r="C1437" t="s">
        <v>9</v>
      </c>
      <c r="D1437">
        <v>207370</v>
      </c>
      <c r="E1437" t="s">
        <v>99</v>
      </c>
      <c r="F1437" t="s">
        <v>278</v>
      </c>
      <c r="G1437" t="s">
        <v>400</v>
      </c>
      <c r="H1437" t="s">
        <v>178</v>
      </c>
      <c r="I1437" t="s">
        <v>232</v>
      </c>
      <c r="J1437" t="s">
        <v>711</v>
      </c>
      <c r="K1437" t="s">
        <v>107</v>
      </c>
      <c r="L1437" t="s">
        <v>130</v>
      </c>
      <c r="M1437">
        <v>1</v>
      </c>
      <c r="N1437" s="47">
        <v>312</v>
      </c>
      <c r="O1437" s="47">
        <v>0</v>
      </c>
      <c r="P1437" s="47">
        <v>0</v>
      </c>
      <c r="Q1437" s="47">
        <v>0</v>
      </c>
      <c r="R1437" s="47">
        <v>0</v>
      </c>
      <c r="S1437" s="47">
        <v>312</v>
      </c>
      <c r="T1437" s="47">
        <v>280.8</v>
      </c>
      <c r="U1437" s="47">
        <v>280.8</v>
      </c>
      <c r="V1437" t="s">
        <v>71</v>
      </c>
      <c r="W1437" t="s">
        <v>72</v>
      </c>
      <c r="X1437"/>
      <c r="Y1437" t="s">
        <v>240</v>
      </c>
      <c r="Z1437" s="43" t="str">
        <f>Raw_data[[#This Row],[Month]]&amp;Raw_data[[#This Row],[Locations]]&amp;Raw_data[[#This Row],[Looker2]]</f>
        <v>45292Dallas Ft WorthRTC</v>
      </c>
      <c r="AA1437" s="44" t="str">
        <f>IFERROR(VLOOKUP(Raw_data[[#This Row],[Description]],'LU Table'!$A$1:$B$50,2,0),"")</f>
        <v>RTC</v>
      </c>
      <c r="AB1437" s="44" t="str">
        <f>TRIM(MID(Raw_data[[#This Row],[Location]],LEN("Positive Recovery- ")+1,LEN(Raw_data[[#This Row],[Location]])))</f>
        <v>Dallas Ft Worth</v>
      </c>
      <c r="AC1437" s="45">
        <f t="shared" si="22"/>
        <v>45292</v>
      </c>
      <c r="AD1437" s="44" t="str">
        <f>VLOOKUP(Raw_data[[#This Row],[Locations]]&amp;Raw_data[[#This Row],[Looker2]],Category!A:E,5,0)</f>
        <v>Company Owned</v>
      </c>
      <c r="AE1437" s="44" t="str">
        <f>Raw_data[[#This Row],[Locations]]&amp;Raw_data[[#This Row],[Looker2]]</f>
        <v>Dallas Ft WorthRTC</v>
      </c>
    </row>
    <row r="1438" spans="1:31">
      <c r="A1438" s="15">
        <v>45309</v>
      </c>
      <c r="B1438" s="15">
        <v>45306</v>
      </c>
      <c r="C1438" t="s">
        <v>9</v>
      </c>
      <c r="D1438">
        <v>207371</v>
      </c>
      <c r="E1438" t="s">
        <v>949</v>
      </c>
      <c r="F1438" t="s">
        <v>950</v>
      </c>
      <c r="G1438" t="s">
        <v>382</v>
      </c>
      <c r="H1438" t="s">
        <v>154</v>
      </c>
      <c r="I1438" t="s">
        <v>232</v>
      </c>
      <c r="J1438" t="s">
        <v>93</v>
      </c>
      <c r="K1438" t="s">
        <v>107</v>
      </c>
      <c r="L1438" t="s">
        <v>131</v>
      </c>
      <c r="M1438">
        <v>1</v>
      </c>
      <c r="N1438" s="47">
        <v>530</v>
      </c>
      <c r="O1438" s="47">
        <v>0</v>
      </c>
      <c r="P1438" s="47">
        <v>0</v>
      </c>
      <c r="Q1438" s="47">
        <v>0</v>
      </c>
      <c r="R1438" s="47">
        <v>0</v>
      </c>
      <c r="S1438" s="47">
        <v>530</v>
      </c>
      <c r="T1438" s="47">
        <v>477</v>
      </c>
      <c r="U1438" s="47">
        <v>477</v>
      </c>
      <c r="V1438" t="s">
        <v>71</v>
      </c>
      <c r="W1438" t="s">
        <v>72</v>
      </c>
      <c r="X1438"/>
      <c r="Y1438" t="s">
        <v>240</v>
      </c>
      <c r="Z1438" s="43" t="str">
        <f>Raw_data[[#This Row],[Month]]&amp;Raw_data[[#This Row],[Locations]]&amp;Raw_data[[#This Row],[Looker2]]</f>
        <v>45292Dallas Ft WorthRTC</v>
      </c>
      <c r="AA1438" s="44" t="str">
        <f>IFERROR(VLOOKUP(Raw_data[[#This Row],[Description]],'LU Table'!$A$1:$B$50,2,0),"")</f>
        <v>RTC</v>
      </c>
      <c r="AB1438" s="44" t="str">
        <f>TRIM(MID(Raw_data[[#This Row],[Location]],LEN("Positive Recovery- ")+1,LEN(Raw_data[[#This Row],[Location]])))</f>
        <v>Dallas Ft Worth</v>
      </c>
      <c r="AC1438" s="45">
        <f t="shared" si="22"/>
        <v>45292</v>
      </c>
      <c r="AD1438" s="44" t="str">
        <f>VLOOKUP(Raw_data[[#This Row],[Locations]]&amp;Raw_data[[#This Row],[Looker2]],Category!A:E,5,0)</f>
        <v>Company Owned</v>
      </c>
      <c r="AE1438" s="44" t="str">
        <f>Raw_data[[#This Row],[Locations]]&amp;Raw_data[[#This Row],[Looker2]]</f>
        <v>Dallas Ft WorthRTC</v>
      </c>
    </row>
    <row r="1439" spans="1:31">
      <c r="A1439" s="15">
        <v>45309</v>
      </c>
      <c r="B1439" s="15">
        <v>45306</v>
      </c>
      <c r="C1439" t="s">
        <v>9</v>
      </c>
      <c r="D1439">
        <v>207372</v>
      </c>
      <c r="E1439" t="s">
        <v>677</v>
      </c>
      <c r="F1439" t="s">
        <v>543</v>
      </c>
      <c r="G1439" t="s">
        <v>508</v>
      </c>
      <c r="H1439" t="s">
        <v>151</v>
      </c>
      <c r="I1439" t="s">
        <v>232</v>
      </c>
      <c r="J1439" t="s">
        <v>88</v>
      </c>
      <c r="K1439" t="s">
        <v>57</v>
      </c>
      <c r="L1439" t="s">
        <v>131</v>
      </c>
      <c r="M1439">
        <v>1</v>
      </c>
      <c r="N1439" s="47">
        <v>500</v>
      </c>
      <c r="O1439" s="47">
        <v>0</v>
      </c>
      <c r="P1439" s="47">
        <v>0</v>
      </c>
      <c r="Q1439" s="47">
        <v>0</v>
      </c>
      <c r="R1439" s="47">
        <v>0</v>
      </c>
      <c r="S1439" s="47">
        <v>0</v>
      </c>
      <c r="T1439" s="47">
        <v>450</v>
      </c>
      <c r="U1439" s="47">
        <v>-50</v>
      </c>
      <c r="V1439" t="s">
        <v>71</v>
      </c>
      <c r="W1439" t="s">
        <v>72</v>
      </c>
      <c r="X1439"/>
      <c r="Y1439" t="s">
        <v>240</v>
      </c>
      <c r="Z1439" s="43" t="str">
        <f>Raw_data[[#This Row],[Month]]&amp;Raw_data[[#This Row],[Locations]]&amp;Raw_data[[#This Row],[Looker2]]</f>
        <v>45292Hill CountryRTC</v>
      </c>
      <c r="AA1439" s="44" t="str">
        <f>IFERROR(VLOOKUP(Raw_data[[#This Row],[Description]],'LU Table'!$A$1:$B$50,2,0),"")</f>
        <v>RTC</v>
      </c>
      <c r="AB1439" s="44" t="str">
        <f>TRIM(MID(Raw_data[[#This Row],[Location]],LEN("Positive Recovery- ")+1,LEN(Raw_data[[#This Row],[Location]])))</f>
        <v>Hill Country</v>
      </c>
      <c r="AC1439" s="45">
        <f t="shared" ref="AC1439:AC1502" si="23">B1439-DAY(B1439)+1</f>
        <v>45292</v>
      </c>
      <c r="AD1439" s="44" t="str">
        <f>VLOOKUP(Raw_data[[#This Row],[Locations]]&amp;Raw_data[[#This Row],[Looker2]],Category!A:E,5,0)</f>
        <v>Company Owned</v>
      </c>
      <c r="AE1439" s="44" t="str">
        <f>Raw_data[[#This Row],[Locations]]&amp;Raw_data[[#This Row],[Looker2]]</f>
        <v>Hill CountryRTC</v>
      </c>
    </row>
    <row r="1440" spans="1:31">
      <c r="A1440" s="15">
        <v>45309</v>
      </c>
      <c r="B1440" s="15">
        <v>45306</v>
      </c>
      <c r="C1440" t="s">
        <v>9</v>
      </c>
      <c r="D1440">
        <v>207373</v>
      </c>
      <c r="E1440" t="s">
        <v>885</v>
      </c>
      <c r="F1440" t="s">
        <v>886</v>
      </c>
      <c r="G1440" t="s">
        <v>887</v>
      </c>
      <c r="H1440" t="s">
        <v>152</v>
      </c>
      <c r="I1440" t="s">
        <v>232</v>
      </c>
      <c r="J1440" t="s">
        <v>90</v>
      </c>
      <c r="K1440" t="s">
        <v>16</v>
      </c>
      <c r="L1440" t="s">
        <v>131</v>
      </c>
      <c r="M1440">
        <v>1</v>
      </c>
      <c r="N1440" s="47">
        <v>535</v>
      </c>
      <c r="O1440" s="47">
        <v>0</v>
      </c>
      <c r="P1440" s="47">
        <v>0</v>
      </c>
      <c r="Q1440" s="47">
        <v>0</v>
      </c>
      <c r="R1440" s="47">
        <v>0</v>
      </c>
      <c r="S1440" s="47">
        <v>15</v>
      </c>
      <c r="T1440" s="47">
        <v>481.5</v>
      </c>
      <c r="U1440" s="47">
        <v>91.5</v>
      </c>
      <c r="V1440" t="s">
        <v>71</v>
      </c>
      <c r="W1440" t="s">
        <v>72</v>
      </c>
      <c r="X1440"/>
      <c r="Y1440" t="s">
        <v>240</v>
      </c>
      <c r="Z1440" s="43" t="str">
        <f>Raw_data[[#This Row],[Month]]&amp;Raw_data[[#This Row],[Locations]]&amp;Raw_data[[#This Row],[Looker2]]</f>
        <v>45292Garden OaksRTC</v>
      </c>
      <c r="AA1440" s="44" t="str">
        <f>IFERROR(VLOOKUP(Raw_data[[#This Row],[Description]],'LU Table'!$A$1:$B$50,2,0),"")</f>
        <v>RTC</v>
      </c>
      <c r="AB1440" s="44" t="str">
        <f>TRIM(MID(Raw_data[[#This Row],[Location]],LEN("Positive Recovery- ")+1,LEN(Raw_data[[#This Row],[Location]])))</f>
        <v>Garden Oaks</v>
      </c>
      <c r="AC1440" s="45">
        <f t="shared" si="23"/>
        <v>45292</v>
      </c>
      <c r="AD1440" s="44" t="str">
        <f>VLOOKUP(Raw_data[[#This Row],[Locations]]&amp;Raw_data[[#This Row],[Looker2]],Category!A:E,5,0)</f>
        <v>Company Owned</v>
      </c>
      <c r="AE1440" s="44" t="str">
        <f>Raw_data[[#This Row],[Locations]]&amp;Raw_data[[#This Row],[Looker2]]</f>
        <v>Garden OaksRTC</v>
      </c>
    </row>
    <row r="1441" spans="1:31">
      <c r="A1441" s="15">
        <v>45309</v>
      </c>
      <c r="B1441" s="15">
        <v>45306</v>
      </c>
      <c r="C1441" t="s">
        <v>9</v>
      </c>
      <c r="D1441">
        <v>207374</v>
      </c>
      <c r="E1441" t="s">
        <v>116</v>
      </c>
      <c r="F1441" t="s">
        <v>272</v>
      </c>
      <c r="G1441" t="s">
        <v>273</v>
      </c>
      <c r="H1441" t="s">
        <v>151</v>
      </c>
      <c r="I1441" t="s">
        <v>232</v>
      </c>
      <c r="J1441" t="s">
        <v>89</v>
      </c>
      <c r="K1441" t="s">
        <v>16</v>
      </c>
      <c r="L1441" t="s">
        <v>131</v>
      </c>
      <c r="M1441">
        <v>1</v>
      </c>
      <c r="N1441" s="47">
        <v>425</v>
      </c>
      <c r="O1441" s="47">
        <v>0</v>
      </c>
      <c r="P1441" s="47">
        <v>0</v>
      </c>
      <c r="Q1441" s="47">
        <v>0</v>
      </c>
      <c r="R1441" s="47">
        <v>0</v>
      </c>
      <c r="S1441" s="47">
        <v>0</v>
      </c>
      <c r="T1441" s="47">
        <v>382.5</v>
      </c>
      <c r="U1441" s="47">
        <v>-42.5</v>
      </c>
      <c r="V1441" t="s">
        <v>71</v>
      </c>
      <c r="W1441" t="s">
        <v>72</v>
      </c>
      <c r="X1441"/>
      <c r="Y1441" t="s">
        <v>240</v>
      </c>
      <c r="Z1441" s="43" t="str">
        <f>Raw_data[[#This Row],[Month]]&amp;Raw_data[[#This Row],[Locations]]&amp;Raw_data[[#This Row],[Looker2]]</f>
        <v>45292Garden OaksRTC</v>
      </c>
      <c r="AA1441" s="44" t="str">
        <f>IFERROR(VLOOKUP(Raw_data[[#This Row],[Description]],'LU Table'!$A$1:$B$50,2,0),"")</f>
        <v>RTC</v>
      </c>
      <c r="AB1441" s="44" t="str">
        <f>TRIM(MID(Raw_data[[#This Row],[Location]],LEN("Positive Recovery- ")+1,LEN(Raw_data[[#This Row],[Location]])))</f>
        <v>Garden Oaks</v>
      </c>
      <c r="AC1441" s="45">
        <f t="shared" si="23"/>
        <v>45292</v>
      </c>
      <c r="AD1441" s="44" t="str">
        <f>VLOOKUP(Raw_data[[#This Row],[Locations]]&amp;Raw_data[[#This Row],[Looker2]],Category!A:E,5,0)</f>
        <v>Company Owned</v>
      </c>
      <c r="AE1441" s="44" t="str">
        <f>Raw_data[[#This Row],[Locations]]&amp;Raw_data[[#This Row],[Looker2]]</f>
        <v>Garden OaksRTC</v>
      </c>
    </row>
    <row r="1442" spans="1:31">
      <c r="A1442" s="15">
        <v>45309</v>
      </c>
      <c r="B1442" s="15">
        <v>45306</v>
      </c>
      <c r="C1442" t="s">
        <v>9</v>
      </c>
      <c r="D1442">
        <v>207375</v>
      </c>
      <c r="E1442" t="s">
        <v>187</v>
      </c>
      <c r="F1442" t="s">
        <v>349</v>
      </c>
      <c r="G1442" t="s">
        <v>507</v>
      </c>
      <c r="H1442" t="s">
        <v>151</v>
      </c>
      <c r="I1442" t="s">
        <v>232</v>
      </c>
      <c r="J1442" t="s">
        <v>88</v>
      </c>
      <c r="K1442" t="s">
        <v>107</v>
      </c>
      <c r="L1442" t="s">
        <v>130</v>
      </c>
      <c r="M1442">
        <v>1</v>
      </c>
      <c r="N1442" s="47">
        <v>500</v>
      </c>
      <c r="O1442" s="47">
        <v>0</v>
      </c>
      <c r="P1442" s="47">
        <v>0</v>
      </c>
      <c r="Q1442" s="47">
        <v>0</v>
      </c>
      <c r="R1442" s="47">
        <v>0</v>
      </c>
      <c r="S1442" s="47">
        <v>500</v>
      </c>
      <c r="T1442" s="47">
        <v>450</v>
      </c>
      <c r="U1442" s="47">
        <v>450</v>
      </c>
      <c r="V1442" t="s">
        <v>71</v>
      </c>
      <c r="W1442" t="s">
        <v>72</v>
      </c>
      <c r="X1442"/>
      <c r="Y1442" t="s">
        <v>240</v>
      </c>
      <c r="Z1442" s="43" t="str">
        <f>Raw_data[[#This Row],[Month]]&amp;Raw_data[[#This Row],[Locations]]&amp;Raw_data[[#This Row],[Looker2]]</f>
        <v>45292Dallas Ft WorthRTC</v>
      </c>
      <c r="AA1442" s="44" t="str">
        <f>IFERROR(VLOOKUP(Raw_data[[#This Row],[Description]],'LU Table'!$A$1:$B$50,2,0),"")</f>
        <v>RTC</v>
      </c>
      <c r="AB1442" s="44" t="str">
        <f>TRIM(MID(Raw_data[[#This Row],[Location]],LEN("Positive Recovery- ")+1,LEN(Raw_data[[#This Row],[Location]])))</f>
        <v>Dallas Ft Worth</v>
      </c>
      <c r="AC1442" s="45">
        <f t="shared" si="23"/>
        <v>45292</v>
      </c>
      <c r="AD1442" s="44" t="str">
        <f>VLOOKUP(Raw_data[[#This Row],[Locations]]&amp;Raw_data[[#This Row],[Looker2]],Category!A:E,5,0)</f>
        <v>Company Owned</v>
      </c>
      <c r="AE1442" s="44" t="str">
        <f>Raw_data[[#This Row],[Locations]]&amp;Raw_data[[#This Row],[Looker2]]</f>
        <v>Dallas Ft WorthRTC</v>
      </c>
    </row>
    <row r="1443" spans="1:31">
      <c r="A1443" s="15">
        <v>45309</v>
      </c>
      <c r="B1443" s="15">
        <v>45306</v>
      </c>
      <c r="C1443" t="s">
        <v>9</v>
      </c>
      <c r="D1443">
        <v>207376</v>
      </c>
      <c r="E1443" t="s">
        <v>746</v>
      </c>
      <c r="F1443" t="s">
        <v>463</v>
      </c>
      <c r="G1443" t="s">
        <v>312</v>
      </c>
      <c r="H1443" t="s">
        <v>178</v>
      </c>
      <c r="I1443" t="s">
        <v>232</v>
      </c>
      <c r="J1443" t="s">
        <v>711</v>
      </c>
      <c r="K1443" t="s">
        <v>16</v>
      </c>
      <c r="L1443" t="s">
        <v>131</v>
      </c>
      <c r="M1443">
        <v>1</v>
      </c>
      <c r="N1443" s="47">
        <v>312</v>
      </c>
      <c r="O1443" s="47">
        <v>0</v>
      </c>
      <c r="P1443" s="47">
        <v>0</v>
      </c>
      <c r="Q1443" s="47">
        <v>0</v>
      </c>
      <c r="R1443" s="47">
        <v>0</v>
      </c>
      <c r="S1443" s="47">
        <v>0</v>
      </c>
      <c r="T1443" s="47">
        <v>280.8</v>
      </c>
      <c r="U1443" s="47">
        <v>8.8000000000000007</v>
      </c>
      <c r="V1443" t="s">
        <v>71</v>
      </c>
      <c r="W1443" t="s">
        <v>72</v>
      </c>
      <c r="X1443"/>
      <c r="Y1443" t="s">
        <v>240</v>
      </c>
      <c r="Z1443" s="43" t="str">
        <f>Raw_data[[#This Row],[Month]]&amp;Raw_data[[#This Row],[Locations]]&amp;Raw_data[[#This Row],[Looker2]]</f>
        <v>45292Garden OaksRTC</v>
      </c>
      <c r="AA1443" s="44" t="str">
        <f>IFERROR(VLOOKUP(Raw_data[[#This Row],[Description]],'LU Table'!$A$1:$B$50,2,0),"")</f>
        <v>RTC</v>
      </c>
      <c r="AB1443" s="44" t="str">
        <f>TRIM(MID(Raw_data[[#This Row],[Location]],LEN("Positive Recovery- ")+1,LEN(Raw_data[[#This Row],[Location]])))</f>
        <v>Garden Oaks</v>
      </c>
      <c r="AC1443" s="45">
        <f t="shared" si="23"/>
        <v>45292</v>
      </c>
      <c r="AD1443" s="44" t="str">
        <f>VLOOKUP(Raw_data[[#This Row],[Locations]]&amp;Raw_data[[#This Row],[Looker2]],Category!A:E,5,0)</f>
        <v>Company Owned</v>
      </c>
      <c r="AE1443" s="44" t="str">
        <f>Raw_data[[#This Row],[Locations]]&amp;Raw_data[[#This Row],[Looker2]]</f>
        <v>Garden OaksRTC</v>
      </c>
    </row>
    <row r="1444" spans="1:31">
      <c r="A1444" s="15">
        <v>45309</v>
      </c>
      <c r="B1444" s="15">
        <v>45306</v>
      </c>
      <c r="C1444" t="s">
        <v>9</v>
      </c>
      <c r="D1444">
        <v>207377</v>
      </c>
      <c r="E1444" t="s">
        <v>1046</v>
      </c>
      <c r="F1444" t="s">
        <v>1047</v>
      </c>
      <c r="G1444" t="s">
        <v>1048</v>
      </c>
      <c r="H1444" t="s">
        <v>164</v>
      </c>
      <c r="I1444" t="s">
        <v>232</v>
      </c>
      <c r="J1444" t="s">
        <v>88</v>
      </c>
      <c r="K1444" t="s">
        <v>57</v>
      </c>
      <c r="L1444" t="s">
        <v>131</v>
      </c>
      <c r="M1444">
        <v>1</v>
      </c>
      <c r="N1444" s="47">
        <v>400</v>
      </c>
      <c r="O1444" s="47">
        <v>0</v>
      </c>
      <c r="P1444" s="47">
        <v>0</v>
      </c>
      <c r="Q1444" s="47">
        <v>0</v>
      </c>
      <c r="R1444" s="47">
        <v>0</v>
      </c>
      <c r="S1444" s="47">
        <v>0</v>
      </c>
      <c r="T1444" s="47">
        <v>360</v>
      </c>
      <c r="U1444" s="47">
        <v>360</v>
      </c>
      <c r="V1444" t="s">
        <v>71</v>
      </c>
      <c r="W1444" t="s">
        <v>72</v>
      </c>
      <c r="X1444"/>
      <c r="Y1444" t="s">
        <v>240</v>
      </c>
      <c r="Z1444" s="43" t="str">
        <f>Raw_data[[#This Row],[Month]]&amp;Raw_data[[#This Row],[Locations]]&amp;Raw_data[[#This Row],[Looker2]]</f>
        <v>45292Hill CountryRTC</v>
      </c>
      <c r="AA1444" s="44" t="str">
        <f>IFERROR(VLOOKUP(Raw_data[[#This Row],[Description]],'LU Table'!$A$1:$B$50,2,0),"")</f>
        <v>RTC</v>
      </c>
      <c r="AB1444" s="44" t="str">
        <f>TRIM(MID(Raw_data[[#This Row],[Location]],LEN("Positive Recovery- ")+1,LEN(Raw_data[[#This Row],[Location]])))</f>
        <v>Hill Country</v>
      </c>
      <c r="AC1444" s="45">
        <f t="shared" si="23"/>
        <v>45292</v>
      </c>
      <c r="AD1444" s="44" t="str">
        <f>VLOOKUP(Raw_data[[#This Row],[Locations]]&amp;Raw_data[[#This Row],[Looker2]],Category!A:E,5,0)</f>
        <v>Company Owned</v>
      </c>
      <c r="AE1444" s="44" t="str">
        <f>Raw_data[[#This Row],[Locations]]&amp;Raw_data[[#This Row],[Looker2]]</f>
        <v>Hill CountryRTC</v>
      </c>
    </row>
    <row r="1445" spans="1:31">
      <c r="A1445" s="15">
        <v>45309</v>
      </c>
      <c r="B1445" s="15">
        <v>45306</v>
      </c>
      <c r="C1445" t="s">
        <v>9</v>
      </c>
      <c r="D1445">
        <v>207378</v>
      </c>
      <c r="E1445" t="s">
        <v>1076</v>
      </c>
      <c r="F1445" t="s">
        <v>1077</v>
      </c>
      <c r="G1445" t="s">
        <v>1078</v>
      </c>
      <c r="H1445" t="s">
        <v>151</v>
      </c>
      <c r="I1445" t="s">
        <v>232</v>
      </c>
      <c r="J1445" t="s">
        <v>89</v>
      </c>
      <c r="K1445" t="s">
        <v>16</v>
      </c>
      <c r="L1445" t="s">
        <v>131</v>
      </c>
      <c r="M1445">
        <v>1</v>
      </c>
      <c r="N1445" s="47">
        <v>425</v>
      </c>
      <c r="O1445" s="47">
        <v>0</v>
      </c>
      <c r="P1445" s="47">
        <v>0</v>
      </c>
      <c r="Q1445" s="47">
        <v>0</v>
      </c>
      <c r="R1445" s="47">
        <v>0</v>
      </c>
      <c r="S1445" s="47">
        <v>0</v>
      </c>
      <c r="T1445" s="47">
        <v>382.5</v>
      </c>
      <c r="U1445" s="47">
        <v>-42.5</v>
      </c>
      <c r="V1445" t="s">
        <v>71</v>
      </c>
      <c r="W1445" t="s">
        <v>72</v>
      </c>
      <c r="X1445"/>
      <c r="Y1445" t="s">
        <v>240</v>
      </c>
      <c r="Z1445" s="43" t="str">
        <f>Raw_data[[#This Row],[Month]]&amp;Raw_data[[#This Row],[Locations]]&amp;Raw_data[[#This Row],[Looker2]]</f>
        <v>45292Garden OaksRTC</v>
      </c>
      <c r="AA1445" s="44" t="str">
        <f>IFERROR(VLOOKUP(Raw_data[[#This Row],[Description]],'LU Table'!$A$1:$B$50,2,0),"")</f>
        <v>RTC</v>
      </c>
      <c r="AB1445" s="44" t="str">
        <f>TRIM(MID(Raw_data[[#This Row],[Location]],LEN("Positive Recovery- ")+1,LEN(Raw_data[[#This Row],[Location]])))</f>
        <v>Garden Oaks</v>
      </c>
      <c r="AC1445" s="45">
        <f t="shared" si="23"/>
        <v>45292</v>
      </c>
      <c r="AD1445" s="44" t="str">
        <f>VLOOKUP(Raw_data[[#This Row],[Locations]]&amp;Raw_data[[#This Row],[Looker2]],Category!A:E,5,0)</f>
        <v>Company Owned</v>
      </c>
      <c r="AE1445" s="44" t="str">
        <f>Raw_data[[#This Row],[Locations]]&amp;Raw_data[[#This Row],[Looker2]]</f>
        <v>Garden OaksRTC</v>
      </c>
    </row>
    <row r="1446" spans="1:31">
      <c r="A1446" s="15">
        <v>45309</v>
      </c>
      <c r="B1446" s="15">
        <v>45306</v>
      </c>
      <c r="C1446" t="s">
        <v>9</v>
      </c>
      <c r="D1446">
        <v>207379</v>
      </c>
      <c r="E1446" t="s">
        <v>122</v>
      </c>
      <c r="F1446" t="s">
        <v>441</v>
      </c>
      <c r="G1446" t="s">
        <v>442</v>
      </c>
      <c r="H1446" t="s">
        <v>627</v>
      </c>
      <c r="I1446" t="s">
        <v>232</v>
      </c>
      <c r="J1446" t="s">
        <v>94</v>
      </c>
      <c r="K1446" t="s">
        <v>16</v>
      </c>
      <c r="L1446" t="s">
        <v>130</v>
      </c>
      <c r="M1446">
        <v>1</v>
      </c>
      <c r="N1446" s="47">
        <v>495</v>
      </c>
      <c r="O1446" s="47">
        <v>0</v>
      </c>
      <c r="P1446" s="47">
        <v>0</v>
      </c>
      <c r="Q1446" s="47">
        <v>0</v>
      </c>
      <c r="R1446" s="47">
        <v>0</v>
      </c>
      <c r="S1446" s="47">
        <v>0</v>
      </c>
      <c r="T1446" s="47">
        <v>445.5</v>
      </c>
      <c r="U1446" s="47">
        <v>-49.5</v>
      </c>
      <c r="V1446" t="s">
        <v>71</v>
      </c>
      <c r="W1446" t="s">
        <v>72</v>
      </c>
      <c r="X1446"/>
      <c r="Y1446" t="s">
        <v>240</v>
      </c>
      <c r="Z1446" s="43" t="str">
        <f>Raw_data[[#This Row],[Month]]&amp;Raw_data[[#This Row],[Locations]]&amp;Raw_data[[#This Row],[Looker2]]</f>
        <v>45292Garden OaksRTC</v>
      </c>
      <c r="AA1446" s="44" t="str">
        <f>IFERROR(VLOOKUP(Raw_data[[#This Row],[Description]],'LU Table'!$A$1:$B$50,2,0),"")</f>
        <v>RTC</v>
      </c>
      <c r="AB1446" s="44" t="str">
        <f>TRIM(MID(Raw_data[[#This Row],[Location]],LEN("Positive Recovery- ")+1,LEN(Raw_data[[#This Row],[Location]])))</f>
        <v>Garden Oaks</v>
      </c>
      <c r="AC1446" s="45">
        <f t="shared" si="23"/>
        <v>45292</v>
      </c>
      <c r="AD1446" s="44" t="str">
        <f>VLOOKUP(Raw_data[[#This Row],[Locations]]&amp;Raw_data[[#This Row],[Looker2]],Category!A:E,5,0)</f>
        <v>Company Owned</v>
      </c>
      <c r="AE1446" s="44" t="str">
        <f>Raw_data[[#This Row],[Locations]]&amp;Raw_data[[#This Row],[Looker2]]</f>
        <v>Garden OaksRTC</v>
      </c>
    </row>
    <row r="1447" spans="1:31">
      <c r="A1447" s="15">
        <v>45309</v>
      </c>
      <c r="B1447" s="15">
        <v>45306</v>
      </c>
      <c r="C1447" t="s">
        <v>9</v>
      </c>
      <c r="D1447">
        <v>207380</v>
      </c>
      <c r="E1447" t="s">
        <v>544</v>
      </c>
      <c r="F1447" t="s">
        <v>395</v>
      </c>
      <c r="G1447" t="s">
        <v>331</v>
      </c>
      <c r="H1447" t="s">
        <v>152</v>
      </c>
      <c r="I1447" t="s">
        <v>232</v>
      </c>
      <c r="J1447" t="s">
        <v>90</v>
      </c>
      <c r="K1447" t="s">
        <v>57</v>
      </c>
      <c r="L1447" t="s">
        <v>131</v>
      </c>
      <c r="M1447">
        <v>1</v>
      </c>
      <c r="N1447" s="47">
        <v>535</v>
      </c>
      <c r="O1447" s="47">
        <v>0</v>
      </c>
      <c r="P1447" s="47">
        <v>0</v>
      </c>
      <c r="Q1447" s="47">
        <v>0</v>
      </c>
      <c r="R1447" s="47">
        <v>0</v>
      </c>
      <c r="S1447" s="47">
        <v>0</v>
      </c>
      <c r="T1447" s="47">
        <v>481.5</v>
      </c>
      <c r="U1447" s="47">
        <v>135</v>
      </c>
      <c r="V1447" t="s">
        <v>71</v>
      </c>
      <c r="W1447" t="s">
        <v>72</v>
      </c>
      <c r="X1447"/>
      <c r="Y1447" t="s">
        <v>240</v>
      </c>
      <c r="Z1447" s="43" t="str">
        <f>Raw_data[[#This Row],[Month]]&amp;Raw_data[[#This Row],[Locations]]&amp;Raw_data[[#This Row],[Looker2]]</f>
        <v>45292Hill CountryRTC</v>
      </c>
      <c r="AA1447" s="44" t="str">
        <f>IFERROR(VLOOKUP(Raw_data[[#This Row],[Description]],'LU Table'!$A$1:$B$50,2,0),"")</f>
        <v>RTC</v>
      </c>
      <c r="AB1447" s="44" t="str">
        <f>TRIM(MID(Raw_data[[#This Row],[Location]],LEN("Positive Recovery- ")+1,LEN(Raw_data[[#This Row],[Location]])))</f>
        <v>Hill Country</v>
      </c>
      <c r="AC1447" s="45">
        <f t="shared" si="23"/>
        <v>45292</v>
      </c>
      <c r="AD1447" s="44" t="str">
        <f>VLOOKUP(Raw_data[[#This Row],[Locations]]&amp;Raw_data[[#This Row],[Looker2]],Category!A:E,5,0)</f>
        <v>Company Owned</v>
      </c>
      <c r="AE1447" s="44" t="str">
        <f>Raw_data[[#This Row],[Locations]]&amp;Raw_data[[#This Row],[Looker2]]</f>
        <v>Hill CountryRTC</v>
      </c>
    </row>
    <row r="1448" spans="1:31">
      <c r="A1448" s="15">
        <v>45309</v>
      </c>
      <c r="B1448" s="15">
        <v>45306</v>
      </c>
      <c r="C1448" t="s">
        <v>9</v>
      </c>
      <c r="D1448">
        <v>207381</v>
      </c>
      <c r="E1448" t="s">
        <v>691</v>
      </c>
      <c r="F1448" t="s">
        <v>314</v>
      </c>
      <c r="G1448" t="s">
        <v>692</v>
      </c>
      <c r="H1448" t="s">
        <v>627</v>
      </c>
      <c r="I1448" t="s">
        <v>232</v>
      </c>
      <c r="J1448" t="s">
        <v>94</v>
      </c>
      <c r="K1448" t="s">
        <v>107</v>
      </c>
      <c r="L1448" t="s">
        <v>130</v>
      </c>
      <c r="M1448">
        <v>1</v>
      </c>
      <c r="N1448" s="47">
        <v>495</v>
      </c>
      <c r="O1448" s="47">
        <v>0</v>
      </c>
      <c r="P1448" s="47">
        <v>0</v>
      </c>
      <c r="Q1448" s="47">
        <v>0</v>
      </c>
      <c r="R1448" s="47">
        <v>0</v>
      </c>
      <c r="S1448" s="47">
        <v>0</v>
      </c>
      <c r="T1448" s="47">
        <v>445.5</v>
      </c>
      <c r="U1448" s="47">
        <v>148.5</v>
      </c>
      <c r="V1448" t="s">
        <v>71</v>
      </c>
      <c r="W1448" t="s">
        <v>72</v>
      </c>
      <c r="X1448"/>
      <c r="Y1448" t="s">
        <v>240</v>
      </c>
      <c r="Z1448" s="43" t="str">
        <f>Raw_data[[#This Row],[Month]]&amp;Raw_data[[#This Row],[Locations]]&amp;Raw_data[[#This Row],[Looker2]]</f>
        <v>45292Dallas Ft WorthRTC</v>
      </c>
      <c r="AA1448" s="44" t="str">
        <f>IFERROR(VLOOKUP(Raw_data[[#This Row],[Description]],'LU Table'!$A$1:$B$50,2,0),"")</f>
        <v>RTC</v>
      </c>
      <c r="AB1448" s="44" t="str">
        <f>TRIM(MID(Raw_data[[#This Row],[Location]],LEN("Positive Recovery- ")+1,LEN(Raw_data[[#This Row],[Location]])))</f>
        <v>Dallas Ft Worth</v>
      </c>
      <c r="AC1448" s="45">
        <f t="shared" si="23"/>
        <v>45292</v>
      </c>
      <c r="AD1448" s="44" t="str">
        <f>VLOOKUP(Raw_data[[#This Row],[Locations]]&amp;Raw_data[[#This Row],[Looker2]],Category!A:E,5,0)</f>
        <v>Company Owned</v>
      </c>
      <c r="AE1448" s="44" t="str">
        <f>Raw_data[[#This Row],[Locations]]&amp;Raw_data[[#This Row],[Looker2]]</f>
        <v>Dallas Ft WorthRTC</v>
      </c>
    </row>
    <row r="1449" spans="1:31">
      <c r="A1449" s="15">
        <v>45309</v>
      </c>
      <c r="B1449" s="15">
        <v>45306</v>
      </c>
      <c r="C1449" t="s">
        <v>9</v>
      </c>
      <c r="D1449">
        <v>207382</v>
      </c>
      <c r="E1449" t="s">
        <v>997</v>
      </c>
      <c r="F1449" t="s">
        <v>351</v>
      </c>
      <c r="G1449" t="s">
        <v>408</v>
      </c>
      <c r="H1449" t="s">
        <v>151</v>
      </c>
      <c r="I1449" t="s">
        <v>232</v>
      </c>
      <c r="J1449" t="s">
        <v>806</v>
      </c>
      <c r="K1449" t="s">
        <v>107</v>
      </c>
      <c r="L1449" t="s">
        <v>130</v>
      </c>
      <c r="M1449">
        <v>1</v>
      </c>
      <c r="N1449" s="47">
        <v>470</v>
      </c>
      <c r="O1449" s="47">
        <v>0</v>
      </c>
      <c r="P1449" s="47">
        <v>0</v>
      </c>
      <c r="Q1449" s="47">
        <v>0</v>
      </c>
      <c r="R1449" s="47">
        <v>0</v>
      </c>
      <c r="S1449" s="47">
        <v>0</v>
      </c>
      <c r="T1449" s="47">
        <v>423</v>
      </c>
      <c r="U1449" s="47">
        <v>188</v>
      </c>
      <c r="V1449" t="s">
        <v>71</v>
      </c>
      <c r="W1449" t="s">
        <v>72</v>
      </c>
      <c r="X1449"/>
      <c r="Y1449" t="s">
        <v>240</v>
      </c>
      <c r="Z1449" s="43" t="str">
        <f>Raw_data[[#This Row],[Month]]&amp;Raw_data[[#This Row],[Locations]]&amp;Raw_data[[#This Row],[Looker2]]</f>
        <v>45292Dallas Ft WorthRTC</v>
      </c>
      <c r="AA1449" s="44" t="str">
        <f>IFERROR(VLOOKUP(Raw_data[[#This Row],[Description]],'LU Table'!$A$1:$B$50,2,0),"")</f>
        <v>RTC</v>
      </c>
      <c r="AB1449" s="44" t="str">
        <f>TRIM(MID(Raw_data[[#This Row],[Location]],LEN("Positive Recovery- ")+1,LEN(Raw_data[[#This Row],[Location]])))</f>
        <v>Dallas Ft Worth</v>
      </c>
      <c r="AC1449" s="45">
        <f t="shared" si="23"/>
        <v>45292</v>
      </c>
      <c r="AD1449" s="44" t="str">
        <f>VLOOKUP(Raw_data[[#This Row],[Locations]]&amp;Raw_data[[#This Row],[Looker2]],Category!A:E,5,0)</f>
        <v>Company Owned</v>
      </c>
      <c r="AE1449" s="44" t="str">
        <f>Raw_data[[#This Row],[Locations]]&amp;Raw_data[[#This Row],[Looker2]]</f>
        <v>Dallas Ft WorthRTC</v>
      </c>
    </row>
    <row r="1450" spans="1:31">
      <c r="A1450" s="15">
        <v>45309</v>
      </c>
      <c r="B1450" s="15">
        <v>45306</v>
      </c>
      <c r="C1450" t="s">
        <v>9</v>
      </c>
      <c r="D1450">
        <v>207383</v>
      </c>
      <c r="E1450" t="s">
        <v>1033</v>
      </c>
      <c r="F1450" t="s">
        <v>1034</v>
      </c>
      <c r="G1450" t="s">
        <v>1035</v>
      </c>
      <c r="H1450" t="s">
        <v>151</v>
      </c>
      <c r="I1450" t="s">
        <v>232</v>
      </c>
      <c r="J1450" t="s">
        <v>92</v>
      </c>
      <c r="K1450" t="s">
        <v>16</v>
      </c>
      <c r="L1450" t="s">
        <v>130</v>
      </c>
      <c r="M1450">
        <v>1</v>
      </c>
      <c r="N1450" s="47">
        <v>475</v>
      </c>
      <c r="O1450" s="47">
        <v>0</v>
      </c>
      <c r="P1450" s="47">
        <v>0</v>
      </c>
      <c r="Q1450" s="47">
        <v>0</v>
      </c>
      <c r="R1450" s="47">
        <v>0</v>
      </c>
      <c r="S1450" s="47">
        <v>475</v>
      </c>
      <c r="T1450" s="47">
        <v>427.5</v>
      </c>
      <c r="U1450" s="47">
        <v>427.5</v>
      </c>
      <c r="V1450" t="s">
        <v>71</v>
      </c>
      <c r="W1450" t="s">
        <v>72</v>
      </c>
      <c r="X1450"/>
      <c r="Y1450" t="s">
        <v>240</v>
      </c>
      <c r="Z1450" s="43" t="str">
        <f>Raw_data[[#This Row],[Month]]&amp;Raw_data[[#This Row],[Locations]]&amp;Raw_data[[#This Row],[Looker2]]</f>
        <v>45292Garden OaksRTC</v>
      </c>
      <c r="AA1450" s="44" t="str">
        <f>IFERROR(VLOOKUP(Raw_data[[#This Row],[Description]],'LU Table'!$A$1:$B$50,2,0),"")</f>
        <v>RTC</v>
      </c>
      <c r="AB1450" s="44" t="str">
        <f>TRIM(MID(Raw_data[[#This Row],[Location]],LEN("Positive Recovery- ")+1,LEN(Raw_data[[#This Row],[Location]])))</f>
        <v>Garden Oaks</v>
      </c>
      <c r="AC1450" s="45">
        <f t="shared" si="23"/>
        <v>45292</v>
      </c>
      <c r="AD1450" s="44" t="str">
        <f>VLOOKUP(Raw_data[[#This Row],[Locations]]&amp;Raw_data[[#This Row],[Looker2]],Category!A:E,5,0)</f>
        <v>Company Owned</v>
      </c>
      <c r="AE1450" s="44" t="str">
        <f>Raw_data[[#This Row],[Locations]]&amp;Raw_data[[#This Row],[Looker2]]</f>
        <v>Garden OaksRTC</v>
      </c>
    </row>
    <row r="1451" spans="1:31">
      <c r="A1451" s="15">
        <v>45309</v>
      </c>
      <c r="B1451" s="15">
        <v>45306</v>
      </c>
      <c r="C1451" t="s">
        <v>9</v>
      </c>
      <c r="D1451">
        <v>207384</v>
      </c>
      <c r="E1451" t="s">
        <v>946</v>
      </c>
      <c r="F1451" t="s">
        <v>284</v>
      </c>
      <c r="G1451" t="s">
        <v>470</v>
      </c>
      <c r="H1451" t="s">
        <v>151</v>
      </c>
      <c r="I1451" t="s">
        <v>232</v>
      </c>
      <c r="J1451" t="s">
        <v>92</v>
      </c>
      <c r="K1451" t="s">
        <v>16</v>
      </c>
      <c r="L1451" t="s">
        <v>131</v>
      </c>
      <c r="M1451">
        <v>1</v>
      </c>
      <c r="N1451" s="47">
        <v>475</v>
      </c>
      <c r="O1451" s="47">
        <v>0</v>
      </c>
      <c r="P1451" s="47">
        <v>0</v>
      </c>
      <c r="Q1451" s="47">
        <v>0</v>
      </c>
      <c r="R1451" s="47">
        <v>0</v>
      </c>
      <c r="S1451" s="47">
        <v>475</v>
      </c>
      <c r="T1451" s="47">
        <v>427.5</v>
      </c>
      <c r="U1451" s="47">
        <v>427.5</v>
      </c>
      <c r="V1451" t="s">
        <v>71</v>
      </c>
      <c r="W1451" t="s">
        <v>72</v>
      </c>
      <c r="X1451"/>
      <c r="Y1451" t="s">
        <v>240</v>
      </c>
      <c r="Z1451" s="43" t="str">
        <f>Raw_data[[#This Row],[Month]]&amp;Raw_data[[#This Row],[Locations]]&amp;Raw_data[[#This Row],[Looker2]]</f>
        <v>45292Garden OaksRTC</v>
      </c>
      <c r="AA1451" s="44" t="str">
        <f>IFERROR(VLOOKUP(Raw_data[[#This Row],[Description]],'LU Table'!$A$1:$B$50,2,0),"")</f>
        <v>RTC</v>
      </c>
      <c r="AB1451" s="44" t="str">
        <f>TRIM(MID(Raw_data[[#This Row],[Location]],LEN("Positive Recovery- ")+1,LEN(Raw_data[[#This Row],[Location]])))</f>
        <v>Garden Oaks</v>
      </c>
      <c r="AC1451" s="45">
        <f t="shared" si="23"/>
        <v>45292</v>
      </c>
      <c r="AD1451" s="44" t="str">
        <f>VLOOKUP(Raw_data[[#This Row],[Locations]]&amp;Raw_data[[#This Row],[Looker2]],Category!A:E,5,0)</f>
        <v>Company Owned</v>
      </c>
      <c r="AE1451" s="44" t="str">
        <f>Raw_data[[#This Row],[Locations]]&amp;Raw_data[[#This Row],[Looker2]]</f>
        <v>Garden OaksRTC</v>
      </c>
    </row>
    <row r="1452" spans="1:31">
      <c r="A1452" s="15">
        <v>45309</v>
      </c>
      <c r="B1452" s="15">
        <v>45306</v>
      </c>
      <c r="C1452" t="s">
        <v>9</v>
      </c>
      <c r="D1452">
        <v>207386</v>
      </c>
      <c r="E1452" t="s">
        <v>969</v>
      </c>
      <c r="F1452" t="s">
        <v>307</v>
      </c>
      <c r="G1452" t="s">
        <v>276</v>
      </c>
      <c r="H1452" t="s">
        <v>152</v>
      </c>
      <c r="I1452" t="s">
        <v>232</v>
      </c>
      <c r="J1452" t="s">
        <v>96</v>
      </c>
      <c r="K1452" t="s">
        <v>107</v>
      </c>
      <c r="L1452" t="s">
        <v>130</v>
      </c>
      <c r="M1452">
        <v>1</v>
      </c>
      <c r="N1452" s="47">
        <v>428</v>
      </c>
      <c r="O1452" s="47">
        <v>0</v>
      </c>
      <c r="P1452" s="47">
        <v>0</v>
      </c>
      <c r="Q1452" s="47">
        <v>0</v>
      </c>
      <c r="R1452" s="47">
        <v>0</v>
      </c>
      <c r="S1452" s="47">
        <v>0</v>
      </c>
      <c r="T1452" s="47">
        <v>385.2</v>
      </c>
      <c r="U1452" s="47">
        <v>-42.8</v>
      </c>
      <c r="V1452" t="s">
        <v>71</v>
      </c>
      <c r="W1452" t="s">
        <v>72</v>
      </c>
      <c r="X1452"/>
      <c r="Y1452" t="s">
        <v>240</v>
      </c>
      <c r="Z1452" s="43" t="str">
        <f>Raw_data[[#This Row],[Month]]&amp;Raw_data[[#This Row],[Locations]]&amp;Raw_data[[#This Row],[Looker2]]</f>
        <v>45292Dallas Ft WorthRTC</v>
      </c>
      <c r="AA1452" s="44" t="str">
        <f>IFERROR(VLOOKUP(Raw_data[[#This Row],[Description]],'LU Table'!$A$1:$B$50,2,0),"")</f>
        <v>RTC</v>
      </c>
      <c r="AB1452" s="44" t="str">
        <f>TRIM(MID(Raw_data[[#This Row],[Location]],LEN("Positive Recovery- ")+1,LEN(Raw_data[[#This Row],[Location]])))</f>
        <v>Dallas Ft Worth</v>
      </c>
      <c r="AC1452" s="45">
        <f t="shared" si="23"/>
        <v>45292</v>
      </c>
      <c r="AD1452" s="44" t="str">
        <f>VLOOKUP(Raw_data[[#This Row],[Locations]]&amp;Raw_data[[#This Row],[Looker2]],Category!A:E,5,0)</f>
        <v>Company Owned</v>
      </c>
      <c r="AE1452" s="44" t="str">
        <f>Raw_data[[#This Row],[Locations]]&amp;Raw_data[[#This Row],[Looker2]]</f>
        <v>Dallas Ft WorthRTC</v>
      </c>
    </row>
    <row r="1453" spans="1:31">
      <c r="A1453" s="15">
        <v>45309</v>
      </c>
      <c r="B1453" s="15">
        <v>45306</v>
      </c>
      <c r="C1453" t="s">
        <v>9</v>
      </c>
      <c r="D1453">
        <v>207387</v>
      </c>
      <c r="E1453" t="s">
        <v>1079</v>
      </c>
      <c r="F1453" t="s">
        <v>1080</v>
      </c>
      <c r="G1453" t="s">
        <v>1081</v>
      </c>
      <c r="H1453" t="s">
        <v>154</v>
      </c>
      <c r="I1453" t="s">
        <v>232</v>
      </c>
      <c r="J1453" t="s">
        <v>93</v>
      </c>
      <c r="K1453" t="s">
        <v>107</v>
      </c>
      <c r="L1453" t="s">
        <v>131</v>
      </c>
      <c r="M1453">
        <v>1</v>
      </c>
      <c r="N1453" s="47">
        <v>530</v>
      </c>
      <c r="O1453" s="47">
        <v>0</v>
      </c>
      <c r="P1453" s="47">
        <v>0</v>
      </c>
      <c r="Q1453" s="47">
        <v>0</v>
      </c>
      <c r="R1453" s="47">
        <v>0</v>
      </c>
      <c r="S1453" s="47">
        <v>0</v>
      </c>
      <c r="T1453" s="47">
        <v>477</v>
      </c>
      <c r="U1453" s="47">
        <v>-53</v>
      </c>
      <c r="V1453" t="s">
        <v>71</v>
      </c>
      <c r="W1453" t="s">
        <v>72</v>
      </c>
      <c r="X1453"/>
      <c r="Y1453" t="s">
        <v>240</v>
      </c>
      <c r="Z1453" s="43" t="str">
        <f>Raw_data[[#This Row],[Month]]&amp;Raw_data[[#This Row],[Locations]]&amp;Raw_data[[#This Row],[Looker2]]</f>
        <v>45292Dallas Ft WorthRTC</v>
      </c>
      <c r="AA1453" s="44" t="str">
        <f>IFERROR(VLOOKUP(Raw_data[[#This Row],[Description]],'LU Table'!$A$1:$B$50,2,0),"")</f>
        <v>RTC</v>
      </c>
      <c r="AB1453" s="44" t="str">
        <f>TRIM(MID(Raw_data[[#This Row],[Location]],LEN("Positive Recovery- ")+1,LEN(Raw_data[[#This Row],[Location]])))</f>
        <v>Dallas Ft Worth</v>
      </c>
      <c r="AC1453" s="45">
        <f t="shared" si="23"/>
        <v>45292</v>
      </c>
      <c r="AD1453" s="44" t="str">
        <f>VLOOKUP(Raw_data[[#This Row],[Locations]]&amp;Raw_data[[#This Row],[Looker2]],Category!A:E,5,0)</f>
        <v>Company Owned</v>
      </c>
      <c r="AE1453" s="44" t="str">
        <f>Raw_data[[#This Row],[Locations]]&amp;Raw_data[[#This Row],[Looker2]]</f>
        <v>Dallas Ft WorthRTC</v>
      </c>
    </row>
    <row r="1454" spans="1:31">
      <c r="A1454" s="15">
        <v>45309</v>
      </c>
      <c r="B1454" s="15">
        <v>45306</v>
      </c>
      <c r="C1454" t="s">
        <v>9</v>
      </c>
      <c r="D1454">
        <v>207388</v>
      </c>
      <c r="E1454" t="s">
        <v>769</v>
      </c>
      <c r="F1454" t="s">
        <v>397</v>
      </c>
      <c r="G1454" t="s">
        <v>770</v>
      </c>
      <c r="H1454" t="s">
        <v>151</v>
      </c>
      <c r="I1454" t="s">
        <v>232</v>
      </c>
      <c r="J1454" t="s">
        <v>91</v>
      </c>
      <c r="K1454" t="s">
        <v>57</v>
      </c>
      <c r="L1454" t="s">
        <v>130</v>
      </c>
      <c r="M1454">
        <v>1</v>
      </c>
      <c r="N1454" s="47">
        <v>470</v>
      </c>
      <c r="O1454" s="47">
        <v>0</v>
      </c>
      <c r="P1454" s="47">
        <v>0</v>
      </c>
      <c r="Q1454" s="47">
        <v>0</v>
      </c>
      <c r="R1454" s="47">
        <v>0</v>
      </c>
      <c r="S1454" s="47">
        <v>0</v>
      </c>
      <c r="T1454" s="47">
        <v>423</v>
      </c>
      <c r="U1454" s="47">
        <v>70.5</v>
      </c>
      <c r="V1454" t="s">
        <v>71</v>
      </c>
      <c r="W1454" t="s">
        <v>72</v>
      </c>
      <c r="X1454"/>
      <c r="Y1454" t="s">
        <v>240</v>
      </c>
      <c r="Z1454" s="43" t="str">
        <f>Raw_data[[#This Row],[Month]]&amp;Raw_data[[#This Row],[Locations]]&amp;Raw_data[[#This Row],[Looker2]]</f>
        <v>45292Hill CountryRTC</v>
      </c>
      <c r="AA1454" s="44" t="str">
        <f>IFERROR(VLOOKUP(Raw_data[[#This Row],[Description]],'LU Table'!$A$1:$B$50,2,0),"")</f>
        <v>RTC</v>
      </c>
      <c r="AB1454" s="44" t="str">
        <f>TRIM(MID(Raw_data[[#This Row],[Location]],LEN("Positive Recovery- ")+1,LEN(Raw_data[[#This Row],[Location]])))</f>
        <v>Hill Country</v>
      </c>
      <c r="AC1454" s="45">
        <f t="shared" si="23"/>
        <v>45292</v>
      </c>
      <c r="AD1454" s="44" t="str">
        <f>VLOOKUP(Raw_data[[#This Row],[Locations]]&amp;Raw_data[[#This Row],[Looker2]],Category!A:E,5,0)</f>
        <v>Company Owned</v>
      </c>
      <c r="AE1454" s="44" t="str">
        <f>Raw_data[[#This Row],[Locations]]&amp;Raw_data[[#This Row],[Looker2]]</f>
        <v>Hill CountryRTC</v>
      </c>
    </row>
    <row r="1455" spans="1:31">
      <c r="A1455" s="15">
        <v>45309</v>
      </c>
      <c r="B1455" s="15">
        <v>45306</v>
      </c>
      <c r="C1455" t="s">
        <v>9</v>
      </c>
      <c r="D1455">
        <v>207389</v>
      </c>
      <c r="E1455" t="s">
        <v>1006</v>
      </c>
      <c r="F1455" t="s">
        <v>362</v>
      </c>
      <c r="G1455" t="s">
        <v>728</v>
      </c>
      <c r="H1455" t="s">
        <v>151</v>
      </c>
      <c r="I1455" t="s">
        <v>232</v>
      </c>
      <c r="J1455" t="s">
        <v>87</v>
      </c>
      <c r="K1455" t="s">
        <v>57</v>
      </c>
      <c r="L1455" t="s">
        <v>131</v>
      </c>
      <c r="M1455">
        <v>1</v>
      </c>
      <c r="N1455" s="47">
        <v>470</v>
      </c>
      <c r="O1455" s="47">
        <v>0</v>
      </c>
      <c r="P1455" s="47">
        <v>0</v>
      </c>
      <c r="Q1455" s="47">
        <v>0</v>
      </c>
      <c r="R1455" s="47">
        <v>0</v>
      </c>
      <c r="S1455" s="47">
        <v>470</v>
      </c>
      <c r="T1455" s="47">
        <v>423</v>
      </c>
      <c r="U1455" s="47">
        <v>423</v>
      </c>
      <c r="V1455" t="s">
        <v>71</v>
      </c>
      <c r="W1455" t="s">
        <v>72</v>
      </c>
      <c r="X1455"/>
      <c r="Y1455" t="s">
        <v>240</v>
      </c>
      <c r="Z1455" s="43" t="str">
        <f>Raw_data[[#This Row],[Month]]&amp;Raw_data[[#This Row],[Locations]]&amp;Raw_data[[#This Row],[Looker2]]</f>
        <v>45292Hill CountryRTC</v>
      </c>
      <c r="AA1455" s="44" t="str">
        <f>IFERROR(VLOOKUP(Raw_data[[#This Row],[Description]],'LU Table'!$A$1:$B$50,2,0),"")</f>
        <v>RTC</v>
      </c>
      <c r="AB1455" s="44" t="str">
        <f>TRIM(MID(Raw_data[[#This Row],[Location]],LEN("Positive Recovery- ")+1,LEN(Raw_data[[#This Row],[Location]])))</f>
        <v>Hill Country</v>
      </c>
      <c r="AC1455" s="45">
        <f t="shared" si="23"/>
        <v>45292</v>
      </c>
      <c r="AD1455" s="44" t="str">
        <f>VLOOKUP(Raw_data[[#This Row],[Locations]]&amp;Raw_data[[#This Row],[Looker2]],Category!A:E,5,0)</f>
        <v>Company Owned</v>
      </c>
      <c r="AE1455" s="44" t="str">
        <f>Raw_data[[#This Row],[Locations]]&amp;Raw_data[[#This Row],[Looker2]]</f>
        <v>Hill CountryRTC</v>
      </c>
    </row>
    <row r="1456" spans="1:31">
      <c r="A1456" s="15">
        <v>45309</v>
      </c>
      <c r="B1456" s="15">
        <v>45306</v>
      </c>
      <c r="C1456" t="s">
        <v>9</v>
      </c>
      <c r="D1456">
        <v>207390</v>
      </c>
      <c r="E1456" t="s">
        <v>568</v>
      </c>
      <c r="F1456" t="s">
        <v>302</v>
      </c>
      <c r="G1456" t="s">
        <v>482</v>
      </c>
      <c r="H1456" t="s">
        <v>164</v>
      </c>
      <c r="I1456"/>
      <c r="J1456" t="s">
        <v>89</v>
      </c>
      <c r="K1456" t="s">
        <v>16</v>
      </c>
      <c r="L1456" t="s">
        <v>131</v>
      </c>
      <c r="M1456">
        <v>1</v>
      </c>
      <c r="N1456" s="47">
        <v>365</v>
      </c>
      <c r="O1456" s="47">
        <v>0</v>
      </c>
      <c r="P1456" s="47">
        <v>0</v>
      </c>
      <c r="Q1456" s="47">
        <v>0</v>
      </c>
      <c r="R1456" s="47">
        <v>0</v>
      </c>
      <c r="S1456" s="47">
        <v>0</v>
      </c>
      <c r="T1456" s="47">
        <v>328.5</v>
      </c>
      <c r="U1456" s="47">
        <v>-36.5</v>
      </c>
      <c r="V1456" t="s">
        <v>71</v>
      </c>
      <c r="W1456" t="s">
        <v>72</v>
      </c>
      <c r="X1456"/>
      <c r="Y1456" t="s">
        <v>240</v>
      </c>
      <c r="Z1456" s="43" t="str">
        <f>Raw_data[[#This Row],[Month]]&amp;Raw_data[[#This Row],[Locations]]&amp;Raw_data[[#This Row],[Looker2]]</f>
        <v>45292Garden OaksRTC</v>
      </c>
      <c r="AA1456" s="44" t="str">
        <f>IFERROR(VLOOKUP(Raw_data[[#This Row],[Description]],'LU Table'!$A$1:$B$50,2,0),"")</f>
        <v>RTC</v>
      </c>
      <c r="AB1456" s="44" t="str">
        <f>TRIM(MID(Raw_data[[#This Row],[Location]],LEN("Positive Recovery- ")+1,LEN(Raw_data[[#This Row],[Location]])))</f>
        <v>Garden Oaks</v>
      </c>
      <c r="AC1456" s="45">
        <f t="shared" si="23"/>
        <v>45292</v>
      </c>
      <c r="AD1456" s="44" t="str">
        <f>VLOOKUP(Raw_data[[#This Row],[Locations]]&amp;Raw_data[[#This Row],[Looker2]],Category!A:E,5,0)</f>
        <v>Company Owned</v>
      </c>
      <c r="AE1456" s="44" t="str">
        <f>Raw_data[[#This Row],[Locations]]&amp;Raw_data[[#This Row],[Looker2]]</f>
        <v>Garden OaksRTC</v>
      </c>
    </row>
    <row r="1457" spans="1:31">
      <c r="A1457" s="15">
        <v>45309</v>
      </c>
      <c r="B1457" s="15">
        <v>45306</v>
      </c>
      <c r="C1457" t="s">
        <v>9</v>
      </c>
      <c r="D1457">
        <v>207391</v>
      </c>
      <c r="E1457" t="s">
        <v>759</v>
      </c>
      <c r="F1457" t="s">
        <v>760</v>
      </c>
      <c r="G1457" t="s">
        <v>761</v>
      </c>
      <c r="H1457" t="s">
        <v>151</v>
      </c>
      <c r="I1457" t="s">
        <v>232</v>
      </c>
      <c r="J1457" t="s">
        <v>931</v>
      </c>
      <c r="K1457" t="s">
        <v>107</v>
      </c>
      <c r="L1457" t="s">
        <v>130</v>
      </c>
      <c r="M1457">
        <v>1</v>
      </c>
      <c r="N1457" s="47">
        <v>520</v>
      </c>
      <c r="O1457" s="47">
        <v>0</v>
      </c>
      <c r="P1457" s="47">
        <v>0</v>
      </c>
      <c r="Q1457" s="47">
        <v>0</v>
      </c>
      <c r="R1457" s="47">
        <v>0</v>
      </c>
      <c r="S1457" s="47">
        <v>0</v>
      </c>
      <c r="T1457" s="47">
        <v>468</v>
      </c>
      <c r="U1457" s="47">
        <v>-52</v>
      </c>
      <c r="V1457" t="s">
        <v>71</v>
      </c>
      <c r="W1457" t="s">
        <v>72</v>
      </c>
      <c r="X1457"/>
      <c r="Y1457" t="s">
        <v>240</v>
      </c>
      <c r="Z1457" s="43" t="str">
        <f>Raw_data[[#This Row],[Month]]&amp;Raw_data[[#This Row],[Locations]]&amp;Raw_data[[#This Row],[Looker2]]</f>
        <v>45292Dallas Ft WorthRTC</v>
      </c>
      <c r="AA1457" s="44" t="str">
        <f>IFERROR(VLOOKUP(Raw_data[[#This Row],[Description]],'LU Table'!$A$1:$B$50,2,0),"")</f>
        <v>RTC</v>
      </c>
      <c r="AB1457" s="44" t="str">
        <f>TRIM(MID(Raw_data[[#This Row],[Location]],LEN("Positive Recovery- ")+1,LEN(Raw_data[[#This Row],[Location]])))</f>
        <v>Dallas Ft Worth</v>
      </c>
      <c r="AC1457" s="45">
        <f t="shared" si="23"/>
        <v>45292</v>
      </c>
      <c r="AD1457" s="44" t="str">
        <f>VLOOKUP(Raw_data[[#This Row],[Locations]]&amp;Raw_data[[#This Row],[Looker2]],Category!A:E,5,0)</f>
        <v>Company Owned</v>
      </c>
      <c r="AE1457" s="44" t="str">
        <f>Raw_data[[#This Row],[Locations]]&amp;Raw_data[[#This Row],[Looker2]]</f>
        <v>Dallas Ft WorthRTC</v>
      </c>
    </row>
    <row r="1458" spans="1:31">
      <c r="A1458" s="15">
        <v>45309</v>
      </c>
      <c r="B1458" s="15">
        <v>45306</v>
      </c>
      <c r="C1458" t="s">
        <v>9</v>
      </c>
      <c r="D1458">
        <v>207392</v>
      </c>
      <c r="E1458" t="s">
        <v>124</v>
      </c>
      <c r="F1458" t="s">
        <v>316</v>
      </c>
      <c r="G1458" t="s">
        <v>443</v>
      </c>
      <c r="H1458" t="s">
        <v>152</v>
      </c>
      <c r="I1458" t="s">
        <v>232</v>
      </c>
      <c r="J1458" t="s">
        <v>96</v>
      </c>
      <c r="K1458" t="s">
        <v>107</v>
      </c>
      <c r="L1458" t="s">
        <v>131</v>
      </c>
      <c r="M1458">
        <v>1</v>
      </c>
      <c r="N1458" s="47">
        <v>428</v>
      </c>
      <c r="O1458" s="47">
        <v>0</v>
      </c>
      <c r="P1458" s="47">
        <v>0</v>
      </c>
      <c r="Q1458" s="47">
        <v>0</v>
      </c>
      <c r="R1458" s="47">
        <v>0</v>
      </c>
      <c r="S1458" s="47">
        <v>0</v>
      </c>
      <c r="T1458" s="47">
        <v>385.2</v>
      </c>
      <c r="U1458" s="47">
        <v>64.2</v>
      </c>
      <c r="V1458" t="s">
        <v>71</v>
      </c>
      <c r="W1458" t="s">
        <v>72</v>
      </c>
      <c r="X1458"/>
      <c r="Y1458" t="s">
        <v>240</v>
      </c>
      <c r="Z1458" s="43" t="str">
        <f>Raw_data[[#This Row],[Month]]&amp;Raw_data[[#This Row],[Locations]]&amp;Raw_data[[#This Row],[Looker2]]</f>
        <v>45292Dallas Ft WorthRTC</v>
      </c>
      <c r="AA1458" s="44" t="str">
        <f>IFERROR(VLOOKUP(Raw_data[[#This Row],[Description]],'LU Table'!$A$1:$B$50,2,0),"")</f>
        <v>RTC</v>
      </c>
      <c r="AB1458" s="44" t="str">
        <f>TRIM(MID(Raw_data[[#This Row],[Location]],LEN("Positive Recovery- ")+1,LEN(Raw_data[[#This Row],[Location]])))</f>
        <v>Dallas Ft Worth</v>
      </c>
      <c r="AC1458" s="45">
        <f t="shared" si="23"/>
        <v>45292</v>
      </c>
      <c r="AD1458" s="44" t="str">
        <f>VLOOKUP(Raw_data[[#This Row],[Locations]]&amp;Raw_data[[#This Row],[Looker2]],Category!A:E,5,0)</f>
        <v>Company Owned</v>
      </c>
      <c r="AE1458" s="44" t="str">
        <f>Raw_data[[#This Row],[Locations]]&amp;Raw_data[[#This Row],[Looker2]]</f>
        <v>Dallas Ft WorthRTC</v>
      </c>
    </row>
    <row r="1459" spans="1:31">
      <c r="A1459" s="15">
        <v>45309</v>
      </c>
      <c r="B1459" s="15">
        <v>45306</v>
      </c>
      <c r="C1459" t="s">
        <v>9</v>
      </c>
      <c r="D1459">
        <v>207483</v>
      </c>
      <c r="E1459" t="s">
        <v>947</v>
      </c>
      <c r="F1459" t="s">
        <v>267</v>
      </c>
      <c r="G1459" t="s">
        <v>948</v>
      </c>
      <c r="H1459" t="s">
        <v>158</v>
      </c>
      <c r="I1459" t="s">
        <v>232</v>
      </c>
      <c r="J1459" t="s">
        <v>88</v>
      </c>
      <c r="K1459" t="s">
        <v>22</v>
      </c>
      <c r="L1459" t="s">
        <v>128</v>
      </c>
      <c r="M1459">
        <v>1</v>
      </c>
      <c r="N1459" s="47">
        <v>250</v>
      </c>
      <c r="O1459" s="47">
        <v>0</v>
      </c>
      <c r="P1459" s="47">
        <v>0</v>
      </c>
      <c r="Q1459" s="47">
        <v>0</v>
      </c>
      <c r="R1459" s="47">
        <v>0</v>
      </c>
      <c r="S1459" s="47">
        <v>0</v>
      </c>
      <c r="T1459" s="47">
        <v>225</v>
      </c>
      <c r="U1459" s="47">
        <v>225</v>
      </c>
      <c r="V1459" t="s">
        <v>71</v>
      </c>
      <c r="W1459" t="s">
        <v>72</v>
      </c>
      <c r="X1459"/>
      <c r="Y1459" t="s">
        <v>240</v>
      </c>
      <c r="Z1459" s="43" t="str">
        <f>Raw_data[[#This Row],[Month]]&amp;Raw_data[[#This Row],[Locations]]&amp;Raw_data[[#This Row],[Looker2]]</f>
        <v>45292AustinIOP</v>
      </c>
      <c r="AA1459" s="44" t="str">
        <f>IFERROR(VLOOKUP(Raw_data[[#This Row],[Description]],'LU Table'!$A$1:$B$50,2,0),"")</f>
        <v>IOP</v>
      </c>
      <c r="AB1459" s="44" t="str">
        <f>TRIM(MID(Raw_data[[#This Row],[Location]],LEN("Positive Recovery- ")+1,LEN(Raw_data[[#This Row],[Location]])))</f>
        <v>Austin</v>
      </c>
      <c r="AC1459" s="45">
        <f t="shared" si="23"/>
        <v>45292</v>
      </c>
      <c r="AD1459" s="44" t="str">
        <f>VLOOKUP(Raw_data[[#This Row],[Locations]]&amp;Raw_data[[#This Row],[Looker2]],Category!A:E,5,0)</f>
        <v>Affiliate</v>
      </c>
      <c r="AE1459" s="44" t="str">
        <f>Raw_data[[#This Row],[Locations]]&amp;Raw_data[[#This Row],[Looker2]]</f>
        <v>AustinIOP</v>
      </c>
    </row>
    <row r="1460" spans="1:31">
      <c r="A1460" s="15">
        <v>45309</v>
      </c>
      <c r="B1460" s="15">
        <v>45306</v>
      </c>
      <c r="C1460" t="s">
        <v>9</v>
      </c>
      <c r="D1460">
        <v>207484</v>
      </c>
      <c r="E1460" t="s">
        <v>139</v>
      </c>
      <c r="F1460" t="s">
        <v>266</v>
      </c>
      <c r="G1460" t="s">
        <v>459</v>
      </c>
      <c r="H1460" t="s">
        <v>158</v>
      </c>
      <c r="I1460" t="s">
        <v>232</v>
      </c>
      <c r="J1460" t="s">
        <v>140</v>
      </c>
      <c r="K1460" t="s">
        <v>22</v>
      </c>
      <c r="L1460" t="s">
        <v>128</v>
      </c>
      <c r="M1460">
        <v>1</v>
      </c>
      <c r="N1460" s="47">
        <v>180</v>
      </c>
      <c r="O1460" s="47">
        <v>0</v>
      </c>
      <c r="P1460" s="47">
        <v>0</v>
      </c>
      <c r="Q1460" s="47">
        <v>0</v>
      </c>
      <c r="R1460" s="47">
        <v>0</v>
      </c>
      <c r="S1460" s="47">
        <v>180</v>
      </c>
      <c r="T1460" s="47">
        <v>162</v>
      </c>
      <c r="U1460" s="47">
        <v>162</v>
      </c>
      <c r="V1460" t="s">
        <v>71</v>
      </c>
      <c r="W1460" t="s">
        <v>72</v>
      </c>
      <c r="X1460"/>
      <c r="Y1460" t="s">
        <v>240</v>
      </c>
      <c r="Z1460" s="43" t="str">
        <f>Raw_data[[#This Row],[Month]]&amp;Raw_data[[#This Row],[Locations]]&amp;Raw_data[[#This Row],[Looker2]]</f>
        <v>45292AustinIOP</v>
      </c>
      <c r="AA1460" s="44" t="str">
        <f>IFERROR(VLOOKUP(Raw_data[[#This Row],[Description]],'LU Table'!$A$1:$B$50,2,0),"")</f>
        <v>IOP</v>
      </c>
      <c r="AB1460" s="44" t="str">
        <f>TRIM(MID(Raw_data[[#This Row],[Location]],LEN("Positive Recovery- ")+1,LEN(Raw_data[[#This Row],[Location]])))</f>
        <v>Austin</v>
      </c>
      <c r="AC1460" s="45">
        <f t="shared" si="23"/>
        <v>45292</v>
      </c>
      <c r="AD1460" s="44" t="str">
        <f>VLOOKUP(Raw_data[[#This Row],[Locations]]&amp;Raw_data[[#This Row],[Looker2]],Category!A:E,5,0)</f>
        <v>Affiliate</v>
      </c>
      <c r="AE1460" s="44" t="str">
        <f>Raw_data[[#This Row],[Locations]]&amp;Raw_data[[#This Row],[Looker2]]</f>
        <v>AustinIOP</v>
      </c>
    </row>
    <row r="1461" spans="1:31">
      <c r="A1461" s="15">
        <v>45309</v>
      </c>
      <c r="B1461" s="15">
        <v>45306</v>
      </c>
      <c r="C1461" t="s">
        <v>9</v>
      </c>
      <c r="D1461">
        <v>207485</v>
      </c>
      <c r="E1461" t="s">
        <v>1083</v>
      </c>
      <c r="F1461" t="s">
        <v>275</v>
      </c>
      <c r="G1461" t="s">
        <v>1084</v>
      </c>
      <c r="H1461" t="s">
        <v>158</v>
      </c>
      <c r="I1461" t="s">
        <v>232</v>
      </c>
      <c r="J1461" t="s">
        <v>103</v>
      </c>
      <c r="K1461" t="s">
        <v>62</v>
      </c>
      <c r="L1461" t="s">
        <v>128</v>
      </c>
      <c r="M1461">
        <v>1</v>
      </c>
      <c r="N1461" s="47">
        <v>250</v>
      </c>
      <c r="O1461" s="47">
        <v>0</v>
      </c>
      <c r="P1461" s="47">
        <v>0</v>
      </c>
      <c r="Q1461" s="47">
        <v>0</v>
      </c>
      <c r="R1461" s="47">
        <v>0</v>
      </c>
      <c r="S1461" s="47">
        <v>0</v>
      </c>
      <c r="T1461" s="47">
        <v>225</v>
      </c>
      <c r="U1461" s="47">
        <v>10</v>
      </c>
      <c r="V1461" t="s">
        <v>71</v>
      </c>
      <c r="W1461" t="s">
        <v>72</v>
      </c>
      <c r="X1461"/>
      <c r="Y1461" t="s">
        <v>240</v>
      </c>
      <c r="Z1461" s="43" t="str">
        <f>Raw_data[[#This Row],[Month]]&amp;Raw_data[[#This Row],[Locations]]&amp;Raw_data[[#This Row],[Looker2]]</f>
        <v>45292SugarlandIOP</v>
      </c>
      <c r="AA1461" s="44" t="str">
        <f>IFERROR(VLOOKUP(Raw_data[[#This Row],[Description]],'LU Table'!$A$1:$B$50,2,0),"")</f>
        <v>IOP</v>
      </c>
      <c r="AB1461" s="44" t="str">
        <f>TRIM(MID(Raw_data[[#This Row],[Location]],LEN("Positive Recovery- ")+1,LEN(Raw_data[[#This Row],[Location]])))</f>
        <v>Sugarland</v>
      </c>
      <c r="AC1461" s="45">
        <f t="shared" si="23"/>
        <v>45292</v>
      </c>
      <c r="AD1461" s="44" t="str">
        <f>VLOOKUP(Raw_data[[#This Row],[Locations]]&amp;Raw_data[[#This Row],[Looker2]],Category!A:E,5,0)</f>
        <v>Affiliate</v>
      </c>
      <c r="AE1461" s="44" t="str">
        <f>Raw_data[[#This Row],[Locations]]&amp;Raw_data[[#This Row],[Looker2]]</f>
        <v>SugarlandIOP</v>
      </c>
    </row>
    <row r="1462" spans="1:31">
      <c r="A1462" s="15">
        <v>45309</v>
      </c>
      <c r="B1462" s="15">
        <v>45306</v>
      </c>
      <c r="C1462" t="s">
        <v>9</v>
      </c>
      <c r="D1462">
        <v>207486</v>
      </c>
      <c r="E1462" t="s">
        <v>857</v>
      </c>
      <c r="F1462" t="s">
        <v>279</v>
      </c>
      <c r="G1462" t="s">
        <v>858</v>
      </c>
      <c r="H1462" t="s">
        <v>158</v>
      </c>
      <c r="I1462" t="s">
        <v>232</v>
      </c>
      <c r="J1462" t="s">
        <v>103</v>
      </c>
      <c r="K1462" t="s">
        <v>62</v>
      </c>
      <c r="L1462" t="s">
        <v>128</v>
      </c>
      <c r="M1462">
        <v>1</v>
      </c>
      <c r="N1462" s="47">
        <v>250</v>
      </c>
      <c r="O1462" s="47">
        <v>0</v>
      </c>
      <c r="P1462" s="47">
        <v>0</v>
      </c>
      <c r="Q1462" s="47">
        <v>0</v>
      </c>
      <c r="R1462" s="47">
        <v>0</v>
      </c>
      <c r="S1462" s="47">
        <v>0</v>
      </c>
      <c r="T1462" s="47">
        <v>225</v>
      </c>
      <c r="U1462" s="47">
        <v>10</v>
      </c>
      <c r="V1462" t="s">
        <v>71</v>
      </c>
      <c r="W1462" t="s">
        <v>72</v>
      </c>
      <c r="X1462"/>
      <c r="Y1462" t="s">
        <v>240</v>
      </c>
      <c r="Z1462" s="43" t="str">
        <f>Raw_data[[#This Row],[Month]]&amp;Raw_data[[#This Row],[Locations]]&amp;Raw_data[[#This Row],[Looker2]]</f>
        <v>45292SugarlandIOP</v>
      </c>
      <c r="AA1462" s="44" t="str">
        <f>IFERROR(VLOOKUP(Raw_data[[#This Row],[Description]],'LU Table'!$A$1:$B$50,2,0),"")</f>
        <v>IOP</v>
      </c>
      <c r="AB1462" s="44" t="str">
        <f>TRIM(MID(Raw_data[[#This Row],[Location]],LEN("Positive Recovery- ")+1,LEN(Raw_data[[#This Row],[Location]])))</f>
        <v>Sugarland</v>
      </c>
      <c r="AC1462" s="45">
        <f t="shared" si="23"/>
        <v>45292</v>
      </c>
      <c r="AD1462" s="44" t="str">
        <f>VLOOKUP(Raw_data[[#This Row],[Locations]]&amp;Raw_data[[#This Row],[Looker2]],Category!A:E,5,0)</f>
        <v>Affiliate</v>
      </c>
      <c r="AE1462" s="44" t="str">
        <f>Raw_data[[#This Row],[Locations]]&amp;Raw_data[[#This Row],[Looker2]]</f>
        <v>SugarlandIOP</v>
      </c>
    </row>
    <row r="1463" spans="1:31">
      <c r="A1463" s="15">
        <v>45309</v>
      </c>
      <c r="B1463" s="15">
        <v>45306</v>
      </c>
      <c r="C1463" t="s">
        <v>9</v>
      </c>
      <c r="D1463">
        <v>207487</v>
      </c>
      <c r="E1463" t="s">
        <v>1012</v>
      </c>
      <c r="F1463" t="s">
        <v>650</v>
      </c>
      <c r="G1463" t="s">
        <v>1013</v>
      </c>
      <c r="H1463" t="s">
        <v>157</v>
      </c>
      <c r="I1463" t="s">
        <v>232</v>
      </c>
      <c r="J1463" t="s">
        <v>88</v>
      </c>
      <c r="K1463" t="s">
        <v>62</v>
      </c>
      <c r="L1463" t="s">
        <v>129</v>
      </c>
      <c r="M1463">
        <v>1</v>
      </c>
      <c r="N1463" s="47">
        <v>400</v>
      </c>
      <c r="O1463" s="47">
        <v>0</v>
      </c>
      <c r="P1463" s="47">
        <v>0</v>
      </c>
      <c r="Q1463" s="47">
        <v>0</v>
      </c>
      <c r="R1463" s="47">
        <v>0</v>
      </c>
      <c r="S1463" s="47">
        <v>0</v>
      </c>
      <c r="T1463" s="47">
        <v>360</v>
      </c>
      <c r="U1463" s="47">
        <v>0</v>
      </c>
      <c r="V1463" t="s">
        <v>71</v>
      </c>
      <c r="W1463" t="s">
        <v>72</v>
      </c>
      <c r="X1463"/>
      <c r="Y1463" t="s">
        <v>240</v>
      </c>
      <c r="Z1463" s="43" t="str">
        <f>Raw_data[[#This Row],[Month]]&amp;Raw_data[[#This Row],[Locations]]&amp;Raw_data[[#This Row],[Looker2]]</f>
        <v>45292SugarlandPHP</v>
      </c>
      <c r="AA1463" s="44" t="str">
        <f>IFERROR(VLOOKUP(Raw_data[[#This Row],[Description]],'LU Table'!$A$1:$B$50,2,0),"")</f>
        <v>PHP</v>
      </c>
      <c r="AB1463" s="44" t="str">
        <f>TRIM(MID(Raw_data[[#This Row],[Location]],LEN("Positive Recovery- ")+1,LEN(Raw_data[[#This Row],[Location]])))</f>
        <v>Sugarland</v>
      </c>
      <c r="AC1463" s="45">
        <f t="shared" si="23"/>
        <v>45292</v>
      </c>
      <c r="AD1463" s="44" t="str">
        <f>VLOOKUP(Raw_data[[#This Row],[Locations]]&amp;Raw_data[[#This Row],[Looker2]],Category!A:E,5,0)</f>
        <v>Affiliate</v>
      </c>
      <c r="AE1463" s="44" t="str">
        <f>Raw_data[[#This Row],[Locations]]&amp;Raw_data[[#This Row],[Looker2]]</f>
        <v>SugarlandPHP</v>
      </c>
    </row>
    <row r="1464" spans="1:31">
      <c r="A1464" s="15">
        <v>45309</v>
      </c>
      <c r="B1464" s="15">
        <v>45306</v>
      </c>
      <c r="C1464" t="s">
        <v>9</v>
      </c>
      <c r="D1464">
        <v>207488</v>
      </c>
      <c r="E1464" t="s">
        <v>842</v>
      </c>
      <c r="F1464" t="s">
        <v>676</v>
      </c>
      <c r="G1464" t="s">
        <v>308</v>
      </c>
      <c r="H1464" t="s">
        <v>158</v>
      </c>
      <c r="I1464" t="s">
        <v>232</v>
      </c>
      <c r="J1464" t="s">
        <v>749</v>
      </c>
      <c r="K1464" t="s">
        <v>62</v>
      </c>
      <c r="L1464" t="s">
        <v>128</v>
      </c>
      <c r="M1464">
        <v>1</v>
      </c>
      <c r="N1464" s="47">
        <v>158</v>
      </c>
      <c r="O1464" s="47">
        <v>0</v>
      </c>
      <c r="P1464" s="47">
        <v>0</v>
      </c>
      <c r="Q1464" s="47">
        <v>0</v>
      </c>
      <c r="R1464" s="47">
        <v>0</v>
      </c>
      <c r="S1464" s="47">
        <v>158</v>
      </c>
      <c r="T1464" s="47">
        <v>142.19999999999999</v>
      </c>
      <c r="U1464" s="47">
        <v>142.19999999999999</v>
      </c>
      <c r="V1464" t="s">
        <v>71</v>
      </c>
      <c r="W1464" t="s">
        <v>72</v>
      </c>
      <c r="X1464"/>
      <c r="Y1464" t="s">
        <v>240</v>
      </c>
      <c r="Z1464" s="43" t="str">
        <f>Raw_data[[#This Row],[Month]]&amp;Raw_data[[#This Row],[Locations]]&amp;Raw_data[[#This Row],[Looker2]]</f>
        <v>45292SugarlandIOP</v>
      </c>
      <c r="AA1464" s="44" t="str">
        <f>IFERROR(VLOOKUP(Raw_data[[#This Row],[Description]],'LU Table'!$A$1:$B$50,2,0),"")</f>
        <v>IOP</v>
      </c>
      <c r="AB1464" s="44" t="str">
        <f>TRIM(MID(Raw_data[[#This Row],[Location]],LEN("Positive Recovery- ")+1,LEN(Raw_data[[#This Row],[Location]])))</f>
        <v>Sugarland</v>
      </c>
      <c r="AC1464" s="45">
        <f t="shared" si="23"/>
        <v>45292</v>
      </c>
      <c r="AD1464" s="44" t="str">
        <f>VLOOKUP(Raw_data[[#This Row],[Locations]]&amp;Raw_data[[#This Row],[Looker2]],Category!A:E,5,0)</f>
        <v>Affiliate</v>
      </c>
      <c r="AE1464" s="44" t="str">
        <f>Raw_data[[#This Row],[Locations]]&amp;Raw_data[[#This Row],[Looker2]]</f>
        <v>SugarlandIOP</v>
      </c>
    </row>
    <row r="1465" spans="1:31">
      <c r="A1465" s="15">
        <v>45309</v>
      </c>
      <c r="B1465" s="15">
        <v>45306</v>
      </c>
      <c r="C1465" t="s">
        <v>9</v>
      </c>
      <c r="D1465">
        <v>207489</v>
      </c>
      <c r="E1465" t="s">
        <v>771</v>
      </c>
      <c r="F1465" t="s">
        <v>434</v>
      </c>
      <c r="G1465" t="s">
        <v>327</v>
      </c>
      <c r="H1465" t="s">
        <v>158</v>
      </c>
      <c r="I1465" t="s">
        <v>232</v>
      </c>
      <c r="J1465" t="s">
        <v>932</v>
      </c>
      <c r="K1465" t="s">
        <v>62</v>
      </c>
      <c r="L1465" t="s">
        <v>128</v>
      </c>
      <c r="M1465">
        <v>1</v>
      </c>
      <c r="N1465" s="47">
        <v>700</v>
      </c>
      <c r="O1465" s="47">
        <v>0</v>
      </c>
      <c r="P1465" s="47">
        <v>0</v>
      </c>
      <c r="Q1465" s="47">
        <v>0</v>
      </c>
      <c r="R1465" s="47">
        <v>0</v>
      </c>
      <c r="S1465" s="47">
        <v>388.56</v>
      </c>
      <c r="T1465" s="47">
        <v>630</v>
      </c>
      <c r="U1465" s="47">
        <v>630</v>
      </c>
      <c r="V1465" t="s">
        <v>71</v>
      </c>
      <c r="W1465" t="s">
        <v>72</v>
      </c>
      <c r="X1465"/>
      <c r="Y1465" t="s">
        <v>240</v>
      </c>
      <c r="Z1465" s="43" t="str">
        <f>Raw_data[[#This Row],[Month]]&amp;Raw_data[[#This Row],[Locations]]&amp;Raw_data[[#This Row],[Looker2]]</f>
        <v>45292SugarlandIOP</v>
      </c>
      <c r="AA1465" s="44" t="str">
        <f>IFERROR(VLOOKUP(Raw_data[[#This Row],[Description]],'LU Table'!$A$1:$B$50,2,0),"")</f>
        <v>IOP</v>
      </c>
      <c r="AB1465" s="44" t="str">
        <f>TRIM(MID(Raw_data[[#This Row],[Location]],LEN("Positive Recovery- ")+1,LEN(Raw_data[[#This Row],[Location]])))</f>
        <v>Sugarland</v>
      </c>
      <c r="AC1465" s="45">
        <f t="shared" si="23"/>
        <v>45292</v>
      </c>
      <c r="AD1465" s="44" t="str">
        <f>VLOOKUP(Raw_data[[#This Row],[Locations]]&amp;Raw_data[[#This Row],[Looker2]],Category!A:E,5,0)</f>
        <v>Affiliate</v>
      </c>
      <c r="AE1465" s="44" t="str">
        <f>Raw_data[[#This Row],[Locations]]&amp;Raw_data[[#This Row],[Looker2]]</f>
        <v>SugarlandIOP</v>
      </c>
    </row>
    <row r="1466" spans="1:31">
      <c r="A1466" s="15">
        <v>45309</v>
      </c>
      <c r="B1466" s="15">
        <v>45306</v>
      </c>
      <c r="C1466" t="s">
        <v>9</v>
      </c>
      <c r="D1466">
        <v>207490</v>
      </c>
      <c r="E1466" t="s">
        <v>694</v>
      </c>
      <c r="F1466" t="s">
        <v>361</v>
      </c>
      <c r="G1466" t="s">
        <v>381</v>
      </c>
      <c r="H1466" t="s">
        <v>158</v>
      </c>
      <c r="I1466" t="s">
        <v>232</v>
      </c>
      <c r="J1466" t="s">
        <v>87</v>
      </c>
      <c r="K1466" t="s">
        <v>18</v>
      </c>
      <c r="L1466" t="s">
        <v>128</v>
      </c>
      <c r="M1466">
        <v>1</v>
      </c>
      <c r="N1466" s="47">
        <v>275</v>
      </c>
      <c r="O1466" s="47">
        <v>0</v>
      </c>
      <c r="P1466" s="47">
        <v>0</v>
      </c>
      <c r="Q1466" s="47">
        <v>0</v>
      </c>
      <c r="R1466" s="47">
        <v>0</v>
      </c>
      <c r="S1466" s="47">
        <v>0</v>
      </c>
      <c r="T1466" s="47">
        <v>247.5</v>
      </c>
      <c r="U1466" s="47">
        <v>247.5</v>
      </c>
      <c r="V1466" t="s">
        <v>71</v>
      </c>
      <c r="W1466" t="s">
        <v>72</v>
      </c>
      <c r="X1466"/>
      <c r="Y1466" t="s">
        <v>240</v>
      </c>
      <c r="Z1466" s="43" t="str">
        <f>Raw_data[[#This Row],[Month]]&amp;Raw_data[[#This Row],[Locations]]&amp;Raw_data[[#This Row],[Looker2]]</f>
        <v>45292San AntonioIOP</v>
      </c>
      <c r="AA1466" s="44" t="str">
        <f>IFERROR(VLOOKUP(Raw_data[[#This Row],[Description]],'LU Table'!$A$1:$B$50,2,0),"")</f>
        <v>IOP</v>
      </c>
      <c r="AB1466" s="44" t="str">
        <f>TRIM(MID(Raw_data[[#This Row],[Location]],LEN("Positive Recovery- ")+1,LEN(Raw_data[[#This Row],[Location]])))</f>
        <v>San Antonio</v>
      </c>
      <c r="AC1466" s="45">
        <f t="shared" si="23"/>
        <v>45292</v>
      </c>
      <c r="AD1466" s="44" t="str">
        <f>VLOOKUP(Raw_data[[#This Row],[Locations]]&amp;Raw_data[[#This Row],[Looker2]],Category!A:E,5,0)</f>
        <v>Affiliate</v>
      </c>
      <c r="AE1466" s="44" t="str">
        <f>Raw_data[[#This Row],[Locations]]&amp;Raw_data[[#This Row],[Looker2]]</f>
        <v>San AntonioIOP</v>
      </c>
    </row>
    <row r="1467" spans="1:31">
      <c r="A1467" s="15">
        <v>45309</v>
      </c>
      <c r="B1467" s="15">
        <v>45306</v>
      </c>
      <c r="C1467" t="s">
        <v>9</v>
      </c>
      <c r="D1467">
        <v>207492</v>
      </c>
      <c r="E1467" t="s">
        <v>1017</v>
      </c>
      <c r="F1467" t="s">
        <v>1018</v>
      </c>
      <c r="G1467" t="s">
        <v>1019</v>
      </c>
      <c r="H1467" t="s">
        <v>158</v>
      </c>
      <c r="I1467" t="s">
        <v>232</v>
      </c>
      <c r="J1467" t="s">
        <v>88</v>
      </c>
      <c r="K1467" t="s">
        <v>79</v>
      </c>
      <c r="L1467" t="s">
        <v>128</v>
      </c>
      <c r="M1467">
        <v>1</v>
      </c>
      <c r="N1467" s="47">
        <v>250</v>
      </c>
      <c r="O1467" s="47">
        <v>0</v>
      </c>
      <c r="P1467" s="47">
        <v>0</v>
      </c>
      <c r="Q1467" s="47">
        <v>0</v>
      </c>
      <c r="R1467" s="47">
        <v>0</v>
      </c>
      <c r="S1467" s="47">
        <v>0</v>
      </c>
      <c r="T1467" s="47">
        <v>225</v>
      </c>
      <c r="U1467" s="47">
        <v>0</v>
      </c>
      <c r="V1467" t="s">
        <v>71</v>
      </c>
      <c r="W1467" t="s">
        <v>72</v>
      </c>
      <c r="X1467"/>
      <c r="Y1467" t="s">
        <v>240</v>
      </c>
      <c r="Z1467" s="43" t="str">
        <f>Raw_data[[#This Row],[Month]]&amp;Raw_data[[#This Row],[Locations]]&amp;Raw_data[[#This Row],[Looker2]]</f>
        <v>45292Cinco RanchIOP</v>
      </c>
      <c r="AA1467" s="44" t="str">
        <f>IFERROR(VLOOKUP(Raw_data[[#This Row],[Description]],'LU Table'!$A$1:$B$50,2,0),"")</f>
        <v>IOP</v>
      </c>
      <c r="AB1467" s="44" t="str">
        <f>TRIM(MID(Raw_data[[#This Row],[Location]],LEN("Positive Recovery- ")+1,LEN(Raw_data[[#This Row],[Location]])))</f>
        <v>Cinco Ranch</v>
      </c>
      <c r="AC1467" s="45">
        <f t="shared" si="23"/>
        <v>45292</v>
      </c>
      <c r="AD1467" s="44" t="str">
        <f>VLOOKUP(Raw_data[[#This Row],[Locations]]&amp;Raw_data[[#This Row],[Looker2]],Category!A:E,5,0)</f>
        <v>Affiliate</v>
      </c>
      <c r="AE1467" s="44" t="str">
        <f>Raw_data[[#This Row],[Locations]]&amp;Raw_data[[#This Row],[Looker2]]</f>
        <v>Cinco RanchIOP</v>
      </c>
    </row>
    <row r="1468" spans="1:31">
      <c r="A1468" s="15">
        <v>45309</v>
      </c>
      <c r="B1468" s="15">
        <v>45306</v>
      </c>
      <c r="C1468" t="s">
        <v>9</v>
      </c>
      <c r="D1468">
        <v>207493</v>
      </c>
      <c r="E1468" t="s">
        <v>1015</v>
      </c>
      <c r="F1468" t="s">
        <v>261</v>
      </c>
      <c r="G1468" t="s">
        <v>1016</v>
      </c>
      <c r="H1468" t="s">
        <v>158</v>
      </c>
      <c r="I1468" t="s">
        <v>232</v>
      </c>
      <c r="J1468" t="s">
        <v>806</v>
      </c>
      <c r="K1468" t="s">
        <v>79</v>
      </c>
      <c r="L1468" t="s">
        <v>128</v>
      </c>
      <c r="M1468">
        <v>1</v>
      </c>
      <c r="N1468" s="47">
        <v>185</v>
      </c>
      <c r="O1468" s="47">
        <v>0</v>
      </c>
      <c r="P1468" s="47">
        <v>0</v>
      </c>
      <c r="Q1468" s="47">
        <v>0</v>
      </c>
      <c r="R1468" s="47">
        <v>0</v>
      </c>
      <c r="S1468" s="47">
        <v>0</v>
      </c>
      <c r="T1468" s="47">
        <v>166.5</v>
      </c>
      <c r="U1468" s="47">
        <v>166.5</v>
      </c>
      <c r="V1468" t="s">
        <v>71</v>
      </c>
      <c r="W1468" t="s">
        <v>72</v>
      </c>
      <c r="X1468"/>
      <c r="Y1468" t="s">
        <v>240</v>
      </c>
      <c r="Z1468" s="43" t="str">
        <f>Raw_data[[#This Row],[Month]]&amp;Raw_data[[#This Row],[Locations]]&amp;Raw_data[[#This Row],[Looker2]]</f>
        <v>45292Cinco RanchIOP</v>
      </c>
      <c r="AA1468" s="44" t="str">
        <f>IFERROR(VLOOKUP(Raw_data[[#This Row],[Description]],'LU Table'!$A$1:$B$50,2,0),"")</f>
        <v>IOP</v>
      </c>
      <c r="AB1468" s="44" t="str">
        <f>TRIM(MID(Raw_data[[#This Row],[Location]],LEN("Positive Recovery- ")+1,LEN(Raw_data[[#This Row],[Location]])))</f>
        <v>Cinco Ranch</v>
      </c>
      <c r="AC1468" s="45">
        <f t="shared" si="23"/>
        <v>45292</v>
      </c>
      <c r="AD1468" s="44" t="str">
        <f>VLOOKUP(Raw_data[[#This Row],[Locations]]&amp;Raw_data[[#This Row],[Looker2]],Category!A:E,5,0)</f>
        <v>Affiliate</v>
      </c>
      <c r="AE1468" s="44" t="str">
        <f>Raw_data[[#This Row],[Locations]]&amp;Raw_data[[#This Row],[Looker2]]</f>
        <v>Cinco RanchIOP</v>
      </c>
    </row>
    <row r="1469" spans="1:31">
      <c r="A1469" s="15">
        <v>45309</v>
      </c>
      <c r="B1469" s="15">
        <v>45306</v>
      </c>
      <c r="C1469" t="s">
        <v>9</v>
      </c>
      <c r="D1469">
        <v>207494</v>
      </c>
      <c r="E1469" t="s">
        <v>114</v>
      </c>
      <c r="F1469" t="s">
        <v>296</v>
      </c>
      <c r="G1469" t="s">
        <v>297</v>
      </c>
      <c r="H1469" t="s">
        <v>172</v>
      </c>
      <c r="I1469" t="s">
        <v>232</v>
      </c>
      <c r="J1469" t="s">
        <v>17</v>
      </c>
      <c r="K1469" t="s">
        <v>79</v>
      </c>
      <c r="L1469" t="s">
        <v>135</v>
      </c>
      <c r="M1469">
        <v>1</v>
      </c>
      <c r="N1469" s="47">
        <v>40</v>
      </c>
      <c r="O1469" s="47">
        <v>0</v>
      </c>
      <c r="P1469" s="47">
        <v>0</v>
      </c>
      <c r="Q1469" s="47">
        <v>0</v>
      </c>
      <c r="R1469" s="47">
        <v>0</v>
      </c>
      <c r="S1469" s="47">
        <v>40</v>
      </c>
      <c r="T1469" s="47">
        <v>40</v>
      </c>
      <c r="U1469" s="47">
        <v>40</v>
      </c>
      <c r="V1469" t="s">
        <v>71</v>
      </c>
      <c r="W1469" t="s">
        <v>72</v>
      </c>
      <c r="X1469"/>
      <c r="Y1469" t="s">
        <v>240</v>
      </c>
      <c r="Z1469" s="43" t="str">
        <f>Raw_data[[#This Row],[Month]]&amp;Raw_data[[#This Row],[Locations]]&amp;Raw_data[[#This Row],[Looker2]]</f>
        <v>45292Cinco RanchAftercare</v>
      </c>
      <c r="AA1469" s="44" t="str">
        <f>IFERROR(VLOOKUP(Raw_data[[#This Row],[Description]],'LU Table'!$A$1:$B$50,2,0),"")</f>
        <v>Aftercare</v>
      </c>
      <c r="AB1469" s="44" t="str">
        <f>TRIM(MID(Raw_data[[#This Row],[Location]],LEN("Positive Recovery- ")+1,LEN(Raw_data[[#This Row],[Location]])))</f>
        <v>Cinco Ranch</v>
      </c>
      <c r="AC1469" s="45">
        <f t="shared" si="23"/>
        <v>45292</v>
      </c>
      <c r="AD1469" s="44" t="str">
        <f>VLOOKUP(Raw_data[[#This Row],[Locations]]&amp;Raw_data[[#This Row],[Looker2]],Category!A:E,5,0)</f>
        <v>Affiliate</v>
      </c>
      <c r="AE1469" s="44" t="str">
        <f>Raw_data[[#This Row],[Locations]]&amp;Raw_data[[#This Row],[Looker2]]</f>
        <v>Cinco RanchAftercare</v>
      </c>
    </row>
    <row r="1470" spans="1:31">
      <c r="A1470" s="15">
        <v>45309</v>
      </c>
      <c r="B1470" s="15">
        <v>45306</v>
      </c>
      <c r="C1470" t="s">
        <v>9</v>
      </c>
      <c r="D1470">
        <v>207495</v>
      </c>
      <c r="E1470" t="s">
        <v>890</v>
      </c>
      <c r="F1470" t="s">
        <v>414</v>
      </c>
      <c r="G1470" t="s">
        <v>551</v>
      </c>
      <c r="H1470" t="s">
        <v>160</v>
      </c>
      <c r="I1470" t="s">
        <v>232</v>
      </c>
      <c r="J1470" t="s">
        <v>95</v>
      </c>
      <c r="K1470" t="s">
        <v>79</v>
      </c>
      <c r="L1470" t="s">
        <v>128</v>
      </c>
      <c r="M1470">
        <v>1</v>
      </c>
      <c r="N1470" s="47">
        <v>130</v>
      </c>
      <c r="O1470" s="47">
        <v>0</v>
      </c>
      <c r="P1470" s="47">
        <v>0</v>
      </c>
      <c r="Q1470" s="47">
        <v>0</v>
      </c>
      <c r="R1470" s="47">
        <v>0</v>
      </c>
      <c r="S1470" s="47">
        <v>0</v>
      </c>
      <c r="T1470" s="47">
        <v>117</v>
      </c>
      <c r="U1470" s="47">
        <v>117</v>
      </c>
      <c r="V1470" t="s">
        <v>71</v>
      </c>
      <c r="W1470" t="s">
        <v>72</v>
      </c>
      <c r="X1470"/>
      <c r="Y1470" t="s">
        <v>240</v>
      </c>
      <c r="Z1470" s="43" t="str">
        <f>Raw_data[[#This Row],[Month]]&amp;Raw_data[[#This Row],[Locations]]&amp;Raw_data[[#This Row],[Looker2]]</f>
        <v>45292Cinco RanchIOP</v>
      </c>
      <c r="AA1470" s="44" t="str">
        <f>IFERROR(VLOOKUP(Raw_data[[#This Row],[Description]],'LU Table'!$A$1:$B$50,2,0),"")</f>
        <v>IOP</v>
      </c>
      <c r="AB1470" s="44" t="str">
        <f>TRIM(MID(Raw_data[[#This Row],[Location]],LEN("Positive Recovery- ")+1,LEN(Raw_data[[#This Row],[Location]])))</f>
        <v>Cinco Ranch</v>
      </c>
      <c r="AC1470" s="45">
        <f t="shared" si="23"/>
        <v>45292</v>
      </c>
      <c r="AD1470" s="44" t="str">
        <f>VLOOKUP(Raw_data[[#This Row],[Locations]]&amp;Raw_data[[#This Row],[Looker2]],Category!A:E,5,0)</f>
        <v>Affiliate</v>
      </c>
      <c r="AE1470" s="44" t="str">
        <f>Raw_data[[#This Row],[Locations]]&amp;Raw_data[[#This Row],[Looker2]]</f>
        <v>Cinco RanchIOP</v>
      </c>
    </row>
    <row r="1471" spans="1:31">
      <c r="A1471" s="15">
        <v>45309</v>
      </c>
      <c r="B1471" s="15">
        <v>45306</v>
      </c>
      <c r="C1471" t="s">
        <v>9</v>
      </c>
      <c r="D1471">
        <v>207496</v>
      </c>
      <c r="E1471" t="s">
        <v>1014</v>
      </c>
      <c r="F1471" t="s">
        <v>379</v>
      </c>
      <c r="G1471" t="s">
        <v>44</v>
      </c>
      <c r="H1471" t="s">
        <v>158</v>
      </c>
      <c r="I1471" t="s">
        <v>232</v>
      </c>
      <c r="J1471" t="s">
        <v>92</v>
      </c>
      <c r="K1471" t="s">
        <v>79</v>
      </c>
      <c r="L1471" t="s">
        <v>128</v>
      </c>
      <c r="M1471">
        <v>1</v>
      </c>
      <c r="N1471" s="47">
        <v>190</v>
      </c>
      <c r="O1471" s="47">
        <v>0</v>
      </c>
      <c r="P1471" s="47">
        <v>0</v>
      </c>
      <c r="Q1471" s="47">
        <v>0</v>
      </c>
      <c r="R1471" s="47">
        <v>0</v>
      </c>
      <c r="S1471" s="47">
        <v>190</v>
      </c>
      <c r="T1471" s="47">
        <v>171</v>
      </c>
      <c r="U1471" s="47">
        <v>171</v>
      </c>
      <c r="V1471" t="s">
        <v>71</v>
      </c>
      <c r="W1471" t="s">
        <v>72</v>
      </c>
      <c r="X1471"/>
      <c r="Y1471" t="s">
        <v>240</v>
      </c>
      <c r="Z1471" s="43" t="str">
        <f>Raw_data[[#This Row],[Month]]&amp;Raw_data[[#This Row],[Locations]]&amp;Raw_data[[#This Row],[Looker2]]</f>
        <v>45292Cinco RanchIOP</v>
      </c>
      <c r="AA1471" s="44" t="str">
        <f>IFERROR(VLOOKUP(Raw_data[[#This Row],[Description]],'LU Table'!$A$1:$B$50,2,0),"")</f>
        <v>IOP</v>
      </c>
      <c r="AB1471" s="44" t="str">
        <f>TRIM(MID(Raw_data[[#This Row],[Location]],LEN("Positive Recovery- ")+1,LEN(Raw_data[[#This Row],[Location]])))</f>
        <v>Cinco Ranch</v>
      </c>
      <c r="AC1471" s="45">
        <f t="shared" si="23"/>
        <v>45292</v>
      </c>
      <c r="AD1471" s="44" t="str">
        <f>VLOOKUP(Raw_data[[#This Row],[Locations]]&amp;Raw_data[[#This Row],[Looker2]],Category!A:E,5,0)</f>
        <v>Affiliate</v>
      </c>
      <c r="AE1471" s="44" t="str">
        <f>Raw_data[[#This Row],[Locations]]&amp;Raw_data[[#This Row],[Looker2]]</f>
        <v>Cinco RanchIOP</v>
      </c>
    </row>
    <row r="1472" spans="1:31">
      <c r="A1472" s="15">
        <v>45309</v>
      </c>
      <c r="B1472" s="15">
        <v>45306</v>
      </c>
      <c r="C1472" t="s">
        <v>9</v>
      </c>
      <c r="D1472">
        <v>207497</v>
      </c>
      <c r="E1472" t="s">
        <v>830</v>
      </c>
      <c r="F1472" t="s">
        <v>489</v>
      </c>
      <c r="G1472" t="s">
        <v>831</v>
      </c>
      <c r="H1472" t="s">
        <v>160</v>
      </c>
      <c r="I1472" t="s">
        <v>232</v>
      </c>
      <c r="J1472" t="s">
        <v>90</v>
      </c>
      <c r="K1472" t="s">
        <v>79</v>
      </c>
      <c r="L1472" t="s">
        <v>128</v>
      </c>
      <c r="M1472">
        <v>1</v>
      </c>
      <c r="N1472" s="47">
        <v>220</v>
      </c>
      <c r="O1472" s="47">
        <v>0</v>
      </c>
      <c r="P1472" s="47">
        <v>0</v>
      </c>
      <c r="Q1472" s="47">
        <v>0</v>
      </c>
      <c r="R1472" s="47">
        <v>0</v>
      </c>
      <c r="S1472" s="47">
        <v>0</v>
      </c>
      <c r="T1472" s="47">
        <v>198</v>
      </c>
      <c r="U1472" s="47">
        <v>22</v>
      </c>
      <c r="V1472" t="s">
        <v>71</v>
      </c>
      <c r="W1472" t="s">
        <v>72</v>
      </c>
      <c r="X1472"/>
      <c r="Y1472" t="s">
        <v>240</v>
      </c>
      <c r="Z1472" s="43" t="str">
        <f>Raw_data[[#This Row],[Month]]&amp;Raw_data[[#This Row],[Locations]]&amp;Raw_data[[#This Row],[Looker2]]</f>
        <v>45292Cinco RanchIOP</v>
      </c>
      <c r="AA1472" s="44" t="str">
        <f>IFERROR(VLOOKUP(Raw_data[[#This Row],[Description]],'LU Table'!$A$1:$B$50,2,0),"")</f>
        <v>IOP</v>
      </c>
      <c r="AB1472" s="44" t="str">
        <f>TRIM(MID(Raw_data[[#This Row],[Location]],LEN("Positive Recovery- ")+1,LEN(Raw_data[[#This Row],[Location]])))</f>
        <v>Cinco Ranch</v>
      </c>
      <c r="AC1472" s="45">
        <f t="shared" si="23"/>
        <v>45292</v>
      </c>
      <c r="AD1472" s="44" t="str">
        <f>VLOOKUP(Raw_data[[#This Row],[Locations]]&amp;Raw_data[[#This Row],[Looker2]],Category!A:E,5,0)</f>
        <v>Affiliate</v>
      </c>
      <c r="AE1472" s="44" t="str">
        <f>Raw_data[[#This Row],[Locations]]&amp;Raw_data[[#This Row],[Looker2]]</f>
        <v>Cinco RanchIOP</v>
      </c>
    </row>
    <row r="1473" spans="1:31">
      <c r="A1473" s="15">
        <v>45309</v>
      </c>
      <c r="B1473" s="15">
        <v>45306</v>
      </c>
      <c r="C1473" t="s">
        <v>9</v>
      </c>
      <c r="D1473">
        <v>207498</v>
      </c>
      <c r="E1473" t="s">
        <v>859</v>
      </c>
      <c r="F1473" t="s">
        <v>284</v>
      </c>
      <c r="G1473" t="s">
        <v>401</v>
      </c>
      <c r="H1473" t="s">
        <v>158</v>
      </c>
      <c r="I1473" t="s">
        <v>232</v>
      </c>
      <c r="J1473" t="s">
        <v>88</v>
      </c>
      <c r="K1473" t="s">
        <v>79</v>
      </c>
      <c r="L1473" t="s">
        <v>128</v>
      </c>
      <c r="M1473">
        <v>1</v>
      </c>
      <c r="N1473" s="47">
        <v>250</v>
      </c>
      <c r="O1473" s="47">
        <v>0</v>
      </c>
      <c r="P1473" s="47">
        <v>0</v>
      </c>
      <c r="Q1473" s="47">
        <v>0</v>
      </c>
      <c r="R1473" s="47">
        <v>0</v>
      </c>
      <c r="S1473" s="47">
        <v>0</v>
      </c>
      <c r="T1473" s="47">
        <v>225</v>
      </c>
      <c r="U1473" s="47">
        <v>25</v>
      </c>
      <c r="V1473" t="s">
        <v>71</v>
      </c>
      <c r="W1473" t="s">
        <v>72</v>
      </c>
      <c r="X1473"/>
      <c r="Y1473" t="s">
        <v>240</v>
      </c>
      <c r="Z1473" s="43" t="str">
        <f>Raw_data[[#This Row],[Month]]&amp;Raw_data[[#This Row],[Locations]]&amp;Raw_data[[#This Row],[Looker2]]</f>
        <v>45292Cinco RanchIOP</v>
      </c>
      <c r="AA1473" s="44" t="str">
        <f>IFERROR(VLOOKUP(Raw_data[[#This Row],[Description]],'LU Table'!$A$1:$B$50,2,0),"")</f>
        <v>IOP</v>
      </c>
      <c r="AB1473" s="44" t="str">
        <f>TRIM(MID(Raw_data[[#This Row],[Location]],LEN("Positive Recovery- ")+1,LEN(Raw_data[[#This Row],[Location]])))</f>
        <v>Cinco Ranch</v>
      </c>
      <c r="AC1473" s="45">
        <f t="shared" si="23"/>
        <v>45292</v>
      </c>
      <c r="AD1473" s="44" t="str">
        <f>VLOOKUP(Raw_data[[#This Row],[Locations]]&amp;Raw_data[[#This Row],[Looker2]],Category!A:E,5,0)</f>
        <v>Affiliate</v>
      </c>
      <c r="AE1473" s="44" t="str">
        <f>Raw_data[[#This Row],[Locations]]&amp;Raw_data[[#This Row],[Looker2]]</f>
        <v>Cinco RanchIOP</v>
      </c>
    </row>
    <row r="1474" spans="1:31">
      <c r="A1474" s="15">
        <v>45309</v>
      </c>
      <c r="B1474" s="15">
        <v>45306</v>
      </c>
      <c r="C1474" t="s">
        <v>9</v>
      </c>
      <c r="D1474">
        <v>207499</v>
      </c>
      <c r="E1474" t="s">
        <v>801</v>
      </c>
      <c r="F1474" t="s">
        <v>302</v>
      </c>
      <c r="G1474" t="s">
        <v>802</v>
      </c>
      <c r="H1474" t="s">
        <v>159</v>
      </c>
      <c r="I1474"/>
      <c r="J1474" t="s">
        <v>17</v>
      </c>
      <c r="K1474" t="s">
        <v>75</v>
      </c>
      <c r="L1474" t="s">
        <v>128</v>
      </c>
      <c r="M1474">
        <v>1</v>
      </c>
      <c r="N1474" s="47">
        <v>125</v>
      </c>
      <c r="O1474" s="47">
        <v>0</v>
      </c>
      <c r="P1474" s="47">
        <v>0</v>
      </c>
      <c r="Q1474" s="47">
        <v>0</v>
      </c>
      <c r="R1474" s="47">
        <v>0</v>
      </c>
      <c r="S1474" s="47">
        <v>125</v>
      </c>
      <c r="T1474" s="47">
        <v>125</v>
      </c>
      <c r="U1474" s="47">
        <v>125</v>
      </c>
      <c r="V1474" t="s">
        <v>71</v>
      </c>
      <c r="W1474" t="s">
        <v>72</v>
      </c>
      <c r="X1474"/>
      <c r="Y1474" t="s">
        <v>240</v>
      </c>
      <c r="Z1474" s="43" t="str">
        <f>Raw_data[[#This Row],[Month]]&amp;Raw_data[[#This Row],[Locations]]&amp;Raw_data[[#This Row],[Looker2]]</f>
        <v>45292The WoodlandsIOP</v>
      </c>
      <c r="AA1474" s="44" t="str">
        <f>IFERROR(VLOOKUP(Raw_data[[#This Row],[Description]],'LU Table'!$A$1:$B$50,2,0),"")</f>
        <v>IOP</v>
      </c>
      <c r="AB1474" s="44" t="str">
        <f>TRIM(MID(Raw_data[[#This Row],[Location]],LEN("Positive Recovery- ")+1,LEN(Raw_data[[#This Row],[Location]])))</f>
        <v>The Woodlands</v>
      </c>
      <c r="AC1474" s="45">
        <f t="shared" si="23"/>
        <v>45292</v>
      </c>
      <c r="AD1474" s="44" t="str">
        <f>VLOOKUP(Raw_data[[#This Row],[Locations]]&amp;Raw_data[[#This Row],[Looker2]],Category!A:E,5,0)</f>
        <v>Affiliate</v>
      </c>
      <c r="AE1474" s="44" t="str">
        <f>Raw_data[[#This Row],[Locations]]&amp;Raw_data[[#This Row],[Looker2]]</f>
        <v>The WoodlandsIOP</v>
      </c>
    </row>
    <row r="1475" spans="1:31">
      <c r="A1475" s="15">
        <v>45309</v>
      </c>
      <c r="B1475" s="15">
        <v>45306</v>
      </c>
      <c r="C1475" t="s">
        <v>9</v>
      </c>
      <c r="D1475">
        <v>207500</v>
      </c>
      <c r="E1475" t="s">
        <v>845</v>
      </c>
      <c r="F1475" t="s">
        <v>846</v>
      </c>
      <c r="G1475" t="s">
        <v>393</v>
      </c>
      <c r="H1475" t="s">
        <v>160</v>
      </c>
      <c r="I1475" t="s">
        <v>232</v>
      </c>
      <c r="J1475" t="s">
        <v>95</v>
      </c>
      <c r="K1475" t="s">
        <v>75</v>
      </c>
      <c r="L1475" t="s">
        <v>128</v>
      </c>
      <c r="M1475">
        <v>1</v>
      </c>
      <c r="N1475" s="47">
        <v>130</v>
      </c>
      <c r="O1475" s="47">
        <v>0</v>
      </c>
      <c r="P1475" s="47">
        <v>0</v>
      </c>
      <c r="Q1475" s="47">
        <v>0</v>
      </c>
      <c r="R1475" s="47">
        <v>0</v>
      </c>
      <c r="S1475" s="47">
        <v>130</v>
      </c>
      <c r="T1475" s="47">
        <v>117</v>
      </c>
      <c r="U1475" s="47">
        <v>117</v>
      </c>
      <c r="V1475" t="s">
        <v>71</v>
      </c>
      <c r="W1475" t="s">
        <v>72</v>
      </c>
      <c r="X1475"/>
      <c r="Y1475" t="s">
        <v>240</v>
      </c>
      <c r="Z1475" s="43" t="str">
        <f>Raw_data[[#This Row],[Month]]&amp;Raw_data[[#This Row],[Locations]]&amp;Raw_data[[#This Row],[Looker2]]</f>
        <v>45292The WoodlandsIOP</v>
      </c>
      <c r="AA1475" s="44" t="str">
        <f>IFERROR(VLOOKUP(Raw_data[[#This Row],[Description]],'LU Table'!$A$1:$B$50,2,0),"")</f>
        <v>IOP</v>
      </c>
      <c r="AB1475" s="44" t="str">
        <f>TRIM(MID(Raw_data[[#This Row],[Location]],LEN("Positive Recovery- ")+1,LEN(Raw_data[[#This Row],[Location]])))</f>
        <v>The Woodlands</v>
      </c>
      <c r="AC1475" s="45">
        <f t="shared" si="23"/>
        <v>45292</v>
      </c>
      <c r="AD1475" s="44" t="str">
        <f>VLOOKUP(Raw_data[[#This Row],[Locations]]&amp;Raw_data[[#This Row],[Looker2]],Category!A:E,5,0)</f>
        <v>Affiliate</v>
      </c>
      <c r="AE1475" s="44" t="str">
        <f>Raw_data[[#This Row],[Locations]]&amp;Raw_data[[#This Row],[Looker2]]</f>
        <v>The WoodlandsIOP</v>
      </c>
    </row>
    <row r="1476" spans="1:31">
      <c r="A1476" s="15">
        <v>45309</v>
      </c>
      <c r="B1476" s="15">
        <v>45306</v>
      </c>
      <c r="C1476" t="s">
        <v>9</v>
      </c>
      <c r="D1476">
        <v>207501</v>
      </c>
      <c r="E1476" t="s">
        <v>829</v>
      </c>
      <c r="F1476" t="s">
        <v>333</v>
      </c>
      <c r="G1476" t="s">
        <v>440</v>
      </c>
      <c r="H1476" t="s">
        <v>160</v>
      </c>
      <c r="I1476" t="s">
        <v>232</v>
      </c>
      <c r="J1476" t="s">
        <v>94</v>
      </c>
      <c r="K1476" t="s">
        <v>75</v>
      </c>
      <c r="L1476" t="s">
        <v>128</v>
      </c>
      <c r="M1476">
        <v>1</v>
      </c>
      <c r="N1476" s="47">
        <v>215</v>
      </c>
      <c r="O1476" s="47">
        <v>0</v>
      </c>
      <c r="P1476" s="47">
        <v>0</v>
      </c>
      <c r="Q1476" s="47">
        <v>0</v>
      </c>
      <c r="R1476" s="47">
        <v>0</v>
      </c>
      <c r="S1476" s="47">
        <v>0</v>
      </c>
      <c r="T1476" s="47">
        <v>193.5</v>
      </c>
      <c r="U1476" s="47">
        <v>193.5</v>
      </c>
      <c r="V1476" t="s">
        <v>71</v>
      </c>
      <c r="W1476" t="s">
        <v>72</v>
      </c>
      <c r="X1476"/>
      <c r="Y1476" t="s">
        <v>240</v>
      </c>
      <c r="Z1476" s="43" t="str">
        <f>Raw_data[[#This Row],[Month]]&amp;Raw_data[[#This Row],[Locations]]&amp;Raw_data[[#This Row],[Looker2]]</f>
        <v>45292The WoodlandsIOP</v>
      </c>
      <c r="AA1476" s="44" t="str">
        <f>IFERROR(VLOOKUP(Raw_data[[#This Row],[Description]],'LU Table'!$A$1:$B$50,2,0),"")</f>
        <v>IOP</v>
      </c>
      <c r="AB1476" s="44" t="str">
        <f>TRIM(MID(Raw_data[[#This Row],[Location]],LEN("Positive Recovery- ")+1,LEN(Raw_data[[#This Row],[Location]])))</f>
        <v>The Woodlands</v>
      </c>
      <c r="AC1476" s="45">
        <f t="shared" si="23"/>
        <v>45292</v>
      </c>
      <c r="AD1476" s="44" t="str">
        <f>VLOOKUP(Raw_data[[#This Row],[Locations]]&amp;Raw_data[[#This Row],[Looker2]],Category!A:E,5,0)</f>
        <v>Affiliate</v>
      </c>
      <c r="AE1476" s="44" t="str">
        <f>Raw_data[[#This Row],[Locations]]&amp;Raw_data[[#This Row],[Looker2]]</f>
        <v>The WoodlandsIOP</v>
      </c>
    </row>
    <row r="1477" spans="1:31">
      <c r="A1477" s="15">
        <v>45309</v>
      </c>
      <c r="B1477" s="15">
        <v>45306</v>
      </c>
      <c r="C1477" t="s">
        <v>9</v>
      </c>
      <c r="D1477">
        <v>207502</v>
      </c>
      <c r="E1477" t="s">
        <v>1085</v>
      </c>
      <c r="F1477" t="s">
        <v>330</v>
      </c>
      <c r="G1477" t="s">
        <v>1086</v>
      </c>
      <c r="H1477" t="s">
        <v>166</v>
      </c>
      <c r="I1477" t="s">
        <v>232</v>
      </c>
      <c r="J1477" t="s">
        <v>94</v>
      </c>
      <c r="K1477" t="s">
        <v>75</v>
      </c>
      <c r="L1477" t="s">
        <v>129</v>
      </c>
      <c r="M1477">
        <v>1</v>
      </c>
      <c r="N1477" s="47">
        <v>325</v>
      </c>
      <c r="O1477" s="47">
        <v>0</v>
      </c>
      <c r="P1477" s="47">
        <v>0</v>
      </c>
      <c r="Q1477" s="47">
        <v>0</v>
      </c>
      <c r="R1477" s="47">
        <v>0</v>
      </c>
      <c r="S1477" s="47">
        <v>0</v>
      </c>
      <c r="T1477" s="47">
        <v>292.5</v>
      </c>
      <c r="U1477" s="47">
        <v>240</v>
      </c>
      <c r="V1477" t="s">
        <v>71</v>
      </c>
      <c r="W1477" t="s">
        <v>72</v>
      </c>
      <c r="X1477"/>
      <c r="Y1477" t="s">
        <v>240</v>
      </c>
      <c r="Z1477" s="43" t="str">
        <f>Raw_data[[#This Row],[Month]]&amp;Raw_data[[#This Row],[Locations]]&amp;Raw_data[[#This Row],[Looker2]]</f>
        <v>45292The WoodlandsPHP</v>
      </c>
      <c r="AA1477" s="44" t="str">
        <f>IFERROR(VLOOKUP(Raw_data[[#This Row],[Description]],'LU Table'!$A$1:$B$50,2,0),"")</f>
        <v>PHP</v>
      </c>
      <c r="AB1477" s="44" t="str">
        <f>TRIM(MID(Raw_data[[#This Row],[Location]],LEN("Positive Recovery- ")+1,LEN(Raw_data[[#This Row],[Location]])))</f>
        <v>The Woodlands</v>
      </c>
      <c r="AC1477" s="45">
        <f t="shared" si="23"/>
        <v>45292</v>
      </c>
      <c r="AD1477" s="44" t="str">
        <f>VLOOKUP(Raw_data[[#This Row],[Locations]]&amp;Raw_data[[#This Row],[Looker2]],Category!A:E,5,0)</f>
        <v>Affiliate</v>
      </c>
      <c r="AE1477" s="44" t="str">
        <f>Raw_data[[#This Row],[Locations]]&amp;Raw_data[[#This Row],[Looker2]]</f>
        <v>The WoodlandsPHP</v>
      </c>
    </row>
    <row r="1478" spans="1:31">
      <c r="A1478" s="15">
        <v>45309</v>
      </c>
      <c r="B1478" s="15">
        <v>45306</v>
      </c>
      <c r="C1478" t="s">
        <v>9</v>
      </c>
      <c r="D1478">
        <v>207503</v>
      </c>
      <c r="E1478" t="s">
        <v>874</v>
      </c>
      <c r="F1478" t="s">
        <v>278</v>
      </c>
      <c r="G1478" t="s">
        <v>875</v>
      </c>
      <c r="H1478" t="s">
        <v>158</v>
      </c>
      <c r="I1478" t="s">
        <v>232</v>
      </c>
      <c r="J1478" t="s">
        <v>88</v>
      </c>
      <c r="K1478" t="s">
        <v>547</v>
      </c>
      <c r="L1478" t="s">
        <v>128</v>
      </c>
      <c r="M1478">
        <v>1</v>
      </c>
      <c r="N1478" s="47">
        <v>250</v>
      </c>
      <c r="O1478" s="47">
        <v>0</v>
      </c>
      <c r="P1478" s="47">
        <v>0</v>
      </c>
      <c r="Q1478" s="47">
        <v>0</v>
      </c>
      <c r="R1478" s="47">
        <v>0</v>
      </c>
      <c r="S1478" s="47">
        <v>91.23</v>
      </c>
      <c r="T1478" s="47">
        <v>225</v>
      </c>
      <c r="U1478" s="47">
        <v>225</v>
      </c>
      <c r="V1478" t="s">
        <v>71</v>
      </c>
      <c r="W1478" t="s">
        <v>72</v>
      </c>
      <c r="X1478"/>
      <c r="Y1478" t="s">
        <v>240</v>
      </c>
      <c r="Z1478" s="43" t="str">
        <f>Raw_data[[#This Row],[Month]]&amp;Raw_data[[#This Row],[Locations]]&amp;Raw_data[[#This Row],[Looker2]]</f>
        <v>45292ConroeIOP</v>
      </c>
      <c r="AA1478" s="44" t="str">
        <f>IFERROR(VLOOKUP(Raw_data[[#This Row],[Description]],'LU Table'!$A$1:$B$50,2,0),"")</f>
        <v>IOP</v>
      </c>
      <c r="AB1478" s="44" t="str">
        <f>TRIM(MID(Raw_data[[#This Row],[Location]],LEN("Positive Recovery- ")+1,LEN(Raw_data[[#This Row],[Location]])))</f>
        <v>Conroe</v>
      </c>
      <c r="AC1478" s="45">
        <f t="shared" si="23"/>
        <v>45292</v>
      </c>
      <c r="AD1478" s="44" t="str">
        <f>VLOOKUP(Raw_data[[#This Row],[Locations]]&amp;Raw_data[[#This Row],[Looker2]],Category!A:E,5,0)</f>
        <v>Affiliate</v>
      </c>
      <c r="AE1478" s="44" t="str">
        <f>Raw_data[[#This Row],[Locations]]&amp;Raw_data[[#This Row],[Looker2]]</f>
        <v>ConroeIOP</v>
      </c>
    </row>
    <row r="1479" spans="1:31">
      <c r="A1479" s="15">
        <v>45309</v>
      </c>
      <c r="B1479" s="15">
        <v>45306</v>
      </c>
      <c r="C1479" t="s">
        <v>9</v>
      </c>
      <c r="D1479">
        <v>207504</v>
      </c>
      <c r="E1479" t="s">
        <v>1026</v>
      </c>
      <c r="F1479" t="s">
        <v>304</v>
      </c>
      <c r="G1479" t="s">
        <v>1027</v>
      </c>
      <c r="H1479" t="s">
        <v>167</v>
      </c>
      <c r="I1479" t="s">
        <v>232</v>
      </c>
      <c r="J1479" t="s">
        <v>87</v>
      </c>
      <c r="K1479" t="s">
        <v>547</v>
      </c>
      <c r="L1479" t="s">
        <v>129</v>
      </c>
      <c r="M1479">
        <v>1</v>
      </c>
      <c r="N1479" s="47">
        <v>425</v>
      </c>
      <c r="O1479" s="47">
        <v>0</v>
      </c>
      <c r="P1479" s="47">
        <v>0</v>
      </c>
      <c r="Q1479" s="47">
        <v>0</v>
      </c>
      <c r="R1479" s="47">
        <v>0</v>
      </c>
      <c r="S1479" s="47">
        <v>0</v>
      </c>
      <c r="T1479" s="47">
        <v>425</v>
      </c>
      <c r="U1479" s="47">
        <v>42.5</v>
      </c>
      <c r="V1479" t="s">
        <v>71</v>
      </c>
      <c r="W1479" t="s">
        <v>72</v>
      </c>
      <c r="X1479"/>
      <c r="Y1479" t="s">
        <v>240</v>
      </c>
      <c r="Z1479" s="43" t="str">
        <f>Raw_data[[#This Row],[Month]]&amp;Raw_data[[#This Row],[Locations]]&amp;Raw_data[[#This Row],[Looker2]]</f>
        <v>45292ConroePHP</v>
      </c>
      <c r="AA1479" s="44" t="str">
        <f>IFERROR(VLOOKUP(Raw_data[[#This Row],[Description]],'LU Table'!$A$1:$B$50,2,0),"")</f>
        <v>PHP</v>
      </c>
      <c r="AB1479" s="44" t="str">
        <f>TRIM(MID(Raw_data[[#This Row],[Location]],LEN("Positive Recovery- ")+1,LEN(Raw_data[[#This Row],[Location]])))</f>
        <v>Conroe</v>
      </c>
      <c r="AC1479" s="45">
        <f t="shared" si="23"/>
        <v>45292</v>
      </c>
      <c r="AD1479" s="44" t="str">
        <f>VLOOKUP(Raw_data[[#This Row],[Locations]]&amp;Raw_data[[#This Row],[Looker2]],Category!A:E,5,0)</f>
        <v>Affiliate</v>
      </c>
      <c r="AE1479" s="44" t="str">
        <f>Raw_data[[#This Row],[Locations]]&amp;Raw_data[[#This Row],[Looker2]]</f>
        <v>ConroePHP</v>
      </c>
    </row>
    <row r="1480" spans="1:31">
      <c r="A1480" s="15">
        <v>45309</v>
      </c>
      <c r="B1480" s="15">
        <v>45306</v>
      </c>
      <c r="C1480" t="s">
        <v>9</v>
      </c>
      <c r="D1480">
        <v>207505</v>
      </c>
      <c r="E1480" t="s">
        <v>747</v>
      </c>
      <c r="F1480" t="s">
        <v>748</v>
      </c>
      <c r="G1480" t="s">
        <v>252</v>
      </c>
      <c r="H1480" t="s">
        <v>157</v>
      </c>
      <c r="I1480" t="s">
        <v>232</v>
      </c>
      <c r="J1480" t="s">
        <v>749</v>
      </c>
      <c r="K1480" t="s">
        <v>547</v>
      </c>
      <c r="L1480" t="s">
        <v>129</v>
      </c>
      <c r="M1480">
        <v>1</v>
      </c>
      <c r="N1480" s="47">
        <v>350</v>
      </c>
      <c r="O1480" s="47">
        <v>0</v>
      </c>
      <c r="P1480" s="47">
        <v>0</v>
      </c>
      <c r="Q1480" s="47">
        <v>0</v>
      </c>
      <c r="R1480" s="47">
        <v>0</v>
      </c>
      <c r="S1480" s="47">
        <v>350</v>
      </c>
      <c r="T1480" s="47">
        <v>350</v>
      </c>
      <c r="U1480" s="47">
        <v>350</v>
      </c>
      <c r="V1480" t="s">
        <v>71</v>
      </c>
      <c r="W1480" t="s">
        <v>72</v>
      </c>
      <c r="X1480"/>
      <c r="Y1480" t="s">
        <v>240</v>
      </c>
      <c r="Z1480" s="43" t="str">
        <f>Raw_data[[#This Row],[Month]]&amp;Raw_data[[#This Row],[Locations]]&amp;Raw_data[[#This Row],[Looker2]]</f>
        <v>45292ConroePHP</v>
      </c>
      <c r="AA1480" s="44" t="str">
        <f>IFERROR(VLOOKUP(Raw_data[[#This Row],[Description]],'LU Table'!$A$1:$B$50,2,0),"")</f>
        <v>PHP</v>
      </c>
      <c r="AB1480" s="44" t="str">
        <f>TRIM(MID(Raw_data[[#This Row],[Location]],LEN("Positive Recovery- ")+1,LEN(Raw_data[[#This Row],[Location]])))</f>
        <v>Conroe</v>
      </c>
      <c r="AC1480" s="45">
        <f t="shared" si="23"/>
        <v>45292</v>
      </c>
      <c r="AD1480" s="44" t="str">
        <f>VLOOKUP(Raw_data[[#This Row],[Locations]]&amp;Raw_data[[#This Row],[Looker2]],Category!A:E,5,0)</f>
        <v>Affiliate</v>
      </c>
      <c r="AE1480" s="44" t="str">
        <f>Raw_data[[#This Row],[Locations]]&amp;Raw_data[[#This Row],[Looker2]]</f>
        <v>ConroePHP</v>
      </c>
    </row>
    <row r="1481" spans="1:31">
      <c r="A1481" s="15">
        <v>45309</v>
      </c>
      <c r="B1481" s="15">
        <v>45306</v>
      </c>
      <c r="C1481" t="s">
        <v>9</v>
      </c>
      <c r="D1481">
        <v>207506</v>
      </c>
      <c r="E1481" t="s">
        <v>1022</v>
      </c>
      <c r="F1481" t="s">
        <v>287</v>
      </c>
      <c r="G1481" t="s">
        <v>1023</v>
      </c>
      <c r="H1481" t="s">
        <v>160</v>
      </c>
      <c r="I1481" t="s">
        <v>232</v>
      </c>
      <c r="J1481" t="s">
        <v>96</v>
      </c>
      <c r="K1481" t="s">
        <v>81</v>
      </c>
      <c r="L1481" t="s">
        <v>128</v>
      </c>
      <c r="M1481">
        <v>1</v>
      </c>
      <c r="N1481" s="47">
        <v>169</v>
      </c>
      <c r="O1481" s="47">
        <v>0</v>
      </c>
      <c r="P1481" s="47">
        <v>0</v>
      </c>
      <c r="Q1481" s="47">
        <v>0</v>
      </c>
      <c r="R1481" s="47">
        <v>0</v>
      </c>
      <c r="S1481" s="47">
        <v>169</v>
      </c>
      <c r="T1481" s="47">
        <v>152.1</v>
      </c>
      <c r="U1481" s="47">
        <v>152.1</v>
      </c>
      <c r="V1481" t="s">
        <v>71</v>
      </c>
      <c r="W1481" t="s">
        <v>72</v>
      </c>
      <c r="X1481"/>
      <c r="Y1481" t="s">
        <v>240</v>
      </c>
      <c r="Z1481" s="43" t="str">
        <f>Raw_data[[#This Row],[Month]]&amp;Raw_data[[#This Row],[Locations]]&amp;Raw_data[[#This Row],[Looker2]]</f>
        <v>45292Energy CorridorIOP</v>
      </c>
      <c r="AA1481" s="44" t="str">
        <f>IFERROR(VLOOKUP(Raw_data[[#This Row],[Description]],'LU Table'!$A$1:$B$50,2,0),"")</f>
        <v>IOP</v>
      </c>
      <c r="AB1481" s="44" t="str">
        <f>TRIM(MID(Raw_data[[#This Row],[Location]],LEN("Positive Recovery- ")+1,LEN(Raw_data[[#This Row],[Location]])))</f>
        <v>Energy Corridor</v>
      </c>
      <c r="AC1481" s="45">
        <f t="shared" si="23"/>
        <v>45292</v>
      </c>
      <c r="AD1481" s="44" t="str">
        <f>VLOOKUP(Raw_data[[#This Row],[Locations]]&amp;Raw_data[[#This Row],[Looker2]],Category!A:E,5,0)</f>
        <v>Affiliate</v>
      </c>
      <c r="AE1481" s="44" t="str">
        <f>Raw_data[[#This Row],[Locations]]&amp;Raw_data[[#This Row],[Looker2]]</f>
        <v>Energy CorridorIOP</v>
      </c>
    </row>
    <row r="1482" spans="1:31">
      <c r="A1482" s="15">
        <v>45309</v>
      </c>
      <c r="B1482" s="15">
        <v>45306</v>
      </c>
      <c r="C1482" t="s">
        <v>9</v>
      </c>
      <c r="D1482">
        <v>207507</v>
      </c>
      <c r="E1482" t="s">
        <v>1001</v>
      </c>
      <c r="F1482" t="s">
        <v>278</v>
      </c>
      <c r="G1482" t="s">
        <v>1002</v>
      </c>
      <c r="H1482" t="s">
        <v>159</v>
      </c>
      <c r="I1482" t="s">
        <v>232</v>
      </c>
      <c r="J1482" t="s">
        <v>17</v>
      </c>
      <c r="K1482" t="s">
        <v>81</v>
      </c>
      <c r="L1482" t="s">
        <v>128</v>
      </c>
      <c r="M1482">
        <v>1</v>
      </c>
      <c r="N1482" s="47">
        <v>225</v>
      </c>
      <c r="O1482" s="47">
        <v>0</v>
      </c>
      <c r="P1482" s="47">
        <v>0</v>
      </c>
      <c r="Q1482" s="47">
        <v>0</v>
      </c>
      <c r="R1482" s="47">
        <v>0</v>
      </c>
      <c r="S1482" s="47">
        <v>225</v>
      </c>
      <c r="T1482" s="47">
        <v>225</v>
      </c>
      <c r="U1482" s="47">
        <v>225</v>
      </c>
      <c r="V1482" t="s">
        <v>71</v>
      </c>
      <c r="W1482" t="s">
        <v>72</v>
      </c>
      <c r="X1482"/>
      <c r="Y1482" t="s">
        <v>240</v>
      </c>
      <c r="Z1482" s="43" t="str">
        <f>Raw_data[[#This Row],[Month]]&amp;Raw_data[[#This Row],[Locations]]&amp;Raw_data[[#This Row],[Looker2]]</f>
        <v>45292Energy CorridorIOP</v>
      </c>
      <c r="AA1482" s="44" t="str">
        <f>IFERROR(VLOOKUP(Raw_data[[#This Row],[Description]],'LU Table'!$A$1:$B$50,2,0),"")</f>
        <v>IOP</v>
      </c>
      <c r="AB1482" s="44" t="str">
        <f>TRIM(MID(Raw_data[[#This Row],[Location]],LEN("Positive Recovery- ")+1,LEN(Raw_data[[#This Row],[Location]])))</f>
        <v>Energy Corridor</v>
      </c>
      <c r="AC1482" s="45">
        <f t="shared" si="23"/>
        <v>45292</v>
      </c>
      <c r="AD1482" s="44" t="str">
        <f>VLOOKUP(Raw_data[[#This Row],[Locations]]&amp;Raw_data[[#This Row],[Looker2]],Category!A:E,5,0)</f>
        <v>Affiliate</v>
      </c>
      <c r="AE1482" s="44" t="str">
        <f>Raw_data[[#This Row],[Locations]]&amp;Raw_data[[#This Row],[Looker2]]</f>
        <v>Energy CorridorIOP</v>
      </c>
    </row>
    <row r="1483" spans="1:31">
      <c r="A1483" s="15">
        <v>45309</v>
      </c>
      <c r="B1483" s="15">
        <v>45306</v>
      </c>
      <c r="C1483" t="s">
        <v>9</v>
      </c>
      <c r="D1483">
        <v>207508</v>
      </c>
      <c r="E1483" t="s">
        <v>781</v>
      </c>
      <c r="F1483" t="s">
        <v>270</v>
      </c>
      <c r="G1483" t="s">
        <v>782</v>
      </c>
      <c r="H1483" t="s">
        <v>158</v>
      </c>
      <c r="I1483" t="s">
        <v>232</v>
      </c>
      <c r="J1483" t="s">
        <v>1045</v>
      </c>
      <c r="K1483" t="s">
        <v>81</v>
      </c>
      <c r="L1483" t="s">
        <v>128</v>
      </c>
      <c r="M1483">
        <v>1</v>
      </c>
      <c r="N1483" s="47">
        <v>275</v>
      </c>
      <c r="O1483" s="47">
        <v>0</v>
      </c>
      <c r="P1483" s="47">
        <v>0</v>
      </c>
      <c r="Q1483" s="47">
        <v>0</v>
      </c>
      <c r="R1483" s="47">
        <v>0</v>
      </c>
      <c r="S1483" s="47">
        <v>275</v>
      </c>
      <c r="T1483" s="47">
        <v>247.5</v>
      </c>
      <c r="U1483" s="47">
        <v>247.5</v>
      </c>
      <c r="V1483" t="s">
        <v>71</v>
      </c>
      <c r="W1483" t="s">
        <v>72</v>
      </c>
      <c r="X1483"/>
      <c r="Y1483" t="s">
        <v>240</v>
      </c>
      <c r="Z1483" s="43" t="str">
        <f>Raw_data[[#This Row],[Month]]&amp;Raw_data[[#This Row],[Locations]]&amp;Raw_data[[#This Row],[Looker2]]</f>
        <v>45292Energy CorridorIOP</v>
      </c>
      <c r="AA1483" s="44" t="str">
        <f>IFERROR(VLOOKUP(Raw_data[[#This Row],[Description]],'LU Table'!$A$1:$B$50,2,0),"")</f>
        <v>IOP</v>
      </c>
      <c r="AB1483" s="44" t="str">
        <f>TRIM(MID(Raw_data[[#This Row],[Location]],LEN("Positive Recovery- ")+1,LEN(Raw_data[[#This Row],[Location]])))</f>
        <v>Energy Corridor</v>
      </c>
      <c r="AC1483" s="45">
        <f t="shared" si="23"/>
        <v>45292</v>
      </c>
      <c r="AD1483" s="44" t="str">
        <f>VLOOKUP(Raw_data[[#This Row],[Locations]]&amp;Raw_data[[#This Row],[Looker2]],Category!A:E,5,0)</f>
        <v>Affiliate</v>
      </c>
      <c r="AE1483" s="44" t="str">
        <f>Raw_data[[#This Row],[Locations]]&amp;Raw_data[[#This Row],[Looker2]]</f>
        <v>Energy CorridorIOP</v>
      </c>
    </row>
    <row r="1484" spans="1:31">
      <c r="A1484" s="15">
        <v>45309</v>
      </c>
      <c r="B1484" s="15">
        <v>45306</v>
      </c>
      <c r="C1484" t="s">
        <v>9</v>
      </c>
      <c r="D1484">
        <v>207509</v>
      </c>
      <c r="E1484" t="s">
        <v>789</v>
      </c>
      <c r="F1484" t="s">
        <v>557</v>
      </c>
      <c r="G1484" t="s">
        <v>521</v>
      </c>
      <c r="H1484" t="s">
        <v>158</v>
      </c>
      <c r="I1484" t="s">
        <v>232</v>
      </c>
      <c r="J1484" t="s">
        <v>88</v>
      </c>
      <c r="K1484" t="s">
        <v>22</v>
      </c>
      <c r="L1484" t="s">
        <v>128</v>
      </c>
      <c r="M1484">
        <v>1</v>
      </c>
      <c r="N1484" s="47">
        <v>250</v>
      </c>
      <c r="O1484" s="47">
        <v>0</v>
      </c>
      <c r="P1484" s="47">
        <v>0</v>
      </c>
      <c r="Q1484" s="47">
        <v>0</v>
      </c>
      <c r="R1484" s="47">
        <v>0</v>
      </c>
      <c r="S1484" s="47">
        <v>0</v>
      </c>
      <c r="T1484" s="47">
        <v>225</v>
      </c>
      <c r="U1484" s="47">
        <v>25</v>
      </c>
      <c r="V1484" t="s">
        <v>71</v>
      </c>
      <c r="W1484" t="s">
        <v>72</v>
      </c>
      <c r="X1484"/>
      <c r="Y1484" t="s">
        <v>240</v>
      </c>
      <c r="Z1484" s="43" t="str">
        <f>Raw_data[[#This Row],[Month]]&amp;Raw_data[[#This Row],[Locations]]&amp;Raw_data[[#This Row],[Looker2]]</f>
        <v>45292AustinIOP</v>
      </c>
      <c r="AA1484" s="44" t="str">
        <f>IFERROR(VLOOKUP(Raw_data[[#This Row],[Description]],'LU Table'!$A$1:$B$50,2,0),"")</f>
        <v>IOP</v>
      </c>
      <c r="AB1484" s="44" t="str">
        <f>TRIM(MID(Raw_data[[#This Row],[Location]],LEN("Positive Recovery- ")+1,LEN(Raw_data[[#This Row],[Location]])))</f>
        <v>Austin</v>
      </c>
      <c r="AC1484" s="45">
        <f t="shared" si="23"/>
        <v>45292</v>
      </c>
      <c r="AD1484" s="44" t="str">
        <f>VLOOKUP(Raw_data[[#This Row],[Locations]]&amp;Raw_data[[#This Row],[Looker2]],Category!A:E,5,0)</f>
        <v>Affiliate</v>
      </c>
      <c r="AE1484" s="44" t="str">
        <f>Raw_data[[#This Row],[Locations]]&amp;Raw_data[[#This Row],[Looker2]]</f>
        <v>AustinIOP</v>
      </c>
    </row>
    <row r="1485" spans="1:31">
      <c r="A1485" s="15">
        <v>45309</v>
      </c>
      <c r="B1485" s="15">
        <v>45306</v>
      </c>
      <c r="C1485" t="s">
        <v>9</v>
      </c>
      <c r="D1485">
        <v>207510</v>
      </c>
      <c r="E1485" t="s">
        <v>790</v>
      </c>
      <c r="F1485" t="s">
        <v>380</v>
      </c>
      <c r="G1485" t="s">
        <v>791</v>
      </c>
      <c r="H1485" t="s">
        <v>160</v>
      </c>
      <c r="I1485" t="s">
        <v>232</v>
      </c>
      <c r="J1485" t="s">
        <v>90</v>
      </c>
      <c r="K1485" t="s">
        <v>22</v>
      </c>
      <c r="L1485" t="s">
        <v>128</v>
      </c>
      <c r="M1485">
        <v>1</v>
      </c>
      <c r="N1485" s="47">
        <v>220</v>
      </c>
      <c r="O1485" s="47">
        <v>0</v>
      </c>
      <c r="P1485" s="47">
        <v>0</v>
      </c>
      <c r="Q1485" s="47">
        <v>0</v>
      </c>
      <c r="R1485" s="47">
        <v>0</v>
      </c>
      <c r="S1485" s="47">
        <v>220</v>
      </c>
      <c r="T1485" s="47">
        <v>198</v>
      </c>
      <c r="U1485" s="47">
        <v>198</v>
      </c>
      <c r="V1485" t="s">
        <v>71</v>
      </c>
      <c r="W1485" t="s">
        <v>72</v>
      </c>
      <c r="X1485"/>
      <c r="Y1485" t="s">
        <v>240</v>
      </c>
      <c r="Z1485" s="43" t="str">
        <f>Raw_data[[#This Row],[Month]]&amp;Raw_data[[#This Row],[Locations]]&amp;Raw_data[[#This Row],[Looker2]]</f>
        <v>45292AustinIOP</v>
      </c>
      <c r="AA1485" s="44" t="str">
        <f>IFERROR(VLOOKUP(Raw_data[[#This Row],[Description]],'LU Table'!$A$1:$B$50,2,0),"")</f>
        <v>IOP</v>
      </c>
      <c r="AB1485" s="44" t="str">
        <f>TRIM(MID(Raw_data[[#This Row],[Location]],LEN("Positive Recovery- ")+1,LEN(Raw_data[[#This Row],[Location]])))</f>
        <v>Austin</v>
      </c>
      <c r="AC1485" s="45">
        <f t="shared" si="23"/>
        <v>45292</v>
      </c>
      <c r="AD1485" s="44" t="str">
        <f>VLOOKUP(Raw_data[[#This Row],[Locations]]&amp;Raw_data[[#This Row],[Looker2]],Category!A:E,5,0)</f>
        <v>Affiliate</v>
      </c>
      <c r="AE1485" s="44" t="str">
        <f>Raw_data[[#This Row],[Locations]]&amp;Raw_data[[#This Row],[Looker2]]</f>
        <v>AustinIOP</v>
      </c>
    </row>
    <row r="1486" spans="1:31">
      <c r="A1486" s="15">
        <v>45309</v>
      </c>
      <c r="B1486" s="15">
        <v>45306</v>
      </c>
      <c r="C1486" t="s">
        <v>9</v>
      </c>
      <c r="D1486">
        <v>207511</v>
      </c>
      <c r="E1486" t="s">
        <v>142</v>
      </c>
      <c r="F1486" t="s">
        <v>254</v>
      </c>
      <c r="G1486" t="s">
        <v>480</v>
      </c>
      <c r="H1486" t="s">
        <v>158</v>
      </c>
      <c r="I1486" t="s">
        <v>232</v>
      </c>
      <c r="J1486" t="s">
        <v>88</v>
      </c>
      <c r="K1486" t="s">
        <v>22</v>
      </c>
      <c r="L1486" t="s">
        <v>128</v>
      </c>
      <c r="M1486">
        <v>1</v>
      </c>
      <c r="N1486" s="47">
        <v>250</v>
      </c>
      <c r="O1486" s="47">
        <v>0</v>
      </c>
      <c r="P1486" s="47">
        <v>0</v>
      </c>
      <c r="Q1486" s="47">
        <v>0</v>
      </c>
      <c r="R1486" s="47">
        <v>0</v>
      </c>
      <c r="S1486" s="47">
        <v>0</v>
      </c>
      <c r="T1486" s="47">
        <v>225</v>
      </c>
      <c r="U1486" s="47">
        <v>25</v>
      </c>
      <c r="V1486" t="s">
        <v>71</v>
      </c>
      <c r="W1486" t="s">
        <v>72</v>
      </c>
      <c r="X1486"/>
      <c r="Y1486" t="s">
        <v>240</v>
      </c>
      <c r="Z1486" s="43" t="str">
        <f>Raw_data[[#This Row],[Month]]&amp;Raw_data[[#This Row],[Locations]]&amp;Raw_data[[#This Row],[Looker2]]</f>
        <v>45292AustinIOP</v>
      </c>
      <c r="AA1486" s="44" t="str">
        <f>IFERROR(VLOOKUP(Raw_data[[#This Row],[Description]],'LU Table'!$A$1:$B$50,2,0),"")</f>
        <v>IOP</v>
      </c>
      <c r="AB1486" s="44" t="str">
        <f>TRIM(MID(Raw_data[[#This Row],[Location]],LEN("Positive Recovery- ")+1,LEN(Raw_data[[#This Row],[Location]])))</f>
        <v>Austin</v>
      </c>
      <c r="AC1486" s="45">
        <f t="shared" si="23"/>
        <v>45292</v>
      </c>
      <c r="AD1486" s="44" t="str">
        <f>VLOOKUP(Raw_data[[#This Row],[Locations]]&amp;Raw_data[[#This Row],[Looker2]],Category!A:E,5,0)</f>
        <v>Affiliate</v>
      </c>
      <c r="AE1486" s="44" t="str">
        <f>Raw_data[[#This Row],[Locations]]&amp;Raw_data[[#This Row],[Looker2]]</f>
        <v>AustinIOP</v>
      </c>
    </row>
    <row r="1487" spans="1:31">
      <c r="A1487" s="15">
        <v>45309</v>
      </c>
      <c r="B1487" s="15">
        <v>45306</v>
      </c>
      <c r="C1487" t="s">
        <v>9</v>
      </c>
      <c r="D1487">
        <v>207512</v>
      </c>
      <c r="E1487" t="s">
        <v>100</v>
      </c>
      <c r="F1487" t="s">
        <v>345</v>
      </c>
      <c r="G1487" t="s">
        <v>346</v>
      </c>
      <c r="H1487" t="s">
        <v>160</v>
      </c>
      <c r="I1487" t="s">
        <v>232</v>
      </c>
      <c r="J1487" t="s">
        <v>95</v>
      </c>
      <c r="K1487" t="s">
        <v>76</v>
      </c>
      <c r="L1487" t="s">
        <v>128</v>
      </c>
      <c r="M1487">
        <v>1</v>
      </c>
      <c r="N1487" s="47">
        <v>130</v>
      </c>
      <c r="O1487" s="47">
        <v>0</v>
      </c>
      <c r="P1487" s="47">
        <v>0</v>
      </c>
      <c r="Q1487" s="47">
        <v>0</v>
      </c>
      <c r="R1487" s="47">
        <v>0</v>
      </c>
      <c r="S1487" s="47">
        <v>0</v>
      </c>
      <c r="T1487" s="47">
        <v>117</v>
      </c>
      <c r="U1487" s="47">
        <v>97.5</v>
      </c>
      <c r="V1487" t="s">
        <v>71</v>
      </c>
      <c r="W1487" t="s">
        <v>72</v>
      </c>
      <c r="X1487"/>
      <c r="Y1487" t="s">
        <v>240</v>
      </c>
      <c r="Z1487" s="43" t="str">
        <f>Raw_data[[#This Row],[Month]]&amp;Raw_data[[#This Row],[Locations]]&amp;Raw_data[[#This Row],[Looker2]]</f>
        <v>45292MontroseIOP</v>
      </c>
      <c r="AA1487" s="44" t="str">
        <f>IFERROR(VLOOKUP(Raw_data[[#This Row],[Description]],'LU Table'!$A$1:$B$50,2,0),"")</f>
        <v>IOP</v>
      </c>
      <c r="AB1487" s="44" t="str">
        <f>TRIM(MID(Raw_data[[#This Row],[Location]],LEN("Positive Recovery- ")+1,LEN(Raw_data[[#This Row],[Location]])))</f>
        <v>Montrose</v>
      </c>
      <c r="AC1487" s="45">
        <f t="shared" si="23"/>
        <v>45292</v>
      </c>
      <c r="AD1487" s="44" t="str">
        <f>VLOOKUP(Raw_data[[#This Row],[Locations]]&amp;Raw_data[[#This Row],[Looker2]],Category!A:E,5,0)</f>
        <v>Company Owned</v>
      </c>
      <c r="AE1487" s="44" t="str">
        <f>Raw_data[[#This Row],[Locations]]&amp;Raw_data[[#This Row],[Looker2]]</f>
        <v>MontroseIOP</v>
      </c>
    </row>
    <row r="1488" spans="1:31">
      <c r="A1488" s="15">
        <v>45309</v>
      </c>
      <c r="B1488" s="15">
        <v>45306</v>
      </c>
      <c r="C1488" t="s">
        <v>9</v>
      </c>
      <c r="D1488">
        <v>207513</v>
      </c>
      <c r="E1488" t="s">
        <v>615</v>
      </c>
      <c r="F1488" t="s">
        <v>616</v>
      </c>
      <c r="G1488" t="s">
        <v>617</v>
      </c>
      <c r="H1488" t="s">
        <v>160</v>
      </c>
      <c r="I1488" t="s">
        <v>232</v>
      </c>
      <c r="J1488" t="s">
        <v>94</v>
      </c>
      <c r="K1488" t="s">
        <v>76</v>
      </c>
      <c r="L1488" t="s">
        <v>128</v>
      </c>
      <c r="M1488">
        <v>1</v>
      </c>
      <c r="N1488" s="47">
        <v>215</v>
      </c>
      <c r="O1488" s="47">
        <v>0</v>
      </c>
      <c r="P1488" s="47">
        <v>0</v>
      </c>
      <c r="Q1488" s="47">
        <v>0</v>
      </c>
      <c r="R1488" s="47">
        <v>0</v>
      </c>
      <c r="S1488" s="47">
        <v>0</v>
      </c>
      <c r="T1488" s="47">
        <v>193.5</v>
      </c>
      <c r="U1488" s="47">
        <v>32.25</v>
      </c>
      <c r="V1488" t="s">
        <v>71</v>
      </c>
      <c r="W1488" t="s">
        <v>72</v>
      </c>
      <c r="X1488"/>
      <c r="Y1488" t="s">
        <v>240</v>
      </c>
      <c r="Z1488" s="43" t="str">
        <f>Raw_data[[#This Row],[Month]]&amp;Raw_data[[#This Row],[Locations]]&amp;Raw_data[[#This Row],[Looker2]]</f>
        <v>45292MontroseIOP</v>
      </c>
      <c r="AA1488" s="44" t="str">
        <f>IFERROR(VLOOKUP(Raw_data[[#This Row],[Description]],'LU Table'!$A$1:$B$50,2,0),"")</f>
        <v>IOP</v>
      </c>
      <c r="AB1488" s="44" t="str">
        <f>TRIM(MID(Raw_data[[#This Row],[Location]],LEN("Positive Recovery- ")+1,LEN(Raw_data[[#This Row],[Location]])))</f>
        <v>Montrose</v>
      </c>
      <c r="AC1488" s="45">
        <f t="shared" si="23"/>
        <v>45292</v>
      </c>
      <c r="AD1488" s="44" t="str">
        <f>VLOOKUP(Raw_data[[#This Row],[Locations]]&amp;Raw_data[[#This Row],[Looker2]],Category!A:E,5,0)</f>
        <v>Company Owned</v>
      </c>
      <c r="AE1488" s="44" t="str">
        <f>Raw_data[[#This Row],[Locations]]&amp;Raw_data[[#This Row],[Looker2]]</f>
        <v>MontroseIOP</v>
      </c>
    </row>
    <row r="1489" spans="1:31">
      <c r="A1489" s="15">
        <v>45309</v>
      </c>
      <c r="B1489" s="15">
        <v>45306</v>
      </c>
      <c r="C1489" t="s">
        <v>9</v>
      </c>
      <c r="D1489">
        <v>207514</v>
      </c>
      <c r="E1489" t="s">
        <v>799</v>
      </c>
      <c r="F1489" t="s">
        <v>321</v>
      </c>
      <c r="G1489" t="s">
        <v>800</v>
      </c>
      <c r="H1489" t="s">
        <v>158</v>
      </c>
      <c r="I1489" t="s">
        <v>232</v>
      </c>
      <c r="J1489" t="s">
        <v>933</v>
      </c>
      <c r="K1489" t="s">
        <v>76</v>
      </c>
      <c r="L1489" t="s">
        <v>128</v>
      </c>
      <c r="M1489">
        <v>1</v>
      </c>
      <c r="N1489" s="47">
        <v>1500</v>
      </c>
      <c r="O1489" s="47">
        <v>0</v>
      </c>
      <c r="P1489" s="47">
        <v>0</v>
      </c>
      <c r="Q1489" s="47">
        <v>0</v>
      </c>
      <c r="R1489" s="47">
        <v>0</v>
      </c>
      <c r="S1489" s="47">
        <v>1500</v>
      </c>
      <c r="T1489" s="47">
        <v>225</v>
      </c>
      <c r="U1489" s="47">
        <v>225</v>
      </c>
      <c r="V1489" t="s">
        <v>71</v>
      </c>
      <c r="W1489" t="s">
        <v>72</v>
      </c>
      <c r="X1489"/>
      <c r="Y1489" t="s">
        <v>240</v>
      </c>
      <c r="Z1489" s="43" t="str">
        <f>Raw_data[[#This Row],[Month]]&amp;Raw_data[[#This Row],[Locations]]&amp;Raw_data[[#This Row],[Looker2]]</f>
        <v>45292MontroseIOP</v>
      </c>
      <c r="AA1489" s="44" t="str">
        <f>IFERROR(VLOOKUP(Raw_data[[#This Row],[Description]],'LU Table'!$A$1:$B$50,2,0),"")</f>
        <v>IOP</v>
      </c>
      <c r="AB1489" s="44" t="str">
        <f>TRIM(MID(Raw_data[[#This Row],[Location]],LEN("Positive Recovery- ")+1,LEN(Raw_data[[#This Row],[Location]])))</f>
        <v>Montrose</v>
      </c>
      <c r="AC1489" s="45">
        <f t="shared" si="23"/>
        <v>45292</v>
      </c>
      <c r="AD1489" s="44" t="str">
        <f>VLOOKUP(Raw_data[[#This Row],[Locations]]&amp;Raw_data[[#This Row],[Looker2]],Category!A:E,5,0)</f>
        <v>Company Owned</v>
      </c>
      <c r="AE1489" s="44" t="str">
        <f>Raw_data[[#This Row],[Locations]]&amp;Raw_data[[#This Row],[Looker2]]</f>
        <v>MontroseIOP</v>
      </c>
    </row>
    <row r="1490" spans="1:31">
      <c r="A1490" s="15">
        <v>45309</v>
      </c>
      <c r="B1490" s="15">
        <v>45306</v>
      </c>
      <c r="C1490" t="s">
        <v>9</v>
      </c>
      <c r="D1490">
        <v>207515</v>
      </c>
      <c r="E1490" t="s">
        <v>710</v>
      </c>
      <c r="F1490" t="s">
        <v>363</v>
      </c>
      <c r="G1490" t="s">
        <v>344</v>
      </c>
      <c r="H1490" t="s">
        <v>160</v>
      </c>
      <c r="I1490" t="s">
        <v>232</v>
      </c>
      <c r="J1490" t="s">
        <v>711</v>
      </c>
      <c r="K1490" t="s">
        <v>76</v>
      </c>
      <c r="L1490" t="s">
        <v>128</v>
      </c>
      <c r="M1490">
        <v>1</v>
      </c>
      <c r="N1490" s="47">
        <v>165</v>
      </c>
      <c r="O1490" s="47">
        <v>0</v>
      </c>
      <c r="P1490" s="47">
        <v>0</v>
      </c>
      <c r="Q1490" s="47">
        <v>0</v>
      </c>
      <c r="R1490" s="47">
        <v>0</v>
      </c>
      <c r="S1490" s="47">
        <v>165</v>
      </c>
      <c r="T1490" s="47">
        <v>148.5</v>
      </c>
      <c r="U1490" s="47">
        <v>148.5</v>
      </c>
      <c r="V1490" t="s">
        <v>71</v>
      </c>
      <c r="W1490" t="s">
        <v>72</v>
      </c>
      <c r="X1490"/>
      <c r="Y1490" t="s">
        <v>240</v>
      </c>
      <c r="Z1490" s="43" t="str">
        <f>Raw_data[[#This Row],[Month]]&amp;Raw_data[[#This Row],[Locations]]&amp;Raw_data[[#This Row],[Looker2]]</f>
        <v>45292MontroseIOP</v>
      </c>
      <c r="AA1490" s="44" t="str">
        <f>IFERROR(VLOOKUP(Raw_data[[#This Row],[Description]],'LU Table'!$A$1:$B$50,2,0),"")</f>
        <v>IOP</v>
      </c>
      <c r="AB1490" s="44" t="str">
        <f>TRIM(MID(Raw_data[[#This Row],[Location]],LEN("Positive Recovery- ")+1,LEN(Raw_data[[#This Row],[Location]])))</f>
        <v>Montrose</v>
      </c>
      <c r="AC1490" s="45">
        <f t="shared" si="23"/>
        <v>45292</v>
      </c>
      <c r="AD1490" s="44" t="str">
        <f>VLOOKUP(Raw_data[[#This Row],[Locations]]&amp;Raw_data[[#This Row],[Looker2]],Category!A:E,5,0)</f>
        <v>Company Owned</v>
      </c>
      <c r="AE1490" s="44" t="str">
        <f>Raw_data[[#This Row],[Locations]]&amp;Raw_data[[#This Row],[Looker2]]</f>
        <v>MontroseIOP</v>
      </c>
    </row>
    <row r="1491" spans="1:31">
      <c r="A1491" s="15">
        <v>45309</v>
      </c>
      <c r="B1491" s="15">
        <v>45306</v>
      </c>
      <c r="C1491" t="s">
        <v>9</v>
      </c>
      <c r="D1491">
        <v>207516</v>
      </c>
      <c r="E1491" t="s">
        <v>700</v>
      </c>
      <c r="F1491" t="s">
        <v>701</v>
      </c>
      <c r="G1491" t="s">
        <v>702</v>
      </c>
      <c r="H1491" t="s">
        <v>160</v>
      </c>
      <c r="I1491" t="s">
        <v>232</v>
      </c>
      <c r="J1491" t="s">
        <v>95</v>
      </c>
      <c r="K1491" t="s">
        <v>76</v>
      </c>
      <c r="L1491" t="s">
        <v>128</v>
      </c>
      <c r="M1491">
        <v>1</v>
      </c>
      <c r="N1491" s="47">
        <v>130</v>
      </c>
      <c r="O1491" s="47">
        <v>0</v>
      </c>
      <c r="P1491" s="47">
        <v>0</v>
      </c>
      <c r="Q1491" s="47">
        <v>0</v>
      </c>
      <c r="R1491" s="47">
        <v>0</v>
      </c>
      <c r="S1491" s="47">
        <v>0</v>
      </c>
      <c r="T1491" s="47">
        <v>117</v>
      </c>
      <c r="U1491" s="47">
        <v>32.5</v>
      </c>
      <c r="V1491" t="s">
        <v>71</v>
      </c>
      <c r="W1491" t="s">
        <v>72</v>
      </c>
      <c r="X1491"/>
      <c r="Y1491" t="s">
        <v>240</v>
      </c>
      <c r="Z1491" s="43" t="str">
        <f>Raw_data[[#This Row],[Month]]&amp;Raw_data[[#This Row],[Locations]]&amp;Raw_data[[#This Row],[Looker2]]</f>
        <v>45292MontroseIOP</v>
      </c>
      <c r="AA1491" s="44" t="str">
        <f>IFERROR(VLOOKUP(Raw_data[[#This Row],[Description]],'LU Table'!$A$1:$B$50,2,0),"")</f>
        <v>IOP</v>
      </c>
      <c r="AB1491" s="44" t="str">
        <f>TRIM(MID(Raw_data[[#This Row],[Location]],LEN("Positive Recovery- ")+1,LEN(Raw_data[[#This Row],[Location]])))</f>
        <v>Montrose</v>
      </c>
      <c r="AC1491" s="45">
        <f t="shared" si="23"/>
        <v>45292</v>
      </c>
      <c r="AD1491" s="44" t="str">
        <f>VLOOKUP(Raw_data[[#This Row],[Locations]]&amp;Raw_data[[#This Row],[Looker2]],Category!A:E,5,0)</f>
        <v>Company Owned</v>
      </c>
      <c r="AE1491" s="44" t="str">
        <f>Raw_data[[#This Row],[Locations]]&amp;Raw_data[[#This Row],[Looker2]]</f>
        <v>MontroseIOP</v>
      </c>
    </row>
    <row r="1492" spans="1:31">
      <c r="A1492" s="15">
        <v>45309</v>
      </c>
      <c r="B1492" s="15">
        <v>45306</v>
      </c>
      <c r="C1492" t="s">
        <v>9</v>
      </c>
      <c r="D1492">
        <v>207517</v>
      </c>
      <c r="E1492" t="s">
        <v>1055</v>
      </c>
      <c r="F1492" t="s">
        <v>1056</v>
      </c>
      <c r="G1492" t="s">
        <v>1057</v>
      </c>
      <c r="H1492" t="s">
        <v>158</v>
      </c>
      <c r="I1492" t="s">
        <v>232</v>
      </c>
      <c r="J1492" t="s">
        <v>89</v>
      </c>
      <c r="K1492" t="s">
        <v>76</v>
      </c>
      <c r="L1492" t="s">
        <v>128</v>
      </c>
      <c r="M1492">
        <v>1</v>
      </c>
      <c r="N1492" s="47">
        <v>200</v>
      </c>
      <c r="O1492" s="47">
        <v>0</v>
      </c>
      <c r="P1492" s="47">
        <v>0</v>
      </c>
      <c r="Q1492" s="47">
        <v>0</v>
      </c>
      <c r="R1492" s="47">
        <v>0</v>
      </c>
      <c r="S1492" s="47">
        <v>200</v>
      </c>
      <c r="T1492" s="47">
        <v>180</v>
      </c>
      <c r="U1492" s="47">
        <v>180</v>
      </c>
      <c r="V1492" t="s">
        <v>71</v>
      </c>
      <c r="W1492" t="s">
        <v>72</v>
      </c>
      <c r="X1492"/>
      <c r="Y1492" t="s">
        <v>240</v>
      </c>
      <c r="Z1492" s="43" t="str">
        <f>Raw_data[[#This Row],[Month]]&amp;Raw_data[[#This Row],[Locations]]&amp;Raw_data[[#This Row],[Looker2]]</f>
        <v>45292MontroseIOP</v>
      </c>
      <c r="AA1492" s="44" t="str">
        <f>IFERROR(VLOOKUP(Raw_data[[#This Row],[Description]],'LU Table'!$A$1:$B$50,2,0),"")</f>
        <v>IOP</v>
      </c>
      <c r="AB1492" s="44" t="str">
        <f>TRIM(MID(Raw_data[[#This Row],[Location]],LEN("Positive Recovery- ")+1,LEN(Raw_data[[#This Row],[Location]])))</f>
        <v>Montrose</v>
      </c>
      <c r="AC1492" s="45">
        <f t="shared" si="23"/>
        <v>45292</v>
      </c>
      <c r="AD1492" s="44" t="str">
        <f>VLOOKUP(Raw_data[[#This Row],[Locations]]&amp;Raw_data[[#This Row],[Looker2]],Category!A:E,5,0)</f>
        <v>Company Owned</v>
      </c>
      <c r="AE1492" s="44" t="str">
        <f>Raw_data[[#This Row],[Locations]]&amp;Raw_data[[#This Row],[Looker2]]</f>
        <v>MontroseIOP</v>
      </c>
    </row>
    <row r="1493" spans="1:31">
      <c r="A1493" s="15">
        <v>45309</v>
      </c>
      <c r="B1493" s="15">
        <v>45306</v>
      </c>
      <c r="C1493" t="s">
        <v>9</v>
      </c>
      <c r="D1493">
        <v>207518</v>
      </c>
      <c r="E1493" t="s">
        <v>698</v>
      </c>
      <c r="F1493" t="s">
        <v>260</v>
      </c>
      <c r="G1493" t="s">
        <v>436</v>
      </c>
      <c r="H1493" t="s">
        <v>160</v>
      </c>
      <c r="I1493" t="s">
        <v>232</v>
      </c>
      <c r="J1493" t="s">
        <v>95</v>
      </c>
      <c r="K1493" t="s">
        <v>76</v>
      </c>
      <c r="L1493" t="s">
        <v>128</v>
      </c>
      <c r="M1493">
        <v>1</v>
      </c>
      <c r="N1493" s="47">
        <v>130</v>
      </c>
      <c r="O1493" s="47">
        <v>0</v>
      </c>
      <c r="P1493" s="47">
        <v>0</v>
      </c>
      <c r="Q1493" s="47">
        <v>0</v>
      </c>
      <c r="R1493" s="47">
        <v>0</v>
      </c>
      <c r="S1493" s="47">
        <v>130</v>
      </c>
      <c r="T1493" s="47">
        <v>117</v>
      </c>
      <c r="U1493" s="47">
        <v>117</v>
      </c>
      <c r="V1493" t="s">
        <v>71</v>
      </c>
      <c r="W1493" t="s">
        <v>72</v>
      </c>
      <c r="X1493"/>
      <c r="Y1493" t="s">
        <v>240</v>
      </c>
      <c r="Z1493" s="43" t="str">
        <f>Raw_data[[#This Row],[Month]]&amp;Raw_data[[#This Row],[Locations]]&amp;Raw_data[[#This Row],[Looker2]]</f>
        <v>45292MontroseIOP</v>
      </c>
      <c r="AA1493" s="44" t="str">
        <f>IFERROR(VLOOKUP(Raw_data[[#This Row],[Description]],'LU Table'!$A$1:$B$50,2,0),"")</f>
        <v>IOP</v>
      </c>
      <c r="AB1493" s="44" t="str">
        <f>TRIM(MID(Raw_data[[#This Row],[Location]],LEN("Positive Recovery- ")+1,LEN(Raw_data[[#This Row],[Location]])))</f>
        <v>Montrose</v>
      </c>
      <c r="AC1493" s="45">
        <f t="shared" si="23"/>
        <v>45292</v>
      </c>
      <c r="AD1493" s="44" t="str">
        <f>VLOOKUP(Raw_data[[#This Row],[Locations]]&amp;Raw_data[[#This Row],[Looker2]],Category!A:E,5,0)</f>
        <v>Company Owned</v>
      </c>
      <c r="AE1493" s="44" t="str">
        <f>Raw_data[[#This Row],[Locations]]&amp;Raw_data[[#This Row],[Looker2]]</f>
        <v>MontroseIOP</v>
      </c>
    </row>
    <row r="1494" spans="1:31">
      <c r="A1494" s="15">
        <v>45309</v>
      </c>
      <c r="B1494" s="15">
        <v>45306</v>
      </c>
      <c r="C1494" t="s">
        <v>9</v>
      </c>
      <c r="D1494">
        <v>207519</v>
      </c>
      <c r="E1494" t="s">
        <v>939</v>
      </c>
      <c r="F1494" t="s">
        <v>321</v>
      </c>
      <c r="G1494" t="s">
        <v>940</v>
      </c>
      <c r="H1494" t="s">
        <v>158</v>
      </c>
      <c r="I1494" t="s">
        <v>232</v>
      </c>
      <c r="J1494" t="s">
        <v>88</v>
      </c>
      <c r="K1494" t="s">
        <v>76</v>
      </c>
      <c r="L1494" t="s">
        <v>128</v>
      </c>
      <c r="M1494">
        <v>1</v>
      </c>
      <c r="N1494" s="47">
        <v>250</v>
      </c>
      <c r="O1494" s="47">
        <v>0</v>
      </c>
      <c r="P1494" s="47">
        <v>0</v>
      </c>
      <c r="Q1494" s="47">
        <v>0</v>
      </c>
      <c r="R1494" s="47">
        <v>0</v>
      </c>
      <c r="S1494" s="47">
        <v>250</v>
      </c>
      <c r="T1494" s="47">
        <v>225</v>
      </c>
      <c r="U1494" s="47">
        <v>225</v>
      </c>
      <c r="V1494" t="s">
        <v>71</v>
      </c>
      <c r="W1494" t="s">
        <v>72</v>
      </c>
      <c r="X1494"/>
      <c r="Y1494" t="s">
        <v>240</v>
      </c>
      <c r="Z1494" s="43" t="str">
        <f>Raw_data[[#This Row],[Month]]&amp;Raw_data[[#This Row],[Locations]]&amp;Raw_data[[#This Row],[Looker2]]</f>
        <v>45292MontroseIOP</v>
      </c>
      <c r="AA1494" s="44" t="str">
        <f>IFERROR(VLOOKUP(Raw_data[[#This Row],[Description]],'LU Table'!$A$1:$B$50,2,0),"")</f>
        <v>IOP</v>
      </c>
      <c r="AB1494" s="44" t="str">
        <f>TRIM(MID(Raw_data[[#This Row],[Location]],LEN("Positive Recovery- ")+1,LEN(Raw_data[[#This Row],[Location]])))</f>
        <v>Montrose</v>
      </c>
      <c r="AC1494" s="45">
        <f t="shared" si="23"/>
        <v>45292</v>
      </c>
      <c r="AD1494" s="44" t="str">
        <f>VLOOKUP(Raw_data[[#This Row],[Locations]]&amp;Raw_data[[#This Row],[Looker2]],Category!A:E,5,0)</f>
        <v>Company Owned</v>
      </c>
      <c r="AE1494" s="44" t="str">
        <f>Raw_data[[#This Row],[Locations]]&amp;Raw_data[[#This Row],[Looker2]]</f>
        <v>MontroseIOP</v>
      </c>
    </row>
    <row r="1495" spans="1:31">
      <c r="A1495" s="15">
        <v>45309</v>
      </c>
      <c r="B1495" s="15">
        <v>45306</v>
      </c>
      <c r="C1495" t="s">
        <v>9</v>
      </c>
      <c r="D1495">
        <v>207520</v>
      </c>
      <c r="E1495" t="s">
        <v>106</v>
      </c>
      <c r="F1495" t="s">
        <v>354</v>
      </c>
      <c r="G1495" t="s">
        <v>355</v>
      </c>
      <c r="H1495" t="s">
        <v>160</v>
      </c>
      <c r="I1495" t="s">
        <v>232</v>
      </c>
      <c r="J1495" t="s">
        <v>96</v>
      </c>
      <c r="K1495" t="s">
        <v>76</v>
      </c>
      <c r="L1495" t="s">
        <v>128</v>
      </c>
      <c r="M1495">
        <v>1</v>
      </c>
      <c r="N1495" s="47">
        <v>169</v>
      </c>
      <c r="O1495" s="47">
        <v>0</v>
      </c>
      <c r="P1495" s="47">
        <v>0</v>
      </c>
      <c r="Q1495" s="47">
        <v>0</v>
      </c>
      <c r="R1495" s="47">
        <v>0</v>
      </c>
      <c r="S1495" s="47">
        <v>169</v>
      </c>
      <c r="T1495" s="47">
        <v>152.1</v>
      </c>
      <c r="U1495" s="47">
        <v>152.1</v>
      </c>
      <c r="V1495" t="s">
        <v>71</v>
      </c>
      <c r="W1495" t="s">
        <v>72</v>
      </c>
      <c r="X1495"/>
      <c r="Y1495" t="s">
        <v>240</v>
      </c>
      <c r="Z1495" s="43" t="str">
        <f>Raw_data[[#This Row],[Month]]&amp;Raw_data[[#This Row],[Locations]]&amp;Raw_data[[#This Row],[Looker2]]</f>
        <v>45292MontroseIOP</v>
      </c>
      <c r="AA1495" s="44" t="str">
        <f>IFERROR(VLOOKUP(Raw_data[[#This Row],[Description]],'LU Table'!$A$1:$B$50,2,0),"")</f>
        <v>IOP</v>
      </c>
      <c r="AB1495" s="44" t="str">
        <f>TRIM(MID(Raw_data[[#This Row],[Location]],LEN("Positive Recovery- ")+1,LEN(Raw_data[[#This Row],[Location]])))</f>
        <v>Montrose</v>
      </c>
      <c r="AC1495" s="45">
        <f t="shared" si="23"/>
        <v>45292</v>
      </c>
      <c r="AD1495" s="44" t="str">
        <f>VLOOKUP(Raw_data[[#This Row],[Locations]]&amp;Raw_data[[#This Row],[Looker2]],Category!A:E,5,0)</f>
        <v>Company Owned</v>
      </c>
      <c r="AE1495" s="44" t="str">
        <f>Raw_data[[#This Row],[Locations]]&amp;Raw_data[[#This Row],[Looker2]]</f>
        <v>MontroseIOP</v>
      </c>
    </row>
    <row r="1496" spans="1:31">
      <c r="A1496" s="15">
        <v>45309</v>
      </c>
      <c r="B1496" s="15">
        <v>45306</v>
      </c>
      <c r="C1496" t="s">
        <v>9</v>
      </c>
      <c r="D1496">
        <v>207521</v>
      </c>
      <c r="E1496" t="s">
        <v>672</v>
      </c>
      <c r="F1496" t="s">
        <v>609</v>
      </c>
      <c r="G1496" t="s">
        <v>393</v>
      </c>
      <c r="H1496" t="s">
        <v>160</v>
      </c>
      <c r="I1496" t="s">
        <v>232</v>
      </c>
      <c r="J1496" t="s">
        <v>94</v>
      </c>
      <c r="K1496" t="s">
        <v>76</v>
      </c>
      <c r="L1496" t="s">
        <v>128</v>
      </c>
      <c r="M1496">
        <v>1</v>
      </c>
      <c r="N1496" s="47">
        <v>215</v>
      </c>
      <c r="O1496" s="47">
        <v>0</v>
      </c>
      <c r="P1496" s="47">
        <v>0</v>
      </c>
      <c r="Q1496" s="47">
        <v>0</v>
      </c>
      <c r="R1496" s="47">
        <v>0</v>
      </c>
      <c r="S1496" s="47">
        <v>0</v>
      </c>
      <c r="T1496" s="47">
        <v>193.5</v>
      </c>
      <c r="U1496" s="47">
        <v>21.5</v>
      </c>
      <c r="V1496" t="s">
        <v>71</v>
      </c>
      <c r="W1496" t="s">
        <v>72</v>
      </c>
      <c r="X1496"/>
      <c r="Y1496" t="s">
        <v>240</v>
      </c>
      <c r="Z1496" s="43" t="str">
        <f>Raw_data[[#This Row],[Month]]&amp;Raw_data[[#This Row],[Locations]]&amp;Raw_data[[#This Row],[Looker2]]</f>
        <v>45292MontroseIOP</v>
      </c>
      <c r="AA1496" s="44" t="str">
        <f>IFERROR(VLOOKUP(Raw_data[[#This Row],[Description]],'LU Table'!$A$1:$B$50,2,0),"")</f>
        <v>IOP</v>
      </c>
      <c r="AB1496" s="44" t="str">
        <f>TRIM(MID(Raw_data[[#This Row],[Location]],LEN("Positive Recovery- ")+1,LEN(Raw_data[[#This Row],[Location]])))</f>
        <v>Montrose</v>
      </c>
      <c r="AC1496" s="45">
        <f t="shared" si="23"/>
        <v>45292</v>
      </c>
      <c r="AD1496" s="44" t="str">
        <f>VLOOKUP(Raw_data[[#This Row],[Locations]]&amp;Raw_data[[#This Row],[Looker2]],Category!A:E,5,0)</f>
        <v>Company Owned</v>
      </c>
      <c r="AE1496" s="44" t="str">
        <f>Raw_data[[#This Row],[Locations]]&amp;Raw_data[[#This Row],[Looker2]]</f>
        <v>MontroseIOP</v>
      </c>
    </row>
    <row r="1497" spans="1:31">
      <c r="A1497" s="15">
        <v>45309</v>
      </c>
      <c r="B1497" s="15">
        <v>45306</v>
      </c>
      <c r="C1497" t="s">
        <v>9</v>
      </c>
      <c r="D1497">
        <v>207522</v>
      </c>
      <c r="E1497" t="s">
        <v>73</v>
      </c>
      <c r="F1497" t="s">
        <v>398</v>
      </c>
      <c r="G1497" t="s">
        <v>399</v>
      </c>
      <c r="H1497" t="s">
        <v>160</v>
      </c>
      <c r="I1497" t="s">
        <v>232</v>
      </c>
      <c r="J1497" t="s">
        <v>94</v>
      </c>
      <c r="K1497" t="s">
        <v>76</v>
      </c>
      <c r="L1497" t="s">
        <v>128</v>
      </c>
      <c r="M1497">
        <v>1</v>
      </c>
      <c r="N1497" s="47">
        <v>215</v>
      </c>
      <c r="O1497" s="47">
        <v>0</v>
      </c>
      <c r="P1497" s="47">
        <v>0</v>
      </c>
      <c r="Q1497" s="47">
        <v>0</v>
      </c>
      <c r="R1497" s="47">
        <v>0</v>
      </c>
      <c r="S1497" s="47">
        <v>0</v>
      </c>
      <c r="T1497" s="47">
        <v>193.5</v>
      </c>
      <c r="U1497" s="47">
        <v>43</v>
      </c>
      <c r="V1497" t="s">
        <v>71</v>
      </c>
      <c r="W1497" t="s">
        <v>72</v>
      </c>
      <c r="X1497"/>
      <c r="Y1497" t="s">
        <v>240</v>
      </c>
      <c r="Z1497" s="43" t="str">
        <f>Raw_data[[#This Row],[Month]]&amp;Raw_data[[#This Row],[Locations]]&amp;Raw_data[[#This Row],[Looker2]]</f>
        <v>45292MontroseIOP</v>
      </c>
      <c r="AA1497" s="44" t="str">
        <f>IFERROR(VLOOKUP(Raw_data[[#This Row],[Description]],'LU Table'!$A$1:$B$50,2,0),"")</f>
        <v>IOP</v>
      </c>
      <c r="AB1497" s="44" t="str">
        <f>TRIM(MID(Raw_data[[#This Row],[Location]],LEN("Positive Recovery- ")+1,LEN(Raw_data[[#This Row],[Location]])))</f>
        <v>Montrose</v>
      </c>
      <c r="AC1497" s="45">
        <f t="shared" si="23"/>
        <v>45292</v>
      </c>
      <c r="AD1497" s="44" t="str">
        <f>VLOOKUP(Raw_data[[#This Row],[Locations]]&amp;Raw_data[[#This Row],[Looker2]],Category!A:E,5,0)</f>
        <v>Company Owned</v>
      </c>
      <c r="AE1497" s="44" t="str">
        <f>Raw_data[[#This Row],[Locations]]&amp;Raw_data[[#This Row],[Looker2]]</f>
        <v>MontroseIOP</v>
      </c>
    </row>
    <row r="1498" spans="1:31">
      <c r="A1498" s="15">
        <v>45309</v>
      </c>
      <c r="B1498" s="15">
        <v>45306</v>
      </c>
      <c r="C1498" t="s">
        <v>9</v>
      </c>
      <c r="D1498">
        <v>207523</v>
      </c>
      <c r="E1498" t="s">
        <v>832</v>
      </c>
      <c r="F1498" t="s">
        <v>335</v>
      </c>
      <c r="G1498" t="s">
        <v>833</v>
      </c>
      <c r="H1498" t="s">
        <v>158</v>
      </c>
      <c r="I1498" t="s">
        <v>232</v>
      </c>
      <c r="J1498" t="s">
        <v>235</v>
      </c>
      <c r="K1498" t="s">
        <v>76</v>
      </c>
      <c r="L1498" t="s">
        <v>128</v>
      </c>
      <c r="M1498">
        <v>1</v>
      </c>
      <c r="N1498" s="47">
        <v>212</v>
      </c>
      <c r="O1498" s="47">
        <v>0</v>
      </c>
      <c r="P1498" s="47">
        <v>0</v>
      </c>
      <c r="Q1498" s="47">
        <v>0</v>
      </c>
      <c r="R1498" s="47">
        <v>0</v>
      </c>
      <c r="S1498" s="47">
        <v>0</v>
      </c>
      <c r="T1498" s="47">
        <v>198</v>
      </c>
      <c r="U1498" s="47">
        <v>11</v>
      </c>
      <c r="V1498" t="s">
        <v>71</v>
      </c>
      <c r="W1498" t="s">
        <v>72</v>
      </c>
      <c r="X1498"/>
      <c r="Y1498" t="s">
        <v>240</v>
      </c>
      <c r="Z1498" s="43" t="str">
        <f>Raw_data[[#This Row],[Month]]&amp;Raw_data[[#This Row],[Locations]]&amp;Raw_data[[#This Row],[Looker2]]</f>
        <v>45292MontroseIOP</v>
      </c>
      <c r="AA1498" s="44" t="str">
        <f>IFERROR(VLOOKUP(Raw_data[[#This Row],[Description]],'LU Table'!$A$1:$B$50,2,0),"")</f>
        <v>IOP</v>
      </c>
      <c r="AB1498" s="44" t="str">
        <f>TRIM(MID(Raw_data[[#This Row],[Location]],LEN("Positive Recovery- ")+1,LEN(Raw_data[[#This Row],[Location]])))</f>
        <v>Montrose</v>
      </c>
      <c r="AC1498" s="45">
        <f t="shared" si="23"/>
        <v>45292</v>
      </c>
      <c r="AD1498" s="44" t="str">
        <f>VLOOKUP(Raw_data[[#This Row],[Locations]]&amp;Raw_data[[#This Row],[Looker2]],Category!A:E,5,0)</f>
        <v>Company Owned</v>
      </c>
      <c r="AE1498" s="44" t="str">
        <f>Raw_data[[#This Row],[Locations]]&amp;Raw_data[[#This Row],[Looker2]]</f>
        <v>MontroseIOP</v>
      </c>
    </row>
    <row r="1499" spans="1:31">
      <c r="A1499" s="15">
        <v>45309</v>
      </c>
      <c r="B1499" s="15">
        <v>45306</v>
      </c>
      <c r="C1499" t="s">
        <v>9</v>
      </c>
      <c r="D1499">
        <v>207524</v>
      </c>
      <c r="E1499" t="s">
        <v>864</v>
      </c>
      <c r="F1499" t="s">
        <v>528</v>
      </c>
      <c r="G1499" t="s">
        <v>865</v>
      </c>
      <c r="H1499" t="s">
        <v>158</v>
      </c>
      <c r="I1499" t="s">
        <v>232</v>
      </c>
      <c r="J1499" t="s">
        <v>89</v>
      </c>
      <c r="K1499" t="s">
        <v>76</v>
      </c>
      <c r="L1499" t="s">
        <v>128</v>
      </c>
      <c r="M1499">
        <v>1</v>
      </c>
      <c r="N1499" s="47">
        <v>200</v>
      </c>
      <c r="O1499" s="47">
        <v>0</v>
      </c>
      <c r="P1499" s="47">
        <v>0</v>
      </c>
      <c r="Q1499" s="47">
        <v>0</v>
      </c>
      <c r="R1499" s="47">
        <v>0</v>
      </c>
      <c r="S1499" s="47">
        <v>0</v>
      </c>
      <c r="T1499" s="47">
        <v>180</v>
      </c>
      <c r="U1499" s="47">
        <v>-20</v>
      </c>
      <c r="V1499" t="s">
        <v>71</v>
      </c>
      <c r="W1499" t="s">
        <v>72</v>
      </c>
      <c r="X1499"/>
      <c r="Y1499" t="s">
        <v>240</v>
      </c>
      <c r="Z1499" s="43" t="str">
        <f>Raw_data[[#This Row],[Month]]&amp;Raw_data[[#This Row],[Locations]]&amp;Raw_data[[#This Row],[Looker2]]</f>
        <v>45292MontroseIOP</v>
      </c>
      <c r="AA1499" s="44" t="str">
        <f>IFERROR(VLOOKUP(Raw_data[[#This Row],[Description]],'LU Table'!$A$1:$B$50,2,0),"")</f>
        <v>IOP</v>
      </c>
      <c r="AB1499" s="44" t="str">
        <f>TRIM(MID(Raw_data[[#This Row],[Location]],LEN("Positive Recovery- ")+1,LEN(Raw_data[[#This Row],[Location]])))</f>
        <v>Montrose</v>
      </c>
      <c r="AC1499" s="45">
        <f t="shared" si="23"/>
        <v>45292</v>
      </c>
      <c r="AD1499" s="44" t="str">
        <f>VLOOKUP(Raw_data[[#This Row],[Locations]]&amp;Raw_data[[#This Row],[Looker2]],Category!A:E,5,0)</f>
        <v>Company Owned</v>
      </c>
      <c r="AE1499" s="44" t="str">
        <f>Raw_data[[#This Row],[Locations]]&amp;Raw_data[[#This Row],[Looker2]]</f>
        <v>MontroseIOP</v>
      </c>
    </row>
    <row r="1500" spans="1:31">
      <c r="A1500" s="15">
        <v>45309</v>
      </c>
      <c r="B1500" s="15">
        <v>45306</v>
      </c>
      <c r="C1500" t="s">
        <v>9</v>
      </c>
      <c r="D1500">
        <v>207525</v>
      </c>
      <c r="E1500" t="s">
        <v>1020</v>
      </c>
      <c r="F1500" t="s">
        <v>299</v>
      </c>
      <c r="G1500" t="s">
        <v>1021</v>
      </c>
      <c r="H1500" t="s">
        <v>158</v>
      </c>
      <c r="I1500" t="s">
        <v>232</v>
      </c>
      <c r="J1500" t="s">
        <v>88</v>
      </c>
      <c r="K1500" t="s">
        <v>76</v>
      </c>
      <c r="L1500" t="s">
        <v>128</v>
      </c>
      <c r="M1500">
        <v>1</v>
      </c>
      <c r="N1500" s="47">
        <v>250</v>
      </c>
      <c r="O1500" s="47">
        <v>0</v>
      </c>
      <c r="P1500" s="47">
        <v>0</v>
      </c>
      <c r="Q1500" s="47">
        <v>0</v>
      </c>
      <c r="R1500" s="47">
        <v>0</v>
      </c>
      <c r="S1500" s="47">
        <v>0</v>
      </c>
      <c r="T1500" s="47">
        <v>225</v>
      </c>
      <c r="U1500" s="47">
        <v>-25</v>
      </c>
      <c r="V1500" t="s">
        <v>71</v>
      </c>
      <c r="W1500" t="s">
        <v>72</v>
      </c>
      <c r="X1500"/>
      <c r="Y1500" t="s">
        <v>240</v>
      </c>
      <c r="Z1500" s="43" t="str">
        <f>Raw_data[[#This Row],[Month]]&amp;Raw_data[[#This Row],[Locations]]&amp;Raw_data[[#This Row],[Looker2]]</f>
        <v>45292MontroseIOP</v>
      </c>
      <c r="AA1500" s="44" t="str">
        <f>IFERROR(VLOOKUP(Raw_data[[#This Row],[Description]],'LU Table'!$A$1:$B$50,2,0),"")</f>
        <v>IOP</v>
      </c>
      <c r="AB1500" s="44" t="str">
        <f>TRIM(MID(Raw_data[[#This Row],[Location]],LEN("Positive Recovery- ")+1,LEN(Raw_data[[#This Row],[Location]])))</f>
        <v>Montrose</v>
      </c>
      <c r="AC1500" s="45">
        <f t="shared" si="23"/>
        <v>45292</v>
      </c>
      <c r="AD1500" s="44" t="str">
        <f>VLOOKUP(Raw_data[[#This Row],[Locations]]&amp;Raw_data[[#This Row],[Looker2]],Category!A:E,5,0)</f>
        <v>Company Owned</v>
      </c>
      <c r="AE1500" s="44" t="str">
        <f>Raw_data[[#This Row],[Locations]]&amp;Raw_data[[#This Row],[Looker2]]</f>
        <v>MontroseIOP</v>
      </c>
    </row>
    <row r="1501" spans="1:31">
      <c r="A1501" s="15">
        <v>45309</v>
      </c>
      <c r="B1501" s="15">
        <v>45306</v>
      </c>
      <c r="C1501" t="s">
        <v>9</v>
      </c>
      <c r="D1501">
        <v>207526</v>
      </c>
      <c r="E1501" t="s">
        <v>722</v>
      </c>
      <c r="F1501" t="s">
        <v>351</v>
      </c>
      <c r="G1501" t="s">
        <v>362</v>
      </c>
      <c r="H1501" t="s">
        <v>160</v>
      </c>
      <c r="I1501" t="s">
        <v>232</v>
      </c>
      <c r="J1501" t="s">
        <v>90</v>
      </c>
      <c r="K1501" t="s">
        <v>76</v>
      </c>
      <c r="L1501" t="s">
        <v>128</v>
      </c>
      <c r="M1501">
        <v>1</v>
      </c>
      <c r="N1501" s="47">
        <v>220</v>
      </c>
      <c r="O1501" s="47">
        <v>0</v>
      </c>
      <c r="P1501" s="47">
        <v>0</v>
      </c>
      <c r="Q1501" s="47">
        <v>0</v>
      </c>
      <c r="R1501" s="47">
        <v>0</v>
      </c>
      <c r="S1501" s="47">
        <v>8</v>
      </c>
      <c r="T1501" s="47">
        <v>198</v>
      </c>
      <c r="U1501" s="47">
        <v>-14</v>
      </c>
      <c r="V1501" t="s">
        <v>71</v>
      </c>
      <c r="W1501" t="s">
        <v>72</v>
      </c>
      <c r="X1501"/>
      <c r="Y1501" t="s">
        <v>240</v>
      </c>
      <c r="Z1501" s="43" t="str">
        <f>Raw_data[[#This Row],[Month]]&amp;Raw_data[[#This Row],[Locations]]&amp;Raw_data[[#This Row],[Looker2]]</f>
        <v>45292MontroseIOP</v>
      </c>
      <c r="AA1501" s="44" t="str">
        <f>IFERROR(VLOOKUP(Raw_data[[#This Row],[Description]],'LU Table'!$A$1:$B$50,2,0),"")</f>
        <v>IOP</v>
      </c>
      <c r="AB1501" s="44" t="str">
        <f>TRIM(MID(Raw_data[[#This Row],[Location]],LEN("Positive Recovery- ")+1,LEN(Raw_data[[#This Row],[Location]])))</f>
        <v>Montrose</v>
      </c>
      <c r="AC1501" s="45">
        <f t="shared" si="23"/>
        <v>45292</v>
      </c>
      <c r="AD1501" s="44" t="str">
        <f>VLOOKUP(Raw_data[[#This Row],[Locations]]&amp;Raw_data[[#This Row],[Looker2]],Category!A:E,5,0)</f>
        <v>Company Owned</v>
      </c>
      <c r="AE1501" s="44" t="str">
        <f>Raw_data[[#This Row],[Locations]]&amp;Raw_data[[#This Row],[Looker2]]</f>
        <v>MontroseIOP</v>
      </c>
    </row>
    <row r="1502" spans="1:31">
      <c r="A1502" s="15">
        <v>45309</v>
      </c>
      <c r="B1502" s="15">
        <v>45306</v>
      </c>
      <c r="C1502" t="s">
        <v>9</v>
      </c>
      <c r="D1502">
        <v>207527</v>
      </c>
      <c r="E1502" t="s">
        <v>639</v>
      </c>
      <c r="F1502" t="s">
        <v>302</v>
      </c>
      <c r="G1502" t="s">
        <v>640</v>
      </c>
      <c r="H1502" t="s">
        <v>160</v>
      </c>
      <c r="I1502" t="s">
        <v>232</v>
      </c>
      <c r="J1502" t="s">
        <v>132</v>
      </c>
      <c r="K1502" t="s">
        <v>76</v>
      </c>
      <c r="L1502" t="s">
        <v>128</v>
      </c>
      <c r="M1502">
        <v>1</v>
      </c>
      <c r="N1502" s="47">
        <v>165</v>
      </c>
      <c r="O1502" s="47">
        <v>0</v>
      </c>
      <c r="P1502" s="47">
        <v>0</v>
      </c>
      <c r="Q1502" s="47">
        <v>0</v>
      </c>
      <c r="R1502" s="47">
        <v>0</v>
      </c>
      <c r="S1502" s="47">
        <v>165</v>
      </c>
      <c r="T1502" s="47">
        <v>148.5</v>
      </c>
      <c r="U1502" s="47">
        <v>148.5</v>
      </c>
      <c r="V1502" t="s">
        <v>71</v>
      </c>
      <c r="W1502" t="s">
        <v>72</v>
      </c>
      <c r="X1502"/>
      <c r="Y1502" t="s">
        <v>240</v>
      </c>
      <c r="Z1502" s="43" t="str">
        <f>Raw_data[[#This Row],[Month]]&amp;Raw_data[[#This Row],[Locations]]&amp;Raw_data[[#This Row],[Looker2]]</f>
        <v>45292MontroseIOP</v>
      </c>
      <c r="AA1502" s="44" t="str">
        <f>IFERROR(VLOOKUP(Raw_data[[#This Row],[Description]],'LU Table'!$A$1:$B$50,2,0),"")</f>
        <v>IOP</v>
      </c>
      <c r="AB1502" s="44" t="str">
        <f>TRIM(MID(Raw_data[[#This Row],[Location]],LEN("Positive Recovery- ")+1,LEN(Raw_data[[#This Row],[Location]])))</f>
        <v>Montrose</v>
      </c>
      <c r="AC1502" s="45">
        <f t="shared" si="23"/>
        <v>45292</v>
      </c>
      <c r="AD1502" s="44" t="str">
        <f>VLOOKUP(Raw_data[[#This Row],[Locations]]&amp;Raw_data[[#This Row],[Looker2]],Category!A:E,5,0)</f>
        <v>Company Owned</v>
      </c>
      <c r="AE1502" s="44" t="str">
        <f>Raw_data[[#This Row],[Locations]]&amp;Raw_data[[#This Row],[Looker2]]</f>
        <v>MontroseIOP</v>
      </c>
    </row>
    <row r="1503" spans="1:31">
      <c r="A1503" s="15">
        <v>45309</v>
      </c>
      <c r="B1503" s="15">
        <v>45306</v>
      </c>
      <c r="C1503" t="s">
        <v>9</v>
      </c>
      <c r="D1503">
        <v>207528</v>
      </c>
      <c r="E1503" t="s">
        <v>850</v>
      </c>
      <c r="F1503" t="s">
        <v>851</v>
      </c>
      <c r="G1503" t="s">
        <v>707</v>
      </c>
      <c r="H1503" t="s">
        <v>160</v>
      </c>
      <c r="I1503" t="s">
        <v>232</v>
      </c>
      <c r="J1503" t="s">
        <v>90</v>
      </c>
      <c r="K1503" t="s">
        <v>76</v>
      </c>
      <c r="L1503" t="s">
        <v>128</v>
      </c>
      <c r="M1503">
        <v>1</v>
      </c>
      <c r="N1503" s="47">
        <v>220</v>
      </c>
      <c r="O1503" s="47">
        <v>0</v>
      </c>
      <c r="P1503" s="47">
        <v>0</v>
      </c>
      <c r="Q1503" s="47">
        <v>0</v>
      </c>
      <c r="R1503" s="47">
        <v>0</v>
      </c>
      <c r="S1503" s="47">
        <v>220</v>
      </c>
      <c r="T1503" s="47">
        <v>198</v>
      </c>
      <c r="U1503" s="47">
        <v>198</v>
      </c>
      <c r="V1503" t="s">
        <v>71</v>
      </c>
      <c r="W1503" t="s">
        <v>72</v>
      </c>
      <c r="X1503"/>
      <c r="Y1503" t="s">
        <v>240</v>
      </c>
      <c r="Z1503" s="43" t="str">
        <f>Raw_data[[#This Row],[Month]]&amp;Raw_data[[#This Row],[Locations]]&amp;Raw_data[[#This Row],[Looker2]]</f>
        <v>45292MontroseIOP</v>
      </c>
      <c r="AA1503" s="44" t="str">
        <f>IFERROR(VLOOKUP(Raw_data[[#This Row],[Description]],'LU Table'!$A$1:$B$50,2,0),"")</f>
        <v>IOP</v>
      </c>
      <c r="AB1503" s="44" t="str">
        <f>TRIM(MID(Raw_data[[#This Row],[Location]],LEN("Positive Recovery- ")+1,LEN(Raw_data[[#This Row],[Location]])))</f>
        <v>Montrose</v>
      </c>
      <c r="AC1503" s="45">
        <f t="shared" ref="AC1503:AC1566" si="24">B1503-DAY(B1503)+1</f>
        <v>45292</v>
      </c>
      <c r="AD1503" s="44" t="str">
        <f>VLOOKUP(Raw_data[[#This Row],[Locations]]&amp;Raw_data[[#This Row],[Looker2]],Category!A:E,5,0)</f>
        <v>Company Owned</v>
      </c>
      <c r="AE1503" s="44" t="str">
        <f>Raw_data[[#This Row],[Locations]]&amp;Raw_data[[#This Row],[Looker2]]</f>
        <v>MontroseIOP</v>
      </c>
    </row>
    <row r="1504" spans="1:31">
      <c r="A1504" s="15">
        <v>45309</v>
      </c>
      <c r="B1504" s="15">
        <v>45306</v>
      </c>
      <c r="C1504" t="s">
        <v>9</v>
      </c>
      <c r="D1504">
        <v>207529</v>
      </c>
      <c r="E1504" t="s">
        <v>565</v>
      </c>
      <c r="F1504" t="s">
        <v>566</v>
      </c>
      <c r="G1504" t="s">
        <v>567</v>
      </c>
      <c r="H1504" t="s">
        <v>159</v>
      </c>
      <c r="I1504" t="s">
        <v>232</v>
      </c>
      <c r="J1504" t="s">
        <v>17</v>
      </c>
      <c r="K1504" t="s">
        <v>76</v>
      </c>
      <c r="L1504" t="s">
        <v>128</v>
      </c>
      <c r="M1504">
        <v>1</v>
      </c>
      <c r="N1504" s="47">
        <v>225</v>
      </c>
      <c r="O1504" s="47">
        <v>0</v>
      </c>
      <c r="P1504" s="47">
        <v>0</v>
      </c>
      <c r="Q1504" s="47">
        <v>0</v>
      </c>
      <c r="R1504" s="47">
        <v>0</v>
      </c>
      <c r="S1504" s="47">
        <v>0</v>
      </c>
      <c r="T1504" s="47">
        <v>225</v>
      </c>
      <c r="U1504" s="47">
        <v>225</v>
      </c>
      <c r="V1504" t="s">
        <v>71</v>
      </c>
      <c r="W1504" t="s">
        <v>72</v>
      </c>
      <c r="X1504"/>
      <c r="Y1504" t="s">
        <v>240</v>
      </c>
      <c r="Z1504" s="43" t="str">
        <f>Raw_data[[#This Row],[Month]]&amp;Raw_data[[#This Row],[Locations]]&amp;Raw_data[[#This Row],[Looker2]]</f>
        <v>45292MontroseIOP</v>
      </c>
      <c r="AA1504" s="44" t="str">
        <f>IFERROR(VLOOKUP(Raw_data[[#This Row],[Description]],'LU Table'!$A$1:$B$50,2,0),"")</f>
        <v>IOP</v>
      </c>
      <c r="AB1504" s="44" t="str">
        <f>TRIM(MID(Raw_data[[#This Row],[Location]],LEN("Positive Recovery- ")+1,LEN(Raw_data[[#This Row],[Location]])))</f>
        <v>Montrose</v>
      </c>
      <c r="AC1504" s="45">
        <f t="shared" si="24"/>
        <v>45292</v>
      </c>
      <c r="AD1504" s="44" t="str">
        <f>VLOOKUP(Raw_data[[#This Row],[Locations]]&amp;Raw_data[[#This Row],[Looker2]],Category!A:E,5,0)</f>
        <v>Company Owned</v>
      </c>
      <c r="AE1504" s="44" t="str">
        <f>Raw_data[[#This Row],[Locations]]&amp;Raw_data[[#This Row],[Looker2]]</f>
        <v>MontroseIOP</v>
      </c>
    </row>
    <row r="1505" spans="1:31">
      <c r="A1505" s="15">
        <v>45309</v>
      </c>
      <c r="B1505" s="15">
        <v>45306</v>
      </c>
      <c r="C1505" t="s">
        <v>9</v>
      </c>
      <c r="D1505">
        <v>207530</v>
      </c>
      <c r="E1505" t="s">
        <v>83</v>
      </c>
      <c r="F1505" t="s">
        <v>253</v>
      </c>
      <c r="G1505" t="s">
        <v>294</v>
      </c>
      <c r="H1505" t="s">
        <v>160</v>
      </c>
      <c r="I1505" t="s">
        <v>232</v>
      </c>
      <c r="J1505" t="s">
        <v>94</v>
      </c>
      <c r="K1505" t="s">
        <v>76</v>
      </c>
      <c r="L1505" t="s">
        <v>128</v>
      </c>
      <c r="M1505">
        <v>1</v>
      </c>
      <c r="N1505" s="47">
        <v>215</v>
      </c>
      <c r="O1505" s="47">
        <v>0</v>
      </c>
      <c r="P1505" s="47">
        <v>0</v>
      </c>
      <c r="Q1505" s="47">
        <v>0</v>
      </c>
      <c r="R1505" s="47">
        <v>0</v>
      </c>
      <c r="S1505" s="47">
        <v>0</v>
      </c>
      <c r="T1505" s="47">
        <v>193.5</v>
      </c>
      <c r="U1505" s="47">
        <v>21.5</v>
      </c>
      <c r="V1505" t="s">
        <v>71</v>
      </c>
      <c r="W1505" t="s">
        <v>72</v>
      </c>
      <c r="X1505"/>
      <c r="Y1505" t="s">
        <v>240</v>
      </c>
      <c r="Z1505" s="43" t="str">
        <f>Raw_data[[#This Row],[Month]]&amp;Raw_data[[#This Row],[Locations]]&amp;Raw_data[[#This Row],[Looker2]]</f>
        <v>45292MontroseIOP</v>
      </c>
      <c r="AA1505" s="44" t="str">
        <f>IFERROR(VLOOKUP(Raw_data[[#This Row],[Description]],'LU Table'!$A$1:$B$50,2,0),"")</f>
        <v>IOP</v>
      </c>
      <c r="AB1505" s="44" t="str">
        <f>TRIM(MID(Raw_data[[#This Row],[Location]],LEN("Positive Recovery- ")+1,LEN(Raw_data[[#This Row],[Location]])))</f>
        <v>Montrose</v>
      </c>
      <c r="AC1505" s="45">
        <f t="shared" si="24"/>
        <v>45292</v>
      </c>
      <c r="AD1505" s="44" t="str">
        <f>VLOOKUP(Raw_data[[#This Row],[Locations]]&amp;Raw_data[[#This Row],[Looker2]],Category!A:E,5,0)</f>
        <v>Company Owned</v>
      </c>
      <c r="AE1505" s="44" t="str">
        <f>Raw_data[[#This Row],[Locations]]&amp;Raw_data[[#This Row],[Looker2]]</f>
        <v>MontroseIOP</v>
      </c>
    </row>
    <row r="1506" spans="1:31">
      <c r="A1506" s="15">
        <v>45309</v>
      </c>
      <c r="B1506" s="15">
        <v>45306</v>
      </c>
      <c r="C1506" t="s">
        <v>9</v>
      </c>
      <c r="D1506">
        <v>207531</v>
      </c>
      <c r="E1506" t="s">
        <v>1053</v>
      </c>
      <c r="F1506" t="s">
        <v>1054</v>
      </c>
      <c r="G1506" t="s">
        <v>339</v>
      </c>
      <c r="H1506" t="s">
        <v>159</v>
      </c>
      <c r="I1506" t="s">
        <v>232</v>
      </c>
      <c r="J1506" t="s">
        <v>88</v>
      </c>
      <c r="K1506" t="s">
        <v>76</v>
      </c>
      <c r="L1506" t="s">
        <v>128</v>
      </c>
      <c r="M1506">
        <v>1</v>
      </c>
      <c r="N1506" s="47">
        <v>250</v>
      </c>
      <c r="O1506" s="47">
        <v>0</v>
      </c>
      <c r="P1506" s="47">
        <v>0</v>
      </c>
      <c r="Q1506" s="47">
        <v>0</v>
      </c>
      <c r="R1506" s="47">
        <v>0</v>
      </c>
      <c r="S1506" s="47">
        <v>250</v>
      </c>
      <c r="T1506" s="47">
        <v>225</v>
      </c>
      <c r="U1506" s="47">
        <v>225</v>
      </c>
      <c r="V1506" t="s">
        <v>71</v>
      </c>
      <c r="W1506" t="s">
        <v>72</v>
      </c>
      <c r="X1506"/>
      <c r="Y1506" t="s">
        <v>240</v>
      </c>
      <c r="Z1506" s="43" t="str">
        <f>Raw_data[[#This Row],[Month]]&amp;Raw_data[[#This Row],[Locations]]&amp;Raw_data[[#This Row],[Looker2]]</f>
        <v>45292MontroseIOP</v>
      </c>
      <c r="AA1506" s="44" t="str">
        <f>IFERROR(VLOOKUP(Raw_data[[#This Row],[Description]],'LU Table'!$A$1:$B$50,2,0),"")</f>
        <v>IOP</v>
      </c>
      <c r="AB1506" s="44" t="str">
        <f>TRIM(MID(Raw_data[[#This Row],[Location]],LEN("Positive Recovery- ")+1,LEN(Raw_data[[#This Row],[Location]])))</f>
        <v>Montrose</v>
      </c>
      <c r="AC1506" s="45">
        <f t="shared" si="24"/>
        <v>45292</v>
      </c>
      <c r="AD1506" s="44" t="str">
        <f>VLOOKUP(Raw_data[[#This Row],[Locations]]&amp;Raw_data[[#This Row],[Looker2]],Category!A:E,5,0)</f>
        <v>Company Owned</v>
      </c>
      <c r="AE1506" s="44" t="str">
        <f>Raw_data[[#This Row],[Locations]]&amp;Raw_data[[#This Row],[Looker2]]</f>
        <v>MontroseIOP</v>
      </c>
    </row>
    <row r="1507" spans="1:31">
      <c r="A1507" s="15">
        <v>45309</v>
      </c>
      <c r="B1507" s="15">
        <v>45306</v>
      </c>
      <c r="C1507" t="s">
        <v>9</v>
      </c>
      <c r="D1507">
        <v>207532</v>
      </c>
      <c r="E1507" t="s">
        <v>945</v>
      </c>
      <c r="F1507" t="s">
        <v>536</v>
      </c>
      <c r="G1507" t="s">
        <v>454</v>
      </c>
      <c r="H1507" t="s">
        <v>158</v>
      </c>
      <c r="I1507" t="s">
        <v>232</v>
      </c>
      <c r="J1507" t="s">
        <v>88</v>
      </c>
      <c r="K1507" t="s">
        <v>547</v>
      </c>
      <c r="L1507" t="s">
        <v>128</v>
      </c>
      <c r="M1507">
        <v>1</v>
      </c>
      <c r="N1507" s="47">
        <v>250</v>
      </c>
      <c r="O1507" s="47">
        <v>0</v>
      </c>
      <c r="P1507" s="47">
        <v>0</v>
      </c>
      <c r="Q1507" s="47">
        <v>0</v>
      </c>
      <c r="R1507" s="47">
        <v>0</v>
      </c>
      <c r="S1507" s="47">
        <v>250</v>
      </c>
      <c r="T1507" s="47">
        <v>225</v>
      </c>
      <c r="U1507" s="47">
        <v>225</v>
      </c>
      <c r="V1507" t="s">
        <v>71</v>
      </c>
      <c r="W1507" t="s">
        <v>72</v>
      </c>
      <c r="X1507"/>
      <c r="Y1507" t="s">
        <v>240</v>
      </c>
      <c r="Z1507" s="43" t="str">
        <f>Raw_data[[#This Row],[Month]]&amp;Raw_data[[#This Row],[Locations]]&amp;Raw_data[[#This Row],[Looker2]]</f>
        <v>45292ConroeIOP</v>
      </c>
      <c r="AA1507" s="44" t="str">
        <f>IFERROR(VLOOKUP(Raw_data[[#This Row],[Description]],'LU Table'!$A$1:$B$50,2,0),"")</f>
        <v>IOP</v>
      </c>
      <c r="AB1507" s="44" t="str">
        <f>TRIM(MID(Raw_data[[#This Row],[Location]],LEN("Positive Recovery- ")+1,LEN(Raw_data[[#This Row],[Location]])))</f>
        <v>Conroe</v>
      </c>
      <c r="AC1507" s="45">
        <f t="shared" si="24"/>
        <v>45292</v>
      </c>
      <c r="AD1507" s="44" t="str">
        <f>VLOOKUP(Raw_data[[#This Row],[Locations]]&amp;Raw_data[[#This Row],[Looker2]],Category!A:E,5,0)</f>
        <v>Affiliate</v>
      </c>
      <c r="AE1507" s="44" t="str">
        <f>Raw_data[[#This Row],[Locations]]&amp;Raw_data[[#This Row],[Looker2]]</f>
        <v>ConroeIOP</v>
      </c>
    </row>
    <row r="1508" spans="1:31">
      <c r="A1508" s="15">
        <v>45309</v>
      </c>
      <c r="B1508" s="15">
        <v>45306</v>
      </c>
      <c r="C1508" t="s">
        <v>9</v>
      </c>
      <c r="D1508">
        <v>207533</v>
      </c>
      <c r="E1508" t="s">
        <v>1040</v>
      </c>
      <c r="F1508" t="s">
        <v>534</v>
      </c>
      <c r="G1508" t="s">
        <v>1041</v>
      </c>
      <c r="H1508" t="s">
        <v>166</v>
      </c>
      <c r="I1508" t="s">
        <v>232</v>
      </c>
      <c r="J1508" t="s">
        <v>95</v>
      </c>
      <c r="K1508" t="s">
        <v>547</v>
      </c>
      <c r="L1508" t="s">
        <v>129</v>
      </c>
      <c r="M1508">
        <v>1</v>
      </c>
      <c r="N1508" s="47">
        <v>230</v>
      </c>
      <c r="O1508" s="47">
        <v>0</v>
      </c>
      <c r="P1508" s="47">
        <v>0</v>
      </c>
      <c r="Q1508" s="47">
        <v>0</v>
      </c>
      <c r="R1508" s="47">
        <v>0</v>
      </c>
      <c r="S1508" s="47">
        <v>0</v>
      </c>
      <c r="T1508" s="47">
        <v>207</v>
      </c>
      <c r="U1508" s="47">
        <v>57.5</v>
      </c>
      <c r="V1508" t="s">
        <v>71</v>
      </c>
      <c r="W1508" t="s">
        <v>72</v>
      </c>
      <c r="X1508"/>
      <c r="Y1508" t="s">
        <v>240</v>
      </c>
      <c r="Z1508" s="43" t="str">
        <f>Raw_data[[#This Row],[Month]]&amp;Raw_data[[#This Row],[Locations]]&amp;Raw_data[[#This Row],[Looker2]]</f>
        <v>45292ConroePHP</v>
      </c>
      <c r="AA1508" s="44" t="str">
        <f>IFERROR(VLOOKUP(Raw_data[[#This Row],[Description]],'LU Table'!$A$1:$B$50,2,0),"")</f>
        <v>PHP</v>
      </c>
      <c r="AB1508" s="44" t="str">
        <f>TRIM(MID(Raw_data[[#This Row],[Location]],LEN("Positive Recovery- ")+1,LEN(Raw_data[[#This Row],[Location]])))</f>
        <v>Conroe</v>
      </c>
      <c r="AC1508" s="45">
        <f t="shared" si="24"/>
        <v>45292</v>
      </c>
      <c r="AD1508" s="44" t="str">
        <f>VLOOKUP(Raw_data[[#This Row],[Locations]]&amp;Raw_data[[#This Row],[Looker2]],Category!A:E,5,0)</f>
        <v>Affiliate</v>
      </c>
      <c r="AE1508" s="44" t="str">
        <f>Raw_data[[#This Row],[Locations]]&amp;Raw_data[[#This Row],[Looker2]]</f>
        <v>ConroePHP</v>
      </c>
    </row>
    <row r="1509" spans="1:31">
      <c r="A1509" s="15">
        <v>45309</v>
      </c>
      <c r="B1509" s="15">
        <v>45306</v>
      </c>
      <c r="C1509" t="s">
        <v>9</v>
      </c>
      <c r="D1509">
        <v>207534</v>
      </c>
      <c r="E1509" t="s">
        <v>655</v>
      </c>
      <c r="F1509" t="s">
        <v>283</v>
      </c>
      <c r="G1509" t="s">
        <v>656</v>
      </c>
      <c r="H1509" t="s">
        <v>160</v>
      </c>
      <c r="I1509" t="s">
        <v>232</v>
      </c>
      <c r="J1509" t="s">
        <v>90</v>
      </c>
      <c r="K1509" t="s">
        <v>79</v>
      </c>
      <c r="L1509" t="s">
        <v>128</v>
      </c>
      <c r="M1509">
        <v>1</v>
      </c>
      <c r="N1509" s="47">
        <v>220</v>
      </c>
      <c r="O1509" s="47">
        <v>0</v>
      </c>
      <c r="P1509" s="47">
        <v>0</v>
      </c>
      <c r="Q1509" s="47">
        <v>0</v>
      </c>
      <c r="R1509" s="47">
        <v>0</v>
      </c>
      <c r="S1509" s="47">
        <v>8</v>
      </c>
      <c r="T1509" s="47">
        <v>198</v>
      </c>
      <c r="U1509" s="47">
        <v>39</v>
      </c>
      <c r="V1509" t="s">
        <v>71</v>
      </c>
      <c r="W1509" t="s">
        <v>72</v>
      </c>
      <c r="X1509"/>
      <c r="Y1509" t="s">
        <v>240</v>
      </c>
      <c r="Z1509" s="43" t="str">
        <f>Raw_data[[#This Row],[Month]]&amp;Raw_data[[#This Row],[Locations]]&amp;Raw_data[[#This Row],[Looker2]]</f>
        <v>45292Cinco RanchIOP</v>
      </c>
      <c r="AA1509" s="44" t="str">
        <f>IFERROR(VLOOKUP(Raw_data[[#This Row],[Description]],'LU Table'!$A$1:$B$50,2,0),"")</f>
        <v>IOP</v>
      </c>
      <c r="AB1509" s="44" t="str">
        <f>TRIM(MID(Raw_data[[#This Row],[Location]],LEN("Positive Recovery- ")+1,LEN(Raw_data[[#This Row],[Location]])))</f>
        <v>Cinco Ranch</v>
      </c>
      <c r="AC1509" s="45">
        <f t="shared" si="24"/>
        <v>45292</v>
      </c>
      <c r="AD1509" s="44" t="str">
        <f>VLOOKUP(Raw_data[[#This Row],[Locations]]&amp;Raw_data[[#This Row],[Looker2]],Category!A:E,5,0)</f>
        <v>Affiliate</v>
      </c>
      <c r="AE1509" s="44" t="str">
        <f>Raw_data[[#This Row],[Locations]]&amp;Raw_data[[#This Row],[Looker2]]</f>
        <v>Cinco RanchIOP</v>
      </c>
    </row>
    <row r="1510" spans="1:31">
      <c r="A1510" s="15">
        <v>45309</v>
      </c>
      <c r="B1510" s="15">
        <v>45306</v>
      </c>
      <c r="C1510" t="s">
        <v>9</v>
      </c>
      <c r="D1510">
        <v>207535</v>
      </c>
      <c r="E1510" t="s">
        <v>860</v>
      </c>
      <c r="F1510" t="s">
        <v>290</v>
      </c>
      <c r="G1510" t="s">
        <v>472</v>
      </c>
      <c r="H1510" t="s">
        <v>160</v>
      </c>
      <c r="I1510" t="s">
        <v>232</v>
      </c>
      <c r="J1510" t="s">
        <v>95</v>
      </c>
      <c r="K1510" t="s">
        <v>79</v>
      </c>
      <c r="L1510" t="s">
        <v>128</v>
      </c>
      <c r="M1510">
        <v>1</v>
      </c>
      <c r="N1510" s="47">
        <v>130</v>
      </c>
      <c r="O1510" s="47">
        <v>0</v>
      </c>
      <c r="P1510" s="47">
        <v>0</v>
      </c>
      <c r="Q1510" s="47">
        <v>0</v>
      </c>
      <c r="R1510" s="47">
        <v>0</v>
      </c>
      <c r="S1510" s="47">
        <v>0</v>
      </c>
      <c r="T1510" s="47">
        <v>117</v>
      </c>
      <c r="U1510" s="47">
        <v>26</v>
      </c>
      <c r="V1510" t="s">
        <v>71</v>
      </c>
      <c r="W1510" t="s">
        <v>72</v>
      </c>
      <c r="X1510"/>
      <c r="Y1510" t="s">
        <v>240</v>
      </c>
      <c r="Z1510" s="43" t="str">
        <f>Raw_data[[#This Row],[Month]]&amp;Raw_data[[#This Row],[Locations]]&amp;Raw_data[[#This Row],[Looker2]]</f>
        <v>45292Cinco RanchIOP</v>
      </c>
      <c r="AA1510" s="44" t="str">
        <f>IFERROR(VLOOKUP(Raw_data[[#This Row],[Description]],'LU Table'!$A$1:$B$50,2,0),"")</f>
        <v>IOP</v>
      </c>
      <c r="AB1510" s="44" t="str">
        <f>TRIM(MID(Raw_data[[#This Row],[Location]],LEN("Positive Recovery- ")+1,LEN(Raw_data[[#This Row],[Location]])))</f>
        <v>Cinco Ranch</v>
      </c>
      <c r="AC1510" s="45">
        <f t="shared" si="24"/>
        <v>45292</v>
      </c>
      <c r="AD1510" s="44" t="str">
        <f>VLOOKUP(Raw_data[[#This Row],[Locations]]&amp;Raw_data[[#This Row],[Looker2]],Category!A:E,5,0)</f>
        <v>Affiliate</v>
      </c>
      <c r="AE1510" s="44" t="str">
        <f>Raw_data[[#This Row],[Locations]]&amp;Raw_data[[#This Row],[Looker2]]</f>
        <v>Cinco RanchIOP</v>
      </c>
    </row>
    <row r="1511" spans="1:31">
      <c r="A1511" s="15">
        <v>45309</v>
      </c>
      <c r="B1511" s="15">
        <v>45306</v>
      </c>
      <c r="C1511" t="s">
        <v>9</v>
      </c>
      <c r="D1511">
        <v>207536</v>
      </c>
      <c r="E1511" t="s">
        <v>898</v>
      </c>
      <c r="F1511" t="s">
        <v>415</v>
      </c>
      <c r="G1511" t="s">
        <v>899</v>
      </c>
      <c r="H1511" t="s">
        <v>158</v>
      </c>
      <c r="I1511" t="s">
        <v>232</v>
      </c>
      <c r="J1511" t="s">
        <v>87</v>
      </c>
      <c r="K1511" t="s">
        <v>75</v>
      </c>
      <c r="L1511" t="s">
        <v>128</v>
      </c>
      <c r="M1511">
        <v>1</v>
      </c>
      <c r="N1511" s="47">
        <v>275</v>
      </c>
      <c r="O1511" s="47">
        <v>0</v>
      </c>
      <c r="P1511" s="47">
        <v>0</v>
      </c>
      <c r="Q1511" s="47">
        <v>0</v>
      </c>
      <c r="R1511" s="47">
        <v>0</v>
      </c>
      <c r="S1511" s="47">
        <v>0</v>
      </c>
      <c r="T1511" s="47">
        <v>247.5</v>
      </c>
      <c r="U1511" s="47">
        <v>-27.5</v>
      </c>
      <c r="V1511" t="s">
        <v>71</v>
      </c>
      <c r="W1511" t="s">
        <v>72</v>
      </c>
      <c r="X1511"/>
      <c r="Y1511" t="s">
        <v>240</v>
      </c>
      <c r="Z1511" s="43" t="str">
        <f>Raw_data[[#This Row],[Month]]&amp;Raw_data[[#This Row],[Locations]]&amp;Raw_data[[#This Row],[Looker2]]</f>
        <v>45292The WoodlandsIOP</v>
      </c>
      <c r="AA1511" s="44" t="str">
        <f>IFERROR(VLOOKUP(Raw_data[[#This Row],[Description]],'LU Table'!$A$1:$B$50,2,0),"")</f>
        <v>IOP</v>
      </c>
      <c r="AB1511" s="44" t="str">
        <f>TRIM(MID(Raw_data[[#This Row],[Location]],LEN("Positive Recovery- ")+1,LEN(Raw_data[[#This Row],[Location]])))</f>
        <v>The Woodlands</v>
      </c>
      <c r="AC1511" s="45">
        <f t="shared" si="24"/>
        <v>45292</v>
      </c>
      <c r="AD1511" s="44" t="str">
        <f>VLOOKUP(Raw_data[[#This Row],[Locations]]&amp;Raw_data[[#This Row],[Looker2]],Category!A:E,5,0)</f>
        <v>Affiliate</v>
      </c>
      <c r="AE1511" s="44" t="str">
        <f>Raw_data[[#This Row],[Locations]]&amp;Raw_data[[#This Row],[Looker2]]</f>
        <v>The WoodlandsIOP</v>
      </c>
    </row>
    <row r="1512" spans="1:31">
      <c r="A1512" s="15">
        <v>45309</v>
      </c>
      <c r="B1512" s="15">
        <v>45306</v>
      </c>
      <c r="C1512" t="s">
        <v>9</v>
      </c>
      <c r="D1512">
        <v>207537</v>
      </c>
      <c r="E1512" t="s">
        <v>836</v>
      </c>
      <c r="F1512" t="s">
        <v>255</v>
      </c>
      <c r="G1512" t="s">
        <v>308</v>
      </c>
      <c r="H1512" t="s">
        <v>160</v>
      </c>
      <c r="I1512" t="s">
        <v>232</v>
      </c>
      <c r="J1512" t="s">
        <v>90</v>
      </c>
      <c r="K1512" t="s">
        <v>75</v>
      </c>
      <c r="L1512" t="s">
        <v>128</v>
      </c>
      <c r="M1512">
        <v>1</v>
      </c>
      <c r="N1512" s="47">
        <v>220</v>
      </c>
      <c r="O1512" s="47">
        <v>0</v>
      </c>
      <c r="P1512" s="47">
        <v>0</v>
      </c>
      <c r="Q1512" s="47">
        <v>0</v>
      </c>
      <c r="R1512" s="47">
        <v>0</v>
      </c>
      <c r="S1512" s="47">
        <v>220</v>
      </c>
      <c r="T1512" s="47">
        <v>198</v>
      </c>
      <c r="U1512" s="47">
        <v>198</v>
      </c>
      <c r="V1512" t="s">
        <v>71</v>
      </c>
      <c r="W1512" t="s">
        <v>72</v>
      </c>
      <c r="X1512"/>
      <c r="Y1512" t="s">
        <v>240</v>
      </c>
      <c r="Z1512" s="43" t="str">
        <f>Raw_data[[#This Row],[Month]]&amp;Raw_data[[#This Row],[Locations]]&amp;Raw_data[[#This Row],[Looker2]]</f>
        <v>45292The WoodlandsIOP</v>
      </c>
      <c r="AA1512" s="44" t="str">
        <f>IFERROR(VLOOKUP(Raw_data[[#This Row],[Description]],'LU Table'!$A$1:$B$50,2,0),"")</f>
        <v>IOP</v>
      </c>
      <c r="AB1512" s="44" t="str">
        <f>TRIM(MID(Raw_data[[#This Row],[Location]],LEN("Positive Recovery- ")+1,LEN(Raw_data[[#This Row],[Location]])))</f>
        <v>The Woodlands</v>
      </c>
      <c r="AC1512" s="45">
        <f t="shared" si="24"/>
        <v>45292</v>
      </c>
      <c r="AD1512" s="44" t="str">
        <f>VLOOKUP(Raw_data[[#This Row],[Locations]]&amp;Raw_data[[#This Row],[Looker2]],Category!A:E,5,0)</f>
        <v>Affiliate</v>
      </c>
      <c r="AE1512" s="44" t="str">
        <f>Raw_data[[#This Row],[Locations]]&amp;Raw_data[[#This Row],[Looker2]]</f>
        <v>The WoodlandsIOP</v>
      </c>
    </row>
    <row r="1513" spans="1:31">
      <c r="A1513" s="15">
        <v>45309</v>
      </c>
      <c r="B1513" s="15">
        <v>45306</v>
      </c>
      <c r="C1513" t="s">
        <v>9</v>
      </c>
      <c r="D1513">
        <v>207538</v>
      </c>
      <c r="E1513" t="s">
        <v>774</v>
      </c>
      <c r="F1513" t="s">
        <v>464</v>
      </c>
      <c r="G1513" t="s">
        <v>775</v>
      </c>
      <c r="H1513" t="s">
        <v>158</v>
      </c>
      <c r="I1513" t="s">
        <v>232</v>
      </c>
      <c r="J1513" t="s">
        <v>121</v>
      </c>
      <c r="K1513" t="s">
        <v>75</v>
      </c>
      <c r="L1513" t="s">
        <v>128</v>
      </c>
      <c r="M1513">
        <v>1</v>
      </c>
      <c r="N1513" s="47">
        <v>212</v>
      </c>
      <c r="O1513" s="47">
        <v>0</v>
      </c>
      <c r="P1513" s="47">
        <v>0</v>
      </c>
      <c r="Q1513" s="47">
        <v>0</v>
      </c>
      <c r="R1513" s="47">
        <v>0</v>
      </c>
      <c r="S1513" s="47">
        <v>0</v>
      </c>
      <c r="T1513" s="47">
        <v>190.8</v>
      </c>
      <c r="U1513" s="47">
        <v>21.2</v>
      </c>
      <c r="V1513" t="s">
        <v>71</v>
      </c>
      <c r="W1513" t="s">
        <v>72</v>
      </c>
      <c r="X1513"/>
      <c r="Y1513" t="s">
        <v>240</v>
      </c>
      <c r="Z1513" s="43" t="str">
        <f>Raw_data[[#This Row],[Month]]&amp;Raw_data[[#This Row],[Locations]]&amp;Raw_data[[#This Row],[Looker2]]</f>
        <v>45292The WoodlandsIOP</v>
      </c>
      <c r="AA1513" s="44" t="str">
        <f>IFERROR(VLOOKUP(Raw_data[[#This Row],[Description]],'LU Table'!$A$1:$B$50,2,0),"")</f>
        <v>IOP</v>
      </c>
      <c r="AB1513" s="44" t="str">
        <f>TRIM(MID(Raw_data[[#This Row],[Location]],LEN("Positive Recovery- ")+1,LEN(Raw_data[[#This Row],[Location]])))</f>
        <v>The Woodlands</v>
      </c>
      <c r="AC1513" s="45">
        <f t="shared" si="24"/>
        <v>45292</v>
      </c>
      <c r="AD1513" s="44" t="str">
        <f>VLOOKUP(Raw_data[[#This Row],[Locations]]&amp;Raw_data[[#This Row],[Looker2]],Category!A:E,5,0)</f>
        <v>Affiliate</v>
      </c>
      <c r="AE1513" s="44" t="str">
        <f>Raw_data[[#This Row],[Locations]]&amp;Raw_data[[#This Row],[Looker2]]</f>
        <v>The WoodlandsIOP</v>
      </c>
    </row>
    <row r="1514" spans="1:31">
      <c r="A1514" s="15">
        <v>45309</v>
      </c>
      <c r="B1514" s="15">
        <v>45306</v>
      </c>
      <c r="C1514" t="s">
        <v>9</v>
      </c>
      <c r="D1514">
        <v>207539</v>
      </c>
      <c r="E1514" t="s">
        <v>651</v>
      </c>
      <c r="F1514" t="s">
        <v>341</v>
      </c>
      <c r="G1514" t="s">
        <v>652</v>
      </c>
      <c r="H1514" t="s">
        <v>160</v>
      </c>
      <c r="I1514" t="s">
        <v>232</v>
      </c>
      <c r="J1514" t="s">
        <v>90</v>
      </c>
      <c r="K1514" t="s">
        <v>75</v>
      </c>
      <c r="L1514" t="s">
        <v>128</v>
      </c>
      <c r="M1514">
        <v>1</v>
      </c>
      <c r="N1514" s="47">
        <v>220</v>
      </c>
      <c r="O1514" s="47">
        <v>0</v>
      </c>
      <c r="P1514" s="47">
        <v>0</v>
      </c>
      <c r="Q1514" s="47">
        <v>0</v>
      </c>
      <c r="R1514" s="47">
        <v>0</v>
      </c>
      <c r="S1514" s="47">
        <v>8</v>
      </c>
      <c r="T1514" s="47">
        <v>198</v>
      </c>
      <c r="U1514" s="47">
        <v>-14</v>
      </c>
      <c r="V1514" t="s">
        <v>71</v>
      </c>
      <c r="W1514" t="s">
        <v>72</v>
      </c>
      <c r="X1514"/>
      <c r="Y1514" t="s">
        <v>240</v>
      </c>
      <c r="Z1514" s="43" t="str">
        <f>Raw_data[[#This Row],[Month]]&amp;Raw_data[[#This Row],[Locations]]&amp;Raw_data[[#This Row],[Looker2]]</f>
        <v>45292The WoodlandsIOP</v>
      </c>
      <c r="AA1514" s="44" t="str">
        <f>IFERROR(VLOOKUP(Raw_data[[#This Row],[Description]],'LU Table'!$A$1:$B$50,2,0),"")</f>
        <v>IOP</v>
      </c>
      <c r="AB1514" s="44" t="str">
        <f>TRIM(MID(Raw_data[[#This Row],[Location]],LEN("Positive Recovery- ")+1,LEN(Raw_data[[#This Row],[Location]])))</f>
        <v>The Woodlands</v>
      </c>
      <c r="AC1514" s="45">
        <f t="shared" si="24"/>
        <v>45292</v>
      </c>
      <c r="AD1514" s="44" t="str">
        <f>VLOOKUP(Raw_data[[#This Row],[Locations]]&amp;Raw_data[[#This Row],[Looker2]],Category!A:E,5,0)</f>
        <v>Affiliate</v>
      </c>
      <c r="AE1514" s="44" t="str">
        <f>Raw_data[[#This Row],[Locations]]&amp;Raw_data[[#This Row],[Looker2]]</f>
        <v>The WoodlandsIOP</v>
      </c>
    </row>
    <row r="1515" spans="1:31">
      <c r="A1515" s="15">
        <v>45309</v>
      </c>
      <c r="B1515" s="15">
        <v>45306</v>
      </c>
      <c r="C1515" t="s">
        <v>9</v>
      </c>
      <c r="D1515">
        <v>207540</v>
      </c>
      <c r="E1515" t="s">
        <v>752</v>
      </c>
      <c r="F1515" t="s">
        <v>753</v>
      </c>
      <c r="G1515" t="s">
        <v>252</v>
      </c>
      <c r="H1515" t="s">
        <v>160</v>
      </c>
      <c r="I1515" t="s">
        <v>232</v>
      </c>
      <c r="J1515" t="s">
        <v>90</v>
      </c>
      <c r="K1515" t="s">
        <v>75</v>
      </c>
      <c r="L1515" t="s">
        <v>128</v>
      </c>
      <c r="M1515">
        <v>1</v>
      </c>
      <c r="N1515" s="47">
        <v>220</v>
      </c>
      <c r="O1515" s="47">
        <v>0</v>
      </c>
      <c r="P1515" s="47">
        <v>0</v>
      </c>
      <c r="Q1515" s="47">
        <v>0</v>
      </c>
      <c r="R1515" s="47">
        <v>0</v>
      </c>
      <c r="S1515" s="47">
        <v>220</v>
      </c>
      <c r="T1515" s="47">
        <v>198</v>
      </c>
      <c r="U1515" s="47">
        <v>198</v>
      </c>
      <c r="V1515" t="s">
        <v>71</v>
      </c>
      <c r="W1515" t="s">
        <v>72</v>
      </c>
      <c r="X1515"/>
      <c r="Y1515" t="s">
        <v>240</v>
      </c>
      <c r="Z1515" s="43" t="str">
        <f>Raw_data[[#This Row],[Month]]&amp;Raw_data[[#This Row],[Locations]]&amp;Raw_data[[#This Row],[Looker2]]</f>
        <v>45292The WoodlandsIOP</v>
      </c>
      <c r="AA1515" s="44" t="str">
        <f>IFERROR(VLOOKUP(Raw_data[[#This Row],[Description]],'LU Table'!$A$1:$B$50,2,0),"")</f>
        <v>IOP</v>
      </c>
      <c r="AB1515" s="44" t="str">
        <f>TRIM(MID(Raw_data[[#This Row],[Location]],LEN("Positive Recovery- ")+1,LEN(Raw_data[[#This Row],[Location]])))</f>
        <v>The Woodlands</v>
      </c>
      <c r="AC1515" s="45">
        <f t="shared" si="24"/>
        <v>45292</v>
      </c>
      <c r="AD1515" s="44" t="str">
        <f>VLOOKUP(Raw_data[[#This Row],[Locations]]&amp;Raw_data[[#This Row],[Looker2]],Category!A:E,5,0)</f>
        <v>Affiliate</v>
      </c>
      <c r="AE1515" s="44" t="str">
        <f>Raw_data[[#This Row],[Locations]]&amp;Raw_data[[#This Row],[Looker2]]</f>
        <v>The WoodlandsIOP</v>
      </c>
    </row>
    <row r="1516" spans="1:31">
      <c r="A1516" s="15">
        <v>45309</v>
      </c>
      <c r="B1516" s="15">
        <v>45306</v>
      </c>
      <c r="C1516" t="s">
        <v>9</v>
      </c>
      <c r="D1516">
        <v>207541</v>
      </c>
      <c r="E1516" t="s">
        <v>611</v>
      </c>
      <c r="F1516" t="s">
        <v>361</v>
      </c>
      <c r="G1516" t="s">
        <v>607</v>
      </c>
      <c r="H1516" t="s">
        <v>160</v>
      </c>
      <c r="I1516" t="s">
        <v>232</v>
      </c>
      <c r="J1516" t="s">
        <v>95</v>
      </c>
      <c r="K1516" t="s">
        <v>75</v>
      </c>
      <c r="L1516" t="s">
        <v>128</v>
      </c>
      <c r="M1516">
        <v>1</v>
      </c>
      <c r="N1516" s="47">
        <v>130</v>
      </c>
      <c r="O1516" s="47">
        <v>0</v>
      </c>
      <c r="P1516" s="47">
        <v>0</v>
      </c>
      <c r="Q1516" s="47">
        <v>0</v>
      </c>
      <c r="R1516" s="47">
        <v>0</v>
      </c>
      <c r="S1516" s="47">
        <v>0</v>
      </c>
      <c r="T1516" s="47">
        <v>117</v>
      </c>
      <c r="U1516" s="47">
        <v>-13</v>
      </c>
      <c r="V1516" t="s">
        <v>71</v>
      </c>
      <c r="W1516" t="s">
        <v>72</v>
      </c>
      <c r="X1516"/>
      <c r="Y1516" t="s">
        <v>240</v>
      </c>
      <c r="Z1516" s="43" t="str">
        <f>Raw_data[[#This Row],[Month]]&amp;Raw_data[[#This Row],[Locations]]&amp;Raw_data[[#This Row],[Looker2]]</f>
        <v>45292The WoodlandsIOP</v>
      </c>
      <c r="AA1516" s="44" t="str">
        <f>IFERROR(VLOOKUP(Raw_data[[#This Row],[Description]],'LU Table'!$A$1:$B$50,2,0),"")</f>
        <v>IOP</v>
      </c>
      <c r="AB1516" s="44" t="str">
        <f>TRIM(MID(Raw_data[[#This Row],[Location]],LEN("Positive Recovery- ")+1,LEN(Raw_data[[#This Row],[Location]])))</f>
        <v>The Woodlands</v>
      </c>
      <c r="AC1516" s="45">
        <f t="shared" si="24"/>
        <v>45292</v>
      </c>
      <c r="AD1516" s="44" t="str">
        <f>VLOOKUP(Raw_data[[#This Row],[Locations]]&amp;Raw_data[[#This Row],[Looker2]],Category!A:E,5,0)</f>
        <v>Affiliate</v>
      </c>
      <c r="AE1516" s="44" t="str">
        <f>Raw_data[[#This Row],[Locations]]&amp;Raw_data[[#This Row],[Looker2]]</f>
        <v>The WoodlandsIOP</v>
      </c>
    </row>
    <row r="1517" spans="1:31">
      <c r="A1517" s="15">
        <v>45309</v>
      </c>
      <c r="B1517" s="15">
        <v>45306</v>
      </c>
      <c r="C1517" t="s">
        <v>9</v>
      </c>
      <c r="D1517">
        <v>207542</v>
      </c>
      <c r="E1517" t="s">
        <v>816</v>
      </c>
      <c r="F1517" t="s">
        <v>265</v>
      </c>
      <c r="G1517" t="s">
        <v>817</v>
      </c>
      <c r="H1517" t="s">
        <v>166</v>
      </c>
      <c r="I1517" t="s">
        <v>232</v>
      </c>
      <c r="J1517" t="s">
        <v>94</v>
      </c>
      <c r="K1517" t="s">
        <v>75</v>
      </c>
      <c r="L1517" t="s">
        <v>129</v>
      </c>
      <c r="M1517">
        <v>1</v>
      </c>
      <c r="N1517" s="47">
        <v>325</v>
      </c>
      <c r="O1517" s="47">
        <v>0</v>
      </c>
      <c r="P1517" s="47">
        <v>0</v>
      </c>
      <c r="Q1517" s="47">
        <v>0</v>
      </c>
      <c r="R1517" s="47">
        <v>0</v>
      </c>
      <c r="S1517" s="47">
        <v>0</v>
      </c>
      <c r="T1517" s="47">
        <v>292.5</v>
      </c>
      <c r="U1517" s="47">
        <v>292.5</v>
      </c>
      <c r="V1517" t="s">
        <v>71</v>
      </c>
      <c r="W1517" t="s">
        <v>72</v>
      </c>
      <c r="X1517"/>
      <c r="Y1517" t="s">
        <v>240</v>
      </c>
      <c r="Z1517" s="43" t="str">
        <f>Raw_data[[#This Row],[Month]]&amp;Raw_data[[#This Row],[Locations]]&amp;Raw_data[[#This Row],[Looker2]]</f>
        <v>45292The WoodlandsPHP</v>
      </c>
      <c r="AA1517" s="44" t="str">
        <f>IFERROR(VLOOKUP(Raw_data[[#This Row],[Description]],'LU Table'!$A$1:$B$50,2,0),"")</f>
        <v>PHP</v>
      </c>
      <c r="AB1517" s="44" t="str">
        <f>TRIM(MID(Raw_data[[#This Row],[Location]],LEN("Positive Recovery- ")+1,LEN(Raw_data[[#This Row],[Location]])))</f>
        <v>The Woodlands</v>
      </c>
      <c r="AC1517" s="45">
        <f t="shared" si="24"/>
        <v>45292</v>
      </c>
      <c r="AD1517" s="44" t="str">
        <f>VLOOKUP(Raw_data[[#This Row],[Locations]]&amp;Raw_data[[#This Row],[Looker2]],Category!A:E,5,0)</f>
        <v>Affiliate</v>
      </c>
      <c r="AE1517" s="44" t="str">
        <f>Raw_data[[#This Row],[Locations]]&amp;Raw_data[[#This Row],[Looker2]]</f>
        <v>The WoodlandsPHP</v>
      </c>
    </row>
    <row r="1518" spans="1:31">
      <c r="A1518" s="15">
        <v>45309</v>
      </c>
      <c r="B1518" s="15">
        <v>45306</v>
      </c>
      <c r="C1518" t="s">
        <v>9</v>
      </c>
      <c r="D1518">
        <v>207543</v>
      </c>
      <c r="E1518" t="s">
        <v>662</v>
      </c>
      <c r="F1518" t="s">
        <v>289</v>
      </c>
      <c r="G1518" t="s">
        <v>663</v>
      </c>
      <c r="H1518" t="s">
        <v>158</v>
      </c>
      <c r="I1518" t="s">
        <v>232</v>
      </c>
      <c r="J1518" t="s">
        <v>87</v>
      </c>
      <c r="K1518" t="s">
        <v>579</v>
      </c>
      <c r="L1518" t="s">
        <v>128</v>
      </c>
      <c r="M1518">
        <v>1</v>
      </c>
      <c r="N1518" s="47">
        <v>275</v>
      </c>
      <c r="O1518" s="47">
        <v>0</v>
      </c>
      <c r="P1518" s="47">
        <v>0</v>
      </c>
      <c r="Q1518" s="47">
        <v>0</v>
      </c>
      <c r="R1518" s="47">
        <v>0</v>
      </c>
      <c r="S1518" s="47">
        <v>0</v>
      </c>
      <c r="T1518" s="47">
        <v>247.5</v>
      </c>
      <c r="U1518" s="47">
        <v>247.5</v>
      </c>
      <c r="V1518" t="s">
        <v>71</v>
      </c>
      <c r="W1518" t="s">
        <v>72</v>
      </c>
      <c r="X1518"/>
      <c r="Y1518" t="s">
        <v>240</v>
      </c>
      <c r="Z1518" s="43" t="str">
        <f>Raw_data[[#This Row],[Month]]&amp;Raw_data[[#This Row],[Locations]]&amp;Raw_data[[#This Row],[Looker2]]</f>
        <v>45292Round RockIOP</v>
      </c>
      <c r="AA1518" s="44" t="str">
        <f>IFERROR(VLOOKUP(Raw_data[[#This Row],[Description]],'LU Table'!$A$1:$B$50,2,0),"")</f>
        <v>IOP</v>
      </c>
      <c r="AB1518" s="44" t="str">
        <f>TRIM(MID(Raw_data[[#This Row],[Location]],LEN("Positive Recovery- ")+1,LEN(Raw_data[[#This Row],[Location]])))</f>
        <v>Round Rock</v>
      </c>
      <c r="AC1518" s="45">
        <f t="shared" si="24"/>
        <v>45292</v>
      </c>
      <c r="AD1518" s="44" t="str">
        <f>VLOOKUP(Raw_data[[#This Row],[Locations]]&amp;Raw_data[[#This Row],[Looker2]],Category!A:E,5,0)</f>
        <v>Affiliate</v>
      </c>
      <c r="AE1518" s="44" t="str">
        <f>Raw_data[[#This Row],[Locations]]&amp;Raw_data[[#This Row],[Looker2]]</f>
        <v>Round RockIOP</v>
      </c>
    </row>
    <row r="1519" spans="1:31">
      <c r="A1519" s="15">
        <v>45309</v>
      </c>
      <c r="B1519" s="15">
        <v>45306</v>
      </c>
      <c r="C1519" t="s">
        <v>9</v>
      </c>
      <c r="D1519">
        <v>207544</v>
      </c>
      <c r="E1519" t="s">
        <v>716</v>
      </c>
      <c r="F1519" t="s">
        <v>717</v>
      </c>
      <c r="G1519" t="s">
        <v>718</v>
      </c>
      <c r="H1519" t="s">
        <v>158</v>
      </c>
      <c r="I1519" t="s">
        <v>232</v>
      </c>
      <c r="J1519" t="s">
        <v>140</v>
      </c>
      <c r="K1519" t="s">
        <v>579</v>
      </c>
      <c r="L1519" t="s">
        <v>128</v>
      </c>
      <c r="M1519">
        <v>1</v>
      </c>
      <c r="N1519" s="47">
        <v>180</v>
      </c>
      <c r="O1519" s="47">
        <v>0</v>
      </c>
      <c r="P1519" s="47">
        <v>0</v>
      </c>
      <c r="Q1519" s="47">
        <v>0</v>
      </c>
      <c r="R1519" s="47">
        <v>0</v>
      </c>
      <c r="S1519" s="47">
        <v>0</v>
      </c>
      <c r="T1519" s="47">
        <v>162</v>
      </c>
      <c r="U1519" s="47">
        <v>30</v>
      </c>
      <c r="V1519" t="s">
        <v>71</v>
      </c>
      <c r="W1519" t="s">
        <v>72</v>
      </c>
      <c r="X1519"/>
      <c r="Y1519" t="s">
        <v>240</v>
      </c>
      <c r="Z1519" s="43" t="str">
        <f>Raw_data[[#This Row],[Month]]&amp;Raw_data[[#This Row],[Locations]]&amp;Raw_data[[#This Row],[Looker2]]</f>
        <v>45292Round RockIOP</v>
      </c>
      <c r="AA1519" s="44" t="str">
        <f>IFERROR(VLOOKUP(Raw_data[[#This Row],[Description]],'LU Table'!$A$1:$B$50,2,0),"")</f>
        <v>IOP</v>
      </c>
      <c r="AB1519" s="44" t="str">
        <f>TRIM(MID(Raw_data[[#This Row],[Location]],LEN("Positive Recovery- ")+1,LEN(Raw_data[[#This Row],[Location]])))</f>
        <v>Round Rock</v>
      </c>
      <c r="AC1519" s="45">
        <f t="shared" si="24"/>
        <v>45292</v>
      </c>
      <c r="AD1519" s="44" t="str">
        <f>VLOOKUP(Raw_data[[#This Row],[Locations]]&amp;Raw_data[[#This Row],[Looker2]],Category!A:E,5,0)</f>
        <v>Affiliate</v>
      </c>
      <c r="AE1519" s="44" t="str">
        <f>Raw_data[[#This Row],[Locations]]&amp;Raw_data[[#This Row],[Looker2]]</f>
        <v>Round RockIOP</v>
      </c>
    </row>
    <row r="1520" spans="1:31">
      <c r="A1520" s="15">
        <v>45309</v>
      </c>
      <c r="B1520" s="15">
        <v>45306</v>
      </c>
      <c r="C1520" t="s">
        <v>9</v>
      </c>
      <c r="D1520">
        <v>207545</v>
      </c>
      <c r="E1520" t="s">
        <v>821</v>
      </c>
      <c r="F1520" t="s">
        <v>278</v>
      </c>
      <c r="G1520" t="s">
        <v>822</v>
      </c>
      <c r="H1520" t="s">
        <v>158</v>
      </c>
      <c r="I1520" t="s">
        <v>232</v>
      </c>
      <c r="J1520" t="s">
        <v>88</v>
      </c>
      <c r="K1520" t="s">
        <v>579</v>
      </c>
      <c r="L1520" t="s">
        <v>128</v>
      </c>
      <c r="M1520">
        <v>1</v>
      </c>
      <c r="N1520" s="47">
        <v>250</v>
      </c>
      <c r="O1520" s="47">
        <v>0</v>
      </c>
      <c r="P1520" s="47">
        <v>0</v>
      </c>
      <c r="Q1520" s="47">
        <v>0</v>
      </c>
      <c r="R1520" s="47">
        <v>0</v>
      </c>
      <c r="S1520" s="47">
        <v>250</v>
      </c>
      <c r="T1520" s="47">
        <v>225</v>
      </c>
      <c r="U1520" s="47">
        <v>225</v>
      </c>
      <c r="V1520" t="s">
        <v>71</v>
      </c>
      <c r="W1520" t="s">
        <v>72</v>
      </c>
      <c r="X1520"/>
      <c r="Y1520" t="s">
        <v>240</v>
      </c>
      <c r="Z1520" s="43" t="str">
        <f>Raw_data[[#This Row],[Month]]&amp;Raw_data[[#This Row],[Locations]]&amp;Raw_data[[#This Row],[Looker2]]</f>
        <v>45292Round RockIOP</v>
      </c>
      <c r="AA1520" s="44" t="str">
        <f>IFERROR(VLOOKUP(Raw_data[[#This Row],[Description]],'LU Table'!$A$1:$B$50,2,0),"")</f>
        <v>IOP</v>
      </c>
      <c r="AB1520" s="44" t="str">
        <f>TRIM(MID(Raw_data[[#This Row],[Location]],LEN("Positive Recovery- ")+1,LEN(Raw_data[[#This Row],[Location]])))</f>
        <v>Round Rock</v>
      </c>
      <c r="AC1520" s="45">
        <f t="shared" si="24"/>
        <v>45292</v>
      </c>
      <c r="AD1520" s="44" t="str">
        <f>VLOOKUP(Raw_data[[#This Row],[Locations]]&amp;Raw_data[[#This Row],[Looker2]],Category!A:E,5,0)</f>
        <v>Affiliate</v>
      </c>
      <c r="AE1520" s="44" t="str">
        <f>Raw_data[[#This Row],[Locations]]&amp;Raw_data[[#This Row],[Looker2]]</f>
        <v>Round RockIOP</v>
      </c>
    </row>
    <row r="1521" spans="1:31">
      <c r="A1521" s="15">
        <v>45309</v>
      </c>
      <c r="B1521" s="15">
        <v>45306</v>
      </c>
      <c r="C1521" t="s">
        <v>9</v>
      </c>
      <c r="D1521">
        <v>207546</v>
      </c>
      <c r="E1521" t="s">
        <v>823</v>
      </c>
      <c r="F1521" t="s">
        <v>37</v>
      </c>
      <c r="G1521" t="s">
        <v>327</v>
      </c>
      <c r="H1521" t="s">
        <v>158</v>
      </c>
      <c r="I1521" t="s">
        <v>232</v>
      </c>
      <c r="J1521" t="s">
        <v>87</v>
      </c>
      <c r="K1521" t="s">
        <v>579</v>
      </c>
      <c r="L1521" t="s">
        <v>128</v>
      </c>
      <c r="M1521">
        <v>1</v>
      </c>
      <c r="N1521" s="47">
        <v>275</v>
      </c>
      <c r="O1521" s="47">
        <v>0</v>
      </c>
      <c r="P1521" s="47">
        <v>0</v>
      </c>
      <c r="Q1521" s="47">
        <v>0</v>
      </c>
      <c r="R1521" s="47">
        <v>0</v>
      </c>
      <c r="S1521" s="47">
        <v>275</v>
      </c>
      <c r="T1521" s="47">
        <v>247.5</v>
      </c>
      <c r="U1521" s="47">
        <v>247.5</v>
      </c>
      <c r="V1521" t="s">
        <v>71</v>
      </c>
      <c r="W1521" t="s">
        <v>72</v>
      </c>
      <c r="X1521"/>
      <c r="Y1521" t="s">
        <v>240</v>
      </c>
      <c r="Z1521" s="43" t="str">
        <f>Raw_data[[#This Row],[Month]]&amp;Raw_data[[#This Row],[Locations]]&amp;Raw_data[[#This Row],[Looker2]]</f>
        <v>45292Round RockIOP</v>
      </c>
      <c r="AA1521" s="44" t="str">
        <f>IFERROR(VLOOKUP(Raw_data[[#This Row],[Description]],'LU Table'!$A$1:$B$50,2,0),"")</f>
        <v>IOP</v>
      </c>
      <c r="AB1521" s="44" t="str">
        <f>TRIM(MID(Raw_data[[#This Row],[Location]],LEN("Positive Recovery- ")+1,LEN(Raw_data[[#This Row],[Location]])))</f>
        <v>Round Rock</v>
      </c>
      <c r="AC1521" s="45">
        <f t="shared" si="24"/>
        <v>45292</v>
      </c>
      <c r="AD1521" s="44" t="str">
        <f>VLOOKUP(Raw_data[[#This Row],[Locations]]&amp;Raw_data[[#This Row],[Looker2]],Category!A:E,5,0)</f>
        <v>Affiliate</v>
      </c>
      <c r="AE1521" s="44" t="str">
        <f>Raw_data[[#This Row],[Locations]]&amp;Raw_data[[#This Row],[Looker2]]</f>
        <v>Round RockIOP</v>
      </c>
    </row>
    <row r="1522" spans="1:31">
      <c r="A1522" s="15">
        <v>45309</v>
      </c>
      <c r="B1522" s="15">
        <v>45306</v>
      </c>
      <c r="C1522" t="s">
        <v>9</v>
      </c>
      <c r="D1522">
        <v>207547</v>
      </c>
      <c r="E1522" t="s">
        <v>951</v>
      </c>
      <c r="F1522" t="s">
        <v>479</v>
      </c>
      <c r="G1522" t="s">
        <v>952</v>
      </c>
      <c r="H1522" t="s">
        <v>160</v>
      </c>
      <c r="I1522" t="s">
        <v>232</v>
      </c>
      <c r="J1522" t="s">
        <v>961</v>
      </c>
      <c r="K1522" t="s">
        <v>18</v>
      </c>
      <c r="L1522" t="s">
        <v>128</v>
      </c>
      <c r="M1522">
        <v>1</v>
      </c>
      <c r="N1522" s="47">
        <v>220</v>
      </c>
      <c r="O1522" s="47">
        <v>0</v>
      </c>
      <c r="P1522" s="47">
        <v>0</v>
      </c>
      <c r="Q1522" s="47">
        <v>0</v>
      </c>
      <c r="R1522" s="47">
        <v>0</v>
      </c>
      <c r="S1522" s="47">
        <v>220</v>
      </c>
      <c r="T1522" s="47">
        <v>198</v>
      </c>
      <c r="U1522" s="47">
        <v>198</v>
      </c>
      <c r="V1522" t="s">
        <v>71</v>
      </c>
      <c r="W1522" t="s">
        <v>72</v>
      </c>
      <c r="X1522"/>
      <c r="Y1522" t="s">
        <v>240</v>
      </c>
      <c r="Z1522" s="43" t="str">
        <f>Raw_data[[#This Row],[Month]]&amp;Raw_data[[#This Row],[Locations]]&amp;Raw_data[[#This Row],[Looker2]]</f>
        <v>45292San AntonioIOP</v>
      </c>
      <c r="AA1522" s="44" t="str">
        <f>IFERROR(VLOOKUP(Raw_data[[#This Row],[Description]],'LU Table'!$A$1:$B$50,2,0),"")</f>
        <v>IOP</v>
      </c>
      <c r="AB1522" s="44" t="str">
        <f>TRIM(MID(Raw_data[[#This Row],[Location]],LEN("Positive Recovery- ")+1,LEN(Raw_data[[#This Row],[Location]])))</f>
        <v>San Antonio</v>
      </c>
      <c r="AC1522" s="45">
        <f t="shared" si="24"/>
        <v>45292</v>
      </c>
      <c r="AD1522" s="44" t="str">
        <f>VLOOKUP(Raw_data[[#This Row],[Locations]]&amp;Raw_data[[#This Row],[Looker2]],Category!A:E,5,0)</f>
        <v>Affiliate</v>
      </c>
      <c r="AE1522" s="44" t="str">
        <f>Raw_data[[#This Row],[Locations]]&amp;Raw_data[[#This Row],[Looker2]]</f>
        <v>San AntonioIOP</v>
      </c>
    </row>
    <row r="1523" spans="1:31">
      <c r="A1523" s="15">
        <v>45309</v>
      </c>
      <c r="B1523" s="15">
        <v>45306</v>
      </c>
      <c r="C1523" t="s">
        <v>9</v>
      </c>
      <c r="D1523">
        <v>207548</v>
      </c>
      <c r="E1523" t="s">
        <v>1063</v>
      </c>
      <c r="F1523" t="s">
        <v>827</v>
      </c>
      <c r="G1523" t="s">
        <v>996</v>
      </c>
      <c r="H1523" t="s">
        <v>159</v>
      </c>
      <c r="I1523" t="s">
        <v>232</v>
      </c>
      <c r="J1523" t="s">
        <v>17</v>
      </c>
      <c r="K1523" t="s">
        <v>18</v>
      </c>
      <c r="L1523" t="s">
        <v>128</v>
      </c>
      <c r="M1523">
        <v>1</v>
      </c>
      <c r="N1523" s="47">
        <v>225</v>
      </c>
      <c r="O1523" s="47">
        <v>0</v>
      </c>
      <c r="P1523" s="47">
        <v>0</v>
      </c>
      <c r="Q1523" s="47">
        <v>0</v>
      </c>
      <c r="R1523" s="47">
        <v>0</v>
      </c>
      <c r="S1523" s="47">
        <v>225</v>
      </c>
      <c r="T1523" s="47">
        <v>225</v>
      </c>
      <c r="U1523" s="47">
        <v>225</v>
      </c>
      <c r="V1523" t="s">
        <v>71</v>
      </c>
      <c r="W1523" t="s">
        <v>72</v>
      </c>
      <c r="X1523"/>
      <c r="Y1523" t="s">
        <v>240</v>
      </c>
      <c r="Z1523" s="43" t="str">
        <f>Raw_data[[#This Row],[Month]]&amp;Raw_data[[#This Row],[Locations]]&amp;Raw_data[[#This Row],[Looker2]]</f>
        <v>45292San AntonioIOP</v>
      </c>
      <c r="AA1523" s="44" t="str">
        <f>IFERROR(VLOOKUP(Raw_data[[#This Row],[Description]],'LU Table'!$A$1:$B$50,2,0),"")</f>
        <v>IOP</v>
      </c>
      <c r="AB1523" s="44" t="str">
        <f>TRIM(MID(Raw_data[[#This Row],[Location]],LEN("Positive Recovery- ")+1,LEN(Raw_data[[#This Row],[Location]])))</f>
        <v>San Antonio</v>
      </c>
      <c r="AC1523" s="45">
        <f t="shared" si="24"/>
        <v>45292</v>
      </c>
      <c r="AD1523" s="44" t="str">
        <f>VLOOKUP(Raw_data[[#This Row],[Locations]]&amp;Raw_data[[#This Row],[Looker2]],Category!A:E,5,0)</f>
        <v>Affiliate</v>
      </c>
      <c r="AE1523" s="44" t="str">
        <f>Raw_data[[#This Row],[Locations]]&amp;Raw_data[[#This Row],[Looker2]]</f>
        <v>San AntonioIOP</v>
      </c>
    </row>
    <row r="1524" spans="1:31">
      <c r="A1524" s="15">
        <v>45309</v>
      </c>
      <c r="B1524" s="15">
        <v>45306</v>
      </c>
      <c r="C1524" t="s">
        <v>9</v>
      </c>
      <c r="D1524">
        <v>207549</v>
      </c>
      <c r="E1524" t="s">
        <v>818</v>
      </c>
      <c r="F1524" t="s">
        <v>819</v>
      </c>
      <c r="G1524" t="s">
        <v>432</v>
      </c>
      <c r="H1524" t="s">
        <v>158</v>
      </c>
      <c r="I1524" t="s">
        <v>232</v>
      </c>
      <c r="J1524" t="s">
        <v>97</v>
      </c>
      <c r="K1524" t="s">
        <v>18</v>
      </c>
      <c r="L1524" t="s">
        <v>128</v>
      </c>
      <c r="M1524">
        <v>1</v>
      </c>
      <c r="N1524" s="47">
        <v>225</v>
      </c>
      <c r="O1524" s="47">
        <v>0</v>
      </c>
      <c r="P1524" s="47">
        <v>0</v>
      </c>
      <c r="Q1524" s="47">
        <v>0</v>
      </c>
      <c r="R1524" s="47">
        <v>0</v>
      </c>
      <c r="S1524" s="47">
        <v>225</v>
      </c>
      <c r="T1524" s="47">
        <v>202.5</v>
      </c>
      <c r="U1524" s="47">
        <v>202.5</v>
      </c>
      <c r="V1524" t="s">
        <v>71</v>
      </c>
      <c r="W1524" t="s">
        <v>72</v>
      </c>
      <c r="X1524"/>
      <c r="Y1524" t="s">
        <v>240</v>
      </c>
      <c r="Z1524" s="43" t="str">
        <f>Raw_data[[#This Row],[Month]]&amp;Raw_data[[#This Row],[Locations]]&amp;Raw_data[[#This Row],[Looker2]]</f>
        <v>45292San AntonioIOP</v>
      </c>
      <c r="AA1524" s="44" t="str">
        <f>IFERROR(VLOOKUP(Raw_data[[#This Row],[Description]],'LU Table'!$A$1:$B$50,2,0),"")</f>
        <v>IOP</v>
      </c>
      <c r="AB1524" s="44" t="str">
        <f>TRIM(MID(Raw_data[[#This Row],[Location]],LEN("Positive Recovery- ")+1,LEN(Raw_data[[#This Row],[Location]])))</f>
        <v>San Antonio</v>
      </c>
      <c r="AC1524" s="45">
        <f t="shared" si="24"/>
        <v>45292</v>
      </c>
      <c r="AD1524" s="44" t="str">
        <f>VLOOKUP(Raw_data[[#This Row],[Locations]]&amp;Raw_data[[#This Row],[Looker2]],Category!A:E,5,0)</f>
        <v>Affiliate</v>
      </c>
      <c r="AE1524" s="44" t="str">
        <f>Raw_data[[#This Row],[Locations]]&amp;Raw_data[[#This Row],[Looker2]]</f>
        <v>San AntonioIOP</v>
      </c>
    </row>
    <row r="1525" spans="1:31">
      <c r="A1525" s="15">
        <v>45309</v>
      </c>
      <c r="B1525" s="15">
        <v>45306</v>
      </c>
      <c r="C1525" t="s">
        <v>9</v>
      </c>
      <c r="D1525">
        <v>207550</v>
      </c>
      <c r="E1525" t="s">
        <v>1087</v>
      </c>
      <c r="F1525" t="s">
        <v>1088</v>
      </c>
      <c r="G1525" t="s">
        <v>317</v>
      </c>
      <c r="H1525" t="s">
        <v>158</v>
      </c>
      <c r="I1525" t="s">
        <v>232</v>
      </c>
      <c r="J1525" t="s">
        <v>88</v>
      </c>
      <c r="K1525" t="s">
        <v>62</v>
      </c>
      <c r="L1525" t="s">
        <v>128</v>
      </c>
      <c r="M1525">
        <v>1</v>
      </c>
      <c r="N1525" s="47">
        <v>250</v>
      </c>
      <c r="O1525" s="47">
        <v>0</v>
      </c>
      <c r="P1525" s="47">
        <v>0</v>
      </c>
      <c r="Q1525" s="47">
        <v>0</v>
      </c>
      <c r="R1525" s="47">
        <v>0</v>
      </c>
      <c r="S1525" s="47">
        <v>250</v>
      </c>
      <c r="T1525" s="47">
        <v>225</v>
      </c>
      <c r="U1525" s="47">
        <v>225</v>
      </c>
      <c r="V1525" t="s">
        <v>71</v>
      </c>
      <c r="W1525" t="s">
        <v>72</v>
      </c>
      <c r="X1525"/>
      <c r="Y1525" t="s">
        <v>240</v>
      </c>
      <c r="Z1525" s="43" t="str">
        <f>Raw_data[[#This Row],[Month]]&amp;Raw_data[[#This Row],[Locations]]&amp;Raw_data[[#This Row],[Looker2]]</f>
        <v>45292SugarlandIOP</v>
      </c>
      <c r="AA1525" s="44" t="str">
        <f>IFERROR(VLOOKUP(Raw_data[[#This Row],[Description]],'LU Table'!$A$1:$B$50,2,0),"")</f>
        <v>IOP</v>
      </c>
      <c r="AB1525" s="44" t="str">
        <f>TRIM(MID(Raw_data[[#This Row],[Location]],LEN("Positive Recovery- ")+1,LEN(Raw_data[[#This Row],[Location]])))</f>
        <v>Sugarland</v>
      </c>
      <c r="AC1525" s="45">
        <f t="shared" si="24"/>
        <v>45292</v>
      </c>
      <c r="AD1525" s="44" t="str">
        <f>VLOOKUP(Raw_data[[#This Row],[Locations]]&amp;Raw_data[[#This Row],[Looker2]],Category!A:E,5,0)</f>
        <v>Affiliate</v>
      </c>
      <c r="AE1525" s="44" t="str">
        <f>Raw_data[[#This Row],[Locations]]&amp;Raw_data[[#This Row],[Looker2]]</f>
        <v>SugarlandIOP</v>
      </c>
    </row>
    <row r="1526" spans="1:31">
      <c r="A1526" s="15">
        <v>45309</v>
      </c>
      <c r="B1526" s="15">
        <v>45306</v>
      </c>
      <c r="C1526" t="s">
        <v>9</v>
      </c>
      <c r="D1526">
        <v>207551</v>
      </c>
      <c r="E1526" t="s">
        <v>985</v>
      </c>
      <c r="F1526" t="s">
        <v>324</v>
      </c>
      <c r="G1526" t="s">
        <v>393</v>
      </c>
      <c r="H1526" t="s">
        <v>158</v>
      </c>
      <c r="I1526" t="s">
        <v>232</v>
      </c>
      <c r="J1526" t="s">
        <v>87</v>
      </c>
      <c r="K1526" t="s">
        <v>62</v>
      </c>
      <c r="L1526" t="s">
        <v>128</v>
      </c>
      <c r="M1526">
        <v>1</v>
      </c>
      <c r="N1526" s="47">
        <v>275</v>
      </c>
      <c r="O1526" s="47">
        <v>0</v>
      </c>
      <c r="P1526" s="47">
        <v>0</v>
      </c>
      <c r="Q1526" s="47">
        <v>0</v>
      </c>
      <c r="R1526" s="47">
        <v>0</v>
      </c>
      <c r="S1526" s="47">
        <v>275</v>
      </c>
      <c r="T1526" s="47">
        <v>247.5</v>
      </c>
      <c r="U1526" s="47">
        <v>247.5</v>
      </c>
      <c r="V1526" t="s">
        <v>71</v>
      </c>
      <c r="W1526" t="s">
        <v>72</v>
      </c>
      <c r="X1526"/>
      <c r="Y1526" t="s">
        <v>240</v>
      </c>
      <c r="Z1526" s="43" t="str">
        <f>Raw_data[[#This Row],[Month]]&amp;Raw_data[[#This Row],[Locations]]&amp;Raw_data[[#This Row],[Looker2]]</f>
        <v>45292SugarlandIOP</v>
      </c>
      <c r="AA1526" s="44" t="str">
        <f>IFERROR(VLOOKUP(Raw_data[[#This Row],[Description]],'LU Table'!$A$1:$B$50,2,0),"")</f>
        <v>IOP</v>
      </c>
      <c r="AB1526" s="44" t="str">
        <f>TRIM(MID(Raw_data[[#This Row],[Location]],LEN("Positive Recovery- ")+1,LEN(Raw_data[[#This Row],[Location]])))</f>
        <v>Sugarland</v>
      </c>
      <c r="AC1526" s="45">
        <f t="shared" si="24"/>
        <v>45292</v>
      </c>
      <c r="AD1526" s="44" t="str">
        <f>VLOOKUP(Raw_data[[#This Row],[Locations]]&amp;Raw_data[[#This Row],[Looker2]],Category!A:E,5,0)</f>
        <v>Affiliate</v>
      </c>
      <c r="AE1526" s="44" t="str">
        <f>Raw_data[[#This Row],[Locations]]&amp;Raw_data[[#This Row],[Looker2]]</f>
        <v>SugarlandIOP</v>
      </c>
    </row>
    <row r="1527" spans="1:31">
      <c r="A1527" s="15">
        <v>45309</v>
      </c>
      <c r="B1527" s="15">
        <v>45306</v>
      </c>
      <c r="C1527" t="s">
        <v>9</v>
      </c>
      <c r="D1527">
        <v>207552</v>
      </c>
      <c r="E1527" t="s">
        <v>754</v>
      </c>
      <c r="F1527" t="s">
        <v>274</v>
      </c>
      <c r="G1527" t="s">
        <v>755</v>
      </c>
      <c r="H1527" t="s">
        <v>158</v>
      </c>
      <c r="I1527" t="s">
        <v>232</v>
      </c>
      <c r="J1527" t="s">
        <v>87</v>
      </c>
      <c r="K1527" t="s">
        <v>234</v>
      </c>
      <c r="L1527" t="s">
        <v>128</v>
      </c>
      <c r="M1527">
        <v>1</v>
      </c>
      <c r="N1527" s="47">
        <v>275</v>
      </c>
      <c r="O1527" s="47">
        <v>0</v>
      </c>
      <c r="P1527" s="47">
        <v>0</v>
      </c>
      <c r="Q1527" s="47">
        <v>0</v>
      </c>
      <c r="R1527" s="47">
        <v>0</v>
      </c>
      <c r="S1527" s="47">
        <v>275</v>
      </c>
      <c r="T1527" s="47">
        <v>247.5</v>
      </c>
      <c r="U1527" s="47">
        <v>247.5</v>
      </c>
      <c r="V1527" t="s">
        <v>71</v>
      </c>
      <c r="W1527" t="s">
        <v>72</v>
      </c>
      <c r="X1527"/>
      <c r="Y1527" t="s">
        <v>240</v>
      </c>
      <c r="Z1527" s="43" t="str">
        <f>Raw_data[[#This Row],[Month]]&amp;Raw_data[[#This Row],[Locations]]&amp;Raw_data[[#This Row],[Looker2]]</f>
        <v>45292Clear LakeIOP</v>
      </c>
      <c r="AA1527" s="44" t="str">
        <f>IFERROR(VLOOKUP(Raw_data[[#This Row],[Description]],'LU Table'!$A$1:$B$50,2,0),"")</f>
        <v>IOP</v>
      </c>
      <c r="AB1527" s="44" t="str">
        <f>TRIM(MID(Raw_data[[#This Row],[Location]],LEN("Positive Recovery- ")+1,LEN(Raw_data[[#This Row],[Location]])))</f>
        <v>Clear Lake</v>
      </c>
      <c r="AC1527" s="45">
        <f t="shared" si="24"/>
        <v>45292</v>
      </c>
      <c r="AD1527" s="44" t="str">
        <f>VLOOKUP(Raw_data[[#This Row],[Locations]]&amp;Raw_data[[#This Row],[Looker2]],Category!A:E,5,0)</f>
        <v>Affiliate</v>
      </c>
      <c r="AE1527" s="44" t="str">
        <f>Raw_data[[#This Row],[Locations]]&amp;Raw_data[[#This Row],[Looker2]]</f>
        <v>Clear LakeIOP</v>
      </c>
    </row>
    <row r="1528" spans="1:31">
      <c r="A1528" s="15">
        <v>45309</v>
      </c>
      <c r="B1528" s="15">
        <v>45306</v>
      </c>
      <c r="C1528" t="s">
        <v>9</v>
      </c>
      <c r="D1528">
        <v>207553</v>
      </c>
      <c r="E1528" t="s">
        <v>809</v>
      </c>
      <c r="F1528" t="s">
        <v>326</v>
      </c>
      <c r="G1528" t="s">
        <v>810</v>
      </c>
      <c r="H1528" t="s">
        <v>158</v>
      </c>
      <c r="I1528" t="s">
        <v>232</v>
      </c>
      <c r="J1528" t="s">
        <v>88</v>
      </c>
      <c r="K1528" t="s">
        <v>234</v>
      </c>
      <c r="L1528" t="s">
        <v>128</v>
      </c>
      <c r="M1528">
        <v>1</v>
      </c>
      <c r="N1528" s="47">
        <v>250</v>
      </c>
      <c r="O1528" s="47">
        <v>0</v>
      </c>
      <c r="P1528" s="47">
        <v>0</v>
      </c>
      <c r="Q1528" s="47">
        <v>0</v>
      </c>
      <c r="R1528" s="47">
        <v>0</v>
      </c>
      <c r="S1528" s="47">
        <v>0</v>
      </c>
      <c r="T1528" s="47">
        <v>225</v>
      </c>
      <c r="U1528" s="47">
        <v>225</v>
      </c>
      <c r="V1528" t="s">
        <v>71</v>
      </c>
      <c r="W1528" t="s">
        <v>72</v>
      </c>
      <c r="X1528"/>
      <c r="Y1528" t="s">
        <v>240</v>
      </c>
      <c r="Z1528" s="43" t="str">
        <f>Raw_data[[#This Row],[Month]]&amp;Raw_data[[#This Row],[Locations]]&amp;Raw_data[[#This Row],[Looker2]]</f>
        <v>45292Clear LakeIOP</v>
      </c>
      <c r="AA1528" s="44" t="str">
        <f>IFERROR(VLOOKUP(Raw_data[[#This Row],[Description]],'LU Table'!$A$1:$B$50,2,0),"")</f>
        <v>IOP</v>
      </c>
      <c r="AB1528" s="44" t="str">
        <f>TRIM(MID(Raw_data[[#This Row],[Location]],LEN("Positive Recovery- ")+1,LEN(Raw_data[[#This Row],[Location]])))</f>
        <v>Clear Lake</v>
      </c>
      <c r="AC1528" s="45">
        <f t="shared" si="24"/>
        <v>45292</v>
      </c>
      <c r="AD1528" s="44" t="str">
        <f>VLOOKUP(Raw_data[[#This Row],[Locations]]&amp;Raw_data[[#This Row],[Looker2]],Category!A:E,5,0)</f>
        <v>Affiliate</v>
      </c>
      <c r="AE1528" s="44" t="str">
        <f>Raw_data[[#This Row],[Locations]]&amp;Raw_data[[#This Row],[Looker2]]</f>
        <v>Clear LakeIOP</v>
      </c>
    </row>
    <row r="1529" spans="1:31">
      <c r="A1529" s="15">
        <v>45309</v>
      </c>
      <c r="B1529" s="15">
        <v>45306</v>
      </c>
      <c r="C1529" t="s">
        <v>9</v>
      </c>
      <c r="D1529">
        <v>207554</v>
      </c>
      <c r="E1529" t="s">
        <v>767</v>
      </c>
      <c r="F1529" t="s">
        <v>768</v>
      </c>
      <c r="G1529" t="s">
        <v>353</v>
      </c>
      <c r="H1529" t="s">
        <v>158</v>
      </c>
      <c r="I1529"/>
      <c r="J1529" t="s">
        <v>89</v>
      </c>
      <c r="K1529" t="s">
        <v>234</v>
      </c>
      <c r="L1529" t="s">
        <v>128</v>
      </c>
      <c r="M1529">
        <v>1</v>
      </c>
      <c r="N1529" s="47">
        <v>200</v>
      </c>
      <c r="O1529" s="47">
        <v>0</v>
      </c>
      <c r="P1529" s="47">
        <v>0</v>
      </c>
      <c r="Q1529" s="47">
        <v>0</v>
      </c>
      <c r="R1529" s="47">
        <v>0</v>
      </c>
      <c r="S1529" s="47">
        <v>0</v>
      </c>
      <c r="T1529" s="47">
        <v>180</v>
      </c>
      <c r="U1529" s="47">
        <v>-20</v>
      </c>
      <c r="V1529" t="s">
        <v>71</v>
      </c>
      <c r="W1529" t="s">
        <v>72</v>
      </c>
      <c r="X1529"/>
      <c r="Y1529" t="s">
        <v>240</v>
      </c>
      <c r="Z1529" s="43" t="str">
        <f>Raw_data[[#This Row],[Month]]&amp;Raw_data[[#This Row],[Locations]]&amp;Raw_data[[#This Row],[Looker2]]</f>
        <v>45292Clear LakeIOP</v>
      </c>
      <c r="AA1529" s="44" t="str">
        <f>IFERROR(VLOOKUP(Raw_data[[#This Row],[Description]],'LU Table'!$A$1:$B$50,2,0),"")</f>
        <v>IOP</v>
      </c>
      <c r="AB1529" s="44" t="str">
        <f>TRIM(MID(Raw_data[[#This Row],[Location]],LEN("Positive Recovery- ")+1,LEN(Raw_data[[#This Row],[Location]])))</f>
        <v>Clear Lake</v>
      </c>
      <c r="AC1529" s="45">
        <f t="shared" si="24"/>
        <v>45292</v>
      </c>
      <c r="AD1529" s="44" t="str">
        <f>VLOOKUP(Raw_data[[#This Row],[Locations]]&amp;Raw_data[[#This Row],[Looker2]],Category!A:E,5,0)</f>
        <v>Affiliate</v>
      </c>
      <c r="AE1529" s="44" t="str">
        <f>Raw_data[[#This Row],[Locations]]&amp;Raw_data[[#This Row],[Looker2]]</f>
        <v>Clear LakeIOP</v>
      </c>
    </row>
    <row r="1530" spans="1:31">
      <c r="A1530" s="15">
        <v>45309</v>
      </c>
      <c r="B1530" s="15">
        <v>45306</v>
      </c>
      <c r="C1530" t="s">
        <v>9</v>
      </c>
      <c r="D1530">
        <v>207555</v>
      </c>
      <c r="E1530" t="s">
        <v>1028</v>
      </c>
      <c r="F1530" t="s">
        <v>1029</v>
      </c>
      <c r="G1530" t="s">
        <v>1030</v>
      </c>
      <c r="H1530" t="s">
        <v>166</v>
      </c>
      <c r="I1530" t="s">
        <v>232</v>
      </c>
      <c r="J1530" t="s">
        <v>94</v>
      </c>
      <c r="K1530" t="s">
        <v>547</v>
      </c>
      <c r="L1530" t="s">
        <v>129</v>
      </c>
      <c r="M1530">
        <v>1</v>
      </c>
      <c r="N1530" s="47">
        <v>325</v>
      </c>
      <c r="O1530" s="47">
        <v>0</v>
      </c>
      <c r="P1530" s="47">
        <v>0</v>
      </c>
      <c r="Q1530" s="47">
        <v>0</v>
      </c>
      <c r="R1530" s="47">
        <v>0</v>
      </c>
      <c r="S1530" s="47">
        <v>325</v>
      </c>
      <c r="T1530" s="47">
        <v>292.5</v>
      </c>
      <c r="U1530" s="47">
        <v>292.5</v>
      </c>
      <c r="V1530" t="s">
        <v>71</v>
      </c>
      <c r="W1530" t="s">
        <v>72</v>
      </c>
      <c r="X1530"/>
      <c r="Y1530" t="s">
        <v>240</v>
      </c>
      <c r="Z1530" s="43" t="str">
        <f>Raw_data[[#This Row],[Month]]&amp;Raw_data[[#This Row],[Locations]]&amp;Raw_data[[#This Row],[Looker2]]</f>
        <v>45292ConroePHP</v>
      </c>
      <c r="AA1530" s="44" t="str">
        <f>IFERROR(VLOOKUP(Raw_data[[#This Row],[Description]],'LU Table'!$A$1:$B$50,2,0),"")</f>
        <v>PHP</v>
      </c>
      <c r="AB1530" s="44" t="str">
        <f>TRIM(MID(Raw_data[[#This Row],[Location]],LEN("Positive Recovery- ")+1,LEN(Raw_data[[#This Row],[Location]])))</f>
        <v>Conroe</v>
      </c>
      <c r="AC1530" s="45">
        <f t="shared" si="24"/>
        <v>45292</v>
      </c>
      <c r="AD1530" s="44" t="str">
        <f>VLOOKUP(Raw_data[[#This Row],[Locations]]&amp;Raw_data[[#This Row],[Looker2]],Category!A:E,5,0)</f>
        <v>Affiliate</v>
      </c>
      <c r="AE1530" s="44" t="str">
        <f>Raw_data[[#This Row],[Locations]]&amp;Raw_data[[#This Row],[Looker2]]</f>
        <v>ConroePHP</v>
      </c>
    </row>
    <row r="1531" spans="1:31">
      <c r="A1531" s="15">
        <v>45309</v>
      </c>
      <c r="B1531" s="15">
        <v>45306</v>
      </c>
      <c r="C1531" t="s">
        <v>9</v>
      </c>
      <c r="D1531">
        <v>207556</v>
      </c>
      <c r="E1531" t="s">
        <v>884</v>
      </c>
      <c r="F1531" t="s">
        <v>324</v>
      </c>
      <c r="G1531" t="s">
        <v>643</v>
      </c>
      <c r="H1531" t="s">
        <v>158</v>
      </c>
      <c r="I1531" t="s">
        <v>232</v>
      </c>
      <c r="J1531" t="s">
        <v>87</v>
      </c>
      <c r="K1531" t="s">
        <v>77</v>
      </c>
      <c r="L1531" t="s">
        <v>128</v>
      </c>
      <c r="M1531">
        <v>1</v>
      </c>
      <c r="N1531" s="47">
        <v>275</v>
      </c>
      <c r="O1531" s="47">
        <v>0</v>
      </c>
      <c r="P1531" s="47">
        <v>0</v>
      </c>
      <c r="Q1531" s="47">
        <v>0</v>
      </c>
      <c r="R1531" s="47">
        <v>0</v>
      </c>
      <c r="S1531" s="47">
        <v>0</v>
      </c>
      <c r="T1531" s="47">
        <v>247.5</v>
      </c>
      <c r="U1531" s="47">
        <v>0</v>
      </c>
      <c r="V1531" t="s">
        <v>71</v>
      </c>
      <c r="W1531" t="s">
        <v>72</v>
      </c>
      <c r="X1531"/>
      <c r="Y1531" t="s">
        <v>240</v>
      </c>
      <c r="Z1531" s="43" t="str">
        <f>Raw_data[[#This Row],[Month]]&amp;Raw_data[[#This Row],[Locations]]&amp;Raw_data[[#This Row],[Looker2]]</f>
        <v>45292HumbleIOP</v>
      </c>
      <c r="AA1531" s="44" t="str">
        <f>IFERROR(VLOOKUP(Raw_data[[#This Row],[Description]],'LU Table'!$A$1:$B$50,2,0),"")</f>
        <v>IOP</v>
      </c>
      <c r="AB1531" s="44" t="str">
        <f>TRIM(MID(Raw_data[[#This Row],[Location]],LEN("Positive Recovery- ")+1,LEN(Raw_data[[#This Row],[Location]])))</f>
        <v>Humble</v>
      </c>
      <c r="AC1531" s="45">
        <f t="shared" si="24"/>
        <v>45292</v>
      </c>
      <c r="AD1531" s="44" t="str">
        <f>VLOOKUP(Raw_data[[#This Row],[Locations]]&amp;Raw_data[[#This Row],[Looker2]],Category!A:E,5,0)</f>
        <v>Affiliate</v>
      </c>
      <c r="AE1531" s="44" t="str">
        <f>Raw_data[[#This Row],[Locations]]&amp;Raw_data[[#This Row],[Looker2]]</f>
        <v>HumbleIOP</v>
      </c>
    </row>
    <row r="1532" spans="1:31">
      <c r="A1532" s="15">
        <v>45309</v>
      </c>
      <c r="B1532" s="15">
        <v>45306</v>
      </c>
      <c r="C1532" t="s">
        <v>9</v>
      </c>
      <c r="D1532">
        <v>207557</v>
      </c>
      <c r="E1532" t="s">
        <v>824</v>
      </c>
      <c r="F1532" t="s">
        <v>539</v>
      </c>
      <c r="G1532" t="s">
        <v>825</v>
      </c>
      <c r="H1532" t="s">
        <v>158</v>
      </c>
      <c r="I1532" t="s">
        <v>232</v>
      </c>
      <c r="J1532" t="s">
        <v>88</v>
      </c>
      <c r="K1532" t="s">
        <v>77</v>
      </c>
      <c r="L1532" t="s">
        <v>128</v>
      </c>
      <c r="M1532">
        <v>1</v>
      </c>
      <c r="N1532" s="47">
        <v>250</v>
      </c>
      <c r="O1532" s="47">
        <v>0</v>
      </c>
      <c r="P1532" s="47">
        <v>0</v>
      </c>
      <c r="Q1532" s="47">
        <v>0</v>
      </c>
      <c r="R1532" s="47">
        <v>0</v>
      </c>
      <c r="S1532" s="47">
        <v>0</v>
      </c>
      <c r="T1532" s="47">
        <v>225</v>
      </c>
      <c r="U1532" s="47">
        <v>225</v>
      </c>
      <c r="V1532" t="s">
        <v>71</v>
      </c>
      <c r="W1532" t="s">
        <v>72</v>
      </c>
      <c r="X1532"/>
      <c r="Y1532" t="s">
        <v>240</v>
      </c>
      <c r="Z1532" s="43" t="str">
        <f>Raw_data[[#This Row],[Month]]&amp;Raw_data[[#This Row],[Locations]]&amp;Raw_data[[#This Row],[Looker2]]</f>
        <v>45292HumbleIOP</v>
      </c>
      <c r="AA1532" s="44" t="str">
        <f>IFERROR(VLOOKUP(Raw_data[[#This Row],[Description]],'LU Table'!$A$1:$B$50,2,0),"")</f>
        <v>IOP</v>
      </c>
      <c r="AB1532" s="44" t="str">
        <f>TRIM(MID(Raw_data[[#This Row],[Location]],LEN("Positive Recovery- ")+1,LEN(Raw_data[[#This Row],[Location]])))</f>
        <v>Humble</v>
      </c>
      <c r="AC1532" s="45">
        <f t="shared" si="24"/>
        <v>45292</v>
      </c>
      <c r="AD1532" s="44" t="str">
        <f>VLOOKUP(Raw_data[[#This Row],[Locations]]&amp;Raw_data[[#This Row],[Looker2]],Category!A:E,5,0)</f>
        <v>Affiliate</v>
      </c>
      <c r="AE1532" s="44" t="str">
        <f>Raw_data[[#This Row],[Locations]]&amp;Raw_data[[#This Row],[Looker2]]</f>
        <v>HumbleIOP</v>
      </c>
    </row>
    <row r="1533" spans="1:31">
      <c r="A1533" s="15">
        <v>45309</v>
      </c>
      <c r="B1533" s="15">
        <v>45306</v>
      </c>
      <c r="C1533" t="s">
        <v>9</v>
      </c>
      <c r="D1533">
        <v>207558</v>
      </c>
      <c r="E1533" t="s">
        <v>732</v>
      </c>
      <c r="F1533" t="s">
        <v>378</v>
      </c>
      <c r="G1533" t="s">
        <v>733</v>
      </c>
      <c r="H1533" t="s">
        <v>158</v>
      </c>
      <c r="I1533" t="s">
        <v>232</v>
      </c>
      <c r="J1533" t="s">
        <v>88</v>
      </c>
      <c r="K1533" t="s">
        <v>77</v>
      </c>
      <c r="L1533" t="s">
        <v>128</v>
      </c>
      <c r="M1533">
        <v>1</v>
      </c>
      <c r="N1533" s="47">
        <v>250</v>
      </c>
      <c r="O1533" s="47">
        <v>0</v>
      </c>
      <c r="P1533" s="47">
        <v>0</v>
      </c>
      <c r="Q1533" s="47">
        <v>0</v>
      </c>
      <c r="R1533" s="47">
        <v>0</v>
      </c>
      <c r="S1533" s="47">
        <v>250</v>
      </c>
      <c r="T1533" s="47">
        <v>225</v>
      </c>
      <c r="U1533" s="47">
        <v>225</v>
      </c>
      <c r="V1533" t="s">
        <v>71</v>
      </c>
      <c r="W1533" t="s">
        <v>72</v>
      </c>
      <c r="X1533"/>
      <c r="Y1533" t="s">
        <v>240</v>
      </c>
      <c r="Z1533" s="43" t="str">
        <f>Raw_data[[#This Row],[Month]]&amp;Raw_data[[#This Row],[Locations]]&amp;Raw_data[[#This Row],[Looker2]]</f>
        <v>45292HumbleIOP</v>
      </c>
      <c r="AA1533" s="44" t="str">
        <f>IFERROR(VLOOKUP(Raw_data[[#This Row],[Description]],'LU Table'!$A$1:$B$50,2,0),"")</f>
        <v>IOP</v>
      </c>
      <c r="AB1533" s="44" t="str">
        <f>TRIM(MID(Raw_data[[#This Row],[Location]],LEN("Positive Recovery- ")+1,LEN(Raw_data[[#This Row],[Location]])))</f>
        <v>Humble</v>
      </c>
      <c r="AC1533" s="45">
        <f t="shared" si="24"/>
        <v>45292</v>
      </c>
      <c r="AD1533" s="44" t="str">
        <f>VLOOKUP(Raw_data[[#This Row],[Locations]]&amp;Raw_data[[#This Row],[Looker2]],Category!A:E,5,0)</f>
        <v>Affiliate</v>
      </c>
      <c r="AE1533" s="44" t="str">
        <f>Raw_data[[#This Row],[Locations]]&amp;Raw_data[[#This Row],[Looker2]]</f>
        <v>HumbleIOP</v>
      </c>
    </row>
    <row r="1534" spans="1:31">
      <c r="A1534" s="15">
        <v>45309</v>
      </c>
      <c r="B1534" s="15">
        <v>45306</v>
      </c>
      <c r="C1534" t="s">
        <v>9</v>
      </c>
      <c r="D1534">
        <v>207559</v>
      </c>
      <c r="E1534" t="s">
        <v>1089</v>
      </c>
      <c r="F1534" t="s">
        <v>329</v>
      </c>
      <c r="G1534" t="s">
        <v>1090</v>
      </c>
      <c r="H1534" t="s">
        <v>157</v>
      </c>
      <c r="I1534" t="s">
        <v>232</v>
      </c>
      <c r="J1534" t="s">
        <v>92</v>
      </c>
      <c r="K1534" t="s">
        <v>77</v>
      </c>
      <c r="L1534" t="s">
        <v>129</v>
      </c>
      <c r="M1534">
        <v>1</v>
      </c>
      <c r="N1534" s="47">
        <v>332</v>
      </c>
      <c r="O1534" s="47">
        <v>0</v>
      </c>
      <c r="P1534" s="47">
        <v>0</v>
      </c>
      <c r="Q1534" s="47">
        <v>0</v>
      </c>
      <c r="R1534" s="47">
        <v>0</v>
      </c>
      <c r="S1534" s="47">
        <v>332</v>
      </c>
      <c r="T1534" s="47">
        <v>298.8</v>
      </c>
      <c r="U1534" s="47">
        <v>298.8</v>
      </c>
      <c r="V1534" t="s">
        <v>71</v>
      </c>
      <c r="W1534" t="s">
        <v>72</v>
      </c>
      <c r="X1534"/>
      <c r="Y1534" t="s">
        <v>240</v>
      </c>
      <c r="Z1534" s="43" t="str">
        <f>Raw_data[[#This Row],[Month]]&amp;Raw_data[[#This Row],[Locations]]&amp;Raw_data[[#This Row],[Looker2]]</f>
        <v>45292HumblePHP</v>
      </c>
      <c r="AA1534" s="44" t="str">
        <f>IFERROR(VLOOKUP(Raw_data[[#This Row],[Description]],'LU Table'!$A$1:$B$50,2,0),"")</f>
        <v>PHP</v>
      </c>
      <c r="AB1534" s="44" t="str">
        <f>TRIM(MID(Raw_data[[#This Row],[Location]],LEN("Positive Recovery- ")+1,LEN(Raw_data[[#This Row],[Location]])))</f>
        <v>Humble</v>
      </c>
      <c r="AC1534" s="45">
        <f t="shared" si="24"/>
        <v>45292</v>
      </c>
      <c r="AD1534" s="44" t="str">
        <f>VLOOKUP(Raw_data[[#This Row],[Locations]]&amp;Raw_data[[#This Row],[Looker2]],Category!A:E,5,0)</f>
        <v>Affiliate</v>
      </c>
      <c r="AE1534" s="44" t="str">
        <f>Raw_data[[#This Row],[Locations]]&amp;Raw_data[[#This Row],[Looker2]]</f>
        <v>HumblePHP</v>
      </c>
    </row>
    <row r="1535" spans="1:31">
      <c r="A1535" s="15">
        <v>45309</v>
      </c>
      <c r="B1535" s="15">
        <v>45306</v>
      </c>
      <c r="C1535" t="s">
        <v>9</v>
      </c>
      <c r="D1535">
        <v>207560</v>
      </c>
      <c r="E1535" t="s">
        <v>1039</v>
      </c>
      <c r="F1535" t="s">
        <v>689</v>
      </c>
      <c r="G1535" t="s">
        <v>445</v>
      </c>
      <c r="H1535" t="s">
        <v>167</v>
      </c>
      <c r="I1535" t="s">
        <v>232</v>
      </c>
      <c r="J1535" t="s">
        <v>87</v>
      </c>
      <c r="K1535" t="s">
        <v>77</v>
      </c>
      <c r="L1535" t="s">
        <v>129</v>
      </c>
      <c r="M1535">
        <v>1</v>
      </c>
      <c r="N1535" s="47">
        <v>425</v>
      </c>
      <c r="O1535" s="47">
        <v>0</v>
      </c>
      <c r="P1535" s="47">
        <v>0</v>
      </c>
      <c r="Q1535" s="47">
        <v>0</v>
      </c>
      <c r="R1535" s="47">
        <v>0</v>
      </c>
      <c r="S1535" s="47">
        <v>0</v>
      </c>
      <c r="T1535" s="47">
        <v>425</v>
      </c>
      <c r="U1535" s="47">
        <v>425</v>
      </c>
      <c r="V1535" t="s">
        <v>71</v>
      </c>
      <c r="W1535" t="s">
        <v>72</v>
      </c>
      <c r="X1535"/>
      <c r="Y1535" t="s">
        <v>240</v>
      </c>
      <c r="Z1535" s="43" t="str">
        <f>Raw_data[[#This Row],[Month]]&amp;Raw_data[[#This Row],[Locations]]&amp;Raw_data[[#This Row],[Looker2]]</f>
        <v>45292HumblePHP</v>
      </c>
      <c r="AA1535" s="44" t="str">
        <f>IFERROR(VLOOKUP(Raw_data[[#This Row],[Description]],'LU Table'!$A$1:$B$50,2,0),"")</f>
        <v>PHP</v>
      </c>
      <c r="AB1535" s="44" t="str">
        <f>TRIM(MID(Raw_data[[#This Row],[Location]],LEN("Positive Recovery- ")+1,LEN(Raw_data[[#This Row],[Location]])))</f>
        <v>Humble</v>
      </c>
      <c r="AC1535" s="45">
        <f t="shared" si="24"/>
        <v>45292</v>
      </c>
      <c r="AD1535" s="44" t="str">
        <f>VLOOKUP(Raw_data[[#This Row],[Locations]]&amp;Raw_data[[#This Row],[Looker2]],Category!A:E,5,0)</f>
        <v>Affiliate</v>
      </c>
      <c r="AE1535" s="44" t="str">
        <f>Raw_data[[#This Row],[Locations]]&amp;Raw_data[[#This Row],[Looker2]]</f>
        <v>HumblePHP</v>
      </c>
    </row>
    <row r="1536" spans="1:31">
      <c r="A1536" s="15">
        <v>45309</v>
      </c>
      <c r="B1536" s="15">
        <v>45306</v>
      </c>
      <c r="C1536" t="s">
        <v>9</v>
      </c>
      <c r="D1536">
        <v>207561</v>
      </c>
      <c r="E1536" t="s">
        <v>856</v>
      </c>
      <c r="F1536" t="s">
        <v>410</v>
      </c>
      <c r="G1536" t="s">
        <v>393</v>
      </c>
      <c r="H1536" t="s">
        <v>158</v>
      </c>
      <c r="I1536" t="s">
        <v>232</v>
      </c>
      <c r="J1536" t="s">
        <v>88</v>
      </c>
      <c r="K1536" t="s">
        <v>77</v>
      </c>
      <c r="L1536" t="s">
        <v>128</v>
      </c>
      <c r="M1536">
        <v>1</v>
      </c>
      <c r="N1536" s="47">
        <v>250</v>
      </c>
      <c r="O1536" s="47">
        <v>0</v>
      </c>
      <c r="P1536" s="47">
        <v>0</v>
      </c>
      <c r="Q1536" s="47">
        <v>0</v>
      </c>
      <c r="R1536" s="47">
        <v>0</v>
      </c>
      <c r="S1536" s="47">
        <v>0</v>
      </c>
      <c r="T1536" s="47">
        <v>225</v>
      </c>
      <c r="U1536" s="47">
        <v>25</v>
      </c>
      <c r="V1536" t="s">
        <v>71</v>
      </c>
      <c r="W1536" t="s">
        <v>72</v>
      </c>
      <c r="X1536"/>
      <c r="Y1536" t="s">
        <v>240</v>
      </c>
      <c r="Z1536" s="43" t="str">
        <f>Raw_data[[#This Row],[Month]]&amp;Raw_data[[#This Row],[Locations]]&amp;Raw_data[[#This Row],[Looker2]]</f>
        <v>45292HumbleIOP</v>
      </c>
      <c r="AA1536" s="44" t="str">
        <f>IFERROR(VLOOKUP(Raw_data[[#This Row],[Description]],'LU Table'!$A$1:$B$50,2,0),"")</f>
        <v>IOP</v>
      </c>
      <c r="AB1536" s="44" t="str">
        <f>TRIM(MID(Raw_data[[#This Row],[Location]],LEN("Positive Recovery- ")+1,LEN(Raw_data[[#This Row],[Location]])))</f>
        <v>Humble</v>
      </c>
      <c r="AC1536" s="45">
        <f t="shared" si="24"/>
        <v>45292</v>
      </c>
      <c r="AD1536" s="44" t="str">
        <f>VLOOKUP(Raw_data[[#This Row],[Locations]]&amp;Raw_data[[#This Row],[Looker2]],Category!A:E,5,0)</f>
        <v>Affiliate</v>
      </c>
      <c r="AE1536" s="44" t="str">
        <f>Raw_data[[#This Row],[Locations]]&amp;Raw_data[[#This Row],[Looker2]]</f>
        <v>HumbleIOP</v>
      </c>
    </row>
    <row r="1537" spans="1:31">
      <c r="A1537" s="15">
        <v>45309</v>
      </c>
      <c r="B1537" s="15">
        <v>45306</v>
      </c>
      <c r="C1537" t="s">
        <v>9</v>
      </c>
      <c r="D1537">
        <v>207562</v>
      </c>
      <c r="E1537" t="s">
        <v>1091</v>
      </c>
      <c r="F1537" t="s">
        <v>609</v>
      </c>
      <c r="G1537" t="s">
        <v>614</v>
      </c>
      <c r="H1537" t="s">
        <v>157</v>
      </c>
      <c r="I1537" t="s">
        <v>232</v>
      </c>
      <c r="J1537" t="s">
        <v>88</v>
      </c>
      <c r="K1537" t="s">
        <v>77</v>
      </c>
      <c r="L1537" t="s">
        <v>129</v>
      </c>
      <c r="M1537">
        <v>1</v>
      </c>
      <c r="N1537" s="47">
        <v>400</v>
      </c>
      <c r="O1537" s="47">
        <v>0</v>
      </c>
      <c r="P1537" s="47">
        <v>0</v>
      </c>
      <c r="Q1537" s="47">
        <v>0</v>
      </c>
      <c r="R1537" s="47">
        <v>0</v>
      </c>
      <c r="S1537" s="47">
        <v>400</v>
      </c>
      <c r="T1537" s="47">
        <v>360</v>
      </c>
      <c r="U1537" s="47">
        <v>360</v>
      </c>
      <c r="V1537" t="s">
        <v>71</v>
      </c>
      <c r="W1537" t="s">
        <v>72</v>
      </c>
      <c r="X1537"/>
      <c r="Y1537" t="s">
        <v>240</v>
      </c>
      <c r="Z1537" s="43" t="str">
        <f>Raw_data[[#This Row],[Month]]&amp;Raw_data[[#This Row],[Locations]]&amp;Raw_data[[#This Row],[Looker2]]</f>
        <v>45292HumblePHP</v>
      </c>
      <c r="AA1537" s="44" t="str">
        <f>IFERROR(VLOOKUP(Raw_data[[#This Row],[Description]],'LU Table'!$A$1:$B$50,2,0),"")</f>
        <v>PHP</v>
      </c>
      <c r="AB1537" s="44" t="str">
        <f>TRIM(MID(Raw_data[[#This Row],[Location]],LEN("Positive Recovery- ")+1,LEN(Raw_data[[#This Row],[Location]])))</f>
        <v>Humble</v>
      </c>
      <c r="AC1537" s="45">
        <f t="shared" si="24"/>
        <v>45292</v>
      </c>
      <c r="AD1537" s="44" t="str">
        <f>VLOOKUP(Raw_data[[#This Row],[Locations]]&amp;Raw_data[[#This Row],[Looker2]],Category!A:E,5,0)</f>
        <v>Affiliate</v>
      </c>
      <c r="AE1537" s="44" t="str">
        <f>Raw_data[[#This Row],[Locations]]&amp;Raw_data[[#This Row],[Looker2]]</f>
        <v>HumblePHP</v>
      </c>
    </row>
    <row r="1538" spans="1:31">
      <c r="A1538" s="15">
        <v>45309</v>
      </c>
      <c r="B1538" s="15">
        <v>45306</v>
      </c>
      <c r="C1538" t="s">
        <v>9</v>
      </c>
      <c r="D1538">
        <v>207563</v>
      </c>
      <c r="E1538" t="s">
        <v>987</v>
      </c>
      <c r="F1538" t="s">
        <v>520</v>
      </c>
      <c r="G1538" t="s">
        <v>988</v>
      </c>
      <c r="H1538" t="s">
        <v>157</v>
      </c>
      <c r="I1538" t="s">
        <v>232</v>
      </c>
      <c r="J1538" t="s">
        <v>88</v>
      </c>
      <c r="K1538" t="s">
        <v>77</v>
      </c>
      <c r="L1538" t="s">
        <v>129</v>
      </c>
      <c r="M1538">
        <v>1</v>
      </c>
      <c r="N1538" s="47">
        <v>400</v>
      </c>
      <c r="O1538" s="47">
        <v>0</v>
      </c>
      <c r="P1538" s="47">
        <v>0</v>
      </c>
      <c r="Q1538" s="47">
        <v>0</v>
      </c>
      <c r="R1538" s="47">
        <v>0</v>
      </c>
      <c r="S1538" s="47">
        <v>0</v>
      </c>
      <c r="T1538" s="47">
        <v>360</v>
      </c>
      <c r="U1538" s="47">
        <v>360</v>
      </c>
      <c r="V1538" t="s">
        <v>71</v>
      </c>
      <c r="W1538" t="s">
        <v>72</v>
      </c>
      <c r="X1538"/>
      <c r="Y1538" t="s">
        <v>240</v>
      </c>
      <c r="Z1538" s="43" t="str">
        <f>Raw_data[[#This Row],[Month]]&amp;Raw_data[[#This Row],[Locations]]&amp;Raw_data[[#This Row],[Looker2]]</f>
        <v>45292HumblePHP</v>
      </c>
      <c r="AA1538" s="44" t="str">
        <f>IFERROR(VLOOKUP(Raw_data[[#This Row],[Description]],'LU Table'!$A$1:$B$50,2,0),"")</f>
        <v>PHP</v>
      </c>
      <c r="AB1538" s="44" t="str">
        <f>TRIM(MID(Raw_data[[#This Row],[Location]],LEN("Positive Recovery- ")+1,LEN(Raw_data[[#This Row],[Location]])))</f>
        <v>Humble</v>
      </c>
      <c r="AC1538" s="45">
        <f t="shared" si="24"/>
        <v>45292</v>
      </c>
      <c r="AD1538" s="44" t="str">
        <f>VLOOKUP(Raw_data[[#This Row],[Locations]]&amp;Raw_data[[#This Row],[Looker2]],Category!A:E,5,0)</f>
        <v>Affiliate</v>
      </c>
      <c r="AE1538" s="44" t="str">
        <f>Raw_data[[#This Row],[Locations]]&amp;Raw_data[[#This Row],[Looker2]]</f>
        <v>HumblePHP</v>
      </c>
    </row>
    <row r="1539" spans="1:31">
      <c r="A1539" s="15">
        <v>45309</v>
      </c>
      <c r="B1539" s="15">
        <v>45306</v>
      </c>
      <c r="C1539" t="s">
        <v>9</v>
      </c>
      <c r="D1539">
        <v>207564</v>
      </c>
      <c r="E1539" t="s">
        <v>188</v>
      </c>
      <c r="F1539" t="s">
        <v>449</v>
      </c>
      <c r="G1539" t="s">
        <v>513</v>
      </c>
      <c r="H1539" t="s">
        <v>157</v>
      </c>
      <c r="I1539" t="s">
        <v>232</v>
      </c>
      <c r="J1539" t="s">
        <v>88</v>
      </c>
      <c r="K1539" t="s">
        <v>77</v>
      </c>
      <c r="L1539" t="s">
        <v>129</v>
      </c>
      <c r="M1539">
        <v>1</v>
      </c>
      <c r="N1539" s="47">
        <v>400</v>
      </c>
      <c r="O1539" s="47">
        <v>0</v>
      </c>
      <c r="P1539" s="47">
        <v>0</v>
      </c>
      <c r="Q1539" s="47">
        <v>0</v>
      </c>
      <c r="R1539" s="47">
        <v>0</v>
      </c>
      <c r="S1539" s="47">
        <v>400</v>
      </c>
      <c r="T1539" s="47">
        <v>360</v>
      </c>
      <c r="U1539" s="47">
        <v>360</v>
      </c>
      <c r="V1539" t="s">
        <v>71</v>
      </c>
      <c r="W1539" t="s">
        <v>72</v>
      </c>
      <c r="X1539"/>
      <c r="Y1539" t="s">
        <v>240</v>
      </c>
      <c r="Z1539" s="43" t="str">
        <f>Raw_data[[#This Row],[Month]]&amp;Raw_data[[#This Row],[Locations]]&amp;Raw_data[[#This Row],[Looker2]]</f>
        <v>45292HumblePHP</v>
      </c>
      <c r="AA1539" s="44" t="str">
        <f>IFERROR(VLOOKUP(Raw_data[[#This Row],[Description]],'LU Table'!$A$1:$B$50,2,0),"")</f>
        <v>PHP</v>
      </c>
      <c r="AB1539" s="44" t="str">
        <f>TRIM(MID(Raw_data[[#This Row],[Location]],LEN("Positive Recovery- ")+1,LEN(Raw_data[[#This Row],[Location]])))</f>
        <v>Humble</v>
      </c>
      <c r="AC1539" s="45">
        <f t="shared" si="24"/>
        <v>45292</v>
      </c>
      <c r="AD1539" s="44" t="str">
        <f>VLOOKUP(Raw_data[[#This Row],[Locations]]&amp;Raw_data[[#This Row],[Looker2]],Category!A:E,5,0)</f>
        <v>Affiliate</v>
      </c>
      <c r="AE1539" s="44" t="str">
        <f>Raw_data[[#This Row],[Locations]]&amp;Raw_data[[#This Row],[Looker2]]</f>
        <v>HumblePHP</v>
      </c>
    </row>
    <row r="1540" spans="1:31">
      <c r="A1540" s="15">
        <v>45309</v>
      </c>
      <c r="B1540" s="15">
        <v>45306</v>
      </c>
      <c r="C1540" t="s">
        <v>9</v>
      </c>
      <c r="D1540">
        <v>207565</v>
      </c>
      <c r="E1540" t="s">
        <v>1069</v>
      </c>
      <c r="F1540" t="s">
        <v>1070</v>
      </c>
      <c r="G1540" t="s">
        <v>1071</v>
      </c>
      <c r="H1540" t="s">
        <v>167</v>
      </c>
      <c r="I1540" t="s">
        <v>232</v>
      </c>
      <c r="J1540" t="s">
        <v>87</v>
      </c>
      <c r="K1540" t="s">
        <v>77</v>
      </c>
      <c r="L1540" t="s">
        <v>129</v>
      </c>
      <c r="M1540">
        <v>1</v>
      </c>
      <c r="N1540" s="47">
        <v>425</v>
      </c>
      <c r="O1540" s="47">
        <v>0</v>
      </c>
      <c r="P1540" s="47">
        <v>0</v>
      </c>
      <c r="Q1540" s="47">
        <v>0</v>
      </c>
      <c r="R1540" s="47">
        <v>0</v>
      </c>
      <c r="S1540" s="47">
        <v>0</v>
      </c>
      <c r="T1540" s="47">
        <v>425</v>
      </c>
      <c r="U1540" s="47">
        <v>42.5</v>
      </c>
      <c r="V1540" t="s">
        <v>71</v>
      </c>
      <c r="W1540" t="s">
        <v>72</v>
      </c>
      <c r="X1540"/>
      <c r="Y1540" t="s">
        <v>240</v>
      </c>
      <c r="Z1540" s="43" t="str">
        <f>Raw_data[[#This Row],[Month]]&amp;Raw_data[[#This Row],[Locations]]&amp;Raw_data[[#This Row],[Looker2]]</f>
        <v>45292HumblePHP</v>
      </c>
      <c r="AA1540" s="44" t="str">
        <f>IFERROR(VLOOKUP(Raw_data[[#This Row],[Description]],'LU Table'!$A$1:$B$50,2,0),"")</f>
        <v>PHP</v>
      </c>
      <c r="AB1540" s="44" t="str">
        <f>TRIM(MID(Raw_data[[#This Row],[Location]],LEN("Positive Recovery- ")+1,LEN(Raw_data[[#This Row],[Location]])))</f>
        <v>Humble</v>
      </c>
      <c r="AC1540" s="45">
        <f t="shared" si="24"/>
        <v>45292</v>
      </c>
      <c r="AD1540" s="44" t="str">
        <f>VLOOKUP(Raw_data[[#This Row],[Locations]]&amp;Raw_data[[#This Row],[Looker2]],Category!A:E,5,0)</f>
        <v>Affiliate</v>
      </c>
      <c r="AE1540" s="44" t="str">
        <f>Raw_data[[#This Row],[Locations]]&amp;Raw_data[[#This Row],[Looker2]]</f>
        <v>HumblePHP</v>
      </c>
    </row>
    <row r="1541" spans="1:31">
      <c r="A1541" s="15">
        <v>45309</v>
      </c>
      <c r="B1541" s="15">
        <v>45306</v>
      </c>
      <c r="C1541" t="s">
        <v>9</v>
      </c>
      <c r="D1541">
        <v>207566</v>
      </c>
      <c r="E1541" t="s">
        <v>872</v>
      </c>
      <c r="F1541" t="s">
        <v>873</v>
      </c>
      <c r="G1541" t="s">
        <v>276</v>
      </c>
      <c r="H1541" t="s">
        <v>159</v>
      </c>
      <c r="I1541" t="s">
        <v>232</v>
      </c>
      <c r="J1541" t="s">
        <v>88</v>
      </c>
      <c r="K1541" t="s">
        <v>77</v>
      </c>
      <c r="L1541" t="s">
        <v>128</v>
      </c>
      <c r="M1541">
        <v>1</v>
      </c>
      <c r="N1541" s="47">
        <v>250</v>
      </c>
      <c r="O1541" s="47">
        <v>0</v>
      </c>
      <c r="P1541" s="47">
        <v>0</v>
      </c>
      <c r="Q1541" s="47">
        <v>0</v>
      </c>
      <c r="R1541" s="47">
        <v>0</v>
      </c>
      <c r="S1541" s="47">
        <v>250</v>
      </c>
      <c r="T1541" s="47">
        <v>225</v>
      </c>
      <c r="U1541" s="47">
        <v>225</v>
      </c>
      <c r="V1541" t="s">
        <v>71</v>
      </c>
      <c r="W1541" t="s">
        <v>72</v>
      </c>
      <c r="X1541"/>
      <c r="Y1541" t="s">
        <v>240</v>
      </c>
      <c r="Z1541" s="43" t="str">
        <f>Raw_data[[#This Row],[Month]]&amp;Raw_data[[#This Row],[Locations]]&amp;Raw_data[[#This Row],[Looker2]]</f>
        <v>45292HumbleIOP</v>
      </c>
      <c r="AA1541" s="44" t="str">
        <f>IFERROR(VLOOKUP(Raw_data[[#This Row],[Description]],'LU Table'!$A$1:$B$50,2,0),"")</f>
        <v>IOP</v>
      </c>
      <c r="AB1541" s="44" t="str">
        <f>TRIM(MID(Raw_data[[#This Row],[Location]],LEN("Positive Recovery- ")+1,LEN(Raw_data[[#This Row],[Location]])))</f>
        <v>Humble</v>
      </c>
      <c r="AC1541" s="45">
        <f t="shared" si="24"/>
        <v>45292</v>
      </c>
      <c r="AD1541" s="44" t="str">
        <f>VLOOKUP(Raw_data[[#This Row],[Locations]]&amp;Raw_data[[#This Row],[Looker2]],Category!A:E,5,0)</f>
        <v>Affiliate</v>
      </c>
      <c r="AE1541" s="44" t="str">
        <f>Raw_data[[#This Row],[Locations]]&amp;Raw_data[[#This Row],[Looker2]]</f>
        <v>HumbleIOP</v>
      </c>
    </row>
    <row r="1542" spans="1:31">
      <c r="A1542" s="15">
        <v>45309</v>
      </c>
      <c r="B1542" s="15">
        <v>45306</v>
      </c>
      <c r="C1542" t="s">
        <v>9</v>
      </c>
      <c r="D1542">
        <v>207567</v>
      </c>
      <c r="E1542" t="s">
        <v>783</v>
      </c>
      <c r="F1542" t="s">
        <v>784</v>
      </c>
      <c r="G1542" t="s">
        <v>785</v>
      </c>
      <c r="H1542" t="s">
        <v>160</v>
      </c>
      <c r="I1542" t="s">
        <v>232</v>
      </c>
      <c r="J1542" t="s">
        <v>95</v>
      </c>
      <c r="K1542" t="s">
        <v>77</v>
      </c>
      <c r="L1542" t="s">
        <v>128</v>
      </c>
      <c r="M1542">
        <v>1</v>
      </c>
      <c r="N1542" s="47">
        <v>130</v>
      </c>
      <c r="O1542" s="47">
        <v>0</v>
      </c>
      <c r="P1542" s="47">
        <v>0</v>
      </c>
      <c r="Q1542" s="47">
        <v>0</v>
      </c>
      <c r="R1542" s="47">
        <v>0</v>
      </c>
      <c r="S1542" s="47">
        <v>130</v>
      </c>
      <c r="T1542" s="47">
        <v>117</v>
      </c>
      <c r="U1542" s="47">
        <v>117</v>
      </c>
      <c r="V1542" t="s">
        <v>71</v>
      </c>
      <c r="W1542" t="s">
        <v>72</v>
      </c>
      <c r="X1542"/>
      <c r="Y1542" t="s">
        <v>240</v>
      </c>
      <c r="Z1542" s="43" t="str">
        <f>Raw_data[[#This Row],[Month]]&amp;Raw_data[[#This Row],[Locations]]&amp;Raw_data[[#This Row],[Looker2]]</f>
        <v>45292HumbleIOP</v>
      </c>
      <c r="AA1542" s="44" t="str">
        <f>IFERROR(VLOOKUP(Raw_data[[#This Row],[Description]],'LU Table'!$A$1:$B$50,2,0),"")</f>
        <v>IOP</v>
      </c>
      <c r="AB1542" s="44" t="str">
        <f>TRIM(MID(Raw_data[[#This Row],[Location]],LEN("Positive Recovery- ")+1,LEN(Raw_data[[#This Row],[Location]])))</f>
        <v>Humble</v>
      </c>
      <c r="AC1542" s="45">
        <f t="shared" si="24"/>
        <v>45292</v>
      </c>
      <c r="AD1542" s="44" t="str">
        <f>VLOOKUP(Raw_data[[#This Row],[Locations]]&amp;Raw_data[[#This Row],[Looker2]],Category!A:E,5,0)</f>
        <v>Affiliate</v>
      </c>
      <c r="AE1542" s="44" t="str">
        <f>Raw_data[[#This Row],[Locations]]&amp;Raw_data[[#This Row],[Looker2]]</f>
        <v>HumbleIOP</v>
      </c>
    </row>
    <row r="1543" spans="1:31">
      <c r="A1543" s="15">
        <v>45309</v>
      </c>
      <c r="B1543" s="15">
        <v>45306</v>
      </c>
      <c r="C1543" t="s">
        <v>9</v>
      </c>
      <c r="D1543">
        <v>207568</v>
      </c>
      <c r="E1543" t="s">
        <v>189</v>
      </c>
      <c r="F1543" t="s">
        <v>517</v>
      </c>
      <c r="G1543" t="s">
        <v>499</v>
      </c>
      <c r="H1543" t="s">
        <v>172</v>
      </c>
      <c r="I1543" t="s">
        <v>232</v>
      </c>
      <c r="J1543" t="s">
        <v>17</v>
      </c>
      <c r="K1543" t="s">
        <v>77</v>
      </c>
      <c r="L1543" t="s">
        <v>135</v>
      </c>
      <c r="M1543">
        <v>1</v>
      </c>
      <c r="N1543" s="47">
        <v>40</v>
      </c>
      <c r="O1543" s="47">
        <v>0</v>
      </c>
      <c r="P1543" s="47">
        <v>0</v>
      </c>
      <c r="Q1543" s="47">
        <v>0</v>
      </c>
      <c r="R1543" s="47">
        <v>0</v>
      </c>
      <c r="S1543" s="47">
        <v>40</v>
      </c>
      <c r="T1543" s="47">
        <v>40</v>
      </c>
      <c r="U1543" s="47">
        <v>40</v>
      </c>
      <c r="V1543" t="s">
        <v>71</v>
      </c>
      <c r="W1543" t="s">
        <v>72</v>
      </c>
      <c r="X1543"/>
      <c r="Y1543" t="s">
        <v>240</v>
      </c>
      <c r="Z1543" s="43" t="str">
        <f>Raw_data[[#This Row],[Month]]&amp;Raw_data[[#This Row],[Locations]]&amp;Raw_data[[#This Row],[Looker2]]</f>
        <v>45292HumbleAftercare</v>
      </c>
      <c r="AA1543" s="44" t="str">
        <f>IFERROR(VLOOKUP(Raw_data[[#This Row],[Description]],'LU Table'!$A$1:$B$50,2,0),"")</f>
        <v>Aftercare</v>
      </c>
      <c r="AB1543" s="44" t="str">
        <f>TRIM(MID(Raw_data[[#This Row],[Location]],LEN("Positive Recovery- ")+1,LEN(Raw_data[[#This Row],[Location]])))</f>
        <v>Humble</v>
      </c>
      <c r="AC1543" s="45">
        <f t="shared" si="24"/>
        <v>45292</v>
      </c>
      <c r="AD1543" s="44" t="str">
        <f>VLOOKUP(Raw_data[[#This Row],[Locations]]&amp;Raw_data[[#This Row],[Looker2]],Category!A:E,5,0)</f>
        <v>Affiliate</v>
      </c>
      <c r="AE1543" s="44" t="str">
        <f>Raw_data[[#This Row],[Locations]]&amp;Raw_data[[#This Row],[Looker2]]</f>
        <v>HumbleAftercare</v>
      </c>
    </row>
    <row r="1544" spans="1:31">
      <c r="A1544" s="15">
        <v>45309</v>
      </c>
      <c r="B1544" s="15">
        <v>45306</v>
      </c>
      <c r="C1544" t="s">
        <v>9</v>
      </c>
      <c r="D1544">
        <v>207569</v>
      </c>
      <c r="E1544" t="s">
        <v>792</v>
      </c>
      <c r="F1544" t="s">
        <v>793</v>
      </c>
      <c r="G1544" t="s">
        <v>303</v>
      </c>
      <c r="H1544" t="s">
        <v>166</v>
      </c>
      <c r="I1544" t="s">
        <v>232</v>
      </c>
      <c r="J1544" t="s">
        <v>90</v>
      </c>
      <c r="K1544" t="s">
        <v>19</v>
      </c>
      <c r="L1544" t="s">
        <v>129</v>
      </c>
      <c r="M1544">
        <v>1</v>
      </c>
      <c r="N1544" s="47">
        <v>450</v>
      </c>
      <c r="O1544" s="47">
        <v>0</v>
      </c>
      <c r="P1544" s="47">
        <v>0</v>
      </c>
      <c r="Q1544" s="47">
        <v>0</v>
      </c>
      <c r="R1544" s="47">
        <v>0</v>
      </c>
      <c r="S1544" s="47">
        <v>15</v>
      </c>
      <c r="T1544" s="47">
        <v>405</v>
      </c>
      <c r="U1544" s="47">
        <v>405</v>
      </c>
      <c r="V1544" t="s">
        <v>71</v>
      </c>
      <c r="W1544" t="s">
        <v>72</v>
      </c>
      <c r="X1544"/>
      <c r="Y1544" t="s">
        <v>240</v>
      </c>
      <c r="Z1544" s="43" t="str">
        <f>Raw_data[[#This Row],[Month]]&amp;Raw_data[[#This Row],[Locations]]&amp;Raw_data[[#This Row],[Looker2]]</f>
        <v>45292San MarcosPHP</v>
      </c>
      <c r="AA1544" s="44" t="str">
        <f>IFERROR(VLOOKUP(Raw_data[[#This Row],[Description]],'LU Table'!$A$1:$B$50,2,0),"")</f>
        <v>PHP</v>
      </c>
      <c r="AB1544" s="44" t="str">
        <f>TRIM(MID(Raw_data[[#This Row],[Location]],LEN("Positive Recovery- ")+1,LEN(Raw_data[[#This Row],[Location]])))</f>
        <v>San Marcos</v>
      </c>
      <c r="AC1544" s="45">
        <f t="shared" si="24"/>
        <v>45292</v>
      </c>
      <c r="AD1544" s="44" t="str">
        <f>VLOOKUP(Raw_data[[#This Row],[Locations]]&amp;Raw_data[[#This Row],[Looker2]],Category!A:E,5,0)</f>
        <v>Affiliate</v>
      </c>
      <c r="AE1544" s="44" t="str">
        <f>Raw_data[[#This Row],[Locations]]&amp;Raw_data[[#This Row],[Looker2]]</f>
        <v>San MarcosPHP</v>
      </c>
    </row>
    <row r="1545" spans="1:31">
      <c r="A1545" s="15">
        <v>45309</v>
      </c>
      <c r="B1545" s="15">
        <v>45306</v>
      </c>
      <c r="C1545" t="s">
        <v>9</v>
      </c>
      <c r="D1545">
        <v>207570</v>
      </c>
      <c r="E1545" t="s">
        <v>811</v>
      </c>
      <c r="F1545" t="s">
        <v>812</v>
      </c>
      <c r="G1545" t="s">
        <v>432</v>
      </c>
      <c r="H1545" t="s">
        <v>167</v>
      </c>
      <c r="I1545" t="s">
        <v>232</v>
      </c>
      <c r="J1545" t="s">
        <v>93</v>
      </c>
      <c r="K1545" t="s">
        <v>19</v>
      </c>
      <c r="L1545" t="s">
        <v>129</v>
      </c>
      <c r="M1545">
        <v>1</v>
      </c>
      <c r="N1545" s="47">
        <v>230</v>
      </c>
      <c r="O1545" s="47">
        <v>0</v>
      </c>
      <c r="P1545" s="47">
        <v>0</v>
      </c>
      <c r="Q1545" s="47">
        <v>0</v>
      </c>
      <c r="R1545" s="47">
        <v>0</v>
      </c>
      <c r="S1545" s="47">
        <v>0</v>
      </c>
      <c r="T1545" s="47">
        <v>207</v>
      </c>
      <c r="U1545" s="47">
        <v>-23</v>
      </c>
      <c r="V1545" t="s">
        <v>71</v>
      </c>
      <c r="W1545" t="s">
        <v>72</v>
      </c>
      <c r="X1545"/>
      <c r="Y1545" t="s">
        <v>240</v>
      </c>
      <c r="Z1545" s="43" t="str">
        <f>Raw_data[[#This Row],[Month]]&amp;Raw_data[[#This Row],[Locations]]&amp;Raw_data[[#This Row],[Looker2]]</f>
        <v>45292San MarcosPHP</v>
      </c>
      <c r="AA1545" s="44" t="str">
        <f>IFERROR(VLOOKUP(Raw_data[[#This Row],[Description]],'LU Table'!$A$1:$B$50,2,0),"")</f>
        <v>PHP</v>
      </c>
      <c r="AB1545" s="44" t="str">
        <f>TRIM(MID(Raw_data[[#This Row],[Location]],LEN("Positive Recovery- ")+1,LEN(Raw_data[[#This Row],[Location]])))</f>
        <v>San Marcos</v>
      </c>
      <c r="AC1545" s="45">
        <f t="shared" si="24"/>
        <v>45292</v>
      </c>
      <c r="AD1545" s="44" t="str">
        <f>VLOOKUP(Raw_data[[#This Row],[Locations]]&amp;Raw_data[[#This Row],[Looker2]],Category!A:E,5,0)</f>
        <v>Affiliate</v>
      </c>
      <c r="AE1545" s="44" t="str">
        <f>Raw_data[[#This Row],[Locations]]&amp;Raw_data[[#This Row],[Looker2]]</f>
        <v>San MarcosPHP</v>
      </c>
    </row>
    <row r="1546" spans="1:31">
      <c r="A1546" s="15">
        <v>45309</v>
      </c>
      <c r="B1546" s="15">
        <v>45306</v>
      </c>
      <c r="C1546" t="s">
        <v>9</v>
      </c>
      <c r="D1546">
        <v>207571</v>
      </c>
      <c r="E1546" t="s">
        <v>633</v>
      </c>
      <c r="F1546" t="s">
        <v>563</v>
      </c>
      <c r="G1546" t="s">
        <v>634</v>
      </c>
      <c r="H1546" t="s">
        <v>167</v>
      </c>
      <c r="I1546"/>
      <c r="J1546" t="s">
        <v>87</v>
      </c>
      <c r="K1546" t="s">
        <v>19</v>
      </c>
      <c r="L1546" t="s">
        <v>129</v>
      </c>
      <c r="M1546">
        <v>1</v>
      </c>
      <c r="N1546" s="47">
        <v>425</v>
      </c>
      <c r="O1546" s="47">
        <v>0</v>
      </c>
      <c r="P1546" s="47">
        <v>0</v>
      </c>
      <c r="Q1546" s="47">
        <v>0</v>
      </c>
      <c r="R1546" s="47">
        <v>0</v>
      </c>
      <c r="S1546" s="47">
        <v>425</v>
      </c>
      <c r="T1546" s="47">
        <v>425</v>
      </c>
      <c r="U1546" s="47">
        <v>425</v>
      </c>
      <c r="V1546" t="s">
        <v>71</v>
      </c>
      <c r="W1546" t="s">
        <v>72</v>
      </c>
      <c r="X1546"/>
      <c r="Y1546" t="s">
        <v>240</v>
      </c>
      <c r="Z1546" s="43" t="str">
        <f>Raw_data[[#This Row],[Month]]&amp;Raw_data[[#This Row],[Locations]]&amp;Raw_data[[#This Row],[Looker2]]</f>
        <v>45292San MarcosPHP</v>
      </c>
      <c r="AA1546" s="44" t="str">
        <f>IFERROR(VLOOKUP(Raw_data[[#This Row],[Description]],'LU Table'!$A$1:$B$50,2,0),"")</f>
        <v>PHP</v>
      </c>
      <c r="AB1546" s="44" t="str">
        <f>TRIM(MID(Raw_data[[#This Row],[Location]],LEN("Positive Recovery- ")+1,LEN(Raw_data[[#This Row],[Location]])))</f>
        <v>San Marcos</v>
      </c>
      <c r="AC1546" s="45">
        <f t="shared" si="24"/>
        <v>45292</v>
      </c>
      <c r="AD1546" s="44" t="str">
        <f>VLOOKUP(Raw_data[[#This Row],[Locations]]&amp;Raw_data[[#This Row],[Looker2]],Category!A:E,5,0)</f>
        <v>Affiliate</v>
      </c>
      <c r="AE1546" s="44" t="str">
        <f>Raw_data[[#This Row],[Locations]]&amp;Raw_data[[#This Row],[Looker2]]</f>
        <v>San MarcosPHP</v>
      </c>
    </row>
    <row r="1547" spans="1:31">
      <c r="A1547" s="15">
        <v>45309</v>
      </c>
      <c r="B1547" s="15">
        <v>45306</v>
      </c>
      <c r="C1547" t="s">
        <v>9</v>
      </c>
      <c r="D1547">
        <v>207572</v>
      </c>
      <c r="E1547" t="s">
        <v>776</v>
      </c>
      <c r="F1547" t="s">
        <v>305</v>
      </c>
      <c r="G1547" t="s">
        <v>777</v>
      </c>
      <c r="H1547" t="s">
        <v>158</v>
      </c>
      <c r="I1547" t="s">
        <v>232</v>
      </c>
      <c r="J1547" t="s">
        <v>87</v>
      </c>
      <c r="K1547" t="s">
        <v>19</v>
      </c>
      <c r="L1547" t="s">
        <v>128</v>
      </c>
      <c r="M1547">
        <v>1</v>
      </c>
      <c r="N1547" s="47">
        <v>275</v>
      </c>
      <c r="O1547" s="47">
        <v>0</v>
      </c>
      <c r="P1547" s="47">
        <v>0</v>
      </c>
      <c r="Q1547" s="47">
        <v>0</v>
      </c>
      <c r="R1547" s="47">
        <v>0</v>
      </c>
      <c r="S1547" s="47">
        <v>275</v>
      </c>
      <c r="T1547" s="47">
        <v>247.5</v>
      </c>
      <c r="U1547" s="47">
        <v>247.5</v>
      </c>
      <c r="V1547" t="s">
        <v>71</v>
      </c>
      <c r="W1547" t="s">
        <v>72</v>
      </c>
      <c r="X1547"/>
      <c r="Y1547" t="s">
        <v>240</v>
      </c>
      <c r="Z1547" s="43" t="str">
        <f>Raw_data[[#This Row],[Month]]&amp;Raw_data[[#This Row],[Locations]]&amp;Raw_data[[#This Row],[Looker2]]</f>
        <v>45292San MarcosIOP</v>
      </c>
      <c r="AA1547" s="44" t="str">
        <f>IFERROR(VLOOKUP(Raw_data[[#This Row],[Description]],'LU Table'!$A$1:$B$50,2,0),"")</f>
        <v>IOP</v>
      </c>
      <c r="AB1547" s="44" t="str">
        <f>TRIM(MID(Raw_data[[#This Row],[Location]],LEN("Positive Recovery- ")+1,LEN(Raw_data[[#This Row],[Location]])))</f>
        <v>San Marcos</v>
      </c>
      <c r="AC1547" s="45">
        <f t="shared" si="24"/>
        <v>45292</v>
      </c>
      <c r="AD1547" s="44" t="str">
        <f>VLOOKUP(Raw_data[[#This Row],[Locations]]&amp;Raw_data[[#This Row],[Looker2]],Category!A:E,5,0)</f>
        <v>Affiliate</v>
      </c>
      <c r="AE1547" s="44" t="str">
        <f>Raw_data[[#This Row],[Locations]]&amp;Raw_data[[#This Row],[Looker2]]</f>
        <v>San MarcosIOP</v>
      </c>
    </row>
    <row r="1548" spans="1:31">
      <c r="A1548" s="15">
        <v>45309</v>
      </c>
      <c r="B1548" s="15">
        <v>45306</v>
      </c>
      <c r="C1548" t="s">
        <v>9</v>
      </c>
      <c r="D1548">
        <v>207573</v>
      </c>
      <c r="E1548" t="s">
        <v>685</v>
      </c>
      <c r="F1548" t="s">
        <v>305</v>
      </c>
      <c r="G1548" t="s">
        <v>280</v>
      </c>
      <c r="H1548" t="s">
        <v>158</v>
      </c>
      <c r="I1548" t="s">
        <v>232</v>
      </c>
      <c r="J1548" t="s">
        <v>103</v>
      </c>
      <c r="K1548" t="s">
        <v>19</v>
      </c>
      <c r="L1548" t="s">
        <v>128</v>
      </c>
      <c r="M1548">
        <v>1</v>
      </c>
      <c r="N1548" s="47">
        <v>250</v>
      </c>
      <c r="O1548" s="47">
        <v>0</v>
      </c>
      <c r="P1548" s="47">
        <v>0</v>
      </c>
      <c r="Q1548" s="47">
        <v>0</v>
      </c>
      <c r="R1548" s="47">
        <v>0</v>
      </c>
      <c r="S1548" s="47">
        <v>0</v>
      </c>
      <c r="T1548" s="47">
        <v>225</v>
      </c>
      <c r="U1548" s="47">
        <v>10</v>
      </c>
      <c r="V1548" t="s">
        <v>71</v>
      </c>
      <c r="W1548" t="s">
        <v>72</v>
      </c>
      <c r="X1548"/>
      <c r="Y1548" t="s">
        <v>240</v>
      </c>
      <c r="Z1548" s="43" t="str">
        <f>Raw_data[[#This Row],[Month]]&amp;Raw_data[[#This Row],[Locations]]&amp;Raw_data[[#This Row],[Looker2]]</f>
        <v>45292San MarcosIOP</v>
      </c>
      <c r="AA1548" s="44" t="str">
        <f>IFERROR(VLOOKUP(Raw_data[[#This Row],[Description]],'LU Table'!$A$1:$B$50,2,0),"")</f>
        <v>IOP</v>
      </c>
      <c r="AB1548" s="44" t="str">
        <f>TRIM(MID(Raw_data[[#This Row],[Location]],LEN("Positive Recovery- ")+1,LEN(Raw_data[[#This Row],[Location]])))</f>
        <v>San Marcos</v>
      </c>
      <c r="AC1548" s="45">
        <f t="shared" si="24"/>
        <v>45292</v>
      </c>
      <c r="AD1548" s="44" t="str">
        <f>VLOOKUP(Raw_data[[#This Row],[Locations]]&amp;Raw_data[[#This Row],[Looker2]],Category!A:E,5,0)</f>
        <v>Affiliate</v>
      </c>
      <c r="AE1548" s="44" t="str">
        <f>Raw_data[[#This Row],[Locations]]&amp;Raw_data[[#This Row],[Looker2]]</f>
        <v>San MarcosIOP</v>
      </c>
    </row>
    <row r="1549" spans="1:31">
      <c r="A1549" s="15">
        <v>45309</v>
      </c>
      <c r="B1549" s="15">
        <v>45306</v>
      </c>
      <c r="C1549" t="s">
        <v>9</v>
      </c>
      <c r="D1549">
        <v>207574</v>
      </c>
      <c r="E1549" t="s">
        <v>794</v>
      </c>
      <c r="F1549" t="s">
        <v>427</v>
      </c>
      <c r="G1549" t="s">
        <v>795</v>
      </c>
      <c r="H1549" t="s">
        <v>158</v>
      </c>
      <c r="I1549" t="s">
        <v>232</v>
      </c>
      <c r="J1549" t="s">
        <v>87</v>
      </c>
      <c r="K1549" t="s">
        <v>19</v>
      </c>
      <c r="L1549" t="s">
        <v>128</v>
      </c>
      <c r="M1549">
        <v>1</v>
      </c>
      <c r="N1549" s="47">
        <v>275</v>
      </c>
      <c r="O1549" s="47">
        <v>0</v>
      </c>
      <c r="P1549" s="47">
        <v>0</v>
      </c>
      <c r="Q1549" s="47">
        <v>0</v>
      </c>
      <c r="R1549" s="47">
        <v>0</v>
      </c>
      <c r="S1549" s="47">
        <v>275</v>
      </c>
      <c r="T1549" s="47">
        <v>247.5</v>
      </c>
      <c r="U1549" s="47">
        <v>247.5</v>
      </c>
      <c r="V1549" t="s">
        <v>71</v>
      </c>
      <c r="W1549" t="s">
        <v>72</v>
      </c>
      <c r="X1549"/>
      <c r="Y1549" t="s">
        <v>240</v>
      </c>
      <c r="Z1549" s="43" t="str">
        <f>Raw_data[[#This Row],[Month]]&amp;Raw_data[[#This Row],[Locations]]&amp;Raw_data[[#This Row],[Looker2]]</f>
        <v>45292San MarcosIOP</v>
      </c>
      <c r="AA1549" s="44" t="str">
        <f>IFERROR(VLOOKUP(Raw_data[[#This Row],[Description]],'LU Table'!$A$1:$B$50,2,0),"")</f>
        <v>IOP</v>
      </c>
      <c r="AB1549" s="44" t="str">
        <f>TRIM(MID(Raw_data[[#This Row],[Location]],LEN("Positive Recovery- ")+1,LEN(Raw_data[[#This Row],[Location]])))</f>
        <v>San Marcos</v>
      </c>
      <c r="AC1549" s="45">
        <f t="shared" si="24"/>
        <v>45292</v>
      </c>
      <c r="AD1549" s="44" t="str">
        <f>VLOOKUP(Raw_data[[#This Row],[Locations]]&amp;Raw_data[[#This Row],[Looker2]],Category!A:E,5,0)</f>
        <v>Affiliate</v>
      </c>
      <c r="AE1549" s="44" t="str">
        <f>Raw_data[[#This Row],[Locations]]&amp;Raw_data[[#This Row],[Looker2]]</f>
        <v>San MarcosIOP</v>
      </c>
    </row>
    <row r="1550" spans="1:31">
      <c r="A1550" s="15">
        <v>45309</v>
      </c>
      <c r="B1550" s="15">
        <v>45306</v>
      </c>
      <c r="C1550" t="s">
        <v>9</v>
      </c>
      <c r="D1550">
        <v>207575</v>
      </c>
      <c r="E1550" t="s">
        <v>883</v>
      </c>
      <c r="F1550" t="s">
        <v>410</v>
      </c>
      <c r="G1550" t="s">
        <v>486</v>
      </c>
      <c r="H1550" t="s">
        <v>160</v>
      </c>
      <c r="I1550" t="s">
        <v>232</v>
      </c>
      <c r="J1550" t="s">
        <v>90</v>
      </c>
      <c r="K1550" t="s">
        <v>19</v>
      </c>
      <c r="L1550" t="s">
        <v>128</v>
      </c>
      <c r="M1550">
        <v>1</v>
      </c>
      <c r="N1550" s="47">
        <v>220</v>
      </c>
      <c r="O1550" s="47">
        <v>0</v>
      </c>
      <c r="P1550" s="47">
        <v>0</v>
      </c>
      <c r="Q1550" s="47">
        <v>0</v>
      </c>
      <c r="R1550" s="47">
        <v>0</v>
      </c>
      <c r="S1550" s="47">
        <v>8</v>
      </c>
      <c r="T1550" s="47">
        <v>198</v>
      </c>
      <c r="U1550" s="47">
        <v>198</v>
      </c>
      <c r="V1550" t="s">
        <v>71</v>
      </c>
      <c r="W1550" t="s">
        <v>72</v>
      </c>
      <c r="X1550"/>
      <c r="Y1550" t="s">
        <v>240</v>
      </c>
      <c r="Z1550" s="43" t="str">
        <f>Raw_data[[#This Row],[Month]]&amp;Raw_data[[#This Row],[Locations]]&amp;Raw_data[[#This Row],[Looker2]]</f>
        <v>45292San MarcosIOP</v>
      </c>
      <c r="AA1550" s="44" t="str">
        <f>IFERROR(VLOOKUP(Raw_data[[#This Row],[Description]],'LU Table'!$A$1:$B$50,2,0),"")</f>
        <v>IOP</v>
      </c>
      <c r="AB1550" s="44" t="str">
        <f>TRIM(MID(Raw_data[[#This Row],[Location]],LEN("Positive Recovery- ")+1,LEN(Raw_data[[#This Row],[Location]])))</f>
        <v>San Marcos</v>
      </c>
      <c r="AC1550" s="45">
        <f t="shared" si="24"/>
        <v>45292</v>
      </c>
      <c r="AD1550" s="44" t="str">
        <f>VLOOKUP(Raw_data[[#This Row],[Locations]]&amp;Raw_data[[#This Row],[Looker2]],Category!A:E,5,0)</f>
        <v>Affiliate</v>
      </c>
      <c r="AE1550" s="44" t="str">
        <f>Raw_data[[#This Row],[Locations]]&amp;Raw_data[[#This Row],[Looker2]]</f>
        <v>San MarcosIOP</v>
      </c>
    </row>
    <row r="1551" spans="1:31">
      <c r="A1551" s="15">
        <v>45309</v>
      </c>
      <c r="B1551" s="15">
        <v>45306</v>
      </c>
      <c r="C1551" t="s">
        <v>9</v>
      </c>
      <c r="D1551">
        <v>207576</v>
      </c>
      <c r="E1551" t="s">
        <v>706</v>
      </c>
      <c r="F1551" t="s">
        <v>519</v>
      </c>
      <c r="G1551" t="s">
        <v>707</v>
      </c>
      <c r="H1551" t="s">
        <v>158</v>
      </c>
      <c r="I1551" t="s">
        <v>232</v>
      </c>
      <c r="J1551" t="s">
        <v>88</v>
      </c>
      <c r="K1551" t="s">
        <v>19</v>
      </c>
      <c r="L1551" t="s">
        <v>128</v>
      </c>
      <c r="M1551">
        <v>1</v>
      </c>
      <c r="N1551" s="47">
        <v>250</v>
      </c>
      <c r="O1551" s="47">
        <v>0</v>
      </c>
      <c r="P1551" s="47">
        <v>0</v>
      </c>
      <c r="Q1551" s="47">
        <v>0</v>
      </c>
      <c r="R1551" s="47">
        <v>0</v>
      </c>
      <c r="S1551" s="47">
        <v>0</v>
      </c>
      <c r="T1551" s="47">
        <v>225</v>
      </c>
      <c r="U1551" s="47">
        <v>5</v>
      </c>
      <c r="V1551" t="s">
        <v>71</v>
      </c>
      <c r="W1551" t="s">
        <v>72</v>
      </c>
      <c r="X1551"/>
      <c r="Y1551" t="s">
        <v>240</v>
      </c>
      <c r="Z1551" s="43" t="str">
        <f>Raw_data[[#This Row],[Month]]&amp;Raw_data[[#This Row],[Locations]]&amp;Raw_data[[#This Row],[Looker2]]</f>
        <v>45292San MarcosIOP</v>
      </c>
      <c r="AA1551" s="44" t="str">
        <f>IFERROR(VLOOKUP(Raw_data[[#This Row],[Description]],'LU Table'!$A$1:$B$50,2,0),"")</f>
        <v>IOP</v>
      </c>
      <c r="AB1551" s="44" t="str">
        <f>TRIM(MID(Raw_data[[#This Row],[Location]],LEN("Positive Recovery- ")+1,LEN(Raw_data[[#This Row],[Location]])))</f>
        <v>San Marcos</v>
      </c>
      <c r="AC1551" s="45">
        <f t="shared" si="24"/>
        <v>45292</v>
      </c>
      <c r="AD1551" s="44" t="str">
        <f>VLOOKUP(Raw_data[[#This Row],[Locations]]&amp;Raw_data[[#This Row],[Looker2]],Category!A:E,5,0)</f>
        <v>Affiliate</v>
      </c>
      <c r="AE1551" s="44" t="str">
        <f>Raw_data[[#This Row],[Locations]]&amp;Raw_data[[#This Row],[Looker2]]</f>
        <v>San MarcosIOP</v>
      </c>
    </row>
    <row r="1552" spans="1:31">
      <c r="A1552" s="15">
        <v>45309</v>
      </c>
      <c r="B1552" s="15">
        <v>45306</v>
      </c>
      <c r="C1552" t="s">
        <v>9</v>
      </c>
      <c r="D1552">
        <v>207577</v>
      </c>
      <c r="E1552" t="s">
        <v>813</v>
      </c>
      <c r="F1552" t="s">
        <v>814</v>
      </c>
      <c r="G1552" t="s">
        <v>815</v>
      </c>
      <c r="H1552" t="s">
        <v>158</v>
      </c>
      <c r="I1552" t="s">
        <v>232</v>
      </c>
      <c r="J1552" t="s">
        <v>88</v>
      </c>
      <c r="K1552" t="s">
        <v>19</v>
      </c>
      <c r="L1552" t="s">
        <v>128</v>
      </c>
      <c r="M1552">
        <v>1</v>
      </c>
      <c r="N1552" s="47">
        <v>250</v>
      </c>
      <c r="O1552" s="47">
        <v>0</v>
      </c>
      <c r="P1552" s="47">
        <v>0</v>
      </c>
      <c r="Q1552" s="47">
        <v>0</v>
      </c>
      <c r="R1552" s="47">
        <v>0</v>
      </c>
      <c r="S1552" s="47">
        <v>0</v>
      </c>
      <c r="T1552" s="47">
        <v>225</v>
      </c>
      <c r="U1552" s="47">
        <v>143.66999999999999</v>
      </c>
      <c r="V1552" t="s">
        <v>71</v>
      </c>
      <c r="W1552" t="s">
        <v>72</v>
      </c>
      <c r="X1552"/>
      <c r="Y1552" t="s">
        <v>240</v>
      </c>
      <c r="Z1552" s="43" t="str">
        <f>Raw_data[[#This Row],[Month]]&amp;Raw_data[[#This Row],[Locations]]&amp;Raw_data[[#This Row],[Looker2]]</f>
        <v>45292San MarcosIOP</v>
      </c>
      <c r="AA1552" s="44" t="str">
        <f>IFERROR(VLOOKUP(Raw_data[[#This Row],[Description]],'LU Table'!$A$1:$B$50,2,0),"")</f>
        <v>IOP</v>
      </c>
      <c r="AB1552" s="44" t="str">
        <f>TRIM(MID(Raw_data[[#This Row],[Location]],LEN("Positive Recovery- ")+1,LEN(Raw_data[[#This Row],[Location]])))</f>
        <v>San Marcos</v>
      </c>
      <c r="AC1552" s="45">
        <f t="shared" si="24"/>
        <v>45292</v>
      </c>
      <c r="AD1552" s="44" t="str">
        <f>VLOOKUP(Raw_data[[#This Row],[Locations]]&amp;Raw_data[[#This Row],[Looker2]],Category!A:E,5,0)</f>
        <v>Affiliate</v>
      </c>
      <c r="AE1552" s="44" t="str">
        <f>Raw_data[[#This Row],[Locations]]&amp;Raw_data[[#This Row],[Looker2]]</f>
        <v>San MarcosIOP</v>
      </c>
    </row>
    <row r="1553" spans="1:31">
      <c r="A1553" s="15">
        <v>45309</v>
      </c>
      <c r="B1553" s="15">
        <v>45306</v>
      </c>
      <c r="C1553" t="s">
        <v>9</v>
      </c>
      <c r="D1553">
        <v>207578</v>
      </c>
      <c r="E1553" t="s">
        <v>606</v>
      </c>
      <c r="F1553" t="s">
        <v>404</v>
      </c>
      <c r="G1553" t="s">
        <v>607</v>
      </c>
      <c r="H1553" t="s">
        <v>160</v>
      </c>
      <c r="I1553" t="s">
        <v>232</v>
      </c>
      <c r="J1553" t="s">
        <v>90</v>
      </c>
      <c r="K1553" t="s">
        <v>19</v>
      </c>
      <c r="L1553" t="s">
        <v>128</v>
      </c>
      <c r="M1553">
        <v>1</v>
      </c>
      <c r="N1553" s="47">
        <v>220</v>
      </c>
      <c r="O1553" s="47">
        <v>0</v>
      </c>
      <c r="P1553" s="47">
        <v>0</v>
      </c>
      <c r="Q1553" s="47">
        <v>0</v>
      </c>
      <c r="R1553" s="47">
        <v>0</v>
      </c>
      <c r="S1553" s="47">
        <v>8</v>
      </c>
      <c r="T1553" s="47">
        <v>198</v>
      </c>
      <c r="U1553" s="47">
        <v>94.4</v>
      </c>
      <c r="V1553" t="s">
        <v>71</v>
      </c>
      <c r="W1553" t="s">
        <v>72</v>
      </c>
      <c r="X1553"/>
      <c r="Y1553" t="s">
        <v>240</v>
      </c>
      <c r="Z1553" s="43" t="str">
        <f>Raw_data[[#This Row],[Month]]&amp;Raw_data[[#This Row],[Locations]]&amp;Raw_data[[#This Row],[Looker2]]</f>
        <v>45292San MarcosIOP</v>
      </c>
      <c r="AA1553" s="44" t="str">
        <f>IFERROR(VLOOKUP(Raw_data[[#This Row],[Description]],'LU Table'!$A$1:$B$50,2,0),"")</f>
        <v>IOP</v>
      </c>
      <c r="AB1553" s="44" t="str">
        <f>TRIM(MID(Raw_data[[#This Row],[Location]],LEN("Positive Recovery- ")+1,LEN(Raw_data[[#This Row],[Location]])))</f>
        <v>San Marcos</v>
      </c>
      <c r="AC1553" s="45">
        <f t="shared" si="24"/>
        <v>45292</v>
      </c>
      <c r="AD1553" s="44" t="str">
        <f>VLOOKUP(Raw_data[[#This Row],[Locations]]&amp;Raw_data[[#This Row],[Looker2]],Category!A:E,5,0)</f>
        <v>Affiliate</v>
      </c>
      <c r="AE1553" s="44" t="str">
        <f>Raw_data[[#This Row],[Locations]]&amp;Raw_data[[#This Row],[Looker2]]</f>
        <v>San MarcosIOP</v>
      </c>
    </row>
    <row r="1554" spans="1:31">
      <c r="A1554" s="15">
        <v>45309</v>
      </c>
      <c r="B1554" s="15">
        <v>45306</v>
      </c>
      <c r="C1554" t="s">
        <v>9</v>
      </c>
      <c r="D1554">
        <v>207579</v>
      </c>
      <c r="E1554" t="s">
        <v>724</v>
      </c>
      <c r="F1554" t="s">
        <v>383</v>
      </c>
      <c r="G1554" t="s">
        <v>353</v>
      </c>
      <c r="H1554" t="s">
        <v>158</v>
      </c>
      <c r="I1554" t="s">
        <v>232</v>
      </c>
      <c r="J1554" t="s">
        <v>725</v>
      </c>
      <c r="K1554" t="s">
        <v>19</v>
      </c>
      <c r="L1554" t="s">
        <v>128</v>
      </c>
      <c r="M1554">
        <v>1</v>
      </c>
      <c r="N1554" s="47">
        <v>1500</v>
      </c>
      <c r="O1554" s="47">
        <v>0</v>
      </c>
      <c r="P1554" s="47">
        <v>0</v>
      </c>
      <c r="Q1554" s="47">
        <v>0</v>
      </c>
      <c r="R1554" s="47">
        <v>0</v>
      </c>
      <c r="S1554" s="47">
        <v>0</v>
      </c>
      <c r="T1554" s="47">
        <v>150</v>
      </c>
      <c r="U1554" s="47">
        <v>-412.5</v>
      </c>
      <c r="V1554" t="s">
        <v>71</v>
      </c>
      <c r="W1554" t="s">
        <v>72</v>
      </c>
      <c r="X1554"/>
      <c r="Y1554" t="s">
        <v>240</v>
      </c>
      <c r="Z1554" s="43" t="str">
        <f>Raw_data[[#This Row],[Month]]&amp;Raw_data[[#This Row],[Locations]]&amp;Raw_data[[#This Row],[Looker2]]</f>
        <v>45292San MarcosIOP</v>
      </c>
      <c r="AA1554" s="44" t="str">
        <f>IFERROR(VLOOKUP(Raw_data[[#This Row],[Description]],'LU Table'!$A$1:$B$50,2,0),"")</f>
        <v>IOP</v>
      </c>
      <c r="AB1554" s="44" t="str">
        <f>TRIM(MID(Raw_data[[#This Row],[Location]],LEN("Positive Recovery- ")+1,LEN(Raw_data[[#This Row],[Location]])))</f>
        <v>San Marcos</v>
      </c>
      <c r="AC1554" s="45">
        <f t="shared" si="24"/>
        <v>45292</v>
      </c>
      <c r="AD1554" s="44" t="str">
        <f>VLOOKUP(Raw_data[[#This Row],[Locations]]&amp;Raw_data[[#This Row],[Looker2]],Category!A:E,5,0)</f>
        <v>Affiliate</v>
      </c>
      <c r="AE1554" s="44" t="str">
        <f>Raw_data[[#This Row],[Locations]]&amp;Raw_data[[#This Row],[Looker2]]</f>
        <v>San MarcosIOP</v>
      </c>
    </row>
    <row r="1555" spans="1:31">
      <c r="A1555" s="15">
        <v>45309</v>
      </c>
      <c r="B1555" s="15">
        <v>45306</v>
      </c>
      <c r="C1555" t="s">
        <v>9</v>
      </c>
      <c r="D1555">
        <v>207580</v>
      </c>
      <c r="E1555" t="s">
        <v>796</v>
      </c>
      <c r="F1555" t="s">
        <v>483</v>
      </c>
      <c r="G1555" t="s">
        <v>353</v>
      </c>
      <c r="H1555" t="s">
        <v>158</v>
      </c>
      <c r="I1555" t="s">
        <v>232</v>
      </c>
      <c r="J1555" t="s">
        <v>92</v>
      </c>
      <c r="K1555" t="s">
        <v>19</v>
      </c>
      <c r="L1555" t="s">
        <v>128</v>
      </c>
      <c r="M1555">
        <v>1</v>
      </c>
      <c r="N1555" s="47">
        <v>190</v>
      </c>
      <c r="O1555" s="47">
        <v>0</v>
      </c>
      <c r="P1555" s="47">
        <v>0</v>
      </c>
      <c r="Q1555" s="47">
        <v>0</v>
      </c>
      <c r="R1555" s="47">
        <v>0</v>
      </c>
      <c r="S1555" s="47">
        <v>0</v>
      </c>
      <c r="T1555" s="47">
        <v>171</v>
      </c>
      <c r="U1555" s="47">
        <v>19</v>
      </c>
      <c r="V1555" t="s">
        <v>71</v>
      </c>
      <c r="W1555" t="s">
        <v>72</v>
      </c>
      <c r="X1555"/>
      <c r="Y1555" t="s">
        <v>240</v>
      </c>
      <c r="Z1555" s="43" t="str">
        <f>Raw_data[[#This Row],[Month]]&amp;Raw_data[[#This Row],[Locations]]&amp;Raw_data[[#This Row],[Looker2]]</f>
        <v>45292San MarcosIOP</v>
      </c>
      <c r="AA1555" s="44" t="str">
        <f>IFERROR(VLOOKUP(Raw_data[[#This Row],[Description]],'LU Table'!$A$1:$B$50,2,0),"")</f>
        <v>IOP</v>
      </c>
      <c r="AB1555" s="44" t="str">
        <f>TRIM(MID(Raw_data[[#This Row],[Location]],LEN("Positive Recovery- ")+1,LEN(Raw_data[[#This Row],[Location]])))</f>
        <v>San Marcos</v>
      </c>
      <c r="AC1555" s="45">
        <f t="shared" si="24"/>
        <v>45292</v>
      </c>
      <c r="AD1555" s="44" t="str">
        <f>VLOOKUP(Raw_data[[#This Row],[Locations]]&amp;Raw_data[[#This Row],[Looker2]],Category!A:E,5,0)</f>
        <v>Affiliate</v>
      </c>
      <c r="AE1555" s="44" t="str">
        <f>Raw_data[[#This Row],[Locations]]&amp;Raw_data[[#This Row],[Looker2]]</f>
        <v>San MarcosIOP</v>
      </c>
    </row>
    <row r="1556" spans="1:31">
      <c r="A1556" s="15">
        <v>45309</v>
      </c>
      <c r="B1556" s="15">
        <v>45306</v>
      </c>
      <c r="C1556" t="s">
        <v>9</v>
      </c>
      <c r="D1556">
        <v>207581</v>
      </c>
      <c r="E1556" t="s">
        <v>870</v>
      </c>
      <c r="F1556" t="s">
        <v>359</v>
      </c>
      <c r="G1556" t="s">
        <v>871</v>
      </c>
      <c r="H1556" t="s">
        <v>160</v>
      </c>
      <c r="I1556" t="s">
        <v>232</v>
      </c>
      <c r="J1556" t="s">
        <v>96</v>
      </c>
      <c r="K1556" t="s">
        <v>21</v>
      </c>
      <c r="L1556" t="s">
        <v>128</v>
      </c>
      <c r="M1556">
        <v>1</v>
      </c>
      <c r="N1556" s="47">
        <v>169</v>
      </c>
      <c r="O1556" s="47">
        <v>0</v>
      </c>
      <c r="P1556" s="47">
        <v>0</v>
      </c>
      <c r="Q1556" s="47">
        <v>0</v>
      </c>
      <c r="R1556" s="47">
        <v>0</v>
      </c>
      <c r="S1556" s="47">
        <v>0</v>
      </c>
      <c r="T1556" s="47">
        <v>152.1</v>
      </c>
      <c r="U1556" s="47">
        <v>-16.899999999999999</v>
      </c>
      <c r="V1556" t="s">
        <v>71</v>
      </c>
      <c r="W1556" t="s">
        <v>72</v>
      </c>
      <c r="X1556"/>
      <c r="Y1556" t="s">
        <v>240</v>
      </c>
      <c r="Z1556" s="43" t="str">
        <f>Raw_data[[#This Row],[Month]]&amp;Raw_data[[#This Row],[Locations]]&amp;Raw_data[[#This Row],[Looker2]]</f>
        <v>45292Jersey VillageIOP</v>
      </c>
      <c r="AA1556" s="44" t="str">
        <f>IFERROR(VLOOKUP(Raw_data[[#This Row],[Description]],'LU Table'!$A$1:$B$50,2,0),"")</f>
        <v>IOP</v>
      </c>
      <c r="AB1556" s="44" t="str">
        <f>TRIM(MID(Raw_data[[#This Row],[Location]],LEN("Positive Recovery- ")+1,LEN(Raw_data[[#This Row],[Location]])))</f>
        <v>Jersey Village</v>
      </c>
      <c r="AC1556" s="45">
        <f t="shared" si="24"/>
        <v>45292</v>
      </c>
      <c r="AD1556" s="44" t="str">
        <f>VLOOKUP(Raw_data[[#This Row],[Locations]]&amp;Raw_data[[#This Row],[Looker2]],Category!A:E,5,0)</f>
        <v>Affiliate</v>
      </c>
      <c r="AE1556" s="44" t="str">
        <f>Raw_data[[#This Row],[Locations]]&amp;Raw_data[[#This Row],[Looker2]]</f>
        <v>Jersey VillageIOP</v>
      </c>
    </row>
    <row r="1557" spans="1:31">
      <c r="A1557" s="15">
        <v>45309</v>
      </c>
      <c r="B1557" s="15">
        <v>45306</v>
      </c>
      <c r="C1557" t="s">
        <v>9</v>
      </c>
      <c r="D1557">
        <v>207582</v>
      </c>
      <c r="E1557" t="s">
        <v>658</v>
      </c>
      <c r="F1557" t="s">
        <v>559</v>
      </c>
      <c r="G1557" t="s">
        <v>276</v>
      </c>
      <c r="H1557" t="s">
        <v>158</v>
      </c>
      <c r="I1557" t="s">
        <v>232</v>
      </c>
      <c r="J1557" t="s">
        <v>87</v>
      </c>
      <c r="K1557" t="s">
        <v>21</v>
      </c>
      <c r="L1557" t="s">
        <v>128</v>
      </c>
      <c r="M1557">
        <v>1</v>
      </c>
      <c r="N1557" s="47">
        <v>275</v>
      </c>
      <c r="O1557" s="47">
        <v>0</v>
      </c>
      <c r="P1557" s="47">
        <v>0</v>
      </c>
      <c r="Q1557" s="47">
        <v>0</v>
      </c>
      <c r="R1557" s="47">
        <v>0</v>
      </c>
      <c r="S1557" s="47">
        <v>275</v>
      </c>
      <c r="T1557" s="47">
        <v>247.5</v>
      </c>
      <c r="U1557" s="47">
        <v>247.5</v>
      </c>
      <c r="V1557" t="s">
        <v>71</v>
      </c>
      <c r="W1557" t="s">
        <v>72</v>
      </c>
      <c r="X1557"/>
      <c r="Y1557" t="s">
        <v>240</v>
      </c>
      <c r="Z1557" s="43" t="str">
        <f>Raw_data[[#This Row],[Month]]&amp;Raw_data[[#This Row],[Locations]]&amp;Raw_data[[#This Row],[Looker2]]</f>
        <v>45292Jersey VillageIOP</v>
      </c>
      <c r="AA1557" s="44" t="str">
        <f>IFERROR(VLOOKUP(Raw_data[[#This Row],[Description]],'LU Table'!$A$1:$B$50,2,0),"")</f>
        <v>IOP</v>
      </c>
      <c r="AB1557" s="44" t="str">
        <f>TRIM(MID(Raw_data[[#This Row],[Location]],LEN("Positive Recovery- ")+1,LEN(Raw_data[[#This Row],[Location]])))</f>
        <v>Jersey Village</v>
      </c>
      <c r="AC1557" s="45">
        <f t="shared" si="24"/>
        <v>45292</v>
      </c>
      <c r="AD1557" s="44" t="str">
        <f>VLOOKUP(Raw_data[[#This Row],[Locations]]&amp;Raw_data[[#This Row],[Looker2]],Category!A:E,5,0)</f>
        <v>Affiliate</v>
      </c>
      <c r="AE1557" s="44" t="str">
        <f>Raw_data[[#This Row],[Locations]]&amp;Raw_data[[#This Row],[Looker2]]</f>
        <v>Jersey VillageIOP</v>
      </c>
    </row>
    <row r="1558" spans="1:31">
      <c r="A1558" s="15">
        <v>45309</v>
      </c>
      <c r="B1558" s="15">
        <v>45306</v>
      </c>
      <c r="C1558" t="s">
        <v>9</v>
      </c>
      <c r="D1558">
        <v>207583</v>
      </c>
      <c r="E1558" t="s">
        <v>612</v>
      </c>
      <c r="F1558" t="s">
        <v>461</v>
      </c>
      <c r="G1558" t="s">
        <v>481</v>
      </c>
      <c r="H1558" t="s">
        <v>158</v>
      </c>
      <c r="I1558" t="s">
        <v>232</v>
      </c>
      <c r="J1558" t="s">
        <v>88</v>
      </c>
      <c r="K1558" t="s">
        <v>21</v>
      </c>
      <c r="L1558" t="s">
        <v>128</v>
      </c>
      <c r="M1558">
        <v>1</v>
      </c>
      <c r="N1558" s="47">
        <v>250</v>
      </c>
      <c r="O1558" s="47">
        <v>0</v>
      </c>
      <c r="P1558" s="47">
        <v>0</v>
      </c>
      <c r="Q1558" s="47">
        <v>0</v>
      </c>
      <c r="R1558" s="47">
        <v>0</v>
      </c>
      <c r="S1558" s="47">
        <v>0</v>
      </c>
      <c r="T1558" s="47">
        <v>225</v>
      </c>
      <c r="U1558" s="47">
        <v>-25</v>
      </c>
      <c r="V1558" t="s">
        <v>71</v>
      </c>
      <c r="W1558" t="s">
        <v>72</v>
      </c>
      <c r="X1558"/>
      <c r="Y1558" t="s">
        <v>240</v>
      </c>
      <c r="Z1558" s="43" t="str">
        <f>Raw_data[[#This Row],[Month]]&amp;Raw_data[[#This Row],[Locations]]&amp;Raw_data[[#This Row],[Looker2]]</f>
        <v>45292Jersey VillageIOP</v>
      </c>
      <c r="AA1558" s="44" t="str">
        <f>IFERROR(VLOOKUP(Raw_data[[#This Row],[Description]],'LU Table'!$A$1:$B$50,2,0),"")</f>
        <v>IOP</v>
      </c>
      <c r="AB1558" s="44" t="str">
        <f>TRIM(MID(Raw_data[[#This Row],[Location]],LEN("Positive Recovery- ")+1,LEN(Raw_data[[#This Row],[Location]])))</f>
        <v>Jersey Village</v>
      </c>
      <c r="AC1558" s="45">
        <f t="shared" si="24"/>
        <v>45292</v>
      </c>
      <c r="AD1558" s="44" t="str">
        <f>VLOOKUP(Raw_data[[#This Row],[Locations]]&amp;Raw_data[[#This Row],[Looker2]],Category!A:E,5,0)</f>
        <v>Affiliate</v>
      </c>
      <c r="AE1558" s="44" t="str">
        <f>Raw_data[[#This Row],[Locations]]&amp;Raw_data[[#This Row],[Looker2]]</f>
        <v>Jersey VillageIOP</v>
      </c>
    </row>
    <row r="1559" spans="1:31">
      <c r="A1559" s="15">
        <v>45309</v>
      </c>
      <c r="B1559" s="15">
        <v>45306</v>
      </c>
      <c r="C1559" t="s">
        <v>9</v>
      </c>
      <c r="D1559">
        <v>207584</v>
      </c>
      <c r="E1559" t="s">
        <v>757</v>
      </c>
      <c r="F1559" t="s">
        <v>758</v>
      </c>
      <c r="G1559" t="s">
        <v>382</v>
      </c>
      <c r="H1559" t="s">
        <v>157</v>
      </c>
      <c r="I1559" t="s">
        <v>232</v>
      </c>
      <c r="J1559" t="s">
        <v>89</v>
      </c>
      <c r="K1559" t="s">
        <v>76</v>
      </c>
      <c r="L1559" t="s">
        <v>129</v>
      </c>
      <c r="M1559">
        <v>1</v>
      </c>
      <c r="N1559" s="47">
        <v>365</v>
      </c>
      <c r="O1559" s="47">
        <v>0</v>
      </c>
      <c r="P1559" s="47">
        <v>0</v>
      </c>
      <c r="Q1559" s="47">
        <v>0</v>
      </c>
      <c r="R1559" s="47">
        <v>0</v>
      </c>
      <c r="S1559" s="47">
        <v>0</v>
      </c>
      <c r="T1559" s="47">
        <v>328.5</v>
      </c>
      <c r="U1559" s="47">
        <v>-36.5</v>
      </c>
      <c r="V1559" t="s">
        <v>71</v>
      </c>
      <c r="W1559" t="s">
        <v>72</v>
      </c>
      <c r="X1559"/>
      <c r="Y1559" t="s">
        <v>240</v>
      </c>
      <c r="Z1559" s="43" t="str">
        <f>Raw_data[[#This Row],[Month]]&amp;Raw_data[[#This Row],[Locations]]&amp;Raw_data[[#This Row],[Looker2]]</f>
        <v>45292MontrosePHP</v>
      </c>
      <c r="AA1559" s="44" t="str">
        <f>IFERROR(VLOOKUP(Raw_data[[#This Row],[Description]],'LU Table'!$A$1:$B$50,2,0),"")</f>
        <v>PHP</v>
      </c>
      <c r="AB1559" s="44" t="str">
        <f>TRIM(MID(Raw_data[[#This Row],[Location]],LEN("Positive Recovery- ")+1,LEN(Raw_data[[#This Row],[Location]])))</f>
        <v>Montrose</v>
      </c>
      <c r="AC1559" s="45">
        <f t="shared" si="24"/>
        <v>45292</v>
      </c>
      <c r="AD1559" s="44" t="str">
        <f>VLOOKUP(Raw_data[[#This Row],[Locations]]&amp;Raw_data[[#This Row],[Looker2]],Category!A:E,5,0)</f>
        <v>Company Owned</v>
      </c>
      <c r="AE1559" s="44" t="str">
        <f>Raw_data[[#This Row],[Locations]]&amp;Raw_data[[#This Row],[Looker2]]</f>
        <v>MontrosePHP</v>
      </c>
    </row>
    <row r="1560" spans="1:31">
      <c r="A1560" s="15">
        <v>45309</v>
      </c>
      <c r="B1560" s="15">
        <v>45306</v>
      </c>
      <c r="C1560" t="s">
        <v>9</v>
      </c>
      <c r="D1560">
        <v>207585</v>
      </c>
      <c r="E1560" t="s">
        <v>803</v>
      </c>
      <c r="F1560" t="s">
        <v>804</v>
      </c>
      <c r="G1560" t="s">
        <v>805</v>
      </c>
      <c r="H1560" t="s">
        <v>157</v>
      </c>
      <c r="I1560" t="s">
        <v>232</v>
      </c>
      <c r="J1560" t="s">
        <v>17</v>
      </c>
      <c r="K1560" t="s">
        <v>76</v>
      </c>
      <c r="L1560" t="s">
        <v>129</v>
      </c>
      <c r="M1560">
        <v>1</v>
      </c>
      <c r="N1560" s="47">
        <v>300</v>
      </c>
      <c r="O1560" s="47">
        <v>0</v>
      </c>
      <c r="P1560" s="47">
        <v>0</v>
      </c>
      <c r="Q1560" s="47">
        <v>0</v>
      </c>
      <c r="R1560" s="47">
        <v>0</v>
      </c>
      <c r="S1560" s="47">
        <v>300</v>
      </c>
      <c r="T1560" s="47">
        <v>300</v>
      </c>
      <c r="U1560" s="47">
        <v>300</v>
      </c>
      <c r="V1560" t="s">
        <v>71</v>
      </c>
      <c r="W1560" t="s">
        <v>72</v>
      </c>
      <c r="X1560"/>
      <c r="Y1560" t="s">
        <v>240</v>
      </c>
      <c r="Z1560" s="43" t="str">
        <f>Raw_data[[#This Row],[Month]]&amp;Raw_data[[#This Row],[Locations]]&amp;Raw_data[[#This Row],[Looker2]]</f>
        <v>45292MontrosePHP</v>
      </c>
      <c r="AA1560" s="44" t="str">
        <f>IFERROR(VLOOKUP(Raw_data[[#This Row],[Description]],'LU Table'!$A$1:$B$50,2,0),"")</f>
        <v>PHP</v>
      </c>
      <c r="AB1560" s="44" t="str">
        <f>TRIM(MID(Raw_data[[#This Row],[Location]],LEN("Positive Recovery- ")+1,LEN(Raw_data[[#This Row],[Location]])))</f>
        <v>Montrose</v>
      </c>
      <c r="AC1560" s="45">
        <f t="shared" si="24"/>
        <v>45292</v>
      </c>
      <c r="AD1560" s="44" t="str">
        <f>VLOOKUP(Raw_data[[#This Row],[Locations]]&amp;Raw_data[[#This Row],[Looker2]],Category!A:E,5,0)</f>
        <v>Company Owned</v>
      </c>
      <c r="AE1560" s="44" t="str">
        <f>Raw_data[[#This Row],[Locations]]&amp;Raw_data[[#This Row],[Looker2]]</f>
        <v>MontrosePHP</v>
      </c>
    </row>
    <row r="1561" spans="1:31">
      <c r="A1561" s="15">
        <v>45309</v>
      </c>
      <c r="B1561" s="15">
        <v>45306</v>
      </c>
      <c r="C1561" t="s">
        <v>9</v>
      </c>
      <c r="D1561">
        <v>207586</v>
      </c>
      <c r="E1561" t="s">
        <v>787</v>
      </c>
      <c r="F1561" t="s">
        <v>648</v>
      </c>
      <c r="G1561" t="s">
        <v>788</v>
      </c>
      <c r="H1561" t="s">
        <v>157</v>
      </c>
      <c r="I1561" t="s">
        <v>232</v>
      </c>
      <c r="J1561" t="s">
        <v>103</v>
      </c>
      <c r="K1561" t="s">
        <v>76</v>
      </c>
      <c r="L1561" t="s">
        <v>129</v>
      </c>
      <c r="M1561">
        <v>1</v>
      </c>
      <c r="N1561" s="47">
        <v>400</v>
      </c>
      <c r="O1561" s="47">
        <v>0</v>
      </c>
      <c r="P1561" s="47">
        <v>0</v>
      </c>
      <c r="Q1561" s="47">
        <v>0</v>
      </c>
      <c r="R1561" s="47">
        <v>0</v>
      </c>
      <c r="S1561" s="47">
        <v>400</v>
      </c>
      <c r="T1561" s="47">
        <v>360</v>
      </c>
      <c r="U1561" s="47">
        <v>360</v>
      </c>
      <c r="V1561" t="s">
        <v>71</v>
      </c>
      <c r="W1561" t="s">
        <v>72</v>
      </c>
      <c r="X1561"/>
      <c r="Y1561" t="s">
        <v>240</v>
      </c>
      <c r="Z1561" s="43" t="str">
        <f>Raw_data[[#This Row],[Month]]&amp;Raw_data[[#This Row],[Locations]]&amp;Raw_data[[#This Row],[Looker2]]</f>
        <v>45292MontrosePHP</v>
      </c>
      <c r="AA1561" s="44" t="str">
        <f>IFERROR(VLOOKUP(Raw_data[[#This Row],[Description]],'LU Table'!$A$1:$B$50,2,0),"")</f>
        <v>PHP</v>
      </c>
      <c r="AB1561" s="44" t="str">
        <f>TRIM(MID(Raw_data[[#This Row],[Location]],LEN("Positive Recovery- ")+1,LEN(Raw_data[[#This Row],[Location]])))</f>
        <v>Montrose</v>
      </c>
      <c r="AC1561" s="45">
        <f t="shared" si="24"/>
        <v>45292</v>
      </c>
      <c r="AD1561" s="44" t="str">
        <f>VLOOKUP(Raw_data[[#This Row],[Locations]]&amp;Raw_data[[#This Row],[Looker2]],Category!A:E,5,0)</f>
        <v>Company Owned</v>
      </c>
      <c r="AE1561" s="44" t="str">
        <f>Raw_data[[#This Row],[Locations]]&amp;Raw_data[[#This Row],[Looker2]]</f>
        <v>MontrosePHP</v>
      </c>
    </row>
    <row r="1562" spans="1:31">
      <c r="A1562" s="15">
        <v>45309</v>
      </c>
      <c r="B1562" s="15">
        <v>45306</v>
      </c>
      <c r="C1562" t="s">
        <v>9</v>
      </c>
      <c r="D1562">
        <v>207587</v>
      </c>
      <c r="E1562" t="s">
        <v>820</v>
      </c>
      <c r="F1562" t="s">
        <v>287</v>
      </c>
      <c r="G1562" t="s">
        <v>325</v>
      </c>
      <c r="H1562" t="s">
        <v>167</v>
      </c>
      <c r="I1562" t="s">
        <v>232</v>
      </c>
      <c r="J1562" t="s">
        <v>87</v>
      </c>
      <c r="K1562" t="s">
        <v>76</v>
      </c>
      <c r="L1562" t="s">
        <v>129</v>
      </c>
      <c r="M1562">
        <v>1</v>
      </c>
      <c r="N1562" s="47">
        <v>425</v>
      </c>
      <c r="O1562" s="47">
        <v>0</v>
      </c>
      <c r="P1562" s="47">
        <v>0</v>
      </c>
      <c r="Q1562" s="47">
        <v>0</v>
      </c>
      <c r="R1562" s="47">
        <v>0</v>
      </c>
      <c r="S1562" s="47">
        <v>425</v>
      </c>
      <c r="T1562" s="47">
        <v>425</v>
      </c>
      <c r="U1562" s="47">
        <v>425</v>
      </c>
      <c r="V1562" t="s">
        <v>71</v>
      </c>
      <c r="W1562" t="s">
        <v>72</v>
      </c>
      <c r="X1562"/>
      <c r="Y1562" t="s">
        <v>240</v>
      </c>
      <c r="Z1562" s="43" t="str">
        <f>Raw_data[[#This Row],[Month]]&amp;Raw_data[[#This Row],[Locations]]&amp;Raw_data[[#This Row],[Looker2]]</f>
        <v>45292MontrosePHP</v>
      </c>
      <c r="AA1562" s="44" t="str">
        <f>IFERROR(VLOOKUP(Raw_data[[#This Row],[Description]],'LU Table'!$A$1:$B$50,2,0),"")</f>
        <v>PHP</v>
      </c>
      <c r="AB1562" s="44" t="str">
        <f>TRIM(MID(Raw_data[[#This Row],[Location]],LEN("Positive Recovery- ")+1,LEN(Raw_data[[#This Row],[Location]])))</f>
        <v>Montrose</v>
      </c>
      <c r="AC1562" s="45">
        <f t="shared" si="24"/>
        <v>45292</v>
      </c>
      <c r="AD1562" s="44" t="str">
        <f>VLOOKUP(Raw_data[[#This Row],[Locations]]&amp;Raw_data[[#This Row],[Looker2]],Category!A:E,5,0)</f>
        <v>Company Owned</v>
      </c>
      <c r="AE1562" s="44" t="str">
        <f>Raw_data[[#This Row],[Locations]]&amp;Raw_data[[#This Row],[Looker2]]</f>
        <v>MontrosePHP</v>
      </c>
    </row>
    <row r="1563" spans="1:31">
      <c r="A1563" s="15">
        <v>45309</v>
      </c>
      <c r="B1563" s="15">
        <v>45306</v>
      </c>
      <c r="C1563" t="s">
        <v>9</v>
      </c>
      <c r="D1563">
        <v>207588</v>
      </c>
      <c r="E1563" t="s">
        <v>141</v>
      </c>
      <c r="F1563" t="s">
        <v>478</v>
      </c>
      <c r="G1563" t="s">
        <v>325</v>
      </c>
      <c r="H1563" t="s">
        <v>157</v>
      </c>
      <c r="I1563" t="s">
        <v>232</v>
      </c>
      <c r="J1563" t="s">
        <v>89</v>
      </c>
      <c r="K1563" t="s">
        <v>76</v>
      </c>
      <c r="L1563" t="s">
        <v>129</v>
      </c>
      <c r="M1563">
        <v>1</v>
      </c>
      <c r="N1563" s="47">
        <v>365</v>
      </c>
      <c r="O1563" s="47">
        <v>0</v>
      </c>
      <c r="P1563" s="47">
        <v>0</v>
      </c>
      <c r="Q1563" s="47">
        <v>0</v>
      </c>
      <c r="R1563" s="47">
        <v>0</v>
      </c>
      <c r="S1563" s="47">
        <v>0</v>
      </c>
      <c r="T1563" s="47">
        <v>328.5</v>
      </c>
      <c r="U1563" s="47">
        <v>-36.5</v>
      </c>
      <c r="V1563" t="s">
        <v>71</v>
      </c>
      <c r="W1563" t="s">
        <v>72</v>
      </c>
      <c r="X1563"/>
      <c r="Y1563" t="s">
        <v>240</v>
      </c>
      <c r="Z1563" s="43" t="str">
        <f>Raw_data[[#This Row],[Month]]&amp;Raw_data[[#This Row],[Locations]]&amp;Raw_data[[#This Row],[Looker2]]</f>
        <v>45292MontrosePHP</v>
      </c>
      <c r="AA1563" s="44" t="str">
        <f>IFERROR(VLOOKUP(Raw_data[[#This Row],[Description]],'LU Table'!$A$1:$B$50,2,0),"")</f>
        <v>PHP</v>
      </c>
      <c r="AB1563" s="44" t="str">
        <f>TRIM(MID(Raw_data[[#This Row],[Location]],LEN("Positive Recovery- ")+1,LEN(Raw_data[[#This Row],[Location]])))</f>
        <v>Montrose</v>
      </c>
      <c r="AC1563" s="45">
        <f t="shared" si="24"/>
        <v>45292</v>
      </c>
      <c r="AD1563" s="44" t="str">
        <f>VLOOKUP(Raw_data[[#This Row],[Locations]]&amp;Raw_data[[#This Row],[Looker2]],Category!A:E,5,0)</f>
        <v>Company Owned</v>
      </c>
      <c r="AE1563" s="44" t="str">
        <f>Raw_data[[#This Row],[Locations]]&amp;Raw_data[[#This Row],[Looker2]]</f>
        <v>MontrosePHP</v>
      </c>
    </row>
    <row r="1564" spans="1:31">
      <c r="A1564" s="15">
        <v>45309</v>
      </c>
      <c r="B1564" s="15">
        <v>45306</v>
      </c>
      <c r="C1564" t="s">
        <v>9</v>
      </c>
      <c r="D1564">
        <v>207600</v>
      </c>
      <c r="E1564" t="s">
        <v>881</v>
      </c>
      <c r="F1564" t="s">
        <v>435</v>
      </c>
      <c r="G1564" t="s">
        <v>882</v>
      </c>
      <c r="H1564" t="s">
        <v>160</v>
      </c>
      <c r="I1564" t="s">
        <v>232</v>
      </c>
      <c r="J1564" t="s">
        <v>94</v>
      </c>
      <c r="K1564" t="s">
        <v>81</v>
      </c>
      <c r="L1564" t="s">
        <v>128</v>
      </c>
      <c r="M1564">
        <v>1</v>
      </c>
      <c r="N1564" s="47">
        <v>215</v>
      </c>
      <c r="O1564" s="47">
        <v>0</v>
      </c>
      <c r="P1564" s="47">
        <v>0</v>
      </c>
      <c r="Q1564" s="47">
        <v>0</v>
      </c>
      <c r="R1564" s="47">
        <v>0</v>
      </c>
      <c r="S1564" s="47">
        <v>0</v>
      </c>
      <c r="T1564" s="47">
        <v>193.5</v>
      </c>
      <c r="U1564" s="47">
        <v>43</v>
      </c>
      <c r="V1564" t="s">
        <v>71</v>
      </c>
      <c r="W1564" t="s">
        <v>72</v>
      </c>
      <c r="X1564"/>
      <c r="Y1564" t="s">
        <v>240</v>
      </c>
      <c r="Z1564" s="43" t="str">
        <f>Raw_data[[#This Row],[Month]]&amp;Raw_data[[#This Row],[Locations]]&amp;Raw_data[[#This Row],[Looker2]]</f>
        <v>45292Energy CorridorIOP</v>
      </c>
      <c r="AA1564" s="44" t="str">
        <f>IFERROR(VLOOKUP(Raw_data[[#This Row],[Description]],'LU Table'!$A$1:$B$50,2,0),"")</f>
        <v>IOP</v>
      </c>
      <c r="AB1564" s="44" t="str">
        <f>TRIM(MID(Raw_data[[#This Row],[Location]],LEN("Positive Recovery- ")+1,LEN(Raw_data[[#This Row],[Location]])))</f>
        <v>Energy Corridor</v>
      </c>
      <c r="AC1564" s="45">
        <f t="shared" si="24"/>
        <v>45292</v>
      </c>
      <c r="AD1564" s="44" t="str">
        <f>VLOOKUP(Raw_data[[#This Row],[Locations]]&amp;Raw_data[[#This Row],[Looker2]],Category!A:E,5,0)</f>
        <v>Affiliate</v>
      </c>
      <c r="AE1564" s="44" t="str">
        <f>Raw_data[[#This Row],[Locations]]&amp;Raw_data[[#This Row],[Looker2]]</f>
        <v>Energy CorridorIOP</v>
      </c>
    </row>
    <row r="1565" spans="1:31">
      <c r="A1565" s="15">
        <v>45309</v>
      </c>
      <c r="B1565" s="15">
        <v>45306</v>
      </c>
      <c r="C1565" t="s">
        <v>9</v>
      </c>
      <c r="D1565">
        <v>207601</v>
      </c>
      <c r="E1565" t="s">
        <v>750</v>
      </c>
      <c r="F1565" t="s">
        <v>438</v>
      </c>
      <c r="G1565" t="s">
        <v>751</v>
      </c>
      <c r="H1565" t="s">
        <v>159</v>
      </c>
      <c r="I1565" t="s">
        <v>232</v>
      </c>
      <c r="J1565" t="s">
        <v>17</v>
      </c>
      <c r="K1565" t="s">
        <v>81</v>
      </c>
      <c r="L1565" t="s">
        <v>128</v>
      </c>
      <c r="M1565">
        <v>1</v>
      </c>
      <c r="N1565" s="47">
        <v>225</v>
      </c>
      <c r="O1565" s="47">
        <v>0</v>
      </c>
      <c r="P1565" s="47">
        <v>0</v>
      </c>
      <c r="Q1565" s="47">
        <v>0</v>
      </c>
      <c r="R1565" s="47">
        <v>0</v>
      </c>
      <c r="S1565" s="47">
        <v>225</v>
      </c>
      <c r="T1565" s="47">
        <v>225</v>
      </c>
      <c r="U1565" s="47">
        <v>225</v>
      </c>
      <c r="V1565" t="s">
        <v>71</v>
      </c>
      <c r="W1565" t="s">
        <v>72</v>
      </c>
      <c r="X1565"/>
      <c r="Y1565" t="s">
        <v>240</v>
      </c>
      <c r="Z1565" s="43" t="str">
        <f>Raw_data[[#This Row],[Month]]&amp;Raw_data[[#This Row],[Locations]]&amp;Raw_data[[#This Row],[Looker2]]</f>
        <v>45292Energy CorridorIOP</v>
      </c>
      <c r="AA1565" s="44" t="str">
        <f>IFERROR(VLOOKUP(Raw_data[[#This Row],[Description]],'LU Table'!$A$1:$B$50,2,0),"")</f>
        <v>IOP</v>
      </c>
      <c r="AB1565" s="44" t="str">
        <f>TRIM(MID(Raw_data[[#This Row],[Location]],LEN("Positive Recovery- ")+1,LEN(Raw_data[[#This Row],[Location]])))</f>
        <v>Energy Corridor</v>
      </c>
      <c r="AC1565" s="45">
        <f t="shared" si="24"/>
        <v>45292</v>
      </c>
      <c r="AD1565" s="44" t="str">
        <f>VLOOKUP(Raw_data[[#This Row],[Locations]]&amp;Raw_data[[#This Row],[Looker2]],Category!A:E,5,0)</f>
        <v>Affiliate</v>
      </c>
      <c r="AE1565" s="44" t="str">
        <f>Raw_data[[#This Row],[Locations]]&amp;Raw_data[[#This Row],[Looker2]]</f>
        <v>Energy CorridorIOP</v>
      </c>
    </row>
    <row r="1566" spans="1:31">
      <c r="A1566" s="15">
        <v>45309</v>
      </c>
      <c r="B1566" s="15">
        <v>45306</v>
      </c>
      <c r="C1566" t="s">
        <v>9</v>
      </c>
      <c r="D1566">
        <v>207602</v>
      </c>
      <c r="E1566" t="s">
        <v>989</v>
      </c>
      <c r="F1566" t="s">
        <v>290</v>
      </c>
      <c r="G1566" t="s">
        <v>990</v>
      </c>
      <c r="H1566" t="s">
        <v>158</v>
      </c>
      <c r="I1566" t="s">
        <v>232</v>
      </c>
      <c r="J1566" t="s">
        <v>92</v>
      </c>
      <c r="K1566" t="s">
        <v>81</v>
      </c>
      <c r="L1566" t="s">
        <v>128</v>
      </c>
      <c r="M1566">
        <v>1</v>
      </c>
      <c r="N1566" s="47">
        <v>190</v>
      </c>
      <c r="O1566" s="47">
        <v>0</v>
      </c>
      <c r="P1566" s="47">
        <v>0</v>
      </c>
      <c r="Q1566" s="47">
        <v>0</v>
      </c>
      <c r="R1566" s="47">
        <v>0</v>
      </c>
      <c r="S1566" s="47">
        <v>0</v>
      </c>
      <c r="T1566" s="47">
        <v>171</v>
      </c>
      <c r="U1566" s="47">
        <v>171</v>
      </c>
      <c r="V1566" t="s">
        <v>71</v>
      </c>
      <c r="W1566" t="s">
        <v>72</v>
      </c>
      <c r="X1566"/>
      <c r="Y1566" t="s">
        <v>240</v>
      </c>
      <c r="Z1566" s="43" t="str">
        <f>Raw_data[[#This Row],[Month]]&amp;Raw_data[[#This Row],[Locations]]&amp;Raw_data[[#This Row],[Looker2]]</f>
        <v>45292Energy CorridorIOP</v>
      </c>
      <c r="AA1566" s="44" t="str">
        <f>IFERROR(VLOOKUP(Raw_data[[#This Row],[Description]],'LU Table'!$A$1:$B$50,2,0),"")</f>
        <v>IOP</v>
      </c>
      <c r="AB1566" s="44" t="str">
        <f>TRIM(MID(Raw_data[[#This Row],[Location]],LEN("Positive Recovery- ")+1,LEN(Raw_data[[#This Row],[Location]])))</f>
        <v>Energy Corridor</v>
      </c>
      <c r="AC1566" s="45">
        <f t="shared" si="24"/>
        <v>45292</v>
      </c>
      <c r="AD1566" s="44" t="str">
        <f>VLOOKUP(Raw_data[[#This Row],[Locations]]&amp;Raw_data[[#This Row],[Looker2]],Category!A:E,5,0)</f>
        <v>Affiliate</v>
      </c>
      <c r="AE1566" s="44" t="str">
        <f>Raw_data[[#This Row],[Locations]]&amp;Raw_data[[#This Row],[Looker2]]</f>
        <v>Energy CorridorIOP</v>
      </c>
    </row>
    <row r="1567" spans="1:31">
      <c r="A1567" s="15">
        <v>45309</v>
      </c>
      <c r="B1567" s="15">
        <v>45306</v>
      </c>
      <c r="C1567" t="s">
        <v>9</v>
      </c>
      <c r="D1567">
        <v>207603</v>
      </c>
      <c r="E1567" t="s">
        <v>738</v>
      </c>
      <c r="F1567" t="s">
        <v>278</v>
      </c>
      <c r="G1567" t="s">
        <v>445</v>
      </c>
      <c r="H1567" t="s">
        <v>160</v>
      </c>
      <c r="I1567" t="s">
        <v>232</v>
      </c>
      <c r="J1567" t="s">
        <v>94</v>
      </c>
      <c r="K1567" t="s">
        <v>81</v>
      </c>
      <c r="L1567" t="s">
        <v>128</v>
      </c>
      <c r="M1567">
        <v>1</v>
      </c>
      <c r="N1567" s="47">
        <v>215</v>
      </c>
      <c r="O1567" s="47">
        <v>0</v>
      </c>
      <c r="P1567" s="47">
        <v>0</v>
      </c>
      <c r="Q1567" s="47">
        <v>0</v>
      </c>
      <c r="R1567" s="47">
        <v>0</v>
      </c>
      <c r="S1567" s="47">
        <v>0</v>
      </c>
      <c r="T1567" s="47">
        <v>193.5</v>
      </c>
      <c r="U1567" s="47">
        <v>193.5</v>
      </c>
      <c r="V1567" t="s">
        <v>71</v>
      </c>
      <c r="W1567" t="s">
        <v>72</v>
      </c>
      <c r="X1567"/>
      <c r="Y1567" t="s">
        <v>240</v>
      </c>
      <c r="Z1567" s="43" t="str">
        <f>Raw_data[[#This Row],[Month]]&amp;Raw_data[[#This Row],[Locations]]&amp;Raw_data[[#This Row],[Looker2]]</f>
        <v>45292Energy CorridorIOP</v>
      </c>
      <c r="AA1567" s="44" t="str">
        <f>IFERROR(VLOOKUP(Raw_data[[#This Row],[Description]],'LU Table'!$A$1:$B$50,2,0),"")</f>
        <v>IOP</v>
      </c>
      <c r="AB1567" s="44" t="str">
        <f>TRIM(MID(Raw_data[[#This Row],[Location]],LEN("Positive Recovery- ")+1,LEN(Raw_data[[#This Row],[Location]])))</f>
        <v>Energy Corridor</v>
      </c>
      <c r="AC1567" s="45">
        <f t="shared" ref="AC1567:AC1630" si="25">B1567-DAY(B1567)+1</f>
        <v>45292</v>
      </c>
      <c r="AD1567" s="44" t="str">
        <f>VLOOKUP(Raw_data[[#This Row],[Locations]]&amp;Raw_data[[#This Row],[Looker2]],Category!A:E,5,0)</f>
        <v>Affiliate</v>
      </c>
      <c r="AE1567" s="44" t="str">
        <f>Raw_data[[#This Row],[Locations]]&amp;Raw_data[[#This Row],[Looker2]]</f>
        <v>Energy CorridorIOP</v>
      </c>
    </row>
    <row r="1568" spans="1:31">
      <c r="A1568" s="15">
        <v>45309</v>
      </c>
      <c r="B1568" s="15">
        <v>45306</v>
      </c>
      <c r="C1568" t="s">
        <v>9</v>
      </c>
      <c r="D1568">
        <v>207604</v>
      </c>
      <c r="E1568" t="s">
        <v>1042</v>
      </c>
      <c r="F1568" t="s">
        <v>1043</v>
      </c>
      <c r="G1568" t="s">
        <v>1044</v>
      </c>
      <c r="H1568" t="s">
        <v>159</v>
      </c>
      <c r="I1568" t="s">
        <v>232</v>
      </c>
      <c r="J1568" t="s">
        <v>17</v>
      </c>
      <c r="K1568" t="s">
        <v>81</v>
      </c>
      <c r="L1568" t="s">
        <v>128</v>
      </c>
      <c r="M1568">
        <v>1</v>
      </c>
      <c r="N1568" s="47">
        <v>225</v>
      </c>
      <c r="O1568" s="47">
        <v>0</v>
      </c>
      <c r="P1568" s="47">
        <v>0</v>
      </c>
      <c r="Q1568" s="47">
        <v>0</v>
      </c>
      <c r="R1568" s="47">
        <v>0</v>
      </c>
      <c r="S1568" s="47">
        <v>225</v>
      </c>
      <c r="T1568" s="47">
        <v>225</v>
      </c>
      <c r="U1568" s="47">
        <v>225</v>
      </c>
      <c r="V1568" t="s">
        <v>71</v>
      </c>
      <c r="W1568" t="s">
        <v>72</v>
      </c>
      <c r="X1568"/>
      <c r="Y1568" t="s">
        <v>240</v>
      </c>
      <c r="Z1568" s="43" t="str">
        <f>Raw_data[[#This Row],[Month]]&amp;Raw_data[[#This Row],[Locations]]&amp;Raw_data[[#This Row],[Looker2]]</f>
        <v>45292Energy CorridorIOP</v>
      </c>
      <c r="AA1568" s="44" t="str">
        <f>IFERROR(VLOOKUP(Raw_data[[#This Row],[Description]],'LU Table'!$A$1:$B$50,2,0),"")</f>
        <v>IOP</v>
      </c>
      <c r="AB1568" s="44" t="str">
        <f>TRIM(MID(Raw_data[[#This Row],[Location]],LEN("Positive Recovery- ")+1,LEN(Raw_data[[#This Row],[Location]])))</f>
        <v>Energy Corridor</v>
      </c>
      <c r="AC1568" s="45">
        <f t="shared" si="25"/>
        <v>45292</v>
      </c>
      <c r="AD1568" s="44" t="str">
        <f>VLOOKUP(Raw_data[[#This Row],[Locations]]&amp;Raw_data[[#This Row],[Looker2]],Category!A:E,5,0)</f>
        <v>Affiliate</v>
      </c>
      <c r="AE1568" s="44" t="str">
        <f>Raw_data[[#This Row],[Locations]]&amp;Raw_data[[#This Row],[Looker2]]</f>
        <v>Energy CorridorIOP</v>
      </c>
    </row>
    <row r="1569" spans="1:31">
      <c r="A1569" s="15">
        <v>45309</v>
      </c>
      <c r="B1569" s="15">
        <v>45306</v>
      </c>
      <c r="C1569" t="s">
        <v>9</v>
      </c>
      <c r="D1569">
        <v>207605</v>
      </c>
      <c r="E1569" t="s">
        <v>182</v>
      </c>
      <c r="F1569" t="s">
        <v>525</v>
      </c>
      <c r="G1569" t="s">
        <v>526</v>
      </c>
      <c r="H1569" t="s">
        <v>172</v>
      </c>
      <c r="I1569" t="s">
        <v>232</v>
      </c>
      <c r="J1569" t="s">
        <v>17</v>
      </c>
      <c r="K1569" t="s">
        <v>81</v>
      </c>
      <c r="L1569" t="s">
        <v>135</v>
      </c>
      <c r="M1569">
        <v>1</v>
      </c>
      <c r="N1569" s="47">
        <v>40</v>
      </c>
      <c r="O1569" s="47">
        <v>0</v>
      </c>
      <c r="P1569" s="47">
        <v>0</v>
      </c>
      <c r="Q1569" s="47">
        <v>0</v>
      </c>
      <c r="R1569" s="47">
        <v>0</v>
      </c>
      <c r="S1569" s="47">
        <v>40</v>
      </c>
      <c r="T1569" s="47">
        <v>40</v>
      </c>
      <c r="U1569" s="47">
        <v>40</v>
      </c>
      <c r="V1569" t="s">
        <v>71</v>
      </c>
      <c r="W1569" t="s">
        <v>72</v>
      </c>
      <c r="X1569"/>
      <c r="Y1569" t="s">
        <v>240</v>
      </c>
      <c r="Z1569" s="43" t="str">
        <f>Raw_data[[#This Row],[Month]]&amp;Raw_data[[#This Row],[Locations]]&amp;Raw_data[[#This Row],[Looker2]]</f>
        <v>45292Energy CorridorAftercare</v>
      </c>
      <c r="AA1569" s="44" t="str">
        <f>IFERROR(VLOOKUP(Raw_data[[#This Row],[Description]],'LU Table'!$A$1:$B$50,2,0),"")</f>
        <v>Aftercare</v>
      </c>
      <c r="AB1569" s="44" t="str">
        <f>TRIM(MID(Raw_data[[#This Row],[Location]],LEN("Positive Recovery- ")+1,LEN(Raw_data[[#This Row],[Location]])))</f>
        <v>Energy Corridor</v>
      </c>
      <c r="AC1569" s="45">
        <f t="shared" si="25"/>
        <v>45292</v>
      </c>
      <c r="AD1569" s="44" t="str">
        <f>VLOOKUP(Raw_data[[#This Row],[Locations]]&amp;Raw_data[[#This Row],[Looker2]],Category!A:E,5,0)</f>
        <v>Affiliate</v>
      </c>
      <c r="AE1569" s="44" t="str">
        <f>Raw_data[[#This Row],[Locations]]&amp;Raw_data[[#This Row],[Looker2]]</f>
        <v>Energy CorridorAftercare</v>
      </c>
    </row>
    <row r="1570" spans="1:31">
      <c r="A1570" s="15">
        <v>45309</v>
      </c>
      <c r="B1570" s="15">
        <v>45306</v>
      </c>
      <c r="C1570" t="s">
        <v>9</v>
      </c>
      <c r="D1570">
        <v>207611</v>
      </c>
      <c r="E1570" t="s">
        <v>797</v>
      </c>
      <c r="F1570" t="s">
        <v>798</v>
      </c>
      <c r="G1570" t="s">
        <v>436</v>
      </c>
      <c r="H1570" t="s">
        <v>158</v>
      </c>
      <c r="I1570" t="s">
        <v>232</v>
      </c>
      <c r="J1570" t="s">
        <v>89</v>
      </c>
      <c r="K1570" t="s">
        <v>144</v>
      </c>
      <c r="L1570" t="s">
        <v>128</v>
      </c>
      <c r="M1570">
        <v>1</v>
      </c>
      <c r="N1570" s="47">
        <v>200</v>
      </c>
      <c r="O1570" s="47">
        <v>0</v>
      </c>
      <c r="P1570" s="47">
        <v>0</v>
      </c>
      <c r="Q1570" s="47">
        <v>0</v>
      </c>
      <c r="R1570" s="47">
        <v>0</v>
      </c>
      <c r="S1570" s="47">
        <v>0</v>
      </c>
      <c r="T1570" s="47">
        <v>180</v>
      </c>
      <c r="U1570" s="47">
        <v>-20</v>
      </c>
      <c r="V1570" t="s">
        <v>71</v>
      </c>
      <c r="W1570" t="s">
        <v>72</v>
      </c>
      <c r="X1570"/>
      <c r="Y1570" t="s">
        <v>240</v>
      </c>
      <c r="Z1570" s="43" t="str">
        <f>Raw_data[[#This Row],[Month]]&amp;Raw_data[[#This Row],[Locations]]&amp;Raw_data[[#This Row],[Looker2]]</f>
        <v>45292North LoopIOP</v>
      </c>
      <c r="AA1570" s="44" t="str">
        <f>IFERROR(VLOOKUP(Raw_data[[#This Row],[Description]],'LU Table'!$A$1:$B$50,2,0),"")</f>
        <v>IOP</v>
      </c>
      <c r="AB1570" s="44" t="str">
        <f>TRIM(MID(Raw_data[[#This Row],[Location]],LEN("Positive Recovery- ")+1,LEN(Raw_data[[#This Row],[Location]])))</f>
        <v>North Loop</v>
      </c>
      <c r="AC1570" s="45">
        <f t="shared" si="25"/>
        <v>45292</v>
      </c>
      <c r="AD1570" s="44" t="str">
        <f>VLOOKUP(Raw_data[[#This Row],[Locations]]&amp;Raw_data[[#This Row],[Looker2]],Category!A:E,5,0)</f>
        <v>Affiliate</v>
      </c>
      <c r="AE1570" s="44" t="str">
        <f>Raw_data[[#This Row],[Locations]]&amp;Raw_data[[#This Row],[Looker2]]</f>
        <v>North LoopIOP</v>
      </c>
    </row>
    <row r="1571" spans="1:31">
      <c r="A1571" s="15">
        <v>45309</v>
      </c>
      <c r="B1571" s="15">
        <v>45306</v>
      </c>
      <c r="C1571" t="s">
        <v>9</v>
      </c>
      <c r="D1571">
        <v>207612</v>
      </c>
      <c r="E1571" t="s">
        <v>726</v>
      </c>
      <c r="F1571" t="s">
        <v>545</v>
      </c>
      <c r="G1571" t="s">
        <v>487</v>
      </c>
      <c r="H1571" t="s">
        <v>158</v>
      </c>
      <c r="I1571" t="s">
        <v>232</v>
      </c>
      <c r="J1571" t="s">
        <v>89</v>
      </c>
      <c r="K1571" t="s">
        <v>144</v>
      </c>
      <c r="L1571" t="s">
        <v>128</v>
      </c>
      <c r="M1571">
        <v>1</v>
      </c>
      <c r="N1571" s="47">
        <v>200</v>
      </c>
      <c r="O1571" s="47">
        <v>0</v>
      </c>
      <c r="P1571" s="47">
        <v>0</v>
      </c>
      <c r="Q1571" s="47">
        <v>0</v>
      </c>
      <c r="R1571" s="47">
        <v>0</v>
      </c>
      <c r="S1571" s="47">
        <v>0</v>
      </c>
      <c r="T1571" s="47">
        <v>180</v>
      </c>
      <c r="U1571" s="47">
        <v>-20</v>
      </c>
      <c r="V1571" t="s">
        <v>71</v>
      </c>
      <c r="W1571" t="s">
        <v>72</v>
      </c>
      <c r="X1571"/>
      <c r="Y1571" t="s">
        <v>240</v>
      </c>
      <c r="Z1571" s="43" t="str">
        <f>Raw_data[[#This Row],[Month]]&amp;Raw_data[[#This Row],[Locations]]&amp;Raw_data[[#This Row],[Looker2]]</f>
        <v>45292North LoopIOP</v>
      </c>
      <c r="AA1571" s="44" t="str">
        <f>IFERROR(VLOOKUP(Raw_data[[#This Row],[Description]],'LU Table'!$A$1:$B$50,2,0),"")</f>
        <v>IOP</v>
      </c>
      <c r="AB1571" s="44" t="str">
        <f>TRIM(MID(Raw_data[[#This Row],[Location]],LEN("Positive Recovery- ")+1,LEN(Raw_data[[#This Row],[Location]])))</f>
        <v>North Loop</v>
      </c>
      <c r="AC1571" s="45">
        <f t="shared" si="25"/>
        <v>45292</v>
      </c>
      <c r="AD1571" s="44" t="str">
        <f>VLOOKUP(Raw_data[[#This Row],[Locations]]&amp;Raw_data[[#This Row],[Looker2]],Category!A:E,5,0)</f>
        <v>Affiliate</v>
      </c>
      <c r="AE1571" s="44" t="str">
        <f>Raw_data[[#This Row],[Locations]]&amp;Raw_data[[#This Row],[Looker2]]</f>
        <v>North LoopIOP</v>
      </c>
    </row>
    <row r="1572" spans="1:31">
      <c r="A1572" s="15">
        <v>45309</v>
      </c>
      <c r="B1572" s="15">
        <v>45306</v>
      </c>
      <c r="C1572" t="s">
        <v>9</v>
      </c>
      <c r="D1572">
        <v>207613</v>
      </c>
      <c r="E1572" t="s">
        <v>849</v>
      </c>
      <c r="F1572" t="s">
        <v>423</v>
      </c>
      <c r="G1572" t="s">
        <v>312</v>
      </c>
      <c r="H1572" t="s">
        <v>159</v>
      </c>
      <c r="I1572" t="s">
        <v>232</v>
      </c>
      <c r="J1572" t="s">
        <v>17</v>
      </c>
      <c r="K1572" t="s">
        <v>144</v>
      </c>
      <c r="L1572" t="s">
        <v>128</v>
      </c>
      <c r="M1572">
        <v>1</v>
      </c>
      <c r="N1572" s="47">
        <v>225</v>
      </c>
      <c r="O1572" s="47">
        <v>0</v>
      </c>
      <c r="P1572" s="47">
        <v>0</v>
      </c>
      <c r="Q1572" s="47">
        <v>0</v>
      </c>
      <c r="R1572" s="47">
        <v>0</v>
      </c>
      <c r="S1572" s="47">
        <v>225</v>
      </c>
      <c r="T1572" s="47">
        <v>225</v>
      </c>
      <c r="U1572" s="47">
        <v>225</v>
      </c>
      <c r="V1572" t="s">
        <v>71</v>
      </c>
      <c r="W1572" t="s">
        <v>72</v>
      </c>
      <c r="X1572"/>
      <c r="Y1572" t="s">
        <v>240</v>
      </c>
      <c r="Z1572" s="43" t="str">
        <f>Raw_data[[#This Row],[Month]]&amp;Raw_data[[#This Row],[Locations]]&amp;Raw_data[[#This Row],[Looker2]]</f>
        <v>45292North LoopIOP</v>
      </c>
      <c r="AA1572" s="44" t="str">
        <f>IFERROR(VLOOKUP(Raw_data[[#This Row],[Description]],'LU Table'!$A$1:$B$50,2,0),"")</f>
        <v>IOP</v>
      </c>
      <c r="AB1572" s="44" t="str">
        <f>TRIM(MID(Raw_data[[#This Row],[Location]],LEN("Positive Recovery- ")+1,LEN(Raw_data[[#This Row],[Location]])))</f>
        <v>North Loop</v>
      </c>
      <c r="AC1572" s="45">
        <f t="shared" si="25"/>
        <v>45292</v>
      </c>
      <c r="AD1572" s="44" t="str">
        <f>VLOOKUP(Raw_data[[#This Row],[Locations]]&amp;Raw_data[[#This Row],[Looker2]],Category!A:E,5,0)</f>
        <v>Affiliate</v>
      </c>
      <c r="AE1572" s="44" t="str">
        <f>Raw_data[[#This Row],[Locations]]&amp;Raw_data[[#This Row],[Looker2]]</f>
        <v>North LoopIOP</v>
      </c>
    </row>
    <row r="1573" spans="1:31">
      <c r="A1573" s="15">
        <v>45309</v>
      </c>
      <c r="B1573" s="15">
        <v>45306</v>
      </c>
      <c r="C1573" t="s">
        <v>9</v>
      </c>
      <c r="D1573">
        <v>207614</v>
      </c>
      <c r="E1573" t="s">
        <v>861</v>
      </c>
      <c r="F1573" t="s">
        <v>862</v>
      </c>
      <c r="G1573" t="s">
        <v>863</v>
      </c>
      <c r="H1573" t="s">
        <v>158</v>
      </c>
      <c r="I1573" t="s">
        <v>232</v>
      </c>
      <c r="J1573" t="s">
        <v>92</v>
      </c>
      <c r="K1573" t="s">
        <v>144</v>
      </c>
      <c r="L1573" t="s">
        <v>128</v>
      </c>
      <c r="M1573">
        <v>1</v>
      </c>
      <c r="N1573" s="47">
        <v>190</v>
      </c>
      <c r="O1573" s="47">
        <v>0</v>
      </c>
      <c r="P1573" s="47">
        <v>0</v>
      </c>
      <c r="Q1573" s="47">
        <v>0</v>
      </c>
      <c r="R1573" s="47">
        <v>0</v>
      </c>
      <c r="S1573" s="47">
        <v>0</v>
      </c>
      <c r="T1573" s="47">
        <v>171</v>
      </c>
      <c r="U1573" s="47">
        <v>38</v>
      </c>
      <c r="V1573" t="s">
        <v>71</v>
      </c>
      <c r="W1573" t="s">
        <v>72</v>
      </c>
      <c r="X1573"/>
      <c r="Y1573" t="s">
        <v>240</v>
      </c>
      <c r="Z1573" s="43" t="str">
        <f>Raw_data[[#This Row],[Month]]&amp;Raw_data[[#This Row],[Locations]]&amp;Raw_data[[#This Row],[Looker2]]</f>
        <v>45292North LoopIOP</v>
      </c>
      <c r="AA1573" s="44" t="str">
        <f>IFERROR(VLOOKUP(Raw_data[[#This Row],[Description]],'LU Table'!$A$1:$B$50,2,0),"")</f>
        <v>IOP</v>
      </c>
      <c r="AB1573" s="44" t="str">
        <f>TRIM(MID(Raw_data[[#This Row],[Location]],LEN("Positive Recovery- ")+1,LEN(Raw_data[[#This Row],[Location]])))</f>
        <v>North Loop</v>
      </c>
      <c r="AC1573" s="45">
        <f t="shared" si="25"/>
        <v>45292</v>
      </c>
      <c r="AD1573" s="44" t="str">
        <f>VLOOKUP(Raw_data[[#This Row],[Locations]]&amp;Raw_data[[#This Row],[Looker2]],Category!A:E,5,0)</f>
        <v>Affiliate</v>
      </c>
      <c r="AE1573" s="44" t="str">
        <f>Raw_data[[#This Row],[Locations]]&amp;Raw_data[[#This Row],[Looker2]]</f>
        <v>North LoopIOP</v>
      </c>
    </row>
    <row r="1574" spans="1:31">
      <c r="A1574" s="15">
        <v>45309</v>
      </c>
      <c r="B1574" s="15">
        <v>45306</v>
      </c>
      <c r="C1574" t="s">
        <v>9</v>
      </c>
      <c r="D1574">
        <v>207618</v>
      </c>
      <c r="E1574" t="s">
        <v>739</v>
      </c>
      <c r="F1574" t="s">
        <v>740</v>
      </c>
      <c r="G1574" t="s">
        <v>430</v>
      </c>
      <c r="H1574" t="s">
        <v>160</v>
      </c>
      <c r="I1574" t="s">
        <v>232</v>
      </c>
      <c r="J1574" t="s">
        <v>94</v>
      </c>
      <c r="K1574" t="s">
        <v>144</v>
      </c>
      <c r="L1574" t="s">
        <v>128</v>
      </c>
      <c r="M1574">
        <v>1</v>
      </c>
      <c r="N1574" s="47">
        <v>215</v>
      </c>
      <c r="O1574" s="47">
        <v>0</v>
      </c>
      <c r="P1574" s="47">
        <v>0</v>
      </c>
      <c r="Q1574" s="47">
        <v>0</v>
      </c>
      <c r="R1574" s="47">
        <v>0</v>
      </c>
      <c r="S1574" s="47">
        <v>0</v>
      </c>
      <c r="T1574" s="47">
        <v>193.5</v>
      </c>
      <c r="U1574" s="47">
        <v>21.5</v>
      </c>
      <c r="V1574" t="s">
        <v>71</v>
      </c>
      <c r="W1574" t="s">
        <v>72</v>
      </c>
      <c r="X1574"/>
      <c r="Y1574" t="s">
        <v>240</v>
      </c>
      <c r="Z1574" s="43" t="str">
        <f>Raw_data[[#This Row],[Month]]&amp;Raw_data[[#This Row],[Locations]]&amp;Raw_data[[#This Row],[Looker2]]</f>
        <v>45292North LoopIOP</v>
      </c>
      <c r="AA1574" s="44" t="str">
        <f>IFERROR(VLOOKUP(Raw_data[[#This Row],[Description]],'LU Table'!$A$1:$B$50,2,0),"")</f>
        <v>IOP</v>
      </c>
      <c r="AB1574" s="44" t="str">
        <f>TRIM(MID(Raw_data[[#This Row],[Location]],LEN("Positive Recovery- ")+1,LEN(Raw_data[[#This Row],[Location]])))</f>
        <v>North Loop</v>
      </c>
      <c r="AC1574" s="45">
        <f t="shared" si="25"/>
        <v>45292</v>
      </c>
      <c r="AD1574" s="44" t="str">
        <f>VLOOKUP(Raw_data[[#This Row],[Locations]]&amp;Raw_data[[#This Row],[Looker2]],Category!A:E,5,0)</f>
        <v>Affiliate</v>
      </c>
      <c r="AE1574" s="44" t="str">
        <f>Raw_data[[#This Row],[Locations]]&amp;Raw_data[[#This Row],[Looker2]]</f>
        <v>North LoopIOP</v>
      </c>
    </row>
    <row r="1575" spans="1:31">
      <c r="A1575" s="15">
        <v>45309</v>
      </c>
      <c r="B1575" s="15">
        <v>45306</v>
      </c>
      <c r="C1575" t="s">
        <v>9</v>
      </c>
      <c r="D1575">
        <v>207619</v>
      </c>
      <c r="E1575" t="s">
        <v>1092</v>
      </c>
      <c r="F1575" t="s">
        <v>1093</v>
      </c>
      <c r="G1575" t="s">
        <v>317</v>
      </c>
      <c r="H1575" t="s">
        <v>159</v>
      </c>
      <c r="I1575" t="s">
        <v>232</v>
      </c>
      <c r="J1575" t="s">
        <v>17</v>
      </c>
      <c r="K1575" t="s">
        <v>144</v>
      </c>
      <c r="L1575" t="s">
        <v>128</v>
      </c>
      <c r="M1575">
        <v>1</v>
      </c>
      <c r="N1575" s="47">
        <v>225</v>
      </c>
      <c r="O1575" s="47">
        <v>0</v>
      </c>
      <c r="P1575" s="47">
        <v>0</v>
      </c>
      <c r="Q1575" s="47">
        <v>0</v>
      </c>
      <c r="R1575" s="47">
        <v>0</v>
      </c>
      <c r="S1575" s="47">
        <v>225</v>
      </c>
      <c r="T1575" s="47">
        <v>225</v>
      </c>
      <c r="U1575" s="47">
        <v>225</v>
      </c>
      <c r="V1575" t="s">
        <v>71</v>
      </c>
      <c r="W1575" t="s">
        <v>72</v>
      </c>
      <c r="X1575"/>
      <c r="Y1575" t="s">
        <v>240</v>
      </c>
      <c r="Z1575" s="43" t="str">
        <f>Raw_data[[#This Row],[Month]]&amp;Raw_data[[#This Row],[Locations]]&amp;Raw_data[[#This Row],[Looker2]]</f>
        <v>45292North LoopIOP</v>
      </c>
      <c r="AA1575" s="44" t="str">
        <f>IFERROR(VLOOKUP(Raw_data[[#This Row],[Description]],'LU Table'!$A$1:$B$50,2,0),"")</f>
        <v>IOP</v>
      </c>
      <c r="AB1575" s="44" t="str">
        <f>TRIM(MID(Raw_data[[#This Row],[Location]],LEN("Positive Recovery- ")+1,LEN(Raw_data[[#This Row],[Location]])))</f>
        <v>North Loop</v>
      </c>
      <c r="AC1575" s="45">
        <f t="shared" si="25"/>
        <v>45292</v>
      </c>
      <c r="AD1575" s="44" t="str">
        <f>VLOOKUP(Raw_data[[#This Row],[Locations]]&amp;Raw_data[[#This Row],[Looker2]],Category!A:E,5,0)</f>
        <v>Affiliate</v>
      </c>
      <c r="AE1575" s="44" t="str">
        <f>Raw_data[[#This Row],[Locations]]&amp;Raw_data[[#This Row],[Looker2]]</f>
        <v>North LoopIOP</v>
      </c>
    </row>
    <row r="1576" spans="1:31">
      <c r="A1576" s="15">
        <v>45309</v>
      </c>
      <c r="B1576" s="15">
        <v>45306</v>
      </c>
      <c r="C1576" t="s">
        <v>9</v>
      </c>
      <c r="D1576">
        <v>207670</v>
      </c>
      <c r="E1576" t="s">
        <v>584</v>
      </c>
      <c r="F1576" t="s">
        <v>358</v>
      </c>
      <c r="G1576" t="s">
        <v>585</v>
      </c>
      <c r="H1576" t="s">
        <v>160</v>
      </c>
      <c r="I1576" t="s">
        <v>232</v>
      </c>
      <c r="J1576" t="s">
        <v>95</v>
      </c>
      <c r="K1576" t="s">
        <v>78</v>
      </c>
      <c r="L1576" t="s">
        <v>128</v>
      </c>
      <c r="M1576">
        <v>1</v>
      </c>
      <c r="N1576" s="47">
        <v>130</v>
      </c>
      <c r="O1576" s="47">
        <v>0</v>
      </c>
      <c r="P1576" s="47">
        <v>0</v>
      </c>
      <c r="Q1576" s="47">
        <v>0</v>
      </c>
      <c r="R1576" s="47">
        <v>0</v>
      </c>
      <c r="S1576" s="47">
        <v>0</v>
      </c>
      <c r="T1576" s="47">
        <v>117</v>
      </c>
      <c r="U1576" s="47">
        <v>26</v>
      </c>
      <c r="V1576" t="s">
        <v>71</v>
      </c>
      <c r="W1576" t="s">
        <v>72</v>
      </c>
      <c r="X1576"/>
      <c r="Y1576" t="s">
        <v>240</v>
      </c>
      <c r="Z1576" s="43" t="str">
        <f>Raw_data[[#This Row],[Month]]&amp;Raw_data[[#This Row],[Locations]]&amp;Raw_data[[#This Row],[Looker2]]</f>
        <v>45292PasadenaIOP</v>
      </c>
      <c r="AA1576" s="44" t="str">
        <f>IFERROR(VLOOKUP(Raw_data[[#This Row],[Description]],'LU Table'!$A$1:$B$50,2,0),"")</f>
        <v>IOP</v>
      </c>
      <c r="AB1576" s="44" t="str">
        <f>TRIM(MID(Raw_data[[#This Row],[Location]],LEN("Positive Recovery- ")+1,LEN(Raw_data[[#This Row],[Location]])))</f>
        <v>Pasadena</v>
      </c>
      <c r="AC1576" s="45">
        <f t="shared" si="25"/>
        <v>45292</v>
      </c>
      <c r="AD1576" s="44" t="str">
        <f>VLOOKUP(Raw_data[[#This Row],[Locations]]&amp;Raw_data[[#This Row],[Looker2]],Category!A:E,5,0)</f>
        <v>Affiliate</v>
      </c>
      <c r="AE1576" s="44" t="str">
        <f>Raw_data[[#This Row],[Locations]]&amp;Raw_data[[#This Row],[Looker2]]</f>
        <v>PasadenaIOP</v>
      </c>
    </row>
    <row r="1577" spans="1:31">
      <c r="A1577" s="15">
        <v>45309</v>
      </c>
      <c r="B1577" s="15">
        <v>45306</v>
      </c>
      <c r="C1577" t="s">
        <v>9</v>
      </c>
      <c r="D1577">
        <v>207671</v>
      </c>
      <c r="E1577" t="s">
        <v>995</v>
      </c>
      <c r="F1577" t="s">
        <v>467</v>
      </c>
      <c r="G1577" t="s">
        <v>1025</v>
      </c>
      <c r="H1577" t="s">
        <v>160</v>
      </c>
      <c r="I1577" t="s">
        <v>232</v>
      </c>
      <c r="J1577" t="s">
        <v>94</v>
      </c>
      <c r="K1577" t="s">
        <v>78</v>
      </c>
      <c r="L1577" t="s">
        <v>128</v>
      </c>
      <c r="M1577">
        <v>1</v>
      </c>
      <c r="N1577" s="47">
        <v>215</v>
      </c>
      <c r="O1577" s="47">
        <v>0</v>
      </c>
      <c r="P1577" s="47">
        <v>0</v>
      </c>
      <c r="Q1577" s="47">
        <v>0</v>
      </c>
      <c r="R1577" s="47">
        <v>0</v>
      </c>
      <c r="S1577" s="47">
        <v>0</v>
      </c>
      <c r="T1577" s="47">
        <v>193.5</v>
      </c>
      <c r="U1577" s="47">
        <v>32.25</v>
      </c>
      <c r="V1577" t="s">
        <v>71</v>
      </c>
      <c r="W1577" t="s">
        <v>72</v>
      </c>
      <c r="X1577"/>
      <c r="Y1577" t="s">
        <v>240</v>
      </c>
      <c r="Z1577" s="43" t="str">
        <f>Raw_data[[#This Row],[Month]]&amp;Raw_data[[#This Row],[Locations]]&amp;Raw_data[[#This Row],[Looker2]]</f>
        <v>45292PasadenaIOP</v>
      </c>
      <c r="AA1577" s="44" t="str">
        <f>IFERROR(VLOOKUP(Raw_data[[#This Row],[Description]],'LU Table'!$A$1:$B$50,2,0),"")</f>
        <v>IOP</v>
      </c>
      <c r="AB1577" s="44" t="str">
        <f>TRIM(MID(Raw_data[[#This Row],[Location]],LEN("Positive Recovery- ")+1,LEN(Raw_data[[#This Row],[Location]])))</f>
        <v>Pasadena</v>
      </c>
      <c r="AC1577" s="45">
        <f t="shared" si="25"/>
        <v>45292</v>
      </c>
      <c r="AD1577" s="44" t="str">
        <f>VLOOKUP(Raw_data[[#This Row],[Locations]]&amp;Raw_data[[#This Row],[Looker2]],Category!A:E,5,0)</f>
        <v>Affiliate</v>
      </c>
      <c r="AE1577" s="44" t="str">
        <f>Raw_data[[#This Row],[Locations]]&amp;Raw_data[[#This Row],[Looker2]]</f>
        <v>PasadenaIOP</v>
      </c>
    </row>
    <row r="1578" spans="1:31">
      <c r="A1578" s="15">
        <v>45309</v>
      </c>
      <c r="B1578" s="15">
        <v>45306</v>
      </c>
      <c r="C1578" t="s">
        <v>9</v>
      </c>
      <c r="D1578">
        <v>207726</v>
      </c>
      <c r="E1578" t="s">
        <v>1094</v>
      </c>
      <c r="F1578" t="s">
        <v>332</v>
      </c>
      <c r="G1578" t="s">
        <v>1095</v>
      </c>
      <c r="H1578" t="s">
        <v>158</v>
      </c>
      <c r="I1578" t="s">
        <v>232</v>
      </c>
      <c r="J1578" t="s">
        <v>92</v>
      </c>
      <c r="K1578" t="s">
        <v>62</v>
      </c>
      <c r="L1578" t="s">
        <v>128</v>
      </c>
      <c r="M1578">
        <v>1</v>
      </c>
      <c r="N1578" s="47">
        <v>190</v>
      </c>
      <c r="O1578" s="47">
        <v>0</v>
      </c>
      <c r="P1578" s="47">
        <v>0</v>
      </c>
      <c r="Q1578" s="47">
        <v>0</v>
      </c>
      <c r="R1578" s="47">
        <v>0</v>
      </c>
      <c r="S1578" s="47">
        <v>190</v>
      </c>
      <c r="T1578" s="47">
        <v>171</v>
      </c>
      <c r="U1578" s="47">
        <v>171</v>
      </c>
      <c r="V1578" t="s">
        <v>71</v>
      </c>
      <c r="W1578" t="s">
        <v>72</v>
      </c>
      <c r="X1578"/>
      <c r="Y1578" t="s">
        <v>240</v>
      </c>
      <c r="Z1578" s="43" t="str">
        <f>Raw_data[[#This Row],[Month]]&amp;Raw_data[[#This Row],[Locations]]&amp;Raw_data[[#This Row],[Looker2]]</f>
        <v>45292SugarlandIOP</v>
      </c>
      <c r="AA1578" s="44" t="str">
        <f>IFERROR(VLOOKUP(Raw_data[[#This Row],[Description]],'LU Table'!$A$1:$B$50,2,0),"")</f>
        <v>IOP</v>
      </c>
      <c r="AB1578" s="44" t="str">
        <f>TRIM(MID(Raw_data[[#This Row],[Location]],LEN("Positive Recovery- ")+1,LEN(Raw_data[[#This Row],[Location]])))</f>
        <v>Sugarland</v>
      </c>
      <c r="AC1578" s="45">
        <f t="shared" si="25"/>
        <v>45292</v>
      </c>
      <c r="AD1578" s="44" t="str">
        <f>VLOOKUP(Raw_data[[#This Row],[Locations]]&amp;Raw_data[[#This Row],[Looker2]],Category!A:E,5,0)</f>
        <v>Affiliate</v>
      </c>
      <c r="AE1578" s="44" t="str">
        <f>Raw_data[[#This Row],[Locations]]&amp;Raw_data[[#This Row],[Looker2]]</f>
        <v>SugarlandIOP</v>
      </c>
    </row>
    <row r="1579" spans="1:31">
      <c r="A1579" s="15">
        <v>45309</v>
      </c>
      <c r="B1579" s="15">
        <v>45306</v>
      </c>
      <c r="C1579" t="s">
        <v>9</v>
      </c>
      <c r="D1579">
        <v>207727</v>
      </c>
      <c r="E1579" t="s">
        <v>1050</v>
      </c>
      <c r="F1579" t="s">
        <v>1051</v>
      </c>
      <c r="G1579" t="s">
        <v>1052</v>
      </c>
      <c r="H1579" t="s">
        <v>160</v>
      </c>
      <c r="I1579" t="s">
        <v>232</v>
      </c>
      <c r="J1579" t="s">
        <v>95</v>
      </c>
      <c r="K1579" t="s">
        <v>62</v>
      </c>
      <c r="L1579" t="s">
        <v>128</v>
      </c>
      <c r="M1579">
        <v>1</v>
      </c>
      <c r="N1579" s="47">
        <v>130</v>
      </c>
      <c r="O1579" s="47">
        <v>0</v>
      </c>
      <c r="P1579" s="47">
        <v>0</v>
      </c>
      <c r="Q1579" s="47">
        <v>0</v>
      </c>
      <c r="R1579" s="47">
        <v>0</v>
      </c>
      <c r="S1579" s="47">
        <v>0</v>
      </c>
      <c r="T1579" s="47">
        <v>117</v>
      </c>
      <c r="U1579" s="47">
        <v>19.5</v>
      </c>
      <c r="V1579" t="s">
        <v>71</v>
      </c>
      <c r="W1579" t="s">
        <v>72</v>
      </c>
      <c r="X1579"/>
      <c r="Y1579" t="s">
        <v>240</v>
      </c>
      <c r="Z1579" s="43" t="str">
        <f>Raw_data[[#This Row],[Month]]&amp;Raw_data[[#This Row],[Locations]]&amp;Raw_data[[#This Row],[Looker2]]</f>
        <v>45292SugarlandIOP</v>
      </c>
      <c r="AA1579" s="44" t="str">
        <f>IFERROR(VLOOKUP(Raw_data[[#This Row],[Description]],'LU Table'!$A$1:$B$50,2,0),"")</f>
        <v>IOP</v>
      </c>
      <c r="AB1579" s="44" t="str">
        <f>TRIM(MID(Raw_data[[#This Row],[Location]],LEN("Positive Recovery- ")+1,LEN(Raw_data[[#This Row],[Location]])))</f>
        <v>Sugarland</v>
      </c>
      <c r="AC1579" s="45">
        <f t="shared" si="25"/>
        <v>45292</v>
      </c>
      <c r="AD1579" s="44" t="str">
        <f>VLOOKUP(Raw_data[[#This Row],[Locations]]&amp;Raw_data[[#This Row],[Looker2]],Category!A:E,5,0)</f>
        <v>Affiliate</v>
      </c>
      <c r="AE1579" s="44" t="str">
        <f>Raw_data[[#This Row],[Locations]]&amp;Raw_data[[#This Row],[Looker2]]</f>
        <v>SugarlandIOP</v>
      </c>
    </row>
    <row r="1580" spans="1:31">
      <c r="A1580" s="15">
        <v>45309</v>
      </c>
      <c r="B1580" s="15">
        <v>45306</v>
      </c>
      <c r="C1580" t="s">
        <v>9</v>
      </c>
      <c r="D1580">
        <v>207790</v>
      </c>
      <c r="E1580" t="s">
        <v>876</v>
      </c>
      <c r="F1580" t="s">
        <v>397</v>
      </c>
      <c r="G1580" t="s">
        <v>877</v>
      </c>
      <c r="H1580" t="s">
        <v>151</v>
      </c>
      <c r="I1580" t="s">
        <v>232</v>
      </c>
      <c r="J1580" t="s">
        <v>95</v>
      </c>
      <c r="K1580" t="s">
        <v>16</v>
      </c>
      <c r="L1580" t="s">
        <v>130</v>
      </c>
      <c r="M1580">
        <v>3</v>
      </c>
      <c r="N1580" s="47">
        <v>1590</v>
      </c>
      <c r="O1580" s="47">
        <v>0</v>
      </c>
      <c r="P1580" s="47">
        <v>0</v>
      </c>
      <c r="Q1580" s="47">
        <v>0</v>
      </c>
      <c r="R1580" s="47">
        <v>0</v>
      </c>
      <c r="S1580" s="47">
        <v>0</v>
      </c>
      <c r="T1580" s="47">
        <v>1566</v>
      </c>
      <c r="U1580" s="47">
        <v>-24</v>
      </c>
      <c r="V1580" t="s">
        <v>71</v>
      </c>
      <c r="W1580" t="s">
        <v>72</v>
      </c>
      <c r="X1580"/>
      <c r="Y1580" t="s">
        <v>240</v>
      </c>
      <c r="Z1580" s="43" t="str">
        <f>Raw_data[[#This Row],[Month]]&amp;Raw_data[[#This Row],[Locations]]&amp;Raw_data[[#This Row],[Looker2]]</f>
        <v>45292Garden OaksRTC</v>
      </c>
      <c r="AA1580" s="44" t="str">
        <f>IFERROR(VLOOKUP(Raw_data[[#This Row],[Description]],'LU Table'!$A$1:$B$50,2,0),"")</f>
        <v>RTC</v>
      </c>
      <c r="AB1580" s="44" t="str">
        <f>TRIM(MID(Raw_data[[#This Row],[Location]],LEN("Positive Recovery- ")+1,LEN(Raw_data[[#This Row],[Location]])))</f>
        <v>Garden Oaks</v>
      </c>
      <c r="AC1580" s="45">
        <f t="shared" si="25"/>
        <v>45292</v>
      </c>
      <c r="AD1580" s="44" t="str">
        <f>VLOOKUP(Raw_data[[#This Row],[Locations]]&amp;Raw_data[[#This Row],[Looker2]],Category!A:E,5,0)</f>
        <v>Company Owned</v>
      </c>
      <c r="AE1580" s="44" t="str">
        <f>Raw_data[[#This Row],[Locations]]&amp;Raw_data[[#This Row],[Looker2]]</f>
        <v>Garden OaksRTC</v>
      </c>
    </row>
    <row r="1581" spans="1:31">
      <c r="A1581" s="15">
        <v>45309</v>
      </c>
      <c r="B1581" s="15">
        <v>45306</v>
      </c>
      <c r="C1581" t="s">
        <v>9</v>
      </c>
      <c r="D1581">
        <v>207791</v>
      </c>
      <c r="E1581" t="s">
        <v>994</v>
      </c>
      <c r="F1581" t="s">
        <v>321</v>
      </c>
      <c r="G1581" t="s">
        <v>276</v>
      </c>
      <c r="H1581" t="s">
        <v>151</v>
      </c>
      <c r="I1581" t="s">
        <v>232</v>
      </c>
      <c r="J1581" t="s">
        <v>95</v>
      </c>
      <c r="K1581" t="s">
        <v>107</v>
      </c>
      <c r="L1581" t="s">
        <v>130</v>
      </c>
      <c r="M1581">
        <v>3</v>
      </c>
      <c r="N1581" s="47">
        <v>1590</v>
      </c>
      <c r="O1581" s="47">
        <v>0</v>
      </c>
      <c r="P1581" s="47">
        <v>0</v>
      </c>
      <c r="Q1581" s="47">
        <v>0</v>
      </c>
      <c r="R1581" s="47">
        <v>0</v>
      </c>
      <c r="S1581" s="47">
        <v>0</v>
      </c>
      <c r="T1581" s="47">
        <v>1566</v>
      </c>
      <c r="U1581" s="47">
        <v>490.99</v>
      </c>
      <c r="V1581" t="s">
        <v>71</v>
      </c>
      <c r="W1581" t="s">
        <v>72</v>
      </c>
      <c r="X1581"/>
      <c r="Y1581" t="s">
        <v>240</v>
      </c>
      <c r="Z1581" s="43" t="str">
        <f>Raw_data[[#This Row],[Month]]&amp;Raw_data[[#This Row],[Locations]]&amp;Raw_data[[#This Row],[Looker2]]</f>
        <v>45292Dallas Ft WorthRTC</v>
      </c>
      <c r="AA1581" s="44" t="str">
        <f>IFERROR(VLOOKUP(Raw_data[[#This Row],[Description]],'LU Table'!$A$1:$B$50,2,0),"")</f>
        <v>RTC</v>
      </c>
      <c r="AB1581" s="44" t="str">
        <f>TRIM(MID(Raw_data[[#This Row],[Location]],LEN("Positive Recovery- ")+1,LEN(Raw_data[[#This Row],[Location]])))</f>
        <v>Dallas Ft Worth</v>
      </c>
      <c r="AC1581" s="45">
        <f t="shared" si="25"/>
        <v>45292</v>
      </c>
      <c r="AD1581" s="44" t="str">
        <f>VLOOKUP(Raw_data[[#This Row],[Locations]]&amp;Raw_data[[#This Row],[Looker2]],Category!A:E,5,0)</f>
        <v>Company Owned</v>
      </c>
      <c r="AE1581" s="44" t="str">
        <f>Raw_data[[#This Row],[Locations]]&amp;Raw_data[[#This Row],[Looker2]]</f>
        <v>Dallas Ft WorthRTC</v>
      </c>
    </row>
    <row r="1582" spans="1:31">
      <c r="A1582" s="15">
        <v>45309</v>
      </c>
      <c r="B1582" s="15">
        <v>45307</v>
      </c>
      <c r="C1582" t="s">
        <v>9</v>
      </c>
      <c r="D1582">
        <v>207393</v>
      </c>
      <c r="E1582" t="s">
        <v>714</v>
      </c>
      <c r="F1582" t="s">
        <v>715</v>
      </c>
      <c r="G1582" t="s">
        <v>532</v>
      </c>
      <c r="H1582" t="s">
        <v>151</v>
      </c>
      <c r="I1582" t="s">
        <v>232</v>
      </c>
      <c r="J1582" t="s">
        <v>89</v>
      </c>
      <c r="K1582" t="s">
        <v>16</v>
      </c>
      <c r="L1582" t="s">
        <v>131</v>
      </c>
      <c r="M1582">
        <v>1</v>
      </c>
      <c r="N1582" s="47">
        <v>425</v>
      </c>
      <c r="O1582" s="47">
        <v>0</v>
      </c>
      <c r="P1582" s="47">
        <v>0</v>
      </c>
      <c r="Q1582" s="47">
        <v>0</v>
      </c>
      <c r="R1582" s="47">
        <v>0</v>
      </c>
      <c r="S1582" s="47">
        <v>425</v>
      </c>
      <c r="T1582" s="47">
        <v>382.5</v>
      </c>
      <c r="U1582" s="47">
        <v>382.5</v>
      </c>
      <c r="V1582" t="s">
        <v>71</v>
      </c>
      <c r="W1582" t="s">
        <v>72</v>
      </c>
      <c r="X1582"/>
      <c r="Y1582" t="s">
        <v>240</v>
      </c>
      <c r="Z1582" s="43" t="str">
        <f>Raw_data[[#This Row],[Month]]&amp;Raw_data[[#This Row],[Locations]]&amp;Raw_data[[#This Row],[Looker2]]</f>
        <v>45292Garden OaksRTC</v>
      </c>
      <c r="AA1582" s="44" t="str">
        <f>IFERROR(VLOOKUP(Raw_data[[#This Row],[Description]],'LU Table'!$A$1:$B$50,2,0),"")</f>
        <v>RTC</v>
      </c>
      <c r="AB1582" s="44" t="str">
        <f>TRIM(MID(Raw_data[[#This Row],[Location]],LEN("Positive Recovery- ")+1,LEN(Raw_data[[#This Row],[Location]])))</f>
        <v>Garden Oaks</v>
      </c>
      <c r="AC1582" s="45">
        <f t="shared" si="25"/>
        <v>45292</v>
      </c>
      <c r="AD1582" s="44" t="str">
        <f>VLOOKUP(Raw_data[[#This Row],[Locations]]&amp;Raw_data[[#This Row],[Looker2]],Category!A:E,5,0)</f>
        <v>Company Owned</v>
      </c>
      <c r="AE1582" s="44" t="str">
        <f>Raw_data[[#This Row],[Locations]]&amp;Raw_data[[#This Row],[Looker2]]</f>
        <v>Garden OaksRTC</v>
      </c>
    </row>
    <row r="1583" spans="1:31">
      <c r="A1583" s="15">
        <v>45309</v>
      </c>
      <c r="B1583" s="15">
        <v>45307</v>
      </c>
      <c r="C1583" t="s">
        <v>9</v>
      </c>
      <c r="D1583">
        <v>207394</v>
      </c>
      <c r="E1583" t="s">
        <v>1061</v>
      </c>
      <c r="F1583" t="s">
        <v>278</v>
      </c>
      <c r="G1583" t="s">
        <v>1062</v>
      </c>
      <c r="H1583" t="s">
        <v>152</v>
      </c>
      <c r="I1583" t="s">
        <v>232</v>
      </c>
      <c r="J1583" t="s">
        <v>96</v>
      </c>
      <c r="K1583" t="s">
        <v>57</v>
      </c>
      <c r="L1583" t="s">
        <v>130</v>
      </c>
      <c r="M1583">
        <v>1</v>
      </c>
      <c r="N1583" s="47">
        <v>428</v>
      </c>
      <c r="O1583" s="47">
        <v>0</v>
      </c>
      <c r="P1583" s="47">
        <v>0</v>
      </c>
      <c r="Q1583" s="47">
        <v>0</v>
      </c>
      <c r="R1583" s="47">
        <v>0</v>
      </c>
      <c r="S1583" s="47">
        <v>0</v>
      </c>
      <c r="T1583" s="47">
        <v>385.2</v>
      </c>
      <c r="U1583" s="47">
        <v>-42.8</v>
      </c>
      <c r="V1583" t="s">
        <v>71</v>
      </c>
      <c r="W1583" t="s">
        <v>72</v>
      </c>
      <c r="X1583"/>
      <c r="Y1583" t="s">
        <v>240</v>
      </c>
      <c r="Z1583" s="43" t="str">
        <f>Raw_data[[#This Row],[Month]]&amp;Raw_data[[#This Row],[Locations]]&amp;Raw_data[[#This Row],[Looker2]]</f>
        <v>45292Hill CountryRTC</v>
      </c>
      <c r="AA1583" s="44" t="str">
        <f>IFERROR(VLOOKUP(Raw_data[[#This Row],[Description]],'LU Table'!$A$1:$B$50,2,0),"")</f>
        <v>RTC</v>
      </c>
      <c r="AB1583" s="44" t="str">
        <f>TRIM(MID(Raw_data[[#This Row],[Location]],LEN("Positive Recovery- ")+1,LEN(Raw_data[[#This Row],[Location]])))</f>
        <v>Hill Country</v>
      </c>
      <c r="AC1583" s="45">
        <f t="shared" si="25"/>
        <v>45292</v>
      </c>
      <c r="AD1583" s="44" t="str">
        <f>VLOOKUP(Raw_data[[#This Row],[Locations]]&amp;Raw_data[[#This Row],[Looker2]],Category!A:E,5,0)</f>
        <v>Company Owned</v>
      </c>
      <c r="AE1583" s="44" t="str">
        <f>Raw_data[[#This Row],[Locations]]&amp;Raw_data[[#This Row],[Looker2]]</f>
        <v>Hill CountryRTC</v>
      </c>
    </row>
    <row r="1584" spans="1:31">
      <c r="A1584" s="15">
        <v>45309</v>
      </c>
      <c r="B1584" s="15">
        <v>45307</v>
      </c>
      <c r="C1584" t="s">
        <v>9</v>
      </c>
      <c r="D1584">
        <v>207395</v>
      </c>
      <c r="E1584" t="s">
        <v>999</v>
      </c>
      <c r="F1584" t="s">
        <v>1000</v>
      </c>
      <c r="G1584" t="s">
        <v>317</v>
      </c>
      <c r="H1584" t="s">
        <v>151</v>
      </c>
      <c r="I1584" t="s">
        <v>232</v>
      </c>
      <c r="J1584" t="s">
        <v>88</v>
      </c>
      <c r="K1584" t="s">
        <v>16</v>
      </c>
      <c r="L1584" t="s">
        <v>131</v>
      </c>
      <c r="M1584">
        <v>1</v>
      </c>
      <c r="N1584" s="47">
        <v>500</v>
      </c>
      <c r="O1584" s="47">
        <v>0</v>
      </c>
      <c r="P1584" s="47">
        <v>0</v>
      </c>
      <c r="Q1584" s="47">
        <v>0</v>
      </c>
      <c r="R1584" s="47">
        <v>0</v>
      </c>
      <c r="S1584" s="47">
        <v>500</v>
      </c>
      <c r="T1584" s="47">
        <v>450</v>
      </c>
      <c r="U1584" s="47">
        <v>450</v>
      </c>
      <c r="V1584" t="s">
        <v>71</v>
      </c>
      <c r="W1584" t="s">
        <v>72</v>
      </c>
      <c r="X1584"/>
      <c r="Y1584" t="s">
        <v>240</v>
      </c>
      <c r="Z1584" s="43" t="str">
        <f>Raw_data[[#This Row],[Month]]&amp;Raw_data[[#This Row],[Locations]]&amp;Raw_data[[#This Row],[Looker2]]</f>
        <v>45292Garden OaksRTC</v>
      </c>
      <c r="AA1584" s="44" t="str">
        <f>IFERROR(VLOOKUP(Raw_data[[#This Row],[Description]],'LU Table'!$A$1:$B$50,2,0),"")</f>
        <v>RTC</v>
      </c>
      <c r="AB1584" s="44" t="str">
        <f>TRIM(MID(Raw_data[[#This Row],[Location]],LEN("Positive Recovery- ")+1,LEN(Raw_data[[#This Row],[Location]])))</f>
        <v>Garden Oaks</v>
      </c>
      <c r="AC1584" s="45">
        <f t="shared" si="25"/>
        <v>45292</v>
      </c>
      <c r="AD1584" s="44" t="str">
        <f>VLOOKUP(Raw_data[[#This Row],[Locations]]&amp;Raw_data[[#This Row],[Looker2]],Category!A:E,5,0)</f>
        <v>Company Owned</v>
      </c>
      <c r="AE1584" s="44" t="str">
        <f>Raw_data[[#This Row],[Locations]]&amp;Raw_data[[#This Row],[Looker2]]</f>
        <v>Garden OaksRTC</v>
      </c>
    </row>
    <row r="1585" spans="1:31">
      <c r="A1585" s="15">
        <v>45309</v>
      </c>
      <c r="B1585" s="15">
        <v>45307</v>
      </c>
      <c r="C1585" t="s">
        <v>9</v>
      </c>
      <c r="D1585">
        <v>207396</v>
      </c>
      <c r="E1585" t="s">
        <v>110</v>
      </c>
      <c r="F1585" t="s">
        <v>386</v>
      </c>
      <c r="G1585" t="s">
        <v>387</v>
      </c>
      <c r="H1585" t="s">
        <v>151</v>
      </c>
      <c r="I1585" t="s">
        <v>232</v>
      </c>
      <c r="J1585" t="s">
        <v>88</v>
      </c>
      <c r="K1585" t="s">
        <v>57</v>
      </c>
      <c r="L1585" t="s">
        <v>130</v>
      </c>
      <c r="M1585">
        <v>1</v>
      </c>
      <c r="N1585" s="47">
        <v>500</v>
      </c>
      <c r="O1585" s="47">
        <v>0</v>
      </c>
      <c r="P1585" s="47">
        <v>0</v>
      </c>
      <c r="Q1585" s="47">
        <v>0</v>
      </c>
      <c r="R1585" s="47">
        <v>0</v>
      </c>
      <c r="S1585" s="47">
        <v>500</v>
      </c>
      <c r="T1585" s="47">
        <v>450</v>
      </c>
      <c r="U1585" s="47">
        <v>450</v>
      </c>
      <c r="V1585" t="s">
        <v>71</v>
      </c>
      <c r="W1585" t="s">
        <v>72</v>
      </c>
      <c r="X1585"/>
      <c r="Y1585" t="s">
        <v>240</v>
      </c>
      <c r="Z1585" s="43" t="str">
        <f>Raw_data[[#This Row],[Month]]&amp;Raw_data[[#This Row],[Locations]]&amp;Raw_data[[#This Row],[Looker2]]</f>
        <v>45292Hill CountryRTC</v>
      </c>
      <c r="AA1585" s="44" t="str">
        <f>IFERROR(VLOOKUP(Raw_data[[#This Row],[Description]],'LU Table'!$A$1:$B$50,2,0),"")</f>
        <v>RTC</v>
      </c>
      <c r="AB1585" s="44" t="str">
        <f>TRIM(MID(Raw_data[[#This Row],[Location]],LEN("Positive Recovery- ")+1,LEN(Raw_data[[#This Row],[Location]])))</f>
        <v>Hill Country</v>
      </c>
      <c r="AC1585" s="45">
        <f t="shared" si="25"/>
        <v>45292</v>
      </c>
      <c r="AD1585" s="44" t="str">
        <f>VLOOKUP(Raw_data[[#This Row],[Locations]]&amp;Raw_data[[#This Row],[Looker2]],Category!A:E,5,0)</f>
        <v>Company Owned</v>
      </c>
      <c r="AE1585" s="44" t="str">
        <f>Raw_data[[#This Row],[Locations]]&amp;Raw_data[[#This Row],[Looker2]]</f>
        <v>Hill CountryRTC</v>
      </c>
    </row>
    <row r="1586" spans="1:31">
      <c r="A1586" s="15">
        <v>45309</v>
      </c>
      <c r="B1586" s="15">
        <v>45307</v>
      </c>
      <c r="C1586" t="s">
        <v>9</v>
      </c>
      <c r="D1586">
        <v>207397</v>
      </c>
      <c r="E1586" t="s">
        <v>1072</v>
      </c>
      <c r="F1586" t="s">
        <v>321</v>
      </c>
      <c r="G1586" t="s">
        <v>1073</v>
      </c>
      <c r="H1586" t="s">
        <v>151</v>
      </c>
      <c r="I1586" t="s">
        <v>232</v>
      </c>
      <c r="J1586" t="s">
        <v>87</v>
      </c>
      <c r="K1586" t="s">
        <v>107</v>
      </c>
      <c r="L1586" t="s">
        <v>131</v>
      </c>
      <c r="M1586">
        <v>1</v>
      </c>
      <c r="N1586" s="47">
        <v>470</v>
      </c>
      <c r="O1586" s="47">
        <v>0</v>
      </c>
      <c r="P1586" s="47">
        <v>0</v>
      </c>
      <c r="Q1586" s="47">
        <v>0</v>
      </c>
      <c r="R1586" s="47">
        <v>0</v>
      </c>
      <c r="S1586" s="47">
        <v>0</v>
      </c>
      <c r="T1586" s="47">
        <v>423</v>
      </c>
      <c r="U1586" s="47">
        <v>70.5</v>
      </c>
      <c r="V1586" t="s">
        <v>71</v>
      </c>
      <c r="W1586" t="s">
        <v>72</v>
      </c>
      <c r="X1586"/>
      <c r="Y1586" t="s">
        <v>240</v>
      </c>
      <c r="Z1586" s="43" t="str">
        <f>Raw_data[[#This Row],[Month]]&amp;Raw_data[[#This Row],[Locations]]&amp;Raw_data[[#This Row],[Looker2]]</f>
        <v>45292Dallas Ft WorthRTC</v>
      </c>
      <c r="AA1586" s="44" t="str">
        <f>IFERROR(VLOOKUP(Raw_data[[#This Row],[Description]],'LU Table'!$A$1:$B$50,2,0),"")</f>
        <v>RTC</v>
      </c>
      <c r="AB1586" s="44" t="str">
        <f>TRIM(MID(Raw_data[[#This Row],[Location]],LEN("Positive Recovery- ")+1,LEN(Raw_data[[#This Row],[Location]])))</f>
        <v>Dallas Ft Worth</v>
      </c>
      <c r="AC1586" s="45">
        <f t="shared" si="25"/>
        <v>45292</v>
      </c>
      <c r="AD1586" s="44" t="str">
        <f>VLOOKUP(Raw_data[[#This Row],[Locations]]&amp;Raw_data[[#This Row],[Looker2]],Category!A:E,5,0)</f>
        <v>Company Owned</v>
      </c>
      <c r="AE1586" s="44" t="str">
        <f>Raw_data[[#This Row],[Locations]]&amp;Raw_data[[#This Row],[Looker2]]</f>
        <v>Dallas Ft WorthRTC</v>
      </c>
    </row>
    <row r="1587" spans="1:31">
      <c r="A1587" s="15">
        <v>45309</v>
      </c>
      <c r="B1587" s="15">
        <v>45307</v>
      </c>
      <c r="C1587" t="s">
        <v>9</v>
      </c>
      <c r="D1587">
        <v>207398</v>
      </c>
      <c r="E1587" t="s">
        <v>934</v>
      </c>
      <c r="F1587" t="s">
        <v>358</v>
      </c>
      <c r="G1587" t="s">
        <v>935</v>
      </c>
      <c r="H1587" t="s">
        <v>151</v>
      </c>
      <c r="I1587" t="s">
        <v>232</v>
      </c>
      <c r="J1587" t="s">
        <v>88</v>
      </c>
      <c r="K1587" t="s">
        <v>16</v>
      </c>
      <c r="L1587" t="s">
        <v>131</v>
      </c>
      <c r="M1587">
        <v>1</v>
      </c>
      <c r="N1587" s="47">
        <v>500</v>
      </c>
      <c r="O1587" s="47">
        <v>0</v>
      </c>
      <c r="P1587" s="47">
        <v>0</v>
      </c>
      <c r="Q1587" s="47">
        <v>0</v>
      </c>
      <c r="R1587" s="47">
        <v>0</v>
      </c>
      <c r="S1587" s="47">
        <v>0</v>
      </c>
      <c r="T1587" s="47">
        <v>450</v>
      </c>
      <c r="U1587" s="47">
        <v>50</v>
      </c>
      <c r="V1587" t="s">
        <v>71</v>
      </c>
      <c r="W1587" t="s">
        <v>72</v>
      </c>
      <c r="X1587"/>
      <c r="Y1587" t="s">
        <v>240</v>
      </c>
      <c r="Z1587" s="43" t="str">
        <f>Raw_data[[#This Row],[Month]]&amp;Raw_data[[#This Row],[Locations]]&amp;Raw_data[[#This Row],[Looker2]]</f>
        <v>45292Garden OaksRTC</v>
      </c>
      <c r="AA1587" s="44" t="str">
        <f>IFERROR(VLOOKUP(Raw_data[[#This Row],[Description]],'LU Table'!$A$1:$B$50,2,0),"")</f>
        <v>RTC</v>
      </c>
      <c r="AB1587" s="44" t="str">
        <f>TRIM(MID(Raw_data[[#This Row],[Location]],LEN("Positive Recovery- ")+1,LEN(Raw_data[[#This Row],[Location]])))</f>
        <v>Garden Oaks</v>
      </c>
      <c r="AC1587" s="45">
        <f t="shared" si="25"/>
        <v>45292</v>
      </c>
      <c r="AD1587" s="44" t="str">
        <f>VLOOKUP(Raw_data[[#This Row],[Locations]]&amp;Raw_data[[#This Row],[Looker2]],Category!A:E,5,0)</f>
        <v>Company Owned</v>
      </c>
      <c r="AE1587" s="44" t="str">
        <f>Raw_data[[#This Row],[Locations]]&amp;Raw_data[[#This Row],[Looker2]]</f>
        <v>Garden OaksRTC</v>
      </c>
    </row>
    <row r="1588" spans="1:31">
      <c r="A1588" s="15">
        <v>45309</v>
      </c>
      <c r="B1588" s="15">
        <v>45307</v>
      </c>
      <c r="C1588" t="s">
        <v>9</v>
      </c>
      <c r="D1588">
        <v>207399</v>
      </c>
      <c r="E1588" t="s">
        <v>124</v>
      </c>
      <c r="F1588" t="s">
        <v>316</v>
      </c>
      <c r="G1588" t="s">
        <v>443</v>
      </c>
      <c r="H1588" t="s">
        <v>152</v>
      </c>
      <c r="I1588" t="s">
        <v>232</v>
      </c>
      <c r="J1588" t="s">
        <v>96</v>
      </c>
      <c r="K1588" t="s">
        <v>107</v>
      </c>
      <c r="L1588" t="s">
        <v>131</v>
      </c>
      <c r="M1588">
        <v>1</v>
      </c>
      <c r="N1588" s="47">
        <v>428</v>
      </c>
      <c r="O1588" s="47">
        <v>0</v>
      </c>
      <c r="P1588" s="47">
        <v>0</v>
      </c>
      <c r="Q1588" s="47">
        <v>0</v>
      </c>
      <c r="R1588" s="47">
        <v>0</v>
      </c>
      <c r="S1588" s="47">
        <v>0</v>
      </c>
      <c r="T1588" s="47">
        <v>385.2</v>
      </c>
      <c r="U1588" s="47">
        <v>64.2</v>
      </c>
      <c r="V1588" t="s">
        <v>71</v>
      </c>
      <c r="W1588" t="s">
        <v>72</v>
      </c>
      <c r="X1588"/>
      <c r="Y1588" t="s">
        <v>240</v>
      </c>
      <c r="Z1588" s="43" t="str">
        <f>Raw_data[[#This Row],[Month]]&amp;Raw_data[[#This Row],[Locations]]&amp;Raw_data[[#This Row],[Looker2]]</f>
        <v>45292Dallas Ft WorthRTC</v>
      </c>
      <c r="AA1588" s="44" t="str">
        <f>IFERROR(VLOOKUP(Raw_data[[#This Row],[Description]],'LU Table'!$A$1:$B$50,2,0),"")</f>
        <v>RTC</v>
      </c>
      <c r="AB1588" s="44" t="str">
        <f>TRIM(MID(Raw_data[[#This Row],[Location]],LEN("Positive Recovery- ")+1,LEN(Raw_data[[#This Row],[Location]])))</f>
        <v>Dallas Ft Worth</v>
      </c>
      <c r="AC1588" s="45">
        <f t="shared" si="25"/>
        <v>45292</v>
      </c>
      <c r="AD1588" s="44" t="str">
        <f>VLOOKUP(Raw_data[[#This Row],[Locations]]&amp;Raw_data[[#This Row],[Looker2]],Category!A:E,5,0)</f>
        <v>Company Owned</v>
      </c>
      <c r="AE1588" s="44" t="str">
        <f>Raw_data[[#This Row],[Locations]]&amp;Raw_data[[#This Row],[Looker2]]</f>
        <v>Dallas Ft WorthRTC</v>
      </c>
    </row>
    <row r="1589" spans="1:31">
      <c r="A1589" s="15">
        <v>45309</v>
      </c>
      <c r="B1589" s="15">
        <v>45307</v>
      </c>
      <c r="C1589" t="s">
        <v>9</v>
      </c>
      <c r="D1589">
        <v>207401</v>
      </c>
      <c r="E1589" t="s">
        <v>891</v>
      </c>
      <c r="F1589" t="s">
        <v>597</v>
      </c>
      <c r="G1589" t="s">
        <v>892</v>
      </c>
      <c r="H1589" t="s">
        <v>173</v>
      </c>
      <c r="I1589" t="s">
        <v>232</v>
      </c>
      <c r="J1589" t="s">
        <v>90</v>
      </c>
      <c r="K1589" t="s">
        <v>107</v>
      </c>
      <c r="L1589" t="s">
        <v>130</v>
      </c>
      <c r="M1589">
        <v>1</v>
      </c>
      <c r="N1589" s="47">
        <v>450</v>
      </c>
      <c r="O1589" s="47">
        <v>0</v>
      </c>
      <c r="P1589" s="47">
        <v>0</v>
      </c>
      <c r="Q1589" s="47">
        <v>0</v>
      </c>
      <c r="R1589" s="47">
        <v>0</v>
      </c>
      <c r="S1589" s="47">
        <v>15</v>
      </c>
      <c r="T1589" s="47">
        <v>405</v>
      </c>
      <c r="U1589" s="47">
        <v>-30</v>
      </c>
      <c r="V1589" t="s">
        <v>71</v>
      </c>
      <c r="W1589" t="s">
        <v>72</v>
      </c>
      <c r="X1589"/>
      <c r="Y1589" t="s">
        <v>240</v>
      </c>
      <c r="Z1589" s="43" t="str">
        <f>Raw_data[[#This Row],[Month]]&amp;Raw_data[[#This Row],[Locations]]&amp;Raw_data[[#This Row],[Looker2]]</f>
        <v>45292Dallas Ft WorthRTC</v>
      </c>
      <c r="AA1589" s="44" t="str">
        <f>IFERROR(VLOOKUP(Raw_data[[#This Row],[Description]],'LU Table'!$A$1:$B$50,2,0),"")</f>
        <v>RTC</v>
      </c>
      <c r="AB1589" s="44" t="str">
        <f>TRIM(MID(Raw_data[[#This Row],[Location]],LEN("Positive Recovery- ")+1,LEN(Raw_data[[#This Row],[Location]])))</f>
        <v>Dallas Ft Worth</v>
      </c>
      <c r="AC1589" s="45">
        <f t="shared" si="25"/>
        <v>45292</v>
      </c>
      <c r="AD1589" s="44" t="str">
        <f>VLOOKUP(Raw_data[[#This Row],[Locations]]&amp;Raw_data[[#This Row],[Looker2]],Category!A:E,5,0)</f>
        <v>Company Owned</v>
      </c>
      <c r="AE1589" s="44" t="str">
        <f>Raw_data[[#This Row],[Locations]]&amp;Raw_data[[#This Row],[Looker2]]</f>
        <v>Dallas Ft WorthRTC</v>
      </c>
    </row>
    <row r="1590" spans="1:31">
      <c r="A1590" s="15">
        <v>45309</v>
      </c>
      <c r="B1590" s="15">
        <v>45307</v>
      </c>
      <c r="C1590" t="s">
        <v>9</v>
      </c>
      <c r="D1590">
        <v>207402</v>
      </c>
      <c r="E1590" t="s">
        <v>1004</v>
      </c>
      <c r="F1590" t="s">
        <v>324</v>
      </c>
      <c r="G1590" t="s">
        <v>1005</v>
      </c>
      <c r="H1590" t="s">
        <v>151</v>
      </c>
      <c r="I1590" t="s">
        <v>232</v>
      </c>
      <c r="J1590" t="s">
        <v>806</v>
      </c>
      <c r="K1590" t="s">
        <v>16</v>
      </c>
      <c r="L1590" t="s">
        <v>130</v>
      </c>
      <c r="M1590">
        <v>1</v>
      </c>
      <c r="N1590" s="47">
        <v>470</v>
      </c>
      <c r="O1590" s="47">
        <v>0</v>
      </c>
      <c r="P1590" s="47">
        <v>0</v>
      </c>
      <c r="Q1590" s="47">
        <v>0</v>
      </c>
      <c r="R1590" s="47">
        <v>0</v>
      </c>
      <c r="S1590" s="47">
        <v>0</v>
      </c>
      <c r="T1590" s="47">
        <v>423</v>
      </c>
      <c r="U1590" s="47">
        <v>423</v>
      </c>
      <c r="V1590" t="s">
        <v>71</v>
      </c>
      <c r="W1590" t="s">
        <v>72</v>
      </c>
      <c r="X1590"/>
      <c r="Y1590" t="s">
        <v>240</v>
      </c>
      <c r="Z1590" s="43" t="str">
        <f>Raw_data[[#This Row],[Month]]&amp;Raw_data[[#This Row],[Locations]]&amp;Raw_data[[#This Row],[Looker2]]</f>
        <v>45292Garden OaksRTC</v>
      </c>
      <c r="AA1590" s="44" t="str">
        <f>IFERROR(VLOOKUP(Raw_data[[#This Row],[Description]],'LU Table'!$A$1:$B$50,2,0),"")</f>
        <v>RTC</v>
      </c>
      <c r="AB1590" s="44" t="str">
        <f>TRIM(MID(Raw_data[[#This Row],[Location]],LEN("Positive Recovery- ")+1,LEN(Raw_data[[#This Row],[Location]])))</f>
        <v>Garden Oaks</v>
      </c>
      <c r="AC1590" s="45">
        <f t="shared" si="25"/>
        <v>45292</v>
      </c>
      <c r="AD1590" s="44" t="str">
        <f>VLOOKUP(Raw_data[[#This Row],[Locations]]&amp;Raw_data[[#This Row],[Looker2]],Category!A:E,5,0)</f>
        <v>Company Owned</v>
      </c>
      <c r="AE1590" s="44" t="str">
        <f>Raw_data[[#This Row],[Locations]]&amp;Raw_data[[#This Row],[Looker2]]</f>
        <v>Garden OaksRTC</v>
      </c>
    </row>
    <row r="1591" spans="1:31">
      <c r="A1591" s="15">
        <v>45309</v>
      </c>
      <c r="B1591" s="15">
        <v>45307</v>
      </c>
      <c r="C1591" t="s">
        <v>9</v>
      </c>
      <c r="D1591">
        <v>207403</v>
      </c>
      <c r="E1591" t="s">
        <v>1036</v>
      </c>
      <c r="F1591" t="s">
        <v>1037</v>
      </c>
      <c r="G1591" t="s">
        <v>1038</v>
      </c>
      <c r="H1591" t="s">
        <v>151</v>
      </c>
      <c r="I1591" t="s">
        <v>232</v>
      </c>
      <c r="J1591" t="s">
        <v>89</v>
      </c>
      <c r="K1591" t="s">
        <v>16</v>
      </c>
      <c r="L1591" t="s">
        <v>131</v>
      </c>
      <c r="M1591">
        <v>1</v>
      </c>
      <c r="N1591" s="47">
        <v>425</v>
      </c>
      <c r="O1591" s="47">
        <v>0</v>
      </c>
      <c r="P1591" s="47">
        <v>0</v>
      </c>
      <c r="Q1591" s="47">
        <v>0</v>
      </c>
      <c r="R1591" s="47">
        <v>0</v>
      </c>
      <c r="S1591" s="47">
        <v>0</v>
      </c>
      <c r="T1591" s="47">
        <v>382.5</v>
      </c>
      <c r="U1591" s="47">
        <v>-42.5</v>
      </c>
      <c r="V1591" t="s">
        <v>71</v>
      </c>
      <c r="W1591" t="s">
        <v>72</v>
      </c>
      <c r="X1591"/>
      <c r="Y1591" t="s">
        <v>240</v>
      </c>
      <c r="Z1591" s="43" t="str">
        <f>Raw_data[[#This Row],[Month]]&amp;Raw_data[[#This Row],[Locations]]&amp;Raw_data[[#This Row],[Looker2]]</f>
        <v>45292Garden OaksRTC</v>
      </c>
      <c r="AA1591" s="44" t="str">
        <f>IFERROR(VLOOKUP(Raw_data[[#This Row],[Description]],'LU Table'!$A$1:$B$50,2,0),"")</f>
        <v>RTC</v>
      </c>
      <c r="AB1591" s="44" t="str">
        <f>TRIM(MID(Raw_data[[#This Row],[Location]],LEN("Positive Recovery- ")+1,LEN(Raw_data[[#This Row],[Location]])))</f>
        <v>Garden Oaks</v>
      </c>
      <c r="AC1591" s="45">
        <f t="shared" si="25"/>
        <v>45292</v>
      </c>
      <c r="AD1591" s="44" t="str">
        <f>VLOOKUP(Raw_data[[#This Row],[Locations]]&amp;Raw_data[[#This Row],[Looker2]],Category!A:E,5,0)</f>
        <v>Company Owned</v>
      </c>
      <c r="AE1591" s="44" t="str">
        <f>Raw_data[[#This Row],[Locations]]&amp;Raw_data[[#This Row],[Looker2]]</f>
        <v>Garden OaksRTC</v>
      </c>
    </row>
    <row r="1592" spans="1:31">
      <c r="A1592" s="15">
        <v>45309</v>
      </c>
      <c r="B1592" s="15">
        <v>45307</v>
      </c>
      <c r="C1592" t="s">
        <v>9</v>
      </c>
      <c r="D1592">
        <v>207404</v>
      </c>
      <c r="E1592" t="s">
        <v>963</v>
      </c>
      <c r="F1592" t="s">
        <v>964</v>
      </c>
      <c r="G1592" t="s">
        <v>965</v>
      </c>
      <c r="H1592" t="s">
        <v>151</v>
      </c>
      <c r="I1592" t="s">
        <v>232</v>
      </c>
      <c r="J1592" t="s">
        <v>87</v>
      </c>
      <c r="K1592" t="s">
        <v>16</v>
      </c>
      <c r="L1592" t="s">
        <v>130</v>
      </c>
      <c r="M1592">
        <v>1</v>
      </c>
      <c r="N1592" s="47">
        <v>470</v>
      </c>
      <c r="O1592" s="47">
        <v>0</v>
      </c>
      <c r="P1592" s="47">
        <v>0</v>
      </c>
      <c r="Q1592" s="47">
        <v>0</v>
      </c>
      <c r="R1592" s="47">
        <v>0</v>
      </c>
      <c r="S1592" s="47">
        <v>470</v>
      </c>
      <c r="T1592" s="47">
        <v>423</v>
      </c>
      <c r="U1592" s="47">
        <v>423</v>
      </c>
      <c r="V1592" t="s">
        <v>71</v>
      </c>
      <c r="W1592" t="s">
        <v>72</v>
      </c>
      <c r="X1592"/>
      <c r="Y1592" t="s">
        <v>240</v>
      </c>
      <c r="Z1592" s="43" t="str">
        <f>Raw_data[[#This Row],[Month]]&amp;Raw_data[[#This Row],[Locations]]&amp;Raw_data[[#This Row],[Looker2]]</f>
        <v>45292Garden OaksRTC</v>
      </c>
      <c r="AA1592" s="44" t="str">
        <f>IFERROR(VLOOKUP(Raw_data[[#This Row],[Description]],'LU Table'!$A$1:$B$50,2,0),"")</f>
        <v>RTC</v>
      </c>
      <c r="AB1592" s="44" t="str">
        <f>TRIM(MID(Raw_data[[#This Row],[Location]],LEN("Positive Recovery- ")+1,LEN(Raw_data[[#This Row],[Location]])))</f>
        <v>Garden Oaks</v>
      </c>
      <c r="AC1592" s="45">
        <f t="shared" si="25"/>
        <v>45292</v>
      </c>
      <c r="AD1592" s="44" t="str">
        <f>VLOOKUP(Raw_data[[#This Row],[Locations]]&amp;Raw_data[[#This Row],[Looker2]],Category!A:E,5,0)</f>
        <v>Company Owned</v>
      </c>
      <c r="AE1592" s="44" t="str">
        <f>Raw_data[[#This Row],[Locations]]&amp;Raw_data[[#This Row],[Looker2]]</f>
        <v>Garden OaksRTC</v>
      </c>
    </row>
    <row r="1593" spans="1:31">
      <c r="A1593" s="15">
        <v>45309</v>
      </c>
      <c r="B1593" s="15">
        <v>45307</v>
      </c>
      <c r="C1593" t="s">
        <v>9</v>
      </c>
      <c r="D1593">
        <v>207405</v>
      </c>
      <c r="E1593" t="s">
        <v>1058</v>
      </c>
      <c r="F1593" t="s">
        <v>1059</v>
      </c>
      <c r="G1593" t="s">
        <v>1060</v>
      </c>
      <c r="H1593" t="s">
        <v>151</v>
      </c>
      <c r="I1593" t="s">
        <v>232</v>
      </c>
      <c r="J1593" t="s">
        <v>89</v>
      </c>
      <c r="K1593" t="s">
        <v>16</v>
      </c>
      <c r="L1593" t="s">
        <v>131</v>
      </c>
      <c r="M1593">
        <v>1</v>
      </c>
      <c r="N1593" s="47">
        <v>425</v>
      </c>
      <c r="O1593" s="47">
        <v>0</v>
      </c>
      <c r="P1593" s="47">
        <v>0</v>
      </c>
      <c r="Q1593" s="47">
        <v>0</v>
      </c>
      <c r="R1593" s="47">
        <v>0</v>
      </c>
      <c r="S1593" s="47">
        <v>0</v>
      </c>
      <c r="T1593" s="47">
        <v>382.5</v>
      </c>
      <c r="U1593" s="47">
        <v>-42.5</v>
      </c>
      <c r="V1593" t="s">
        <v>71</v>
      </c>
      <c r="W1593" t="s">
        <v>72</v>
      </c>
      <c r="X1593"/>
      <c r="Y1593" t="s">
        <v>240</v>
      </c>
      <c r="Z1593" s="43" t="str">
        <f>Raw_data[[#This Row],[Month]]&amp;Raw_data[[#This Row],[Locations]]&amp;Raw_data[[#This Row],[Looker2]]</f>
        <v>45292Garden OaksRTC</v>
      </c>
      <c r="AA1593" s="44" t="str">
        <f>IFERROR(VLOOKUP(Raw_data[[#This Row],[Description]],'LU Table'!$A$1:$B$50,2,0),"")</f>
        <v>RTC</v>
      </c>
      <c r="AB1593" s="44" t="str">
        <f>TRIM(MID(Raw_data[[#This Row],[Location]],LEN("Positive Recovery- ")+1,LEN(Raw_data[[#This Row],[Location]])))</f>
        <v>Garden Oaks</v>
      </c>
      <c r="AC1593" s="45">
        <f t="shared" si="25"/>
        <v>45292</v>
      </c>
      <c r="AD1593" s="44" t="str">
        <f>VLOOKUP(Raw_data[[#This Row],[Locations]]&amp;Raw_data[[#This Row],[Looker2]],Category!A:E,5,0)</f>
        <v>Company Owned</v>
      </c>
      <c r="AE1593" s="44" t="str">
        <f>Raw_data[[#This Row],[Locations]]&amp;Raw_data[[#This Row],[Looker2]]</f>
        <v>Garden OaksRTC</v>
      </c>
    </row>
    <row r="1594" spans="1:31">
      <c r="A1594" s="15">
        <v>45309</v>
      </c>
      <c r="B1594" s="15">
        <v>45307</v>
      </c>
      <c r="C1594" t="s">
        <v>9</v>
      </c>
      <c r="D1594">
        <v>207406</v>
      </c>
      <c r="E1594" t="s">
        <v>675</v>
      </c>
      <c r="F1594" t="s">
        <v>37</v>
      </c>
      <c r="G1594" t="s">
        <v>487</v>
      </c>
      <c r="H1594" t="s">
        <v>154</v>
      </c>
      <c r="I1594" t="s">
        <v>232</v>
      </c>
      <c r="J1594" t="s">
        <v>132</v>
      </c>
      <c r="K1594" t="s">
        <v>16</v>
      </c>
      <c r="L1594" t="s">
        <v>131</v>
      </c>
      <c r="M1594">
        <v>1</v>
      </c>
      <c r="N1594" s="47">
        <v>400.39</v>
      </c>
      <c r="O1594" s="47">
        <v>0</v>
      </c>
      <c r="P1594" s="47">
        <v>0</v>
      </c>
      <c r="Q1594" s="47">
        <v>0</v>
      </c>
      <c r="R1594" s="47">
        <v>0</v>
      </c>
      <c r="S1594" s="47">
        <v>400.39</v>
      </c>
      <c r="T1594" s="47">
        <v>360.35</v>
      </c>
      <c r="U1594" s="47">
        <v>360.35</v>
      </c>
      <c r="V1594" t="s">
        <v>71</v>
      </c>
      <c r="W1594" t="s">
        <v>72</v>
      </c>
      <c r="X1594"/>
      <c r="Y1594" t="s">
        <v>240</v>
      </c>
      <c r="Z1594" s="43" t="str">
        <f>Raw_data[[#This Row],[Month]]&amp;Raw_data[[#This Row],[Locations]]&amp;Raw_data[[#This Row],[Looker2]]</f>
        <v>45292Garden OaksRTC</v>
      </c>
      <c r="AA1594" s="44" t="str">
        <f>IFERROR(VLOOKUP(Raw_data[[#This Row],[Description]],'LU Table'!$A$1:$B$50,2,0),"")</f>
        <v>RTC</v>
      </c>
      <c r="AB1594" s="44" t="str">
        <f>TRIM(MID(Raw_data[[#This Row],[Location]],LEN("Positive Recovery- ")+1,LEN(Raw_data[[#This Row],[Location]])))</f>
        <v>Garden Oaks</v>
      </c>
      <c r="AC1594" s="45">
        <f t="shared" si="25"/>
        <v>45292</v>
      </c>
      <c r="AD1594" s="44" t="str">
        <f>VLOOKUP(Raw_data[[#This Row],[Locations]]&amp;Raw_data[[#This Row],[Looker2]],Category!A:E,5,0)</f>
        <v>Company Owned</v>
      </c>
      <c r="AE1594" s="44" t="str">
        <f>Raw_data[[#This Row],[Locations]]&amp;Raw_data[[#This Row],[Looker2]]</f>
        <v>Garden OaksRTC</v>
      </c>
    </row>
    <row r="1595" spans="1:31">
      <c r="A1595" s="15">
        <v>45309</v>
      </c>
      <c r="B1595" s="15">
        <v>45307</v>
      </c>
      <c r="C1595" t="s">
        <v>9</v>
      </c>
      <c r="D1595">
        <v>207407</v>
      </c>
      <c r="E1595" t="s">
        <v>1003</v>
      </c>
      <c r="F1595" t="s">
        <v>491</v>
      </c>
      <c r="G1595" t="s">
        <v>393</v>
      </c>
      <c r="H1595" t="s">
        <v>151</v>
      </c>
      <c r="I1595" t="s">
        <v>232</v>
      </c>
      <c r="J1595" t="s">
        <v>87</v>
      </c>
      <c r="K1595" t="s">
        <v>107</v>
      </c>
      <c r="L1595" t="s">
        <v>130</v>
      </c>
      <c r="M1595">
        <v>1</v>
      </c>
      <c r="N1595" s="47">
        <v>470</v>
      </c>
      <c r="O1595" s="47">
        <v>0</v>
      </c>
      <c r="P1595" s="47">
        <v>0</v>
      </c>
      <c r="Q1595" s="47">
        <v>0</v>
      </c>
      <c r="R1595" s="47">
        <v>0</v>
      </c>
      <c r="S1595" s="47">
        <v>470</v>
      </c>
      <c r="T1595" s="47">
        <v>423</v>
      </c>
      <c r="U1595" s="47">
        <v>423</v>
      </c>
      <c r="V1595" t="s">
        <v>71</v>
      </c>
      <c r="W1595" t="s">
        <v>72</v>
      </c>
      <c r="X1595"/>
      <c r="Y1595" t="s">
        <v>240</v>
      </c>
      <c r="Z1595" s="43" t="str">
        <f>Raw_data[[#This Row],[Month]]&amp;Raw_data[[#This Row],[Locations]]&amp;Raw_data[[#This Row],[Looker2]]</f>
        <v>45292Dallas Ft WorthRTC</v>
      </c>
      <c r="AA1595" s="44" t="str">
        <f>IFERROR(VLOOKUP(Raw_data[[#This Row],[Description]],'LU Table'!$A$1:$B$50,2,0),"")</f>
        <v>RTC</v>
      </c>
      <c r="AB1595" s="44" t="str">
        <f>TRIM(MID(Raw_data[[#This Row],[Location]],LEN("Positive Recovery- ")+1,LEN(Raw_data[[#This Row],[Location]])))</f>
        <v>Dallas Ft Worth</v>
      </c>
      <c r="AC1595" s="45">
        <f t="shared" si="25"/>
        <v>45292</v>
      </c>
      <c r="AD1595" s="44" t="str">
        <f>VLOOKUP(Raw_data[[#This Row],[Locations]]&amp;Raw_data[[#This Row],[Looker2]],Category!A:E,5,0)</f>
        <v>Company Owned</v>
      </c>
      <c r="AE1595" s="44" t="str">
        <f>Raw_data[[#This Row],[Locations]]&amp;Raw_data[[#This Row],[Looker2]]</f>
        <v>Dallas Ft WorthRTC</v>
      </c>
    </row>
    <row r="1596" spans="1:31">
      <c r="A1596" s="15">
        <v>45309</v>
      </c>
      <c r="B1596" s="15">
        <v>45307</v>
      </c>
      <c r="C1596" t="s">
        <v>9</v>
      </c>
      <c r="D1596">
        <v>207408</v>
      </c>
      <c r="E1596" t="s">
        <v>888</v>
      </c>
      <c r="F1596" t="s">
        <v>290</v>
      </c>
      <c r="G1596" t="s">
        <v>889</v>
      </c>
      <c r="H1596" t="s">
        <v>151</v>
      </c>
      <c r="I1596" t="s">
        <v>232</v>
      </c>
      <c r="J1596" t="s">
        <v>17</v>
      </c>
      <c r="K1596" t="s">
        <v>16</v>
      </c>
      <c r="L1596" t="s">
        <v>130</v>
      </c>
      <c r="M1596">
        <v>1</v>
      </c>
      <c r="N1596" s="47">
        <v>200</v>
      </c>
      <c r="O1596" s="47">
        <v>0</v>
      </c>
      <c r="P1596" s="47">
        <v>0</v>
      </c>
      <c r="Q1596" s="47">
        <v>0</v>
      </c>
      <c r="R1596" s="47">
        <v>0</v>
      </c>
      <c r="S1596" s="47">
        <v>0</v>
      </c>
      <c r="T1596" s="47">
        <v>200</v>
      </c>
      <c r="U1596" s="47">
        <v>0</v>
      </c>
      <c r="V1596" t="s">
        <v>71</v>
      </c>
      <c r="W1596" t="s">
        <v>72</v>
      </c>
      <c r="X1596"/>
      <c r="Y1596" t="s">
        <v>240</v>
      </c>
      <c r="Z1596" s="43" t="str">
        <f>Raw_data[[#This Row],[Month]]&amp;Raw_data[[#This Row],[Locations]]&amp;Raw_data[[#This Row],[Looker2]]</f>
        <v>45292Garden OaksRTC</v>
      </c>
      <c r="AA1596" s="44" t="str">
        <f>IFERROR(VLOOKUP(Raw_data[[#This Row],[Description]],'LU Table'!$A$1:$B$50,2,0),"")</f>
        <v>RTC</v>
      </c>
      <c r="AB1596" s="44" t="str">
        <f>TRIM(MID(Raw_data[[#This Row],[Location]],LEN("Positive Recovery- ")+1,LEN(Raw_data[[#This Row],[Location]])))</f>
        <v>Garden Oaks</v>
      </c>
      <c r="AC1596" s="45">
        <f t="shared" si="25"/>
        <v>45292</v>
      </c>
      <c r="AD1596" s="44" t="str">
        <f>VLOOKUP(Raw_data[[#This Row],[Locations]]&amp;Raw_data[[#This Row],[Looker2]],Category!A:E,5,0)</f>
        <v>Company Owned</v>
      </c>
      <c r="AE1596" s="44" t="str">
        <f>Raw_data[[#This Row],[Locations]]&amp;Raw_data[[#This Row],[Looker2]]</f>
        <v>Garden OaksRTC</v>
      </c>
    </row>
    <row r="1597" spans="1:31">
      <c r="A1597" s="15">
        <v>45309</v>
      </c>
      <c r="B1597" s="15">
        <v>45307</v>
      </c>
      <c r="C1597" t="s">
        <v>9</v>
      </c>
      <c r="D1597">
        <v>207409</v>
      </c>
      <c r="E1597" t="s">
        <v>569</v>
      </c>
      <c r="F1597" t="s">
        <v>570</v>
      </c>
      <c r="G1597" t="s">
        <v>571</v>
      </c>
      <c r="H1597" t="s">
        <v>151</v>
      </c>
      <c r="I1597" t="s">
        <v>232</v>
      </c>
      <c r="J1597" t="s">
        <v>89</v>
      </c>
      <c r="K1597" t="s">
        <v>16</v>
      </c>
      <c r="L1597" t="s">
        <v>130</v>
      </c>
      <c r="M1597">
        <v>1</v>
      </c>
      <c r="N1597" s="47">
        <v>425</v>
      </c>
      <c r="O1597" s="47">
        <v>0</v>
      </c>
      <c r="P1597" s="47">
        <v>0</v>
      </c>
      <c r="Q1597" s="47">
        <v>0</v>
      </c>
      <c r="R1597" s="47">
        <v>0</v>
      </c>
      <c r="S1597" s="47">
        <v>0</v>
      </c>
      <c r="T1597" s="47">
        <v>382.5</v>
      </c>
      <c r="U1597" s="47">
        <v>-42.5</v>
      </c>
      <c r="V1597" t="s">
        <v>71</v>
      </c>
      <c r="W1597" t="s">
        <v>72</v>
      </c>
      <c r="X1597"/>
      <c r="Y1597" t="s">
        <v>240</v>
      </c>
      <c r="Z1597" s="43" t="str">
        <f>Raw_data[[#This Row],[Month]]&amp;Raw_data[[#This Row],[Locations]]&amp;Raw_data[[#This Row],[Looker2]]</f>
        <v>45292Garden OaksRTC</v>
      </c>
      <c r="AA1597" s="44" t="str">
        <f>IFERROR(VLOOKUP(Raw_data[[#This Row],[Description]],'LU Table'!$A$1:$B$50,2,0),"")</f>
        <v>RTC</v>
      </c>
      <c r="AB1597" s="44" t="str">
        <f>TRIM(MID(Raw_data[[#This Row],[Location]],LEN("Positive Recovery- ")+1,LEN(Raw_data[[#This Row],[Location]])))</f>
        <v>Garden Oaks</v>
      </c>
      <c r="AC1597" s="45">
        <f t="shared" si="25"/>
        <v>45292</v>
      </c>
      <c r="AD1597" s="44" t="str">
        <f>VLOOKUP(Raw_data[[#This Row],[Locations]]&amp;Raw_data[[#This Row],[Looker2]],Category!A:E,5,0)</f>
        <v>Company Owned</v>
      </c>
      <c r="AE1597" s="44" t="str">
        <f>Raw_data[[#This Row],[Locations]]&amp;Raw_data[[#This Row],[Looker2]]</f>
        <v>Garden OaksRTC</v>
      </c>
    </row>
    <row r="1598" spans="1:31">
      <c r="A1598" s="15">
        <v>45309</v>
      </c>
      <c r="B1598" s="15">
        <v>45307</v>
      </c>
      <c r="C1598" t="s">
        <v>9</v>
      </c>
      <c r="D1598">
        <v>207410</v>
      </c>
      <c r="E1598" t="s">
        <v>807</v>
      </c>
      <c r="F1598" t="s">
        <v>405</v>
      </c>
      <c r="G1598" t="s">
        <v>808</v>
      </c>
      <c r="H1598" t="s">
        <v>152</v>
      </c>
      <c r="I1598" t="s">
        <v>232</v>
      </c>
      <c r="J1598" t="s">
        <v>96</v>
      </c>
      <c r="K1598" t="s">
        <v>57</v>
      </c>
      <c r="L1598" t="s">
        <v>128</v>
      </c>
      <c r="M1598">
        <v>1</v>
      </c>
      <c r="N1598" s="47">
        <v>428</v>
      </c>
      <c r="O1598" s="47">
        <v>0</v>
      </c>
      <c r="P1598" s="47">
        <v>0</v>
      </c>
      <c r="Q1598" s="47">
        <v>0</v>
      </c>
      <c r="R1598" s="47">
        <v>0</v>
      </c>
      <c r="S1598" s="47">
        <v>0</v>
      </c>
      <c r="T1598" s="47">
        <v>385.2</v>
      </c>
      <c r="U1598" s="47">
        <v>-42.8</v>
      </c>
      <c r="V1598" t="s">
        <v>71</v>
      </c>
      <c r="W1598" t="s">
        <v>72</v>
      </c>
      <c r="X1598"/>
      <c r="Y1598" t="s">
        <v>240</v>
      </c>
      <c r="Z1598" s="43" t="str">
        <f>Raw_data[[#This Row],[Month]]&amp;Raw_data[[#This Row],[Locations]]&amp;Raw_data[[#This Row],[Looker2]]</f>
        <v>45292Hill CountryRTC</v>
      </c>
      <c r="AA1598" s="44" t="str">
        <f>IFERROR(VLOOKUP(Raw_data[[#This Row],[Description]],'LU Table'!$A$1:$B$50,2,0),"")</f>
        <v>RTC</v>
      </c>
      <c r="AB1598" s="44" t="str">
        <f>TRIM(MID(Raw_data[[#This Row],[Location]],LEN("Positive Recovery- ")+1,LEN(Raw_data[[#This Row],[Location]])))</f>
        <v>Hill Country</v>
      </c>
      <c r="AC1598" s="45">
        <f t="shared" si="25"/>
        <v>45292</v>
      </c>
      <c r="AD1598" s="44" t="str">
        <f>VLOOKUP(Raw_data[[#This Row],[Locations]]&amp;Raw_data[[#This Row],[Looker2]],Category!A:E,5,0)</f>
        <v>Company Owned</v>
      </c>
      <c r="AE1598" s="44" t="str">
        <f>Raw_data[[#This Row],[Locations]]&amp;Raw_data[[#This Row],[Looker2]]</f>
        <v>Hill CountryRTC</v>
      </c>
    </row>
    <row r="1599" spans="1:31">
      <c r="A1599" s="15">
        <v>45309</v>
      </c>
      <c r="B1599" s="15">
        <v>45307</v>
      </c>
      <c r="C1599" t="s">
        <v>9</v>
      </c>
      <c r="D1599">
        <v>207411</v>
      </c>
      <c r="E1599" t="s">
        <v>991</v>
      </c>
      <c r="F1599" t="s">
        <v>992</v>
      </c>
      <c r="G1599" t="s">
        <v>993</v>
      </c>
      <c r="H1599" t="s">
        <v>152</v>
      </c>
      <c r="I1599" t="s">
        <v>232</v>
      </c>
      <c r="J1599" t="s">
        <v>90</v>
      </c>
      <c r="K1599" t="s">
        <v>16</v>
      </c>
      <c r="L1599" t="s">
        <v>131</v>
      </c>
      <c r="M1599">
        <v>1</v>
      </c>
      <c r="N1599" s="47">
        <v>535</v>
      </c>
      <c r="O1599" s="47">
        <v>0</v>
      </c>
      <c r="P1599" s="47">
        <v>0</v>
      </c>
      <c r="Q1599" s="47">
        <v>0</v>
      </c>
      <c r="R1599" s="47">
        <v>0</v>
      </c>
      <c r="S1599" s="47">
        <v>15</v>
      </c>
      <c r="T1599" s="47">
        <v>481.5</v>
      </c>
      <c r="U1599" s="47">
        <v>91.5</v>
      </c>
      <c r="V1599" t="s">
        <v>71</v>
      </c>
      <c r="W1599" t="s">
        <v>72</v>
      </c>
      <c r="X1599"/>
      <c r="Y1599" t="s">
        <v>240</v>
      </c>
      <c r="Z1599" s="43" t="str">
        <f>Raw_data[[#This Row],[Month]]&amp;Raw_data[[#This Row],[Locations]]&amp;Raw_data[[#This Row],[Looker2]]</f>
        <v>45292Garden OaksRTC</v>
      </c>
      <c r="AA1599" s="44" t="str">
        <f>IFERROR(VLOOKUP(Raw_data[[#This Row],[Description]],'LU Table'!$A$1:$B$50,2,0),"")</f>
        <v>RTC</v>
      </c>
      <c r="AB1599" s="44" t="str">
        <f>TRIM(MID(Raw_data[[#This Row],[Location]],LEN("Positive Recovery- ")+1,LEN(Raw_data[[#This Row],[Location]])))</f>
        <v>Garden Oaks</v>
      </c>
      <c r="AC1599" s="45">
        <f t="shared" si="25"/>
        <v>45292</v>
      </c>
      <c r="AD1599" s="44" t="str">
        <f>VLOOKUP(Raw_data[[#This Row],[Locations]]&amp;Raw_data[[#This Row],[Looker2]],Category!A:E,5,0)</f>
        <v>Company Owned</v>
      </c>
      <c r="AE1599" s="44" t="str">
        <f>Raw_data[[#This Row],[Locations]]&amp;Raw_data[[#This Row],[Looker2]]</f>
        <v>Garden OaksRTC</v>
      </c>
    </row>
    <row r="1600" spans="1:31">
      <c r="A1600" s="15">
        <v>45309</v>
      </c>
      <c r="B1600" s="15">
        <v>45307</v>
      </c>
      <c r="C1600" t="s">
        <v>9</v>
      </c>
      <c r="D1600">
        <v>207412</v>
      </c>
      <c r="E1600" t="s">
        <v>936</v>
      </c>
      <c r="F1600" t="s">
        <v>937</v>
      </c>
      <c r="G1600" t="s">
        <v>938</v>
      </c>
      <c r="H1600" t="s">
        <v>151</v>
      </c>
      <c r="I1600" t="s">
        <v>232</v>
      </c>
      <c r="J1600" t="s">
        <v>88</v>
      </c>
      <c r="K1600" t="s">
        <v>16</v>
      </c>
      <c r="L1600" t="s">
        <v>131</v>
      </c>
      <c r="M1600">
        <v>1</v>
      </c>
      <c r="N1600" s="47">
        <v>500</v>
      </c>
      <c r="O1600" s="47">
        <v>0</v>
      </c>
      <c r="P1600" s="47">
        <v>0</v>
      </c>
      <c r="Q1600" s="47">
        <v>0</v>
      </c>
      <c r="R1600" s="47">
        <v>0</v>
      </c>
      <c r="S1600" s="47">
        <v>0</v>
      </c>
      <c r="T1600" s="47">
        <v>450</v>
      </c>
      <c r="U1600" s="47">
        <v>-50</v>
      </c>
      <c r="V1600" t="s">
        <v>71</v>
      </c>
      <c r="W1600" t="s">
        <v>72</v>
      </c>
      <c r="X1600"/>
      <c r="Y1600" t="s">
        <v>240</v>
      </c>
      <c r="Z1600" s="43" t="str">
        <f>Raw_data[[#This Row],[Month]]&amp;Raw_data[[#This Row],[Locations]]&amp;Raw_data[[#This Row],[Looker2]]</f>
        <v>45292Garden OaksRTC</v>
      </c>
      <c r="AA1600" s="44" t="str">
        <f>IFERROR(VLOOKUP(Raw_data[[#This Row],[Description]],'LU Table'!$A$1:$B$50,2,0),"")</f>
        <v>RTC</v>
      </c>
      <c r="AB1600" s="44" t="str">
        <f>TRIM(MID(Raw_data[[#This Row],[Location]],LEN("Positive Recovery- ")+1,LEN(Raw_data[[#This Row],[Location]])))</f>
        <v>Garden Oaks</v>
      </c>
      <c r="AC1600" s="45">
        <f t="shared" si="25"/>
        <v>45292</v>
      </c>
      <c r="AD1600" s="44" t="str">
        <f>VLOOKUP(Raw_data[[#This Row],[Locations]]&amp;Raw_data[[#This Row],[Looker2]],Category!A:E,5,0)</f>
        <v>Company Owned</v>
      </c>
      <c r="AE1600" s="44" t="str">
        <f>Raw_data[[#This Row],[Locations]]&amp;Raw_data[[#This Row],[Looker2]]</f>
        <v>Garden OaksRTC</v>
      </c>
    </row>
    <row r="1601" spans="1:31">
      <c r="A1601" s="15">
        <v>45309</v>
      </c>
      <c r="B1601" s="15">
        <v>45307</v>
      </c>
      <c r="C1601" t="s">
        <v>9</v>
      </c>
      <c r="D1601">
        <v>207413</v>
      </c>
      <c r="E1601" t="s">
        <v>975</v>
      </c>
      <c r="F1601" t="s">
        <v>255</v>
      </c>
      <c r="G1601" t="s">
        <v>976</v>
      </c>
      <c r="H1601" t="s">
        <v>627</v>
      </c>
      <c r="I1601" t="s">
        <v>232</v>
      </c>
      <c r="J1601" t="s">
        <v>94</v>
      </c>
      <c r="K1601" t="s">
        <v>16</v>
      </c>
      <c r="L1601" t="s">
        <v>130</v>
      </c>
      <c r="M1601">
        <v>1</v>
      </c>
      <c r="N1601" s="47">
        <v>495</v>
      </c>
      <c r="O1601" s="47">
        <v>0</v>
      </c>
      <c r="P1601" s="47">
        <v>0</v>
      </c>
      <c r="Q1601" s="47">
        <v>0</v>
      </c>
      <c r="R1601" s="47">
        <v>0</v>
      </c>
      <c r="S1601" s="47">
        <v>0</v>
      </c>
      <c r="T1601" s="47">
        <v>445.5</v>
      </c>
      <c r="U1601" s="47">
        <v>-49.5</v>
      </c>
      <c r="V1601" t="s">
        <v>71</v>
      </c>
      <c r="W1601" t="s">
        <v>72</v>
      </c>
      <c r="X1601"/>
      <c r="Y1601" t="s">
        <v>240</v>
      </c>
      <c r="Z1601" s="43" t="str">
        <f>Raw_data[[#This Row],[Month]]&amp;Raw_data[[#This Row],[Locations]]&amp;Raw_data[[#This Row],[Looker2]]</f>
        <v>45292Garden OaksRTC</v>
      </c>
      <c r="AA1601" s="44" t="str">
        <f>IFERROR(VLOOKUP(Raw_data[[#This Row],[Description]],'LU Table'!$A$1:$B$50,2,0),"")</f>
        <v>RTC</v>
      </c>
      <c r="AB1601" s="44" t="str">
        <f>TRIM(MID(Raw_data[[#This Row],[Location]],LEN("Positive Recovery- ")+1,LEN(Raw_data[[#This Row],[Location]])))</f>
        <v>Garden Oaks</v>
      </c>
      <c r="AC1601" s="45">
        <f t="shared" si="25"/>
        <v>45292</v>
      </c>
      <c r="AD1601" s="44" t="str">
        <f>VLOOKUP(Raw_data[[#This Row],[Locations]]&amp;Raw_data[[#This Row],[Looker2]],Category!A:E,5,0)</f>
        <v>Company Owned</v>
      </c>
      <c r="AE1601" s="44" t="str">
        <f>Raw_data[[#This Row],[Locations]]&amp;Raw_data[[#This Row],[Looker2]]</f>
        <v>Garden OaksRTC</v>
      </c>
    </row>
    <row r="1602" spans="1:31">
      <c r="A1602" s="15">
        <v>45309</v>
      </c>
      <c r="B1602" s="15">
        <v>45307</v>
      </c>
      <c r="C1602" t="s">
        <v>9</v>
      </c>
      <c r="D1602">
        <v>207414</v>
      </c>
      <c r="E1602" t="s">
        <v>949</v>
      </c>
      <c r="F1602" t="s">
        <v>950</v>
      </c>
      <c r="G1602" t="s">
        <v>382</v>
      </c>
      <c r="H1602" t="s">
        <v>171</v>
      </c>
      <c r="I1602" t="s">
        <v>232</v>
      </c>
      <c r="J1602" t="s">
        <v>93</v>
      </c>
      <c r="K1602" t="s">
        <v>107</v>
      </c>
      <c r="L1602" t="s">
        <v>131</v>
      </c>
      <c r="M1602">
        <v>1</v>
      </c>
      <c r="N1602" s="47">
        <v>230</v>
      </c>
      <c r="O1602" s="47">
        <v>0</v>
      </c>
      <c r="P1602" s="47">
        <v>0</v>
      </c>
      <c r="Q1602" s="47">
        <v>0</v>
      </c>
      <c r="R1602" s="47">
        <v>0</v>
      </c>
      <c r="S1602" s="47">
        <v>230</v>
      </c>
      <c r="T1602" s="47">
        <v>207</v>
      </c>
      <c r="U1602" s="47">
        <v>207</v>
      </c>
      <c r="V1602" t="s">
        <v>71</v>
      </c>
      <c r="W1602" t="s">
        <v>72</v>
      </c>
      <c r="X1602"/>
      <c r="Y1602" t="s">
        <v>240</v>
      </c>
      <c r="Z1602" s="43" t="str">
        <f>Raw_data[[#This Row],[Month]]&amp;Raw_data[[#This Row],[Locations]]&amp;Raw_data[[#This Row],[Looker2]]</f>
        <v>45292Dallas Ft WorthRTC</v>
      </c>
      <c r="AA1602" s="44" t="str">
        <f>IFERROR(VLOOKUP(Raw_data[[#This Row],[Description]],'LU Table'!$A$1:$B$50,2,0),"")</f>
        <v>RTC</v>
      </c>
      <c r="AB1602" s="44" t="str">
        <f>TRIM(MID(Raw_data[[#This Row],[Location]],LEN("Positive Recovery- ")+1,LEN(Raw_data[[#This Row],[Location]])))</f>
        <v>Dallas Ft Worth</v>
      </c>
      <c r="AC1602" s="45">
        <f t="shared" si="25"/>
        <v>45292</v>
      </c>
      <c r="AD1602" s="44" t="str">
        <f>VLOOKUP(Raw_data[[#This Row],[Locations]]&amp;Raw_data[[#This Row],[Looker2]],Category!A:E,5,0)</f>
        <v>Company Owned</v>
      </c>
      <c r="AE1602" s="44" t="str">
        <f>Raw_data[[#This Row],[Locations]]&amp;Raw_data[[#This Row],[Looker2]]</f>
        <v>Dallas Ft WorthRTC</v>
      </c>
    </row>
    <row r="1603" spans="1:31">
      <c r="A1603" s="15">
        <v>45309</v>
      </c>
      <c r="B1603" s="15">
        <v>45307</v>
      </c>
      <c r="C1603" t="s">
        <v>9</v>
      </c>
      <c r="D1603">
        <v>207415</v>
      </c>
      <c r="E1603" t="s">
        <v>677</v>
      </c>
      <c r="F1603" t="s">
        <v>543</v>
      </c>
      <c r="G1603" t="s">
        <v>508</v>
      </c>
      <c r="H1603" t="s">
        <v>151</v>
      </c>
      <c r="I1603" t="s">
        <v>232</v>
      </c>
      <c r="J1603" t="s">
        <v>88</v>
      </c>
      <c r="K1603" t="s">
        <v>57</v>
      </c>
      <c r="L1603" t="s">
        <v>131</v>
      </c>
      <c r="M1603">
        <v>1</v>
      </c>
      <c r="N1603" s="47">
        <v>500</v>
      </c>
      <c r="O1603" s="47">
        <v>0</v>
      </c>
      <c r="P1603" s="47">
        <v>0</v>
      </c>
      <c r="Q1603" s="47">
        <v>0</v>
      </c>
      <c r="R1603" s="47">
        <v>0</v>
      </c>
      <c r="S1603" s="47">
        <v>0</v>
      </c>
      <c r="T1603" s="47">
        <v>450</v>
      </c>
      <c r="U1603" s="47">
        <v>-50</v>
      </c>
      <c r="V1603" t="s">
        <v>71</v>
      </c>
      <c r="W1603" t="s">
        <v>72</v>
      </c>
      <c r="X1603"/>
      <c r="Y1603" t="s">
        <v>240</v>
      </c>
      <c r="Z1603" s="43" t="str">
        <f>Raw_data[[#This Row],[Month]]&amp;Raw_data[[#This Row],[Locations]]&amp;Raw_data[[#This Row],[Looker2]]</f>
        <v>45292Hill CountryRTC</v>
      </c>
      <c r="AA1603" s="44" t="str">
        <f>IFERROR(VLOOKUP(Raw_data[[#This Row],[Description]],'LU Table'!$A$1:$B$50,2,0),"")</f>
        <v>RTC</v>
      </c>
      <c r="AB1603" s="44" t="str">
        <f>TRIM(MID(Raw_data[[#This Row],[Location]],LEN("Positive Recovery- ")+1,LEN(Raw_data[[#This Row],[Location]])))</f>
        <v>Hill Country</v>
      </c>
      <c r="AC1603" s="45">
        <f t="shared" si="25"/>
        <v>45292</v>
      </c>
      <c r="AD1603" s="44" t="str">
        <f>VLOOKUP(Raw_data[[#This Row],[Locations]]&amp;Raw_data[[#This Row],[Looker2]],Category!A:E,5,0)</f>
        <v>Company Owned</v>
      </c>
      <c r="AE1603" s="44" t="str">
        <f>Raw_data[[#This Row],[Locations]]&amp;Raw_data[[#This Row],[Looker2]]</f>
        <v>Hill CountryRTC</v>
      </c>
    </row>
    <row r="1604" spans="1:31">
      <c r="A1604" s="15">
        <v>45309</v>
      </c>
      <c r="B1604" s="15">
        <v>45307</v>
      </c>
      <c r="C1604" t="s">
        <v>9</v>
      </c>
      <c r="D1604">
        <v>207416</v>
      </c>
      <c r="E1604" t="s">
        <v>885</v>
      </c>
      <c r="F1604" t="s">
        <v>886</v>
      </c>
      <c r="G1604" t="s">
        <v>887</v>
      </c>
      <c r="H1604" t="s">
        <v>152</v>
      </c>
      <c r="I1604" t="s">
        <v>232</v>
      </c>
      <c r="J1604" t="s">
        <v>90</v>
      </c>
      <c r="K1604" t="s">
        <v>16</v>
      </c>
      <c r="L1604" t="s">
        <v>131</v>
      </c>
      <c r="M1604">
        <v>1</v>
      </c>
      <c r="N1604" s="47">
        <v>535</v>
      </c>
      <c r="O1604" s="47">
        <v>0</v>
      </c>
      <c r="P1604" s="47">
        <v>0</v>
      </c>
      <c r="Q1604" s="47">
        <v>0</v>
      </c>
      <c r="R1604" s="47">
        <v>0</v>
      </c>
      <c r="S1604" s="47">
        <v>15</v>
      </c>
      <c r="T1604" s="47">
        <v>481.5</v>
      </c>
      <c r="U1604" s="47">
        <v>91.5</v>
      </c>
      <c r="V1604" t="s">
        <v>71</v>
      </c>
      <c r="W1604" t="s">
        <v>72</v>
      </c>
      <c r="X1604"/>
      <c r="Y1604" t="s">
        <v>240</v>
      </c>
      <c r="Z1604" s="43" t="str">
        <f>Raw_data[[#This Row],[Month]]&amp;Raw_data[[#This Row],[Locations]]&amp;Raw_data[[#This Row],[Looker2]]</f>
        <v>45292Garden OaksRTC</v>
      </c>
      <c r="AA1604" s="44" t="str">
        <f>IFERROR(VLOOKUP(Raw_data[[#This Row],[Description]],'LU Table'!$A$1:$B$50,2,0),"")</f>
        <v>RTC</v>
      </c>
      <c r="AB1604" s="44" t="str">
        <f>TRIM(MID(Raw_data[[#This Row],[Location]],LEN("Positive Recovery- ")+1,LEN(Raw_data[[#This Row],[Location]])))</f>
        <v>Garden Oaks</v>
      </c>
      <c r="AC1604" s="45">
        <f t="shared" si="25"/>
        <v>45292</v>
      </c>
      <c r="AD1604" s="44" t="str">
        <f>VLOOKUP(Raw_data[[#This Row],[Locations]]&amp;Raw_data[[#This Row],[Looker2]],Category!A:E,5,0)</f>
        <v>Company Owned</v>
      </c>
      <c r="AE1604" s="44" t="str">
        <f>Raw_data[[#This Row],[Locations]]&amp;Raw_data[[#This Row],[Looker2]]</f>
        <v>Garden OaksRTC</v>
      </c>
    </row>
    <row r="1605" spans="1:31">
      <c r="A1605" s="15">
        <v>45309</v>
      </c>
      <c r="B1605" s="15">
        <v>45307</v>
      </c>
      <c r="C1605" t="s">
        <v>9</v>
      </c>
      <c r="D1605">
        <v>207417</v>
      </c>
      <c r="E1605" t="s">
        <v>116</v>
      </c>
      <c r="F1605" t="s">
        <v>272</v>
      </c>
      <c r="G1605" t="s">
        <v>273</v>
      </c>
      <c r="H1605" t="s">
        <v>151</v>
      </c>
      <c r="I1605" t="s">
        <v>232</v>
      </c>
      <c r="J1605" t="s">
        <v>89</v>
      </c>
      <c r="K1605" t="s">
        <v>16</v>
      </c>
      <c r="L1605" t="s">
        <v>131</v>
      </c>
      <c r="M1605">
        <v>1</v>
      </c>
      <c r="N1605" s="47">
        <v>425</v>
      </c>
      <c r="O1605" s="47">
        <v>0</v>
      </c>
      <c r="P1605" s="47">
        <v>0</v>
      </c>
      <c r="Q1605" s="47">
        <v>0</v>
      </c>
      <c r="R1605" s="47">
        <v>0</v>
      </c>
      <c r="S1605" s="47">
        <v>0</v>
      </c>
      <c r="T1605" s="47">
        <v>382.5</v>
      </c>
      <c r="U1605" s="47">
        <v>-42.5</v>
      </c>
      <c r="V1605" t="s">
        <v>71</v>
      </c>
      <c r="W1605" t="s">
        <v>72</v>
      </c>
      <c r="X1605"/>
      <c r="Y1605" t="s">
        <v>240</v>
      </c>
      <c r="Z1605" s="43" t="str">
        <f>Raw_data[[#This Row],[Month]]&amp;Raw_data[[#This Row],[Locations]]&amp;Raw_data[[#This Row],[Looker2]]</f>
        <v>45292Garden OaksRTC</v>
      </c>
      <c r="AA1605" s="44" t="str">
        <f>IFERROR(VLOOKUP(Raw_data[[#This Row],[Description]],'LU Table'!$A$1:$B$50,2,0),"")</f>
        <v>RTC</v>
      </c>
      <c r="AB1605" s="44" t="str">
        <f>TRIM(MID(Raw_data[[#This Row],[Location]],LEN("Positive Recovery- ")+1,LEN(Raw_data[[#This Row],[Location]])))</f>
        <v>Garden Oaks</v>
      </c>
      <c r="AC1605" s="45">
        <f t="shared" si="25"/>
        <v>45292</v>
      </c>
      <c r="AD1605" s="44" t="str">
        <f>VLOOKUP(Raw_data[[#This Row],[Locations]]&amp;Raw_data[[#This Row],[Looker2]],Category!A:E,5,0)</f>
        <v>Company Owned</v>
      </c>
      <c r="AE1605" s="44" t="str">
        <f>Raw_data[[#This Row],[Locations]]&amp;Raw_data[[#This Row],[Looker2]]</f>
        <v>Garden OaksRTC</v>
      </c>
    </row>
    <row r="1606" spans="1:31">
      <c r="A1606" s="15">
        <v>45309</v>
      </c>
      <c r="B1606" s="15">
        <v>45307</v>
      </c>
      <c r="C1606" t="s">
        <v>9</v>
      </c>
      <c r="D1606">
        <v>207418</v>
      </c>
      <c r="E1606" t="s">
        <v>187</v>
      </c>
      <c r="F1606" t="s">
        <v>349</v>
      </c>
      <c r="G1606" t="s">
        <v>507</v>
      </c>
      <c r="H1606" t="s">
        <v>151</v>
      </c>
      <c r="I1606" t="s">
        <v>232</v>
      </c>
      <c r="J1606" t="s">
        <v>88</v>
      </c>
      <c r="K1606" t="s">
        <v>107</v>
      </c>
      <c r="L1606" t="s">
        <v>130</v>
      </c>
      <c r="M1606">
        <v>1</v>
      </c>
      <c r="N1606" s="47">
        <v>500</v>
      </c>
      <c r="O1606" s="47">
        <v>0</v>
      </c>
      <c r="P1606" s="47">
        <v>0</v>
      </c>
      <c r="Q1606" s="47">
        <v>0</v>
      </c>
      <c r="R1606" s="47">
        <v>0</v>
      </c>
      <c r="S1606" s="47">
        <v>500</v>
      </c>
      <c r="T1606" s="47">
        <v>450</v>
      </c>
      <c r="U1606" s="47">
        <v>450</v>
      </c>
      <c r="V1606" t="s">
        <v>71</v>
      </c>
      <c r="W1606" t="s">
        <v>72</v>
      </c>
      <c r="X1606"/>
      <c r="Y1606" t="s">
        <v>240</v>
      </c>
      <c r="Z1606" s="43" t="str">
        <f>Raw_data[[#This Row],[Month]]&amp;Raw_data[[#This Row],[Locations]]&amp;Raw_data[[#This Row],[Looker2]]</f>
        <v>45292Dallas Ft WorthRTC</v>
      </c>
      <c r="AA1606" s="44" t="str">
        <f>IFERROR(VLOOKUP(Raw_data[[#This Row],[Description]],'LU Table'!$A$1:$B$50,2,0),"")</f>
        <v>RTC</v>
      </c>
      <c r="AB1606" s="44" t="str">
        <f>TRIM(MID(Raw_data[[#This Row],[Location]],LEN("Positive Recovery- ")+1,LEN(Raw_data[[#This Row],[Location]])))</f>
        <v>Dallas Ft Worth</v>
      </c>
      <c r="AC1606" s="45">
        <f t="shared" si="25"/>
        <v>45292</v>
      </c>
      <c r="AD1606" s="44" t="str">
        <f>VLOOKUP(Raw_data[[#This Row],[Locations]]&amp;Raw_data[[#This Row],[Looker2]],Category!A:E,5,0)</f>
        <v>Company Owned</v>
      </c>
      <c r="AE1606" s="44" t="str">
        <f>Raw_data[[#This Row],[Locations]]&amp;Raw_data[[#This Row],[Looker2]]</f>
        <v>Dallas Ft WorthRTC</v>
      </c>
    </row>
    <row r="1607" spans="1:31">
      <c r="A1607" s="15">
        <v>45309</v>
      </c>
      <c r="B1607" s="15">
        <v>45307</v>
      </c>
      <c r="C1607" t="s">
        <v>9</v>
      </c>
      <c r="D1607">
        <v>207419</v>
      </c>
      <c r="E1607" t="s">
        <v>746</v>
      </c>
      <c r="F1607" t="s">
        <v>463</v>
      </c>
      <c r="G1607" t="s">
        <v>312</v>
      </c>
      <c r="H1607" t="s">
        <v>178</v>
      </c>
      <c r="I1607" t="s">
        <v>232</v>
      </c>
      <c r="J1607" t="s">
        <v>711</v>
      </c>
      <c r="K1607" t="s">
        <v>16</v>
      </c>
      <c r="L1607" t="s">
        <v>131</v>
      </c>
      <c r="M1607">
        <v>1</v>
      </c>
      <c r="N1607" s="47">
        <v>312</v>
      </c>
      <c r="O1607" s="47">
        <v>0</v>
      </c>
      <c r="P1607" s="47">
        <v>0</v>
      </c>
      <c r="Q1607" s="47">
        <v>0</v>
      </c>
      <c r="R1607" s="47">
        <v>0</v>
      </c>
      <c r="S1607" s="47">
        <v>0</v>
      </c>
      <c r="T1607" s="47">
        <v>280.8</v>
      </c>
      <c r="U1607" s="47">
        <v>8.8000000000000007</v>
      </c>
      <c r="V1607" t="s">
        <v>71</v>
      </c>
      <c r="W1607" t="s">
        <v>72</v>
      </c>
      <c r="X1607"/>
      <c r="Y1607" t="s">
        <v>240</v>
      </c>
      <c r="Z1607" s="43" t="str">
        <f>Raw_data[[#This Row],[Month]]&amp;Raw_data[[#This Row],[Locations]]&amp;Raw_data[[#This Row],[Looker2]]</f>
        <v>45292Garden OaksRTC</v>
      </c>
      <c r="AA1607" s="44" t="str">
        <f>IFERROR(VLOOKUP(Raw_data[[#This Row],[Description]],'LU Table'!$A$1:$B$50,2,0),"")</f>
        <v>RTC</v>
      </c>
      <c r="AB1607" s="44" t="str">
        <f>TRIM(MID(Raw_data[[#This Row],[Location]],LEN("Positive Recovery- ")+1,LEN(Raw_data[[#This Row],[Location]])))</f>
        <v>Garden Oaks</v>
      </c>
      <c r="AC1607" s="45">
        <f t="shared" si="25"/>
        <v>45292</v>
      </c>
      <c r="AD1607" s="44" t="str">
        <f>VLOOKUP(Raw_data[[#This Row],[Locations]]&amp;Raw_data[[#This Row],[Looker2]],Category!A:E,5,0)</f>
        <v>Company Owned</v>
      </c>
      <c r="AE1607" s="44" t="str">
        <f>Raw_data[[#This Row],[Locations]]&amp;Raw_data[[#This Row],[Looker2]]</f>
        <v>Garden OaksRTC</v>
      </c>
    </row>
    <row r="1608" spans="1:31">
      <c r="A1608" s="15">
        <v>45309</v>
      </c>
      <c r="B1608" s="15">
        <v>45307</v>
      </c>
      <c r="C1608" t="s">
        <v>9</v>
      </c>
      <c r="D1608">
        <v>207420</v>
      </c>
      <c r="E1608" t="s">
        <v>1046</v>
      </c>
      <c r="F1608" t="s">
        <v>1047</v>
      </c>
      <c r="G1608" t="s">
        <v>1048</v>
      </c>
      <c r="H1608" t="s">
        <v>164</v>
      </c>
      <c r="I1608" t="s">
        <v>232</v>
      </c>
      <c r="J1608" t="s">
        <v>88</v>
      </c>
      <c r="K1608" t="s">
        <v>57</v>
      </c>
      <c r="L1608" t="s">
        <v>131</v>
      </c>
      <c r="M1608">
        <v>1</v>
      </c>
      <c r="N1608" s="47">
        <v>400</v>
      </c>
      <c r="O1608" s="47">
        <v>0</v>
      </c>
      <c r="P1608" s="47">
        <v>0</v>
      </c>
      <c r="Q1608" s="47">
        <v>0</v>
      </c>
      <c r="R1608" s="47">
        <v>0</v>
      </c>
      <c r="S1608" s="47">
        <v>0</v>
      </c>
      <c r="T1608" s="47">
        <v>360</v>
      </c>
      <c r="U1608" s="47">
        <v>90</v>
      </c>
      <c r="V1608" t="s">
        <v>71</v>
      </c>
      <c r="W1608" t="s">
        <v>72</v>
      </c>
      <c r="X1608"/>
      <c r="Y1608" t="s">
        <v>240</v>
      </c>
      <c r="Z1608" s="43" t="str">
        <f>Raw_data[[#This Row],[Month]]&amp;Raw_data[[#This Row],[Locations]]&amp;Raw_data[[#This Row],[Looker2]]</f>
        <v>45292Hill CountryRTC</v>
      </c>
      <c r="AA1608" s="44" t="str">
        <f>IFERROR(VLOOKUP(Raw_data[[#This Row],[Description]],'LU Table'!$A$1:$B$50,2,0),"")</f>
        <v>RTC</v>
      </c>
      <c r="AB1608" s="44" t="str">
        <f>TRIM(MID(Raw_data[[#This Row],[Location]],LEN("Positive Recovery- ")+1,LEN(Raw_data[[#This Row],[Location]])))</f>
        <v>Hill Country</v>
      </c>
      <c r="AC1608" s="45">
        <f t="shared" si="25"/>
        <v>45292</v>
      </c>
      <c r="AD1608" s="44" t="str">
        <f>VLOOKUP(Raw_data[[#This Row],[Locations]]&amp;Raw_data[[#This Row],[Looker2]],Category!A:E,5,0)</f>
        <v>Company Owned</v>
      </c>
      <c r="AE1608" s="44" t="str">
        <f>Raw_data[[#This Row],[Locations]]&amp;Raw_data[[#This Row],[Looker2]]</f>
        <v>Hill CountryRTC</v>
      </c>
    </row>
    <row r="1609" spans="1:31">
      <c r="A1609" s="15">
        <v>45309</v>
      </c>
      <c r="B1609" s="15">
        <v>45307</v>
      </c>
      <c r="C1609" t="s">
        <v>9</v>
      </c>
      <c r="D1609">
        <v>207421</v>
      </c>
      <c r="E1609" t="s">
        <v>1076</v>
      </c>
      <c r="F1609" t="s">
        <v>1077</v>
      </c>
      <c r="G1609" t="s">
        <v>1078</v>
      </c>
      <c r="H1609" t="s">
        <v>151</v>
      </c>
      <c r="I1609" t="s">
        <v>232</v>
      </c>
      <c r="J1609" t="s">
        <v>89</v>
      </c>
      <c r="K1609" t="s">
        <v>16</v>
      </c>
      <c r="L1609" t="s">
        <v>131</v>
      </c>
      <c r="M1609">
        <v>1</v>
      </c>
      <c r="N1609" s="47">
        <v>425</v>
      </c>
      <c r="O1609" s="47">
        <v>0</v>
      </c>
      <c r="P1609" s="47">
        <v>0</v>
      </c>
      <c r="Q1609" s="47">
        <v>0</v>
      </c>
      <c r="R1609" s="47">
        <v>0</v>
      </c>
      <c r="S1609" s="47">
        <v>0</v>
      </c>
      <c r="T1609" s="47">
        <v>382.5</v>
      </c>
      <c r="U1609" s="47">
        <v>-42.5</v>
      </c>
      <c r="V1609" t="s">
        <v>71</v>
      </c>
      <c r="W1609" t="s">
        <v>72</v>
      </c>
      <c r="X1609"/>
      <c r="Y1609" t="s">
        <v>240</v>
      </c>
      <c r="Z1609" s="43" t="str">
        <f>Raw_data[[#This Row],[Month]]&amp;Raw_data[[#This Row],[Locations]]&amp;Raw_data[[#This Row],[Looker2]]</f>
        <v>45292Garden OaksRTC</v>
      </c>
      <c r="AA1609" s="44" t="str">
        <f>IFERROR(VLOOKUP(Raw_data[[#This Row],[Description]],'LU Table'!$A$1:$B$50,2,0),"")</f>
        <v>RTC</v>
      </c>
      <c r="AB1609" s="44" t="str">
        <f>TRIM(MID(Raw_data[[#This Row],[Location]],LEN("Positive Recovery- ")+1,LEN(Raw_data[[#This Row],[Location]])))</f>
        <v>Garden Oaks</v>
      </c>
      <c r="AC1609" s="45">
        <f t="shared" si="25"/>
        <v>45292</v>
      </c>
      <c r="AD1609" s="44" t="str">
        <f>VLOOKUP(Raw_data[[#This Row],[Locations]]&amp;Raw_data[[#This Row],[Looker2]],Category!A:E,5,0)</f>
        <v>Company Owned</v>
      </c>
      <c r="AE1609" s="44" t="str">
        <f>Raw_data[[#This Row],[Locations]]&amp;Raw_data[[#This Row],[Looker2]]</f>
        <v>Garden OaksRTC</v>
      </c>
    </row>
    <row r="1610" spans="1:31">
      <c r="A1610" s="15">
        <v>45309</v>
      </c>
      <c r="B1610" s="15">
        <v>45307</v>
      </c>
      <c r="C1610" t="s">
        <v>9</v>
      </c>
      <c r="D1610">
        <v>207422</v>
      </c>
      <c r="E1610" t="s">
        <v>122</v>
      </c>
      <c r="F1610" t="s">
        <v>441</v>
      </c>
      <c r="G1610" t="s">
        <v>442</v>
      </c>
      <c r="H1610" t="s">
        <v>627</v>
      </c>
      <c r="I1610" t="s">
        <v>232</v>
      </c>
      <c r="J1610" t="s">
        <v>94</v>
      </c>
      <c r="K1610" t="s">
        <v>16</v>
      </c>
      <c r="L1610" t="s">
        <v>130</v>
      </c>
      <c r="M1610">
        <v>1</v>
      </c>
      <c r="N1610" s="47">
        <v>495</v>
      </c>
      <c r="O1610" s="47">
        <v>0</v>
      </c>
      <c r="P1610" s="47">
        <v>0</v>
      </c>
      <c r="Q1610" s="47">
        <v>0</v>
      </c>
      <c r="R1610" s="47">
        <v>0</v>
      </c>
      <c r="S1610" s="47">
        <v>0</v>
      </c>
      <c r="T1610" s="47">
        <v>445.5</v>
      </c>
      <c r="U1610" s="47">
        <v>-49.5</v>
      </c>
      <c r="V1610" t="s">
        <v>71</v>
      </c>
      <c r="W1610" t="s">
        <v>72</v>
      </c>
      <c r="X1610"/>
      <c r="Y1610" t="s">
        <v>240</v>
      </c>
      <c r="Z1610" s="43" t="str">
        <f>Raw_data[[#This Row],[Month]]&amp;Raw_data[[#This Row],[Locations]]&amp;Raw_data[[#This Row],[Looker2]]</f>
        <v>45292Garden OaksRTC</v>
      </c>
      <c r="AA1610" s="44" t="str">
        <f>IFERROR(VLOOKUP(Raw_data[[#This Row],[Description]],'LU Table'!$A$1:$B$50,2,0),"")</f>
        <v>RTC</v>
      </c>
      <c r="AB1610" s="44" t="str">
        <f>TRIM(MID(Raw_data[[#This Row],[Location]],LEN("Positive Recovery- ")+1,LEN(Raw_data[[#This Row],[Location]])))</f>
        <v>Garden Oaks</v>
      </c>
      <c r="AC1610" s="45">
        <f t="shared" si="25"/>
        <v>45292</v>
      </c>
      <c r="AD1610" s="44" t="str">
        <f>VLOOKUP(Raw_data[[#This Row],[Locations]]&amp;Raw_data[[#This Row],[Looker2]],Category!A:E,5,0)</f>
        <v>Company Owned</v>
      </c>
      <c r="AE1610" s="44" t="str">
        <f>Raw_data[[#This Row],[Locations]]&amp;Raw_data[[#This Row],[Looker2]]</f>
        <v>Garden OaksRTC</v>
      </c>
    </row>
    <row r="1611" spans="1:31">
      <c r="A1611" s="15">
        <v>45309</v>
      </c>
      <c r="B1611" s="15">
        <v>45307</v>
      </c>
      <c r="C1611" t="s">
        <v>9</v>
      </c>
      <c r="D1611">
        <v>207423</v>
      </c>
      <c r="E1611" t="s">
        <v>544</v>
      </c>
      <c r="F1611" t="s">
        <v>395</v>
      </c>
      <c r="G1611" t="s">
        <v>331</v>
      </c>
      <c r="H1611" t="s">
        <v>152</v>
      </c>
      <c r="I1611" t="s">
        <v>232</v>
      </c>
      <c r="J1611" t="s">
        <v>90</v>
      </c>
      <c r="K1611" t="s">
        <v>57</v>
      </c>
      <c r="L1611" t="s">
        <v>131</v>
      </c>
      <c r="M1611">
        <v>1</v>
      </c>
      <c r="N1611" s="47">
        <v>535</v>
      </c>
      <c r="O1611" s="47">
        <v>0</v>
      </c>
      <c r="P1611" s="47">
        <v>0</v>
      </c>
      <c r="Q1611" s="47">
        <v>0</v>
      </c>
      <c r="R1611" s="47">
        <v>0</v>
      </c>
      <c r="S1611" s="47">
        <v>0</v>
      </c>
      <c r="T1611" s="47">
        <v>481.5</v>
      </c>
      <c r="U1611" s="47">
        <v>0</v>
      </c>
      <c r="V1611" t="s">
        <v>71</v>
      </c>
      <c r="W1611" t="s">
        <v>72</v>
      </c>
      <c r="X1611"/>
      <c r="Y1611" t="s">
        <v>240</v>
      </c>
      <c r="Z1611" s="43" t="str">
        <f>Raw_data[[#This Row],[Month]]&amp;Raw_data[[#This Row],[Locations]]&amp;Raw_data[[#This Row],[Looker2]]</f>
        <v>45292Hill CountryRTC</v>
      </c>
      <c r="AA1611" s="44" t="str">
        <f>IFERROR(VLOOKUP(Raw_data[[#This Row],[Description]],'LU Table'!$A$1:$B$50,2,0),"")</f>
        <v>RTC</v>
      </c>
      <c r="AB1611" s="44" t="str">
        <f>TRIM(MID(Raw_data[[#This Row],[Location]],LEN("Positive Recovery- ")+1,LEN(Raw_data[[#This Row],[Location]])))</f>
        <v>Hill Country</v>
      </c>
      <c r="AC1611" s="45">
        <f t="shared" si="25"/>
        <v>45292</v>
      </c>
      <c r="AD1611" s="44" t="str">
        <f>VLOOKUP(Raw_data[[#This Row],[Locations]]&amp;Raw_data[[#This Row],[Looker2]],Category!A:E,5,0)</f>
        <v>Company Owned</v>
      </c>
      <c r="AE1611" s="44" t="str">
        <f>Raw_data[[#This Row],[Locations]]&amp;Raw_data[[#This Row],[Looker2]]</f>
        <v>Hill CountryRTC</v>
      </c>
    </row>
    <row r="1612" spans="1:31">
      <c r="A1612" s="15">
        <v>45309</v>
      </c>
      <c r="B1612" s="15">
        <v>45307</v>
      </c>
      <c r="C1612" t="s">
        <v>9</v>
      </c>
      <c r="D1612">
        <v>207424</v>
      </c>
      <c r="E1612" t="s">
        <v>691</v>
      </c>
      <c r="F1612" t="s">
        <v>314</v>
      </c>
      <c r="G1612" t="s">
        <v>692</v>
      </c>
      <c r="H1612" t="s">
        <v>627</v>
      </c>
      <c r="I1612" t="s">
        <v>232</v>
      </c>
      <c r="J1612" t="s">
        <v>94</v>
      </c>
      <c r="K1612" t="s">
        <v>107</v>
      </c>
      <c r="L1612" t="s">
        <v>130</v>
      </c>
      <c r="M1612">
        <v>1</v>
      </c>
      <c r="N1612" s="47">
        <v>495</v>
      </c>
      <c r="O1612" s="47">
        <v>0</v>
      </c>
      <c r="P1612" s="47">
        <v>0</v>
      </c>
      <c r="Q1612" s="47">
        <v>0</v>
      </c>
      <c r="R1612" s="47">
        <v>0</v>
      </c>
      <c r="S1612" s="47">
        <v>0</v>
      </c>
      <c r="T1612" s="47">
        <v>445.5</v>
      </c>
      <c r="U1612" s="47">
        <v>148.5</v>
      </c>
      <c r="V1612" t="s">
        <v>71</v>
      </c>
      <c r="W1612" t="s">
        <v>72</v>
      </c>
      <c r="X1612"/>
      <c r="Y1612" t="s">
        <v>240</v>
      </c>
      <c r="Z1612" s="43" t="str">
        <f>Raw_data[[#This Row],[Month]]&amp;Raw_data[[#This Row],[Locations]]&amp;Raw_data[[#This Row],[Looker2]]</f>
        <v>45292Dallas Ft WorthRTC</v>
      </c>
      <c r="AA1612" s="44" t="str">
        <f>IFERROR(VLOOKUP(Raw_data[[#This Row],[Description]],'LU Table'!$A$1:$B$50,2,0),"")</f>
        <v>RTC</v>
      </c>
      <c r="AB1612" s="44" t="str">
        <f>TRIM(MID(Raw_data[[#This Row],[Location]],LEN("Positive Recovery- ")+1,LEN(Raw_data[[#This Row],[Location]])))</f>
        <v>Dallas Ft Worth</v>
      </c>
      <c r="AC1612" s="45">
        <f t="shared" si="25"/>
        <v>45292</v>
      </c>
      <c r="AD1612" s="44" t="str">
        <f>VLOOKUP(Raw_data[[#This Row],[Locations]]&amp;Raw_data[[#This Row],[Looker2]],Category!A:E,5,0)</f>
        <v>Company Owned</v>
      </c>
      <c r="AE1612" s="44" t="str">
        <f>Raw_data[[#This Row],[Locations]]&amp;Raw_data[[#This Row],[Looker2]]</f>
        <v>Dallas Ft WorthRTC</v>
      </c>
    </row>
    <row r="1613" spans="1:31">
      <c r="A1613" s="15">
        <v>45309</v>
      </c>
      <c r="B1613" s="15">
        <v>45307</v>
      </c>
      <c r="C1613" t="s">
        <v>9</v>
      </c>
      <c r="D1613">
        <v>207425</v>
      </c>
      <c r="E1613" t="s">
        <v>997</v>
      </c>
      <c r="F1613" t="s">
        <v>351</v>
      </c>
      <c r="G1613" t="s">
        <v>408</v>
      </c>
      <c r="H1613" t="s">
        <v>151</v>
      </c>
      <c r="I1613" t="s">
        <v>232</v>
      </c>
      <c r="J1613" t="s">
        <v>806</v>
      </c>
      <c r="K1613" t="s">
        <v>107</v>
      </c>
      <c r="L1613" t="s">
        <v>130</v>
      </c>
      <c r="M1613">
        <v>1</v>
      </c>
      <c r="N1613" s="47">
        <v>470</v>
      </c>
      <c r="O1613" s="47">
        <v>0</v>
      </c>
      <c r="P1613" s="47">
        <v>0</v>
      </c>
      <c r="Q1613" s="47">
        <v>0</v>
      </c>
      <c r="R1613" s="47">
        <v>0</v>
      </c>
      <c r="S1613" s="47">
        <v>0</v>
      </c>
      <c r="T1613" s="47">
        <v>423</v>
      </c>
      <c r="U1613" s="47">
        <v>188</v>
      </c>
      <c r="V1613" t="s">
        <v>71</v>
      </c>
      <c r="W1613" t="s">
        <v>72</v>
      </c>
      <c r="X1613"/>
      <c r="Y1613" t="s">
        <v>240</v>
      </c>
      <c r="Z1613" s="43" t="str">
        <f>Raw_data[[#This Row],[Month]]&amp;Raw_data[[#This Row],[Locations]]&amp;Raw_data[[#This Row],[Looker2]]</f>
        <v>45292Dallas Ft WorthRTC</v>
      </c>
      <c r="AA1613" s="44" t="str">
        <f>IFERROR(VLOOKUP(Raw_data[[#This Row],[Description]],'LU Table'!$A$1:$B$50,2,0),"")</f>
        <v>RTC</v>
      </c>
      <c r="AB1613" s="44" t="str">
        <f>TRIM(MID(Raw_data[[#This Row],[Location]],LEN("Positive Recovery- ")+1,LEN(Raw_data[[#This Row],[Location]])))</f>
        <v>Dallas Ft Worth</v>
      </c>
      <c r="AC1613" s="45">
        <f t="shared" si="25"/>
        <v>45292</v>
      </c>
      <c r="AD1613" s="44" t="str">
        <f>VLOOKUP(Raw_data[[#This Row],[Locations]]&amp;Raw_data[[#This Row],[Looker2]],Category!A:E,5,0)</f>
        <v>Company Owned</v>
      </c>
      <c r="AE1613" s="44" t="str">
        <f>Raw_data[[#This Row],[Locations]]&amp;Raw_data[[#This Row],[Looker2]]</f>
        <v>Dallas Ft WorthRTC</v>
      </c>
    </row>
    <row r="1614" spans="1:31">
      <c r="A1614" s="15">
        <v>45309</v>
      </c>
      <c r="B1614" s="15">
        <v>45307</v>
      </c>
      <c r="C1614" t="s">
        <v>9</v>
      </c>
      <c r="D1614">
        <v>207426</v>
      </c>
      <c r="E1614" t="s">
        <v>1033</v>
      </c>
      <c r="F1614" t="s">
        <v>1034</v>
      </c>
      <c r="G1614" t="s">
        <v>1035</v>
      </c>
      <c r="H1614" t="s">
        <v>151</v>
      </c>
      <c r="I1614" t="s">
        <v>232</v>
      </c>
      <c r="J1614" t="s">
        <v>92</v>
      </c>
      <c r="K1614" t="s">
        <v>16</v>
      </c>
      <c r="L1614" t="s">
        <v>130</v>
      </c>
      <c r="M1614">
        <v>1</v>
      </c>
      <c r="N1614" s="47">
        <v>475</v>
      </c>
      <c r="O1614" s="47">
        <v>0</v>
      </c>
      <c r="P1614" s="47">
        <v>0</v>
      </c>
      <c r="Q1614" s="47">
        <v>0</v>
      </c>
      <c r="R1614" s="47">
        <v>0</v>
      </c>
      <c r="S1614" s="47">
        <v>475</v>
      </c>
      <c r="T1614" s="47">
        <v>427.5</v>
      </c>
      <c r="U1614" s="47">
        <v>427.5</v>
      </c>
      <c r="V1614" t="s">
        <v>71</v>
      </c>
      <c r="W1614" t="s">
        <v>72</v>
      </c>
      <c r="X1614"/>
      <c r="Y1614" t="s">
        <v>240</v>
      </c>
      <c r="Z1614" s="43" t="str">
        <f>Raw_data[[#This Row],[Month]]&amp;Raw_data[[#This Row],[Locations]]&amp;Raw_data[[#This Row],[Looker2]]</f>
        <v>45292Garden OaksRTC</v>
      </c>
      <c r="AA1614" s="44" t="str">
        <f>IFERROR(VLOOKUP(Raw_data[[#This Row],[Description]],'LU Table'!$A$1:$B$50,2,0),"")</f>
        <v>RTC</v>
      </c>
      <c r="AB1614" s="44" t="str">
        <f>TRIM(MID(Raw_data[[#This Row],[Location]],LEN("Positive Recovery- ")+1,LEN(Raw_data[[#This Row],[Location]])))</f>
        <v>Garden Oaks</v>
      </c>
      <c r="AC1614" s="45">
        <f t="shared" si="25"/>
        <v>45292</v>
      </c>
      <c r="AD1614" s="44" t="str">
        <f>VLOOKUP(Raw_data[[#This Row],[Locations]]&amp;Raw_data[[#This Row],[Looker2]],Category!A:E,5,0)</f>
        <v>Company Owned</v>
      </c>
      <c r="AE1614" s="44" t="str">
        <f>Raw_data[[#This Row],[Locations]]&amp;Raw_data[[#This Row],[Looker2]]</f>
        <v>Garden OaksRTC</v>
      </c>
    </row>
    <row r="1615" spans="1:31">
      <c r="A1615" s="15">
        <v>45309</v>
      </c>
      <c r="B1615" s="15">
        <v>45307</v>
      </c>
      <c r="C1615" t="s">
        <v>9</v>
      </c>
      <c r="D1615">
        <v>207427</v>
      </c>
      <c r="E1615" t="s">
        <v>946</v>
      </c>
      <c r="F1615" t="s">
        <v>284</v>
      </c>
      <c r="G1615" t="s">
        <v>470</v>
      </c>
      <c r="H1615" t="s">
        <v>151</v>
      </c>
      <c r="I1615" t="s">
        <v>232</v>
      </c>
      <c r="J1615" t="s">
        <v>92</v>
      </c>
      <c r="K1615" t="s">
        <v>16</v>
      </c>
      <c r="L1615" t="s">
        <v>131</v>
      </c>
      <c r="M1615">
        <v>1</v>
      </c>
      <c r="N1615" s="47">
        <v>475</v>
      </c>
      <c r="O1615" s="47">
        <v>0</v>
      </c>
      <c r="P1615" s="47">
        <v>0</v>
      </c>
      <c r="Q1615" s="47">
        <v>0</v>
      </c>
      <c r="R1615" s="47">
        <v>0</v>
      </c>
      <c r="S1615" s="47">
        <v>475</v>
      </c>
      <c r="T1615" s="47">
        <v>427.5</v>
      </c>
      <c r="U1615" s="47">
        <v>427.5</v>
      </c>
      <c r="V1615" t="s">
        <v>71</v>
      </c>
      <c r="W1615" t="s">
        <v>72</v>
      </c>
      <c r="X1615"/>
      <c r="Y1615" t="s">
        <v>240</v>
      </c>
      <c r="Z1615" s="43" t="str">
        <f>Raw_data[[#This Row],[Month]]&amp;Raw_data[[#This Row],[Locations]]&amp;Raw_data[[#This Row],[Looker2]]</f>
        <v>45292Garden OaksRTC</v>
      </c>
      <c r="AA1615" s="44" t="str">
        <f>IFERROR(VLOOKUP(Raw_data[[#This Row],[Description]],'LU Table'!$A$1:$B$50,2,0),"")</f>
        <v>RTC</v>
      </c>
      <c r="AB1615" s="44" t="str">
        <f>TRIM(MID(Raw_data[[#This Row],[Location]],LEN("Positive Recovery- ")+1,LEN(Raw_data[[#This Row],[Location]])))</f>
        <v>Garden Oaks</v>
      </c>
      <c r="AC1615" s="45">
        <f t="shared" si="25"/>
        <v>45292</v>
      </c>
      <c r="AD1615" s="44" t="str">
        <f>VLOOKUP(Raw_data[[#This Row],[Locations]]&amp;Raw_data[[#This Row],[Looker2]],Category!A:E,5,0)</f>
        <v>Company Owned</v>
      </c>
      <c r="AE1615" s="44" t="str">
        <f>Raw_data[[#This Row],[Locations]]&amp;Raw_data[[#This Row],[Looker2]]</f>
        <v>Garden OaksRTC</v>
      </c>
    </row>
    <row r="1616" spans="1:31">
      <c r="A1616" s="15">
        <v>45309</v>
      </c>
      <c r="B1616" s="15">
        <v>45307</v>
      </c>
      <c r="C1616" t="s">
        <v>9</v>
      </c>
      <c r="D1616">
        <v>207429</v>
      </c>
      <c r="E1616" t="s">
        <v>969</v>
      </c>
      <c r="F1616" t="s">
        <v>307</v>
      </c>
      <c r="G1616" t="s">
        <v>276</v>
      </c>
      <c r="H1616" t="s">
        <v>152</v>
      </c>
      <c r="I1616" t="s">
        <v>232</v>
      </c>
      <c r="J1616" t="s">
        <v>96</v>
      </c>
      <c r="K1616" t="s">
        <v>107</v>
      </c>
      <c r="L1616" t="s">
        <v>130</v>
      </c>
      <c r="M1616">
        <v>1</v>
      </c>
      <c r="N1616" s="47">
        <v>428</v>
      </c>
      <c r="O1616" s="47">
        <v>0</v>
      </c>
      <c r="P1616" s="47">
        <v>0</v>
      </c>
      <c r="Q1616" s="47">
        <v>0</v>
      </c>
      <c r="R1616" s="47">
        <v>0</v>
      </c>
      <c r="S1616" s="47">
        <v>0</v>
      </c>
      <c r="T1616" s="47">
        <v>385.2</v>
      </c>
      <c r="U1616" s="47">
        <v>-42.8</v>
      </c>
      <c r="V1616" t="s">
        <v>71</v>
      </c>
      <c r="W1616" t="s">
        <v>72</v>
      </c>
      <c r="X1616"/>
      <c r="Y1616" t="s">
        <v>240</v>
      </c>
      <c r="Z1616" s="43" t="str">
        <f>Raw_data[[#This Row],[Month]]&amp;Raw_data[[#This Row],[Locations]]&amp;Raw_data[[#This Row],[Looker2]]</f>
        <v>45292Dallas Ft WorthRTC</v>
      </c>
      <c r="AA1616" s="44" t="str">
        <f>IFERROR(VLOOKUP(Raw_data[[#This Row],[Description]],'LU Table'!$A$1:$B$50,2,0),"")</f>
        <v>RTC</v>
      </c>
      <c r="AB1616" s="44" t="str">
        <f>TRIM(MID(Raw_data[[#This Row],[Location]],LEN("Positive Recovery- ")+1,LEN(Raw_data[[#This Row],[Location]])))</f>
        <v>Dallas Ft Worth</v>
      </c>
      <c r="AC1616" s="45">
        <f t="shared" si="25"/>
        <v>45292</v>
      </c>
      <c r="AD1616" s="44" t="str">
        <f>VLOOKUP(Raw_data[[#This Row],[Locations]]&amp;Raw_data[[#This Row],[Looker2]],Category!A:E,5,0)</f>
        <v>Company Owned</v>
      </c>
      <c r="AE1616" s="44" t="str">
        <f>Raw_data[[#This Row],[Locations]]&amp;Raw_data[[#This Row],[Looker2]]</f>
        <v>Dallas Ft WorthRTC</v>
      </c>
    </row>
    <row r="1617" spans="1:31">
      <c r="A1617" s="15">
        <v>45309</v>
      </c>
      <c r="B1617" s="15">
        <v>45307</v>
      </c>
      <c r="C1617" t="s">
        <v>9</v>
      </c>
      <c r="D1617">
        <v>207430</v>
      </c>
      <c r="E1617" t="s">
        <v>1079</v>
      </c>
      <c r="F1617" t="s">
        <v>1080</v>
      </c>
      <c r="G1617" t="s">
        <v>1081</v>
      </c>
      <c r="H1617" t="s">
        <v>154</v>
      </c>
      <c r="I1617" t="s">
        <v>232</v>
      </c>
      <c r="J1617" t="s">
        <v>93</v>
      </c>
      <c r="K1617" t="s">
        <v>107</v>
      </c>
      <c r="L1617" t="s">
        <v>131</v>
      </c>
      <c r="M1617">
        <v>1</v>
      </c>
      <c r="N1617" s="47">
        <v>530</v>
      </c>
      <c r="O1617" s="47">
        <v>0</v>
      </c>
      <c r="P1617" s="47">
        <v>0</v>
      </c>
      <c r="Q1617" s="47">
        <v>0</v>
      </c>
      <c r="R1617" s="47">
        <v>0</v>
      </c>
      <c r="S1617" s="47">
        <v>0</v>
      </c>
      <c r="T1617" s="47">
        <v>477</v>
      </c>
      <c r="U1617" s="47">
        <v>-53</v>
      </c>
      <c r="V1617" t="s">
        <v>71</v>
      </c>
      <c r="W1617" t="s">
        <v>72</v>
      </c>
      <c r="X1617"/>
      <c r="Y1617" t="s">
        <v>240</v>
      </c>
      <c r="Z1617" s="43" t="str">
        <f>Raw_data[[#This Row],[Month]]&amp;Raw_data[[#This Row],[Locations]]&amp;Raw_data[[#This Row],[Looker2]]</f>
        <v>45292Dallas Ft WorthRTC</v>
      </c>
      <c r="AA1617" s="44" t="str">
        <f>IFERROR(VLOOKUP(Raw_data[[#This Row],[Description]],'LU Table'!$A$1:$B$50,2,0),"")</f>
        <v>RTC</v>
      </c>
      <c r="AB1617" s="44" t="str">
        <f>TRIM(MID(Raw_data[[#This Row],[Location]],LEN("Positive Recovery- ")+1,LEN(Raw_data[[#This Row],[Location]])))</f>
        <v>Dallas Ft Worth</v>
      </c>
      <c r="AC1617" s="45">
        <f t="shared" si="25"/>
        <v>45292</v>
      </c>
      <c r="AD1617" s="44" t="str">
        <f>VLOOKUP(Raw_data[[#This Row],[Locations]]&amp;Raw_data[[#This Row],[Looker2]],Category!A:E,5,0)</f>
        <v>Company Owned</v>
      </c>
      <c r="AE1617" s="44" t="str">
        <f>Raw_data[[#This Row],[Locations]]&amp;Raw_data[[#This Row],[Looker2]]</f>
        <v>Dallas Ft WorthRTC</v>
      </c>
    </row>
    <row r="1618" spans="1:31">
      <c r="A1618" s="15">
        <v>45309</v>
      </c>
      <c r="B1618" s="15">
        <v>45307</v>
      </c>
      <c r="C1618" t="s">
        <v>9</v>
      </c>
      <c r="D1618">
        <v>207431</v>
      </c>
      <c r="E1618" t="s">
        <v>769</v>
      </c>
      <c r="F1618" t="s">
        <v>397</v>
      </c>
      <c r="G1618" t="s">
        <v>770</v>
      </c>
      <c r="H1618" t="s">
        <v>151</v>
      </c>
      <c r="I1618" t="s">
        <v>232</v>
      </c>
      <c r="J1618" t="s">
        <v>91</v>
      </c>
      <c r="K1618" t="s">
        <v>57</v>
      </c>
      <c r="L1618" t="s">
        <v>130</v>
      </c>
      <c r="M1618">
        <v>1</v>
      </c>
      <c r="N1618" s="47">
        <v>470</v>
      </c>
      <c r="O1618" s="47">
        <v>0</v>
      </c>
      <c r="P1618" s="47">
        <v>0</v>
      </c>
      <c r="Q1618" s="47">
        <v>0</v>
      </c>
      <c r="R1618" s="47">
        <v>0</v>
      </c>
      <c r="S1618" s="47">
        <v>0</v>
      </c>
      <c r="T1618" s="47">
        <v>423</v>
      </c>
      <c r="U1618" s="47">
        <v>70.5</v>
      </c>
      <c r="V1618" t="s">
        <v>71</v>
      </c>
      <c r="W1618" t="s">
        <v>72</v>
      </c>
      <c r="X1618"/>
      <c r="Y1618" t="s">
        <v>240</v>
      </c>
      <c r="Z1618" s="43" t="str">
        <f>Raw_data[[#This Row],[Month]]&amp;Raw_data[[#This Row],[Locations]]&amp;Raw_data[[#This Row],[Looker2]]</f>
        <v>45292Hill CountryRTC</v>
      </c>
      <c r="AA1618" s="44" t="str">
        <f>IFERROR(VLOOKUP(Raw_data[[#This Row],[Description]],'LU Table'!$A$1:$B$50,2,0),"")</f>
        <v>RTC</v>
      </c>
      <c r="AB1618" s="44" t="str">
        <f>TRIM(MID(Raw_data[[#This Row],[Location]],LEN("Positive Recovery- ")+1,LEN(Raw_data[[#This Row],[Location]])))</f>
        <v>Hill Country</v>
      </c>
      <c r="AC1618" s="45">
        <f t="shared" si="25"/>
        <v>45292</v>
      </c>
      <c r="AD1618" s="44" t="str">
        <f>VLOOKUP(Raw_data[[#This Row],[Locations]]&amp;Raw_data[[#This Row],[Looker2]],Category!A:E,5,0)</f>
        <v>Company Owned</v>
      </c>
      <c r="AE1618" s="44" t="str">
        <f>Raw_data[[#This Row],[Locations]]&amp;Raw_data[[#This Row],[Looker2]]</f>
        <v>Hill CountryRTC</v>
      </c>
    </row>
    <row r="1619" spans="1:31">
      <c r="A1619" s="15">
        <v>45309</v>
      </c>
      <c r="B1619" s="15">
        <v>45307</v>
      </c>
      <c r="C1619" t="s">
        <v>9</v>
      </c>
      <c r="D1619">
        <v>207432</v>
      </c>
      <c r="E1619" t="s">
        <v>1006</v>
      </c>
      <c r="F1619" t="s">
        <v>362</v>
      </c>
      <c r="G1619" t="s">
        <v>728</v>
      </c>
      <c r="H1619" t="s">
        <v>151</v>
      </c>
      <c r="I1619" t="s">
        <v>232</v>
      </c>
      <c r="J1619" t="s">
        <v>87</v>
      </c>
      <c r="K1619" t="s">
        <v>57</v>
      </c>
      <c r="L1619" t="s">
        <v>131</v>
      </c>
      <c r="M1619">
        <v>1</v>
      </c>
      <c r="N1619" s="47">
        <v>470</v>
      </c>
      <c r="O1619" s="47">
        <v>0</v>
      </c>
      <c r="P1619" s="47">
        <v>0</v>
      </c>
      <c r="Q1619" s="47">
        <v>0</v>
      </c>
      <c r="R1619" s="47">
        <v>0</v>
      </c>
      <c r="S1619" s="47">
        <v>470</v>
      </c>
      <c r="T1619" s="47">
        <v>423</v>
      </c>
      <c r="U1619" s="47">
        <v>423</v>
      </c>
      <c r="V1619" t="s">
        <v>71</v>
      </c>
      <c r="W1619" t="s">
        <v>72</v>
      </c>
      <c r="X1619"/>
      <c r="Y1619" t="s">
        <v>240</v>
      </c>
      <c r="Z1619" s="43" t="str">
        <f>Raw_data[[#This Row],[Month]]&amp;Raw_data[[#This Row],[Locations]]&amp;Raw_data[[#This Row],[Looker2]]</f>
        <v>45292Hill CountryRTC</v>
      </c>
      <c r="AA1619" s="44" t="str">
        <f>IFERROR(VLOOKUP(Raw_data[[#This Row],[Description]],'LU Table'!$A$1:$B$50,2,0),"")</f>
        <v>RTC</v>
      </c>
      <c r="AB1619" s="44" t="str">
        <f>TRIM(MID(Raw_data[[#This Row],[Location]],LEN("Positive Recovery- ")+1,LEN(Raw_data[[#This Row],[Location]])))</f>
        <v>Hill Country</v>
      </c>
      <c r="AC1619" s="45">
        <f t="shared" si="25"/>
        <v>45292</v>
      </c>
      <c r="AD1619" s="44" t="str">
        <f>VLOOKUP(Raw_data[[#This Row],[Locations]]&amp;Raw_data[[#This Row],[Looker2]],Category!A:E,5,0)</f>
        <v>Company Owned</v>
      </c>
      <c r="AE1619" s="44" t="str">
        <f>Raw_data[[#This Row],[Locations]]&amp;Raw_data[[#This Row],[Looker2]]</f>
        <v>Hill CountryRTC</v>
      </c>
    </row>
    <row r="1620" spans="1:31">
      <c r="A1620" s="15">
        <v>45309</v>
      </c>
      <c r="B1620" s="15">
        <v>45307</v>
      </c>
      <c r="C1620" t="s">
        <v>9</v>
      </c>
      <c r="D1620">
        <v>207433</v>
      </c>
      <c r="E1620" t="s">
        <v>568</v>
      </c>
      <c r="F1620" t="s">
        <v>302</v>
      </c>
      <c r="G1620" t="s">
        <v>482</v>
      </c>
      <c r="H1620" t="s">
        <v>164</v>
      </c>
      <c r="I1620"/>
      <c r="J1620" t="s">
        <v>89</v>
      </c>
      <c r="K1620" t="s">
        <v>16</v>
      </c>
      <c r="L1620" t="s">
        <v>131</v>
      </c>
      <c r="M1620">
        <v>1</v>
      </c>
      <c r="N1620" s="47">
        <v>365</v>
      </c>
      <c r="O1620" s="47">
        <v>0</v>
      </c>
      <c r="P1620" s="47">
        <v>0</v>
      </c>
      <c r="Q1620" s="47">
        <v>0</v>
      </c>
      <c r="R1620" s="47">
        <v>0</v>
      </c>
      <c r="S1620" s="47">
        <v>0</v>
      </c>
      <c r="T1620" s="47">
        <v>328.5</v>
      </c>
      <c r="U1620" s="47">
        <v>-36.5</v>
      </c>
      <c r="V1620" t="s">
        <v>71</v>
      </c>
      <c r="W1620" t="s">
        <v>72</v>
      </c>
      <c r="X1620"/>
      <c r="Y1620" t="s">
        <v>240</v>
      </c>
      <c r="Z1620" s="43" t="str">
        <f>Raw_data[[#This Row],[Month]]&amp;Raw_data[[#This Row],[Locations]]&amp;Raw_data[[#This Row],[Looker2]]</f>
        <v>45292Garden OaksRTC</v>
      </c>
      <c r="AA1620" s="44" t="str">
        <f>IFERROR(VLOOKUP(Raw_data[[#This Row],[Description]],'LU Table'!$A$1:$B$50,2,0),"")</f>
        <v>RTC</v>
      </c>
      <c r="AB1620" s="44" t="str">
        <f>TRIM(MID(Raw_data[[#This Row],[Location]],LEN("Positive Recovery- ")+1,LEN(Raw_data[[#This Row],[Location]])))</f>
        <v>Garden Oaks</v>
      </c>
      <c r="AC1620" s="45">
        <f t="shared" si="25"/>
        <v>45292</v>
      </c>
      <c r="AD1620" s="44" t="str">
        <f>VLOOKUP(Raw_data[[#This Row],[Locations]]&amp;Raw_data[[#This Row],[Looker2]],Category!A:E,5,0)</f>
        <v>Company Owned</v>
      </c>
      <c r="AE1620" s="44" t="str">
        <f>Raw_data[[#This Row],[Locations]]&amp;Raw_data[[#This Row],[Looker2]]</f>
        <v>Garden OaksRTC</v>
      </c>
    </row>
    <row r="1621" spans="1:31">
      <c r="A1621" s="15">
        <v>45309</v>
      </c>
      <c r="B1621" s="15">
        <v>45307</v>
      </c>
      <c r="C1621" t="s">
        <v>9</v>
      </c>
      <c r="D1621">
        <v>207434</v>
      </c>
      <c r="E1621" t="s">
        <v>759</v>
      </c>
      <c r="F1621" t="s">
        <v>760</v>
      </c>
      <c r="G1621" t="s">
        <v>761</v>
      </c>
      <c r="H1621" t="s">
        <v>151</v>
      </c>
      <c r="I1621" t="s">
        <v>232</v>
      </c>
      <c r="J1621" t="s">
        <v>931</v>
      </c>
      <c r="K1621" t="s">
        <v>107</v>
      </c>
      <c r="L1621" t="s">
        <v>130</v>
      </c>
      <c r="M1621">
        <v>1</v>
      </c>
      <c r="N1621" s="47">
        <v>520</v>
      </c>
      <c r="O1621" s="47">
        <v>0</v>
      </c>
      <c r="P1621" s="47">
        <v>0</v>
      </c>
      <c r="Q1621" s="47">
        <v>0</v>
      </c>
      <c r="R1621" s="47">
        <v>0</v>
      </c>
      <c r="S1621" s="47">
        <v>0</v>
      </c>
      <c r="T1621" s="47">
        <v>468</v>
      </c>
      <c r="U1621" s="47">
        <v>-52</v>
      </c>
      <c r="V1621" t="s">
        <v>71</v>
      </c>
      <c r="W1621" t="s">
        <v>72</v>
      </c>
      <c r="X1621"/>
      <c r="Y1621" t="s">
        <v>240</v>
      </c>
      <c r="Z1621" s="43" t="str">
        <f>Raw_data[[#This Row],[Month]]&amp;Raw_data[[#This Row],[Locations]]&amp;Raw_data[[#This Row],[Looker2]]</f>
        <v>45292Dallas Ft WorthRTC</v>
      </c>
      <c r="AA1621" s="44" t="str">
        <f>IFERROR(VLOOKUP(Raw_data[[#This Row],[Description]],'LU Table'!$A$1:$B$50,2,0),"")</f>
        <v>RTC</v>
      </c>
      <c r="AB1621" s="44" t="str">
        <f>TRIM(MID(Raw_data[[#This Row],[Location]],LEN("Positive Recovery- ")+1,LEN(Raw_data[[#This Row],[Location]])))</f>
        <v>Dallas Ft Worth</v>
      </c>
      <c r="AC1621" s="45">
        <f t="shared" si="25"/>
        <v>45292</v>
      </c>
      <c r="AD1621" s="44" t="str">
        <f>VLOOKUP(Raw_data[[#This Row],[Locations]]&amp;Raw_data[[#This Row],[Looker2]],Category!A:E,5,0)</f>
        <v>Company Owned</v>
      </c>
      <c r="AE1621" s="44" t="str">
        <f>Raw_data[[#This Row],[Locations]]&amp;Raw_data[[#This Row],[Looker2]]</f>
        <v>Dallas Ft WorthRTC</v>
      </c>
    </row>
    <row r="1622" spans="1:31">
      <c r="A1622" s="15">
        <v>45309</v>
      </c>
      <c r="B1622" s="15">
        <v>45307</v>
      </c>
      <c r="C1622" t="s">
        <v>9</v>
      </c>
      <c r="D1622">
        <v>207435</v>
      </c>
      <c r="E1622" t="s">
        <v>1096</v>
      </c>
      <c r="F1622" t="s">
        <v>282</v>
      </c>
      <c r="G1622" t="s">
        <v>1097</v>
      </c>
      <c r="H1622" t="s">
        <v>155</v>
      </c>
      <c r="I1622" t="s">
        <v>232</v>
      </c>
      <c r="J1622" t="s">
        <v>94</v>
      </c>
      <c r="K1622" t="s">
        <v>16</v>
      </c>
      <c r="L1622" t="s">
        <v>130</v>
      </c>
      <c r="M1622">
        <v>1</v>
      </c>
      <c r="N1622" s="47">
        <v>610</v>
      </c>
      <c r="O1622" s="47">
        <v>0</v>
      </c>
      <c r="P1622" s="47">
        <v>0</v>
      </c>
      <c r="Q1622" s="47">
        <v>0</v>
      </c>
      <c r="R1622" s="47">
        <v>0</v>
      </c>
      <c r="S1622" s="47">
        <v>610</v>
      </c>
      <c r="T1622" s="47">
        <v>549</v>
      </c>
      <c r="U1622" s="47">
        <v>549</v>
      </c>
      <c r="V1622" t="s">
        <v>71</v>
      </c>
      <c r="W1622" t="s">
        <v>72</v>
      </c>
      <c r="X1622"/>
      <c r="Y1622" t="s">
        <v>240</v>
      </c>
      <c r="Z1622" s="43" t="str">
        <f>Raw_data[[#This Row],[Month]]&amp;Raw_data[[#This Row],[Locations]]&amp;Raw_data[[#This Row],[Looker2]]</f>
        <v>45292Garden OaksDetox</v>
      </c>
      <c r="AA1622" s="44" t="str">
        <f>IFERROR(VLOOKUP(Raw_data[[#This Row],[Description]],'LU Table'!$A$1:$B$50,2,0),"")</f>
        <v>Detox</v>
      </c>
      <c r="AB1622" s="44" t="str">
        <f>TRIM(MID(Raw_data[[#This Row],[Location]],LEN("Positive Recovery- ")+1,LEN(Raw_data[[#This Row],[Location]])))</f>
        <v>Garden Oaks</v>
      </c>
      <c r="AC1622" s="45">
        <f t="shared" si="25"/>
        <v>45292</v>
      </c>
      <c r="AD1622" s="44" t="str">
        <f>VLOOKUP(Raw_data[[#This Row],[Locations]]&amp;Raw_data[[#This Row],[Looker2]],Category!A:E,5,0)</f>
        <v>Company Owned</v>
      </c>
      <c r="AE1622" s="44" t="str">
        <f>Raw_data[[#This Row],[Locations]]&amp;Raw_data[[#This Row],[Looker2]]</f>
        <v>Garden OaksDetox</v>
      </c>
    </row>
    <row r="1623" spans="1:31">
      <c r="A1623" s="15">
        <v>45309</v>
      </c>
      <c r="B1623" s="15">
        <v>45307</v>
      </c>
      <c r="C1623" t="s">
        <v>9</v>
      </c>
      <c r="D1623">
        <v>207436</v>
      </c>
      <c r="E1623" t="s">
        <v>1098</v>
      </c>
      <c r="F1623" t="s">
        <v>464</v>
      </c>
      <c r="G1623" t="s">
        <v>1099</v>
      </c>
      <c r="H1623" t="s">
        <v>151</v>
      </c>
      <c r="I1623" t="s">
        <v>232</v>
      </c>
      <c r="J1623" t="s">
        <v>88</v>
      </c>
      <c r="K1623" t="s">
        <v>107</v>
      </c>
      <c r="L1623" t="s">
        <v>131</v>
      </c>
      <c r="M1623">
        <v>1</v>
      </c>
      <c r="N1623" s="47">
        <v>500</v>
      </c>
      <c r="O1623" s="47">
        <v>0</v>
      </c>
      <c r="P1623" s="47">
        <v>0</v>
      </c>
      <c r="Q1623" s="47">
        <v>0</v>
      </c>
      <c r="R1623" s="47">
        <v>0</v>
      </c>
      <c r="S1623" s="47">
        <v>0</v>
      </c>
      <c r="T1623" s="47">
        <v>450</v>
      </c>
      <c r="U1623" s="47">
        <v>450</v>
      </c>
      <c r="V1623" t="s">
        <v>71</v>
      </c>
      <c r="W1623" t="s">
        <v>72</v>
      </c>
      <c r="X1623"/>
      <c r="Y1623" t="s">
        <v>240</v>
      </c>
      <c r="Z1623" s="43" t="str">
        <f>Raw_data[[#This Row],[Month]]&amp;Raw_data[[#This Row],[Locations]]&amp;Raw_data[[#This Row],[Looker2]]</f>
        <v>45292Dallas Ft WorthRTC</v>
      </c>
      <c r="AA1623" s="44" t="str">
        <f>IFERROR(VLOOKUP(Raw_data[[#This Row],[Description]],'LU Table'!$A$1:$B$50,2,0),"")</f>
        <v>RTC</v>
      </c>
      <c r="AB1623" s="44" t="str">
        <f>TRIM(MID(Raw_data[[#This Row],[Location]],LEN("Positive Recovery- ")+1,LEN(Raw_data[[#This Row],[Location]])))</f>
        <v>Dallas Ft Worth</v>
      </c>
      <c r="AC1623" s="45">
        <f t="shared" si="25"/>
        <v>45292</v>
      </c>
      <c r="AD1623" s="44" t="str">
        <f>VLOOKUP(Raw_data[[#This Row],[Locations]]&amp;Raw_data[[#This Row],[Looker2]],Category!A:E,5,0)</f>
        <v>Company Owned</v>
      </c>
      <c r="AE1623" s="44" t="str">
        <f>Raw_data[[#This Row],[Locations]]&amp;Raw_data[[#This Row],[Looker2]]</f>
        <v>Dallas Ft WorthRTC</v>
      </c>
    </row>
    <row r="1624" spans="1:31">
      <c r="A1624" s="15">
        <v>45309</v>
      </c>
      <c r="B1624" s="15">
        <v>45307</v>
      </c>
      <c r="C1624" t="s">
        <v>9</v>
      </c>
      <c r="D1624">
        <v>207589</v>
      </c>
      <c r="E1624" t="s">
        <v>970</v>
      </c>
      <c r="F1624" t="s">
        <v>493</v>
      </c>
      <c r="G1624" t="s">
        <v>971</v>
      </c>
      <c r="H1624" t="s">
        <v>167</v>
      </c>
      <c r="I1624" t="s">
        <v>232</v>
      </c>
      <c r="J1624" t="s">
        <v>87</v>
      </c>
      <c r="K1624" t="s">
        <v>22</v>
      </c>
      <c r="L1624" t="s">
        <v>129</v>
      </c>
      <c r="M1624">
        <v>1</v>
      </c>
      <c r="N1624" s="47">
        <v>425</v>
      </c>
      <c r="O1624" s="47">
        <v>0</v>
      </c>
      <c r="P1624" s="47">
        <v>0</v>
      </c>
      <c r="Q1624" s="47">
        <v>0</v>
      </c>
      <c r="R1624" s="47">
        <v>0</v>
      </c>
      <c r="S1624" s="47">
        <v>0</v>
      </c>
      <c r="T1624" s="47">
        <v>425</v>
      </c>
      <c r="U1624" s="47">
        <v>42.5</v>
      </c>
      <c r="V1624" t="s">
        <v>71</v>
      </c>
      <c r="W1624" t="s">
        <v>72</v>
      </c>
      <c r="X1624"/>
      <c r="Y1624" t="s">
        <v>240</v>
      </c>
      <c r="Z1624" s="43" t="str">
        <f>Raw_data[[#This Row],[Month]]&amp;Raw_data[[#This Row],[Locations]]&amp;Raw_data[[#This Row],[Looker2]]</f>
        <v>45292AustinPHP</v>
      </c>
      <c r="AA1624" s="44" t="str">
        <f>IFERROR(VLOOKUP(Raw_data[[#This Row],[Description]],'LU Table'!$A$1:$B$50,2,0),"")</f>
        <v>PHP</v>
      </c>
      <c r="AB1624" s="44" t="str">
        <f>TRIM(MID(Raw_data[[#This Row],[Location]],LEN("Positive Recovery- ")+1,LEN(Raw_data[[#This Row],[Location]])))</f>
        <v>Austin</v>
      </c>
      <c r="AC1624" s="45">
        <f t="shared" si="25"/>
        <v>45292</v>
      </c>
      <c r="AD1624" s="44" t="str">
        <f>VLOOKUP(Raw_data[[#This Row],[Locations]]&amp;Raw_data[[#This Row],[Looker2]],Category!A:E,5,0)</f>
        <v>Affiliate</v>
      </c>
      <c r="AE1624" s="44" t="str">
        <f>Raw_data[[#This Row],[Locations]]&amp;Raw_data[[#This Row],[Looker2]]</f>
        <v>AustinPHP</v>
      </c>
    </row>
    <row r="1625" spans="1:31">
      <c r="A1625" s="15">
        <v>45309</v>
      </c>
      <c r="B1625" s="15">
        <v>45307</v>
      </c>
      <c r="C1625" t="s">
        <v>9</v>
      </c>
      <c r="D1625">
        <v>207590</v>
      </c>
      <c r="E1625" t="s">
        <v>1007</v>
      </c>
      <c r="F1625" t="s">
        <v>460</v>
      </c>
      <c r="G1625" t="s">
        <v>1008</v>
      </c>
      <c r="H1625" t="s">
        <v>157</v>
      </c>
      <c r="I1625" t="s">
        <v>232</v>
      </c>
      <c r="J1625" t="s">
        <v>17</v>
      </c>
      <c r="K1625" t="s">
        <v>22</v>
      </c>
      <c r="L1625" t="s">
        <v>129</v>
      </c>
      <c r="M1625">
        <v>1</v>
      </c>
      <c r="N1625" s="47">
        <v>300</v>
      </c>
      <c r="O1625" s="47">
        <v>0</v>
      </c>
      <c r="P1625" s="47">
        <v>0</v>
      </c>
      <c r="Q1625" s="47">
        <v>0</v>
      </c>
      <c r="R1625" s="47">
        <v>0</v>
      </c>
      <c r="S1625" s="47">
        <v>300</v>
      </c>
      <c r="T1625" s="47">
        <v>300</v>
      </c>
      <c r="U1625" s="47">
        <v>300</v>
      </c>
      <c r="V1625" t="s">
        <v>71</v>
      </c>
      <c r="W1625" t="s">
        <v>72</v>
      </c>
      <c r="X1625"/>
      <c r="Y1625" t="s">
        <v>240</v>
      </c>
      <c r="Z1625" s="43" t="str">
        <f>Raw_data[[#This Row],[Month]]&amp;Raw_data[[#This Row],[Locations]]&amp;Raw_data[[#This Row],[Looker2]]</f>
        <v>45292AustinPHP</v>
      </c>
      <c r="AA1625" s="44" t="str">
        <f>IFERROR(VLOOKUP(Raw_data[[#This Row],[Description]],'LU Table'!$A$1:$B$50,2,0),"")</f>
        <v>PHP</v>
      </c>
      <c r="AB1625" s="44" t="str">
        <f>TRIM(MID(Raw_data[[#This Row],[Location]],LEN("Positive Recovery- ")+1,LEN(Raw_data[[#This Row],[Location]])))</f>
        <v>Austin</v>
      </c>
      <c r="AC1625" s="45">
        <f t="shared" si="25"/>
        <v>45292</v>
      </c>
      <c r="AD1625" s="44" t="str">
        <f>VLOOKUP(Raw_data[[#This Row],[Locations]]&amp;Raw_data[[#This Row],[Looker2]],Category!A:E,5,0)</f>
        <v>Affiliate</v>
      </c>
      <c r="AE1625" s="44" t="str">
        <f>Raw_data[[#This Row],[Locations]]&amp;Raw_data[[#This Row],[Looker2]]</f>
        <v>AustinPHP</v>
      </c>
    </row>
    <row r="1626" spans="1:31">
      <c r="A1626" s="15">
        <v>45309</v>
      </c>
      <c r="B1626" s="15">
        <v>45307</v>
      </c>
      <c r="C1626" t="s">
        <v>9</v>
      </c>
      <c r="D1626">
        <v>207591</v>
      </c>
      <c r="E1626" t="s">
        <v>141</v>
      </c>
      <c r="F1626" t="s">
        <v>478</v>
      </c>
      <c r="G1626" t="s">
        <v>325</v>
      </c>
      <c r="H1626" t="s">
        <v>157</v>
      </c>
      <c r="I1626" t="s">
        <v>232</v>
      </c>
      <c r="J1626" t="s">
        <v>89</v>
      </c>
      <c r="K1626" t="s">
        <v>76</v>
      </c>
      <c r="L1626" t="s">
        <v>129</v>
      </c>
      <c r="M1626">
        <v>1</v>
      </c>
      <c r="N1626" s="47">
        <v>365</v>
      </c>
      <c r="O1626" s="47">
        <v>0</v>
      </c>
      <c r="P1626" s="47">
        <v>0</v>
      </c>
      <c r="Q1626" s="47">
        <v>0</v>
      </c>
      <c r="R1626" s="47">
        <v>0</v>
      </c>
      <c r="S1626" s="47">
        <v>0</v>
      </c>
      <c r="T1626" s="47">
        <v>328.5</v>
      </c>
      <c r="U1626" s="47">
        <v>-36.5</v>
      </c>
      <c r="V1626" t="s">
        <v>71</v>
      </c>
      <c r="W1626" t="s">
        <v>72</v>
      </c>
      <c r="X1626"/>
      <c r="Y1626" t="s">
        <v>240</v>
      </c>
      <c r="Z1626" s="43" t="str">
        <f>Raw_data[[#This Row],[Month]]&amp;Raw_data[[#This Row],[Locations]]&amp;Raw_data[[#This Row],[Looker2]]</f>
        <v>45292MontrosePHP</v>
      </c>
      <c r="AA1626" s="44" t="str">
        <f>IFERROR(VLOOKUP(Raw_data[[#This Row],[Description]],'LU Table'!$A$1:$B$50,2,0),"")</f>
        <v>PHP</v>
      </c>
      <c r="AB1626" s="44" t="str">
        <f>TRIM(MID(Raw_data[[#This Row],[Location]],LEN("Positive Recovery- ")+1,LEN(Raw_data[[#This Row],[Location]])))</f>
        <v>Montrose</v>
      </c>
      <c r="AC1626" s="45">
        <f t="shared" si="25"/>
        <v>45292</v>
      </c>
      <c r="AD1626" s="44" t="str">
        <f>VLOOKUP(Raw_data[[#This Row],[Locations]]&amp;Raw_data[[#This Row],[Looker2]],Category!A:E,5,0)</f>
        <v>Company Owned</v>
      </c>
      <c r="AE1626" s="44" t="str">
        <f>Raw_data[[#This Row],[Locations]]&amp;Raw_data[[#This Row],[Looker2]]</f>
        <v>MontrosePHP</v>
      </c>
    </row>
    <row r="1627" spans="1:31">
      <c r="A1627" s="15">
        <v>45309</v>
      </c>
      <c r="B1627" s="15">
        <v>45307</v>
      </c>
      <c r="C1627" t="s">
        <v>9</v>
      </c>
      <c r="D1627">
        <v>207592</v>
      </c>
      <c r="E1627" t="s">
        <v>820</v>
      </c>
      <c r="F1627" t="s">
        <v>287</v>
      </c>
      <c r="G1627" t="s">
        <v>325</v>
      </c>
      <c r="H1627" t="s">
        <v>167</v>
      </c>
      <c r="I1627" t="s">
        <v>232</v>
      </c>
      <c r="J1627" t="s">
        <v>87</v>
      </c>
      <c r="K1627" t="s">
        <v>76</v>
      </c>
      <c r="L1627" t="s">
        <v>129</v>
      </c>
      <c r="M1627">
        <v>1</v>
      </c>
      <c r="N1627" s="47">
        <v>425</v>
      </c>
      <c r="O1627" s="47">
        <v>0</v>
      </c>
      <c r="P1627" s="47">
        <v>0</v>
      </c>
      <c r="Q1627" s="47">
        <v>0</v>
      </c>
      <c r="R1627" s="47">
        <v>0</v>
      </c>
      <c r="S1627" s="47">
        <v>425</v>
      </c>
      <c r="T1627" s="47">
        <v>425</v>
      </c>
      <c r="U1627" s="47">
        <v>425</v>
      </c>
      <c r="V1627" t="s">
        <v>71</v>
      </c>
      <c r="W1627" t="s">
        <v>72</v>
      </c>
      <c r="X1627"/>
      <c r="Y1627" t="s">
        <v>240</v>
      </c>
      <c r="Z1627" s="43" t="str">
        <f>Raw_data[[#This Row],[Month]]&amp;Raw_data[[#This Row],[Locations]]&amp;Raw_data[[#This Row],[Looker2]]</f>
        <v>45292MontrosePHP</v>
      </c>
      <c r="AA1627" s="44" t="str">
        <f>IFERROR(VLOOKUP(Raw_data[[#This Row],[Description]],'LU Table'!$A$1:$B$50,2,0),"")</f>
        <v>PHP</v>
      </c>
      <c r="AB1627" s="44" t="str">
        <f>TRIM(MID(Raw_data[[#This Row],[Location]],LEN("Positive Recovery- ")+1,LEN(Raw_data[[#This Row],[Location]])))</f>
        <v>Montrose</v>
      </c>
      <c r="AC1627" s="45">
        <f t="shared" si="25"/>
        <v>45292</v>
      </c>
      <c r="AD1627" s="44" t="str">
        <f>VLOOKUP(Raw_data[[#This Row],[Locations]]&amp;Raw_data[[#This Row],[Looker2]],Category!A:E,5,0)</f>
        <v>Company Owned</v>
      </c>
      <c r="AE1627" s="44" t="str">
        <f>Raw_data[[#This Row],[Locations]]&amp;Raw_data[[#This Row],[Looker2]]</f>
        <v>MontrosePHP</v>
      </c>
    </row>
    <row r="1628" spans="1:31">
      <c r="A1628" s="15">
        <v>45309</v>
      </c>
      <c r="B1628" s="15">
        <v>45307</v>
      </c>
      <c r="C1628" t="s">
        <v>9</v>
      </c>
      <c r="D1628">
        <v>207593</v>
      </c>
      <c r="E1628" t="s">
        <v>787</v>
      </c>
      <c r="F1628" t="s">
        <v>648</v>
      </c>
      <c r="G1628" t="s">
        <v>788</v>
      </c>
      <c r="H1628" t="s">
        <v>157</v>
      </c>
      <c r="I1628" t="s">
        <v>232</v>
      </c>
      <c r="J1628" t="s">
        <v>103</v>
      </c>
      <c r="K1628" t="s">
        <v>76</v>
      </c>
      <c r="L1628" t="s">
        <v>129</v>
      </c>
      <c r="M1628">
        <v>1</v>
      </c>
      <c r="N1628" s="47">
        <v>400</v>
      </c>
      <c r="O1628" s="47">
        <v>0</v>
      </c>
      <c r="P1628" s="47">
        <v>0</v>
      </c>
      <c r="Q1628" s="47">
        <v>0</v>
      </c>
      <c r="R1628" s="47">
        <v>0</v>
      </c>
      <c r="S1628" s="47">
        <v>400</v>
      </c>
      <c r="T1628" s="47">
        <v>360</v>
      </c>
      <c r="U1628" s="47">
        <v>360</v>
      </c>
      <c r="V1628" t="s">
        <v>71</v>
      </c>
      <c r="W1628" t="s">
        <v>72</v>
      </c>
      <c r="X1628"/>
      <c r="Y1628" t="s">
        <v>240</v>
      </c>
      <c r="Z1628" s="43" t="str">
        <f>Raw_data[[#This Row],[Month]]&amp;Raw_data[[#This Row],[Locations]]&amp;Raw_data[[#This Row],[Looker2]]</f>
        <v>45292MontrosePHP</v>
      </c>
      <c r="AA1628" s="44" t="str">
        <f>IFERROR(VLOOKUP(Raw_data[[#This Row],[Description]],'LU Table'!$A$1:$B$50,2,0),"")</f>
        <v>PHP</v>
      </c>
      <c r="AB1628" s="44" t="str">
        <f>TRIM(MID(Raw_data[[#This Row],[Location]],LEN("Positive Recovery- ")+1,LEN(Raw_data[[#This Row],[Location]])))</f>
        <v>Montrose</v>
      </c>
      <c r="AC1628" s="45">
        <f t="shared" si="25"/>
        <v>45292</v>
      </c>
      <c r="AD1628" s="44" t="str">
        <f>VLOOKUP(Raw_data[[#This Row],[Locations]]&amp;Raw_data[[#This Row],[Looker2]],Category!A:E,5,0)</f>
        <v>Company Owned</v>
      </c>
      <c r="AE1628" s="44" t="str">
        <f>Raw_data[[#This Row],[Locations]]&amp;Raw_data[[#This Row],[Looker2]]</f>
        <v>MontrosePHP</v>
      </c>
    </row>
    <row r="1629" spans="1:31">
      <c r="A1629" s="15">
        <v>45309</v>
      </c>
      <c r="B1629" s="15">
        <v>45307</v>
      </c>
      <c r="C1629" t="s">
        <v>9</v>
      </c>
      <c r="D1629">
        <v>207594</v>
      </c>
      <c r="E1629" t="s">
        <v>803</v>
      </c>
      <c r="F1629" t="s">
        <v>804</v>
      </c>
      <c r="G1629" t="s">
        <v>805</v>
      </c>
      <c r="H1629" t="s">
        <v>157</v>
      </c>
      <c r="I1629" t="s">
        <v>232</v>
      </c>
      <c r="J1629" t="s">
        <v>17</v>
      </c>
      <c r="K1629" t="s">
        <v>76</v>
      </c>
      <c r="L1629" t="s">
        <v>129</v>
      </c>
      <c r="M1629">
        <v>1</v>
      </c>
      <c r="N1629" s="47">
        <v>300</v>
      </c>
      <c r="O1629" s="47">
        <v>0</v>
      </c>
      <c r="P1629" s="47">
        <v>0</v>
      </c>
      <c r="Q1629" s="47">
        <v>0</v>
      </c>
      <c r="R1629" s="47">
        <v>0</v>
      </c>
      <c r="S1629" s="47">
        <v>300</v>
      </c>
      <c r="T1629" s="47">
        <v>300</v>
      </c>
      <c r="U1629" s="47">
        <v>300</v>
      </c>
      <c r="V1629" t="s">
        <v>71</v>
      </c>
      <c r="W1629" t="s">
        <v>72</v>
      </c>
      <c r="X1629"/>
      <c r="Y1629" t="s">
        <v>240</v>
      </c>
      <c r="Z1629" s="43" t="str">
        <f>Raw_data[[#This Row],[Month]]&amp;Raw_data[[#This Row],[Locations]]&amp;Raw_data[[#This Row],[Looker2]]</f>
        <v>45292MontrosePHP</v>
      </c>
      <c r="AA1629" s="44" t="str">
        <f>IFERROR(VLOOKUP(Raw_data[[#This Row],[Description]],'LU Table'!$A$1:$B$50,2,0),"")</f>
        <v>PHP</v>
      </c>
      <c r="AB1629" s="44" t="str">
        <f>TRIM(MID(Raw_data[[#This Row],[Location]],LEN("Positive Recovery- ")+1,LEN(Raw_data[[#This Row],[Location]])))</f>
        <v>Montrose</v>
      </c>
      <c r="AC1629" s="45">
        <f t="shared" si="25"/>
        <v>45292</v>
      </c>
      <c r="AD1629" s="44" t="str">
        <f>VLOOKUP(Raw_data[[#This Row],[Locations]]&amp;Raw_data[[#This Row],[Looker2]],Category!A:E,5,0)</f>
        <v>Company Owned</v>
      </c>
      <c r="AE1629" s="44" t="str">
        <f>Raw_data[[#This Row],[Locations]]&amp;Raw_data[[#This Row],[Looker2]]</f>
        <v>MontrosePHP</v>
      </c>
    </row>
    <row r="1630" spans="1:31">
      <c r="A1630" s="15">
        <v>45309</v>
      </c>
      <c r="B1630" s="15">
        <v>45307</v>
      </c>
      <c r="C1630" t="s">
        <v>9</v>
      </c>
      <c r="D1630">
        <v>207595</v>
      </c>
      <c r="E1630" t="s">
        <v>757</v>
      </c>
      <c r="F1630" t="s">
        <v>758</v>
      </c>
      <c r="G1630" t="s">
        <v>382</v>
      </c>
      <c r="H1630" t="s">
        <v>157</v>
      </c>
      <c r="I1630" t="s">
        <v>232</v>
      </c>
      <c r="J1630" t="s">
        <v>89</v>
      </c>
      <c r="K1630" t="s">
        <v>76</v>
      </c>
      <c r="L1630" t="s">
        <v>129</v>
      </c>
      <c r="M1630">
        <v>1</v>
      </c>
      <c r="N1630" s="47">
        <v>365</v>
      </c>
      <c r="O1630" s="47">
        <v>0</v>
      </c>
      <c r="P1630" s="47">
        <v>0</v>
      </c>
      <c r="Q1630" s="47">
        <v>0</v>
      </c>
      <c r="R1630" s="47">
        <v>0</v>
      </c>
      <c r="S1630" s="47">
        <v>0</v>
      </c>
      <c r="T1630" s="47">
        <v>328.5</v>
      </c>
      <c r="U1630" s="47">
        <v>-36.5</v>
      </c>
      <c r="V1630" t="s">
        <v>71</v>
      </c>
      <c r="W1630" t="s">
        <v>72</v>
      </c>
      <c r="X1630"/>
      <c r="Y1630" t="s">
        <v>240</v>
      </c>
      <c r="Z1630" s="43" t="str">
        <f>Raw_data[[#This Row],[Month]]&amp;Raw_data[[#This Row],[Locations]]&amp;Raw_data[[#This Row],[Looker2]]</f>
        <v>45292MontrosePHP</v>
      </c>
      <c r="AA1630" s="44" t="str">
        <f>IFERROR(VLOOKUP(Raw_data[[#This Row],[Description]],'LU Table'!$A$1:$B$50,2,0),"")</f>
        <v>PHP</v>
      </c>
      <c r="AB1630" s="44" t="str">
        <f>TRIM(MID(Raw_data[[#This Row],[Location]],LEN("Positive Recovery- ")+1,LEN(Raw_data[[#This Row],[Location]])))</f>
        <v>Montrose</v>
      </c>
      <c r="AC1630" s="45">
        <f t="shared" si="25"/>
        <v>45292</v>
      </c>
      <c r="AD1630" s="44" t="str">
        <f>VLOOKUP(Raw_data[[#This Row],[Locations]]&amp;Raw_data[[#This Row],[Looker2]],Category!A:E,5,0)</f>
        <v>Company Owned</v>
      </c>
      <c r="AE1630" s="44" t="str">
        <f>Raw_data[[#This Row],[Locations]]&amp;Raw_data[[#This Row],[Looker2]]</f>
        <v>MontrosePHP</v>
      </c>
    </row>
    <row r="1631" spans="1:31">
      <c r="A1631" s="15">
        <v>45309</v>
      </c>
      <c r="B1631" s="15">
        <v>45307</v>
      </c>
      <c r="C1631" t="s">
        <v>9</v>
      </c>
      <c r="D1631">
        <v>207596</v>
      </c>
      <c r="E1631" t="s">
        <v>184</v>
      </c>
      <c r="F1631" t="s">
        <v>457</v>
      </c>
      <c r="G1631" t="s">
        <v>504</v>
      </c>
      <c r="H1631" t="s">
        <v>166</v>
      </c>
      <c r="I1631" t="s">
        <v>232</v>
      </c>
      <c r="J1631" t="s">
        <v>95</v>
      </c>
      <c r="K1631" t="s">
        <v>21</v>
      </c>
      <c r="L1631" t="s">
        <v>129</v>
      </c>
      <c r="M1631">
        <v>1</v>
      </c>
      <c r="N1631" s="47">
        <v>230</v>
      </c>
      <c r="O1631" s="47">
        <v>0</v>
      </c>
      <c r="P1631" s="47">
        <v>0</v>
      </c>
      <c r="Q1631" s="47">
        <v>0</v>
      </c>
      <c r="R1631" s="47">
        <v>0</v>
      </c>
      <c r="S1631" s="47">
        <v>0</v>
      </c>
      <c r="T1631" s="47">
        <v>207</v>
      </c>
      <c r="U1631" s="47">
        <v>-23</v>
      </c>
      <c r="V1631" t="s">
        <v>71</v>
      </c>
      <c r="W1631" t="s">
        <v>72</v>
      </c>
      <c r="X1631"/>
      <c r="Y1631" t="s">
        <v>240</v>
      </c>
      <c r="Z1631" s="43" t="str">
        <f>Raw_data[[#This Row],[Month]]&amp;Raw_data[[#This Row],[Locations]]&amp;Raw_data[[#This Row],[Looker2]]</f>
        <v>45292Jersey VillagePHP</v>
      </c>
      <c r="AA1631" s="44" t="str">
        <f>IFERROR(VLOOKUP(Raw_data[[#This Row],[Description]],'LU Table'!$A$1:$B$50,2,0),"")</f>
        <v>PHP</v>
      </c>
      <c r="AB1631" s="44" t="str">
        <f>TRIM(MID(Raw_data[[#This Row],[Location]],LEN("Positive Recovery- ")+1,LEN(Raw_data[[#This Row],[Location]])))</f>
        <v>Jersey Village</v>
      </c>
      <c r="AC1631" s="45">
        <f t="shared" ref="AC1631:AC1694" si="26">B1631-DAY(B1631)+1</f>
        <v>45292</v>
      </c>
      <c r="AD1631" s="44" t="str">
        <f>VLOOKUP(Raw_data[[#This Row],[Locations]]&amp;Raw_data[[#This Row],[Looker2]],Category!A:E,5,0)</f>
        <v>Affiliate</v>
      </c>
      <c r="AE1631" s="44" t="str">
        <f>Raw_data[[#This Row],[Locations]]&amp;Raw_data[[#This Row],[Looker2]]</f>
        <v>Jersey VillagePHP</v>
      </c>
    </row>
    <row r="1632" spans="1:31">
      <c r="A1632" s="15">
        <v>45309</v>
      </c>
      <c r="B1632" s="15">
        <v>45307</v>
      </c>
      <c r="C1632" t="s">
        <v>9</v>
      </c>
      <c r="D1632">
        <v>207597</v>
      </c>
      <c r="E1632" t="s">
        <v>612</v>
      </c>
      <c r="F1632" t="s">
        <v>461</v>
      </c>
      <c r="G1632" t="s">
        <v>481</v>
      </c>
      <c r="H1632" t="s">
        <v>158</v>
      </c>
      <c r="I1632" t="s">
        <v>232</v>
      </c>
      <c r="J1632" t="s">
        <v>88</v>
      </c>
      <c r="K1632" t="s">
        <v>21</v>
      </c>
      <c r="L1632" t="s">
        <v>128</v>
      </c>
      <c r="M1632">
        <v>1</v>
      </c>
      <c r="N1632" s="47">
        <v>250</v>
      </c>
      <c r="O1632" s="47">
        <v>0</v>
      </c>
      <c r="P1632" s="47">
        <v>0</v>
      </c>
      <c r="Q1632" s="47">
        <v>0</v>
      </c>
      <c r="R1632" s="47">
        <v>0</v>
      </c>
      <c r="S1632" s="47">
        <v>0</v>
      </c>
      <c r="T1632" s="47">
        <v>225</v>
      </c>
      <c r="U1632" s="47">
        <v>-25</v>
      </c>
      <c r="V1632" t="s">
        <v>71</v>
      </c>
      <c r="W1632" t="s">
        <v>72</v>
      </c>
      <c r="X1632"/>
      <c r="Y1632" t="s">
        <v>240</v>
      </c>
      <c r="Z1632" s="43" t="str">
        <f>Raw_data[[#This Row],[Month]]&amp;Raw_data[[#This Row],[Locations]]&amp;Raw_data[[#This Row],[Looker2]]</f>
        <v>45292Jersey VillageIOP</v>
      </c>
      <c r="AA1632" s="44" t="str">
        <f>IFERROR(VLOOKUP(Raw_data[[#This Row],[Description]],'LU Table'!$A$1:$B$50,2,0),"")</f>
        <v>IOP</v>
      </c>
      <c r="AB1632" s="44" t="str">
        <f>TRIM(MID(Raw_data[[#This Row],[Location]],LEN("Positive Recovery- ")+1,LEN(Raw_data[[#This Row],[Location]])))</f>
        <v>Jersey Village</v>
      </c>
      <c r="AC1632" s="45">
        <f t="shared" si="26"/>
        <v>45292</v>
      </c>
      <c r="AD1632" s="44" t="str">
        <f>VLOOKUP(Raw_data[[#This Row],[Locations]]&amp;Raw_data[[#This Row],[Looker2]],Category!A:E,5,0)</f>
        <v>Affiliate</v>
      </c>
      <c r="AE1632" s="44" t="str">
        <f>Raw_data[[#This Row],[Locations]]&amp;Raw_data[[#This Row],[Looker2]]</f>
        <v>Jersey VillageIOP</v>
      </c>
    </row>
    <row r="1633" spans="1:31">
      <c r="A1633" s="15">
        <v>45309</v>
      </c>
      <c r="B1633" s="15">
        <v>45307</v>
      </c>
      <c r="C1633" t="s">
        <v>9</v>
      </c>
      <c r="D1633">
        <v>207598</v>
      </c>
      <c r="E1633" t="s">
        <v>658</v>
      </c>
      <c r="F1633" t="s">
        <v>559</v>
      </c>
      <c r="G1633" t="s">
        <v>276</v>
      </c>
      <c r="H1633" t="s">
        <v>158</v>
      </c>
      <c r="I1633" t="s">
        <v>232</v>
      </c>
      <c r="J1633" t="s">
        <v>87</v>
      </c>
      <c r="K1633" t="s">
        <v>21</v>
      </c>
      <c r="L1633" t="s">
        <v>128</v>
      </c>
      <c r="M1633">
        <v>1</v>
      </c>
      <c r="N1633" s="47">
        <v>275</v>
      </c>
      <c r="O1633" s="47">
        <v>0</v>
      </c>
      <c r="P1633" s="47">
        <v>0</v>
      </c>
      <c r="Q1633" s="47">
        <v>0</v>
      </c>
      <c r="R1633" s="47">
        <v>0</v>
      </c>
      <c r="S1633" s="47">
        <v>275</v>
      </c>
      <c r="T1633" s="47">
        <v>247.5</v>
      </c>
      <c r="U1633" s="47">
        <v>247.5</v>
      </c>
      <c r="V1633" t="s">
        <v>71</v>
      </c>
      <c r="W1633" t="s">
        <v>72</v>
      </c>
      <c r="X1633"/>
      <c r="Y1633" t="s">
        <v>240</v>
      </c>
      <c r="Z1633" s="43" t="str">
        <f>Raw_data[[#This Row],[Month]]&amp;Raw_data[[#This Row],[Locations]]&amp;Raw_data[[#This Row],[Looker2]]</f>
        <v>45292Jersey VillageIOP</v>
      </c>
      <c r="AA1633" s="44" t="str">
        <f>IFERROR(VLOOKUP(Raw_data[[#This Row],[Description]],'LU Table'!$A$1:$B$50,2,0),"")</f>
        <v>IOP</v>
      </c>
      <c r="AB1633" s="44" t="str">
        <f>TRIM(MID(Raw_data[[#This Row],[Location]],LEN("Positive Recovery- ")+1,LEN(Raw_data[[#This Row],[Location]])))</f>
        <v>Jersey Village</v>
      </c>
      <c r="AC1633" s="45">
        <f t="shared" si="26"/>
        <v>45292</v>
      </c>
      <c r="AD1633" s="44" t="str">
        <f>VLOOKUP(Raw_data[[#This Row],[Locations]]&amp;Raw_data[[#This Row],[Looker2]],Category!A:E,5,0)</f>
        <v>Affiliate</v>
      </c>
      <c r="AE1633" s="44" t="str">
        <f>Raw_data[[#This Row],[Locations]]&amp;Raw_data[[#This Row],[Looker2]]</f>
        <v>Jersey VillageIOP</v>
      </c>
    </row>
    <row r="1634" spans="1:31">
      <c r="A1634" s="15">
        <v>45309</v>
      </c>
      <c r="B1634" s="15">
        <v>45307</v>
      </c>
      <c r="C1634" t="s">
        <v>9</v>
      </c>
      <c r="D1634">
        <v>207606</v>
      </c>
      <c r="E1634" t="s">
        <v>1022</v>
      </c>
      <c r="F1634" t="s">
        <v>287</v>
      </c>
      <c r="G1634" t="s">
        <v>1023</v>
      </c>
      <c r="H1634" t="s">
        <v>160</v>
      </c>
      <c r="I1634" t="s">
        <v>232</v>
      </c>
      <c r="J1634" t="s">
        <v>96</v>
      </c>
      <c r="K1634" t="s">
        <v>81</v>
      </c>
      <c r="L1634" t="s">
        <v>128</v>
      </c>
      <c r="M1634">
        <v>1</v>
      </c>
      <c r="N1634" s="47">
        <v>169</v>
      </c>
      <c r="O1634" s="47">
        <v>0</v>
      </c>
      <c r="P1634" s="47">
        <v>0</v>
      </c>
      <c r="Q1634" s="47">
        <v>0</v>
      </c>
      <c r="R1634" s="47">
        <v>0</v>
      </c>
      <c r="S1634" s="47">
        <v>169</v>
      </c>
      <c r="T1634" s="47">
        <v>152.1</v>
      </c>
      <c r="U1634" s="47">
        <v>152.1</v>
      </c>
      <c r="V1634" t="s">
        <v>71</v>
      </c>
      <c r="W1634" t="s">
        <v>72</v>
      </c>
      <c r="X1634"/>
      <c r="Y1634" t="s">
        <v>240</v>
      </c>
      <c r="Z1634" s="43" t="str">
        <f>Raw_data[[#This Row],[Month]]&amp;Raw_data[[#This Row],[Locations]]&amp;Raw_data[[#This Row],[Looker2]]</f>
        <v>45292Energy CorridorIOP</v>
      </c>
      <c r="AA1634" s="44" t="str">
        <f>IFERROR(VLOOKUP(Raw_data[[#This Row],[Description]],'LU Table'!$A$1:$B$50,2,0),"")</f>
        <v>IOP</v>
      </c>
      <c r="AB1634" s="44" t="str">
        <f>TRIM(MID(Raw_data[[#This Row],[Location]],LEN("Positive Recovery- ")+1,LEN(Raw_data[[#This Row],[Location]])))</f>
        <v>Energy Corridor</v>
      </c>
      <c r="AC1634" s="45">
        <f t="shared" si="26"/>
        <v>45292</v>
      </c>
      <c r="AD1634" s="44" t="str">
        <f>VLOOKUP(Raw_data[[#This Row],[Locations]]&amp;Raw_data[[#This Row],[Looker2]],Category!A:E,5,0)</f>
        <v>Affiliate</v>
      </c>
      <c r="AE1634" s="44" t="str">
        <f>Raw_data[[#This Row],[Locations]]&amp;Raw_data[[#This Row],[Looker2]]</f>
        <v>Energy CorridorIOP</v>
      </c>
    </row>
    <row r="1635" spans="1:31">
      <c r="A1635" s="15">
        <v>45309</v>
      </c>
      <c r="B1635" s="15">
        <v>45307</v>
      </c>
      <c r="C1635" t="s">
        <v>9</v>
      </c>
      <c r="D1635">
        <v>207607</v>
      </c>
      <c r="E1635" t="s">
        <v>1001</v>
      </c>
      <c r="F1635" t="s">
        <v>278</v>
      </c>
      <c r="G1635" t="s">
        <v>1002</v>
      </c>
      <c r="H1635" t="s">
        <v>159</v>
      </c>
      <c r="I1635" t="s">
        <v>232</v>
      </c>
      <c r="J1635" t="s">
        <v>17</v>
      </c>
      <c r="K1635" t="s">
        <v>81</v>
      </c>
      <c r="L1635" t="s">
        <v>128</v>
      </c>
      <c r="M1635">
        <v>1</v>
      </c>
      <c r="N1635" s="47">
        <v>225</v>
      </c>
      <c r="O1635" s="47">
        <v>0</v>
      </c>
      <c r="P1635" s="47">
        <v>0</v>
      </c>
      <c r="Q1635" s="47">
        <v>0</v>
      </c>
      <c r="R1635" s="47">
        <v>0</v>
      </c>
      <c r="S1635" s="47">
        <v>225</v>
      </c>
      <c r="T1635" s="47">
        <v>225</v>
      </c>
      <c r="U1635" s="47">
        <v>225</v>
      </c>
      <c r="V1635" t="s">
        <v>71</v>
      </c>
      <c r="W1635" t="s">
        <v>72</v>
      </c>
      <c r="X1635"/>
      <c r="Y1635" t="s">
        <v>240</v>
      </c>
      <c r="Z1635" s="43" t="str">
        <f>Raw_data[[#This Row],[Month]]&amp;Raw_data[[#This Row],[Locations]]&amp;Raw_data[[#This Row],[Looker2]]</f>
        <v>45292Energy CorridorIOP</v>
      </c>
      <c r="AA1635" s="44" t="str">
        <f>IFERROR(VLOOKUP(Raw_data[[#This Row],[Description]],'LU Table'!$A$1:$B$50,2,0),"")</f>
        <v>IOP</v>
      </c>
      <c r="AB1635" s="44" t="str">
        <f>TRIM(MID(Raw_data[[#This Row],[Location]],LEN("Positive Recovery- ")+1,LEN(Raw_data[[#This Row],[Location]])))</f>
        <v>Energy Corridor</v>
      </c>
      <c r="AC1635" s="45">
        <f t="shared" si="26"/>
        <v>45292</v>
      </c>
      <c r="AD1635" s="44" t="str">
        <f>VLOOKUP(Raw_data[[#This Row],[Locations]]&amp;Raw_data[[#This Row],[Looker2]],Category!A:E,5,0)</f>
        <v>Affiliate</v>
      </c>
      <c r="AE1635" s="44" t="str">
        <f>Raw_data[[#This Row],[Locations]]&amp;Raw_data[[#This Row],[Looker2]]</f>
        <v>Energy CorridorIOP</v>
      </c>
    </row>
    <row r="1636" spans="1:31">
      <c r="A1636" s="15">
        <v>45309</v>
      </c>
      <c r="B1636" s="15">
        <v>45307</v>
      </c>
      <c r="C1636" t="s">
        <v>9</v>
      </c>
      <c r="D1636">
        <v>207608</v>
      </c>
      <c r="E1636" t="s">
        <v>738</v>
      </c>
      <c r="F1636" t="s">
        <v>278</v>
      </c>
      <c r="G1636" t="s">
        <v>445</v>
      </c>
      <c r="H1636" t="s">
        <v>160</v>
      </c>
      <c r="I1636" t="s">
        <v>232</v>
      </c>
      <c r="J1636" t="s">
        <v>94</v>
      </c>
      <c r="K1636" t="s">
        <v>81</v>
      </c>
      <c r="L1636" t="s">
        <v>128</v>
      </c>
      <c r="M1636">
        <v>1</v>
      </c>
      <c r="N1636" s="47">
        <v>215</v>
      </c>
      <c r="O1636" s="47">
        <v>0</v>
      </c>
      <c r="P1636" s="47">
        <v>0</v>
      </c>
      <c r="Q1636" s="47">
        <v>0</v>
      </c>
      <c r="R1636" s="47">
        <v>0</v>
      </c>
      <c r="S1636" s="47">
        <v>0</v>
      </c>
      <c r="T1636" s="47">
        <v>193.5</v>
      </c>
      <c r="U1636" s="47">
        <v>193.5</v>
      </c>
      <c r="V1636" t="s">
        <v>71</v>
      </c>
      <c r="W1636" t="s">
        <v>72</v>
      </c>
      <c r="X1636"/>
      <c r="Y1636" t="s">
        <v>240</v>
      </c>
      <c r="Z1636" s="43" t="str">
        <f>Raw_data[[#This Row],[Month]]&amp;Raw_data[[#This Row],[Locations]]&amp;Raw_data[[#This Row],[Looker2]]</f>
        <v>45292Energy CorridorIOP</v>
      </c>
      <c r="AA1636" s="44" t="str">
        <f>IFERROR(VLOOKUP(Raw_data[[#This Row],[Description]],'LU Table'!$A$1:$B$50,2,0),"")</f>
        <v>IOP</v>
      </c>
      <c r="AB1636" s="44" t="str">
        <f>TRIM(MID(Raw_data[[#This Row],[Location]],LEN("Positive Recovery- ")+1,LEN(Raw_data[[#This Row],[Location]])))</f>
        <v>Energy Corridor</v>
      </c>
      <c r="AC1636" s="45">
        <f t="shared" si="26"/>
        <v>45292</v>
      </c>
      <c r="AD1636" s="44" t="str">
        <f>VLOOKUP(Raw_data[[#This Row],[Locations]]&amp;Raw_data[[#This Row],[Looker2]],Category!A:E,5,0)</f>
        <v>Affiliate</v>
      </c>
      <c r="AE1636" s="44" t="str">
        <f>Raw_data[[#This Row],[Locations]]&amp;Raw_data[[#This Row],[Looker2]]</f>
        <v>Energy CorridorIOP</v>
      </c>
    </row>
    <row r="1637" spans="1:31">
      <c r="A1637" s="15">
        <v>45309</v>
      </c>
      <c r="B1637" s="15">
        <v>45307</v>
      </c>
      <c r="C1637" t="s">
        <v>9</v>
      </c>
      <c r="D1637">
        <v>207609</v>
      </c>
      <c r="E1637" t="s">
        <v>781</v>
      </c>
      <c r="F1637" t="s">
        <v>270</v>
      </c>
      <c r="G1637" t="s">
        <v>782</v>
      </c>
      <c r="H1637" t="s">
        <v>158</v>
      </c>
      <c r="I1637" t="s">
        <v>232</v>
      </c>
      <c r="J1637" t="s">
        <v>1045</v>
      </c>
      <c r="K1637" t="s">
        <v>81</v>
      </c>
      <c r="L1637" t="s">
        <v>128</v>
      </c>
      <c r="M1637">
        <v>1</v>
      </c>
      <c r="N1637" s="47">
        <v>275</v>
      </c>
      <c r="O1637" s="47">
        <v>0</v>
      </c>
      <c r="P1637" s="47">
        <v>0</v>
      </c>
      <c r="Q1637" s="47">
        <v>0</v>
      </c>
      <c r="R1637" s="47">
        <v>0</v>
      </c>
      <c r="S1637" s="47">
        <v>275</v>
      </c>
      <c r="T1637" s="47">
        <v>247.5</v>
      </c>
      <c r="U1637" s="47">
        <v>247.5</v>
      </c>
      <c r="V1637" t="s">
        <v>71</v>
      </c>
      <c r="W1637" t="s">
        <v>72</v>
      </c>
      <c r="X1637"/>
      <c r="Y1637" t="s">
        <v>240</v>
      </c>
      <c r="Z1637" s="43" t="str">
        <f>Raw_data[[#This Row],[Month]]&amp;Raw_data[[#This Row],[Locations]]&amp;Raw_data[[#This Row],[Looker2]]</f>
        <v>45292Energy CorridorIOP</v>
      </c>
      <c r="AA1637" s="44" t="str">
        <f>IFERROR(VLOOKUP(Raw_data[[#This Row],[Description]],'LU Table'!$A$1:$B$50,2,0),"")</f>
        <v>IOP</v>
      </c>
      <c r="AB1637" s="44" t="str">
        <f>TRIM(MID(Raw_data[[#This Row],[Location]],LEN("Positive Recovery- ")+1,LEN(Raw_data[[#This Row],[Location]])))</f>
        <v>Energy Corridor</v>
      </c>
      <c r="AC1637" s="45">
        <f t="shared" si="26"/>
        <v>45292</v>
      </c>
      <c r="AD1637" s="44" t="str">
        <f>VLOOKUP(Raw_data[[#This Row],[Locations]]&amp;Raw_data[[#This Row],[Looker2]],Category!A:E,5,0)</f>
        <v>Affiliate</v>
      </c>
      <c r="AE1637" s="44" t="str">
        <f>Raw_data[[#This Row],[Locations]]&amp;Raw_data[[#This Row],[Looker2]]</f>
        <v>Energy CorridorIOP</v>
      </c>
    </row>
    <row r="1638" spans="1:31">
      <c r="A1638" s="15">
        <v>45309</v>
      </c>
      <c r="B1638" s="15">
        <v>45307</v>
      </c>
      <c r="C1638" t="s">
        <v>9</v>
      </c>
      <c r="D1638">
        <v>207610</v>
      </c>
      <c r="E1638" t="s">
        <v>816</v>
      </c>
      <c r="F1638" t="s">
        <v>265</v>
      </c>
      <c r="G1638" t="s">
        <v>817</v>
      </c>
      <c r="H1638" t="s">
        <v>166</v>
      </c>
      <c r="I1638" t="s">
        <v>232</v>
      </c>
      <c r="J1638" t="s">
        <v>94</v>
      </c>
      <c r="K1638" t="s">
        <v>75</v>
      </c>
      <c r="L1638" t="s">
        <v>129</v>
      </c>
      <c r="M1638">
        <v>1</v>
      </c>
      <c r="N1638" s="47">
        <v>325</v>
      </c>
      <c r="O1638" s="47">
        <v>0</v>
      </c>
      <c r="P1638" s="47">
        <v>0</v>
      </c>
      <c r="Q1638" s="47">
        <v>0</v>
      </c>
      <c r="R1638" s="47">
        <v>0</v>
      </c>
      <c r="S1638" s="47">
        <v>0</v>
      </c>
      <c r="T1638" s="47">
        <v>292.5</v>
      </c>
      <c r="U1638" s="47">
        <v>292.5</v>
      </c>
      <c r="V1638" t="s">
        <v>71</v>
      </c>
      <c r="W1638" t="s">
        <v>72</v>
      </c>
      <c r="X1638"/>
      <c r="Y1638" t="s">
        <v>240</v>
      </c>
      <c r="Z1638" s="43" t="str">
        <f>Raw_data[[#This Row],[Month]]&amp;Raw_data[[#This Row],[Locations]]&amp;Raw_data[[#This Row],[Looker2]]</f>
        <v>45292The WoodlandsPHP</v>
      </c>
      <c r="AA1638" s="44" t="str">
        <f>IFERROR(VLOOKUP(Raw_data[[#This Row],[Description]],'LU Table'!$A$1:$B$50,2,0),"")</f>
        <v>PHP</v>
      </c>
      <c r="AB1638" s="44" t="str">
        <f>TRIM(MID(Raw_data[[#This Row],[Location]],LEN("Positive Recovery- ")+1,LEN(Raw_data[[#This Row],[Location]])))</f>
        <v>The Woodlands</v>
      </c>
      <c r="AC1638" s="45">
        <f t="shared" si="26"/>
        <v>45292</v>
      </c>
      <c r="AD1638" s="44" t="str">
        <f>VLOOKUP(Raw_data[[#This Row],[Locations]]&amp;Raw_data[[#This Row],[Looker2]],Category!A:E,5,0)</f>
        <v>Affiliate</v>
      </c>
      <c r="AE1638" s="44" t="str">
        <f>Raw_data[[#This Row],[Locations]]&amp;Raw_data[[#This Row],[Looker2]]</f>
        <v>The WoodlandsPHP</v>
      </c>
    </row>
    <row r="1639" spans="1:31">
      <c r="A1639" s="15">
        <v>45309</v>
      </c>
      <c r="B1639" s="15">
        <v>45307</v>
      </c>
      <c r="C1639" t="s">
        <v>9</v>
      </c>
      <c r="D1639">
        <v>207615</v>
      </c>
      <c r="E1639" t="s">
        <v>870</v>
      </c>
      <c r="F1639" t="s">
        <v>359</v>
      </c>
      <c r="G1639" t="s">
        <v>871</v>
      </c>
      <c r="H1639" t="s">
        <v>160</v>
      </c>
      <c r="I1639" t="s">
        <v>232</v>
      </c>
      <c r="J1639" t="s">
        <v>96</v>
      </c>
      <c r="K1639" t="s">
        <v>21</v>
      </c>
      <c r="L1639" t="s">
        <v>128</v>
      </c>
      <c r="M1639">
        <v>1</v>
      </c>
      <c r="N1639" s="47">
        <v>169</v>
      </c>
      <c r="O1639" s="47">
        <v>0</v>
      </c>
      <c r="P1639" s="47">
        <v>0</v>
      </c>
      <c r="Q1639" s="47">
        <v>0</v>
      </c>
      <c r="R1639" s="47">
        <v>0</v>
      </c>
      <c r="S1639" s="47">
        <v>0</v>
      </c>
      <c r="T1639" s="47">
        <v>152.1</v>
      </c>
      <c r="U1639" s="47">
        <v>-16.899999999999999</v>
      </c>
      <c r="V1639" t="s">
        <v>71</v>
      </c>
      <c r="W1639" t="s">
        <v>72</v>
      </c>
      <c r="X1639"/>
      <c r="Y1639" t="s">
        <v>240</v>
      </c>
      <c r="Z1639" s="43" t="str">
        <f>Raw_data[[#This Row],[Month]]&amp;Raw_data[[#This Row],[Locations]]&amp;Raw_data[[#This Row],[Looker2]]</f>
        <v>45292Jersey VillageIOP</v>
      </c>
      <c r="AA1639" s="44" t="str">
        <f>IFERROR(VLOOKUP(Raw_data[[#This Row],[Description]],'LU Table'!$A$1:$B$50,2,0),"")</f>
        <v>IOP</v>
      </c>
      <c r="AB1639" s="44" t="str">
        <f>TRIM(MID(Raw_data[[#This Row],[Location]],LEN("Positive Recovery- ")+1,LEN(Raw_data[[#This Row],[Location]])))</f>
        <v>Jersey Village</v>
      </c>
      <c r="AC1639" s="45">
        <f t="shared" si="26"/>
        <v>45292</v>
      </c>
      <c r="AD1639" s="44" t="str">
        <f>VLOOKUP(Raw_data[[#This Row],[Locations]]&amp;Raw_data[[#This Row],[Looker2]],Category!A:E,5,0)</f>
        <v>Affiliate</v>
      </c>
      <c r="AE1639" s="44" t="str">
        <f>Raw_data[[#This Row],[Locations]]&amp;Raw_data[[#This Row],[Looker2]]</f>
        <v>Jersey VillageIOP</v>
      </c>
    </row>
    <row r="1640" spans="1:31">
      <c r="A1640" s="15">
        <v>45309</v>
      </c>
      <c r="B1640" s="15">
        <v>45307</v>
      </c>
      <c r="C1640" t="s">
        <v>9</v>
      </c>
      <c r="D1640">
        <v>207616</v>
      </c>
      <c r="E1640" t="s">
        <v>641</v>
      </c>
      <c r="F1640" t="s">
        <v>437</v>
      </c>
      <c r="G1640" t="s">
        <v>642</v>
      </c>
      <c r="H1640" t="s">
        <v>159</v>
      </c>
      <c r="I1640" t="s">
        <v>232</v>
      </c>
      <c r="J1640" t="s">
        <v>17</v>
      </c>
      <c r="K1640" t="s">
        <v>21</v>
      </c>
      <c r="L1640" t="s">
        <v>128</v>
      </c>
      <c r="M1640">
        <v>1</v>
      </c>
      <c r="N1640" s="47">
        <v>225</v>
      </c>
      <c r="O1640" s="47">
        <v>0</v>
      </c>
      <c r="P1640" s="47">
        <v>0</v>
      </c>
      <c r="Q1640" s="47">
        <v>0</v>
      </c>
      <c r="R1640" s="47">
        <v>0</v>
      </c>
      <c r="S1640" s="47">
        <v>0</v>
      </c>
      <c r="T1640" s="47">
        <v>225</v>
      </c>
      <c r="U1640" s="47">
        <v>0</v>
      </c>
      <c r="V1640" t="s">
        <v>71</v>
      </c>
      <c r="W1640" t="s">
        <v>72</v>
      </c>
      <c r="X1640"/>
      <c r="Y1640" t="s">
        <v>240</v>
      </c>
      <c r="Z1640" s="43" t="str">
        <f>Raw_data[[#This Row],[Month]]&amp;Raw_data[[#This Row],[Locations]]&amp;Raw_data[[#This Row],[Looker2]]</f>
        <v>45292Jersey VillageIOP</v>
      </c>
      <c r="AA1640" s="44" t="str">
        <f>IFERROR(VLOOKUP(Raw_data[[#This Row],[Description]],'LU Table'!$A$1:$B$50,2,0),"")</f>
        <v>IOP</v>
      </c>
      <c r="AB1640" s="44" t="str">
        <f>TRIM(MID(Raw_data[[#This Row],[Location]],LEN("Positive Recovery- ")+1,LEN(Raw_data[[#This Row],[Location]])))</f>
        <v>Jersey Village</v>
      </c>
      <c r="AC1640" s="45">
        <f t="shared" si="26"/>
        <v>45292</v>
      </c>
      <c r="AD1640" s="44" t="str">
        <f>VLOOKUP(Raw_data[[#This Row],[Locations]]&amp;Raw_data[[#This Row],[Looker2]],Category!A:E,5,0)</f>
        <v>Affiliate</v>
      </c>
      <c r="AE1640" s="44" t="str">
        <f>Raw_data[[#This Row],[Locations]]&amp;Raw_data[[#This Row],[Looker2]]</f>
        <v>Jersey VillageIOP</v>
      </c>
    </row>
    <row r="1641" spans="1:31">
      <c r="A1641" s="15">
        <v>45309</v>
      </c>
      <c r="B1641" s="15">
        <v>45307</v>
      </c>
      <c r="C1641" t="s">
        <v>9</v>
      </c>
      <c r="D1641">
        <v>207617</v>
      </c>
      <c r="E1641" t="s">
        <v>1092</v>
      </c>
      <c r="F1641" t="s">
        <v>1093</v>
      </c>
      <c r="G1641" t="s">
        <v>317</v>
      </c>
      <c r="H1641" t="s">
        <v>159</v>
      </c>
      <c r="I1641" t="s">
        <v>232</v>
      </c>
      <c r="J1641" t="s">
        <v>17</v>
      </c>
      <c r="K1641" t="s">
        <v>144</v>
      </c>
      <c r="L1641" t="s">
        <v>128</v>
      </c>
      <c r="M1641">
        <v>1</v>
      </c>
      <c r="N1641" s="47">
        <v>225</v>
      </c>
      <c r="O1641" s="47">
        <v>0</v>
      </c>
      <c r="P1641" s="47">
        <v>0</v>
      </c>
      <c r="Q1641" s="47">
        <v>0</v>
      </c>
      <c r="R1641" s="47">
        <v>0</v>
      </c>
      <c r="S1641" s="47">
        <v>225</v>
      </c>
      <c r="T1641" s="47">
        <v>225</v>
      </c>
      <c r="U1641" s="47">
        <v>225</v>
      </c>
      <c r="V1641" t="s">
        <v>71</v>
      </c>
      <c r="W1641" t="s">
        <v>72</v>
      </c>
      <c r="X1641"/>
      <c r="Y1641" t="s">
        <v>240</v>
      </c>
      <c r="Z1641" s="43" t="str">
        <f>Raw_data[[#This Row],[Month]]&amp;Raw_data[[#This Row],[Locations]]&amp;Raw_data[[#This Row],[Looker2]]</f>
        <v>45292North LoopIOP</v>
      </c>
      <c r="AA1641" s="44" t="str">
        <f>IFERROR(VLOOKUP(Raw_data[[#This Row],[Description]],'LU Table'!$A$1:$B$50,2,0),"")</f>
        <v>IOP</v>
      </c>
      <c r="AB1641" s="44" t="str">
        <f>TRIM(MID(Raw_data[[#This Row],[Location]],LEN("Positive Recovery- ")+1,LEN(Raw_data[[#This Row],[Location]])))</f>
        <v>North Loop</v>
      </c>
      <c r="AC1641" s="45">
        <f t="shared" si="26"/>
        <v>45292</v>
      </c>
      <c r="AD1641" s="44" t="str">
        <f>VLOOKUP(Raw_data[[#This Row],[Locations]]&amp;Raw_data[[#This Row],[Looker2]],Category!A:E,5,0)</f>
        <v>Affiliate</v>
      </c>
      <c r="AE1641" s="44" t="str">
        <f>Raw_data[[#This Row],[Locations]]&amp;Raw_data[[#This Row],[Looker2]]</f>
        <v>North LoopIOP</v>
      </c>
    </row>
    <row r="1642" spans="1:31">
      <c r="A1642" s="15">
        <v>45309</v>
      </c>
      <c r="B1642" s="15">
        <v>45307</v>
      </c>
      <c r="C1642" t="s">
        <v>9</v>
      </c>
      <c r="D1642">
        <v>207620</v>
      </c>
      <c r="E1642" t="s">
        <v>898</v>
      </c>
      <c r="F1642" t="s">
        <v>415</v>
      </c>
      <c r="G1642" t="s">
        <v>899</v>
      </c>
      <c r="H1642" t="s">
        <v>158</v>
      </c>
      <c r="I1642" t="s">
        <v>232</v>
      </c>
      <c r="J1642" t="s">
        <v>87</v>
      </c>
      <c r="K1642" t="s">
        <v>75</v>
      </c>
      <c r="L1642" t="s">
        <v>128</v>
      </c>
      <c r="M1642">
        <v>1</v>
      </c>
      <c r="N1642" s="47">
        <v>275</v>
      </c>
      <c r="O1642" s="47">
        <v>0</v>
      </c>
      <c r="P1642" s="47">
        <v>0</v>
      </c>
      <c r="Q1642" s="47">
        <v>0</v>
      </c>
      <c r="R1642" s="47">
        <v>0</v>
      </c>
      <c r="S1642" s="47">
        <v>0</v>
      </c>
      <c r="T1642" s="47">
        <v>247.5</v>
      </c>
      <c r="U1642" s="47">
        <v>-27.5</v>
      </c>
      <c r="V1642" t="s">
        <v>71</v>
      </c>
      <c r="W1642" t="s">
        <v>72</v>
      </c>
      <c r="X1642"/>
      <c r="Y1642" t="s">
        <v>240</v>
      </c>
      <c r="Z1642" s="43" t="str">
        <f>Raw_data[[#This Row],[Month]]&amp;Raw_data[[#This Row],[Locations]]&amp;Raw_data[[#This Row],[Looker2]]</f>
        <v>45292The WoodlandsIOP</v>
      </c>
      <c r="AA1642" s="44" t="str">
        <f>IFERROR(VLOOKUP(Raw_data[[#This Row],[Description]],'LU Table'!$A$1:$B$50,2,0),"")</f>
        <v>IOP</v>
      </c>
      <c r="AB1642" s="44" t="str">
        <f>TRIM(MID(Raw_data[[#This Row],[Location]],LEN("Positive Recovery- ")+1,LEN(Raw_data[[#This Row],[Location]])))</f>
        <v>The Woodlands</v>
      </c>
      <c r="AC1642" s="45">
        <f t="shared" si="26"/>
        <v>45292</v>
      </c>
      <c r="AD1642" s="44" t="str">
        <f>VLOOKUP(Raw_data[[#This Row],[Locations]]&amp;Raw_data[[#This Row],[Looker2]],Category!A:E,5,0)</f>
        <v>Affiliate</v>
      </c>
      <c r="AE1642" s="44" t="str">
        <f>Raw_data[[#This Row],[Locations]]&amp;Raw_data[[#This Row],[Looker2]]</f>
        <v>The WoodlandsIOP</v>
      </c>
    </row>
    <row r="1643" spans="1:31">
      <c r="A1643" s="15">
        <v>45309</v>
      </c>
      <c r="B1643" s="15">
        <v>45307</v>
      </c>
      <c r="C1643" t="s">
        <v>9</v>
      </c>
      <c r="D1643">
        <v>207621</v>
      </c>
      <c r="E1643" t="s">
        <v>879</v>
      </c>
      <c r="F1643" t="s">
        <v>332</v>
      </c>
      <c r="G1643" t="s">
        <v>880</v>
      </c>
      <c r="H1643" t="s">
        <v>159</v>
      </c>
      <c r="I1643" t="s">
        <v>232</v>
      </c>
      <c r="J1643" t="s">
        <v>17</v>
      </c>
      <c r="K1643" t="s">
        <v>22</v>
      </c>
      <c r="L1643" t="s">
        <v>128</v>
      </c>
      <c r="M1643">
        <v>1</v>
      </c>
      <c r="N1643" s="47">
        <v>225</v>
      </c>
      <c r="O1643" s="47">
        <v>0</v>
      </c>
      <c r="P1643" s="47">
        <v>0</v>
      </c>
      <c r="Q1643" s="47">
        <v>0</v>
      </c>
      <c r="R1643" s="47">
        <v>0</v>
      </c>
      <c r="S1643" s="47">
        <v>225</v>
      </c>
      <c r="T1643" s="47">
        <v>225</v>
      </c>
      <c r="U1643" s="47">
        <v>225</v>
      </c>
      <c r="V1643" t="s">
        <v>71</v>
      </c>
      <c r="W1643" t="s">
        <v>72</v>
      </c>
      <c r="X1643"/>
      <c r="Y1643" t="s">
        <v>240</v>
      </c>
      <c r="Z1643" s="43" t="str">
        <f>Raw_data[[#This Row],[Month]]&amp;Raw_data[[#This Row],[Locations]]&amp;Raw_data[[#This Row],[Looker2]]</f>
        <v>45292AustinIOP</v>
      </c>
      <c r="AA1643" s="44" t="str">
        <f>IFERROR(VLOOKUP(Raw_data[[#This Row],[Description]],'LU Table'!$A$1:$B$50,2,0),"")</f>
        <v>IOP</v>
      </c>
      <c r="AB1643" s="44" t="str">
        <f>TRIM(MID(Raw_data[[#This Row],[Location]],LEN("Positive Recovery- ")+1,LEN(Raw_data[[#This Row],[Location]])))</f>
        <v>Austin</v>
      </c>
      <c r="AC1643" s="45">
        <f t="shared" si="26"/>
        <v>45292</v>
      </c>
      <c r="AD1643" s="44" t="str">
        <f>VLOOKUP(Raw_data[[#This Row],[Locations]]&amp;Raw_data[[#This Row],[Looker2]],Category!A:E,5,0)</f>
        <v>Affiliate</v>
      </c>
      <c r="AE1643" s="44" t="str">
        <f>Raw_data[[#This Row],[Locations]]&amp;Raw_data[[#This Row],[Looker2]]</f>
        <v>AustinIOP</v>
      </c>
    </row>
    <row r="1644" spans="1:31">
      <c r="A1644" s="15">
        <v>45309</v>
      </c>
      <c r="B1644" s="15">
        <v>45307</v>
      </c>
      <c r="C1644" t="s">
        <v>9</v>
      </c>
      <c r="D1644">
        <v>207622</v>
      </c>
      <c r="E1644" t="s">
        <v>947</v>
      </c>
      <c r="F1644" t="s">
        <v>267</v>
      </c>
      <c r="G1644" t="s">
        <v>948</v>
      </c>
      <c r="H1644" t="s">
        <v>158</v>
      </c>
      <c r="I1644" t="s">
        <v>232</v>
      </c>
      <c r="J1644" t="s">
        <v>88</v>
      </c>
      <c r="K1644" t="s">
        <v>22</v>
      </c>
      <c r="L1644" t="s">
        <v>128</v>
      </c>
      <c r="M1644">
        <v>1</v>
      </c>
      <c r="N1644" s="47">
        <v>250</v>
      </c>
      <c r="O1644" s="47">
        <v>0</v>
      </c>
      <c r="P1644" s="47">
        <v>0</v>
      </c>
      <c r="Q1644" s="47">
        <v>0</v>
      </c>
      <c r="R1644" s="47">
        <v>0</v>
      </c>
      <c r="S1644" s="47">
        <v>0</v>
      </c>
      <c r="T1644" s="47">
        <v>225</v>
      </c>
      <c r="U1644" s="47">
        <v>225</v>
      </c>
      <c r="V1644" t="s">
        <v>71</v>
      </c>
      <c r="W1644" t="s">
        <v>72</v>
      </c>
      <c r="X1644"/>
      <c r="Y1644" t="s">
        <v>240</v>
      </c>
      <c r="Z1644" s="43" t="str">
        <f>Raw_data[[#This Row],[Month]]&amp;Raw_data[[#This Row],[Locations]]&amp;Raw_data[[#This Row],[Looker2]]</f>
        <v>45292AustinIOP</v>
      </c>
      <c r="AA1644" s="44" t="str">
        <f>IFERROR(VLOOKUP(Raw_data[[#This Row],[Description]],'LU Table'!$A$1:$B$50,2,0),"")</f>
        <v>IOP</v>
      </c>
      <c r="AB1644" s="44" t="str">
        <f>TRIM(MID(Raw_data[[#This Row],[Location]],LEN("Positive Recovery- ")+1,LEN(Raw_data[[#This Row],[Location]])))</f>
        <v>Austin</v>
      </c>
      <c r="AC1644" s="45">
        <f t="shared" si="26"/>
        <v>45292</v>
      </c>
      <c r="AD1644" s="44" t="str">
        <f>VLOOKUP(Raw_data[[#This Row],[Locations]]&amp;Raw_data[[#This Row],[Looker2]],Category!A:E,5,0)</f>
        <v>Affiliate</v>
      </c>
      <c r="AE1644" s="44" t="str">
        <f>Raw_data[[#This Row],[Locations]]&amp;Raw_data[[#This Row],[Looker2]]</f>
        <v>AustinIOP</v>
      </c>
    </row>
    <row r="1645" spans="1:31">
      <c r="A1645" s="15">
        <v>45309</v>
      </c>
      <c r="B1645" s="15">
        <v>45307</v>
      </c>
      <c r="C1645" t="s">
        <v>9</v>
      </c>
      <c r="D1645">
        <v>207623</v>
      </c>
      <c r="E1645" t="s">
        <v>943</v>
      </c>
      <c r="F1645" t="s">
        <v>305</v>
      </c>
      <c r="G1645" t="s">
        <v>944</v>
      </c>
      <c r="H1645" t="s">
        <v>159</v>
      </c>
      <c r="I1645" t="s">
        <v>232</v>
      </c>
      <c r="J1645" t="s">
        <v>17</v>
      </c>
      <c r="K1645" t="s">
        <v>22</v>
      </c>
      <c r="L1645" t="s">
        <v>128</v>
      </c>
      <c r="M1645">
        <v>1</v>
      </c>
      <c r="N1645" s="47">
        <v>225</v>
      </c>
      <c r="O1645" s="47">
        <v>0</v>
      </c>
      <c r="P1645" s="47">
        <v>0</v>
      </c>
      <c r="Q1645" s="47">
        <v>0</v>
      </c>
      <c r="R1645" s="47">
        <v>0</v>
      </c>
      <c r="S1645" s="47">
        <v>0</v>
      </c>
      <c r="T1645" s="47">
        <v>225</v>
      </c>
      <c r="U1645" s="47">
        <v>0</v>
      </c>
      <c r="V1645" t="s">
        <v>71</v>
      </c>
      <c r="W1645" t="s">
        <v>72</v>
      </c>
      <c r="X1645"/>
      <c r="Y1645" t="s">
        <v>240</v>
      </c>
      <c r="Z1645" s="43" t="str">
        <f>Raw_data[[#This Row],[Month]]&amp;Raw_data[[#This Row],[Locations]]&amp;Raw_data[[#This Row],[Looker2]]</f>
        <v>45292AustinIOP</v>
      </c>
      <c r="AA1645" s="44" t="str">
        <f>IFERROR(VLOOKUP(Raw_data[[#This Row],[Description]],'LU Table'!$A$1:$B$50,2,0),"")</f>
        <v>IOP</v>
      </c>
      <c r="AB1645" s="44" t="str">
        <f>TRIM(MID(Raw_data[[#This Row],[Location]],LEN("Positive Recovery- ")+1,LEN(Raw_data[[#This Row],[Location]])))</f>
        <v>Austin</v>
      </c>
      <c r="AC1645" s="45">
        <f t="shared" si="26"/>
        <v>45292</v>
      </c>
      <c r="AD1645" s="44" t="str">
        <f>VLOOKUP(Raw_data[[#This Row],[Locations]]&amp;Raw_data[[#This Row],[Looker2]],Category!A:E,5,0)</f>
        <v>Affiliate</v>
      </c>
      <c r="AE1645" s="44" t="str">
        <f>Raw_data[[#This Row],[Locations]]&amp;Raw_data[[#This Row],[Looker2]]</f>
        <v>AustinIOP</v>
      </c>
    </row>
    <row r="1646" spans="1:31">
      <c r="A1646" s="15">
        <v>45309</v>
      </c>
      <c r="B1646" s="15">
        <v>45307</v>
      </c>
      <c r="C1646" t="s">
        <v>9</v>
      </c>
      <c r="D1646">
        <v>207624</v>
      </c>
      <c r="E1646" t="s">
        <v>789</v>
      </c>
      <c r="F1646" t="s">
        <v>557</v>
      </c>
      <c r="G1646" t="s">
        <v>521</v>
      </c>
      <c r="H1646" t="s">
        <v>158</v>
      </c>
      <c r="I1646" t="s">
        <v>232</v>
      </c>
      <c r="J1646" t="s">
        <v>88</v>
      </c>
      <c r="K1646" t="s">
        <v>22</v>
      </c>
      <c r="L1646" t="s">
        <v>128</v>
      </c>
      <c r="M1646">
        <v>1</v>
      </c>
      <c r="N1646" s="47">
        <v>250</v>
      </c>
      <c r="O1646" s="47">
        <v>0</v>
      </c>
      <c r="P1646" s="47">
        <v>0</v>
      </c>
      <c r="Q1646" s="47">
        <v>0</v>
      </c>
      <c r="R1646" s="47">
        <v>0</v>
      </c>
      <c r="S1646" s="47">
        <v>0</v>
      </c>
      <c r="T1646" s="47">
        <v>225</v>
      </c>
      <c r="U1646" s="47">
        <v>25</v>
      </c>
      <c r="V1646" t="s">
        <v>71</v>
      </c>
      <c r="W1646" t="s">
        <v>72</v>
      </c>
      <c r="X1646"/>
      <c r="Y1646" t="s">
        <v>240</v>
      </c>
      <c r="Z1646" s="43" t="str">
        <f>Raw_data[[#This Row],[Month]]&amp;Raw_data[[#This Row],[Locations]]&amp;Raw_data[[#This Row],[Looker2]]</f>
        <v>45292AustinIOP</v>
      </c>
      <c r="AA1646" s="44" t="str">
        <f>IFERROR(VLOOKUP(Raw_data[[#This Row],[Description]],'LU Table'!$A$1:$B$50,2,0),"")</f>
        <v>IOP</v>
      </c>
      <c r="AB1646" s="44" t="str">
        <f>TRIM(MID(Raw_data[[#This Row],[Location]],LEN("Positive Recovery- ")+1,LEN(Raw_data[[#This Row],[Location]])))</f>
        <v>Austin</v>
      </c>
      <c r="AC1646" s="45">
        <f t="shared" si="26"/>
        <v>45292</v>
      </c>
      <c r="AD1646" s="44" t="str">
        <f>VLOOKUP(Raw_data[[#This Row],[Locations]]&amp;Raw_data[[#This Row],[Looker2]],Category!A:E,5,0)</f>
        <v>Affiliate</v>
      </c>
      <c r="AE1646" s="44" t="str">
        <f>Raw_data[[#This Row],[Locations]]&amp;Raw_data[[#This Row],[Looker2]]</f>
        <v>AustinIOP</v>
      </c>
    </row>
    <row r="1647" spans="1:31">
      <c r="A1647" s="15">
        <v>45309</v>
      </c>
      <c r="B1647" s="15">
        <v>45307</v>
      </c>
      <c r="C1647" t="s">
        <v>9</v>
      </c>
      <c r="D1647">
        <v>207625</v>
      </c>
      <c r="E1647" t="s">
        <v>790</v>
      </c>
      <c r="F1647" t="s">
        <v>380</v>
      </c>
      <c r="G1647" t="s">
        <v>791</v>
      </c>
      <c r="H1647" t="s">
        <v>160</v>
      </c>
      <c r="I1647" t="s">
        <v>232</v>
      </c>
      <c r="J1647" t="s">
        <v>90</v>
      </c>
      <c r="K1647" t="s">
        <v>22</v>
      </c>
      <c r="L1647" t="s">
        <v>128</v>
      </c>
      <c r="M1647">
        <v>1</v>
      </c>
      <c r="N1647" s="47">
        <v>220</v>
      </c>
      <c r="O1647" s="47">
        <v>0</v>
      </c>
      <c r="P1647" s="47">
        <v>0</v>
      </c>
      <c r="Q1647" s="47">
        <v>0</v>
      </c>
      <c r="R1647" s="47">
        <v>0</v>
      </c>
      <c r="S1647" s="47">
        <v>220</v>
      </c>
      <c r="T1647" s="47">
        <v>198</v>
      </c>
      <c r="U1647" s="47">
        <v>198</v>
      </c>
      <c r="V1647" t="s">
        <v>71</v>
      </c>
      <c r="W1647" t="s">
        <v>72</v>
      </c>
      <c r="X1647"/>
      <c r="Y1647" t="s">
        <v>240</v>
      </c>
      <c r="Z1647" s="43" t="str">
        <f>Raw_data[[#This Row],[Month]]&amp;Raw_data[[#This Row],[Locations]]&amp;Raw_data[[#This Row],[Looker2]]</f>
        <v>45292AustinIOP</v>
      </c>
      <c r="AA1647" s="44" t="str">
        <f>IFERROR(VLOOKUP(Raw_data[[#This Row],[Description]],'LU Table'!$A$1:$B$50,2,0),"")</f>
        <v>IOP</v>
      </c>
      <c r="AB1647" s="44" t="str">
        <f>TRIM(MID(Raw_data[[#This Row],[Location]],LEN("Positive Recovery- ")+1,LEN(Raw_data[[#This Row],[Location]])))</f>
        <v>Austin</v>
      </c>
      <c r="AC1647" s="45">
        <f t="shared" si="26"/>
        <v>45292</v>
      </c>
      <c r="AD1647" s="44" t="str">
        <f>VLOOKUP(Raw_data[[#This Row],[Locations]]&amp;Raw_data[[#This Row],[Looker2]],Category!A:E,5,0)</f>
        <v>Affiliate</v>
      </c>
      <c r="AE1647" s="44" t="str">
        <f>Raw_data[[#This Row],[Locations]]&amp;Raw_data[[#This Row],[Looker2]]</f>
        <v>AustinIOP</v>
      </c>
    </row>
    <row r="1648" spans="1:31">
      <c r="A1648" s="15">
        <v>45309</v>
      </c>
      <c r="B1648" s="15">
        <v>45307</v>
      </c>
      <c r="C1648" t="s">
        <v>9</v>
      </c>
      <c r="D1648">
        <v>207626</v>
      </c>
      <c r="E1648" t="s">
        <v>1015</v>
      </c>
      <c r="F1648" t="s">
        <v>261</v>
      </c>
      <c r="G1648" t="s">
        <v>1016</v>
      </c>
      <c r="H1648" t="s">
        <v>158</v>
      </c>
      <c r="I1648" t="s">
        <v>232</v>
      </c>
      <c r="J1648" t="s">
        <v>806</v>
      </c>
      <c r="K1648" t="s">
        <v>79</v>
      </c>
      <c r="L1648" t="s">
        <v>128</v>
      </c>
      <c r="M1648">
        <v>1</v>
      </c>
      <c r="N1648" s="47">
        <v>185</v>
      </c>
      <c r="O1648" s="47">
        <v>0</v>
      </c>
      <c r="P1648" s="47">
        <v>0</v>
      </c>
      <c r="Q1648" s="47">
        <v>0</v>
      </c>
      <c r="R1648" s="47">
        <v>0</v>
      </c>
      <c r="S1648" s="47">
        <v>0</v>
      </c>
      <c r="T1648" s="47">
        <v>166.5</v>
      </c>
      <c r="U1648" s="47">
        <v>166.5</v>
      </c>
      <c r="V1648" t="s">
        <v>71</v>
      </c>
      <c r="W1648" t="s">
        <v>72</v>
      </c>
      <c r="X1648"/>
      <c r="Y1648" t="s">
        <v>240</v>
      </c>
      <c r="Z1648" s="43" t="str">
        <f>Raw_data[[#This Row],[Month]]&amp;Raw_data[[#This Row],[Locations]]&amp;Raw_data[[#This Row],[Looker2]]</f>
        <v>45292Cinco RanchIOP</v>
      </c>
      <c r="AA1648" s="44" t="str">
        <f>IFERROR(VLOOKUP(Raw_data[[#This Row],[Description]],'LU Table'!$A$1:$B$50,2,0),"")</f>
        <v>IOP</v>
      </c>
      <c r="AB1648" s="44" t="str">
        <f>TRIM(MID(Raw_data[[#This Row],[Location]],LEN("Positive Recovery- ")+1,LEN(Raw_data[[#This Row],[Location]])))</f>
        <v>Cinco Ranch</v>
      </c>
      <c r="AC1648" s="45">
        <f t="shared" si="26"/>
        <v>45292</v>
      </c>
      <c r="AD1648" s="44" t="str">
        <f>VLOOKUP(Raw_data[[#This Row],[Locations]]&amp;Raw_data[[#This Row],[Looker2]],Category!A:E,5,0)</f>
        <v>Affiliate</v>
      </c>
      <c r="AE1648" s="44" t="str">
        <f>Raw_data[[#This Row],[Locations]]&amp;Raw_data[[#This Row],[Looker2]]</f>
        <v>Cinco RanchIOP</v>
      </c>
    </row>
    <row r="1649" spans="1:31">
      <c r="A1649" s="15">
        <v>45309</v>
      </c>
      <c r="B1649" s="15">
        <v>45307</v>
      </c>
      <c r="C1649" t="s">
        <v>9</v>
      </c>
      <c r="D1649">
        <v>207627</v>
      </c>
      <c r="E1649" t="s">
        <v>1017</v>
      </c>
      <c r="F1649" t="s">
        <v>1018</v>
      </c>
      <c r="G1649" t="s">
        <v>1019</v>
      </c>
      <c r="H1649" t="s">
        <v>158</v>
      </c>
      <c r="I1649" t="s">
        <v>232</v>
      </c>
      <c r="J1649" t="s">
        <v>88</v>
      </c>
      <c r="K1649" t="s">
        <v>79</v>
      </c>
      <c r="L1649" t="s">
        <v>128</v>
      </c>
      <c r="M1649">
        <v>1</v>
      </c>
      <c r="N1649" s="47">
        <v>250</v>
      </c>
      <c r="O1649" s="47">
        <v>0</v>
      </c>
      <c r="P1649" s="47">
        <v>0</v>
      </c>
      <c r="Q1649" s="47">
        <v>0</v>
      </c>
      <c r="R1649" s="47">
        <v>0</v>
      </c>
      <c r="S1649" s="47">
        <v>0</v>
      </c>
      <c r="T1649" s="47">
        <v>225</v>
      </c>
      <c r="U1649" s="47">
        <v>0</v>
      </c>
      <c r="V1649" t="s">
        <v>71</v>
      </c>
      <c r="W1649" t="s">
        <v>72</v>
      </c>
      <c r="X1649"/>
      <c r="Y1649" t="s">
        <v>240</v>
      </c>
      <c r="Z1649" s="43" t="str">
        <f>Raw_data[[#This Row],[Month]]&amp;Raw_data[[#This Row],[Locations]]&amp;Raw_data[[#This Row],[Looker2]]</f>
        <v>45292Cinco RanchIOP</v>
      </c>
      <c r="AA1649" s="44" t="str">
        <f>IFERROR(VLOOKUP(Raw_data[[#This Row],[Description]],'LU Table'!$A$1:$B$50,2,0),"")</f>
        <v>IOP</v>
      </c>
      <c r="AB1649" s="44" t="str">
        <f>TRIM(MID(Raw_data[[#This Row],[Location]],LEN("Positive Recovery- ")+1,LEN(Raw_data[[#This Row],[Location]])))</f>
        <v>Cinco Ranch</v>
      </c>
      <c r="AC1649" s="45">
        <f t="shared" si="26"/>
        <v>45292</v>
      </c>
      <c r="AD1649" s="44" t="str">
        <f>VLOOKUP(Raw_data[[#This Row],[Locations]]&amp;Raw_data[[#This Row],[Looker2]],Category!A:E,5,0)</f>
        <v>Affiliate</v>
      </c>
      <c r="AE1649" s="44" t="str">
        <f>Raw_data[[#This Row],[Locations]]&amp;Raw_data[[#This Row],[Looker2]]</f>
        <v>Cinco RanchIOP</v>
      </c>
    </row>
    <row r="1650" spans="1:31">
      <c r="A1650" s="15">
        <v>45309</v>
      </c>
      <c r="B1650" s="15">
        <v>45307</v>
      </c>
      <c r="C1650" t="s">
        <v>9</v>
      </c>
      <c r="D1650">
        <v>207628</v>
      </c>
      <c r="E1650" t="s">
        <v>830</v>
      </c>
      <c r="F1650" t="s">
        <v>489</v>
      </c>
      <c r="G1650" t="s">
        <v>831</v>
      </c>
      <c r="H1650" t="s">
        <v>160</v>
      </c>
      <c r="I1650" t="s">
        <v>232</v>
      </c>
      <c r="J1650" t="s">
        <v>90</v>
      </c>
      <c r="K1650" t="s">
        <v>79</v>
      </c>
      <c r="L1650" t="s">
        <v>128</v>
      </c>
      <c r="M1650">
        <v>1</v>
      </c>
      <c r="N1650" s="47">
        <v>220</v>
      </c>
      <c r="O1650" s="47">
        <v>0</v>
      </c>
      <c r="P1650" s="47">
        <v>0</v>
      </c>
      <c r="Q1650" s="47">
        <v>0</v>
      </c>
      <c r="R1650" s="47">
        <v>0</v>
      </c>
      <c r="S1650" s="47">
        <v>0</v>
      </c>
      <c r="T1650" s="47">
        <v>198</v>
      </c>
      <c r="U1650" s="47">
        <v>22</v>
      </c>
      <c r="V1650" t="s">
        <v>71</v>
      </c>
      <c r="W1650" t="s">
        <v>72</v>
      </c>
      <c r="X1650"/>
      <c r="Y1650" t="s">
        <v>240</v>
      </c>
      <c r="Z1650" s="43" t="str">
        <f>Raw_data[[#This Row],[Month]]&amp;Raw_data[[#This Row],[Locations]]&amp;Raw_data[[#This Row],[Looker2]]</f>
        <v>45292Cinco RanchIOP</v>
      </c>
      <c r="AA1650" s="44" t="str">
        <f>IFERROR(VLOOKUP(Raw_data[[#This Row],[Description]],'LU Table'!$A$1:$B$50,2,0),"")</f>
        <v>IOP</v>
      </c>
      <c r="AB1650" s="44" t="str">
        <f>TRIM(MID(Raw_data[[#This Row],[Location]],LEN("Positive Recovery- ")+1,LEN(Raw_data[[#This Row],[Location]])))</f>
        <v>Cinco Ranch</v>
      </c>
      <c r="AC1650" s="45">
        <f t="shared" si="26"/>
        <v>45292</v>
      </c>
      <c r="AD1650" s="44" t="str">
        <f>VLOOKUP(Raw_data[[#This Row],[Locations]]&amp;Raw_data[[#This Row],[Looker2]],Category!A:E,5,0)</f>
        <v>Affiliate</v>
      </c>
      <c r="AE1650" s="44" t="str">
        <f>Raw_data[[#This Row],[Locations]]&amp;Raw_data[[#This Row],[Looker2]]</f>
        <v>Cinco RanchIOP</v>
      </c>
    </row>
    <row r="1651" spans="1:31">
      <c r="A1651" s="15">
        <v>45309</v>
      </c>
      <c r="B1651" s="15">
        <v>45307</v>
      </c>
      <c r="C1651" t="s">
        <v>9</v>
      </c>
      <c r="D1651">
        <v>207629</v>
      </c>
      <c r="E1651" t="s">
        <v>860</v>
      </c>
      <c r="F1651" t="s">
        <v>290</v>
      </c>
      <c r="G1651" t="s">
        <v>472</v>
      </c>
      <c r="H1651" t="s">
        <v>160</v>
      </c>
      <c r="I1651" t="s">
        <v>232</v>
      </c>
      <c r="J1651" t="s">
        <v>95</v>
      </c>
      <c r="K1651" t="s">
        <v>79</v>
      </c>
      <c r="L1651" t="s">
        <v>128</v>
      </c>
      <c r="M1651">
        <v>1</v>
      </c>
      <c r="N1651" s="47">
        <v>130</v>
      </c>
      <c r="O1651" s="47">
        <v>0</v>
      </c>
      <c r="P1651" s="47">
        <v>0</v>
      </c>
      <c r="Q1651" s="47">
        <v>0</v>
      </c>
      <c r="R1651" s="47">
        <v>0</v>
      </c>
      <c r="S1651" s="47">
        <v>0</v>
      </c>
      <c r="T1651" s="47">
        <v>117</v>
      </c>
      <c r="U1651" s="47">
        <v>26</v>
      </c>
      <c r="V1651" t="s">
        <v>71</v>
      </c>
      <c r="W1651" t="s">
        <v>72</v>
      </c>
      <c r="X1651"/>
      <c r="Y1651" t="s">
        <v>240</v>
      </c>
      <c r="Z1651" s="43" t="str">
        <f>Raw_data[[#This Row],[Month]]&amp;Raw_data[[#This Row],[Locations]]&amp;Raw_data[[#This Row],[Looker2]]</f>
        <v>45292Cinco RanchIOP</v>
      </c>
      <c r="AA1651" s="44" t="str">
        <f>IFERROR(VLOOKUP(Raw_data[[#This Row],[Description]],'LU Table'!$A$1:$B$50,2,0),"")</f>
        <v>IOP</v>
      </c>
      <c r="AB1651" s="44" t="str">
        <f>TRIM(MID(Raw_data[[#This Row],[Location]],LEN("Positive Recovery- ")+1,LEN(Raw_data[[#This Row],[Location]])))</f>
        <v>Cinco Ranch</v>
      </c>
      <c r="AC1651" s="45">
        <f t="shared" si="26"/>
        <v>45292</v>
      </c>
      <c r="AD1651" s="44" t="str">
        <f>VLOOKUP(Raw_data[[#This Row],[Locations]]&amp;Raw_data[[#This Row],[Looker2]],Category!A:E,5,0)</f>
        <v>Affiliate</v>
      </c>
      <c r="AE1651" s="44" t="str">
        <f>Raw_data[[#This Row],[Locations]]&amp;Raw_data[[#This Row],[Looker2]]</f>
        <v>Cinco RanchIOP</v>
      </c>
    </row>
    <row r="1652" spans="1:31">
      <c r="A1652" s="15">
        <v>45309</v>
      </c>
      <c r="B1652" s="15">
        <v>45307</v>
      </c>
      <c r="C1652" t="s">
        <v>9</v>
      </c>
      <c r="D1652">
        <v>207630</v>
      </c>
      <c r="E1652" t="s">
        <v>809</v>
      </c>
      <c r="F1652" t="s">
        <v>326</v>
      </c>
      <c r="G1652" t="s">
        <v>810</v>
      </c>
      <c r="H1652" t="s">
        <v>158</v>
      </c>
      <c r="I1652" t="s">
        <v>232</v>
      </c>
      <c r="J1652" t="s">
        <v>88</v>
      </c>
      <c r="K1652" t="s">
        <v>234</v>
      </c>
      <c r="L1652" t="s">
        <v>128</v>
      </c>
      <c r="M1652">
        <v>1</v>
      </c>
      <c r="N1652" s="47">
        <v>250</v>
      </c>
      <c r="O1652" s="47">
        <v>0</v>
      </c>
      <c r="P1652" s="47">
        <v>0</v>
      </c>
      <c r="Q1652" s="47">
        <v>0</v>
      </c>
      <c r="R1652" s="47">
        <v>0</v>
      </c>
      <c r="S1652" s="47">
        <v>0</v>
      </c>
      <c r="T1652" s="47">
        <v>225</v>
      </c>
      <c r="U1652" s="47">
        <v>225</v>
      </c>
      <c r="V1652" t="s">
        <v>71</v>
      </c>
      <c r="W1652" t="s">
        <v>72</v>
      </c>
      <c r="X1652"/>
      <c r="Y1652" t="s">
        <v>240</v>
      </c>
      <c r="Z1652" s="43" t="str">
        <f>Raw_data[[#This Row],[Month]]&amp;Raw_data[[#This Row],[Locations]]&amp;Raw_data[[#This Row],[Looker2]]</f>
        <v>45292Clear LakeIOP</v>
      </c>
      <c r="AA1652" s="44" t="str">
        <f>IFERROR(VLOOKUP(Raw_data[[#This Row],[Description]],'LU Table'!$A$1:$B$50,2,0),"")</f>
        <v>IOP</v>
      </c>
      <c r="AB1652" s="44" t="str">
        <f>TRIM(MID(Raw_data[[#This Row],[Location]],LEN("Positive Recovery- ")+1,LEN(Raw_data[[#This Row],[Location]])))</f>
        <v>Clear Lake</v>
      </c>
      <c r="AC1652" s="45">
        <f t="shared" si="26"/>
        <v>45292</v>
      </c>
      <c r="AD1652" s="44" t="str">
        <f>VLOOKUP(Raw_data[[#This Row],[Locations]]&amp;Raw_data[[#This Row],[Looker2]],Category!A:E,5,0)</f>
        <v>Affiliate</v>
      </c>
      <c r="AE1652" s="44" t="str">
        <f>Raw_data[[#This Row],[Locations]]&amp;Raw_data[[#This Row],[Looker2]]</f>
        <v>Clear LakeIOP</v>
      </c>
    </row>
    <row r="1653" spans="1:31">
      <c r="A1653" s="15">
        <v>45309</v>
      </c>
      <c r="B1653" s="15">
        <v>45307</v>
      </c>
      <c r="C1653" t="s">
        <v>9</v>
      </c>
      <c r="D1653">
        <v>207631</v>
      </c>
      <c r="E1653" t="s">
        <v>951</v>
      </c>
      <c r="F1653" t="s">
        <v>479</v>
      </c>
      <c r="G1653" t="s">
        <v>952</v>
      </c>
      <c r="H1653" t="s">
        <v>160</v>
      </c>
      <c r="I1653" t="s">
        <v>232</v>
      </c>
      <c r="J1653" t="s">
        <v>961</v>
      </c>
      <c r="K1653" t="s">
        <v>18</v>
      </c>
      <c r="L1653" t="s">
        <v>128</v>
      </c>
      <c r="M1653">
        <v>1</v>
      </c>
      <c r="N1653" s="47">
        <v>220</v>
      </c>
      <c r="O1653" s="47">
        <v>0</v>
      </c>
      <c r="P1653" s="47">
        <v>0</v>
      </c>
      <c r="Q1653" s="47">
        <v>0</v>
      </c>
      <c r="R1653" s="47">
        <v>0</v>
      </c>
      <c r="S1653" s="47">
        <v>220</v>
      </c>
      <c r="T1653" s="47">
        <v>198</v>
      </c>
      <c r="U1653" s="47">
        <v>198</v>
      </c>
      <c r="V1653" t="s">
        <v>71</v>
      </c>
      <c r="W1653" t="s">
        <v>72</v>
      </c>
      <c r="X1653"/>
      <c r="Y1653" t="s">
        <v>240</v>
      </c>
      <c r="Z1653" s="43" t="str">
        <f>Raw_data[[#This Row],[Month]]&amp;Raw_data[[#This Row],[Locations]]&amp;Raw_data[[#This Row],[Looker2]]</f>
        <v>45292San AntonioIOP</v>
      </c>
      <c r="AA1653" s="44" t="str">
        <f>IFERROR(VLOOKUP(Raw_data[[#This Row],[Description]],'LU Table'!$A$1:$B$50,2,0),"")</f>
        <v>IOP</v>
      </c>
      <c r="AB1653" s="44" t="str">
        <f>TRIM(MID(Raw_data[[#This Row],[Location]],LEN("Positive Recovery- ")+1,LEN(Raw_data[[#This Row],[Location]])))</f>
        <v>San Antonio</v>
      </c>
      <c r="AC1653" s="45">
        <f t="shared" si="26"/>
        <v>45292</v>
      </c>
      <c r="AD1653" s="44" t="str">
        <f>VLOOKUP(Raw_data[[#This Row],[Locations]]&amp;Raw_data[[#This Row],[Looker2]],Category!A:E,5,0)</f>
        <v>Affiliate</v>
      </c>
      <c r="AE1653" s="44" t="str">
        <f>Raw_data[[#This Row],[Locations]]&amp;Raw_data[[#This Row],[Looker2]]</f>
        <v>San AntonioIOP</v>
      </c>
    </row>
    <row r="1654" spans="1:31">
      <c r="A1654" s="15">
        <v>45309</v>
      </c>
      <c r="B1654" s="15">
        <v>45307</v>
      </c>
      <c r="C1654" t="s">
        <v>9</v>
      </c>
      <c r="D1654">
        <v>207632</v>
      </c>
      <c r="E1654" t="s">
        <v>662</v>
      </c>
      <c r="F1654" t="s">
        <v>289</v>
      </c>
      <c r="G1654" t="s">
        <v>663</v>
      </c>
      <c r="H1654" t="s">
        <v>158</v>
      </c>
      <c r="I1654" t="s">
        <v>232</v>
      </c>
      <c r="J1654" t="s">
        <v>87</v>
      </c>
      <c r="K1654" t="s">
        <v>579</v>
      </c>
      <c r="L1654" t="s">
        <v>128</v>
      </c>
      <c r="M1654">
        <v>1</v>
      </c>
      <c r="N1654" s="47">
        <v>275</v>
      </c>
      <c r="O1654" s="47">
        <v>0</v>
      </c>
      <c r="P1654" s="47">
        <v>0</v>
      </c>
      <c r="Q1654" s="47">
        <v>0</v>
      </c>
      <c r="R1654" s="47">
        <v>0</v>
      </c>
      <c r="S1654" s="47">
        <v>0</v>
      </c>
      <c r="T1654" s="47">
        <v>247.5</v>
      </c>
      <c r="U1654" s="47">
        <v>247.5</v>
      </c>
      <c r="V1654" t="s">
        <v>71</v>
      </c>
      <c r="W1654" t="s">
        <v>72</v>
      </c>
      <c r="X1654"/>
      <c r="Y1654" t="s">
        <v>240</v>
      </c>
      <c r="Z1654" s="43" t="str">
        <f>Raw_data[[#This Row],[Month]]&amp;Raw_data[[#This Row],[Locations]]&amp;Raw_data[[#This Row],[Looker2]]</f>
        <v>45292Round RockIOP</v>
      </c>
      <c r="AA1654" s="44" t="str">
        <f>IFERROR(VLOOKUP(Raw_data[[#This Row],[Description]],'LU Table'!$A$1:$B$50,2,0),"")</f>
        <v>IOP</v>
      </c>
      <c r="AB1654" s="44" t="str">
        <f>TRIM(MID(Raw_data[[#This Row],[Location]],LEN("Positive Recovery- ")+1,LEN(Raw_data[[#This Row],[Location]])))</f>
        <v>Round Rock</v>
      </c>
      <c r="AC1654" s="45">
        <f t="shared" si="26"/>
        <v>45292</v>
      </c>
      <c r="AD1654" s="44" t="str">
        <f>VLOOKUP(Raw_data[[#This Row],[Locations]]&amp;Raw_data[[#This Row],[Looker2]],Category!A:E,5,0)</f>
        <v>Affiliate</v>
      </c>
      <c r="AE1654" s="44" t="str">
        <f>Raw_data[[#This Row],[Locations]]&amp;Raw_data[[#This Row],[Looker2]]</f>
        <v>Round RockIOP</v>
      </c>
    </row>
    <row r="1655" spans="1:31">
      <c r="A1655" s="15">
        <v>45309</v>
      </c>
      <c r="B1655" s="15">
        <v>45307</v>
      </c>
      <c r="C1655" t="s">
        <v>9</v>
      </c>
      <c r="D1655">
        <v>207633</v>
      </c>
      <c r="E1655" t="s">
        <v>716</v>
      </c>
      <c r="F1655" t="s">
        <v>717</v>
      </c>
      <c r="G1655" t="s">
        <v>718</v>
      </c>
      <c r="H1655" t="s">
        <v>158</v>
      </c>
      <c r="I1655" t="s">
        <v>232</v>
      </c>
      <c r="J1655" t="s">
        <v>140</v>
      </c>
      <c r="K1655" t="s">
        <v>579</v>
      </c>
      <c r="L1655" t="s">
        <v>128</v>
      </c>
      <c r="M1655">
        <v>1</v>
      </c>
      <c r="N1655" s="47">
        <v>180</v>
      </c>
      <c r="O1655" s="47">
        <v>0</v>
      </c>
      <c r="P1655" s="47">
        <v>0</v>
      </c>
      <c r="Q1655" s="47">
        <v>0</v>
      </c>
      <c r="R1655" s="47">
        <v>0</v>
      </c>
      <c r="S1655" s="47">
        <v>0</v>
      </c>
      <c r="T1655" s="47">
        <v>162</v>
      </c>
      <c r="U1655" s="47">
        <v>30</v>
      </c>
      <c r="V1655" t="s">
        <v>71</v>
      </c>
      <c r="W1655" t="s">
        <v>72</v>
      </c>
      <c r="X1655"/>
      <c r="Y1655" t="s">
        <v>240</v>
      </c>
      <c r="Z1655" s="43" t="str">
        <f>Raw_data[[#This Row],[Month]]&amp;Raw_data[[#This Row],[Locations]]&amp;Raw_data[[#This Row],[Looker2]]</f>
        <v>45292Round RockIOP</v>
      </c>
      <c r="AA1655" s="44" t="str">
        <f>IFERROR(VLOOKUP(Raw_data[[#This Row],[Description]],'LU Table'!$A$1:$B$50,2,0),"")</f>
        <v>IOP</v>
      </c>
      <c r="AB1655" s="44" t="str">
        <f>TRIM(MID(Raw_data[[#This Row],[Location]],LEN("Positive Recovery- ")+1,LEN(Raw_data[[#This Row],[Location]])))</f>
        <v>Round Rock</v>
      </c>
      <c r="AC1655" s="45">
        <f t="shared" si="26"/>
        <v>45292</v>
      </c>
      <c r="AD1655" s="44" t="str">
        <f>VLOOKUP(Raw_data[[#This Row],[Locations]]&amp;Raw_data[[#This Row],[Looker2]],Category!A:E,5,0)</f>
        <v>Affiliate</v>
      </c>
      <c r="AE1655" s="44" t="str">
        <f>Raw_data[[#This Row],[Locations]]&amp;Raw_data[[#This Row],[Looker2]]</f>
        <v>Round RockIOP</v>
      </c>
    </row>
    <row r="1656" spans="1:31">
      <c r="A1656" s="15">
        <v>45309</v>
      </c>
      <c r="B1656" s="15">
        <v>45307</v>
      </c>
      <c r="C1656" t="s">
        <v>9</v>
      </c>
      <c r="D1656">
        <v>207634</v>
      </c>
      <c r="E1656" t="s">
        <v>821</v>
      </c>
      <c r="F1656" t="s">
        <v>278</v>
      </c>
      <c r="G1656" t="s">
        <v>822</v>
      </c>
      <c r="H1656" t="s">
        <v>158</v>
      </c>
      <c r="I1656" t="s">
        <v>232</v>
      </c>
      <c r="J1656" t="s">
        <v>88</v>
      </c>
      <c r="K1656" t="s">
        <v>579</v>
      </c>
      <c r="L1656" t="s">
        <v>128</v>
      </c>
      <c r="M1656">
        <v>1</v>
      </c>
      <c r="N1656" s="47">
        <v>250</v>
      </c>
      <c r="O1656" s="47">
        <v>0</v>
      </c>
      <c r="P1656" s="47">
        <v>0</v>
      </c>
      <c r="Q1656" s="47">
        <v>0</v>
      </c>
      <c r="R1656" s="47">
        <v>0</v>
      </c>
      <c r="S1656" s="47">
        <v>250</v>
      </c>
      <c r="T1656" s="47">
        <v>225</v>
      </c>
      <c r="U1656" s="47">
        <v>225</v>
      </c>
      <c r="V1656" t="s">
        <v>71</v>
      </c>
      <c r="W1656" t="s">
        <v>72</v>
      </c>
      <c r="X1656"/>
      <c r="Y1656" t="s">
        <v>240</v>
      </c>
      <c r="Z1656" s="43" t="str">
        <f>Raw_data[[#This Row],[Month]]&amp;Raw_data[[#This Row],[Locations]]&amp;Raw_data[[#This Row],[Looker2]]</f>
        <v>45292Round RockIOP</v>
      </c>
      <c r="AA1656" s="44" t="str">
        <f>IFERROR(VLOOKUP(Raw_data[[#This Row],[Description]],'LU Table'!$A$1:$B$50,2,0),"")</f>
        <v>IOP</v>
      </c>
      <c r="AB1656" s="44" t="str">
        <f>TRIM(MID(Raw_data[[#This Row],[Location]],LEN("Positive Recovery- ")+1,LEN(Raw_data[[#This Row],[Location]])))</f>
        <v>Round Rock</v>
      </c>
      <c r="AC1656" s="45">
        <f t="shared" si="26"/>
        <v>45292</v>
      </c>
      <c r="AD1656" s="44" t="str">
        <f>VLOOKUP(Raw_data[[#This Row],[Locations]]&amp;Raw_data[[#This Row],[Looker2]],Category!A:E,5,0)</f>
        <v>Affiliate</v>
      </c>
      <c r="AE1656" s="44" t="str">
        <f>Raw_data[[#This Row],[Locations]]&amp;Raw_data[[#This Row],[Looker2]]</f>
        <v>Round RockIOP</v>
      </c>
    </row>
    <row r="1657" spans="1:31">
      <c r="A1657" s="15">
        <v>45309</v>
      </c>
      <c r="B1657" s="15">
        <v>45307</v>
      </c>
      <c r="C1657" t="s">
        <v>9</v>
      </c>
      <c r="D1657">
        <v>207635</v>
      </c>
      <c r="E1657" t="s">
        <v>823</v>
      </c>
      <c r="F1657" t="s">
        <v>37</v>
      </c>
      <c r="G1657" t="s">
        <v>327</v>
      </c>
      <c r="H1657" t="s">
        <v>158</v>
      </c>
      <c r="I1657" t="s">
        <v>232</v>
      </c>
      <c r="J1657" t="s">
        <v>87</v>
      </c>
      <c r="K1657" t="s">
        <v>579</v>
      </c>
      <c r="L1657" t="s">
        <v>128</v>
      </c>
      <c r="M1657">
        <v>1</v>
      </c>
      <c r="N1657" s="47">
        <v>275</v>
      </c>
      <c r="O1657" s="47">
        <v>0</v>
      </c>
      <c r="P1657" s="47">
        <v>0</v>
      </c>
      <c r="Q1657" s="47">
        <v>0</v>
      </c>
      <c r="R1657" s="47">
        <v>0</v>
      </c>
      <c r="S1657" s="47">
        <v>275</v>
      </c>
      <c r="T1657" s="47">
        <v>247.5</v>
      </c>
      <c r="U1657" s="47">
        <v>247.5</v>
      </c>
      <c r="V1657" t="s">
        <v>71</v>
      </c>
      <c r="W1657" t="s">
        <v>72</v>
      </c>
      <c r="X1657"/>
      <c r="Y1657" t="s">
        <v>240</v>
      </c>
      <c r="Z1657" s="43" t="str">
        <f>Raw_data[[#This Row],[Month]]&amp;Raw_data[[#This Row],[Locations]]&amp;Raw_data[[#This Row],[Looker2]]</f>
        <v>45292Round RockIOP</v>
      </c>
      <c r="AA1657" s="44" t="str">
        <f>IFERROR(VLOOKUP(Raw_data[[#This Row],[Description]],'LU Table'!$A$1:$B$50,2,0),"")</f>
        <v>IOP</v>
      </c>
      <c r="AB1657" s="44" t="str">
        <f>TRIM(MID(Raw_data[[#This Row],[Location]],LEN("Positive Recovery- ")+1,LEN(Raw_data[[#This Row],[Location]])))</f>
        <v>Round Rock</v>
      </c>
      <c r="AC1657" s="45">
        <f t="shared" si="26"/>
        <v>45292</v>
      </c>
      <c r="AD1657" s="44" t="str">
        <f>VLOOKUP(Raw_data[[#This Row],[Locations]]&amp;Raw_data[[#This Row],[Looker2]],Category!A:E,5,0)</f>
        <v>Affiliate</v>
      </c>
      <c r="AE1657" s="44" t="str">
        <f>Raw_data[[#This Row],[Locations]]&amp;Raw_data[[#This Row],[Looker2]]</f>
        <v>Round RockIOP</v>
      </c>
    </row>
    <row r="1658" spans="1:31">
      <c r="A1658" s="15">
        <v>45309</v>
      </c>
      <c r="B1658" s="15">
        <v>45307</v>
      </c>
      <c r="C1658" t="s">
        <v>9</v>
      </c>
      <c r="D1658">
        <v>207636</v>
      </c>
      <c r="E1658" t="s">
        <v>86</v>
      </c>
      <c r="F1658" t="s">
        <v>420</v>
      </c>
      <c r="G1658" t="s">
        <v>421</v>
      </c>
      <c r="H1658" t="s">
        <v>169</v>
      </c>
      <c r="I1658" t="s">
        <v>232</v>
      </c>
      <c r="J1658" t="s">
        <v>17</v>
      </c>
      <c r="K1658" t="s">
        <v>77</v>
      </c>
      <c r="L1658" t="s">
        <v>23</v>
      </c>
      <c r="M1658">
        <v>1</v>
      </c>
      <c r="N1658" s="47">
        <v>40</v>
      </c>
      <c r="O1658" s="47">
        <v>0</v>
      </c>
      <c r="P1658" s="47">
        <v>0</v>
      </c>
      <c r="Q1658" s="47">
        <v>0</v>
      </c>
      <c r="R1658" s="47">
        <v>0</v>
      </c>
      <c r="S1658" s="47">
        <v>40</v>
      </c>
      <c r="T1658" s="47">
        <v>40</v>
      </c>
      <c r="U1658" s="47">
        <v>40</v>
      </c>
      <c r="V1658" t="s">
        <v>71</v>
      </c>
      <c r="W1658" t="s">
        <v>72</v>
      </c>
      <c r="X1658"/>
      <c r="Y1658" t="s">
        <v>240</v>
      </c>
      <c r="Z1658" s="43" t="str">
        <f>Raw_data[[#This Row],[Month]]&amp;Raw_data[[#This Row],[Locations]]&amp;Raw_data[[#This Row],[Looker2]]</f>
        <v>45292HumbleAftercare</v>
      </c>
      <c r="AA1658" s="44" t="str">
        <f>IFERROR(VLOOKUP(Raw_data[[#This Row],[Description]],'LU Table'!$A$1:$B$50,2,0),"")</f>
        <v>Aftercare</v>
      </c>
      <c r="AB1658" s="44" t="str">
        <f>TRIM(MID(Raw_data[[#This Row],[Location]],LEN("Positive Recovery- ")+1,LEN(Raw_data[[#This Row],[Location]])))</f>
        <v>Humble</v>
      </c>
      <c r="AC1658" s="45">
        <f t="shared" si="26"/>
        <v>45292</v>
      </c>
      <c r="AD1658" s="44" t="str">
        <f>VLOOKUP(Raw_data[[#This Row],[Locations]]&amp;Raw_data[[#This Row],[Looker2]],Category!A:E,5,0)</f>
        <v>Affiliate</v>
      </c>
      <c r="AE1658" s="44" t="str">
        <f>Raw_data[[#This Row],[Locations]]&amp;Raw_data[[#This Row],[Looker2]]</f>
        <v>HumbleAftercare</v>
      </c>
    </row>
    <row r="1659" spans="1:31">
      <c r="A1659" s="15">
        <v>45309</v>
      </c>
      <c r="B1659" s="15">
        <v>45307</v>
      </c>
      <c r="C1659" t="s">
        <v>9</v>
      </c>
      <c r="D1659">
        <v>207637</v>
      </c>
      <c r="E1659" t="s">
        <v>20</v>
      </c>
      <c r="F1659" t="s">
        <v>336</v>
      </c>
      <c r="G1659" t="s">
        <v>328</v>
      </c>
      <c r="H1659" t="s">
        <v>169</v>
      </c>
      <c r="I1659" t="s">
        <v>232</v>
      </c>
      <c r="J1659" t="s">
        <v>17</v>
      </c>
      <c r="K1659" t="s">
        <v>77</v>
      </c>
      <c r="L1659" t="s">
        <v>23</v>
      </c>
      <c r="M1659">
        <v>1</v>
      </c>
      <c r="N1659" s="47">
        <v>40</v>
      </c>
      <c r="O1659" s="47">
        <v>0</v>
      </c>
      <c r="P1659" s="47">
        <v>0</v>
      </c>
      <c r="Q1659" s="47">
        <v>0</v>
      </c>
      <c r="R1659" s="47">
        <v>0</v>
      </c>
      <c r="S1659" s="47">
        <v>0</v>
      </c>
      <c r="T1659" s="47">
        <v>40</v>
      </c>
      <c r="U1659" s="47">
        <v>0</v>
      </c>
      <c r="V1659" t="s">
        <v>71</v>
      </c>
      <c r="W1659" t="s">
        <v>72</v>
      </c>
      <c r="X1659"/>
      <c r="Y1659" t="s">
        <v>240</v>
      </c>
      <c r="Z1659" s="43" t="str">
        <f>Raw_data[[#This Row],[Month]]&amp;Raw_data[[#This Row],[Locations]]&amp;Raw_data[[#This Row],[Looker2]]</f>
        <v>45292HumbleAftercare</v>
      </c>
      <c r="AA1659" s="44" t="str">
        <f>IFERROR(VLOOKUP(Raw_data[[#This Row],[Description]],'LU Table'!$A$1:$B$50,2,0),"")</f>
        <v>Aftercare</v>
      </c>
      <c r="AB1659" s="44" t="str">
        <f>TRIM(MID(Raw_data[[#This Row],[Location]],LEN("Positive Recovery- ")+1,LEN(Raw_data[[#This Row],[Location]])))</f>
        <v>Humble</v>
      </c>
      <c r="AC1659" s="45">
        <f t="shared" si="26"/>
        <v>45292</v>
      </c>
      <c r="AD1659" s="44" t="str">
        <f>VLOOKUP(Raw_data[[#This Row],[Locations]]&amp;Raw_data[[#This Row],[Looker2]],Category!A:E,5,0)</f>
        <v>Affiliate</v>
      </c>
      <c r="AE1659" s="44" t="str">
        <f>Raw_data[[#This Row],[Locations]]&amp;Raw_data[[#This Row],[Looker2]]</f>
        <v>HumbleAftercare</v>
      </c>
    </row>
    <row r="1660" spans="1:31">
      <c r="A1660" s="15">
        <v>45309</v>
      </c>
      <c r="B1660" s="15">
        <v>45307</v>
      </c>
      <c r="C1660" t="s">
        <v>9</v>
      </c>
      <c r="D1660">
        <v>207638</v>
      </c>
      <c r="E1660" t="s">
        <v>102</v>
      </c>
      <c r="F1660" t="s">
        <v>337</v>
      </c>
      <c r="G1660" t="s">
        <v>338</v>
      </c>
      <c r="H1660" t="s">
        <v>169</v>
      </c>
      <c r="I1660" t="s">
        <v>232</v>
      </c>
      <c r="J1660" t="s">
        <v>17</v>
      </c>
      <c r="K1660" t="s">
        <v>77</v>
      </c>
      <c r="L1660" t="s">
        <v>23</v>
      </c>
      <c r="M1660">
        <v>1</v>
      </c>
      <c r="N1660" s="47">
        <v>40</v>
      </c>
      <c r="O1660" s="47">
        <v>0</v>
      </c>
      <c r="P1660" s="47">
        <v>0</v>
      </c>
      <c r="Q1660" s="47">
        <v>0</v>
      </c>
      <c r="R1660" s="47">
        <v>0</v>
      </c>
      <c r="S1660" s="47">
        <v>40</v>
      </c>
      <c r="T1660" s="47">
        <v>40</v>
      </c>
      <c r="U1660" s="47">
        <v>40</v>
      </c>
      <c r="V1660" t="s">
        <v>71</v>
      </c>
      <c r="W1660" t="s">
        <v>72</v>
      </c>
      <c r="X1660"/>
      <c r="Y1660" t="s">
        <v>240</v>
      </c>
      <c r="Z1660" s="43" t="str">
        <f>Raw_data[[#This Row],[Month]]&amp;Raw_data[[#This Row],[Locations]]&amp;Raw_data[[#This Row],[Looker2]]</f>
        <v>45292HumbleAftercare</v>
      </c>
      <c r="AA1660" s="44" t="str">
        <f>IFERROR(VLOOKUP(Raw_data[[#This Row],[Description]],'LU Table'!$A$1:$B$50,2,0),"")</f>
        <v>Aftercare</v>
      </c>
      <c r="AB1660" s="44" t="str">
        <f>TRIM(MID(Raw_data[[#This Row],[Location]],LEN("Positive Recovery- ")+1,LEN(Raw_data[[#This Row],[Location]])))</f>
        <v>Humble</v>
      </c>
      <c r="AC1660" s="45">
        <f t="shared" si="26"/>
        <v>45292</v>
      </c>
      <c r="AD1660" s="44" t="str">
        <f>VLOOKUP(Raw_data[[#This Row],[Locations]]&amp;Raw_data[[#This Row],[Looker2]],Category!A:E,5,0)</f>
        <v>Affiliate</v>
      </c>
      <c r="AE1660" s="44" t="str">
        <f>Raw_data[[#This Row],[Locations]]&amp;Raw_data[[#This Row],[Looker2]]</f>
        <v>HumbleAftercare</v>
      </c>
    </row>
    <row r="1661" spans="1:31">
      <c r="A1661" s="15">
        <v>45309</v>
      </c>
      <c r="B1661" s="15">
        <v>45307</v>
      </c>
      <c r="C1661" t="s">
        <v>9</v>
      </c>
      <c r="D1661">
        <v>207639</v>
      </c>
      <c r="E1661" t="s">
        <v>181</v>
      </c>
      <c r="F1661" t="s">
        <v>523</v>
      </c>
      <c r="G1661" t="s">
        <v>524</v>
      </c>
      <c r="H1661" t="s">
        <v>172</v>
      </c>
      <c r="I1661" t="s">
        <v>232</v>
      </c>
      <c r="J1661" t="s">
        <v>17</v>
      </c>
      <c r="K1661" t="s">
        <v>77</v>
      </c>
      <c r="L1661" t="s">
        <v>135</v>
      </c>
      <c r="M1661">
        <v>1</v>
      </c>
      <c r="N1661" s="47">
        <v>40</v>
      </c>
      <c r="O1661" s="47">
        <v>0</v>
      </c>
      <c r="P1661" s="47">
        <v>0</v>
      </c>
      <c r="Q1661" s="47">
        <v>0</v>
      </c>
      <c r="R1661" s="47">
        <v>0</v>
      </c>
      <c r="S1661" s="47">
        <v>40</v>
      </c>
      <c r="T1661" s="47">
        <v>40</v>
      </c>
      <c r="U1661" s="47">
        <v>40</v>
      </c>
      <c r="V1661" t="s">
        <v>71</v>
      </c>
      <c r="W1661" t="s">
        <v>72</v>
      </c>
      <c r="X1661"/>
      <c r="Y1661" t="s">
        <v>240</v>
      </c>
      <c r="Z1661" s="43" t="str">
        <f>Raw_data[[#This Row],[Month]]&amp;Raw_data[[#This Row],[Locations]]&amp;Raw_data[[#This Row],[Looker2]]</f>
        <v>45292HumbleAftercare</v>
      </c>
      <c r="AA1661" s="44" t="str">
        <f>IFERROR(VLOOKUP(Raw_data[[#This Row],[Description]],'LU Table'!$A$1:$B$50,2,0),"")</f>
        <v>Aftercare</v>
      </c>
      <c r="AB1661" s="44" t="str">
        <f>TRIM(MID(Raw_data[[#This Row],[Location]],LEN("Positive Recovery- ")+1,LEN(Raw_data[[#This Row],[Location]])))</f>
        <v>Humble</v>
      </c>
      <c r="AC1661" s="45">
        <f t="shared" si="26"/>
        <v>45292</v>
      </c>
      <c r="AD1661" s="44" t="str">
        <f>VLOOKUP(Raw_data[[#This Row],[Locations]]&amp;Raw_data[[#This Row],[Looker2]],Category!A:E,5,0)</f>
        <v>Affiliate</v>
      </c>
      <c r="AE1661" s="44" t="str">
        <f>Raw_data[[#This Row],[Locations]]&amp;Raw_data[[#This Row],[Looker2]]</f>
        <v>HumbleAftercare</v>
      </c>
    </row>
    <row r="1662" spans="1:31">
      <c r="A1662" s="15">
        <v>45309</v>
      </c>
      <c r="B1662" s="15">
        <v>45307</v>
      </c>
      <c r="C1662" t="s">
        <v>9</v>
      </c>
      <c r="D1662">
        <v>207640</v>
      </c>
      <c r="E1662" t="s">
        <v>589</v>
      </c>
      <c r="F1662" t="s">
        <v>311</v>
      </c>
      <c r="G1662" t="s">
        <v>590</v>
      </c>
      <c r="H1662" t="s">
        <v>172</v>
      </c>
      <c r="I1662" t="s">
        <v>232</v>
      </c>
      <c r="J1662" t="s">
        <v>17</v>
      </c>
      <c r="K1662" t="s">
        <v>77</v>
      </c>
      <c r="L1662" t="s">
        <v>135</v>
      </c>
      <c r="M1662">
        <v>1</v>
      </c>
      <c r="N1662" s="47">
        <v>40</v>
      </c>
      <c r="O1662" s="47">
        <v>0</v>
      </c>
      <c r="P1662" s="47">
        <v>0</v>
      </c>
      <c r="Q1662" s="47">
        <v>0</v>
      </c>
      <c r="R1662" s="47">
        <v>0</v>
      </c>
      <c r="S1662" s="47">
        <v>40</v>
      </c>
      <c r="T1662" s="47">
        <v>40</v>
      </c>
      <c r="U1662" s="47">
        <v>40</v>
      </c>
      <c r="V1662" t="s">
        <v>71</v>
      </c>
      <c r="W1662" t="s">
        <v>72</v>
      </c>
      <c r="X1662"/>
      <c r="Y1662" t="s">
        <v>240</v>
      </c>
      <c r="Z1662" s="43" t="str">
        <f>Raw_data[[#This Row],[Month]]&amp;Raw_data[[#This Row],[Locations]]&amp;Raw_data[[#This Row],[Looker2]]</f>
        <v>45292HumbleAftercare</v>
      </c>
      <c r="AA1662" s="44" t="str">
        <f>IFERROR(VLOOKUP(Raw_data[[#This Row],[Description]],'LU Table'!$A$1:$B$50,2,0),"")</f>
        <v>Aftercare</v>
      </c>
      <c r="AB1662" s="44" t="str">
        <f>TRIM(MID(Raw_data[[#This Row],[Location]],LEN("Positive Recovery- ")+1,LEN(Raw_data[[#This Row],[Location]])))</f>
        <v>Humble</v>
      </c>
      <c r="AC1662" s="45">
        <f t="shared" si="26"/>
        <v>45292</v>
      </c>
      <c r="AD1662" s="44" t="str">
        <f>VLOOKUP(Raw_data[[#This Row],[Locations]]&amp;Raw_data[[#This Row],[Looker2]],Category!A:E,5,0)</f>
        <v>Affiliate</v>
      </c>
      <c r="AE1662" s="44" t="str">
        <f>Raw_data[[#This Row],[Locations]]&amp;Raw_data[[#This Row],[Looker2]]</f>
        <v>HumbleAftercare</v>
      </c>
    </row>
    <row r="1663" spans="1:31">
      <c r="A1663" s="15">
        <v>45309</v>
      </c>
      <c r="B1663" s="15">
        <v>45307</v>
      </c>
      <c r="C1663" t="s">
        <v>9</v>
      </c>
      <c r="D1663">
        <v>207641</v>
      </c>
      <c r="E1663" t="s">
        <v>664</v>
      </c>
      <c r="F1663" t="s">
        <v>333</v>
      </c>
      <c r="G1663" t="s">
        <v>665</v>
      </c>
      <c r="H1663" t="s">
        <v>172</v>
      </c>
      <c r="I1663" t="s">
        <v>232</v>
      </c>
      <c r="J1663" t="s">
        <v>17</v>
      </c>
      <c r="K1663" t="s">
        <v>77</v>
      </c>
      <c r="L1663" t="s">
        <v>135</v>
      </c>
      <c r="M1663">
        <v>1</v>
      </c>
      <c r="N1663" s="47">
        <v>40</v>
      </c>
      <c r="O1663" s="47">
        <v>0</v>
      </c>
      <c r="P1663" s="47">
        <v>0</v>
      </c>
      <c r="Q1663" s="47">
        <v>0</v>
      </c>
      <c r="R1663" s="47">
        <v>0</v>
      </c>
      <c r="S1663" s="47">
        <v>40</v>
      </c>
      <c r="T1663" s="47">
        <v>40</v>
      </c>
      <c r="U1663" s="47">
        <v>40</v>
      </c>
      <c r="V1663" t="s">
        <v>71</v>
      </c>
      <c r="W1663" t="s">
        <v>72</v>
      </c>
      <c r="X1663"/>
      <c r="Y1663" t="s">
        <v>240</v>
      </c>
      <c r="Z1663" s="43" t="str">
        <f>Raw_data[[#This Row],[Month]]&amp;Raw_data[[#This Row],[Locations]]&amp;Raw_data[[#This Row],[Looker2]]</f>
        <v>45292HumbleAftercare</v>
      </c>
      <c r="AA1663" s="44" t="str">
        <f>IFERROR(VLOOKUP(Raw_data[[#This Row],[Description]],'LU Table'!$A$1:$B$50,2,0),"")</f>
        <v>Aftercare</v>
      </c>
      <c r="AB1663" s="44" t="str">
        <f>TRIM(MID(Raw_data[[#This Row],[Location]],LEN("Positive Recovery- ")+1,LEN(Raw_data[[#This Row],[Location]])))</f>
        <v>Humble</v>
      </c>
      <c r="AC1663" s="45">
        <f t="shared" si="26"/>
        <v>45292</v>
      </c>
      <c r="AD1663" s="44" t="str">
        <f>VLOOKUP(Raw_data[[#This Row],[Locations]]&amp;Raw_data[[#This Row],[Looker2]],Category!A:E,5,0)</f>
        <v>Affiliate</v>
      </c>
      <c r="AE1663" s="44" t="str">
        <f>Raw_data[[#This Row],[Locations]]&amp;Raw_data[[#This Row],[Looker2]]</f>
        <v>HumbleAftercare</v>
      </c>
    </row>
    <row r="1664" spans="1:31">
      <c r="A1664" s="15">
        <v>45309</v>
      </c>
      <c r="B1664" s="15">
        <v>45307</v>
      </c>
      <c r="C1664" t="s">
        <v>9</v>
      </c>
      <c r="D1664">
        <v>207642</v>
      </c>
      <c r="E1664" t="s">
        <v>109</v>
      </c>
      <c r="F1664" t="s">
        <v>266</v>
      </c>
      <c r="G1664" t="s">
        <v>340</v>
      </c>
      <c r="H1664" t="s">
        <v>172</v>
      </c>
      <c r="I1664" t="s">
        <v>232</v>
      </c>
      <c r="J1664" t="s">
        <v>17</v>
      </c>
      <c r="K1664" t="s">
        <v>77</v>
      </c>
      <c r="L1664" t="s">
        <v>135</v>
      </c>
      <c r="M1664">
        <v>1</v>
      </c>
      <c r="N1664" s="47">
        <v>40</v>
      </c>
      <c r="O1664" s="47">
        <v>0</v>
      </c>
      <c r="P1664" s="47">
        <v>0</v>
      </c>
      <c r="Q1664" s="47">
        <v>0</v>
      </c>
      <c r="R1664" s="47">
        <v>0</v>
      </c>
      <c r="S1664" s="47">
        <v>40</v>
      </c>
      <c r="T1664" s="47">
        <v>40</v>
      </c>
      <c r="U1664" s="47">
        <v>40</v>
      </c>
      <c r="V1664" t="s">
        <v>71</v>
      </c>
      <c r="W1664" t="s">
        <v>72</v>
      </c>
      <c r="X1664"/>
      <c r="Y1664" t="s">
        <v>240</v>
      </c>
      <c r="Z1664" s="43" t="str">
        <f>Raw_data[[#This Row],[Month]]&amp;Raw_data[[#This Row],[Locations]]&amp;Raw_data[[#This Row],[Looker2]]</f>
        <v>45292HumbleAftercare</v>
      </c>
      <c r="AA1664" s="44" t="str">
        <f>IFERROR(VLOOKUP(Raw_data[[#This Row],[Description]],'LU Table'!$A$1:$B$50,2,0),"")</f>
        <v>Aftercare</v>
      </c>
      <c r="AB1664" s="44" t="str">
        <f>TRIM(MID(Raw_data[[#This Row],[Location]],LEN("Positive Recovery- ")+1,LEN(Raw_data[[#This Row],[Location]])))</f>
        <v>Humble</v>
      </c>
      <c r="AC1664" s="45">
        <f t="shared" si="26"/>
        <v>45292</v>
      </c>
      <c r="AD1664" s="44" t="str">
        <f>VLOOKUP(Raw_data[[#This Row],[Locations]]&amp;Raw_data[[#This Row],[Looker2]],Category!A:E,5,0)</f>
        <v>Affiliate</v>
      </c>
      <c r="AE1664" s="44" t="str">
        <f>Raw_data[[#This Row],[Locations]]&amp;Raw_data[[#This Row],[Looker2]]</f>
        <v>HumbleAftercare</v>
      </c>
    </row>
    <row r="1665" spans="1:31">
      <c r="A1665" s="15">
        <v>45309</v>
      </c>
      <c r="B1665" s="15">
        <v>45307</v>
      </c>
      <c r="C1665" t="s">
        <v>9</v>
      </c>
      <c r="D1665">
        <v>207643</v>
      </c>
      <c r="E1665" t="s">
        <v>226</v>
      </c>
      <c r="F1665" t="s">
        <v>367</v>
      </c>
      <c r="G1665" t="s">
        <v>540</v>
      </c>
      <c r="H1665" t="s">
        <v>172</v>
      </c>
      <c r="I1665" t="s">
        <v>232</v>
      </c>
      <c r="J1665" t="s">
        <v>17</v>
      </c>
      <c r="K1665" t="s">
        <v>77</v>
      </c>
      <c r="L1665" t="s">
        <v>135</v>
      </c>
      <c r="M1665">
        <v>1</v>
      </c>
      <c r="N1665" s="47">
        <v>40</v>
      </c>
      <c r="O1665" s="47">
        <v>0</v>
      </c>
      <c r="P1665" s="47">
        <v>0</v>
      </c>
      <c r="Q1665" s="47">
        <v>0</v>
      </c>
      <c r="R1665" s="47">
        <v>0</v>
      </c>
      <c r="S1665" s="47">
        <v>40</v>
      </c>
      <c r="T1665" s="47">
        <v>40</v>
      </c>
      <c r="U1665" s="47">
        <v>40</v>
      </c>
      <c r="V1665" t="s">
        <v>71</v>
      </c>
      <c r="W1665" t="s">
        <v>72</v>
      </c>
      <c r="X1665"/>
      <c r="Y1665" t="s">
        <v>240</v>
      </c>
      <c r="Z1665" s="43" t="str">
        <f>Raw_data[[#This Row],[Month]]&amp;Raw_data[[#This Row],[Locations]]&amp;Raw_data[[#This Row],[Looker2]]</f>
        <v>45292HumbleAftercare</v>
      </c>
      <c r="AA1665" s="44" t="str">
        <f>IFERROR(VLOOKUP(Raw_data[[#This Row],[Description]],'LU Table'!$A$1:$B$50,2,0),"")</f>
        <v>Aftercare</v>
      </c>
      <c r="AB1665" s="44" t="str">
        <f>TRIM(MID(Raw_data[[#This Row],[Location]],LEN("Positive Recovery- ")+1,LEN(Raw_data[[#This Row],[Location]])))</f>
        <v>Humble</v>
      </c>
      <c r="AC1665" s="45">
        <f t="shared" si="26"/>
        <v>45292</v>
      </c>
      <c r="AD1665" s="44" t="str">
        <f>VLOOKUP(Raw_data[[#This Row],[Locations]]&amp;Raw_data[[#This Row],[Looker2]],Category!A:E,5,0)</f>
        <v>Affiliate</v>
      </c>
      <c r="AE1665" s="44" t="str">
        <f>Raw_data[[#This Row],[Locations]]&amp;Raw_data[[#This Row],[Looker2]]</f>
        <v>HumbleAftercare</v>
      </c>
    </row>
    <row r="1666" spans="1:31">
      <c r="A1666" s="15">
        <v>45309</v>
      </c>
      <c r="B1666" s="15">
        <v>45307</v>
      </c>
      <c r="C1666" t="s">
        <v>9</v>
      </c>
      <c r="D1666">
        <v>207644</v>
      </c>
      <c r="E1666" t="s">
        <v>884</v>
      </c>
      <c r="F1666" t="s">
        <v>324</v>
      </c>
      <c r="G1666" t="s">
        <v>643</v>
      </c>
      <c r="H1666" t="s">
        <v>158</v>
      </c>
      <c r="I1666" t="s">
        <v>232</v>
      </c>
      <c r="J1666" t="s">
        <v>87</v>
      </c>
      <c r="K1666" t="s">
        <v>77</v>
      </c>
      <c r="L1666" t="s">
        <v>128</v>
      </c>
      <c r="M1666">
        <v>1</v>
      </c>
      <c r="N1666" s="47">
        <v>275</v>
      </c>
      <c r="O1666" s="47">
        <v>0</v>
      </c>
      <c r="P1666" s="47">
        <v>0</v>
      </c>
      <c r="Q1666" s="47">
        <v>0</v>
      </c>
      <c r="R1666" s="47">
        <v>0</v>
      </c>
      <c r="S1666" s="47">
        <v>0</v>
      </c>
      <c r="T1666" s="47">
        <v>247.5</v>
      </c>
      <c r="U1666" s="47">
        <v>0</v>
      </c>
      <c r="V1666" t="s">
        <v>71</v>
      </c>
      <c r="W1666" t="s">
        <v>72</v>
      </c>
      <c r="X1666"/>
      <c r="Y1666" t="s">
        <v>240</v>
      </c>
      <c r="Z1666" s="43" t="str">
        <f>Raw_data[[#This Row],[Month]]&amp;Raw_data[[#This Row],[Locations]]&amp;Raw_data[[#This Row],[Looker2]]</f>
        <v>45292HumbleIOP</v>
      </c>
      <c r="AA1666" s="44" t="str">
        <f>IFERROR(VLOOKUP(Raw_data[[#This Row],[Description]],'LU Table'!$A$1:$B$50,2,0),"")</f>
        <v>IOP</v>
      </c>
      <c r="AB1666" s="44" t="str">
        <f>TRIM(MID(Raw_data[[#This Row],[Location]],LEN("Positive Recovery- ")+1,LEN(Raw_data[[#This Row],[Location]])))</f>
        <v>Humble</v>
      </c>
      <c r="AC1666" s="45">
        <f t="shared" si="26"/>
        <v>45292</v>
      </c>
      <c r="AD1666" s="44" t="str">
        <f>VLOOKUP(Raw_data[[#This Row],[Locations]]&amp;Raw_data[[#This Row],[Looker2]],Category!A:E,5,0)</f>
        <v>Affiliate</v>
      </c>
      <c r="AE1666" s="44" t="str">
        <f>Raw_data[[#This Row],[Locations]]&amp;Raw_data[[#This Row],[Looker2]]</f>
        <v>HumbleIOP</v>
      </c>
    </row>
    <row r="1667" spans="1:31">
      <c r="A1667" s="15">
        <v>45309</v>
      </c>
      <c r="B1667" s="15">
        <v>45307</v>
      </c>
      <c r="C1667" t="s">
        <v>9</v>
      </c>
      <c r="D1667">
        <v>207645</v>
      </c>
      <c r="E1667" t="s">
        <v>824</v>
      </c>
      <c r="F1667" t="s">
        <v>539</v>
      </c>
      <c r="G1667" t="s">
        <v>825</v>
      </c>
      <c r="H1667" t="s">
        <v>158</v>
      </c>
      <c r="I1667" t="s">
        <v>232</v>
      </c>
      <c r="J1667" t="s">
        <v>88</v>
      </c>
      <c r="K1667" t="s">
        <v>77</v>
      </c>
      <c r="L1667" t="s">
        <v>128</v>
      </c>
      <c r="M1667">
        <v>1</v>
      </c>
      <c r="N1667" s="47">
        <v>250</v>
      </c>
      <c r="O1667" s="47">
        <v>0</v>
      </c>
      <c r="P1667" s="47">
        <v>0</v>
      </c>
      <c r="Q1667" s="47">
        <v>0</v>
      </c>
      <c r="R1667" s="47">
        <v>0</v>
      </c>
      <c r="S1667" s="47">
        <v>0</v>
      </c>
      <c r="T1667" s="47">
        <v>225</v>
      </c>
      <c r="U1667" s="47">
        <v>225</v>
      </c>
      <c r="V1667" t="s">
        <v>71</v>
      </c>
      <c r="W1667" t="s">
        <v>72</v>
      </c>
      <c r="X1667"/>
      <c r="Y1667" t="s">
        <v>240</v>
      </c>
      <c r="Z1667" s="43" t="str">
        <f>Raw_data[[#This Row],[Month]]&amp;Raw_data[[#This Row],[Locations]]&amp;Raw_data[[#This Row],[Looker2]]</f>
        <v>45292HumbleIOP</v>
      </c>
      <c r="AA1667" s="44" t="str">
        <f>IFERROR(VLOOKUP(Raw_data[[#This Row],[Description]],'LU Table'!$A$1:$B$50,2,0),"")</f>
        <v>IOP</v>
      </c>
      <c r="AB1667" s="44" t="str">
        <f>TRIM(MID(Raw_data[[#This Row],[Location]],LEN("Positive Recovery- ")+1,LEN(Raw_data[[#This Row],[Location]])))</f>
        <v>Humble</v>
      </c>
      <c r="AC1667" s="45">
        <f t="shared" si="26"/>
        <v>45292</v>
      </c>
      <c r="AD1667" s="44" t="str">
        <f>VLOOKUP(Raw_data[[#This Row],[Locations]]&amp;Raw_data[[#This Row],[Looker2]],Category!A:E,5,0)</f>
        <v>Affiliate</v>
      </c>
      <c r="AE1667" s="44" t="str">
        <f>Raw_data[[#This Row],[Locations]]&amp;Raw_data[[#This Row],[Looker2]]</f>
        <v>HumbleIOP</v>
      </c>
    </row>
    <row r="1668" spans="1:31">
      <c r="A1668" s="15">
        <v>45309</v>
      </c>
      <c r="B1668" s="15">
        <v>45307</v>
      </c>
      <c r="C1668" t="s">
        <v>9</v>
      </c>
      <c r="D1668">
        <v>207646</v>
      </c>
      <c r="E1668" t="s">
        <v>953</v>
      </c>
      <c r="F1668" t="s">
        <v>417</v>
      </c>
      <c r="G1668" t="s">
        <v>263</v>
      </c>
      <c r="H1668" t="s">
        <v>160</v>
      </c>
      <c r="I1668" t="s">
        <v>232</v>
      </c>
      <c r="J1668" t="s">
        <v>95</v>
      </c>
      <c r="K1668" t="s">
        <v>77</v>
      </c>
      <c r="L1668" t="s">
        <v>128</v>
      </c>
      <c r="M1668">
        <v>1</v>
      </c>
      <c r="N1668" s="47">
        <v>130</v>
      </c>
      <c r="O1668" s="47">
        <v>0</v>
      </c>
      <c r="P1668" s="47">
        <v>0</v>
      </c>
      <c r="Q1668" s="47">
        <v>0</v>
      </c>
      <c r="R1668" s="47">
        <v>0</v>
      </c>
      <c r="S1668" s="47">
        <v>130</v>
      </c>
      <c r="T1668" s="47">
        <v>117</v>
      </c>
      <c r="U1668" s="47">
        <v>117</v>
      </c>
      <c r="V1668" t="s">
        <v>71</v>
      </c>
      <c r="W1668" t="s">
        <v>72</v>
      </c>
      <c r="X1668"/>
      <c r="Y1668" t="s">
        <v>240</v>
      </c>
      <c r="Z1668" s="43" t="str">
        <f>Raw_data[[#This Row],[Month]]&amp;Raw_data[[#This Row],[Locations]]&amp;Raw_data[[#This Row],[Looker2]]</f>
        <v>45292HumbleIOP</v>
      </c>
      <c r="AA1668" s="44" t="str">
        <f>IFERROR(VLOOKUP(Raw_data[[#This Row],[Description]],'LU Table'!$A$1:$B$50,2,0),"")</f>
        <v>IOP</v>
      </c>
      <c r="AB1668" s="44" t="str">
        <f>TRIM(MID(Raw_data[[#This Row],[Location]],LEN("Positive Recovery- ")+1,LEN(Raw_data[[#This Row],[Location]])))</f>
        <v>Humble</v>
      </c>
      <c r="AC1668" s="45">
        <f t="shared" si="26"/>
        <v>45292</v>
      </c>
      <c r="AD1668" s="44" t="str">
        <f>VLOOKUP(Raw_data[[#This Row],[Locations]]&amp;Raw_data[[#This Row],[Looker2]],Category!A:E,5,0)</f>
        <v>Affiliate</v>
      </c>
      <c r="AE1668" s="44" t="str">
        <f>Raw_data[[#This Row],[Locations]]&amp;Raw_data[[#This Row],[Looker2]]</f>
        <v>HumbleIOP</v>
      </c>
    </row>
    <row r="1669" spans="1:31">
      <c r="A1669" s="15">
        <v>45309</v>
      </c>
      <c r="B1669" s="15">
        <v>45307</v>
      </c>
      <c r="C1669" t="s">
        <v>9</v>
      </c>
      <c r="D1669">
        <v>207647</v>
      </c>
      <c r="E1669" t="s">
        <v>732</v>
      </c>
      <c r="F1669" t="s">
        <v>378</v>
      </c>
      <c r="G1669" t="s">
        <v>733</v>
      </c>
      <c r="H1669" t="s">
        <v>158</v>
      </c>
      <c r="I1669" t="s">
        <v>232</v>
      </c>
      <c r="J1669" t="s">
        <v>88</v>
      </c>
      <c r="K1669" t="s">
        <v>77</v>
      </c>
      <c r="L1669" t="s">
        <v>128</v>
      </c>
      <c r="M1669">
        <v>1</v>
      </c>
      <c r="N1669" s="47">
        <v>250</v>
      </c>
      <c r="O1669" s="47">
        <v>0</v>
      </c>
      <c r="P1669" s="47">
        <v>0</v>
      </c>
      <c r="Q1669" s="47">
        <v>0</v>
      </c>
      <c r="R1669" s="47">
        <v>0</v>
      </c>
      <c r="S1669" s="47">
        <v>250</v>
      </c>
      <c r="T1669" s="47">
        <v>225</v>
      </c>
      <c r="U1669" s="47">
        <v>225</v>
      </c>
      <c r="V1669" t="s">
        <v>71</v>
      </c>
      <c r="W1669" t="s">
        <v>72</v>
      </c>
      <c r="X1669"/>
      <c r="Y1669" t="s">
        <v>240</v>
      </c>
      <c r="Z1669" s="43" t="str">
        <f>Raw_data[[#This Row],[Month]]&amp;Raw_data[[#This Row],[Locations]]&amp;Raw_data[[#This Row],[Looker2]]</f>
        <v>45292HumbleIOP</v>
      </c>
      <c r="AA1669" s="44" t="str">
        <f>IFERROR(VLOOKUP(Raw_data[[#This Row],[Description]],'LU Table'!$A$1:$B$50,2,0),"")</f>
        <v>IOP</v>
      </c>
      <c r="AB1669" s="44" t="str">
        <f>TRIM(MID(Raw_data[[#This Row],[Location]],LEN("Positive Recovery- ")+1,LEN(Raw_data[[#This Row],[Location]])))</f>
        <v>Humble</v>
      </c>
      <c r="AC1669" s="45">
        <f t="shared" si="26"/>
        <v>45292</v>
      </c>
      <c r="AD1669" s="44" t="str">
        <f>VLOOKUP(Raw_data[[#This Row],[Locations]]&amp;Raw_data[[#This Row],[Looker2]],Category!A:E,5,0)</f>
        <v>Affiliate</v>
      </c>
      <c r="AE1669" s="44" t="str">
        <f>Raw_data[[#This Row],[Locations]]&amp;Raw_data[[#This Row],[Looker2]]</f>
        <v>HumbleIOP</v>
      </c>
    </row>
    <row r="1670" spans="1:31">
      <c r="A1670" s="15">
        <v>45309</v>
      </c>
      <c r="B1670" s="15">
        <v>45307</v>
      </c>
      <c r="C1670" t="s">
        <v>9</v>
      </c>
      <c r="D1670">
        <v>207648</v>
      </c>
      <c r="E1670" t="s">
        <v>856</v>
      </c>
      <c r="F1670" t="s">
        <v>410</v>
      </c>
      <c r="G1670" t="s">
        <v>393</v>
      </c>
      <c r="H1670" t="s">
        <v>158</v>
      </c>
      <c r="I1670" t="s">
        <v>232</v>
      </c>
      <c r="J1670" t="s">
        <v>88</v>
      </c>
      <c r="K1670" t="s">
        <v>77</v>
      </c>
      <c r="L1670" t="s">
        <v>128</v>
      </c>
      <c r="M1670">
        <v>1</v>
      </c>
      <c r="N1670" s="47">
        <v>250</v>
      </c>
      <c r="O1670" s="47">
        <v>0</v>
      </c>
      <c r="P1670" s="47">
        <v>0</v>
      </c>
      <c r="Q1670" s="47">
        <v>0</v>
      </c>
      <c r="R1670" s="47">
        <v>0</v>
      </c>
      <c r="S1670" s="47">
        <v>0</v>
      </c>
      <c r="T1670" s="47">
        <v>225</v>
      </c>
      <c r="U1670" s="47">
        <v>25</v>
      </c>
      <c r="V1670" t="s">
        <v>71</v>
      </c>
      <c r="W1670" t="s">
        <v>72</v>
      </c>
      <c r="X1670"/>
      <c r="Y1670" t="s">
        <v>240</v>
      </c>
      <c r="Z1670" s="43" t="str">
        <f>Raw_data[[#This Row],[Month]]&amp;Raw_data[[#This Row],[Locations]]&amp;Raw_data[[#This Row],[Looker2]]</f>
        <v>45292HumbleIOP</v>
      </c>
      <c r="AA1670" s="44" t="str">
        <f>IFERROR(VLOOKUP(Raw_data[[#This Row],[Description]],'LU Table'!$A$1:$B$50,2,0),"")</f>
        <v>IOP</v>
      </c>
      <c r="AB1670" s="44" t="str">
        <f>TRIM(MID(Raw_data[[#This Row],[Location]],LEN("Positive Recovery- ")+1,LEN(Raw_data[[#This Row],[Location]])))</f>
        <v>Humble</v>
      </c>
      <c r="AC1670" s="45">
        <f t="shared" si="26"/>
        <v>45292</v>
      </c>
      <c r="AD1670" s="44" t="str">
        <f>VLOOKUP(Raw_data[[#This Row],[Locations]]&amp;Raw_data[[#This Row],[Looker2]],Category!A:E,5,0)</f>
        <v>Affiliate</v>
      </c>
      <c r="AE1670" s="44" t="str">
        <f>Raw_data[[#This Row],[Locations]]&amp;Raw_data[[#This Row],[Looker2]]</f>
        <v>HumbleIOP</v>
      </c>
    </row>
    <row r="1671" spans="1:31">
      <c r="A1671" s="15">
        <v>45309</v>
      </c>
      <c r="B1671" s="15">
        <v>45307</v>
      </c>
      <c r="C1671" t="s">
        <v>9</v>
      </c>
      <c r="D1671">
        <v>207649</v>
      </c>
      <c r="E1671" t="s">
        <v>987</v>
      </c>
      <c r="F1671" t="s">
        <v>520</v>
      </c>
      <c r="G1671" t="s">
        <v>988</v>
      </c>
      <c r="H1671" t="s">
        <v>158</v>
      </c>
      <c r="I1671" t="s">
        <v>232</v>
      </c>
      <c r="J1671" t="s">
        <v>88</v>
      </c>
      <c r="K1671" t="s">
        <v>77</v>
      </c>
      <c r="L1671" t="s">
        <v>128</v>
      </c>
      <c r="M1671">
        <v>1</v>
      </c>
      <c r="N1671" s="47">
        <v>250</v>
      </c>
      <c r="O1671" s="47">
        <v>0</v>
      </c>
      <c r="P1671" s="47">
        <v>0</v>
      </c>
      <c r="Q1671" s="47">
        <v>0</v>
      </c>
      <c r="R1671" s="47">
        <v>0</v>
      </c>
      <c r="S1671" s="47">
        <v>0</v>
      </c>
      <c r="T1671" s="47">
        <v>225</v>
      </c>
      <c r="U1671" s="47">
        <v>96.52</v>
      </c>
      <c r="V1671" t="s">
        <v>71</v>
      </c>
      <c r="W1671" t="s">
        <v>72</v>
      </c>
      <c r="X1671"/>
      <c r="Y1671" t="s">
        <v>240</v>
      </c>
      <c r="Z1671" s="43" t="str">
        <f>Raw_data[[#This Row],[Month]]&amp;Raw_data[[#This Row],[Locations]]&amp;Raw_data[[#This Row],[Looker2]]</f>
        <v>45292HumbleIOP</v>
      </c>
      <c r="AA1671" s="44" t="str">
        <f>IFERROR(VLOOKUP(Raw_data[[#This Row],[Description]],'LU Table'!$A$1:$B$50,2,0),"")</f>
        <v>IOP</v>
      </c>
      <c r="AB1671" s="44" t="str">
        <f>TRIM(MID(Raw_data[[#This Row],[Location]],LEN("Positive Recovery- ")+1,LEN(Raw_data[[#This Row],[Location]])))</f>
        <v>Humble</v>
      </c>
      <c r="AC1671" s="45">
        <f t="shared" si="26"/>
        <v>45292</v>
      </c>
      <c r="AD1671" s="44" t="str">
        <f>VLOOKUP(Raw_data[[#This Row],[Locations]]&amp;Raw_data[[#This Row],[Looker2]],Category!A:E,5,0)</f>
        <v>Affiliate</v>
      </c>
      <c r="AE1671" s="44" t="str">
        <f>Raw_data[[#This Row],[Locations]]&amp;Raw_data[[#This Row],[Looker2]]</f>
        <v>HumbleIOP</v>
      </c>
    </row>
    <row r="1672" spans="1:31">
      <c r="A1672" s="15">
        <v>45309</v>
      </c>
      <c r="B1672" s="15">
        <v>45307</v>
      </c>
      <c r="C1672" t="s">
        <v>9</v>
      </c>
      <c r="D1672">
        <v>207650</v>
      </c>
      <c r="E1672" t="s">
        <v>872</v>
      </c>
      <c r="F1672" t="s">
        <v>873</v>
      </c>
      <c r="G1672" t="s">
        <v>276</v>
      </c>
      <c r="H1672" t="s">
        <v>159</v>
      </c>
      <c r="I1672" t="s">
        <v>232</v>
      </c>
      <c r="J1672" t="s">
        <v>88</v>
      </c>
      <c r="K1672" t="s">
        <v>77</v>
      </c>
      <c r="L1672" t="s">
        <v>128</v>
      </c>
      <c r="M1672">
        <v>1</v>
      </c>
      <c r="N1672" s="47">
        <v>250</v>
      </c>
      <c r="O1672" s="47">
        <v>0</v>
      </c>
      <c r="P1672" s="47">
        <v>0</v>
      </c>
      <c r="Q1672" s="47">
        <v>0</v>
      </c>
      <c r="R1672" s="47">
        <v>0</v>
      </c>
      <c r="S1672" s="47">
        <v>250</v>
      </c>
      <c r="T1672" s="47">
        <v>225</v>
      </c>
      <c r="U1672" s="47">
        <v>225</v>
      </c>
      <c r="V1672" t="s">
        <v>71</v>
      </c>
      <c r="W1672" t="s">
        <v>72</v>
      </c>
      <c r="X1672"/>
      <c r="Y1672" t="s">
        <v>240</v>
      </c>
      <c r="Z1672" s="43" t="str">
        <f>Raw_data[[#This Row],[Month]]&amp;Raw_data[[#This Row],[Locations]]&amp;Raw_data[[#This Row],[Looker2]]</f>
        <v>45292HumbleIOP</v>
      </c>
      <c r="AA1672" s="44" t="str">
        <f>IFERROR(VLOOKUP(Raw_data[[#This Row],[Description]],'LU Table'!$A$1:$B$50,2,0),"")</f>
        <v>IOP</v>
      </c>
      <c r="AB1672" s="44" t="str">
        <f>TRIM(MID(Raw_data[[#This Row],[Location]],LEN("Positive Recovery- ")+1,LEN(Raw_data[[#This Row],[Location]])))</f>
        <v>Humble</v>
      </c>
      <c r="AC1672" s="45">
        <f t="shared" si="26"/>
        <v>45292</v>
      </c>
      <c r="AD1672" s="44" t="str">
        <f>VLOOKUP(Raw_data[[#This Row],[Locations]]&amp;Raw_data[[#This Row],[Looker2]],Category!A:E,5,0)</f>
        <v>Affiliate</v>
      </c>
      <c r="AE1672" s="44" t="str">
        <f>Raw_data[[#This Row],[Locations]]&amp;Raw_data[[#This Row],[Looker2]]</f>
        <v>HumbleIOP</v>
      </c>
    </row>
    <row r="1673" spans="1:31">
      <c r="A1673" s="15">
        <v>45309</v>
      </c>
      <c r="B1673" s="15">
        <v>45307</v>
      </c>
      <c r="C1673" t="s">
        <v>9</v>
      </c>
      <c r="D1673">
        <v>207651</v>
      </c>
      <c r="E1673" t="s">
        <v>783</v>
      </c>
      <c r="F1673" t="s">
        <v>784</v>
      </c>
      <c r="G1673" t="s">
        <v>785</v>
      </c>
      <c r="H1673" t="s">
        <v>160</v>
      </c>
      <c r="I1673" t="s">
        <v>232</v>
      </c>
      <c r="J1673" t="s">
        <v>95</v>
      </c>
      <c r="K1673" t="s">
        <v>77</v>
      </c>
      <c r="L1673" t="s">
        <v>128</v>
      </c>
      <c r="M1673">
        <v>1</v>
      </c>
      <c r="N1673" s="47">
        <v>130</v>
      </c>
      <c r="O1673" s="47">
        <v>0</v>
      </c>
      <c r="P1673" s="47">
        <v>0</v>
      </c>
      <c r="Q1673" s="47">
        <v>0</v>
      </c>
      <c r="R1673" s="47">
        <v>0</v>
      </c>
      <c r="S1673" s="47">
        <v>130</v>
      </c>
      <c r="T1673" s="47">
        <v>117</v>
      </c>
      <c r="U1673" s="47">
        <v>117</v>
      </c>
      <c r="V1673" t="s">
        <v>71</v>
      </c>
      <c r="W1673" t="s">
        <v>72</v>
      </c>
      <c r="X1673"/>
      <c r="Y1673" t="s">
        <v>240</v>
      </c>
      <c r="Z1673" s="43" t="str">
        <f>Raw_data[[#This Row],[Month]]&amp;Raw_data[[#This Row],[Locations]]&amp;Raw_data[[#This Row],[Looker2]]</f>
        <v>45292HumbleIOP</v>
      </c>
      <c r="AA1673" s="44" t="str">
        <f>IFERROR(VLOOKUP(Raw_data[[#This Row],[Description]],'LU Table'!$A$1:$B$50,2,0),"")</f>
        <v>IOP</v>
      </c>
      <c r="AB1673" s="44" t="str">
        <f>TRIM(MID(Raw_data[[#This Row],[Location]],LEN("Positive Recovery- ")+1,LEN(Raw_data[[#This Row],[Location]])))</f>
        <v>Humble</v>
      </c>
      <c r="AC1673" s="45">
        <f t="shared" si="26"/>
        <v>45292</v>
      </c>
      <c r="AD1673" s="44" t="str">
        <f>VLOOKUP(Raw_data[[#This Row],[Locations]]&amp;Raw_data[[#This Row],[Looker2]],Category!A:E,5,0)</f>
        <v>Affiliate</v>
      </c>
      <c r="AE1673" s="44" t="str">
        <f>Raw_data[[#This Row],[Locations]]&amp;Raw_data[[#This Row],[Looker2]]</f>
        <v>HumbleIOP</v>
      </c>
    </row>
    <row r="1674" spans="1:31">
      <c r="A1674" s="15">
        <v>45309</v>
      </c>
      <c r="B1674" s="15">
        <v>45307</v>
      </c>
      <c r="C1674" t="s">
        <v>9</v>
      </c>
      <c r="D1674">
        <v>207652</v>
      </c>
      <c r="E1674" t="s">
        <v>1089</v>
      </c>
      <c r="F1674" t="s">
        <v>329</v>
      </c>
      <c r="G1674" t="s">
        <v>1090</v>
      </c>
      <c r="H1674" t="s">
        <v>157</v>
      </c>
      <c r="I1674" t="s">
        <v>232</v>
      </c>
      <c r="J1674" t="s">
        <v>92</v>
      </c>
      <c r="K1674" t="s">
        <v>77</v>
      </c>
      <c r="L1674" t="s">
        <v>129</v>
      </c>
      <c r="M1674">
        <v>1</v>
      </c>
      <c r="N1674" s="47">
        <v>332</v>
      </c>
      <c r="O1674" s="47">
        <v>0</v>
      </c>
      <c r="P1674" s="47">
        <v>0</v>
      </c>
      <c r="Q1674" s="47">
        <v>0</v>
      </c>
      <c r="R1674" s="47">
        <v>0</v>
      </c>
      <c r="S1674" s="47">
        <v>332</v>
      </c>
      <c r="T1674" s="47">
        <v>298.8</v>
      </c>
      <c r="U1674" s="47">
        <v>298.8</v>
      </c>
      <c r="V1674" t="s">
        <v>71</v>
      </c>
      <c r="W1674" t="s">
        <v>72</v>
      </c>
      <c r="X1674"/>
      <c r="Y1674" t="s">
        <v>240</v>
      </c>
      <c r="Z1674" s="43" t="str">
        <f>Raw_data[[#This Row],[Month]]&amp;Raw_data[[#This Row],[Locations]]&amp;Raw_data[[#This Row],[Looker2]]</f>
        <v>45292HumblePHP</v>
      </c>
      <c r="AA1674" s="44" t="str">
        <f>IFERROR(VLOOKUP(Raw_data[[#This Row],[Description]],'LU Table'!$A$1:$B$50,2,0),"")</f>
        <v>PHP</v>
      </c>
      <c r="AB1674" s="44" t="str">
        <f>TRIM(MID(Raw_data[[#This Row],[Location]],LEN("Positive Recovery- ")+1,LEN(Raw_data[[#This Row],[Location]])))</f>
        <v>Humble</v>
      </c>
      <c r="AC1674" s="45">
        <f t="shared" si="26"/>
        <v>45292</v>
      </c>
      <c r="AD1674" s="44" t="str">
        <f>VLOOKUP(Raw_data[[#This Row],[Locations]]&amp;Raw_data[[#This Row],[Looker2]],Category!A:E,5,0)</f>
        <v>Affiliate</v>
      </c>
      <c r="AE1674" s="44" t="str">
        <f>Raw_data[[#This Row],[Locations]]&amp;Raw_data[[#This Row],[Looker2]]</f>
        <v>HumblePHP</v>
      </c>
    </row>
    <row r="1675" spans="1:31">
      <c r="A1675" s="15">
        <v>45309</v>
      </c>
      <c r="B1675" s="15">
        <v>45307</v>
      </c>
      <c r="C1675" t="s">
        <v>9</v>
      </c>
      <c r="D1675">
        <v>207653</v>
      </c>
      <c r="E1675" t="s">
        <v>1091</v>
      </c>
      <c r="F1675" t="s">
        <v>609</v>
      </c>
      <c r="G1675" t="s">
        <v>614</v>
      </c>
      <c r="H1675" t="s">
        <v>157</v>
      </c>
      <c r="I1675" t="s">
        <v>232</v>
      </c>
      <c r="J1675" t="s">
        <v>88</v>
      </c>
      <c r="K1675" t="s">
        <v>77</v>
      </c>
      <c r="L1675" t="s">
        <v>129</v>
      </c>
      <c r="M1675">
        <v>1</v>
      </c>
      <c r="N1675" s="47">
        <v>400</v>
      </c>
      <c r="O1675" s="47">
        <v>0</v>
      </c>
      <c r="P1675" s="47">
        <v>0</v>
      </c>
      <c r="Q1675" s="47">
        <v>0</v>
      </c>
      <c r="R1675" s="47">
        <v>0</v>
      </c>
      <c r="S1675" s="47">
        <v>400</v>
      </c>
      <c r="T1675" s="47">
        <v>360</v>
      </c>
      <c r="U1675" s="47">
        <v>360</v>
      </c>
      <c r="V1675" t="s">
        <v>71</v>
      </c>
      <c r="W1675" t="s">
        <v>72</v>
      </c>
      <c r="X1675"/>
      <c r="Y1675" t="s">
        <v>240</v>
      </c>
      <c r="Z1675" s="43" t="str">
        <f>Raw_data[[#This Row],[Month]]&amp;Raw_data[[#This Row],[Locations]]&amp;Raw_data[[#This Row],[Looker2]]</f>
        <v>45292HumblePHP</v>
      </c>
      <c r="AA1675" s="44" t="str">
        <f>IFERROR(VLOOKUP(Raw_data[[#This Row],[Description]],'LU Table'!$A$1:$B$50,2,0),"")</f>
        <v>PHP</v>
      </c>
      <c r="AB1675" s="44" t="str">
        <f>TRIM(MID(Raw_data[[#This Row],[Location]],LEN("Positive Recovery- ")+1,LEN(Raw_data[[#This Row],[Location]])))</f>
        <v>Humble</v>
      </c>
      <c r="AC1675" s="45">
        <f t="shared" si="26"/>
        <v>45292</v>
      </c>
      <c r="AD1675" s="44" t="str">
        <f>VLOOKUP(Raw_data[[#This Row],[Locations]]&amp;Raw_data[[#This Row],[Looker2]],Category!A:E,5,0)</f>
        <v>Affiliate</v>
      </c>
      <c r="AE1675" s="44" t="str">
        <f>Raw_data[[#This Row],[Locations]]&amp;Raw_data[[#This Row],[Looker2]]</f>
        <v>HumblePHP</v>
      </c>
    </row>
    <row r="1676" spans="1:31">
      <c r="A1676" s="15">
        <v>45309</v>
      </c>
      <c r="B1676" s="15">
        <v>45307</v>
      </c>
      <c r="C1676" t="s">
        <v>9</v>
      </c>
      <c r="D1676">
        <v>207654</v>
      </c>
      <c r="E1676" t="s">
        <v>188</v>
      </c>
      <c r="F1676" t="s">
        <v>449</v>
      </c>
      <c r="G1676" t="s">
        <v>513</v>
      </c>
      <c r="H1676" t="s">
        <v>157</v>
      </c>
      <c r="I1676" t="s">
        <v>232</v>
      </c>
      <c r="J1676" t="s">
        <v>88</v>
      </c>
      <c r="K1676" t="s">
        <v>77</v>
      </c>
      <c r="L1676" t="s">
        <v>129</v>
      </c>
      <c r="M1676">
        <v>1</v>
      </c>
      <c r="N1676" s="47">
        <v>400</v>
      </c>
      <c r="O1676" s="47">
        <v>0</v>
      </c>
      <c r="P1676" s="47">
        <v>0</v>
      </c>
      <c r="Q1676" s="47">
        <v>0</v>
      </c>
      <c r="R1676" s="47">
        <v>0</v>
      </c>
      <c r="S1676" s="47">
        <v>400</v>
      </c>
      <c r="T1676" s="47">
        <v>360</v>
      </c>
      <c r="U1676" s="47">
        <v>360</v>
      </c>
      <c r="V1676" t="s">
        <v>71</v>
      </c>
      <c r="W1676" t="s">
        <v>72</v>
      </c>
      <c r="X1676"/>
      <c r="Y1676" t="s">
        <v>240</v>
      </c>
      <c r="Z1676" s="43" t="str">
        <f>Raw_data[[#This Row],[Month]]&amp;Raw_data[[#This Row],[Locations]]&amp;Raw_data[[#This Row],[Looker2]]</f>
        <v>45292HumblePHP</v>
      </c>
      <c r="AA1676" s="44" t="str">
        <f>IFERROR(VLOOKUP(Raw_data[[#This Row],[Description]],'LU Table'!$A$1:$B$50,2,0),"")</f>
        <v>PHP</v>
      </c>
      <c r="AB1676" s="44" t="str">
        <f>TRIM(MID(Raw_data[[#This Row],[Location]],LEN("Positive Recovery- ")+1,LEN(Raw_data[[#This Row],[Location]])))</f>
        <v>Humble</v>
      </c>
      <c r="AC1676" s="45">
        <f t="shared" si="26"/>
        <v>45292</v>
      </c>
      <c r="AD1676" s="44" t="str">
        <f>VLOOKUP(Raw_data[[#This Row],[Locations]]&amp;Raw_data[[#This Row],[Looker2]],Category!A:E,5,0)</f>
        <v>Affiliate</v>
      </c>
      <c r="AE1676" s="44" t="str">
        <f>Raw_data[[#This Row],[Locations]]&amp;Raw_data[[#This Row],[Looker2]]</f>
        <v>HumblePHP</v>
      </c>
    </row>
    <row r="1677" spans="1:31">
      <c r="A1677" s="15">
        <v>45309</v>
      </c>
      <c r="B1677" s="15">
        <v>45307</v>
      </c>
      <c r="C1677" t="s">
        <v>9</v>
      </c>
      <c r="D1677">
        <v>207655</v>
      </c>
      <c r="E1677" t="s">
        <v>1069</v>
      </c>
      <c r="F1677" t="s">
        <v>1070</v>
      </c>
      <c r="G1677" t="s">
        <v>1071</v>
      </c>
      <c r="H1677" t="s">
        <v>167</v>
      </c>
      <c r="I1677" t="s">
        <v>232</v>
      </c>
      <c r="J1677" t="s">
        <v>87</v>
      </c>
      <c r="K1677" t="s">
        <v>77</v>
      </c>
      <c r="L1677" t="s">
        <v>129</v>
      </c>
      <c r="M1677">
        <v>1</v>
      </c>
      <c r="N1677" s="47">
        <v>425</v>
      </c>
      <c r="O1677" s="47">
        <v>0</v>
      </c>
      <c r="P1677" s="47">
        <v>0</v>
      </c>
      <c r="Q1677" s="47">
        <v>0</v>
      </c>
      <c r="R1677" s="47">
        <v>0</v>
      </c>
      <c r="S1677" s="47">
        <v>0</v>
      </c>
      <c r="T1677" s="47">
        <v>425</v>
      </c>
      <c r="U1677" s="47">
        <v>42.5</v>
      </c>
      <c r="V1677" t="s">
        <v>71</v>
      </c>
      <c r="W1677" t="s">
        <v>72</v>
      </c>
      <c r="X1677"/>
      <c r="Y1677" t="s">
        <v>240</v>
      </c>
      <c r="Z1677" s="43" t="str">
        <f>Raw_data[[#This Row],[Month]]&amp;Raw_data[[#This Row],[Locations]]&amp;Raw_data[[#This Row],[Looker2]]</f>
        <v>45292HumblePHP</v>
      </c>
      <c r="AA1677" s="44" t="str">
        <f>IFERROR(VLOOKUP(Raw_data[[#This Row],[Description]],'LU Table'!$A$1:$B$50,2,0),"")</f>
        <v>PHP</v>
      </c>
      <c r="AB1677" s="44" t="str">
        <f>TRIM(MID(Raw_data[[#This Row],[Location]],LEN("Positive Recovery- ")+1,LEN(Raw_data[[#This Row],[Location]])))</f>
        <v>Humble</v>
      </c>
      <c r="AC1677" s="45">
        <f t="shared" si="26"/>
        <v>45292</v>
      </c>
      <c r="AD1677" s="44" t="str">
        <f>VLOOKUP(Raw_data[[#This Row],[Locations]]&amp;Raw_data[[#This Row],[Looker2]],Category!A:E,5,0)</f>
        <v>Affiliate</v>
      </c>
      <c r="AE1677" s="44" t="str">
        <f>Raw_data[[#This Row],[Locations]]&amp;Raw_data[[#This Row],[Looker2]]</f>
        <v>HumblePHP</v>
      </c>
    </row>
    <row r="1678" spans="1:31">
      <c r="A1678" s="15">
        <v>45309</v>
      </c>
      <c r="B1678" s="15">
        <v>45307</v>
      </c>
      <c r="C1678" t="s">
        <v>9</v>
      </c>
      <c r="D1678">
        <v>207656</v>
      </c>
      <c r="E1678" t="s">
        <v>138</v>
      </c>
      <c r="F1678" t="s">
        <v>477</v>
      </c>
      <c r="G1678" t="s">
        <v>455</v>
      </c>
      <c r="H1678" t="s">
        <v>172</v>
      </c>
      <c r="I1678" t="s">
        <v>232</v>
      </c>
      <c r="J1678" t="s">
        <v>17</v>
      </c>
      <c r="K1678" t="s">
        <v>77</v>
      </c>
      <c r="L1678" t="s">
        <v>135</v>
      </c>
      <c r="M1678">
        <v>1</v>
      </c>
      <c r="N1678" s="47">
        <v>40</v>
      </c>
      <c r="O1678" s="47">
        <v>0</v>
      </c>
      <c r="P1678" s="47">
        <v>0</v>
      </c>
      <c r="Q1678" s="47">
        <v>0</v>
      </c>
      <c r="R1678" s="47">
        <v>0</v>
      </c>
      <c r="S1678" s="47">
        <v>40</v>
      </c>
      <c r="T1678" s="47">
        <v>40</v>
      </c>
      <c r="U1678" s="47">
        <v>40</v>
      </c>
      <c r="V1678" t="s">
        <v>71</v>
      </c>
      <c r="W1678" t="s">
        <v>72</v>
      </c>
      <c r="X1678"/>
      <c r="Y1678" t="s">
        <v>240</v>
      </c>
      <c r="Z1678" s="43" t="str">
        <f>Raw_data[[#This Row],[Month]]&amp;Raw_data[[#This Row],[Locations]]&amp;Raw_data[[#This Row],[Looker2]]</f>
        <v>45292HumbleAftercare</v>
      </c>
      <c r="AA1678" s="44" t="str">
        <f>IFERROR(VLOOKUP(Raw_data[[#This Row],[Description]],'LU Table'!$A$1:$B$50,2,0),"")</f>
        <v>Aftercare</v>
      </c>
      <c r="AB1678" s="44" t="str">
        <f>TRIM(MID(Raw_data[[#This Row],[Location]],LEN("Positive Recovery- ")+1,LEN(Raw_data[[#This Row],[Location]])))</f>
        <v>Humble</v>
      </c>
      <c r="AC1678" s="45">
        <f t="shared" si="26"/>
        <v>45292</v>
      </c>
      <c r="AD1678" s="44" t="str">
        <f>VLOOKUP(Raw_data[[#This Row],[Locations]]&amp;Raw_data[[#This Row],[Looker2]],Category!A:E,5,0)</f>
        <v>Affiliate</v>
      </c>
      <c r="AE1678" s="44" t="str">
        <f>Raw_data[[#This Row],[Locations]]&amp;Raw_data[[#This Row],[Looker2]]</f>
        <v>HumbleAftercare</v>
      </c>
    </row>
    <row r="1679" spans="1:31">
      <c r="A1679" s="15">
        <v>45309</v>
      </c>
      <c r="B1679" s="15">
        <v>45307</v>
      </c>
      <c r="C1679" t="s">
        <v>9</v>
      </c>
      <c r="D1679">
        <v>207657</v>
      </c>
      <c r="E1679" t="s">
        <v>1039</v>
      </c>
      <c r="F1679" t="s">
        <v>689</v>
      </c>
      <c r="G1679" t="s">
        <v>445</v>
      </c>
      <c r="H1679" t="s">
        <v>167</v>
      </c>
      <c r="I1679" t="s">
        <v>232</v>
      </c>
      <c r="J1679" t="s">
        <v>87</v>
      </c>
      <c r="K1679" t="s">
        <v>77</v>
      </c>
      <c r="L1679" t="s">
        <v>129</v>
      </c>
      <c r="M1679">
        <v>1</v>
      </c>
      <c r="N1679" s="47">
        <v>425</v>
      </c>
      <c r="O1679" s="47">
        <v>0</v>
      </c>
      <c r="P1679" s="47">
        <v>0</v>
      </c>
      <c r="Q1679" s="47">
        <v>0</v>
      </c>
      <c r="R1679" s="47">
        <v>0</v>
      </c>
      <c r="S1679" s="47">
        <v>0</v>
      </c>
      <c r="T1679" s="47">
        <v>425</v>
      </c>
      <c r="U1679" s="47">
        <v>425</v>
      </c>
      <c r="V1679" t="s">
        <v>71</v>
      </c>
      <c r="W1679" t="s">
        <v>72</v>
      </c>
      <c r="X1679"/>
      <c r="Y1679" t="s">
        <v>240</v>
      </c>
      <c r="Z1679" s="43" t="str">
        <f>Raw_data[[#This Row],[Month]]&amp;Raw_data[[#This Row],[Locations]]&amp;Raw_data[[#This Row],[Looker2]]</f>
        <v>45292HumblePHP</v>
      </c>
      <c r="AA1679" s="44" t="str">
        <f>IFERROR(VLOOKUP(Raw_data[[#This Row],[Description]],'LU Table'!$A$1:$B$50,2,0),"")</f>
        <v>PHP</v>
      </c>
      <c r="AB1679" s="44" t="str">
        <f>TRIM(MID(Raw_data[[#This Row],[Location]],LEN("Positive Recovery- ")+1,LEN(Raw_data[[#This Row],[Location]])))</f>
        <v>Humble</v>
      </c>
      <c r="AC1679" s="45">
        <f t="shared" si="26"/>
        <v>45292</v>
      </c>
      <c r="AD1679" s="44" t="str">
        <f>VLOOKUP(Raw_data[[#This Row],[Locations]]&amp;Raw_data[[#This Row],[Looker2]],Category!A:E,5,0)</f>
        <v>Affiliate</v>
      </c>
      <c r="AE1679" s="44" t="str">
        <f>Raw_data[[#This Row],[Locations]]&amp;Raw_data[[#This Row],[Looker2]]</f>
        <v>HumblePHP</v>
      </c>
    </row>
    <row r="1680" spans="1:31">
      <c r="A1680" s="15">
        <v>45309</v>
      </c>
      <c r="B1680" s="15">
        <v>45307</v>
      </c>
      <c r="C1680" t="s">
        <v>9</v>
      </c>
      <c r="D1680">
        <v>207658</v>
      </c>
      <c r="E1680" t="s">
        <v>837</v>
      </c>
      <c r="F1680" t="s">
        <v>307</v>
      </c>
      <c r="G1680" t="s">
        <v>838</v>
      </c>
      <c r="H1680" t="s">
        <v>158</v>
      </c>
      <c r="I1680" t="s">
        <v>232</v>
      </c>
      <c r="J1680" t="s">
        <v>87</v>
      </c>
      <c r="K1680" t="s">
        <v>107</v>
      </c>
      <c r="L1680" t="s">
        <v>128</v>
      </c>
      <c r="M1680">
        <v>1</v>
      </c>
      <c r="N1680" s="47">
        <v>275</v>
      </c>
      <c r="O1680" s="47">
        <v>0</v>
      </c>
      <c r="P1680" s="47">
        <v>0</v>
      </c>
      <c r="Q1680" s="47">
        <v>0</v>
      </c>
      <c r="R1680" s="47">
        <v>0</v>
      </c>
      <c r="S1680" s="47">
        <v>0</v>
      </c>
      <c r="T1680" s="47">
        <v>247.5</v>
      </c>
      <c r="U1680" s="47">
        <v>0</v>
      </c>
      <c r="V1680" t="s">
        <v>71</v>
      </c>
      <c r="W1680" t="s">
        <v>72</v>
      </c>
      <c r="X1680"/>
      <c r="Y1680" t="s">
        <v>240</v>
      </c>
      <c r="Z1680" s="43" t="str">
        <f>Raw_data[[#This Row],[Month]]&amp;Raw_data[[#This Row],[Locations]]&amp;Raw_data[[#This Row],[Looker2]]</f>
        <v>45292Dallas Ft WorthIOP</v>
      </c>
      <c r="AA1680" s="44" t="str">
        <f>IFERROR(VLOOKUP(Raw_data[[#This Row],[Description]],'LU Table'!$A$1:$B$50,2,0),"")</f>
        <v>IOP</v>
      </c>
      <c r="AB1680" s="44" t="str">
        <f>TRIM(MID(Raw_data[[#This Row],[Location]],LEN("Positive Recovery- ")+1,LEN(Raw_data[[#This Row],[Location]])))</f>
        <v>Dallas Ft Worth</v>
      </c>
      <c r="AC1680" s="45">
        <f t="shared" si="26"/>
        <v>45292</v>
      </c>
      <c r="AD1680" s="44" t="str">
        <f>VLOOKUP(Raw_data[[#This Row],[Locations]]&amp;Raw_data[[#This Row],[Looker2]],Category!A:E,5,0)</f>
        <v>Company Owned</v>
      </c>
      <c r="AE1680" s="44" t="str">
        <f>Raw_data[[#This Row],[Locations]]&amp;Raw_data[[#This Row],[Looker2]]</f>
        <v>Dallas Ft WorthIOP</v>
      </c>
    </row>
    <row r="1681" spans="1:31">
      <c r="A1681" s="15">
        <v>45309</v>
      </c>
      <c r="B1681" s="15">
        <v>45307</v>
      </c>
      <c r="C1681" t="s">
        <v>9</v>
      </c>
      <c r="D1681">
        <v>207659</v>
      </c>
      <c r="E1681" t="s">
        <v>828</v>
      </c>
      <c r="F1681" t="s">
        <v>385</v>
      </c>
      <c r="G1681" t="s">
        <v>541</v>
      </c>
      <c r="H1681" t="s">
        <v>158</v>
      </c>
      <c r="I1681" t="s">
        <v>232</v>
      </c>
      <c r="J1681" t="s">
        <v>87</v>
      </c>
      <c r="K1681" t="s">
        <v>107</v>
      </c>
      <c r="L1681" t="s">
        <v>128</v>
      </c>
      <c r="M1681">
        <v>1</v>
      </c>
      <c r="N1681" s="47">
        <v>275</v>
      </c>
      <c r="O1681" s="47">
        <v>0</v>
      </c>
      <c r="P1681" s="47">
        <v>0</v>
      </c>
      <c r="Q1681" s="47">
        <v>0</v>
      </c>
      <c r="R1681" s="47">
        <v>0</v>
      </c>
      <c r="S1681" s="47">
        <v>275</v>
      </c>
      <c r="T1681" s="47">
        <v>247.5</v>
      </c>
      <c r="U1681" s="47">
        <v>247.5</v>
      </c>
      <c r="V1681" t="s">
        <v>71</v>
      </c>
      <c r="W1681" t="s">
        <v>72</v>
      </c>
      <c r="X1681"/>
      <c r="Y1681" t="s">
        <v>240</v>
      </c>
      <c r="Z1681" s="43" t="str">
        <f>Raw_data[[#This Row],[Month]]&amp;Raw_data[[#This Row],[Locations]]&amp;Raw_data[[#This Row],[Looker2]]</f>
        <v>45292Dallas Ft WorthIOP</v>
      </c>
      <c r="AA1681" s="44" t="str">
        <f>IFERROR(VLOOKUP(Raw_data[[#This Row],[Description]],'LU Table'!$A$1:$B$50,2,0),"")</f>
        <v>IOP</v>
      </c>
      <c r="AB1681" s="44" t="str">
        <f>TRIM(MID(Raw_data[[#This Row],[Location]],LEN("Positive Recovery- ")+1,LEN(Raw_data[[#This Row],[Location]])))</f>
        <v>Dallas Ft Worth</v>
      </c>
      <c r="AC1681" s="45">
        <f t="shared" si="26"/>
        <v>45292</v>
      </c>
      <c r="AD1681" s="44" t="str">
        <f>VLOOKUP(Raw_data[[#This Row],[Locations]]&amp;Raw_data[[#This Row],[Looker2]],Category!A:E,5,0)</f>
        <v>Company Owned</v>
      </c>
      <c r="AE1681" s="44" t="str">
        <f>Raw_data[[#This Row],[Locations]]&amp;Raw_data[[#This Row],[Looker2]]</f>
        <v>Dallas Ft WorthIOP</v>
      </c>
    </row>
    <row r="1682" spans="1:31">
      <c r="A1682" s="15">
        <v>45309</v>
      </c>
      <c r="B1682" s="15">
        <v>45307</v>
      </c>
      <c r="C1682" t="s">
        <v>9</v>
      </c>
      <c r="D1682">
        <v>207660</v>
      </c>
      <c r="E1682" t="s">
        <v>649</v>
      </c>
      <c r="F1682" t="s">
        <v>468</v>
      </c>
      <c r="G1682" t="s">
        <v>298</v>
      </c>
      <c r="H1682" t="s">
        <v>158</v>
      </c>
      <c r="I1682" t="s">
        <v>232</v>
      </c>
      <c r="J1682" t="s">
        <v>88</v>
      </c>
      <c r="K1682" t="s">
        <v>107</v>
      </c>
      <c r="L1682" t="s">
        <v>128</v>
      </c>
      <c r="M1682">
        <v>1</v>
      </c>
      <c r="N1682" s="47">
        <v>250</v>
      </c>
      <c r="O1682" s="47">
        <v>0</v>
      </c>
      <c r="P1682" s="47">
        <v>0</v>
      </c>
      <c r="Q1682" s="47">
        <v>0</v>
      </c>
      <c r="R1682" s="47">
        <v>0</v>
      </c>
      <c r="S1682" s="47">
        <v>0</v>
      </c>
      <c r="T1682" s="47">
        <v>225</v>
      </c>
      <c r="U1682" s="47">
        <v>25</v>
      </c>
      <c r="V1682" t="s">
        <v>71</v>
      </c>
      <c r="W1682" t="s">
        <v>72</v>
      </c>
      <c r="X1682"/>
      <c r="Y1682" t="s">
        <v>240</v>
      </c>
      <c r="Z1682" s="43" t="str">
        <f>Raw_data[[#This Row],[Month]]&amp;Raw_data[[#This Row],[Locations]]&amp;Raw_data[[#This Row],[Looker2]]</f>
        <v>45292Dallas Ft WorthIOP</v>
      </c>
      <c r="AA1682" s="44" t="str">
        <f>IFERROR(VLOOKUP(Raw_data[[#This Row],[Description]],'LU Table'!$A$1:$B$50,2,0),"")</f>
        <v>IOP</v>
      </c>
      <c r="AB1682" s="44" t="str">
        <f>TRIM(MID(Raw_data[[#This Row],[Location]],LEN("Positive Recovery- ")+1,LEN(Raw_data[[#This Row],[Location]])))</f>
        <v>Dallas Ft Worth</v>
      </c>
      <c r="AC1682" s="45">
        <f t="shared" si="26"/>
        <v>45292</v>
      </c>
      <c r="AD1682" s="44" t="str">
        <f>VLOOKUP(Raw_data[[#This Row],[Locations]]&amp;Raw_data[[#This Row],[Looker2]],Category!A:E,5,0)</f>
        <v>Company Owned</v>
      </c>
      <c r="AE1682" s="44" t="str">
        <f>Raw_data[[#This Row],[Locations]]&amp;Raw_data[[#This Row],[Looker2]]</f>
        <v>Dallas Ft WorthIOP</v>
      </c>
    </row>
    <row r="1683" spans="1:31">
      <c r="A1683" s="15">
        <v>45309</v>
      </c>
      <c r="B1683" s="15">
        <v>45307</v>
      </c>
      <c r="C1683" t="s">
        <v>9</v>
      </c>
      <c r="D1683">
        <v>207661</v>
      </c>
      <c r="E1683" t="s">
        <v>743</v>
      </c>
      <c r="F1683" t="s">
        <v>624</v>
      </c>
      <c r="G1683" t="s">
        <v>546</v>
      </c>
      <c r="H1683" t="s">
        <v>160</v>
      </c>
      <c r="I1683" t="s">
        <v>232</v>
      </c>
      <c r="J1683" t="s">
        <v>96</v>
      </c>
      <c r="K1683" t="s">
        <v>107</v>
      </c>
      <c r="L1683" t="s">
        <v>128</v>
      </c>
      <c r="M1683">
        <v>1</v>
      </c>
      <c r="N1683" s="47">
        <v>169</v>
      </c>
      <c r="O1683" s="47">
        <v>0</v>
      </c>
      <c r="P1683" s="47">
        <v>0</v>
      </c>
      <c r="Q1683" s="47">
        <v>0</v>
      </c>
      <c r="R1683" s="47">
        <v>0</v>
      </c>
      <c r="S1683" s="47">
        <v>169</v>
      </c>
      <c r="T1683" s="47">
        <v>152.1</v>
      </c>
      <c r="U1683" s="47">
        <v>152.1</v>
      </c>
      <c r="V1683" t="s">
        <v>71</v>
      </c>
      <c r="W1683" t="s">
        <v>72</v>
      </c>
      <c r="X1683"/>
      <c r="Y1683" t="s">
        <v>240</v>
      </c>
      <c r="Z1683" s="43" t="str">
        <f>Raw_data[[#This Row],[Month]]&amp;Raw_data[[#This Row],[Locations]]&amp;Raw_data[[#This Row],[Looker2]]</f>
        <v>45292Dallas Ft WorthIOP</v>
      </c>
      <c r="AA1683" s="44" t="str">
        <f>IFERROR(VLOOKUP(Raw_data[[#This Row],[Description]],'LU Table'!$A$1:$B$50,2,0),"")</f>
        <v>IOP</v>
      </c>
      <c r="AB1683" s="44" t="str">
        <f>TRIM(MID(Raw_data[[#This Row],[Location]],LEN("Positive Recovery- ")+1,LEN(Raw_data[[#This Row],[Location]])))</f>
        <v>Dallas Ft Worth</v>
      </c>
      <c r="AC1683" s="45">
        <f t="shared" si="26"/>
        <v>45292</v>
      </c>
      <c r="AD1683" s="44" t="str">
        <f>VLOOKUP(Raw_data[[#This Row],[Locations]]&amp;Raw_data[[#This Row],[Looker2]],Category!A:E,5,0)</f>
        <v>Company Owned</v>
      </c>
      <c r="AE1683" s="44" t="str">
        <f>Raw_data[[#This Row],[Locations]]&amp;Raw_data[[#This Row],[Looker2]]</f>
        <v>Dallas Ft WorthIOP</v>
      </c>
    </row>
    <row r="1684" spans="1:31">
      <c r="A1684" s="15">
        <v>45309</v>
      </c>
      <c r="B1684" s="15">
        <v>45307</v>
      </c>
      <c r="C1684" t="s">
        <v>9</v>
      </c>
      <c r="D1684">
        <v>207662</v>
      </c>
      <c r="E1684" t="s">
        <v>734</v>
      </c>
      <c r="F1684" t="s">
        <v>566</v>
      </c>
      <c r="G1684" t="s">
        <v>393</v>
      </c>
      <c r="H1684" t="s">
        <v>158</v>
      </c>
      <c r="I1684" t="s">
        <v>232</v>
      </c>
      <c r="J1684" t="s">
        <v>88</v>
      </c>
      <c r="K1684" t="s">
        <v>107</v>
      </c>
      <c r="L1684" t="s">
        <v>128</v>
      </c>
      <c r="M1684">
        <v>1</v>
      </c>
      <c r="N1684" s="47">
        <v>250</v>
      </c>
      <c r="O1684" s="47">
        <v>0</v>
      </c>
      <c r="P1684" s="47">
        <v>0</v>
      </c>
      <c r="Q1684" s="47">
        <v>0</v>
      </c>
      <c r="R1684" s="47">
        <v>0</v>
      </c>
      <c r="S1684" s="47">
        <v>0</v>
      </c>
      <c r="T1684" s="47">
        <v>225</v>
      </c>
      <c r="U1684" s="47">
        <v>225</v>
      </c>
      <c r="V1684" t="s">
        <v>71</v>
      </c>
      <c r="W1684" t="s">
        <v>72</v>
      </c>
      <c r="X1684"/>
      <c r="Y1684" t="s">
        <v>240</v>
      </c>
      <c r="Z1684" s="43" t="str">
        <f>Raw_data[[#This Row],[Month]]&amp;Raw_data[[#This Row],[Locations]]&amp;Raw_data[[#This Row],[Looker2]]</f>
        <v>45292Dallas Ft WorthIOP</v>
      </c>
      <c r="AA1684" s="44" t="str">
        <f>IFERROR(VLOOKUP(Raw_data[[#This Row],[Description]],'LU Table'!$A$1:$B$50,2,0),"")</f>
        <v>IOP</v>
      </c>
      <c r="AB1684" s="44" t="str">
        <f>TRIM(MID(Raw_data[[#This Row],[Location]],LEN("Positive Recovery- ")+1,LEN(Raw_data[[#This Row],[Location]])))</f>
        <v>Dallas Ft Worth</v>
      </c>
      <c r="AC1684" s="45">
        <f t="shared" si="26"/>
        <v>45292</v>
      </c>
      <c r="AD1684" s="44" t="str">
        <f>VLOOKUP(Raw_data[[#This Row],[Locations]]&amp;Raw_data[[#This Row],[Looker2]],Category!A:E,5,0)</f>
        <v>Company Owned</v>
      </c>
      <c r="AE1684" s="44" t="str">
        <f>Raw_data[[#This Row],[Locations]]&amp;Raw_data[[#This Row],[Looker2]]</f>
        <v>Dallas Ft WorthIOP</v>
      </c>
    </row>
    <row r="1685" spans="1:31">
      <c r="A1685" s="15">
        <v>45309</v>
      </c>
      <c r="B1685" s="15">
        <v>45307</v>
      </c>
      <c r="C1685" t="s">
        <v>9</v>
      </c>
      <c r="D1685">
        <v>207663</v>
      </c>
      <c r="E1685" t="s">
        <v>893</v>
      </c>
      <c r="F1685" t="s">
        <v>219</v>
      </c>
      <c r="G1685" t="s">
        <v>470</v>
      </c>
      <c r="H1685" t="s">
        <v>158</v>
      </c>
      <c r="I1685" t="s">
        <v>232</v>
      </c>
      <c r="J1685" t="s">
        <v>88</v>
      </c>
      <c r="K1685" t="s">
        <v>107</v>
      </c>
      <c r="L1685" t="s">
        <v>128</v>
      </c>
      <c r="M1685">
        <v>1</v>
      </c>
      <c r="N1685" s="47">
        <v>250</v>
      </c>
      <c r="O1685" s="47">
        <v>0</v>
      </c>
      <c r="P1685" s="47">
        <v>0</v>
      </c>
      <c r="Q1685" s="47">
        <v>0</v>
      </c>
      <c r="R1685" s="47">
        <v>0</v>
      </c>
      <c r="S1685" s="47">
        <v>250</v>
      </c>
      <c r="T1685" s="47">
        <v>225</v>
      </c>
      <c r="U1685" s="47">
        <v>225</v>
      </c>
      <c r="V1685" t="s">
        <v>71</v>
      </c>
      <c r="W1685" t="s">
        <v>72</v>
      </c>
      <c r="X1685"/>
      <c r="Y1685" t="s">
        <v>240</v>
      </c>
      <c r="Z1685" s="43" t="str">
        <f>Raw_data[[#This Row],[Month]]&amp;Raw_data[[#This Row],[Locations]]&amp;Raw_data[[#This Row],[Looker2]]</f>
        <v>45292Dallas Ft WorthIOP</v>
      </c>
      <c r="AA1685" s="44" t="str">
        <f>IFERROR(VLOOKUP(Raw_data[[#This Row],[Description]],'LU Table'!$A$1:$B$50,2,0),"")</f>
        <v>IOP</v>
      </c>
      <c r="AB1685" s="44" t="str">
        <f>TRIM(MID(Raw_data[[#This Row],[Location]],LEN("Positive Recovery- ")+1,LEN(Raw_data[[#This Row],[Location]])))</f>
        <v>Dallas Ft Worth</v>
      </c>
      <c r="AC1685" s="45">
        <f t="shared" si="26"/>
        <v>45292</v>
      </c>
      <c r="AD1685" s="44" t="str">
        <f>VLOOKUP(Raw_data[[#This Row],[Locations]]&amp;Raw_data[[#This Row],[Looker2]],Category!A:E,5,0)</f>
        <v>Company Owned</v>
      </c>
      <c r="AE1685" s="44" t="str">
        <f>Raw_data[[#This Row],[Locations]]&amp;Raw_data[[#This Row],[Looker2]]</f>
        <v>Dallas Ft WorthIOP</v>
      </c>
    </row>
    <row r="1686" spans="1:31">
      <c r="A1686" s="15">
        <v>45309</v>
      </c>
      <c r="B1686" s="15">
        <v>45307</v>
      </c>
      <c r="C1686" t="s">
        <v>9</v>
      </c>
      <c r="D1686">
        <v>207664</v>
      </c>
      <c r="E1686" t="s">
        <v>1026</v>
      </c>
      <c r="F1686" t="s">
        <v>304</v>
      </c>
      <c r="G1686" t="s">
        <v>1027</v>
      </c>
      <c r="H1686" t="s">
        <v>167</v>
      </c>
      <c r="I1686" t="s">
        <v>232</v>
      </c>
      <c r="J1686" t="s">
        <v>87</v>
      </c>
      <c r="K1686" t="s">
        <v>547</v>
      </c>
      <c r="L1686" t="s">
        <v>129</v>
      </c>
      <c r="M1686">
        <v>1</v>
      </c>
      <c r="N1686" s="47">
        <v>425</v>
      </c>
      <c r="O1686" s="47">
        <v>0</v>
      </c>
      <c r="P1686" s="47">
        <v>0</v>
      </c>
      <c r="Q1686" s="47">
        <v>0</v>
      </c>
      <c r="R1686" s="47">
        <v>0</v>
      </c>
      <c r="S1686" s="47">
        <v>0</v>
      </c>
      <c r="T1686" s="47">
        <v>425</v>
      </c>
      <c r="U1686" s="47">
        <v>42.5</v>
      </c>
      <c r="V1686" t="s">
        <v>71</v>
      </c>
      <c r="W1686" t="s">
        <v>72</v>
      </c>
      <c r="X1686"/>
      <c r="Y1686" t="s">
        <v>240</v>
      </c>
      <c r="Z1686" s="43" t="str">
        <f>Raw_data[[#This Row],[Month]]&amp;Raw_data[[#This Row],[Locations]]&amp;Raw_data[[#This Row],[Looker2]]</f>
        <v>45292ConroePHP</v>
      </c>
      <c r="AA1686" s="44" t="str">
        <f>IFERROR(VLOOKUP(Raw_data[[#This Row],[Description]],'LU Table'!$A$1:$B$50,2,0),"")</f>
        <v>PHP</v>
      </c>
      <c r="AB1686" s="44" t="str">
        <f>TRIM(MID(Raw_data[[#This Row],[Location]],LEN("Positive Recovery- ")+1,LEN(Raw_data[[#This Row],[Location]])))</f>
        <v>Conroe</v>
      </c>
      <c r="AC1686" s="45">
        <f t="shared" si="26"/>
        <v>45292</v>
      </c>
      <c r="AD1686" s="44" t="str">
        <f>VLOOKUP(Raw_data[[#This Row],[Locations]]&amp;Raw_data[[#This Row],[Looker2]],Category!A:E,5,0)</f>
        <v>Affiliate</v>
      </c>
      <c r="AE1686" s="44" t="str">
        <f>Raw_data[[#This Row],[Locations]]&amp;Raw_data[[#This Row],[Looker2]]</f>
        <v>ConroePHP</v>
      </c>
    </row>
    <row r="1687" spans="1:31">
      <c r="A1687" s="15">
        <v>45309</v>
      </c>
      <c r="B1687" s="15">
        <v>45307</v>
      </c>
      <c r="C1687" t="s">
        <v>9</v>
      </c>
      <c r="D1687">
        <v>207665</v>
      </c>
      <c r="E1687" t="s">
        <v>1040</v>
      </c>
      <c r="F1687" t="s">
        <v>534</v>
      </c>
      <c r="G1687" t="s">
        <v>1041</v>
      </c>
      <c r="H1687" t="s">
        <v>166</v>
      </c>
      <c r="I1687" t="s">
        <v>232</v>
      </c>
      <c r="J1687" t="s">
        <v>95</v>
      </c>
      <c r="K1687" t="s">
        <v>547</v>
      </c>
      <c r="L1687" t="s">
        <v>129</v>
      </c>
      <c r="M1687">
        <v>1</v>
      </c>
      <c r="N1687" s="47">
        <v>230</v>
      </c>
      <c r="O1687" s="47">
        <v>0</v>
      </c>
      <c r="P1687" s="47">
        <v>0</v>
      </c>
      <c r="Q1687" s="47">
        <v>0</v>
      </c>
      <c r="R1687" s="47">
        <v>0</v>
      </c>
      <c r="S1687" s="47">
        <v>0</v>
      </c>
      <c r="T1687" s="47">
        <v>207</v>
      </c>
      <c r="U1687" s="47">
        <v>57.5</v>
      </c>
      <c r="V1687" t="s">
        <v>71</v>
      </c>
      <c r="W1687" t="s">
        <v>72</v>
      </c>
      <c r="X1687"/>
      <c r="Y1687" t="s">
        <v>240</v>
      </c>
      <c r="Z1687" s="43" t="str">
        <f>Raw_data[[#This Row],[Month]]&amp;Raw_data[[#This Row],[Locations]]&amp;Raw_data[[#This Row],[Looker2]]</f>
        <v>45292ConroePHP</v>
      </c>
      <c r="AA1687" s="44" t="str">
        <f>IFERROR(VLOOKUP(Raw_data[[#This Row],[Description]],'LU Table'!$A$1:$B$50,2,0),"")</f>
        <v>PHP</v>
      </c>
      <c r="AB1687" s="44" t="str">
        <f>TRIM(MID(Raw_data[[#This Row],[Location]],LEN("Positive Recovery- ")+1,LEN(Raw_data[[#This Row],[Location]])))</f>
        <v>Conroe</v>
      </c>
      <c r="AC1687" s="45">
        <f t="shared" si="26"/>
        <v>45292</v>
      </c>
      <c r="AD1687" s="44" t="str">
        <f>VLOOKUP(Raw_data[[#This Row],[Locations]]&amp;Raw_data[[#This Row],[Looker2]],Category!A:E,5,0)</f>
        <v>Affiliate</v>
      </c>
      <c r="AE1687" s="44" t="str">
        <f>Raw_data[[#This Row],[Locations]]&amp;Raw_data[[#This Row],[Looker2]]</f>
        <v>ConroePHP</v>
      </c>
    </row>
    <row r="1688" spans="1:31">
      <c r="A1688" s="15">
        <v>45309</v>
      </c>
      <c r="B1688" s="15">
        <v>45307</v>
      </c>
      <c r="C1688" t="s">
        <v>9</v>
      </c>
      <c r="D1688">
        <v>207666</v>
      </c>
      <c r="E1688" t="s">
        <v>747</v>
      </c>
      <c r="F1688" t="s">
        <v>748</v>
      </c>
      <c r="G1688" t="s">
        <v>252</v>
      </c>
      <c r="H1688" t="s">
        <v>157</v>
      </c>
      <c r="I1688" t="s">
        <v>232</v>
      </c>
      <c r="J1688" t="s">
        <v>749</v>
      </c>
      <c r="K1688" t="s">
        <v>547</v>
      </c>
      <c r="L1688" t="s">
        <v>129</v>
      </c>
      <c r="M1688">
        <v>1</v>
      </c>
      <c r="N1688" s="47">
        <v>350</v>
      </c>
      <c r="O1688" s="47">
        <v>0</v>
      </c>
      <c r="P1688" s="47">
        <v>0</v>
      </c>
      <c r="Q1688" s="47">
        <v>0</v>
      </c>
      <c r="R1688" s="47">
        <v>0</v>
      </c>
      <c r="S1688" s="47">
        <v>350</v>
      </c>
      <c r="T1688" s="47">
        <v>350</v>
      </c>
      <c r="U1688" s="47">
        <v>350</v>
      </c>
      <c r="V1688" t="s">
        <v>71</v>
      </c>
      <c r="W1688" t="s">
        <v>72</v>
      </c>
      <c r="X1688"/>
      <c r="Y1688" t="s">
        <v>240</v>
      </c>
      <c r="Z1688" s="43" t="str">
        <f>Raw_data[[#This Row],[Month]]&amp;Raw_data[[#This Row],[Locations]]&amp;Raw_data[[#This Row],[Looker2]]</f>
        <v>45292ConroePHP</v>
      </c>
      <c r="AA1688" s="44" t="str">
        <f>IFERROR(VLOOKUP(Raw_data[[#This Row],[Description]],'LU Table'!$A$1:$B$50,2,0),"")</f>
        <v>PHP</v>
      </c>
      <c r="AB1688" s="44" t="str">
        <f>TRIM(MID(Raw_data[[#This Row],[Location]],LEN("Positive Recovery- ")+1,LEN(Raw_data[[#This Row],[Location]])))</f>
        <v>Conroe</v>
      </c>
      <c r="AC1688" s="45">
        <f t="shared" si="26"/>
        <v>45292</v>
      </c>
      <c r="AD1688" s="44" t="str">
        <f>VLOOKUP(Raw_data[[#This Row],[Locations]]&amp;Raw_data[[#This Row],[Looker2]],Category!A:E,5,0)</f>
        <v>Affiliate</v>
      </c>
      <c r="AE1688" s="44" t="str">
        <f>Raw_data[[#This Row],[Locations]]&amp;Raw_data[[#This Row],[Looker2]]</f>
        <v>ConroePHP</v>
      </c>
    </row>
    <row r="1689" spans="1:31">
      <c r="A1689" s="15">
        <v>45309</v>
      </c>
      <c r="B1689" s="15">
        <v>45307</v>
      </c>
      <c r="C1689" t="s">
        <v>9</v>
      </c>
      <c r="D1689">
        <v>207667</v>
      </c>
      <c r="E1689" t="s">
        <v>945</v>
      </c>
      <c r="F1689" t="s">
        <v>536</v>
      </c>
      <c r="G1689" t="s">
        <v>454</v>
      </c>
      <c r="H1689" t="s">
        <v>158</v>
      </c>
      <c r="I1689" t="s">
        <v>232</v>
      </c>
      <c r="J1689" t="s">
        <v>88</v>
      </c>
      <c r="K1689" t="s">
        <v>547</v>
      </c>
      <c r="L1689" t="s">
        <v>128</v>
      </c>
      <c r="M1689">
        <v>1</v>
      </c>
      <c r="N1689" s="47">
        <v>250</v>
      </c>
      <c r="O1689" s="47">
        <v>0</v>
      </c>
      <c r="P1689" s="47">
        <v>0</v>
      </c>
      <c r="Q1689" s="47">
        <v>0</v>
      </c>
      <c r="R1689" s="47">
        <v>0</v>
      </c>
      <c r="S1689" s="47">
        <v>250</v>
      </c>
      <c r="T1689" s="47">
        <v>225</v>
      </c>
      <c r="U1689" s="47">
        <v>225</v>
      </c>
      <c r="V1689" t="s">
        <v>71</v>
      </c>
      <c r="W1689" t="s">
        <v>72</v>
      </c>
      <c r="X1689"/>
      <c r="Y1689" t="s">
        <v>240</v>
      </c>
      <c r="Z1689" s="43" t="str">
        <f>Raw_data[[#This Row],[Month]]&amp;Raw_data[[#This Row],[Locations]]&amp;Raw_data[[#This Row],[Looker2]]</f>
        <v>45292ConroeIOP</v>
      </c>
      <c r="AA1689" s="44" t="str">
        <f>IFERROR(VLOOKUP(Raw_data[[#This Row],[Description]],'LU Table'!$A$1:$B$50,2,0),"")</f>
        <v>IOP</v>
      </c>
      <c r="AB1689" s="44" t="str">
        <f>TRIM(MID(Raw_data[[#This Row],[Location]],LEN("Positive Recovery- ")+1,LEN(Raw_data[[#This Row],[Location]])))</f>
        <v>Conroe</v>
      </c>
      <c r="AC1689" s="45">
        <f t="shared" si="26"/>
        <v>45292</v>
      </c>
      <c r="AD1689" s="44" t="str">
        <f>VLOOKUP(Raw_data[[#This Row],[Locations]]&amp;Raw_data[[#This Row],[Looker2]],Category!A:E,5,0)</f>
        <v>Affiliate</v>
      </c>
      <c r="AE1689" s="44" t="str">
        <f>Raw_data[[#This Row],[Locations]]&amp;Raw_data[[#This Row],[Looker2]]</f>
        <v>ConroeIOP</v>
      </c>
    </row>
    <row r="1690" spans="1:31">
      <c r="A1690" s="15">
        <v>45309</v>
      </c>
      <c r="B1690" s="15">
        <v>45307</v>
      </c>
      <c r="C1690" t="s">
        <v>9</v>
      </c>
      <c r="D1690">
        <v>207668</v>
      </c>
      <c r="E1690" t="s">
        <v>1053</v>
      </c>
      <c r="F1690" t="s">
        <v>1054</v>
      </c>
      <c r="G1690" t="s">
        <v>339</v>
      </c>
      <c r="H1690" t="s">
        <v>159</v>
      </c>
      <c r="I1690" t="s">
        <v>232</v>
      </c>
      <c r="J1690" t="s">
        <v>88</v>
      </c>
      <c r="K1690" t="s">
        <v>76</v>
      </c>
      <c r="L1690" t="s">
        <v>128</v>
      </c>
      <c r="M1690">
        <v>1</v>
      </c>
      <c r="N1690" s="47">
        <v>250</v>
      </c>
      <c r="O1690" s="47">
        <v>0</v>
      </c>
      <c r="P1690" s="47">
        <v>0</v>
      </c>
      <c r="Q1690" s="47">
        <v>0</v>
      </c>
      <c r="R1690" s="47">
        <v>0</v>
      </c>
      <c r="S1690" s="47">
        <v>250</v>
      </c>
      <c r="T1690" s="47">
        <v>225</v>
      </c>
      <c r="U1690" s="47">
        <v>225</v>
      </c>
      <c r="V1690" t="s">
        <v>71</v>
      </c>
      <c r="W1690" t="s">
        <v>72</v>
      </c>
      <c r="X1690"/>
      <c r="Y1690" t="s">
        <v>240</v>
      </c>
      <c r="Z1690" s="43" t="str">
        <f>Raw_data[[#This Row],[Month]]&amp;Raw_data[[#This Row],[Locations]]&amp;Raw_data[[#This Row],[Looker2]]</f>
        <v>45292MontroseIOP</v>
      </c>
      <c r="AA1690" s="44" t="str">
        <f>IFERROR(VLOOKUP(Raw_data[[#This Row],[Description]],'LU Table'!$A$1:$B$50,2,0),"")</f>
        <v>IOP</v>
      </c>
      <c r="AB1690" s="44" t="str">
        <f>TRIM(MID(Raw_data[[#This Row],[Location]],LEN("Positive Recovery- ")+1,LEN(Raw_data[[#This Row],[Location]])))</f>
        <v>Montrose</v>
      </c>
      <c r="AC1690" s="45">
        <f t="shared" si="26"/>
        <v>45292</v>
      </c>
      <c r="AD1690" s="44" t="str">
        <f>VLOOKUP(Raw_data[[#This Row],[Locations]]&amp;Raw_data[[#This Row],[Looker2]],Category!A:E,5,0)</f>
        <v>Company Owned</v>
      </c>
      <c r="AE1690" s="44" t="str">
        <f>Raw_data[[#This Row],[Locations]]&amp;Raw_data[[#This Row],[Looker2]]</f>
        <v>MontroseIOP</v>
      </c>
    </row>
    <row r="1691" spans="1:31">
      <c r="A1691" s="15">
        <v>45309</v>
      </c>
      <c r="B1691" s="15">
        <v>45307</v>
      </c>
      <c r="C1691" t="s">
        <v>9</v>
      </c>
      <c r="D1691">
        <v>207669</v>
      </c>
      <c r="E1691" t="s">
        <v>565</v>
      </c>
      <c r="F1691" t="s">
        <v>566</v>
      </c>
      <c r="G1691" t="s">
        <v>567</v>
      </c>
      <c r="H1691" t="s">
        <v>159</v>
      </c>
      <c r="I1691" t="s">
        <v>232</v>
      </c>
      <c r="J1691" t="s">
        <v>17</v>
      </c>
      <c r="K1691" t="s">
        <v>76</v>
      </c>
      <c r="L1691" t="s">
        <v>128</v>
      </c>
      <c r="M1691">
        <v>1</v>
      </c>
      <c r="N1691" s="47">
        <v>225</v>
      </c>
      <c r="O1691" s="47">
        <v>0</v>
      </c>
      <c r="P1691" s="47">
        <v>0</v>
      </c>
      <c r="Q1691" s="47">
        <v>0</v>
      </c>
      <c r="R1691" s="47">
        <v>0</v>
      </c>
      <c r="S1691" s="47">
        <v>0</v>
      </c>
      <c r="T1691" s="47">
        <v>225</v>
      </c>
      <c r="U1691" s="47">
        <v>225</v>
      </c>
      <c r="V1691" t="s">
        <v>71</v>
      </c>
      <c r="W1691" t="s">
        <v>72</v>
      </c>
      <c r="X1691"/>
      <c r="Y1691" t="s">
        <v>240</v>
      </c>
      <c r="Z1691" s="43" t="str">
        <f>Raw_data[[#This Row],[Month]]&amp;Raw_data[[#This Row],[Locations]]&amp;Raw_data[[#This Row],[Looker2]]</f>
        <v>45292MontroseIOP</v>
      </c>
      <c r="AA1691" s="44" t="str">
        <f>IFERROR(VLOOKUP(Raw_data[[#This Row],[Description]],'LU Table'!$A$1:$B$50,2,0),"")</f>
        <v>IOP</v>
      </c>
      <c r="AB1691" s="44" t="str">
        <f>TRIM(MID(Raw_data[[#This Row],[Location]],LEN("Positive Recovery- ")+1,LEN(Raw_data[[#This Row],[Location]])))</f>
        <v>Montrose</v>
      </c>
      <c r="AC1691" s="45">
        <f t="shared" si="26"/>
        <v>45292</v>
      </c>
      <c r="AD1691" s="44" t="str">
        <f>VLOOKUP(Raw_data[[#This Row],[Locations]]&amp;Raw_data[[#This Row],[Looker2]],Category!A:E,5,0)</f>
        <v>Company Owned</v>
      </c>
      <c r="AE1691" s="44" t="str">
        <f>Raw_data[[#This Row],[Locations]]&amp;Raw_data[[#This Row],[Looker2]]</f>
        <v>MontroseIOP</v>
      </c>
    </row>
    <row r="1692" spans="1:31">
      <c r="A1692" s="15">
        <v>45309</v>
      </c>
      <c r="B1692" s="15">
        <v>45307</v>
      </c>
      <c r="C1692" t="s">
        <v>9</v>
      </c>
      <c r="D1692">
        <v>207672</v>
      </c>
      <c r="E1692" t="s">
        <v>584</v>
      </c>
      <c r="F1692" t="s">
        <v>358</v>
      </c>
      <c r="G1692" t="s">
        <v>585</v>
      </c>
      <c r="H1692" t="s">
        <v>160</v>
      </c>
      <c r="I1692" t="s">
        <v>232</v>
      </c>
      <c r="J1692" t="s">
        <v>95</v>
      </c>
      <c r="K1692" t="s">
        <v>78</v>
      </c>
      <c r="L1692" t="s">
        <v>128</v>
      </c>
      <c r="M1692">
        <v>1</v>
      </c>
      <c r="N1692" s="47">
        <v>130</v>
      </c>
      <c r="O1692" s="47">
        <v>0</v>
      </c>
      <c r="P1692" s="47">
        <v>0</v>
      </c>
      <c r="Q1692" s="47">
        <v>0</v>
      </c>
      <c r="R1692" s="47">
        <v>0</v>
      </c>
      <c r="S1692" s="47">
        <v>0</v>
      </c>
      <c r="T1692" s="47">
        <v>117</v>
      </c>
      <c r="U1692" s="47">
        <v>26</v>
      </c>
      <c r="V1692" t="s">
        <v>71</v>
      </c>
      <c r="W1692" t="s">
        <v>72</v>
      </c>
      <c r="X1692"/>
      <c r="Y1692" t="s">
        <v>240</v>
      </c>
      <c r="Z1692" s="43" t="str">
        <f>Raw_data[[#This Row],[Month]]&amp;Raw_data[[#This Row],[Locations]]&amp;Raw_data[[#This Row],[Looker2]]</f>
        <v>45292PasadenaIOP</v>
      </c>
      <c r="AA1692" s="44" t="str">
        <f>IFERROR(VLOOKUP(Raw_data[[#This Row],[Description]],'LU Table'!$A$1:$B$50,2,0),"")</f>
        <v>IOP</v>
      </c>
      <c r="AB1692" s="44" t="str">
        <f>TRIM(MID(Raw_data[[#This Row],[Location]],LEN("Positive Recovery- ")+1,LEN(Raw_data[[#This Row],[Location]])))</f>
        <v>Pasadena</v>
      </c>
      <c r="AC1692" s="45">
        <f t="shared" si="26"/>
        <v>45292</v>
      </c>
      <c r="AD1692" s="44" t="str">
        <f>VLOOKUP(Raw_data[[#This Row],[Locations]]&amp;Raw_data[[#This Row],[Looker2]],Category!A:E,5,0)</f>
        <v>Affiliate</v>
      </c>
      <c r="AE1692" s="44" t="str">
        <f>Raw_data[[#This Row],[Locations]]&amp;Raw_data[[#This Row],[Looker2]]</f>
        <v>PasadenaIOP</v>
      </c>
    </row>
    <row r="1693" spans="1:31">
      <c r="A1693" s="15">
        <v>45309</v>
      </c>
      <c r="B1693" s="15">
        <v>45307</v>
      </c>
      <c r="C1693" t="s">
        <v>9</v>
      </c>
      <c r="D1693">
        <v>207673</v>
      </c>
      <c r="E1693" t="s">
        <v>995</v>
      </c>
      <c r="F1693" t="s">
        <v>467</v>
      </c>
      <c r="G1693" t="s">
        <v>1025</v>
      </c>
      <c r="H1693" t="s">
        <v>160</v>
      </c>
      <c r="I1693" t="s">
        <v>232</v>
      </c>
      <c r="J1693" t="s">
        <v>94</v>
      </c>
      <c r="K1693" t="s">
        <v>78</v>
      </c>
      <c r="L1693" t="s">
        <v>128</v>
      </c>
      <c r="M1693">
        <v>1</v>
      </c>
      <c r="N1693" s="47">
        <v>215</v>
      </c>
      <c r="O1693" s="47">
        <v>0</v>
      </c>
      <c r="P1693" s="47">
        <v>0</v>
      </c>
      <c r="Q1693" s="47">
        <v>0</v>
      </c>
      <c r="R1693" s="47">
        <v>0</v>
      </c>
      <c r="S1693" s="47">
        <v>0</v>
      </c>
      <c r="T1693" s="47">
        <v>193.5</v>
      </c>
      <c r="U1693" s="47">
        <v>32.25</v>
      </c>
      <c r="V1693" t="s">
        <v>71</v>
      </c>
      <c r="W1693" t="s">
        <v>72</v>
      </c>
      <c r="X1693"/>
      <c r="Y1693" t="s">
        <v>240</v>
      </c>
      <c r="Z1693" s="43" t="str">
        <f>Raw_data[[#This Row],[Month]]&amp;Raw_data[[#This Row],[Locations]]&amp;Raw_data[[#This Row],[Looker2]]</f>
        <v>45292PasadenaIOP</v>
      </c>
      <c r="AA1693" s="44" t="str">
        <f>IFERROR(VLOOKUP(Raw_data[[#This Row],[Description]],'LU Table'!$A$1:$B$50,2,0),"")</f>
        <v>IOP</v>
      </c>
      <c r="AB1693" s="44" t="str">
        <f>TRIM(MID(Raw_data[[#This Row],[Location]],LEN("Positive Recovery- ")+1,LEN(Raw_data[[#This Row],[Location]])))</f>
        <v>Pasadena</v>
      </c>
      <c r="AC1693" s="45">
        <f t="shared" si="26"/>
        <v>45292</v>
      </c>
      <c r="AD1693" s="44" t="str">
        <f>VLOOKUP(Raw_data[[#This Row],[Locations]]&amp;Raw_data[[#This Row],[Looker2]],Category!A:E,5,0)</f>
        <v>Affiliate</v>
      </c>
      <c r="AE1693" s="44" t="str">
        <f>Raw_data[[#This Row],[Locations]]&amp;Raw_data[[#This Row],[Looker2]]</f>
        <v>PasadenaIOP</v>
      </c>
    </row>
    <row r="1694" spans="1:31">
      <c r="A1694" s="15">
        <v>45309</v>
      </c>
      <c r="B1694" s="15">
        <v>45307</v>
      </c>
      <c r="C1694" t="s">
        <v>9</v>
      </c>
      <c r="D1694">
        <v>207705</v>
      </c>
      <c r="E1694" t="s">
        <v>881</v>
      </c>
      <c r="F1694" t="s">
        <v>435</v>
      </c>
      <c r="G1694" t="s">
        <v>882</v>
      </c>
      <c r="H1694" t="s">
        <v>160</v>
      </c>
      <c r="I1694" t="s">
        <v>232</v>
      </c>
      <c r="J1694" t="s">
        <v>94</v>
      </c>
      <c r="K1694" t="s">
        <v>81</v>
      </c>
      <c r="L1694" t="s">
        <v>128</v>
      </c>
      <c r="M1694">
        <v>1</v>
      </c>
      <c r="N1694" s="47">
        <v>215</v>
      </c>
      <c r="O1694" s="47">
        <v>0</v>
      </c>
      <c r="P1694" s="47">
        <v>0</v>
      </c>
      <c r="Q1694" s="47">
        <v>0</v>
      </c>
      <c r="R1694" s="47">
        <v>0</v>
      </c>
      <c r="S1694" s="47">
        <v>0</v>
      </c>
      <c r="T1694" s="47">
        <v>193.5</v>
      </c>
      <c r="U1694" s="47">
        <v>43</v>
      </c>
      <c r="V1694" t="s">
        <v>71</v>
      </c>
      <c r="W1694" t="s">
        <v>72</v>
      </c>
      <c r="X1694"/>
      <c r="Y1694" t="s">
        <v>240</v>
      </c>
      <c r="Z1694" s="43" t="str">
        <f>Raw_data[[#This Row],[Month]]&amp;Raw_data[[#This Row],[Locations]]&amp;Raw_data[[#This Row],[Looker2]]</f>
        <v>45292Energy CorridorIOP</v>
      </c>
      <c r="AA1694" s="44" t="str">
        <f>IFERROR(VLOOKUP(Raw_data[[#This Row],[Description]],'LU Table'!$A$1:$B$50,2,0),"")</f>
        <v>IOP</v>
      </c>
      <c r="AB1694" s="44" t="str">
        <f>TRIM(MID(Raw_data[[#This Row],[Location]],LEN("Positive Recovery- ")+1,LEN(Raw_data[[#This Row],[Location]])))</f>
        <v>Energy Corridor</v>
      </c>
      <c r="AC1694" s="45">
        <f t="shared" si="26"/>
        <v>45292</v>
      </c>
      <c r="AD1694" s="44" t="str">
        <f>VLOOKUP(Raw_data[[#This Row],[Locations]]&amp;Raw_data[[#This Row],[Looker2]],Category!A:E,5,0)</f>
        <v>Affiliate</v>
      </c>
      <c r="AE1694" s="44" t="str">
        <f>Raw_data[[#This Row],[Locations]]&amp;Raw_data[[#This Row],[Looker2]]</f>
        <v>Energy CorridorIOP</v>
      </c>
    </row>
    <row r="1695" spans="1:31">
      <c r="A1695" s="15">
        <v>45309</v>
      </c>
      <c r="B1695" s="15">
        <v>45307</v>
      </c>
      <c r="C1695" t="s">
        <v>9</v>
      </c>
      <c r="D1695">
        <v>207706</v>
      </c>
      <c r="E1695" t="s">
        <v>750</v>
      </c>
      <c r="F1695" t="s">
        <v>438</v>
      </c>
      <c r="G1695" t="s">
        <v>751</v>
      </c>
      <c r="H1695" t="s">
        <v>159</v>
      </c>
      <c r="I1695" t="s">
        <v>232</v>
      </c>
      <c r="J1695" t="s">
        <v>17</v>
      </c>
      <c r="K1695" t="s">
        <v>81</v>
      </c>
      <c r="L1695" t="s">
        <v>128</v>
      </c>
      <c r="M1695">
        <v>1</v>
      </c>
      <c r="N1695" s="47">
        <v>225</v>
      </c>
      <c r="O1695" s="47">
        <v>0</v>
      </c>
      <c r="P1695" s="47">
        <v>0</v>
      </c>
      <c r="Q1695" s="47">
        <v>0</v>
      </c>
      <c r="R1695" s="47">
        <v>0</v>
      </c>
      <c r="S1695" s="47">
        <v>225</v>
      </c>
      <c r="T1695" s="47">
        <v>225</v>
      </c>
      <c r="U1695" s="47">
        <v>225</v>
      </c>
      <c r="V1695" t="s">
        <v>71</v>
      </c>
      <c r="W1695" t="s">
        <v>72</v>
      </c>
      <c r="X1695"/>
      <c r="Y1695" t="s">
        <v>240</v>
      </c>
      <c r="Z1695" s="43" t="str">
        <f>Raw_data[[#This Row],[Month]]&amp;Raw_data[[#This Row],[Locations]]&amp;Raw_data[[#This Row],[Looker2]]</f>
        <v>45292Energy CorridorIOP</v>
      </c>
      <c r="AA1695" s="44" t="str">
        <f>IFERROR(VLOOKUP(Raw_data[[#This Row],[Description]],'LU Table'!$A$1:$B$50,2,0),"")</f>
        <v>IOP</v>
      </c>
      <c r="AB1695" s="44" t="str">
        <f>TRIM(MID(Raw_data[[#This Row],[Location]],LEN("Positive Recovery- ")+1,LEN(Raw_data[[#This Row],[Location]])))</f>
        <v>Energy Corridor</v>
      </c>
      <c r="AC1695" s="45">
        <f t="shared" ref="AC1695:AC1758" si="27">B1695-DAY(B1695)+1</f>
        <v>45292</v>
      </c>
      <c r="AD1695" s="44" t="str">
        <f>VLOOKUP(Raw_data[[#This Row],[Locations]]&amp;Raw_data[[#This Row],[Looker2]],Category!A:E,5,0)</f>
        <v>Affiliate</v>
      </c>
      <c r="AE1695" s="44" t="str">
        <f>Raw_data[[#This Row],[Locations]]&amp;Raw_data[[#This Row],[Looker2]]</f>
        <v>Energy CorridorIOP</v>
      </c>
    </row>
    <row r="1696" spans="1:31">
      <c r="A1696" s="15">
        <v>45309</v>
      </c>
      <c r="B1696" s="15">
        <v>45307</v>
      </c>
      <c r="C1696" t="s">
        <v>9</v>
      </c>
      <c r="D1696">
        <v>207707</v>
      </c>
      <c r="E1696" t="s">
        <v>989</v>
      </c>
      <c r="F1696" t="s">
        <v>290</v>
      </c>
      <c r="G1696" t="s">
        <v>990</v>
      </c>
      <c r="H1696" t="s">
        <v>158</v>
      </c>
      <c r="I1696" t="s">
        <v>232</v>
      </c>
      <c r="J1696" t="s">
        <v>92</v>
      </c>
      <c r="K1696" t="s">
        <v>81</v>
      </c>
      <c r="L1696" t="s">
        <v>128</v>
      </c>
      <c r="M1696">
        <v>1</v>
      </c>
      <c r="N1696" s="47">
        <v>190</v>
      </c>
      <c r="O1696" s="47">
        <v>0</v>
      </c>
      <c r="P1696" s="47">
        <v>0</v>
      </c>
      <c r="Q1696" s="47">
        <v>0</v>
      </c>
      <c r="R1696" s="47">
        <v>0</v>
      </c>
      <c r="S1696" s="47">
        <v>0</v>
      </c>
      <c r="T1696" s="47">
        <v>171</v>
      </c>
      <c r="U1696" s="47">
        <v>171</v>
      </c>
      <c r="V1696" t="s">
        <v>71</v>
      </c>
      <c r="W1696" t="s">
        <v>72</v>
      </c>
      <c r="X1696"/>
      <c r="Y1696" t="s">
        <v>240</v>
      </c>
      <c r="Z1696" s="43" t="str">
        <f>Raw_data[[#This Row],[Month]]&amp;Raw_data[[#This Row],[Locations]]&amp;Raw_data[[#This Row],[Looker2]]</f>
        <v>45292Energy CorridorIOP</v>
      </c>
      <c r="AA1696" s="44" t="str">
        <f>IFERROR(VLOOKUP(Raw_data[[#This Row],[Description]],'LU Table'!$A$1:$B$50,2,0),"")</f>
        <v>IOP</v>
      </c>
      <c r="AB1696" s="44" t="str">
        <f>TRIM(MID(Raw_data[[#This Row],[Location]],LEN("Positive Recovery- ")+1,LEN(Raw_data[[#This Row],[Location]])))</f>
        <v>Energy Corridor</v>
      </c>
      <c r="AC1696" s="45">
        <f t="shared" si="27"/>
        <v>45292</v>
      </c>
      <c r="AD1696" s="44" t="str">
        <f>VLOOKUP(Raw_data[[#This Row],[Locations]]&amp;Raw_data[[#This Row],[Looker2]],Category!A:E,5,0)</f>
        <v>Affiliate</v>
      </c>
      <c r="AE1696" s="44" t="str">
        <f>Raw_data[[#This Row],[Locations]]&amp;Raw_data[[#This Row],[Looker2]]</f>
        <v>Energy CorridorIOP</v>
      </c>
    </row>
    <row r="1697" spans="1:31">
      <c r="A1697" s="15">
        <v>45309</v>
      </c>
      <c r="B1697" s="15">
        <v>45307</v>
      </c>
      <c r="C1697" t="s">
        <v>9</v>
      </c>
      <c r="D1697">
        <v>207708</v>
      </c>
      <c r="E1697" t="s">
        <v>1042</v>
      </c>
      <c r="F1697" t="s">
        <v>1043</v>
      </c>
      <c r="G1697" t="s">
        <v>1044</v>
      </c>
      <c r="H1697" t="s">
        <v>159</v>
      </c>
      <c r="I1697" t="s">
        <v>232</v>
      </c>
      <c r="J1697" t="s">
        <v>17</v>
      </c>
      <c r="K1697" t="s">
        <v>81</v>
      </c>
      <c r="L1697" t="s">
        <v>128</v>
      </c>
      <c r="M1697">
        <v>1</v>
      </c>
      <c r="N1697" s="47">
        <v>225</v>
      </c>
      <c r="O1697" s="47">
        <v>0</v>
      </c>
      <c r="P1697" s="47">
        <v>0</v>
      </c>
      <c r="Q1697" s="47">
        <v>0</v>
      </c>
      <c r="R1697" s="47">
        <v>0</v>
      </c>
      <c r="S1697" s="47">
        <v>225</v>
      </c>
      <c r="T1697" s="47">
        <v>225</v>
      </c>
      <c r="U1697" s="47">
        <v>225</v>
      </c>
      <c r="V1697" t="s">
        <v>71</v>
      </c>
      <c r="W1697" t="s">
        <v>72</v>
      </c>
      <c r="X1697"/>
      <c r="Y1697" t="s">
        <v>240</v>
      </c>
      <c r="Z1697" s="43" t="str">
        <f>Raw_data[[#This Row],[Month]]&amp;Raw_data[[#This Row],[Locations]]&amp;Raw_data[[#This Row],[Looker2]]</f>
        <v>45292Energy CorridorIOP</v>
      </c>
      <c r="AA1697" s="44" t="str">
        <f>IFERROR(VLOOKUP(Raw_data[[#This Row],[Description]],'LU Table'!$A$1:$B$50,2,0),"")</f>
        <v>IOP</v>
      </c>
      <c r="AB1697" s="44" t="str">
        <f>TRIM(MID(Raw_data[[#This Row],[Location]],LEN("Positive Recovery- ")+1,LEN(Raw_data[[#This Row],[Location]])))</f>
        <v>Energy Corridor</v>
      </c>
      <c r="AC1697" s="45">
        <f t="shared" si="27"/>
        <v>45292</v>
      </c>
      <c r="AD1697" s="44" t="str">
        <f>VLOOKUP(Raw_data[[#This Row],[Locations]]&amp;Raw_data[[#This Row],[Looker2]],Category!A:E,5,0)</f>
        <v>Affiliate</v>
      </c>
      <c r="AE1697" s="44" t="str">
        <f>Raw_data[[#This Row],[Locations]]&amp;Raw_data[[#This Row],[Looker2]]</f>
        <v>Energy CorridorIOP</v>
      </c>
    </row>
    <row r="1698" spans="1:31">
      <c r="A1698" s="15">
        <v>45309</v>
      </c>
      <c r="B1698" s="15">
        <v>45308</v>
      </c>
      <c r="C1698" t="s">
        <v>9</v>
      </c>
      <c r="D1698">
        <v>207437</v>
      </c>
      <c r="E1698" t="s">
        <v>714</v>
      </c>
      <c r="F1698" t="s">
        <v>715</v>
      </c>
      <c r="G1698" t="s">
        <v>532</v>
      </c>
      <c r="H1698" t="s">
        <v>151</v>
      </c>
      <c r="I1698" t="s">
        <v>232</v>
      </c>
      <c r="J1698" t="s">
        <v>89</v>
      </c>
      <c r="K1698" t="s">
        <v>16</v>
      </c>
      <c r="L1698" t="s">
        <v>131</v>
      </c>
      <c r="M1698">
        <v>1</v>
      </c>
      <c r="N1698" s="47">
        <v>425</v>
      </c>
      <c r="O1698" s="47">
        <v>0</v>
      </c>
      <c r="P1698" s="47">
        <v>0</v>
      </c>
      <c r="Q1698" s="47">
        <v>0</v>
      </c>
      <c r="R1698" s="47">
        <v>0</v>
      </c>
      <c r="S1698" s="47">
        <v>425</v>
      </c>
      <c r="T1698" s="47">
        <v>382.5</v>
      </c>
      <c r="U1698" s="47">
        <v>382.5</v>
      </c>
      <c r="V1698" t="s">
        <v>71</v>
      </c>
      <c r="W1698" t="s">
        <v>72</v>
      </c>
      <c r="X1698"/>
      <c r="Y1698" t="s">
        <v>240</v>
      </c>
      <c r="Z1698" s="43" t="str">
        <f>Raw_data[[#This Row],[Month]]&amp;Raw_data[[#This Row],[Locations]]&amp;Raw_data[[#This Row],[Looker2]]</f>
        <v>45292Garden OaksRTC</v>
      </c>
      <c r="AA1698" s="44" t="str">
        <f>IFERROR(VLOOKUP(Raw_data[[#This Row],[Description]],'LU Table'!$A$1:$B$50,2,0),"")</f>
        <v>RTC</v>
      </c>
      <c r="AB1698" s="44" t="str">
        <f>TRIM(MID(Raw_data[[#This Row],[Location]],LEN("Positive Recovery- ")+1,LEN(Raw_data[[#This Row],[Location]])))</f>
        <v>Garden Oaks</v>
      </c>
      <c r="AC1698" s="45">
        <f t="shared" si="27"/>
        <v>45292</v>
      </c>
      <c r="AD1698" s="44" t="str">
        <f>VLOOKUP(Raw_data[[#This Row],[Locations]]&amp;Raw_data[[#This Row],[Looker2]],Category!A:E,5,0)</f>
        <v>Company Owned</v>
      </c>
      <c r="AE1698" s="44" t="str">
        <f>Raw_data[[#This Row],[Locations]]&amp;Raw_data[[#This Row],[Looker2]]</f>
        <v>Garden OaksRTC</v>
      </c>
    </row>
    <row r="1699" spans="1:31">
      <c r="A1699" s="15">
        <v>45309</v>
      </c>
      <c r="B1699" s="15">
        <v>45308</v>
      </c>
      <c r="C1699" t="s">
        <v>9</v>
      </c>
      <c r="D1699">
        <v>207438</v>
      </c>
      <c r="E1699" t="s">
        <v>1061</v>
      </c>
      <c r="F1699" t="s">
        <v>278</v>
      </c>
      <c r="G1699" t="s">
        <v>1062</v>
      </c>
      <c r="H1699" t="s">
        <v>152</v>
      </c>
      <c r="I1699" t="s">
        <v>232</v>
      </c>
      <c r="J1699" t="s">
        <v>96</v>
      </c>
      <c r="K1699" t="s">
        <v>57</v>
      </c>
      <c r="L1699" t="s">
        <v>130</v>
      </c>
      <c r="M1699">
        <v>1</v>
      </c>
      <c r="N1699" s="47">
        <v>428</v>
      </c>
      <c r="O1699" s="47">
        <v>0</v>
      </c>
      <c r="P1699" s="47">
        <v>0</v>
      </c>
      <c r="Q1699" s="47">
        <v>0</v>
      </c>
      <c r="R1699" s="47">
        <v>0</v>
      </c>
      <c r="S1699" s="47">
        <v>0</v>
      </c>
      <c r="T1699" s="47">
        <v>385.2</v>
      </c>
      <c r="U1699" s="47">
        <v>-42.8</v>
      </c>
      <c r="V1699" t="s">
        <v>71</v>
      </c>
      <c r="W1699" t="s">
        <v>72</v>
      </c>
      <c r="X1699"/>
      <c r="Y1699" t="s">
        <v>240</v>
      </c>
      <c r="Z1699" s="43" t="str">
        <f>Raw_data[[#This Row],[Month]]&amp;Raw_data[[#This Row],[Locations]]&amp;Raw_data[[#This Row],[Looker2]]</f>
        <v>45292Hill CountryRTC</v>
      </c>
      <c r="AA1699" s="44" t="str">
        <f>IFERROR(VLOOKUP(Raw_data[[#This Row],[Description]],'LU Table'!$A$1:$B$50,2,0),"")</f>
        <v>RTC</v>
      </c>
      <c r="AB1699" s="44" t="str">
        <f>TRIM(MID(Raw_data[[#This Row],[Location]],LEN("Positive Recovery- ")+1,LEN(Raw_data[[#This Row],[Location]])))</f>
        <v>Hill Country</v>
      </c>
      <c r="AC1699" s="45">
        <f t="shared" si="27"/>
        <v>45292</v>
      </c>
      <c r="AD1699" s="44" t="str">
        <f>VLOOKUP(Raw_data[[#This Row],[Locations]]&amp;Raw_data[[#This Row],[Looker2]],Category!A:E,5,0)</f>
        <v>Company Owned</v>
      </c>
      <c r="AE1699" s="44" t="str">
        <f>Raw_data[[#This Row],[Locations]]&amp;Raw_data[[#This Row],[Looker2]]</f>
        <v>Hill CountryRTC</v>
      </c>
    </row>
    <row r="1700" spans="1:31">
      <c r="A1700" s="15">
        <v>45309</v>
      </c>
      <c r="B1700" s="15">
        <v>45308</v>
      </c>
      <c r="C1700" t="s">
        <v>9</v>
      </c>
      <c r="D1700">
        <v>207439</v>
      </c>
      <c r="E1700" t="s">
        <v>999</v>
      </c>
      <c r="F1700" t="s">
        <v>1000</v>
      </c>
      <c r="G1700" t="s">
        <v>317</v>
      </c>
      <c r="H1700" t="s">
        <v>151</v>
      </c>
      <c r="I1700" t="s">
        <v>232</v>
      </c>
      <c r="J1700" t="s">
        <v>88</v>
      </c>
      <c r="K1700" t="s">
        <v>16</v>
      </c>
      <c r="L1700" t="s">
        <v>131</v>
      </c>
      <c r="M1700">
        <v>1</v>
      </c>
      <c r="N1700" s="47">
        <v>500</v>
      </c>
      <c r="O1700" s="47">
        <v>0</v>
      </c>
      <c r="P1700" s="47">
        <v>0</v>
      </c>
      <c r="Q1700" s="47">
        <v>0</v>
      </c>
      <c r="R1700" s="47">
        <v>0</v>
      </c>
      <c r="S1700" s="47">
        <v>500</v>
      </c>
      <c r="T1700" s="47">
        <v>450</v>
      </c>
      <c r="U1700" s="47">
        <v>450</v>
      </c>
      <c r="V1700" t="s">
        <v>71</v>
      </c>
      <c r="W1700" t="s">
        <v>72</v>
      </c>
      <c r="X1700"/>
      <c r="Y1700" t="s">
        <v>240</v>
      </c>
      <c r="Z1700" s="43" t="str">
        <f>Raw_data[[#This Row],[Month]]&amp;Raw_data[[#This Row],[Locations]]&amp;Raw_data[[#This Row],[Looker2]]</f>
        <v>45292Garden OaksRTC</v>
      </c>
      <c r="AA1700" s="44" t="str">
        <f>IFERROR(VLOOKUP(Raw_data[[#This Row],[Description]],'LU Table'!$A$1:$B$50,2,0),"")</f>
        <v>RTC</v>
      </c>
      <c r="AB1700" s="44" t="str">
        <f>TRIM(MID(Raw_data[[#This Row],[Location]],LEN("Positive Recovery- ")+1,LEN(Raw_data[[#This Row],[Location]])))</f>
        <v>Garden Oaks</v>
      </c>
      <c r="AC1700" s="45">
        <f t="shared" si="27"/>
        <v>45292</v>
      </c>
      <c r="AD1700" s="44" t="str">
        <f>VLOOKUP(Raw_data[[#This Row],[Locations]]&amp;Raw_data[[#This Row],[Looker2]],Category!A:E,5,0)</f>
        <v>Company Owned</v>
      </c>
      <c r="AE1700" s="44" t="str">
        <f>Raw_data[[#This Row],[Locations]]&amp;Raw_data[[#This Row],[Looker2]]</f>
        <v>Garden OaksRTC</v>
      </c>
    </row>
    <row r="1701" spans="1:31">
      <c r="A1701" s="15">
        <v>45309</v>
      </c>
      <c r="B1701" s="15">
        <v>45308</v>
      </c>
      <c r="C1701" t="s">
        <v>9</v>
      </c>
      <c r="D1701">
        <v>207440</v>
      </c>
      <c r="E1701" t="s">
        <v>110</v>
      </c>
      <c r="F1701" t="s">
        <v>386</v>
      </c>
      <c r="G1701" t="s">
        <v>387</v>
      </c>
      <c r="H1701" t="s">
        <v>151</v>
      </c>
      <c r="I1701" t="s">
        <v>232</v>
      </c>
      <c r="J1701" t="s">
        <v>88</v>
      </c>
      <c r="K1701" t="s">
        <v>57</v>
      </c>
      <c r="L1701" t="s">
        <v>130</v>
      </c>
      <c r="M1701">
        <v>1</v>
      </c>
      <c r="N1701" s="47">
        <v>500</v>
      </c>
      <c r="O1701" s="47">
        <v>0</v>
      </c>
      <c r="P1701" s="47">
        <v>0</v>
      </c>
      <c r="Q1701" s="47">
        <v>0</v>
      </c>
      <c r="R1701" s="47">
        <v>0</v>
      </c>
      <c r="S1701" s="47">
        <v>500</v>
      </c>
      <c r="T1701" s="47">
        <v>450</v>
      </c>
      <c r="U1701" s="47">
        <v>450</v>
      </c>
      <c r="V1701" t="s">
        <v>71</v>
      </c>
      <c r="W1701" t="s">
        <v>72</v>
      </c>
      <c r="X1701"/>
      <c r="Y1701" t="s">
        <v>240</v>
      </c>
      <c r="Z1701" s="43" t="str">
        <f>Raw_data[[#This Row],[Month]]&amp;Raw_data[[#This Row],[Locations]]&amp;Raw_data[[#This Row],[Looker2]]</f>
        <v>45292Hill CountryRTC</v>
      </c>
      <c r="AA1701" s="44" t="str">
        <f>IFERROR(VLOOKUP(Raw_data[[#This Row],[Description]],'LU Table'!$A$1:$B$50,2,0),"")</f>
        <v>RTC</v>
      </c>
      <c r="AB1701" s="44" t="str">
        <f>TRIM(MID(Raw_data[[#This Row],[Location]],LEN("Positive Recovery- ")+1,LEN(Raw_data[[#This Row],[Location]])))</f>
        <v>Hill Country</v>
      </c>
      <c r="AC1701" s="45">
        <f t="shared" si="27"/>
        <v>45292</v>
      </c>
      <c r="AD1701" s="44" t="str">
        <f>VLOOKUP(Raw_data[[#This Row],[Locations]]&amp;Raw_data[[#This Row],[Looker2]],Category!A:E,5,0)</f>
        <v>Company Owned</v>
      </c>
      <c r="AE1701" s="44" t="str">
        <f>Raw_data[[#This Row],[Locations]]&amp;Raw_data[[#This Row],[Looker2]]</f>
        <v>Hill CountryRTC</v>
      </c>
    </row>
    <row r="1702" spans="1:31">
      <c r="A1702" s="15">
        <v>45309</v>
      </c>
      <c r="B1702" s="15">
        <v>45308</v>
      </c>
      <c r="C1702" t="s">
        <v>9</v>
      </c>
      <c r="D1702">
        <v>207441</v>
      </c>
      <c r="E1702" t="s">
        <v>1072</v>
      </c>
      <c r="F1702" t="s">
        <v>321</v>
      </c>
      <c r="G1702" t="s">
        <v>1073</v>
      </c>
      <c r="H1702" t="s">
        <v>151</v>
      </c>
      <c r="I1702" t="s">
        <v>232</v>
      </c>
      <c r="J1702" t="s">
        <v>87</v>
      </c>
      <c r="K1702" t="s">
        <v>107</v>
      </c>
      <c r="L1702" t="s">
        <v>131</v>
      </c>
      <c r="M1702">
        <v>1</v>
      </c>
      <c r="N1702" s="47">
        <v>470</v>
      </c>
      <c r="O1702" s="47">
        <v>0</v>
      </c>
      <c r="P1702" s="47">
        <v>0</v>
      </c>
      <c r="Q1702" s="47">
        <v>0</v>
      </c>
      <c r="R1702" s="47">
        <v>0</v>
      </c>
      <c r="S1702" s="47">
        <v>0</v>
      </c>
      <c r="T1702" s="47">
        <v>423</v>
      </c>
      <c r="U1702" s="47">
        <v>-36.56</v>
      </c>
      <c r="V1702" t="s">
        <v>71</v>
      </c>
      <c r="W1702" t="s">
        <v>72</v>
      </c>
      <c r="X1702"/>
      <c r="Y1702" t="s">
        <v>240</v>
      </c>
      <c r="Z1702" s="43" t="str">
        <f>Raw_data[[#This Row],[Month]]&amp;Raw_data[[#This Row],[Locations]]&amp;Raw_data[[#This Row],[Looker2]]</f>
        <v>45292Dallas Ft WorthRTC</v>
      </c>
      <c r="AA1702" s="44" t="str">
        <f>IFERROR(VLOOKUP(Raw_data[[#This Row],[Description]],'LU Table'!$A$1:$B$50,2,0),"")</f>
        <v>RTC</v>
      </c>
      <c r="AB1702" s="44" t="str">
        <f>TRIM(MID(Raw_data[[#This Row],[Location]],LEN("Positive Recovery- ")+1,LEN(Raw_data[[#This Row],[Location]])))</f>
        <v>Dallas Ft Worth</v>
      </c>
      <c r="AC1702" s="45">
        <f t="shared" si="27"/>
        <v>45292</v>
      </c>
      <c r="AD1702" s="44" t="str">
        <f>VLOOKUP(Raw_data[[#This Row],[Locations]]&amp;Raw_data[[#This Row],[Looker2]],Category!A:E,5,0)</f>
        <v>Company Owned</v>
      </c>
      <c r="AE1702" s="44" t="str">
        <f>Raw_data[[#This Row],[Locations]]&amp;Raw_data[[#This Row],[Looker2]]</f>
        <v>Dallas Ft WorthRTC</v>
      </c>
    </row>
    <row r="1703" spans="1:31">
      <c r="A1703" s="15">
        <v>45309</v>
      </c>
      <c r="B1703" s="15">
        <v>45308</v>
      </c>
      <c r="C1703" t="s">
        <v>9</v>
      </c>
      <c r="D1703">
        <v>207442</v>
      </c>
      <c r="E1703" t="s">
        <v>934</v>
      </c>
      <c r="F1703" t="s">
        <v>358</v>
      </c>
      <c r="G1703" t="s">
        <v>935</v>
      </c>
      <c r="H1703" t="s">
        <v>151</v>
      </c>
      <c r="I1703" t="s">
        <v>232</v>
      </c>
      <c r="J1703" t="s">
        <v>88</v>
      </c>
      <c r="K1703" t="s">
        <v>16</v>
      </c>
      <c r="L1703" t="s">
        <v>131</v>
      </c>
      <c r="M1703">
        <v>1</v>
      </c>
      <c r="N1703" s="47">
        <v>500</v>
      </c>
      <c r="O1703" s="47">
        <v>0</v>
      </c>
      <c r="P1703" s="47">
        <v>0</v>
      </c>
      <c r="Q1703" s="47">
        <v>0</v>
      </c>
      <c r="R1703" s="47">
        <v>0</v>
      </c>
      <c r="S1703" s="47">
        <v>0</v>
      </c>
      <c r="T1703" s="47">
        <v>450</v>
      </c>
      <c r="U1703" s="47">
        <v>50</v>
      </c>
      <c r="V1703" t="s">
        <v>71</v>
      </c>
      <c r="W1703" t="s">
        <v>72</v>
      </c>
      <c r="X1703"/>
      <c r="Y1703" t="s">
        <v>240</v>
      </c>
      <c r="Z1703" s="43" t="str">
        <f>Raw_data[[#This Row],[Month]]&amp;Raw_data[[#This Row],[Locations]]&amp;Raw_data[[#This Row],[Looker2]]</f>
        <v>45292Garden OaksRTC</v>
      </c>
      <c r="AA1703" s="44" t="str">
        <f>IFERROR(VLOOKUP(Raw_data[[#This Row],[Description]],'LU Table'!$A$1:$B$50,2,0),"")</f>
        <v>RTC</v>
      </c>
      <c r="AB1703" s="44" t="str">
        <f>TRIM(MID(Raw_data[[#This Row],[Location]],LEN("Positive Recovery- ")+1,LEN(Raw_data[[#This Row],[Location]])))</f>
        <v>Garden Oaks</v>
      </c>
      <c r="AC1703" s="45">
        <f t="shared" si="27"/>
        <v>45292</v>
      </c>
      <c r="AD1703" s="44" t="str">
        <f>VLOOKUP(Raw_data[[#This Row],[Locations]]&amp;Raw_data[[#This Row],[Looker2]],Category!A:E,5,0)</f>
        <v>Company Owned</v>
      </c>
      <c r="AE1703" s="44" t="str">
        <f>Raw_data[[#This Row],[Locations]]&amp;Raw_data[[#This Row],[Looker2]]</f>
        <v>Garden OaksRTC</v>
      </c>
    </row>
    <row r="1704" spans="1:31">
      <c r="A1704" s="15">
        <v>45309</v>
      </c>
      <c r="B1704" s="15">
        <v>45308</v>
      </c>
      <c r="C1704" t="s">
        <v>9</v>
      </c>
      <c r="D1704">
        <v>207443</v>
      </c>
      <c r="E1704" t="s">
        <v>124</v>
      </c>
      <c r="F1704" t="s">
        <v>316</v>
      </c>
      <c r="G1704" t="s">
        <v>443</v>
      </c>
      <c r="H1704" t="s">
        <v>152</v>
      </c>
      <c r="I1704" t="s">
        <v>232</v>
      </c>
      <c r="J1704" t="s">
        <v>96</v>
      </c>
      <c r="K1704" t="s">
        <v>107</v>
      </c>
      <c r="L1704" t="s">
        <v>131</v>
      </c>
      <c r="M1704">
        <v>1</v>
      </c>
      <c r="N1704" s="47">
        <v>428</v>
      </c>
      <c r="O1704" s="47">
        <v>0</v>
      </c>
      <c r="P1704" s="47">
        <v>0</v>
      </c>
      <c r="Q1704" s="47">
        <v>0</v>
      </c>
      <c r="R1704" s="47">
        <v>0</v>
      </c>
      <c r="S1704" s="47">
        <v>0</v>
      </c>
      <c r="T1704" s="47">
        <v>385.2</v>
      </c>
      <c r="U1704" s="47">
        <v>64.2</v>
      </c>
      <c r="V1704" t="s">
        <v>71</v>
      </c>
      <c r="W1704" t="s">
        <v>72</v>
      </c>
      <c r="X1704"/>
      <c r="Y1704" t="s">
        <v>240</v>
      </c>
      <c r="Z1704" s="43" t="str">
        <f>Raw_data[[#This Row],[Month]]&amp;Raw_data[[#This Row],[Locations]]&amp;Raw_data[[#This Row],[Looker2]]</f>
        <v>45292Dallas Ft WorthRTC</v>
      </c>
      <c r="AA1704" s="44" t="str">
        <f>IFERROR(VLOOKUP(Raw_data[[#This Row],[Description]],'LU Table'!$A$1:$B$50,2,0),"")</f>
        <v>RTC</v>
      </c>
      <c r="AB1704" s="44" t="str">
        <f>TRIM(MID(Raw_data[[#This Row],[Location]],LEN("Positive Recovery- ")+1,LEN(Raw_data[[#This Row],[Location]])))</f>
        <v>Dallas Ft Worth</v>
      </c>
      <c r="AC1704" s="45">
        <f t="shared" si="27"/>
        <v>45292</v>
      </c>
      <c r="AD1704" s="44" t="str">
        <f>VLOOKUP(Raw_data[[#This Row],[Locations]]&amp;Raw_data[[#This Row],[Looker2]],Category!A:E,5,0)</f>
        <v>Company Owned</v>
      </c>
      <c r="AE1704" s="44" t="str">
        <f>Raw_data[[#This Row],[Locations]]&amp;Raw_data[[#This Row],[Looker2]]</f>
        <v>Dallas Ft WorthRTC</v>
      </c>
    </row>
    <row r="1705" spans="1:31">
      <c r="A1705" s="15">
        <v>45309</v>
      </c>
      <c r="B1705" s="15">
        <v>45308</v>
      </c>
      <c r="C1705" t="s">
        <v>9</v>
      </c>
      <c r="D1705">
        <v>207445</v>
      </c>
      <c r="E1705" t="s">
        <v>891</v>
      </c>
      <c r="F1705" t="s">
        <v>597</v>
      </c>
      <c r="G1705" t="s">
        <v>892</v>
      </c>
      <c r="H1705" t="s">
        <v>173</v>
      </c>
      <c r="I1705" t="s">
        <v>232</v>
      </c>
      <c r="J1705" t="s">
        <v>90</v>
      </c>
      <c r="K1705" t="s">
        <v>107</v>
      </c>
      <c r="L1705" t="s">
        <v>130</v>
      </c>
      <c r="M1705">
        <v>1</v>
      </c>
      <c r="N1705" s="47">
        <v>450</v>
      </c>
      <c r="O1705" s="47">
        <v>0</v>
      </c>
      <c r="P1705" s="47">
        <v>0</v>
      </c>
      <c r="Q1705" s="47">
        <v>0</v>
      </c>
      <c r="R1705" s="47">
        <v>0</v>
      </c>
      <c r="S1705" s="47">
        <v>15</v>
      </c>
      <c r="T1705" s="47">
        <v>405</v>
      </c>
      <c r="U1705" s="47">
        <v>-30</v>
      </c>
      <c r="V1705" t="s">
        <v>71</v>
      </c>
      <c r="W1705" t="s">
        <v>72</v>
      </c>
      <c r="X1705"/>
      <c r="Y1705" t="s">
        <v>240</v>
      </c>
      <c r="Z1705" s="43" t="str">
        <f>Raw_data[[#This Row],[Month]]&amp;Raw_data[[#This Row],[Locations]]&amp;Raw_data[[#This Row],[Looker2]]</f>
        <v>45292Dallas Ft WorthRTC</v>
      </c>
      <c r="AA1705" s="44" t="str">
        <f>IFERROR(VLOOKUP(Raw_data[[#This Row],[Description]],'LU Table'!$A$1:$B$50,2,0),"")</f>
        <v>RTC</v>
      </c>
      <c r="AB1705" s="44" t="str">
        <f>TRIM(MID(Raw_data[[#This Row],[Location]],LEN("Positive Recovery- ")+1,LEN(Raw_data[[#This Row],[Location]])))</f>
        <v>Dallas Ft Worth</v>
      </c>
      <c r="AC1705" s="45">
        <f t="shared" si="27"/>
        <v>45292</v>
      </c>
      <c r="AD1705" s="44" t="str">
        <f>VLOOKUP(Raw_data[[#This Row],[Locations]]&amp;Raw_data[[#This Row],[Looker2]],Category!A:E,5,0)</f>
        <v>Company Owned</v>
      </c>
      <c r="AE1705" s="44" t="str">
        <f>Raw_data[[#This Row],[Locations]]&amp;Raw_data[[#This Row],[Looker2]]</f>
        <v>Dallas Ft WorthRTC</v>
      </c>
    </row>
    <row r="1706" spans="1:31">
      <c r="A1706" s="15">
        <v>45309</v>
      </c>
      <c r="B1706" s="15">
        <v>45308</v>
      </c>
      <c r="C1706" t="s">
        <v>9</v>
      </c>
      <c r="D1706">
        <v>207446</v>
      </c>
      <c r="E1706" t="s">
        <v>1004</v>
      </c>
      <c r="F1706" t="s">
        <v>324</v>
      </c>
      <c r="G1706" t="s">
        <v>1005</v>
      </c>
      <c r="H1706" t="s">
        <v>151</v>
      </c>
      <c r="I1706" t="s">
        <v>232</v>
      </c>
      <c r="J1706" t="s">
        <v>806</v>
      </c>
      <c r="K1706" t="s">
        <v>16</v>
      </c>
      <c r="L1706" t="s">
        <v>130</v>
      </c>
      <c r="M1706">
        <v>1</v>
      </c>
      <c r="N1706" s="47">
        <v>470</v>
      </c>
      <c r="O1706" s="47">
        <v>0</v>
      </c>
      <c r="P1706" s="47">
        <v>0</v>
      </c>
      <c r="Q1706" s="47">
        <v>0</v>
      </c>
      <c r="R1706" s="47">
        <v>0</v>
      </c>
      <c r="S1706" s="47">
        <v>0</v>
      </c>
      <c r="T1706" s="47">
        <v>423</v>
      </c>
      <c r="U1706" s="47">
        <v>423</v>
      </c>
      <c r="V1706" t="s">
        <v>71</v>
      </c>
      <c r="W1706" t="s">
        <v>72</v>
      </c>
      <c r="X1706"/>
      <c r="Y1706" t="s">
        <v>240</v>
      </c>
      <c r="Z1706" s="43" t="str">
        <f>Raw_data[[#This Row],[Month]]&amp;Raw_data[[#This Row],[Locations]]&amp;Raw_data[[#This Row],[Looker2]]</f>
        <v>45292Garden OaksRTC</v>
      </c>
      <c r="AA1706" s="44" t="str">
        <f>IFERROR(VLOOKUP(Raw_data[[#This Row],[Description]],'LU Table'!$A$1:$B$50,2,0),"")</f>
        <v>RTC</v>
      </c>
      <c r="AB1706" s="44" t="str">
        <f>TRIM(MID(Raw_data[[#This Row],[Location]],LEN("Positive Recovery- ")+1,LEN(Raw_data[[#This Row],[Location]])))</f>
        <v>Garden Oaks</v>
      </c>
      <c r="AC1706" s="45">
        <f t="shared" si="27"/>
        <v>45292</v>
      </c>
      <c r="AD1706" s="44" t="str">
        <f>VLOOKUP(Raw_data[[#This Row],[Locations]]&amp;Raw_data[[#This Row],[Looker2]],Category!A:E,5,0)</f>
        <v>Company Owned</v>
      </c>
      <c r="AE1706" s="44" t="str">
        <f>Raw_data[[#This Row],[Locations]]&amp;Raw_data[[#This Row],[Looker2]]</f>
        <v>Garden OaksRTC</v>
      </c>
    </row>
    <row r="1707" spans="1:31">
      <c r="A1707" s="15">
        <v>45309</v>
      </c>
      <c r="B1707" s="15">
        <v>45308</v>
      </c>
      <c r="C1707" t="s">
        <v>9</v>
      </c>
      <c r="D1707">
        <v>207447</v>
      </c>
      <c r="E1707" t="s">
        <v>1036</v>
      </c>
      <c r="F1707" t="s">
        <v>1037</v>
      </c>
      <c r="G1707" t="s">
        <v>1038</v>
      </c>
      <c r="H1707" t="s">
        <v>151</v>
      </c>
      <c r="I1707" t="s">
        <v>232</v>
      </c>
      <c r="J1707" t="s">
        <v>89</v>
      </c>
      <c r="K1707" t="s">
        <v>16</v>
      </c>
      <c r="L1707" t="s">
        <v>131</v>
      </c>
      <c r="M1707">
        <v>1</v>
      </c>
      <c r="N1707" s="47">
        <v>425</v>
      </c>
      <c r="O1707" s="47">
        <v>0</v>
      </c>
      <c r="P1707" s="47">
        <v>0</v>
      </c>
      <c r="Q1707" s="47">
        <v>0</v>
      </c>
      <c r="R1707" s="47">
        <v>0</v>
      </c>
      <c r="S1707" s="47">
        <v>0</v>
      </c>
      <c r="T1707" s="47">
        <v>382.5</v>
      </c>
      <c r="U1707" s="47">
        <v>-42.5</v>
      </c>
      <c r="V1707" t="s">
        <v>71</v>
      </c>
      <c r="W1707" t="s">
        <v>72</v>
      </c>
      <c r="X1707"/>
      <c r="Y1707" t="s">
        <v>240</v>
      </c>
      <c r="Z1707" s="43" t="str">
        <f>Raw_data[[#This Row],[Month]]&amp;Raw_data[[#This Row],[Locations]]&amp;Raw_data[[#This Row],[Looker2]]</f>
        <v>45292Garden OaksRTC</v>
      </c>
      <c r="AA1707" s="44" t="str">
        <f>IFERROR(VLOOKUP(Raw_data[[#This Row],[Description]],'LU Table'!$A$1:$B$50,2,0),"")</f>
        <v>RTC</v>
      </c>
      <c r="AB1707" s="44" t="str">
        <f>TRIM(MID(Raw_data[[#This Row],[Location]],LEN("Positive Recovery- ")+1,LEN(Raw_data[[#This Row],[Location]])))</f>
        <v>Garden Oaks</v>
      </c>
      <c r="AC1707" s="45">
        <f t="shared" si="27"/>
        <v>45292</v>
      </c>
      <c r="AD1707" s="44" t="str">
        <f>VLOOKUP(Raw_data[[#This Row],[Locations]]&amp;Raw_data[[#This Row],[Looker2]],Category!A:E,5,0)</f>
        <v>Company Owned</v>
      </c>
      <c r="AE1707" s="44" t="str">
        <f>Raw_data[[#This Row],[Locations]]&amp;Raw_data[[#This Row],[Looker2]]</f>
        <v>Garden OaksRTC</v>
      </c>
    </row>
    <row r="1708" spans="1:31">
      <c r="A1708" s="15">
        <v>45309</v>
      </c>
      <c r="B1708" s="15">
        <v>45308</v>
      </c>
      <c r="C1708" t="s">
        <v>9</v>
      </c>
      <c r="D1708">
        <v>207448</v>
      </c>
      <c r="E1708" t="s">
        <v>963</v>
      </c>
      <c r="F1708" t="s">
        <v>964</v>
      </c>
      <c r="G1708" t="s">
        <v>965</v>
      </c>
      <c r="H1708" t="s">
        <v>151</v>
      </c>
      <c r="I1708" t="s">
        <v>232</v>
      </c>
      <c r="J1708" t="s">
        <v>87</v>
      </c>
      <c r="K1708" t="s">
        <v>16</v>
      </c>
      <c r="L1708" t="s">
        <v>130</v>
      </c>
      <c r="M1708">
        <v>1</v>
      </c>
      <c r="N1708" s="47">
        <v>470</v>
      </c>
      <c r="O1708" s="47">
        <v>0</v>
      </c>
      <c r="P1708" s="47">
        <v>0</v>
      </c>
      <c r="Q1708" s="47">
        <v>0</v>
      </c>
      <c r="R1708" s="47">
        <v>0</v>
      </c>
      <c r="S1708" s="47">
        <v>470</v>
      </c>
      <c r="T1708" s="47">
        <v>423</v>
      </c>
      <c r="U1708" s="47">
        <v>423</v>
      </c>
      <c r="V1708" t="s">
        <v>71</v>
      </c>
      <c r="W1708" t="s">
        <v>72</v>
      </c>
      <c r="X1708"/>
      <c r="Y1708" t="s">
        <v>240</v>
      </c>
      <c r="Z1708" s="43" t="str">
        <f>Raw_data[[#This Row],[Month]]&amp;Raw_data[[#This Row],[Locations]]&amp;Raw_data[[#This Row],[Looker2]]</f>
        <v>45292Garden OaksRTC</v>
      </c>
      <c r="AA1708" s="44" t="str">
        <f>IFERROR(VLOOKUP(Raw_data[[#This Row],[Description]],'LU Table'!$A$1:$B$50,2,0),"")</f>
        <v>RTC</v>
      </c>
      <c r="AB1708" s="44" t="str">
        <f>TRIM(MID(Raw_data[[#This Row],[Location]],LEN("Positive Recovery- ")+1,LEN(Raw_data[[#This Row],[Location]])))</f>
        <v>Garden Oaks</v>
      </c>
      <c r="AC1708" s="45">
        <f t="shared" si="27"/>
        <v>45292</v>
      </c>
      <c r="AD1708" s="44" t="str">
        <f>VLOOKUP(Raw_data[[#This Row],[Locations]]&amp;Raw_data[[#This Row],[Looker2]],Category!A:E,5,0)</f>
        <v>Company Owned</v>
      </c>
      <c r="AE1708" s="44" t="str">
        <f>Raw_data[[#This Row],[Locations]]&amp;Raw_data[[#This Row],[Looker2]]</f>
        <v>Garden OaksRTC</v>
      </c>
    </row>
    <row r="1709" spans="1:31">
      <c r="A1709" s="15">
        <v>45309</v>
      </c>
      <c r="B1709" s="15">
        <v>45308</v>
      </c>
      <c r="C1709" t="s">
        <v>9</v>
      </c>
      <c r="D1709">
        <v>207449</v>
      </c>
      <c r="E1709" t="s">
        <v>1058</v>
      </c>
      <c r="F1709" t="s">
        <v>1059</v>
      </c>
      <c r="G1709" t="s">
        <v>1060</v>
      </c>
      <c r="H1709" t="s">
        <v>151</v>
      </c>
      <c r="I1709" t="s">
        <v>232</v>
      </c>
      <c r="J1709" t="s">
        <v>89</v>
      </c>
      <c r="K1709" t="s">
        <v>16</v>
      </c>
      <c r="L1709" t="s">
        <v>131</v>
      </c>
      <c r="M1709">
        <v>1</v>
      </c>
      <c r="N1709" s="47">
        <v>425</v>
      </c>
      <c r="O1709" s="47">
        <v>0</v>
      </c>
      <c r="P1709" s="47">
        <v>0</v>
      </c>
      <c r="Q1709" s="47">
        <v>0</v>
      </c>
      <c r="R1709" s="47">
        <v>0</v>
      </c>
      <c r="S1709" s="47">
        <v>0</v>
      </c>
      <c r="T1709" s="47">
        <v>382.5</v>
      </c>
      <c r="U1709" s="47">
        <v>-42.5</v>
      </c>
      <c r="V1709" t="s">
        <v>71</v>
      </c>
      <c r="W1709" t="s">
        <v>72</v>
      </c>
      <c r="X1709"/>
      <c r="Y1709" t="s">
        <v>240</v>
      </c>
      <c r="Z1709" s="43" t="str">
        <f>Raw_data[[#This Row],[Month]]&amp;Raw_data[[#This Row],[Locations]]&amp;Raw_data[[#This Row],[Looker2]]</f>
        <v>45292Garden OaksRTC</v>
      </c>
      <c r="AA1709" s="44" t="str">
        <f>IFERROR(VLOOKUP(Raw_data[[#This Row],[Description]],'LU Table'!$A$1:$B$50,2,0),"")</f>
        <v>RTC</v>
      </c>
      <c r="AB1709" s="44" t="str">
        <f>TRIM(MID(Raw_data[[#This Row],[Location]],LEN("Positive Recovery- ")+1,LEN(Raw_data[[#This Row],[Location]])))</f>
        <v>Garden Oaks</v>
      </c>
      <c r="AC1709" s="45">
        <f t="shared" si="27"/>
        <v>45292</v>
      </c>
      <c r="AD1709" s="44" t="str">
        <f>VLOOKUP(Raw_data[[#This Row],[Locations]]&amp;Raw_data[[#This Row],[Looker2]],Category!A:E,5,0)</f>
        <v>Company Owned</v>
      </c>
      <c r="AE1709" s="44" t="str">
        <f>Raw_data[[#This Row],[Locations]]&amp;Raw_data[[#This Row],[Looker2]]</f>
        <v>Garden OaksRTC</v>
      </c>
    </row>
    <row r="1710" spans="1:31">
      <c r="A1710" s="15">
        <v>45309</v>
      </c>
      <c r="B1710" s="15">
        <v>45308</v>
      </c>
      <c r="C1710" t="s">
        <v>9</v>
      </c>
      <c r="D1710">
        <v>207450</v>
      </c>
      <c r="E1710" t="s">
        <v>675</v>
      </c>
      <c r="F1710" t="s">
        <v>37</v>
      </c>
      <c r="G1710" t="s">
        <v>487</v>
      </c>
      <c r="H1710" t="s">
        <v>154</v>
      </c>
      <c r="I1710" t="s">
        <v>232</v>
      </c>
      <c r="J1710" t="s">
        <v>132</v>
      </c>
      <c r="K1710" t="s">
        <v>16</v>
      </c>
      <c r="L1710" t="s">
        <v>131</v>
      </c>
      <c r="M1710">
        <v>1</v>
      </c>
      <c r="N1710" s="47">
        <v>400.39</v>
      </c>
      <c r="O1710" s="47">
        <v>0</v>
      </c>
      <c r="P1710" s="47">
        <v>0</v>
      </c>
      <c r="Q1710" s="47">
        <v>0</v>
      </c>
      <c r="R1710" s="47">
        <v>0</v>
      </c>
      <c r="S1710" s="47">
        <v>400.39</v>
      </c>
      <c r="T1710" s="47">
        <v>360.35</v>
      </c>
      <c r="U1710" s="47">
        <v>360.35</v>
      </c>
      <c r="V1710" t="s">
        <v>71</v>
      </c>
      <c r="W1710" t="s">
        <v>72</v>
      </c>
      <c r="X1710"/>
      <c r="Y1710" t="s">
        <v>240</v>
      </c>
      <c r="Z1710" s="43" t="str">
        <f>Raw_data[[#This Row],[Month]]&amp;Raw_data[[#This Row],[Locations]]&amp;Raw_data[[#This Row],[Looker2]]</f>
        <v>45292Garden OaksRTC</v>
      </c>
      <c r="AA1710" s="44" t="str">
        <f>IFERROR(VLOOKUP(Raw_data[[#This Row],[Description]],'LU Table'!$A$1:$B$50,2,0),"")</f>
        <v>RTC</v>
      </c>
      <c r="AB1710" s="44" t="str">
        <f>TRIM(MID(Raw_data[[#This Row],[Location]],LEN("Positive Recovery- ")+1,LEN(Raw_data[[#This Row],[Location]])))</f>
        <v>Garden Oaks</v>
      </c>
      <c r="AC1710" s="45">
        <f t="shared" si="27"/>
        <v>45292</v>
      </c>
      <c r="AD1710" s="44" t="str">
        <f>VLOOKUP(Raw_data[[#This Row],[Locations]]&amp;Raw_data[[#This Row],[Looker2]],Category!A:E,5,0)</f>
        <v>Company Owned</v>
      </c>
      <c r="AE1710" s="44" t="str">
        <f>Raw_data[[#This Row],[Locations]]&amp;Raw_data[[#This Row],[Looker2]]</f>
        <v>Garden OaksRTC</v>
      </c>
    </row>
    <row r="1711" spans="1:31">
      <c r="A1711" s="15">
        <v>45309</v>
      </c>
      <c r="B1711" s="15">
        <v>45308</v>
      </c>
      <c r="C1711" t="s">
        <v>9</v>
      </c>
      <c r="D1711">
        <v>207451</v>
      </c>
      <c r="E1711" t="s">
        <v>1003</v>
      </c>
      <c r="F1711" t="s">
        <v>491</v>
      </c>
      <c r="G1711" t="s">
        <v>393</v>
      </c>
      <c r="H1711" t="s">
        <v>151</v>
      </c>
      <c r="I1711" t="s">
        <v>232</v>
      </c>
      <c r="J1711" t="s">
        <v>87</v>
      </c>
      <c r="K1711" t="s">
        <v>107</v>
      </c>
      <c r="L1711" t="s">
        <v>130</v>
      </c>
      <c r="M1711">
        <v>1</v>
      </c>
      <c r="N1711" s="47">
        <v>470</v>
      </c>
      <c r="O1711" s="47">
        <v>0</v>
      </c>
      <c r="P1711" s="47">
        <v>0</v>
      </c>
      <c r="Q1711" s="47">
        <v>0</v>
      </c>
      <c r="R1711" s="47">
        <v>0</v>
      </c>
      <c r="S1711" s="47">
        <v>470</v>
      </c>
      <c r="T1711" s="47">
        <v>423</v>
      </c>
      <c r="U1711" s="47">
        <v>423</v>
      </c>
      <c r="V1711" t="s">
        <v>71</v>
      </c>
      <c r="W1711" t="s">
        <v>72</v>
      </c>
      <c r="X1711"/>
      <c r="Y1711" t="s">
        <v>240</v>
      </c>
      <c r="Z1711" s="43" t="str">
        <f>Raw_data[[#This Row],[Month]]&amp;Raw_data[[#This Row],[Locations]]&amp;Raw_data[[#This Row],[Looker2]]</f>
        <v>45292Dallas Ft WorthRTC</v>
      </c>
      <c r="AA1711" s="44" t="str">
        <f>IFERROR(VLOOKUP(Raw_data[[#This Row],[Description]],'LU Table'!$A$1:$B$50,2,0),"")</f>
        <v>RTC</v>
      </c>
      <c r="AB1711" s="44" t="str">
        <f>TRIM(MID(Raw_data[[#This Row],[Location]],LEN("Positive Recovery- ")+1,LEN(Raw_data[[#This Row],[Location]])))</f>
        <v>Dallas Ft Worth</v>
      </c>
      <c r="AC1711" s="45">
        <f t="shared" si="27"/>
        <v>45292</v>
      </c>
      <c r="AD1711" s="44" t="str">
        <f>VLOOKUP(Raw_data[[#This Row],[Locations]]&amp;Raw_data[[#This Row],[Looker2]],Category!A:E,5,0)</f>
        <v>Company Owned</v>
      </c>
      <c r="AE1711" s="44" t="str">
        <f>Raw_data[[#This Row],[Locations]]&amp;Raw_data[[#This Row],[Looker2]]</f>
        <v>Dallas Ft WorthRTC</v>
      </c>
    </row>
    <row r="1712" spans="1:31">
      <c r="A1712" s="15">
        <v>45309</v>
      </c>
      <c r="B1712" s="15">
        <v>45308</v>
      </c>
      <c r="C1712" t="s">
        <v>9</v>
      </c>
      <c r="D1712">
        <v>207452</v>
      </c>
      <c r="E1712" t="s">
        <v>888</v>
      </c>
      <c r="F1712" t="s">
        <v>290</v>
      </c>
      <c r="G1712" t="s">
        <v>889</v>
      </c>
      <c r="H1712" t="s">
        <v>151</v>
      </c>
      <c r="I1712" t="s">
        <v>232</v>
      </c>
      <c r="J1712" t="s">
        <v>17</v>
      </c>
      <c r="K1712" t="s">
        <v>16</v>
      </c>
      <c r="L1712" t="s">
        <v>130</v>
      </c>
      <c r="M1712">
        <v>1</v>
      </c>
      <c r="N1712" s="47">
        <v>200</v>
      </c>
      <c r="O1712" s="47">
        <v>0</v>
      </c>
      <c r="P1712" s="47">
        <v>0</v>
      </c>
      <c r="Q1712" s="47">
        <v>0</v>
      </c>
      <c r="R1712" s="47">
        <v>0</v>
      </c>
      <c r="S1712" s="47">
        <v>0</v>
      </c>
      <c r="T1712" s="47">
        <v>200</v>
      </c>
      <c r="U1712" s="47">
        <v>0</v>
      </c>
      <c r="V1712" t="s">
        <v>71</v>
      </c>
      <c r="W1712" t="s">
        <v>72</v>
      </c>
      <c r="X1712"/>
      <c r="Y1712" t="s">
        <v>240</v>
      </c>
      <c r="Z1712" s="43" t="str">
        <f>Raw_data[[#This Row],[Month]]&amp;Raw_data[[#This Row],[Locations]]&amp;Raw_data[[#This Row],[Looker2]]</f>
        <v>45292Garden OaksRTC</v>
      </c>
      <c r="AA1712" s="44" t="str">
        <f>IFERROR(VLOOKUP(Raw_data[[#This Row],[Description]],'LU Table'!$A$1:$B$50,2,0),"")</f>
        <v>RTC</v>
      </c>
      <c r="AB1712" s="44" t="str">
        <f>TRIM(MID(Raw_data[[#This Row],[Location]],LEN("Positive Recovery- ")+1,LEN(Raw_data[[#This Row],[Location]])))</f>
        <v>Garden Oaks</v>
      </c>
      <c r="AC1712" s="45">
        <f t="shared" si="27"/>
        <v>45292</v>
      </c>
      <c r="AD1712" s="44" t="str">
        <f>VLOOKUP(Raw_data[[#This Row],[Locations]]&amp;Raw_data[[#This Row],[Looker2]],Category!A:E,5,0)</f>
        <v>Company Owned</v>
      </c>
      <c r="AE1712" s="44" t="str">
        <f>Raw_data[[#This Row],[Locations]]&amp;Raw_data[[#This Row],[Looker2]]</f>
        <v>Garden OaksRTC</v>
      </c>
    </row>
    <row r="1713" spans="1:31">
      <c r="A1713" s="15">
        <v>45309</v>
      </c>
      <c r="B1713" s="15">
        <v>45308</v>
      </c>
      <c r="C1713" t="s">
        <v>9</v>
      </c>
      <c r="D1713">
        <v>207453</v>
      </c>
      <c r="E1713" t="s">
        <v>569</v>
      </c>
      <c r="F1713" t="s">
        <v>570</v>
      </c>
      <c r="G1713" t="s">
        <v>571</v>
      </c>
      <c r="H1713" t="s">
        <v>151</v>
      </c>
      <c r="I1713" t="s">
        <v>232</v>
      </c>
      <c r="J1713" t="s">
        <v>89</v>
      </c>
      <c r="K1713" t="s">
        <v>16</v>
      </c>
      <c r="L1713" t="s">
        <v>130</v>
      </c>
      <c r="M1713">
        <v>1</v>
      </c>
      <c r="N1713" s="47">
        <v>425</v>
      </c>
      <c r="O1713" s="47">
        <v>0</v>
      </c>
      <c r="P1713" s="47">
        <v>0</v>
      </c>
      <c r="Q1713" s="47">
        <v>0</v>
      </c>
      <c r="R1713" s="47">
        <v>0</v>
      </c>
      <c r="S1713" s="47">
        <v>0</v>
      </c>
      <c r="T1713" s="47">
        <v>382.5</v>
      </c>
      <c r="U1713" s="47">
        <v>-42.5</v>
      </c>
      <c r="V1713" t="s">
        <v>71</v>
      </c>
      <c r="W1713" t="s">
        <v>72</v>
      </c>
      <c r="X1713"/>
      <c r="Y1713" t="s">
        <v>240</v>
      </c>
      <c r="Z1713" s="43" t="str">
        <f>Raw_data[[#This Row],[Month]]&amp;Raw_data[[#This Row],[Locations]]&amp;Raw_data[[#This Row],[Looker2]]</f>
        <v>45292Garden OaksRTC</v>
      </c>
      <c r="AA1713" s="44" t="str">
        <f>IFERROR(VLOOKUP(Raw_data[[#This Row],[Description]],'LU Table'!$A$1:$B$50,2,0),"")</f>
        <v>RTC</v>
      </c>
      <c r="AB1713" s="44" t="str">
        <f>TRIM(MID(Raw_data[[#This Row],[Location]],LEN("Positive Recovery- ")+1,LEN(Raw_data[[#This Row],[Location]])))</f>
        <v>Garden Oaks</v>
      </c>
      <c r="AC1713" s="45">
        <f t="shared" si="27"/>
        <v>45292</v>
      </c>
      <c r="AD1713" s="44" t="str">
        <f>VLOOKUP(Raw_data[[#This Row],[Locations]]&amp;Raw_data[[#This Row],[Looker2]],Category!A:E,5,0)</f>
        <v>Company Owned</v>
      </c>
      <c r="AE1713" s="44" t="str">
        <f>Raw_data[[#This Row],[Locations]]&amp;Raw_data[[#This Row],[Looker2]]</f>
        <v>Garden OaksRTC</v>
      </c>
    </row>
    <row r="1714" spans="1:31">
      <c r="A1714" s="15">
        <v>45309</v>
      </c>
      <c r="B1714" s="15">
        <v>45308</v>
      </c>
      <c r="C1714" t="s">
        <v>9</v>
      </c>
      <c r="D1714">
        <v>207454</v>
      </c>
      <c r="E1714" t="s">
        <v>1098</v>
      </c>
      <c r="F1714" t="s">
        <v>464</v>
      </c>
      <c r="G1714" t="s">
        <v>1099</v>
      </c>
      <c r="H1714" t="s">
        <v>151</v>
      </c>
      <c r="I1714" t="s">
        <v>232</v>
      </c>
      <c r="J1714" t="s">
        <v>88</v>
      </c>
      <c r="K1714" t="s">
        <v>107</v>
      </c>
      <c r="L1714" t="s">
        <v>131</v>
      </c>
      <c r="M1714">
        <v>1</v>
      </c>
      <c r="N1714" s="47">
        <v>500</v>
      </c>
      <c r="O1714" s="47">
        <v>0</v>
      </c>
      <c r="P1714" s="47">
        <v>0</v>
      </c>
      <c r="Q1714" s="47">
        <v>0</v>
      </c>
      <c r="R1714" s="47">
        <v>0</v>
      </c>
      <c r="S1714" s="47">
        <v>0</v>
      </c>
      <c r="T1714" s="47">
        <v>450</v>
      </c>
      <c r="U1714" s="47">
        <v>266</v>
      </c>
      <c r="V1714" t="s">
        <v>71</v>
      </c>
      <c r="W1714" t="s">
        <v>72</v>
      </c>
      <c r="X1714"/>
      <c r="Y1714" t="s">
        <v>240</v>
      </c>
      <c r="Z1714" s="43" t="str">
        <f>Raw_data[[#This Row],[Month]]&amp;Raw_data[[#This Row],[Locations]]&amp;Raw_data[[#This Row],[Looker2]]</f>
        <v>45292Dallas Ft WorthRTC</v>
      </c>
      <c r="AA1714" s="44" t="str">
        <f>IFERROR(VLOOKUP(Raw_data[[#This Row],[Description]],'LU Table'!$A$1:$B$50,2,0),"")</f>
        <v>RTC</v>
      </c>
      <c r="AB1714" s="44" t="str">
        <f>TRIM(MID(Raw_data[[#This Row],[Location]],LEN("Positive Recovery- ")+1,LEN(Raw_data[[#This Row],[Location]])))</f>
        <v>Dallas Ft Worth</v>
      </c>
      <c r="AC1714" s="45">
        <f t="shared" si="27"/>
        <v>45292</v>
      </c>
      <c r="AD1714" s="44" t="str">
        <f>VLOOKUP(Raw_data[[#This Row],[Locations]]&amp;Raw_data[[#This Row],[Looker2]],Category!A:E,5,0)</f>
        <v>Company Owned</v>
      </c>
      <c r="AE1714" s="44" t="str">
        <f>Raw_data[[#This Row],[Locations]]&amp;Raw_data[[#This Row],[Looker2]]</f>
        <v>Dallas Ft WorthRTC</v>
      </c>
    </row>
    <row r="1715" spans="1:31">
      <c r="A1715" s="15">
        <v>45309</v>
      </c>
      <c r="B1715" s="15">
        <v>45308</v>
      </c>
      <c r="C1715" t="s">
        <v>9</v>
      </c>
      <c r="D1715">
        <v>207455</v>
      </c>
      <c r="E1715" t="s">
        <v>807</v>
      </c>
      <c r="F1715" t="s">
        <v>405</v>
      </c>
      <c r="G1715" t="s">
        <v>808</v>
      </c>
      <c r="H1715" t="s">
        <v>152</v>
      </c>
      <c r="I1715" t="s">
        <v>232</v>
      </c>
      <c r="J1715" t="s">
        <v>96</v>
      </c>
      <c r="K1715" t="s">
        <v>57</v>
      </c>
      <c r="L1715" t="s">
        <v>128</v>
      </c>
      <c r="M1715">
        <v>1</v>
      </c>
      <c r="N1715" s="47">
        <v>428</v>
      </c>
      <c r="O1715" s="47">
        <v>0</v>
      </c>
      <c r="P1715" s="47">
        <v>0</v>
      </c>
      <c r="Q1715" s="47">
        <v>0</v>
      </c>
      <c r="R1715" s="47">
        <v>0</v>
      </c>
      <c r="S1715" s="47">
        <v>0</v>
      </c>
      <c r="T1715" s="47">
        <v>385.2</v>
      </c>
      <c r="U1715" s="47">
        <v>-42.8</v>
      </c>
      <c r="V1715" t="s">
        <v>71</v>
      </c>
      <c r="W1715" t="s">
        <v>72</v>
      </c>
      <c r="X1715"/>
      <c r="Y1715" t="s">
        <v>240</v>
      </c>
      <c r="Z1715" s="43" t="str">
        <f>Raw_data[[#This Row],[Month]]&amp;Raw_data[[#This Row],[Locations]]&amp;Raw_data[[#This Row],[Looker2]]</f>
        <v>45292Hill CountryRTC</v>
      </c>
      <c r="AA1715" s="44" t="str">
        <f>IFERROR(VLOOKUP(Raw_data[[#This Row],[Description]],'LU Table'!$A$1:$B$50,2,0),"")</f>
        <v>RTC</v>
      </c>
      <c r="AB1715" s="44" t="str">
        <f>TRIM(MID(Raw_data[[#This Row],[Location]],LEN("Positive Recovery- ")+1,LEN(Raw_data[[#This Row],[Location]])))</f>
        <v>Hill Country</v>
      </c>
      <c r="AC1715" s="45">
        <f t="shared" si="27"/>
        <v>45292</v>
      </c>
      <c r="AD1715" s="44" t="str">
        <f>VLOOKUP(Raw_data[[#This Row],[Locations]]&amp;Raw_data[[#This Row],[Looker2]],Category!A:E,5,0)</f>
        <v>Company Owned</v>
      </c>
      <c r="AE1715" s="44" t="str">
        <f>Raw_data[[#This Row],[Locations]]&amp;Raw_data[[#This Row],[Looker2]]</f>
        <v>Hill CountryRTC</v>
      </c>
    </row>
    <row r="1716" spans="1:31">
      <c r="A1716" s="15">
        <v>45309</v>
      </c>
      <c r="B1716" s="15">
        <v>45308</v>
      </c>
      <c r="C1716" t="s">
        <v>9</v>
      </c>
      <c r="D1716">
        <v>207456</v>
      </c>
      <c r="E1716" t="s">
        <v>991</v>
      </c>
      <c r="F1716" t="s">
        <v>992</v>
      </c>
      <c r="G1716" t="s">
        <v>993</v>
      </c>
      <c r="H1716" t="s">
        <v>152</v>
      </c>
      <c r="I1716" t="s">
        <v>232</v>
      </c>
      <c r="J1716" t="s">
        <v>90</v>
      </c>
      <c r="K1716" t="s">
        <v>16</v>
      </c>
      <c r="L1716" t="s">
        <v>131</v>
      </c>
      <c r="M1716">
        <v>1</v>
      </c>
      <c r="N1716" s="47">
        <v>535</v>
      </c>
      <c r="O1716" s="47">
        <v>0</v>
      </c>
      <c r="P1716" s="47">
        <v>0</v>
      </c>
      <c r="Q1716" s="47">
        <v>0</v>
      </c>
      <c r="R1716" s="47">
        <v>0</v>
      </c>
      <c r="S1716" s="47">
        <v>15</v>
      </c>
      <c r="T1716" s="47">
        <v>481.5</v>
      </c>
      <c r="U1716" s="47">
        <v>91.5</v>
      </c>
      <c r="V1716" t="s">
        <v>71</v>
      </c>
      <c r="W1716" t="s">
        <v>72</v>
      </c>
      <c r="X1716"/>
      <c r="Y1716" t="s">
        <v>240</v>
      </c>
      <c r="Z1716" s="43" t="str">
        <f>Raw_data[[#This Row],[Month]]&amp;Raw_data[[#This Row],[Locations]]&amp;Raw_data[[#This Row],[Looker2]]</f>
        <v>45292Garden OaksRTC</v>
      </c>
      <c r="AA1716" s="44" t="str">
        <f>IFERROR(VLOOKUP(Raw_data[[#This Row],[Description]],'LU Table'!$A$1:$B$50,2,0),"")</f>
        <v>RTC</v>
      </c>
      <c r="AB1716" s="44" t="str">
        <f>TRIM(MID(Raw_data[[#This Row],[Location]],LEN("Positive Recovery- ")+1,LEN(Raw_data[[#This Row],[Location]])))</f>
        <v>Garden Oaks</v>
      </c>
      <c r="AC1716" s="45">
        <f t="shared" si="27"/>
        <v>45292</v>
      </c>
      <c r="AD1716" s="44" t="str">
        <f>VLOOKUP(Raw_data[[#This Row],[Locations]]&amp;Raw_data[[#This Row],[Looker2]],Category!A:E,5,0)</f>
        <v>Company Owned</v>
      </c>
      <c r="AE1716" s="44" t="str">
        <f>Raw_data[[#This Row],[Locations]]&amp;Raw_data[[#This Row],[Looker2]]</f>
        <v>Garden OaksRTC</v>
      </c>
    </row>
    <row r="1717" spans="1:31">
      <c r="A1717" s="15">
        <v>45309</v>
      </c>
      <c r="B1717" s="15">
        <v>45308</v>
      </c>
      <c r="C1717" t="s">
        <v>9</v>
      </c>
      <c r="D1717">
        <v>207457</v>
      </c>
      <c r="E1717" t="s">
        <v>936</v>
      </c>
      <c r="F1717" t="s">
        <v>937</v>
      </c>
      <c r="G1717" t="s">
        <v>938</v>
      </c>
      <c r="H1717" t="s">
        <v>151</v>
      </c>
      <c r="I1717" t="s">
        <v>232</v>
      </c>
      <c r="J1717" t="s">
        <v>88</v>
      </c>
      <c r="K1717" t="s">
        <v>16</v>
      </c>
      <c r="L1717" t="s">
        <v>131</v>
      </c>
      <c r="M1717">
        <v>1</v>
      </c>
      <c r="N1717" s="47">
        <v>500</v>
      </c>
      <c r="O1717" s="47">
        <v>0</v>
      </c>
      <c r="P1717" s="47">
        <v>0</v>
      </c>
      <c r="Q1717" s="47">
        <v>0</v>
      </c>
      <c r="R1717" s="47">
        <v>0</v>
      </c>
      <c r="S1717" s="47">
        <v>0</v>
      </c>
      <c r="T1717" s="47">
        <v>450</v>
      </c>
      <c r="U1717" s="47">
        <v>-50</v>
      </c>
      <c r="V1717" t="s">
        <v>71</v>
      </c>
      <c r="W1717" t="s">
        <v>72</v>
      </c>
      <c r="X1717"/>
      <c r="Y1717" t="s">
        <v>240</v>
      </c>
      <c r="Z1717" s="43" t="str">
        <f>Raw_data[[#This Row],[Month]]&amp;Raw_data[[#This Row],[Locations]]&amp;Raw_data[[#This Row],[Looker2]]</f>
        <v>45292Garden OaksRTC</v>
      </c>
      <c r="AA1717" s="44" t="str">
        <f>IFERROR(VLOOKUP(Raw_data[[#This Row],[Description]],'LU Table'!$A$1:$B$50,2,0),"")</f>
        <v>RTC</v>
      </c>
      <c r="AB1717" s="44" t="str">
        <f>TRIM(MID(Raw_data[[#This Row],[Location]],LEN("Positive Recovery- ")+1,LEN(Raw_data[[#This Row],[Location]])))</f>
        <v>Garden Oaks</v>
      </c>
      <c r="AC1717" s="45">
        <f t="shared" si="27"/>
        <v>45292</v>
      </c>
      <c r="AD1717" s="44" t="str">
        <f>VLOOKUP(Raw_data[[#This Row],[Locations]]&amp;Raw_data[[#This Row],[Looker2]],Category!A:E,5,0)</f>
        <v>Company Owned</v>
      </c>
      <c r="AE1717" s="44" t="str">
        <f>Raw_data[[#This Row],[Locations]]&amp;Raw_data[[#This Row],[Looker2]]</f>
        <v>Garden OaksRTC</v>
      </c>
    </row>
    <row r="1718" spans="1:31">
      <c r="A1718" s="15">
        <v>45309</v>
      </c>
      <c r="B1718" s="15">
        <v>45308</v>
      </c>
      <c r="C1718" t="s">
        <v>9</v>
      </c>
      <c r="D1718">
        <v>207458</v>
      </c>
      <c r="E1718" t="s">
        <v>975</v>
      </c>
      <c r="F1718" t="s">
        <v>255</v>
      </c>
      <c r="G1718" t="s">
        <v>976</v>
      </c>
      <c r="H1718" t="s">
        <v>627</v>
      </c>
      <c r="I1718" t="s">
        <v>232</v>
      </c>
      <c r="J1718" t="s">
        <v>94</v>
      </c>
      <c r="K1718" t="s">
        <v>16</v>
      </c>
      <c r="L1718" t="s">
        <v>130</v>
      </c>
      <c r="M1718">
        <v>1</v>
      </c>
      <c r="N1718" s="47">
        <v>495</v>
      </c>
      <c r="O1718" s="47">
        <v>0</v>
      </c>
      <c r="P1718" s="47">
        <v>0</v>
      </c>
      <c r="Q1718" s="47">
        <v>0</v>
      </c>
      <c r="R1718" s="47">
        <v>0</v>
      </c>
      <c r="S1718" s="47">
        <v>0</v>
      </c>
      <c r="T1718" s="47">
        <v>445.5</v>
      </c>
      <c r="U1718" s="47">
        <v>-49.5</v>
      </c>
      <c r="V1718" t="s">
        <v>71</v>
      </c>
      <c r="W1718" t="s">
        <v>72</v>
      </c>
      <c r="X1718"/>
      <c r="Y1718" t="s">
        <v>240</v>
      </c>
      <c r="Z1718" s="43" t="str">
        <f>Raw_data[[#This Row],[Month]]&amp;Raw_data[[#This Row],[Locations]]&amp;Raw_data[[#This Row],[Looker2]]</f>
        <v>45292Garden OaksRTC</v>
      </c>
      <c r="AA1718" s="44" t="str">
        <f>IFERROR(VLOOKUP(Raw_data[[#This Row],[Description]],'LU Table'!$A$1:$B$50,2,0),"")</f>
        <v>RTC</v>
      </c>
      <c r="AB1718" s="44" t="str">
        <f>TRIM(MID(Raw_data[[#This Row],[Location]],LEN("Positive Recovery- ")+1,LEN(Raw_data[[#This Row],[Location]])))</f>
        <v>Garden Oaks</v>
      </c>
      <c r="AC1718" s="45">
        <f t="shared" si="27"/>
        <v>45292</v>
      </c>
      <c r="AD1718" s="44" t="str">
        <f>VLOOKUP(Raw_data[[#This Row],[Locations]]&amp;Raw_data[[#This Row],[Looker2]],Category!A:E,5,0)</f>
        <v>Company Owned</v>
      </c>
      <c r="AE1718" s="44" t="str">
        <f>Raw_data[[#This Row],[Locations]]&amp;Raw_data[[#This Row],[Looker2]]</f>
        <v>Garden OaksRTC</v>
      </c>
    </row>
    <row r="1719" spans="1:31">
      <c r="A1719" s="15">
        <v>45309</v>
      </c>
      <c r="B1719" s="15">
        <v>45308</v>
      </c>
      <c r="C1719" t="s">
        <v>9</v>
      </c>
      <c r="D1719">
        <v>207459</v>
      </c>
      <c r="E1719" t="s">
        <v>949</v>
      </c>
      <c r="F1719" t="s">
        <v>950</v>
      </c>
      <c r="G1719" t="s">
        <v>382</v>
      </c>
      <c r="H1719" t="s">
        <v>171</v>
      </c>
      <c r="I1719" t="s">
        <v>232</v>
      </c>
      <c r="J1719" t="s">
        <v>93</v>
      </c>
      <c r="K1719" t="s">
        <v>107</v>
      </c>
      <c r="L1719" t="s">
        <v>131</v>
      </c>
      <c r="M1719">
        <v>1</v>
      </c>
      <c r="N1719" s="47">
        <v>230</v>
      </c>
      <c r="O1719" s="47">
        <v>0</v>
      </c>
      <c r="P1719" s="47">
        <v>0</v>
      </c>
      <c r="Q1719" s="47">
        <v>0</v>
      </c>
      <c r="R1719" s="47">
        <v>0</v>
      </c>
      <c r="S1719" s="47">
        <v>230</v>
      </c>
      <c r="T1719" s="47">
        <v>207</v>
      </c>
      <c r="U1719" s="47">
        <v>207</v>
      </c>
      <c r="V1719" t="s">
        <v>71</v>
      </c>
      <c r="W1719" t="s">
        <v>72</v>
      </c>
      <c r="X1719"/>
      <c r="Y1719" t="s">
        <v>240</v>
      </c>
      <c r="Z1719" s="43" t="str">
        <f>Raw_data[[#This Row],[Month]]&amp;Raw_data[[#This Row],[Locations]]&amp;Raw_data[[#This Row],[Looker2]]</f>
        <v>45292Dallas Ft WorthRTC</v>
      </c>
      <c r="AA1719" s="44" t="str">
        <f>IFERROR(VLOOKUP(Raw_data[[#This Row],[Description]],'LU Table'!$A$1:$B$50,2,0),"")</f>
        <v>RTC</v>
      </c>
      <c r="AB1719" s="44" t="str">
        <f>TRIM(MID(Raw_data[[#This Row],[Location]],LEN("Positive Recovery- ")+1,LEN(Raw_data[[#This Row],[Location]])))</f>
        <v>Dallas Ft Worth</v>
      </c>
      <c r="AC1719" s="45">
        <f t="shared" si="27"/>
        <v>45292</v>
      </c>
      <c r="AD1719" s="44" t="str">
        <f>VLOOKUP(Raw_data[[#This Row],[Locations]]&amp;Raw_data[[#This Row],[Looker2]],Category!A:E,5,0)</f>
        <v>Company Owned</v>
      </c>
      <c r="AE1719" s="44" t="str">
        <f>Raw_data[[#This Row],[Locations]]&amp;Raw_data[[#This Row],[Looker2]]</f>
        <v>Dallas Ft WorthRTC</v>
      </c>
    </row>
    <row r="1720" spans="1:31">
      <c r="A1720" s="15">
        <v>45309</v>
      </c>
      <c r="B1720" s="15">
        <v>45308</v>
      </c>
      <c r="C1720" t="s">
        <v>9</v>
      </c>
      <c r="D1720">
        <v>207460</v>
      </c>
      <c r="E1720" t="s">
        <v>677</v>
      </c>
      <c r="F1720" t="s">
        <v>543</v>
      </c>
      <c r="G1720" t="s">
        <v>508</v>
      </c>
      <c r="H1720" t="s">
        <v>164</v>
      </c>
      <c r="I1720" t="s">
        <v>232</v>
      </c>
      <c r="J1720" t="s">
        <v>88</v>
      </c>
      <c r="K1720" t="s">
        <v>57</v>
      </c>
      <c r="L1720" t="s">
        <v>129</v>
      </c>
      <c r="M1720">
        <v>1</v>
      </c>
      <c r="N1720" s="47">
        <v>400</v>
      </c>
      <c r="O1720" s="47">
        <v>0</v>
      </c>
      <c r="P1720" s="47">
        <v>0</v>
      </c>
      <c r="Q1720" s="47">
        <v>0</v>
      </c>
      <c r="R1720" s="47">
        <v>0</v>
      </c>
      <c r="S1720" s="47">
        <v>0</v>
      </c>
      <c r="T1720" s="47">
        <v>360</v>
      </c>
      <c r="U1720" s="47">
        <v>360</v>
      </c>
      <c r="V1720" t="s">
        <v>71</v>
      </c>
      <c r="W1720" t="s">
        <v>72</v>
      </c>
      <c r="X1720"/>
      <c r="Y1720" t="s">
        <v>240</v>
      </c>
      <c r="Z1720" s="43" t="str">
        <f>Raw_data[[#This Row],[Month]]&amp;Raw_data[[#This Row],[Locations]]&amp;Raw_data[[#This Row],[Looker2]]</f>
        <v>45292Hill CountryRTC</v>
      </c>
      <c r="AA1720" s="44" t="str">
        <f>IFERROR(VLOOKUP(Raw_data[[#This Row],[Description]],'LU Table'!$A$1:$B$50,2,0),"")</f>
        <v>RTC</v>
      </c>
      <c r="AB1720" s="44" t="str">
        <f>TRIM(MID(Raw_data[[#This Row],[Location]],LEN("Positive Recovery- ")+1,LEN(Raw_data[[#This Row],[Location]])))</f>
        <v>Hill Country</v>
      </c>
      <c r="AC1720" s="45">
        <f t="shared" si="27"/>
        <v>45292</v>
      </c>
      <c r="AD1720" s="44" t="str">
        <f>VLOOKUP(Raw_data[[#This Row],[Locations]]&amp;Raw_data[[#This Row],[Looker2]],Category!A:E,5,0)</f>
        <v>Company Owned</v>
      </c>
      <c r="AE1720" s="44" t="str">
        <f>Raw_data[[#This Row],[Locations]]&amp;Raw_data[[#This Row],[Looker2]]</f>
        <v>Hill CountryRTC</v>
      </c>
    </row>
    <row r="1721" spans="1:31">
      <c r="A1721" s="15">
        <v>45309</v>
      </c>
      <c r="B1721" s="15">
        <v>45308</v>
      </c>
      <c r="C1721" t="s">
        <v>9</v>
      </c>
      <c r="D1721">
        <v>207461</v>
      </c>
      <c r="E1721" t="s">
        <v>116</v>
      </c>
      <c r="F1721" t="s">
        <v>272</v>
      </c>
      <c r="G1721" t="s">
        <v>273</v>
      </c>
      <c r="H1721" t="s">
        <v>151</v>
      </c>
      <c r="I1721" t="s">
        <v>232</v>
      </c>
      <c r="J1721" t="s">
        <v>89</v>
      </c>
      <c r="K1721" t="s">
        <v>16</v>
      </c>
      <c r="L1721" t="s">
        <v>131</v>
      </c>
      <c r="M1721">
        <v>1</v>
      </c>
      <c r="N1721" s="47">
        <v>425</v>
      </c>
      <c r="O1721" s="47">
        <v>0</v>
      </c>
      <c r="P1721" s="47">
        <v>0</v>
      </c>
      <c r="Q1721" s="47">
        <v>0</v>
      </c>
      <c r="R1721" s="47">
        <v>0</v>
      </c>
      <c r="S1721" s="47">
        <v>0</v>
      </c>
      <c r="T1721" s="47">
        <v>382.5</v>
      </c>
      <c r="U1721" s="47">
        <v>-42.5</v>
      </c>
      <c r="V1721" t="s">
        <v>71</v>
      </c>
      <c r="W1721" t="s">
        <v>72</v>
      </c>
      <c r="X1721"/>
      <c r="Y1721" t="s">
        <v>240</v>
      </c>
      <c r="Z1721" s="43" t="str">
        <f>Raw_data[[#This Row],[Month]]&amp;Raw_data[[#This Row],[Locations]]&amp;Raw_data[[#This Row],[Looker2]]</f>
        <v>45292Garden OaksRTC</v>
      </c>
      <c r="AA1721" s="44" t="str">
        <f>IFERROR(VLOOKUP(Raw_data[[#This Row],[Description]],'LU Table'!$A$1:$B$50,2,0),"")</f>
        <v>RTC</v>
      </c>
      <c r="AB1721" s="44" t="str">
        <f>TRIM(MID(Raw_data[[#This Row],[Location]],LEN("Positive Recovery- ")+1,LEN(Raw_data[[#This Row],[Location]])))</f>
        <v>Garden Oaks</v>
      </c>
      <c r="AC1721" s="45">
        <f t="shared" si="27"/>
        <v>45292</v>
      </c>
      <c r="AD1721" s="44" t="str">
        <f>VLOOKUP(Raw_data[[#This Row],[Locations]]&amp;Raw_data[[#This Row],[Looker2]],Category!A:E,5,0)</f>
        <v>Company Owned</v>
      </c>
      <c r="AE1721" s="44" t="str">
        <f>Raw_data[[#This Row],[Locations]]&amp;Raw_data[[#This Row],[Looker2]]</f>
        <v>Garden OaksRTC</v>
      </c>
    </row>
    <row r="1722" spans="1:31">
      <c r="A1722" s="15">
        <v>45309</v>
      </c>
      <c r="B1722" s="15">
        <v>45308</v>
      </c>
      <c r="C1722" t="s">
        <v>9</v>
      </c>
      <c r="D1722">
        <v>207462</v>
      </c>
      <c r="E1722" t="s">
        <v>187</v>
      </c>
      <c r="F1722" t="s">
        <v>349</v>
      </c>
      <c r="G1722" t="s">
        <v>507</v>
      </c>
      <c r="H1722" t="s">
        <v>151</v>
      </c>
      <c r="I1722" t="s">
        <v>232</v>
      </c>
      <c r="J1722" t="s">
        <v>88</v>
      </c>
      <c r="K1722" t="s">
        <v>107</v>
      </c>
      <c r="L1722" t="s">
        <v>130</v>
      </c>
      <c r="M1722">
        <v>1</v>
      </c>
      <c r="N1722" s="47">
        <v>500</v>
      </c>
      <c r="O1722" s="47">
        <v>0</v>
      </c>
      <c r="P1722" s="47">
        <v>0</v>
      </c>
      <c r="Q1722" s="47">
        <v>0</v>
      </c>
      <c r="R1722" s="47">
        <v>0</v>
      </c>
      <c r="S1722" s="47">
        <v>500</v>
      </c>
      <c r="T1722" s="47">
        <v>450</v>
      </c>
      <c r="U1722" s="47">
        <v>450</v>
      </c>
      <c r="V1722" t="s">
        <v>71</v>
      </c>
      <c r="W1722" t="s">
        <v>72</v>
      </c>
      <c r="X1722"/>
      <c r="Y1722" t="s">
        <v>240</v>
      </c>
      <c r="Z1722" s="43" t="str">
        <f>Raw_data[[#This Row],[Month]]&amp;Raw_data[[#This Row],[Locations]]&amp;Raw_data[[#This Row],[Looker2]]</f>
        <v>45292Dallas Ft WorthRTC</v>
      </c>
      <c r="AA1722" s="44" t="str">
        <f>IFERROR(VLOOKUP(Raw_data[[#This Row],[Description]],'LU Table'!$A$1:$B$50,2,0),"")</f>
        <v>RTC</v>
      </c>
      <c r="AB1722" s="44" t="str">
        <f>TRIM(MID(Raw_data[[#This Row],[Location]],LEN("Positive Recovery- ")+1,LEN(Raw_data[[#This Row],[Location]])))</f>
        <v>Dallas Ft Worth</v>
      </c>
      <c r="AC1722" s="45">
        <f t="shared" si="27"/>
        <v>45292</v>
      </c>
      <c r="AD1722" s="44" t="str">
        <f>VLOOKUP(Raw_data[[#This Row],[Locations]]&amp;Raw_data[[#This Row],[Looker2]],Category!A:E,5,0)</f>
        <v>Company Owned</v>
      </c>
      <c r="AE1722" s="44" t="str">
        <f>Raw_data[[#This Row],[Locations]]&amp;Raw_data[[#This Row],[Looker2]]</f>
        <v>Dallas Ft WorthRTC</v>
      </c>
    </row>
    <row r="1723" spans="1:31">
      <c r="A1723" s="15">
        <v>45309</v>
      </c>
      <c r="B1723" s="15">
        <v>45308</v>
      </c>
      <c r="C1723" t="s">
        <v>9</v>
      </c>
      <c r="D1723">
        <v>207463</v>
      </c>
      <c r="E1723" t="s">
        <v>1096</v>
      </c>
      <c r="F1723" t="s">
        <v>282</v>
      </c>
      <c r="G1723" t="s">
        <v>1097</v>
      </c>
      <c r="H1723" t="s">
        <v>155</v>
      </c>
      <c r="I1723" t="s">
        <v>232</v>
      </c>
      <c r="J1723" t="s">
        <v>94</v>
      </c>
      <c r="K1723" t="s">
        <v>16</v>
      </c>
      <c r="L1723" t="s">
        <v>130</v>
      </c>
      <c r="M1723">
        <v>1</v>
      </c>
      <c r="N1723" s="47">
        <v>610</v>
      </c>
      <c r="O1723" s="47">
        <v>0</v>
      </c>
      <c r="P1723" s="47">
        <v>0</v>
      </c>
      <c r="Q1723" s="47">
        <v>0</v>
      </c>
      <c r="R1723" s="47">
        <v>0</v>
      </c>
      <c r="S1723" s="47">
        <v>610</v>
      </c>
      <c r="T1723" s="47">
        <v>549</v>
      </c>
      <c r="U1723" s="47">
        <v>549</v>
      </c>
      <c r="V1723" t="s">
        <v>71</v>
      </c>
      <c r="W1723" t="s">
        <v>72</v>
      </c>
      <c r="X1723"/>
      <c r="Y1723" t="s">
        <v>240</v>
      </c>
      <c r="Z1723" s="43" t="str">
        <f>Raw_data[[#This Row],[Month]]&amp;Raw_data[[#This Row],[Locations]]&amp;Raw_data[[#This Row],[Looker2]]</f>
        <v>45292Garden OaksDetox</v>
      </c>
      <c r="AA1723" s="44" t="str">
        <f>IFERROR(VLOOKUP(Raw_data[[#This Row],[Description]],'LU Table'!$A$1:$B$50,2,0),"")</f>
        <v>Detox</v>
      </c>
      <c r="AB1723" s="44" t="str">
        <f>TRIM(MID(Raw_data[[#This Row],[Location]],LEN("Positive Recovery- ")+1,LEN(Raw_data[[#This Row],[Location]])))</f>
        <v>Garden Oaks</v>
      </c>
      <c r="AC1723" s="45">
        <f t="shared" si="27"/>
        <v>45292</v>
      </c>
      <c r="AD1723" s="44" t="str">
        <f>VLOOKUP(Raw_data[[#This Row],[Locations]]&amp;Raw_data[[#This Row],[Looker2]],Category!A:E,5,0)</f>
        <v>Company Owned</v>
      </c>
      <c r="AE1723" s="44" t="str">
        <f>Raw_data[[#This Row],[Locations]]&amp;Raw_data[[#This Row],[Looker2]]</f>
        <v>Garden OaksDetox</v>
      </c>
    </row>
    <row r="1724" spans="1:31">
      <c r="A1724" s="15">
        <v>45309</v>
      </c>
      <c r="B1724" s="15">
        <v>45308</v>
      </c>
      <c r="C1724" t="s">
        <v>9</v>
      </c>
      <c r="D1724">
        <v>207464</v>
      </c>
      <c r="E1724" t="s">
        <v>746</v>
      </c>
      <c r="F1724" t="s">
        <v>463</v>
      </c>
      <c r="G1724" t="s">
        <v>312</v>
      </c>
      <c r="H1724" t="s">
        <v>178</v>
      </c>
      <c r="I1724" t="s">
        <v>232</v>
      </c>
      <c r="J1724" t="s">
        <v>711</v>
      </c>
      <c r="K1724" t="s">
        <v>16</v>
      </c>
      <c r="L1724" t="s">
        <v>131</v>
      </c>
      <c r="M1724">
        <v>1</v>
      </c>
      <c r="N1724" s="47">
        <v>312</v>
      </c>
      <c r="O1724" s="47">
        <v>0</v>
      </c>
      <c r="P1724" s="47">
        <v>0</v>
      </c>
      <c r="Q1724" s="47">
        <v>0</v>
      </c>
      <c r="R1724" s="47">
        <v>0</v>
      </c>
      <c r="S1724" s="47">
        <v>0</v>
      </c>
      <c r="T1724" s="47">
        <v>280.8</v>
      </c>
      <c r="U1724" s="47">
        <v>8.8000000000000007</v>
      </c>
      <c r="V1724" t="s">
        <v>71</v>
      </c>
      <c r="W1724" t="s">
        <v>72</v>
      </c>
      <c r="X1724"/>
      <c r="Y1724" t="s">
        <v>240</v>
      </c>
      <c r="Z1724" s="43" t="str">
        <f>Raw_data[[#This Row],[Month]]&amp;Raw_data[[#This Row],[Locations]]&amp;Raw_data[[#This Row],[Looker2]]</f>
        <v>45292Garden OaksRTC</v>
      </c>
      <c r="AA1724" s="44" t="str">
        <f>IFERROR(VLOOKUP(Raw_data[[#This Row],[Description]],'LU Table'!$A$1:$B$50,2,0),"")</f>
        <v>RTC</v>
      </c>
      <c r="AB1724" s="44" t="str">
        <f>TRIM(MID(Raw_data[[#This Row],[Location]],LEN("Positive Recovery- ")+1,LEN(Raw_data[[#This Row],[Location]])))</f>
        <v>Garden Oaks</v>
      </c>
      <c r="AC1724" s="45">
        <f t="shared" si="27"/>
        <v>45292</v>
      </c>
      <c r="AD1724" s="44" t="str">
        <f>VLOOKUP(Raw_data[[#This Row],[Locations]]&amp;Raw_data[[#This Row],[Looker2]],Category!A:E,5,0)</f>
        <v>Company Owned</v>
      </c>
      <c r="AE1724" s="44" t="str">
        <f>Raw_data[[#This Row],[Locations]]&amp;Raw_data[[#This Row],[Looker2]]</f>
        <v>Garden OaksRTC</v>
      </c>
    </row>
    <row r="1725" spans="1:31">
      <c r="A1725" s="15">
        <v>45309</v>
      </c>
      <c r="B1725" s="15">
        <v>45308</v>
      </c>
      <c r="C1725" t="s">
        <v>9</v>
      </c>
      <c r="D1725">
        <v>207465</v>
      </c>
      <c r="E1725" t="s">
        <v>1046</v>
      </c>
      <c r="F1725" t="s">
        <v>1047</v>
      </c>
      <c r="G1725" t="s">
        <v>1048</v>
      </c>
      <c r="H1725" t="s">
        <v>164</v>
      </c>
      <c r="I1725" t="s">
        <v>232</v>
      </c>
      <c r="J1725" t="s">
        <v>88</v>
      </c>
      <c r="K1725" t="s">
        <v>57</v>
      </c>
      <c r="L1725" t="s">
        <v>131</v>
      </c>
      <c r="M1725">
        <v>1</v>
      </c>
      <c r="N1725" s="47">
        <v>400</v>
      </c>
      <c r="O1725" s="47">
        <v>0</v>
      </c>
      <c r="P1725" s="47">
        <v>0</v>
      </c>
      <c r="Q1725" s="47">
        <v>0</v>
      </c>
      <c r="R1725" s="47">
        <v>0</v>
      </c>
      <c r="S1725" s="47">
        <v>0</v>
      </c>
      <c r="T1725" s="47">
        <v>360</v>
      </c>
      <c r="U1725" s="47">
        <v>0</v>
      </c>
      <c r="V1725" t="s">
        <v>71</v>
      </c>
      <c r="W1725" t="s">
        <v>72</v>
      </c>
      <c r="X1725"/>
      <c r="Y1725" t="s">
        <v>240</v>
      </c>
      <c r="Z1725" s="43" t="str">
        <f>Raw_data[[#This Row],[Month]]&amp;Raw_data[[#This Row],[Locations]]&amp;Raw_data[[#This Row],[Looker2]]</f>
        <v>45292Hill CountryRTC</v>
      </c>
      <c r="AA1725" s="44" t="str">
        <f>IFERROR(VLOOKUP(Raw_data[[#This Row],[Description]],'LU Table'!$A$1:$B$50,2,0),"")</f>
        <v>RTC</v>
      </c>
      <c r="AB1725" s="44" t="str">
        <f>TRIM(MID(Raw_data[[#This Row],[Location]],LEN("Positive Recovery- ")+1,LEN(Raw_data[[#This Row],[Location]])))</f>
        <v>Hill Country</v>
      </c>
      <c r="AC1725" s="45">
        <f t="shared" si="27"/>
        <v>45292</v>
      </c>
      <c r="AD1725" s="44" t="str">
        <f>VLOOKUP(Raw_data[[#This Row],[Locations]]&amp;Raw_data[[#This Row],[Looker2]],Category!A:E,5,0)</f>
        <v>Company Owned</v>
      </c>
      <c r="AE1725" s="44" t="str">
        <f>Raw_data[[#This Row],[Locations]]&amp;Raw_data[[#This Row],[Looker2]]</f>
        <v>Hill CountryRTC</v>
      </c>
    </row>
    <row r="1726" spans="1:31">
      <c r="A1726" s="15">
        <v>45309</v>
      </c>
      <c r="B1726" s="15">
        <v>45308</v>
      </c>
      <c r="C1726" t="s">
        <v>9</v>
      </c>
      <c r="D1726">
        <v>207466</v>
      </c>
      <c r="E1726" t="s">
        <v>1076</v>
      </c>
      <c r="F1726" t="s">
        <v>1077</v>
      </c>
      <c r="G1726" t="s">
        <v>1078</v>
      </c>
      <c r="H1726" t="s">
        <v>151</v>
      </c>
      <c r="I1726" t="s">
        <v>232</v>
      </c>
      <c r="J1726" t="s">
        <v>89</v>
      </c>
      <c r="K1726" t="s">
        <v>16</v>
      </c>
      <c r="L1726" t="s">
        <v>131</v>
      </c>
      <c r="M1726">
        <v>1</v>
      </c>
      <c r="N1726" s="47">
        <v>425</v>
      </c>
      <c r="O1726" s="47">
        <v>0</v>
      </c>
      <c r="P1726" s="47">
        <v>0</v>
      </c>
      <c r="Q1726" s="47">
        <v>0</v>
      </c>
      <c r="R1726" s="47">
        <v>0</v>
      </c>
      <c r="S1726" s="47">
        <v>0</v>
      </c>
      <c r="T1726" s="47">
        <v>382.5</v>
      </c>
      <c r="U1726" s="47">
        <v>-42.5</v>
      </c>
      <c r="V1726" t="s">
        <v>71</v>
      </c>
      <c r="W1726" t="s">
        <v>72</v>
      </c>
      <c r="X1726"/>
      <c r="Y1726" t="s">
        <v>240</v>
      </c>
      <c r="Z1726" s="43" t="str">
        <f>Raw_data[[#This Row],[Month]]&amp;Raw_data[[#This Row],[Locations]]&amp;Raw_data[[#This Row],[Looker2]]</f>
        <v>45292Garden OaksRTC</v>
      </c>
      <c r="AA1726" s="44" t="str">
        <f>IFERROR(VLOOKUP(Raw_data[[#This Row],[Description]],'LU Table'!$A$1:$B$50,2,0),"")</f>
        <v>RTC</v>
      </c>
      <c r="AB1726" s="44" t="str">
        <f>TRIM(MID(Raw_data[[#This Row],[Location]],LEN("Positive Recovery- ")+1,LEN(Raw_data[[#This Row],[Location]])))</f>
        <v>Garden Oaks</v>
      </c>
      <c r="AC1726" s="45">
        <f t="shared" si="27"/>
        <v>45292</v>
      </c>
      <c r="AD1726" s="44" t="str">
        <f>VLOOKUP(Raw_data[[#This Row],[Locations]]&amp;Raw_data[[#This Row],[Looker2]],Category!A:E,5,0)</f>
        <v>Company Owned</v>
      </c>
      <c r="AE1726" s="44" t="str">
        <f>Raw_data[[#This Row],[Locations]]&amp;Raw_data[[#This Row],[Looker2]]</f>
        <v>Garden OaksRTC</v>
      </c>
    </row>
    <row r="1727" spans="1:31">
      <c r="A1727" s="15">
        <v>45309</v>
      </c>
      <c r="B1727" s="15">
        <v>45308</v>
      </c>
      <c r="C1727" t="s">
        <v>9</v>
      </c>
      <c r="D1727">
        <v>207467</v>
      </c>
      <c r="E1727" t="s">
        <v>122</v>
      </c>
      <c r="F1727" t="s">
        <v>441</v>
      </c>
      <c r="G1727" t="s">
        <v>442</v>
      </c>
      <c r="H1727" t="s">
        <v>627</v>
      </c>
      <c r="I1727" t="s">
        <v>232</v>
      </c>
      <c r="J1727" t="s">
        <v>94</v>
      </c>
      <c r="K1727" t="s">
        <v>16</v>
      </c>
      <c r="L1727" t="s">
        <v>130</v>
      </c>
      <c r="M1727">
        <v>1</v>
      </c>
      <c r="N1727" s="47">
        <v>495</v>
      </c>
      <c r="O1727" s="47">
        <v>0</v>
      </c>
      <c r="P1727" s="47">
        <v>0</v>
      </c>
      <c r="Q1727" s="47">
        <v>0</v>
      </c>
      <c r="R1727" s="47">
        <v>0</v>
      </c>
      <c r="S1727" s="47">
        <v>0</v>
      </c>
      <c r="T1727" s="47">
        <v>445.5</v>
      </c>
      <c r="U1727" s="47">
        <v>-49.5</v>
      </c>
      <c r="V1727" t="s">
        <v>71</v>
      </c>
      <c r="W1727" t="s">
        <v>72</v>
      </c>
      <c r="X1727"/>
      <c r="Y1727" t="s">
        <v>240</v>
      </c>
      <c r="Z1727" s="43" t="str">
        <f>Raw_data[[#This Row],[Month]]&amp;Raw_data[[#This Row],[Locations]]&amp;Raw_data[[#This Row],[Looker2]]</f>
        <v>45292Garden OaksRTC</v>
      </c>
      <c r="AA1727" s="44" t="str">
        <f>IFERROR(VLOOKUP(Raw_data[[#This Row],[Description]],'LU Table'!$A$1:$B$50,2,0),"")</f>
        <v>RTC</v>
      </c>
      <c r="AB1727" s="44" t="str">
        <f>TRIM(MID(Raw_data[[#This Row],[Location]],LEN("Positive Recovery- ")+1,LEN(Raw_data[[#This Row],[Location]])))</f>
        <v>Garden Oaks</v>
      </c>
      <c r="AC1727" s="45">
        <f t="shared" si="27"/>
        <v>45292</v>
      </c>
      <c r="AD1727" s="44" t="str">
        <f>VLOOKUP(Raw_data[[#This Row],[Locations]]&amp;Raw_data[[#This Row],[Looker2]],Category!A:E,5,0)</f>
        <v>Company Owned</v>
      </c>
      <c r="AE1727" s="44" t="str">
        <f>Raw_data[[#This Row],[Locations]]&amp;Raw_data[[#This Row],[Looker2]]</f>
        <v>Garden OaksRTC</v>
      </c>
    </row>
    <row r="1728" spans="1:31">
      <c r="A1728" s="15">
        <v>45309</v>
      </c>
      <c r="B1728" s="15">
        <v>45308</v>
      </c>
      <c r="C1728" t="s">
        <v>9</v>
      </c>
      <c r="D1728">
        <v>207468</v>
      </c>
      <c r="E1728" t="s">
        <v>544</v>
      </c>
      <c r="F1728" t="s">
        <v>395</v>
      </c>
      <c r="G1728" t="s">
        <v>331</v>
      </c>
      <c r="H1728" t="s">
        <v>152</v>
      </c>
      <c r="I1728" t="s">
        <v>232</v>
      </c>
      <c r="J1728" t="s">
        <v>90</v>
      </c>
      <c r="K1728" t="s">
        <v>57</v>
      </c>
      <c r="L1728" t="s">
        <v>131</v>
      </c>
      <c r="M1728">
        <v>1</v>
      </c>
      <c r="N1728" s="47">
        <v>535</v>
      </c>
      <c r="O1728" s="47">
        <v>0</v>
      </c>
      <c r="P1728" s="47">
        <v>0</v>
      </c>
      <c r="Q1728" s="47">
        <v>0</v>
      </c>
      <c r="R1728" s="47">
        <v>0</v>
      </c>
      <c r="S1728" s="47">
        <v>0</v>
      </c>
      <c r="T1728" s="47">
        <v>481.5</v>
      </c>
      <c r="U1728" s="47">
        <v>0</v>
      </c>
      <c r="V1728" t="s">
        <v>71</v>
      </c>
      <c r="W1728" t="s">
        <v>72</v>
      </c>
      <c r="X1728"/>
      <c r="Y1728" t="s">
        <v>240</v>
      </c>
      <c r="Z1728" s="43" t="str">
        <f>Raw_data[[#This Row],[Month]]&amp;Raw_data[[#This Row],[Locations]]&amp;Raw_data[[#This Row],[Looker2]]</f>
        <v>45292Hill CountryRTC</v>
      </c>
      <c r="AA1728" s="44" t="str">
        <f>IFERROR(VLOOKUP(Raw_data[[#This Row],[Description]],'LU Table'!$A$1:$B$50,2,0),"")</f>
        <v>RTC</v>
      </c>
      <c r="AB1728" s="44" t="str">
        <f>TRIM(MID(Raw_data[[#This Row],[Location]],LEN("Positive Recovery- ")+1,LEN(Raw_data[[#This Row],[Location]])))</f>
        <v>Hill Country</v>
      </c>
      <c r="AC1728" s="45">
        <f t="shared" si="27"/>
        <v>45292</v>
      </c>
      <c r="AD1728" s="44" t="str">
        <f>VLOOKUP(Raw_data[[#This Row],[Locations]]&amp;Raw_data[[#This Row],[Looker2]],Category!A:E,5,0)</f>
        <v>Company Owned</v>
      </c>
      <c r="AE1728" s="44" t="str">
        <f>Raw_data[[#This Row],[Locations]]&amp;Raw_data[[#This Row],[Looker2]]</f>
        <v>Hill CountryRTC</v>
      </c>
    </row>
    <row r="1729" spans="1:31">
      <c r="A1729" s="15">
        <v>45309</v>
      </c>
      <c r="B1729" s="15">
        <v>45308</v>
      </c>
      <c r="C1729" t="s">
        <v>9</v>
      </c>
      <c r="D1729">
        <v>207469</v>
      </c>
      <c r="E1729" t="s">
        <v>691</v>
      </c>
      <c r="F1729" t="s">
        <v>314</v>
      </c>
      <c r="G1729" t="s">
        <v>692</v>
      </c>
      <c r="H1729" t="s">
        <v>627</v>
      </c>
      <c r="I1729" t="s">
        <v>232</v>
      </c>
      <c r="J1729" t="s">
        <v>94</v>
      </c>
      <c r="K1729" t="s">
        <v>107</v>
      </c>
      <c r="L1729" t="s">
        <v>130</v>
      </c>
      <c r="M1729">
        <v>1</v>
      </c>
      <c r="N1729" s="47">
        <v>495</v>
      </c>
      <c r="O1729" s="47">
        <v>0</v>
      </c>
      <c r="P1729" s="47">
        <v>0</v>
      </c>
      <c r="Q1729" s="47">
        <v>0</v>
      </c>
      <c r="R1729" s="47">
        <v>0</v>
      </c>
      <c r="S1729" s="47">
        <v>0</v>
      </c>
      <c r="T1729" s="47">
        <v>445.5</v>
      </c>
      <c r="U1729" s="47">
        <v>148.5</v>
      </c>
      <c r="V1729" t="s">
        <v>71</v>
      </c>
      <c r="W1729" t="s">
        <v>72</v>
      </c>
      <c r="X1729"/>
      <c r="Y1729" t="s">
        <v>240</v>
      </c>
      <c r="Z1729" s="43" t="str">
        <f>Raw_data[[#This Row],[Month]]&amp;Raw_data[[#This Row],[Locations]]&amp;Raw_data[[#This Row],[Looker2]]</f>
        <v>45292Dallas Ft WorthRTC</v>
      </c>
      <c r="AA1729" s="44" t="str">
        <f>IFERROR(VLOOKUP(Raw_data[[#This Row],[Description]],'LU Table'!$A$1:$B$50,2,0),"")</f>
        <v>RTC</v>
      </c>
      <c r="AB1729" s="44" t="str">
        <f>TRIM(MID(Raw_data[[#This Row],[Location]],LEN("Positive Recovery- ")+1,LEN(Raw_data[[#This Row],[Location]])))</f>
        <v>Dallas Ft Worth</v>
      </c>
      <c r="AC1729" s="45">
        <f t="shared" si="27"/>
        <v>45292</v>
      </c>
      <c r="AD1729" s="44" t="str">
        <f>VLOOKUP(Raw_data[[#This Row],[Locations]]&amp;Raw_data[[#This Row],[Looker2]],Category!A:E,5,0)</f>
        <v>Company Owned</v>
      </c>
      <c r="AE1729" s="44" t="str">
        <f>Raw_data[[#This Row],[Locations]]&amp;Raw_data[[#This Row],[Looker2]]</f>
        <v>Dallas Ft WorthRTC</v>
      </c>
    </row>
    <row r="1730" spans="1:31">
      <c r="A1730" s="15">
        <v>45309</v>
      </c>
      <c r="B1730" s="15">
        <v>45308</v>
      </c>
      <c r="C1730" t="s">
        <v>9</v>
      </c>
      <c r="D1730">
        <v>207470</v>
      </c>
      <c r="E1730" t="s">
        <v>997</v>
      </c>
      <c r="F1730" t="s">
        <v>351</v>
      </c>
      <c r="G1730" t="s">
        <v>408</v>
      </c>
      <c r="H1730" t="s">
        <v>151</v>
      </c>
      <c r="I1730" t="s">
        <v>232</v>
      </c>
      <c r="J1730" t="s">
        <v>806</v>
      </c>
      <c r="K1730" t="s">
        <v>107</v>
      </c>
      <c r="L1730" t="s">
        <v>130</v>
      </c>
      <c r="M1730">
        <v>1</v>
      </c>
      <c r="N1730" s="47">
        <v>470</v>
      </c>
      <c r="O1730" s="47">
        <v>0</v>
      </c>
      <c r="P1730" s="47">
        <v>0</v>
      </c>
      <c r="Q1730" s="47">
        <v>0</v>
      </c>
      <c r="R1730" s="47">
        <v>0</v>
      </c>
      <c r="S1730" s="47">
        <v>0</v>
      </c>
      <c r="T1730" s="47">
        <v>423</v>
      </c>
      <c r="U1730" s="47">
        <v>188</v>
      </c>
      <c r="V1730" t="s">
        <v>71</v>
      </c>
      <c r="W1730" t="s">
        <v>72</v>
      </c>
      <c r="X1730"/>
      <c r="Y1730" t="s">
        <v>240</v>
      </c>
      <c r="Z1730" s="43" t="str">
        <f>Raw_data[[#This Row],[Month]]&amp;Raw_data[[#This Row],[Locations]]&amp;Raw_data[[#This Row],[Looker2]]</f>
        <v>45292Dallas Ft WorthRTC</v>
      </c>
      <c r="AA1730" s="44" t="str">
        <f>IFERROR(VLOOKUP(Raw_data[[#This Row],[Description]],'LU Table'!$A$1:$B$50,2,0),"")</f>
        <v>RTC</v>
      </c>
      <c r="AB1730" s="44" t="str">
        <f>TRIM(MID(Raw_data[[#This Row],[Location]],LEN("Positive Recovery- ")+1,LEN(Raw_data[[#This Row],[Location]])))</f>
        <v>Dallas Ft Worth</v>
      </c>
      <c r="AC1730" s="45">
        <f t="shared" si="27"/>
        <v>45292</v>
      </c>
      <c r="AD1730" s="44" t="str">
        <f>VLOOKUP(Raw_data[[#This Row],[Locations]]&amp;Raw_data[[#This Row],[Looker2]],Category!A:E,5,0)</f>
        <v>Company Owned</v>
      </c>
      <c r="AE1730" s="44" t="str">
        <f>Raw_data[[#This Row],[Locations]]&amp;Raw_data[[#This Row],[Looker2]]</f>
        <v>Dallas Ft WorthRTC</v>
      </c>
    </row>
    <row r="1731" spans="1:31">
      <c r="A1731" s="15">
        <v>45309</v>
      </c>
      <c r="B1731" s="15">
        <v>45308</v>
      </c>
      <c r="C1731" t="s">
        <v>9</v>
      </c>
      <c r="D1731">
        <v>207471</v>
      </c>
      <c r="E1731" t="s">
        <v>1033</v>
      </c>
      <c r="F1731" t="s">
        <v>1034</v>
      </c>
      <c r="G1731" t="s">
        <v>1035</v>
      </c>
      <c r="H1731" t="s">
        <v>151</v>
      </c>
      <c r="I1731" t="s">
        <v>232</v>
      </c>
      <c r="J1731" t="s">
        <v>92</v>
      </c>
      <c r="K1731" t="s">
        <v>16</v>
      </c>
      <c r="L1731" t="s">
        <v>130</v>
      </c>
      <c r="M1731">
        <v>1</v>
      </c>
      <c r="N1731" s="47">
        <v>475</v>
      </c>
      <c r="O1731" s="47">
        <v>0</v>
      </c>
      <c r="P1731" s="47">
        <v>0</v>
      </c>
      <c r="Q1731" s="47">
        <v>0</v>
      </c>
      <c r="R1731" s="47">
        <v>0</v>
      </c>
      <c r="S1731" s="47">
        <v>475</v>
      </c>
      <c r="T1731" s="47">
        <v>427.5</v>
      </c>
      <c r="U1731" s="47">
        <v>427.5</v>
      </c>
      <c r="V1731" t="s">
        <v>71</v>
      </c>
      <c r="W1731" t="s">
        <v>72</v>
      </c>
      <c r="X1731"/>
      <c r="Y1731" t="s">
        <v>240</v>
      </c>
      <c r="Z1731" s="43" t="str">
        <f>Raw_data[[#This Row],[Month]]&amp;Raw_data[[#This Row],[Locations]]&amp;Raw_data[[#This Row],[Looker2]]</f>
        <v>45292Garden OaksRTC</v>
      </c>
      <c r="AA1731" s="44" t="str">
        <f>IFERROR(VLOOKUP(Raw_data[[#This Row],[Description]],'LU Table'!$A$1:$B$50,2,0),"")</f>
        <v>RTC</v>
      </c>
      <c r="AB1731" s="44" t="str">
        <f>TRIM(MID(Raw_data[[#This Row],[Location]],LEN("Positive Recovery- ")+1,LEN(Raw_data[[#This Row],[Location]])))</f>
        <v>Garden Oaks</v>
      </c>
      <c r="AC1731" s="45">
        <f t="shared" si="27"/>
        <v>45292</v>
      </c>
      <c r="AD1731" s="44" t="str">
        <f>VLOOKUP(Raw_data[[#This Row],[Locations]]&amp;Raw_data[[#This Row],[Looker2]],Category!A:E,5,0)</f>
        <v>Company Owned</v>
      </c>
      <c r="AE1731" s="44" t="str">
        <f>Raw_data[[#This Row],[Locations]]&amp;Raw_data[[#This Row],[Looker2]]</f>
        <v>Garden OaksRTC</v>
      </c>
    </row>
    <row r="1732" spans="1:31">
      <c r="A1732" s="15">
        <v>45309</v>
      </c>
      <c r="B1732" s="15">
        <v>45308</v>
      </c>
      <c r="C1732" t="s">
        <v>9</v>
      </c>
      <c r="D1732">
        <v>207472</v>
      </c>
      <c r="E1732" t="s">
        <v>946</v>
      </c>
      <c r="F1732" t="s">
        <v>284</v>
      </c>
      <c r="G1732" t="s">
        <v>470</v>
      </c>
      <c r="H1732" t="s">
        <v>151</v>
      </c>
      <c r="I1732" t="s">
        <v>232</v>
      </c>
      <c r="J1732" t="s">
        <v>92</v>
      </c>
      <c r="K1732" t="s">
        <v>16</v>
      </c>
      <c r="L1732" t="s">
        <v>131</v>
      </c>
      <c r="M1732">
        <v>1</v>
      </c>
      <c r="N1732" s="47">
        <v>475</v>
      </c>
      <c r="O1732" s="47">
        <v>0</v>
      </c>
      <c r="P1732" s="47">
        <v>0</v>
      </c>
      <c r="Q1732" s="47">
        <v>0</v>
      </c>
      <c r="R1732" s="47">
        <v>0</v>
      </c>
      <c r="S1732" s="47">
        <v>475</v>
      </c>
      <c r="T1732" s="47">
        <v>427.5</v>
      </c>
      <c r="U1732" s="47">
        <v>427.5</v>
      </c>
      <c r="V1732" t="s">
        <v>71</v>
      </c>
      <c r="W1732" t="s">
        <v>72</v>
      </c>
      <c r="X1732"/>
      <c r="Y1732" t="s">
        <v>240</v>
      </c>
      <c r="Z1732" s="43" t="str">
        <f>Raw_data[[#This Row],[Month]]&amp;Raw_data[[#This Row],[Locations]]&amp;Raw_data[[#This Row],[Looker2]]</f>
        <v>45292Garden OaksRTC</v>
      </c>
      <c r="AA1732" s="44" t="str">
        <f>IFERROR(VLOOKUP(Raw_data[[#This Row],[Description]],'LU Table'!$A$1:$B$50,2,0),"")</f>
        <v>RTC</v>
      </c>
      <c r="AB1732" s="44" t="str">
        <f>TRIM(MID(Raw_data[[#This Row],[Location]],LEN("Positive Recovery- ")+1,LEN(Raw_data[[#This Row],[Location]])))</f>
        <v>Garden Oaks</v>
      </c>
      <c r="AC1732" s="45">
        <f t="shared" si="27"/>
        <v>45292</v>
      </c>
      <c r="AD1732" s="44" t="str">
        <f>VLOOKUP(Raw_data[[#This Row],[Locations]]&amp;Raw_data[[#This Row],[Looker2]],Category!A:E,5,0)</f>
        <v>Company Owned</v>
      </c>
      <c r="AE1732" s="44" t="str">
        <f>Raw_data[[#This Row],[Locations]]&amp;Raw_data[[#This Row],[Looker2]]</f>
        <v>Garden OaksRTC</v>
      </c>
    </row>
    <row r="1733" spans="1:31">
      <c r="A1733" s="15">
        <v>45309</v>
      </c>
      <c r="B1733" s="15">
        <v>45308</v>
      </c>
      <c r="C1733" t="s">
        <v>9</v>
      </c>
      <c r="D1733">
        <v>207474</v>
      </c>
      <c r="E1733" t="s">
        <v>969</v>
      </c>
      <c r="F1733" t="s">
        <v>307</v>
      </c>
      <c r="G1733" t="s">
        <v>276</v>
      </c>
      <c r="H1733" t="s">
        <v>173</v>
      </c>
      <c r="I1733" t="s">
        <v>232</v>
      </c>
      <c r="J1733" t="s">
        <v>96</v>
      </c>
      <c r="K1733" t="s">
        <v>107</v>
      </c>
      <c r="L1733" t="s">
        <v>130</v>
      </c>
      <c r="M1733">
        <v>1</v>
      </c>
      <c r="N1733" s="47">
        <v>364</v>
      </c>
      <c r="O1733" s="47">
        <v>0</v>
      </c>
      <c r="P1733" s="47">
        <v>0</v>
      </c>
      <c r="Q1733" s="47">
        <v>0</v>
      </c>
      <c r="R1733" s="47">
        <v>0</v>
      </c>
      <c r="S1733" s="47">
        <v>0</v>
      </c>
      <c r="T1733" s="47">
        <v>327.60000000000002</v>
      </c>
      <c r="U1733" s="47">
        <v>-36.4</v>
      </c>
      <c r="V1733" t="s">
        <v>71</v>
      </c>
      <c r="W1733" t="s">
        <v>72</v>
      </c>
      <c r="X1733"/>
      <c r="Y1733" t="s">
        <v>240</v>
      </c>
      <c r="Z1733" s="43" t="str">
        <f>Raw_data[[#This Row],[Month]]&amp;Raw_data[[#This Row],[Locations]]&amp;Raw_data[[#This Row],[Looker2]]</f>
        <v>45292Dallas Ft WorthRTC</v>
      </c>
      <c r="AA1733" s="44" t="str">
        <f>IFERROR(VLOOKUP(Raw_data[[#This Row],[Description]],'LU Table'!$A$1:$B$50,2,0),"")</f>
        <v>RTC</v>
      </c>
      <c r="AB1733" s="44" t="str">
        <f>TRIM(MID(Raw_data[[#This Row],[Location]],LEN("Positive Recovery- ")+1,LEN(Raw_data[[#This Row],[Location]])))</f>
        <v>Dallas Ft Worth</v>
      </c>
      <c r="AC1733" s="45">
        <f t="shared" si="27"/>
        <v>45292</v>
      </c>
      <c r="AD1733" s="44" t="str">
        <f>VLOOKUP(Raw_data[[#This Row],[Locations]]&amp;Raw_data[[#This Row],[Looker2]],Category!A:E,5,0)</f>
        <v>Company Owned</v>
      </c>
      <c r="AE1733" s="44" t="str">
        <f>Raw_data[[#This Row],[Locations]]&amp;Raw_data[[#This Row],[Looker2]]</f>
        <v>Dallas Ft WorthRTC</v>
      </c>
    </row>
    <row r="1734" spans="1:31">
      <c r="A1734" s="15">
        <v>45309</v>
      </c>
      <c r="B1734" s="15">
        <v>45308</v>
      </c>
      <c r="C1734" t="s">
        <v>9</v>
      </c>
      <c r="D1734">
        <v>207475</v>
      </c>
      <c r="E1734" t="s">
        <v>1079</v>
      </c>
      <c r="F1734" t="s">
        <v>1080</v>
      </c>
      <c r="G1734" t="s">
        <v>1081</v>
      </c>
      <c r="H1734" t="s">
        <v>154</v>
      </c>
      <c r="I1734" t="s">
        <v>232</v>
      </c>
      <c r="J1734" t="s">
        <v>93</v>
      </c>
      <c r="K1734" t="s">
        <v>107</v>
      </c>
      <c r="L1734" t="s">
        <v>131</v>
      </c>
      <c r="M1734">
        <v>1</v>
      </c>
      <c r="N1734" s="47">
        <v>530</v>
      </c>
      <c r="O1734" s="47">
        <v>0</v>
      </c>
      <c r="P1734" s="47">
        <v>0</v>
      </c>
      <c r="Q1734" s="47">
        <v>0</v>
      </c>
      <c r="R1734" s="47">
        <v>0</v>
      </c>
      <c r="S1734" s="47">
        <v>0</v>
      </c>
      <c r="T1734" s="47">
        <v>477</v>
      </c>
      <c r="U1734" s="47">
        <v>-53</v>
      </c>
      <c r="V1734" t="s">
        <v>71</v>
      </c>
      <c r="W1734" t="s">
        <v>72</v>
      </c>
      <c r="X1734"/>
      <c r="Y1734" t="s">
        <v>240</v>
      </c>
      <c r="Z1734" s="43" t="str">
        <f>Raw_data[[#This Row],[Month]]&amp;Raw_data[[#This Row],[Locations]]&amp;Raw_data[[#This Row],[Looker2]]</f>
        <v>45292Dallas Ft WorthRTC</v>
      </c>
      <c r="AA1734" s="44" t="str">
        <f>IFERROR(VLOOKUP(Raw_data[[#This Row],[Description]],'LU Table'!$A$1:$B$50,2,0),"")</f>
        <v>RTC</v>
      </c>
      <c r="AB1734" s="44" t="str">
        <f>TRIM(MID(Raw_data[[#This Row],[Location]],LEN("Positive Recovery- ")+1,LEN(Raw_data[[#This Row],[Location]])))</f>
        <v>Dallas Ft Worth</v>
      </c>
      <c r="AC1734" s="45">
        <f t="shared" si="27"/>
        <v>45292</v>
      </c>
      <c r="AD1734" s="44" t="str">
        <f>VLOOKUP(Raw_data[[#This Row],[Locations]]&amp;Raw_data[[#This Row],[Looker2]],Category!A:E,5,0)</f>
        <v>Company Owned</v>
      </c>
      <c r="AE1734" s="44" t="str">
        <f>Raw_data[[#This Row],[Locations]]&amp;Raw_data[[#This Row],[Looker2]]</f>
        <v>Dallas Ft WorthRTC</v>
      </c>
    </row>
    <row r="1735" spans="1:31">
      <c r="A1735" s="15">
        <v>45309</v>
      </c>
      <c r="B1735" s="15">
        <v>45308</v>
      </c>
      <c r="C1735" t="s">
        <v>9</v>
      </c>
      <c r="D1735">
        <v>207476</v>
      </c>
      <c r="E1735" t="s">
        <v>769</v>
      </c>
      <c r="F1735" t="s">
        <v>397</v>
      </c>
      <c r="G1735" t="s">
        <v>770</v>
      </c>
      <c r="H1735" t="s">
        <v>151</v>
      </c>
      <c r="I1735" t="s">
        <v>232</v>
      </c>
      <c r="J1735" t="s">
        <v>91</v>
      </c>
      <c r="K1735" t="s">
        <v>57</v>
      </c>
      <c r="L1735" t="s">
        <v>130</v>
      </c>
      <c r="M1735">
        <v>1</v>
      </c>
      <c r="N1735" s="47">
        <v>470</v>
      </c>
      <c r="O1735" s="47">
        <v>0</v>
      </c>
      <c r="P1735" s="47">
        <v>0</v>
      </c>
      <c r="Q1735" s="47">
        <v>0</v>
      </c>
      <c r="R1735" s="47">
        <v>0</v>
      </c>
      <c r="S1735" s="47">
        <v>0</v>
      </c>
      <c r="T1735" s="47">
        <v>423</v>
      </c>
      <c r="U1735" s="47">
        <v>70.5</v>
      </c>
      <c r="V1735" t="s">
        <v>71</v>
      </c>
      <c r="W1735" t="s">
        <v>72</v>
      </c>
      <c r="X1735"/>
      <c r="Y1735" t="s">
        <v>240</v>
      </c>
      <c r="Z1735" s="43" t="str">
        <f>Raw_data[[#This Row],[Month]]&amp;Raw_data[[#This Row],[Locations]]&amp;Raw_data[[#This Row],[Looker2]]</f>
        <v>45292Hill CountryRTC</v>
      </c>
      <c r="AA1735" s="44" t="str">
        <f>IFERROR(VLOOKUP(Raw_data[[#This Row],[Description]],'LU Table'!$A$1:$B$50,2,0),"")</f>
        <v>RTC</v>
      </c>
      <c r="AB1735" s="44" t="str">
        <f>TRIM(MID(Raw_data[[#This Row],[Location]],LEN("Positive Recovery- ")+1,LEN(Raw_data[[#This Row],[Location]])))</f>
        <v>Hill Country</v>
      </c>
      <c r="AC1735" s="45">
        <f t="shared" si="27"/>
        <v>45292</v>
      </c>
      <c r="AD1735" s="44" t="str">
        <f>VLOOKUP(Raw_data[[#This Row],[Locations]]&amp;Raw_data[[#This Row],[Looker2]],Category!A:E,5,0)</f>
        <v>Company Owned</v>
      </c>
      <c r="AE1735" s="44" t="str">
        <f>Raw_data[[#This Row],[Locations]]&amp;Raw_data[[#This Row],[Looker2]]</f>
        <v>Hill CountryRTC</v>
      </c>
    </row>
    <row r="1736" spans="1:31">
      <c r="A1736" s="15">
        <v>45309</v>
      </c>
      <c r="B1736" s="15">
        <v>45308</v>
      </c>
      <c r="C1736" t="s">
        <v>9</v>
      </c>
      <c r="D1736">
        <v>207477</v>
      </c>
      <c r="E1736" t="s">
        <v>1006</v>
      </c>
      <c r="F1736" t="s">
        <v>362</v>
      </c>
      <c r="G1736" t="s">
        <v>728</v>
      </c>
      <c r="H1736" t="s">
        <v>151</v>
      </c>
      <c r="I1736" t="s">
        <v>232</v>
      </c>
      <c r="J1736" t="s">
        <v>87</v>
      </c>
      <c r="K1736" t="s">
        <v>57</v>
      </c>
      <c r="L1736" t="s">
        <v>131</v>
      </c>
      <c r="M1736">
        <v>1</v>
      </c>
      <c r="N1736" s="47">
        <v>470</v>
      </c>
      <c r="O1736" s="47">
        <v>0</v>
      </c>
      <c r="P1736" s="47">
        <v>0</v>
      </c>
      <c r="Q1736" s="47">
        <v>0</v>
      </c>
      <c r="R1736" s="47">
        <v>0</v>
      </c>
      <c r="S1736" s="47">
        <v>470</v>
      </c>
      <c r="T1736" s="47">
        <v>423</v>
      </c>
      <c r="U1736" s="47">
        <v>423</v>
      </c>
      <c r="V1736" t="s">
        <v>71</v>
      </c>
      <c r="W1736" t="s">
        <v>72</v>
      </c>
      <c r="X1736"/>
      <c r="Y1736" t="s">
        <v>240</v>
      </c>
      <c r="Z1736" s="43" t="str">
        <f>Raw_data[[#This Row],[Month]]&amp;Raw_data[[#This Row],[Locations]]&amp;Raw_data[[#This Row],[Looker2]]</f>
        <v>45292Hill CountryRTC</v>
      </c>
      <c r="AA1736" s="44" t="str">
        <f>IFERROR(VLOOKUP(Raw_data[[#This Row],[Description]],'LU Table'!$A$1:$B$50,2,0),"")</f>
        <v>RTC</v>
      </c>
      <c r="AB1736" s="44" t="str">
        <f>TRIM(MID(Raw_data[[#This Row],[Location]],LEN("Positive Recovery- ")+1,LEN(Raw_data[[#This Row],[Location]])))</f>
        <v>Hill Country</v>
      </c>
      <c r="AC1736" s="45">
        <f t="shared" si="27"/>
        <v>45292</v>
      </c>
      <c r="AD1736" s="44" t="str">
        <f>VLOOKUP(Raw_data[[#This Row],[Locations]]&amp;Raw_data[[#This Row],[Looker2]],Category!A:E,5,0)</f>
        <v>Company Owned</v>
      </c>
      <c r="AE1736" s="44" t="str">
        <f>Raw_data[[#This Row],[Locations]]&amp;Raw_data[[#This Row],[Looker2]]</f>
        <v>Hill CountryRTC</v>
      </c>
    </row>
    <row r="1737" spans="1:31">
      <c r="A1737" s="15">
        <v>45309</v>
      </c>
      <c r="B1737" s="15">
        <v>45308</v>
      </c>
      <c r="C1737" t="s">
        <v>9</v>
      </c>
      <c r="D1737">
        <v>207478</v>
      </c>
      <c r="E1737" t="s">
        <v>568</v>
      </c>
      <c r="F1737" t="s">
        <v>302</v>
      </c>
      <c r="G1737" t="s">
        <v>482</v>
      </c>
      <c r="H1737" t="s">
        <v>164</v>
      </c>
      <c r="I1737"/>
      <c r="J1737" t="s">
        <v>89</v>
      </c>
      <c r="K1737" t="s">
        <v>16</v>
      </c>
      <c r="L1737" t="s">
        <v>131</v>
      </c>
      <c r="M1737">
        <v>1</v>
      </c>
      <c r="N1737" s="47">
        <v>365</v>
      </c>
      <c r="O1737" s="47">
        <v>0</v>
      </c>
      <c r="P1737" s="47">
        <v>0</v>
      </c>
      <c r="Q1737" s="47">
        <v>0</v>
      </c>
      <c r="R1737" s="47">
        <v>0</v>
      </c>
      <c r="S1737" s="47">
        <v>0</v>
      </c>
      <c r="T1737" s="47">
        <v>328.5</v>
      </c>
      <c r="U1737" s="47">
        <v>-36.5</v>
      </c>
      <c r="V1737" t="s">
        <v>71</v>
      </c>
      <c r="W1737" t="s">
        <v>72</v>
      </c>
      <c r="X1737"/>
      <c r="Y1737" t="s">
        <v>240</v>
      </c>
      <c r="Z1737" s="43" t="str">
        <f>Raw_data[[#This Row],[Month]]&amp;Raw_data[[#This Row],[Locations]]&amp;Raw_data[[#This Row],[Looker2]]</f>
        <v>45292Garden OaksRTC</v>
      </c>
      <c r="AA1737" s="44" t="str">
        <f>IFERROR(VLOOKUP(Raw_data[[#This Row],[Description]],'LU Table'!$A$1:$B$50,2,0),"")</f>
        <v>RTC</v>
      </c>
      <c r="AB1737" s="44" t="str">
        <f>TRIM(MID(Raw_data[[#This Row],[Location]],LEN("Positive Recovery- ")+1,LEN(Raw_data[[#This Row],[Location]])))</f>
        <v>Garden Oaks</v>
      </c>
      <c r="AC1737" s="45">
        <f t="shared" si="27"/>
        <v>45292</v>
      </c>
      <c r="AD1737" s="44" t="str">
        <f>VLOOKUP(Raw_data[[#This Row],[Locations]]&amp;Raw_data[[#This Row],[Looker2]],Category!A:E,5,0)</f>
        <v>Company Owned</v>
      </c>
      <c r="AE1737" s="44" t="str">
        <f>Raw_data[[#This Row],[Locations]]&amp;Raw_data[[#This Row],[Looker2]]</f>
        <v>Garden OaksRTC</v>
      </c>
    </row>
    <row r="1738" spans="1:31">
      <c r="A1738" s="15">
        <v>45309</v>
      </c>
      <c r="B1738" s="15">
        <v>45308</v>
      </c>
      <c r="C1738" t="s">
        <v>9</v>
      </c>
      <c r="D1738">
        <v>207479</v>
      </c>
      <c r="E1738" t="s">
        <v>759</v>
      </c>
      <c r="F1738" t="s">
        <v>760</v>
      </c>
      <c r="G1738" t="s">
        <v>761</v>
      </c>
      <c r="H1738" t="s">
        <v>151</v>
      </c>
      <c r="I1738" t="s">
        <v>232</v>
      </c>
      <c r="J1738" t="s">
        <v>931</v>
      </c>
      <c r="K1738" t="s">
        <v>107</v>
      </c>
      <c r="L1738" t="s">
        <v>130</v>
      </c>
      <c r="M1738">
        <v>1</v>
      </c>
      <c r="N1738" s="47">
        <v>520</v>
      </c>
      <c r="O1738" s="47">
        <v>0</v>
      </c>
      <c r="P1738" s="47">
        <v>0</v>
      </c>
      <c r="Q1738" s="47">
        <v>0</v>
      </c>
      <c r="R1738" s="47">
        <v>0</v>
      </c>
      <c r="S1738" s="47">
        <v>0</v>
      </c>
      <c r="T1738" s="47">
        <v>468</v>
      </c>
      <c r="U1738" s="47">
        <v>-52</v>
      </c>
      <c r="V1738" t="s">
        <v>71</v>
      </c>
      <c r="W1738" t="s">
        <v>72</v>
      </c>
      <c r="X1738"/>
      <c r="Y1738" t="s">
        <v>240</v>
      </c>
      <c r="Z1738" s="43" t="str">
        <f>Raw_data[[#This Row],[Month]]&amp;Raw_data[[#This Row],[Locations]]&amp;Raw_data[[#This Row],[Looker2]]</f>
        <v>45292Dallas Ft WorthRTC</v>
      </c>
      <c r="AA1738" s="44" t="str">
        <f>IFERROR(VLOOKUP(Raw_data[[#This Row],[Description]],'LU Table'!$A$1:$B$50,2,0),"")</f>
        <v>RTC</v>
      </c>
      <c r="AB1738" s="44" t="str">
        <f>TRIM(MID(Raw_data[[#This Row],[Location]],LEN("Positive Recovery- ")+1,LEN(Raw_data[[#This Row],[Location]])))</f>
        <v>Dallas Ft Worth</v>
      </c>
      <c r="AC1738" s="45">
        <f t="shared" si="27"/>
        <v>45292</v>
      </c>
      <c r="AD1738" s="44" t="str">
        <f>VLOOKUP(Raw_data[[#This Row],[Locations]]&amp;Raw_data[[#This Row],[Looker2]],Category!A:E,5,0)</f>
        <v>Company Owned</v>
      </c>
      <c r="AE1738" s="44" t="str">
        <f>Raw_data[[#This Row],[Locations]]&amp;Raw_data[[#This Row],[Looker2]]</f>
        <v>Dallas Ft WorthRTC</v>
      </c>
    </row>
    <row r="1739" spans="1:31">
      <c r="A1739" s="15">
        <v>45309</v>
      </c>
      <c r="B1739" s="15">
        <v>45308</v>
      </c>
      <c r="C1739" t="s">
        <v>9</v>
      </c>
      <c r="D1739">
        <v>207480</v>
      </c>
      <c r="E1739" t="s">
        <v>1100</v>
      </c>
      <c r="F1739" t="s">
        <v>608</v>
      </c>
      <c r="G1739" t="s">
        <v>631</v>
      </c>
      <c r="H1739" t="s">
        <v>155</v>
      </c>
      <c r="I1739" t="s">
        <v>232</v>
      </c>
      <c r="J1739" t="s">
        <v>94</v>
      </c>
      <c r="K1739" t="s">
        <v>57</v>
      </c>
      <c r="L1739" t="s">
        <v>130</v>
      </c>
      <c r="M1739">
        <v>1</v>
      </c>
      <c r="N1739" s="47">
        <v>610</v>
      </c>
      <c r="O1739" s="47">
        <v>0</v>
      </c>
      <c r="P1739" s="47">
        <v>0</v>
      </c>
      <c r="Q1739" s="47">
        <v>0</v>
      </c>
      <c r="R1739" s="47">
        <v>0</v>
      </c>
      <c r="S1739" s="47">
        <v>0</v>
      </c>
      <c r="T1739" s="47">
        <v>549</v>
      </c>
      <c r="U1739" s="47">
        <v>549</v>
      </c>
      <c r="V1739" t="s">
        <v>71</v>
      </c>
      <c r="W1739" t="s">
        <v>72</v>
      </c>
      <c r="X1739"/>
      <c r="Y1739" t="s">
        <v>240</v>
      </c>
      <c r="Z1739" s="43" t="str">
        <f>Raw_data[[#This Row],[Month]]&amp;Raw_data[[#This Row],[Locations]]&amp;Raw_data[[#This Row],[Looker2]]</f>
        <v>45292Hill CountryDetox</v>
      </c>
      <c r="AA1739" s="44" t="str">
        <f>IFERROR(VLOOKUP(Raw_data[[#This Row],[Description]],'LU Table'!$A$1:$B$50,2,0),"")</f>
        <v>Detox</v>
      </c>
      <c r="AB1739" s="44" t="str">
        <f>TRIM(MID(Raw_data[[#This Row],[Location]],LEN("Positive Recovery- ")+1,LEN(Raw_data[[#This Row],[Location]])))</f>
        <v>Hill Country</v>
      </c>
      <c r="AC1739" s="45">
        <f t="shared" si="27"/>
        <v>45292</v>
      </c>
      <c r="AD1739" s="44" t="str">
        <f>VLOOKUP(Raw_data[[#This Row],[Locations]]&amp;Raw_data[[#This Row],[Looker2]],Category!A:E,5,0)</f>
        <v>Company Owned</v>
      </c>
      <c r="AE1739" s="44" t="str">
        <f>Raw_data[[#This Row],[Locations]]&amp;Raw_data[[#This Row],[Looker2]]</f>
        <v>Hill CountryDetox</v>
      </c>
    </row>
    <row r="1740" spans="1:31">
      <c r="A1740" s="15">
        <v>45309</v>
      </c>
      <c r="B1740" s="15">
        <v>45308</v>
      </c>
      <c r="C1740" t="s">
        <v>9</v>
      </c>
      <c r="D1740">
        <v>207481</v>
      </c>
      <c r="E1740" t="s">
        <v>1101</v>
      </c>
      <c r="F1740" t="s">
        <v>1102</v>
      </c>
      <c r="G1740" t="s">
        <v>256</v>
      </c>
      <c r="H1740" t="s">
        <v>155</v>
      </c>
      <c r="I1740" t="s">
        <v>232</v>
      </c>
      <c r="J1740" t="s">
        <v>1103</v>
      </c>
      <c r="K1740" t="s">
        <v>107</v>
      </c>
      <c r="L1740" t="s">
        <v>130</v>
      </c>
      <c r="M1740">
        <v>1</v>
      </c>
      <c r="N1740" s="47">
        <v>650</v>
      </c>
      <c r="O1740" s="47">
        <v>0</v>
      </c>
      <c r="P1740" s="47">
        <v>0</v>
      </c>
      <c r="Q1740" s="47">
        <v>0</v>
      </c>
      <c r="R1740" s="47">
        <v>0</v>
      </c>
      <c r="S1740" s="47">
        <v>650</v>
      </c>
      <c r="T1740" s="47">
        <v>585</v>
      </c>
      <c r="U1740" s="47">
        <v>585</v>
      </c>
      <c r="V1740" t="s">
        <v>71</v>
      </c>
      <c r="W1740" t="s">
        <v>72</v>
      </c>
      <c r="X1740"/>
      <c r="Y1740" t="s">
        <v>240</v>
      </c>
      <c r="Z1740" s="43" t="str">
        <f>Raw_data[[#This Row],[Month]]&amp;Raw_data[[#This Row],[Locations]]&amp;Raw_data[[#This Row],[Looker2]]</f>
        <v>45292Dallas Ft WorthDetox</v>
      </c>
      <c r="AA1740" s="44" t="str">
        <f>IFERROR(VLOOKUP(Raw_data[[#This Row],[Description]],'LU Table'!$A$1:$B$50,2,0),"")</f>
        <v>Detox</v>
      </c>
      <c r="AB1740" s="44" t="str">
        <f>TRIM(MID(Raw_data[[#This Row],[Location]],LEN("Positive Recovery- ")+1,LEN(Raw_data[[#This Row],[Location]])))</f>
        <v>Dallas Ft Worth</v>
      </c>
      <c r="AC1740" s="45">
        <f t="shared" si="27"/>
        <v>45292</v>
      </c>
      <c r="AD1740" s="44" t="str">
        <f>VLOOKUP(Raw_data[[#This Row],[Locations]]&amp;Raw_data[[#This Row],[Looker2]],Category!A:E,5,0)</f>
        <v>Company Owned</v>
      </c>
      <c r="AE1740" s="44" t="str">
        <f>Raw_data[[#This Row],[Locations]]&amp;Raw_data[[#This Row],[Looker2]]</f>
        <v>Dallas Ft WorthDetox</v>
      </c>
    </row>
    <row r="1741" spans="1:31">
      <c r="A1741" s="15">
        <v>45309</v>
      </c>
      <c r="B1741" s="15">
        <v>45308</v>
      </c>
      <c r="C1741" t="s">
        <v>9</v>
      </c>
      <c r="D1741">
        <v>207482</v>
      </c>
      <c r="E1741" t="s">
        <v>712</v>
      </c>
      <c r="F1741" t="s">
        <v>713</v>
      </c>
      <c r="G1741" t="s">
        <v>353</v>
      </c>
      <c r="H1741" t="s">
        <v>154</v>
      </c>
      <c r="I1741" t="s">
        <v>232</v>
      </c>
      <c r="J1741" t="s">
        <v>93</v>
      </c>
      <c r="K1741" t="s">
        <v>107</v>
      </c>
      <c r="L1741" t="s">
        <v>130</v>
      </c>
      <c r="M1741">
        <v>1</v>
      </c>
      <c r="N1741" s="47">
        <v>530</v>
      </c>
      <c r="O1741" s="47">
        <v>0</v>
      </c>
      <c r="P1741" s="47">
        <v>0</v>
      </c>
      <c r="Q1741" s="47">
        <v>0</v>
      </c>
      <c r="R1741" s="47">
        <v>0</v>
      </c>
      <c r="S1741" s="47">
        <v>530</v>
      </c>
      <c r="T1741" s="47">
        <v>477</v>
      </c>
      <c r="U1741" s="47">
        <v>477</v>
      </c>
      <c r="V1741" t="s">
        <v>71</v>
      </c>
      <c r="W1741" t="s">
        <v>72</v>
      </c>
      <c r="X1741"/>
      <c r="Y1741" t="s">
        <v>240</v>
      </c>
      <c r="Z1741" s="43" t="str">
        <f>Raw_data[[#This Row],[Month]]&amp;Raw_data[[#This Row],[Locations]]&amp;Raw_data[[#This Row],[Looker2]]</f>
        <v>45292Dallas Ft WorthRTC</v>
      </c>
      <c r="AA1741" s="44" t="str">
        <f>IFERROR(VLOOKUP(Raw_data[[#This Row],[Description]],'LU Table'!$A$1:$B$50,2,0),"")</f>
        <v>RTC</v>
      </c>
      <c r="AB1741" s="44" t="str">
        <f>TRIM(MID(Raw_data[[#This Row],[Location]],LEN("Positive Recovery- ")+1,LEN(Raw_data[[#This Row],[Location]])))</f>
        <v>Dallas Ft Worth</v>
      </c>
      <c r="AC1741" s="45">
        <f t="shared" si="27"/>
        <v>45292</v>
      </c>
      <c r="AD1741" s="44" t="str">
        <f>VLOOKUP(Raw_data[[#This Row],[Locations]]&amp;Raw_data[[#This Row],[Looker2]],Category!A:E,5,0)</f>
        <v>Company Owned</v>
      </c>
      <c r="AE1741" s="44" t="str">
        <f>Raw_data[[#This Row],[Locations]]&amp;Raw_data[[#This Row],[Looker2]]</f>
        <v>Dallas Ft WorthRTC</v>
      </c>
    </row>
    <row r="1742" spans="1:31">
      <c r="A1742" s="15">
        <v>45309</v>
      </c>
      <c r="B1742" s="15">
        <v>45308</v>
      </c>
      <c r="C1742" t="s">
        <v>9</v>
      </c>
      <c r="D1742">
        <v>207674</v>
      </c>
      <c r="E1742" t="s">
        <v>1007</v>
      </c>
      <c r="F1742" t="s">
        <v>460</v>
      </c>
      <c r="G1742" t="s">
        <v>1008</v>
      </c>
      <c r="H1742" t="s">
        <v>157</v>
      </c>
      <c r="I1742" t="s">
        <v>232</v>
      </c>
      <c r="J1742" t="s">
        <v>17</v>
      </c>
      <c r="K1742" t="s">
        <v>22</v>
      </c>
      <c r="L1742" t="s">
        <v>129</v>
      </c>
      <c r="M1742">
        <v>1</v>
      </c>
      <c r="N1742" s="47">
        <v>300</v>
      </c>
      <c r="O1742" s="47">
        <v>0</v>
      </c>
      <c r="P1742" s="47">
        <v>0</v>
      </c>
      <c r="Q1742" s="47">
        <v>0</v>
      </c>
      <c r="R1742" s="47">
        <v>0</v>
      </c>
      <c r="S1742" s="47">
        <v>300</v>
      </c>
      <c r="T1742" s="47">
        <v>300</v>
      </c>
      <c r="U1742" s="47">
        <v>300</v>
      </c>
      <c r="V1742" t="s">
        <v>71</v>
      </c>
      <c r="W1742" t="s">
        <v>72</v>
      </c>
      <c r="X1742"/>
      <c r="Y1742" t="s">
        <v>240</v>
      </c>
      <c r="Z1742" s="43" t="str">
        <f>Raw_data[[#This Row],[Month]]&amp;Raw_data[[#This Row],[Locations]]&amp;Raw_data[[#This Row],[Looker2]]</f>
        <v>45292AustinPHP</v>
      </c>
      <c r="AA1742" s="44" t="str">
        <f>IFERROR(VLOOKUP(Raw_data[[#This Row],[Description]],'LU Table'!$A$1:$B$50,2,0),"")</f>
        <v>PHP</v>
      </c>
      <c r="AB1742" s="44" t="str">
        <f>TRIM(MID(Raw_data[[#This Row],[Location]],LEN("Positive Recovery- ")+1,LEN(Raw_data[[#This Row],[Location]])))</f>
        <v>Austin</v>
      </c>
      <c r="AC1742" s="45">
        <f t="shared" si="27"/>
        <v>45292</v>
      </c>
      <c r="AD1742" s="44" t="str">
        <f>VLOOKUP(Raw_data[[#This Row],[Locations]]&amp;Raw_data[[#This Row],[Looker2]],Category!A:E,5,0)</f>
        <v>Affiliate</v>
      </c>
      <c r="AE1742" s="44" t="str">
        <f>Raw_data[[#This Row],[Locations]]&amp;Raw_data[[#This Row],[Looker2]]</f>
        <v>AustinPHP</v>
      </c>
    </row>
    <row r="1743" spans="1:31">
      <c r="A1743" s="15">
        <v>45309</v>
      </c>
      <c r="B1743" s="15">
        <v>45308</v>
      </c>
      <c r="C1743" t="s">
        <v>9</v>
      </c>
      <c r="D1743">
        <v>207675</v>
      </c>
      <c r="E1743" t="s">
        <v>970</v>
      </c>
      <c r="F1743" t="s">
        <v>493</v>
      </c>
      <c r="G1743" t="s">
        <v>971</v>
      </c>
      <c r="H1743" t="s">
        <v>167</v>
      </c>
      <c r="I1743" t="s">
        <v>232</v>
      </c>
      <c r="J1743" t="s">
        <v>87</v>
      </c>
      <c r="K1743" t="s">
        <v>22</v>
      </c>
      <c r="L1743" t="s">
        <v>129</v>
      </c>
      <c r="M1743">
        <v>1</v>
      </c>
      <c r="N1743" s="47">
        <v>425</v>
      </c>
      <c r="O1743" s="47">
        <v>0</v>
      </c>
      <c r="P1743" s="47">
        <v>0</v>
      </c>
      <c r="Q1743" s="47">
        <v>0</v>
      </c>
      <c r="R1743" s="47">
        <v>0</v>
      </c>
      <c r="S1743" s="47">
        <v>0</v>
      </c>
      <c r="T1743" s="47">
        <v>425</v>
      </c>
      <c r="U1743" s="47">
        <v>42.5</v>
      </c>
      <c r="V1743" t="s">
        <v>71</v>
      </c>
      <c r="W1743" t="s">
        <v>72</v>
      </c>
      <c r="X1743"/>
      <c r="Y1743" t="s">
        <v>240</v>
      </c>
      <c r="Z1743" s="43" t="str">
        <f>Raw_data[[#This Row],[Month]]&amp;Raw_data[[#This Row],[Locations]]&amp;Raw_data[[#This Row],[Looker2]]</f>
        <v>45292AustinPHP</v>
      </c>
      <c r="AA1743" s="44" t="str">
        <f>IFERROR(VLOOKUP(Raw_data[[#This Row],[Description]],'LU Table'!$A$1:$B$50,2,0),"")</f>
        <v>PHP</v>
      </c>
      <c r="AB1743" s="44" t="str">
        <f>TRIM(MID(Raw_data[[#This Row],[Location]],LEN("Positive Recovery- ")+1,LEN(Raw_data[[#This Row],[Location]])))</f>
        <v>Austin</v>
      </c>
      <c r="AC1743" s="45">
        <f t="shared" si="27"/>
        <v>45292</v>
      </c>
      <c r="AD1743" s="44" t="str">
        <f>VLOOKUP(Raw_data[[#This Row],[Locations]]&amp;Raw_data[[#This Row],[Looker2]],Category!A:E,5,0)</f>
        <v>Affiliate</v>
      </c>
      <c r="AE1743" s="44" t="str">
        <f>Raw_data[[#This Row],[Locations]]&amp;Raw_data[[#This Row],[Looker2]]</f>
        <v>AustinPHP</v>
      </c>
    </row>
    <row r="1744" spans="1:31">
      <c r="A1744" s="15">
        <v>45309</v>
      </c>
      <c r="B1744" s="15">
        <v>45308</v>
      </c>
      <c r="C1744" t="s">
        <v>9</v>
      </c>
      <c r="D1744">
        <v>207676</v>
      </c>
      <c r="E1744" t="s">
        <v>757</v>
      </c>
      <c r="F1744" t="s">
        <v>758</v>
      </c>
      <c r="G1744" t="s">
        <v>382</v>
      </c>
      <c r="H1744" t="s">
        <v>157</v>
      </c>
      <c r="I1744" t="s">
        <v>232</v>
      </c>
      <c r="J1744" t="s">
        <v>89</v>
      </c>
      <c r="K1744" t="s">
        <v>76</v>
      </c>
      <c r="L1744" t="s">
        <v>129</v>
      </c>
      <c r="M1744">
        <v>1</v>
      </c>
      <c r="N1744" s="47">
        <v>365</v>
      </c>
      <c r="O1744" s="47">
        <v>0</v>
      </c>
      <c r="P1744" s="47">
        <v>0</v>
      </c>
      <c r="Q1744" s="47">
        <v>0</v>
      </c>
      <c r="R1744" s="47">
        <v>0</v>
      </c>
      <c r="S1744" s="47">
        <v>0</v>
      </c>
      <c r="T1744" s="47">
        <v>328.5</v>
      </c>
      <c r="U1744" s="47">
        <v>-36.5</v>
      </c>
      <c r="V1744" t="s">
        <v>71</v>
      </c>
      <c r="W1744" t="s">
        <v>72</v>
      </c>
      <c r="X1744"/>
      <c r="Y1744" t="s">
        <v>240</v>
      </c>
      <c r="Z1744" s="43" t="str">
        <f>Raw_data[[#This Row],[Month]]&amp;Raw_data[[#This Row],[Locations]]&amp;Raw_data[[#This Row],[Looker2]]</f>
        <v>45292MontrosePHP</v>
      </c>
      <c r="AA1744" s="44" t="str">
        <f>IFERROR(VLOOKUP(Raw_data[[#This Row],[Description]],'LU Table'!$A$1:$B$50,2,0),"")</f>
        <v>PHP</v>
      </c>
      <c r="AB1744" s="44" t="str">
        <f>TRIM(MID(Raw_data[[#This Row],[Location]],LEN("Positive Recovery- ")+1,LEN(Raw_data[[#This Row],[Location]])))</f>
        <v>Montrose</v>
      </c>
      <c r="AC1744" s="45">
        <f t="shared" si="27"/>
        <v>45292</v>
      </c>
      <c r="AD1744" s="44" t="str">
        <f>VLOOKUP(Raw_data[[#This Row],[Locations]]&amp;Raw_data[[#This Row],[Looker2]],Category!A:E,5,0)</f>
        <v>Company Owned</v>
      </c>
      <c r="AE1744" s="44" t="str">
        <f>Raw_data[[#This Row],[Locations]]&amp;Raw_data[[#This Row],[Looker2]]</f>
        <v>MontrosePHP</v>
      </c>
    </row>
    <row r="1745" spans="1:31">
      <c r="A1745" s="15">
        <v>45309</v>
      </c>
      <c r="B1745" s="15">
        <v>45308</v>
      </c>
      <c r="C1745" t="s">
        <v>9</v>
      </c>
      <c r="D1745">
        <v>207677</v>
      </c>
      <c r="E1745" t="s">
        <v>803</v>
      </c>
      <c r="F1745" t="s">
        <v>804</v>
      </c>
      <c r="G1745" t="s">
        <v>805</v>
      </c>
      <c r="H1745" t="s">
        <v>157</v>
      </c>
      <c r="I1745" t="s">
        <v>232</v>
      </c>
      <c r="J1745" t="s">
        <v>17</v>
      </c>
      <c r="K1745" t="s">
        <v>76</v>
      </c>
      <c r="L1745" t="s">
        <v>129</v>
      </c>
      <c r="M1745">
        <v>1</v>
      </c>
      <c r="N1745" s="47">
        <v>300</v>
      </c>
      <c r="O1745" s="47">
        <v>0</v>
      </c>
      <c r="P1745" s="47">
        <v>0</v>
      </c>
      <c r="Q1745" s="47">
        <v>0</v>
      </c>
      <c r="R1745" s="47">
        <v>0</v>
      </c>
      <c r="S1745" s="47">
        <v>300</v>
      </c>
      <c r="T1745" s="47">
        <v>300</v>
      </c>
      <c r="U1745" s="47">
        <v>300</v>
      </c>
      <c r="V1745" t="s">
        <v>71</v>
      </c>
      <c r="W1745" t="s">
        <v>72</v>
      </c>
      <c r="X1745"/>
      <c r="Y1745" t="s">
        <v>240</v>
      </c>
      <c r="Z1745" s="43" t="str">
        <f>Raw_data[[#This Row],[Month]]&amp;Raw_data[[#This Row],[Locations]]&amp;Raw_data[[#This Row],[Looker2]]</f>
        <v>45292MontrosePHP</v>
      </c>
      <c r="AA1745" s="44" t="str">
        <f>IFERROR(VLOOKUP(Raw_data[[#This Row],[Description]],'LU Table'!$A$1:$B$50,2,0),"")</f>
        <v>PHP</v>
      </c>
      <c r="AB1745" s="44" t="str">
        <f>TRIM(MID(Raw_data[[#This Row],[Location]],LEN("Positive Recovery- ")+1,LEN(Raw_data[[#This Row],[Location]])))</f>
        <v>Montrose</v>
      </c>
      <c r="AC1745" s="45">
        <f t="shared" si="27"/>
        <v>45292</v>
      </c>
      <c r="AD1745" s="44" t="str">
        <f>VLOOKUP(Raw_data[[#This Row],[Locations]]&amp;Raw_data[[#This Row],[Looker2]],Category!A:E,5,0)</f>
        <v>Company Owned</v>
      </c>
      <c r="AE1745" s="44" t="str">
        <f>Raw_data[[#This Row],[Locations]]&amp;Raw_data[[#This Row],[Looker2]]</f>
        <v>MontrosePHP</v>
      </c>
    </row>
    <row r="1746" spans="1:31">
      <c r="A1746" s="15">
        <v>45309</v>
      </c>
      <c r="B1746" s="15">
        <v>45308</v>
      </c>
      <c r="C1746" t="s">
        <v>9</v>
      </c>
      <c r="D1746">
        <v>207678</v>
      </c>
      <c r="E1746" t="s">
        <v>787</v>
      </c>
      <c r="F1746" t="s">
        <v>648</v>
      </c>
      <c r="G1746" t="s">
        <v>788</v>
      </c>
      <c r="H1746" t="s">
        <v>157</v>
      </c>
      <c r="I1746" t="s">
        <v>232</v>
      </c>
      <c r="J1746" t="s">
        <v>103</v>
      </c>
      <c r="K1746" t="s">
        <v>76</v>
      </c>
      <c r="L1746" t="s">
        <v>129</v>
      </c>
      <c r="M1746">
        <v>1</v>
      </c>
      <c r="N1746" s="47">
        <v>400</v>
      </c>
      <c r="O1746" s="47">
        <v>0</v>
      </c>
      <c r="P1746" s="47">
        <v>0</v>
      </c>
      <c r="Q1746" s="47">
        <v>0</v>
      </c>
      <c r="R1746" s="47">
        <v>0</v>
      </c>
      <c r="S1746" s="47">
        <v>400</v>
      </c>
      <c r="T1746" s="47">
        <v>360</v>
      </c>
      <c r="U1746" s="47">
        <v>360</v>
      </c>
      <c r="V1746" t="s">
        <v>71</v>
      </c>
      <c r="W1746" t="s">
        <v>72</v>
      </c>
      <c r="X1746"/>
      <c r="Y1746" t="s">
        <v>240</v>
      </c>
      <c r="Z1746" s="43" t="str">
        <f>Raw_data[[#This Row],[Month]]&amp;Raw_data[[#This Row],[Locations]]&amp;Raw_data[[#This Row],[Looker2]]</f>
        <v>45292MontrosePHP</v>
      </c>
      <c r="AA1746" s="44" t="str">
        <f>IFERROR(VLOOKUP(Raw_data[[#This Row],[Description]],'LU Table'!$A$1:$B$50,2,0),"")</f>
        <v>PHP</v>
      </c>
      <c r="AB1746" s="44" t="str">
        <f>TRIM(MID(Raw_data[[#This Row],[Location]],LEN("Positive Recovery- ")+1,LEN(Raw_data[[#This Row],[Location]])))</f>
        <v>Montrose</v>
      </c>
      <c r="AC1746" s="45">
        <f t="shared" si="27"/>
        <v>45292</v>
      </c>
      <c r="AD1746" s="44" t="str">
        <f>VLOOKUP(Raw_data[[#This Row],[Locations]]&amp;Raw_data[[#This Row],[Looker2]],Category!A:E,5,0)</f>
        <v>Company Owned</v>
      </c>
      <c r="AE1746" s="44" t="str">
        <f>Raw_data[[#This Row],[Locations]]&amp;Raw_data[[#This Row],[Looker2]]</f>
        <v>MontrosePHP</v>
      </c>
    </row>
    <row r="1747" spans="1:31">
      <c r="A1747" s="15">
        <v>45309</v>
      </c>
      <c r="B1747" s="15">
        <v>45308</v>
      </c>
      <c r="C1747" t="s">
        <v>9</v>
      </c>
      <c r="D1747">
        <v>207679</v>
      </c>
      <c r="E1747" t="s">
        <v>820</v>
      </c>
      <c r="F1747" t="s">
        <v>287</v>
      </c>
      <c r="G1747" t="s">
        <v>325</v>
      </c>
      <c r="H1747" t="s">
        <v>167</v>
      </c>
      <c r="I1747" t="s">
        <v>232</v>
      </c>
      <c r="J1747" t="s">
        <v>87</v>
      </c>
      <c r="K1747" t="s">
        <v>76</v>
      </c>
      <c r="L1747" t="s">
        <v>129</v>
      </c>
      <c r="M1747">
        <v>1</v>
      </c>
      <c r="N1747" s="47">
        <v>425</v>
      </c>
      <c r="O1747" s="47">
        <v>0</v>
      </c>
      <c r="P1747" s="47">
        <v>0</v>
      </c>
      <c r="Q1747" s="47">
        <v>0</v>
      </c>
      <c r="R1747" s="47">
        <v>0</v>
      </c>
      <c r="S1747" s="47">
        <v>425</v>
      </c>
      <c r="T1747" s="47">
        <v>425</v>
      </c>
      <c r="U1747" s="47">
        <v>425</v>
      </c>
      <c r="V1747" t="s">
        <v>71</v>
      </c>
      <c r="W1747" t="s">
        <v>72</v>
      </c>
      <c r="X1747"/>
      <c r="Y1747" t="s">
        <v>240</v>
      </c>
      <c r="Z1747" s="43" t="str">
        <f>Raw_data[[#This Row],[Month]]&amp;Raw_data[[#This Row],[Locations]]&amp;Raw_data[[#This Row],[Looker2]]</f>
        <v>45292MontrosePHP</v>
      </c>
      <c r="AA1747" s="44" t="str">
        <f>IFERROR(VLOOKUP(Raw_data[[#This Row],[Description]],'LU Table'!$A$1:$B$50,2,0),"")</f>
        <v>PHP</v>
      </c>
      <c r="AB1747" s="44" t="str">
        <f>TRIM(MID(Raw_data[[#This Row],[Location]],LEN("Positive Recovery- ")+1,LEN(Raw_data[[#This Row],[Location]])))</f>
        <v>Montrose</v>
      </c>
      <c r="AC1747" s="45">
        <f t="shared" si="27"/>
        <v>45292</v>
      </c>
      <c r="AD1747" s="44" t="str">
        <f>VLOOKUP(Raw_data[[#This Row],[Locations]]&amp;Raw_data[[#This Row],[Looker2]],Category!A:E,5,0)</f>
        <v>Company Owned</v>
      </c>
      <c r="AE1747" s="44" t="str">
        <f>Raw_data[[#This Row],[Locations]]&amp;Raw_data[[#This Row],[Looker2]]</f>
        <v>MontrosePHP</v>
      </c>
    </row>
    <row r="1748" spans="1:31">
      <c r="A1748" s="15">
        <v>45309</v>
      </c>
      <c r="B1748" s="15">
        <v>45308</v>
      </c>
      <c r="C1748" t="s">
        <v>9</v>
      </c>
      <c r="D1748">
        <v>207680</v>
      </c>
      <c r="E1748" t="s">
        <v>141</v>
      </c>
      <c r="F1748" t="s">
        <v>478</v>
      </c>
      <c r="G1748" t="s">
        <v>325</v>
      </c>
      <c r="H1748" t="s">
        <v>157</v>
      </c>
      <c r="I1748" t="s">
        <v>232</v>
      </c>
      <c r="J1748" t="s">
        <v>89</v>
      </c>
      <c r="K1748" t="s">
        <v>76</v>
      </c>
      <c r="L1748" t="s">
        <v>129</v>
      </c>
      <c r="M1748">
        <v>1</v>
      </c>
      <c r="N1748" s="47">
        <v>365</v>
      </c>
      <c r="O1748" s="47">
        <v>0</v>
      </c>
      <c r="P1748" s="47">
        <v>0</v>
      </c>
      <c r="Q1748" s="47">
        <v>0</v>
      </c>
      <c r="R1748" s="47">
        <v>0</v>
      </c>
      <c r="S1748" s="47">
        <v>0</v>
      </c>
      <c r="T1748" s="47">
        <v>328.5</v>
      </c>
      <c r="U1748" s="47">
        <v>-36.5</v>
      </c>
      <c r="V1748" t="s">
        <v>71</v>
      </c>
      <c r="W1748" t="s">
        <v>72</v>
      </c>
      <c r="X1748"/>
      <c r="Y1748" t="s">
        <v>240</v>
      </c>
      <c r="Z1748" s="43" t="str">
        <f>Raw_data[[#This Row],[Month]]&amp;Raw_data[[#This Row],[Locations]]&amp;Raw_data[[#This Row],[Looker2]]</f>
        <v>45292MontrosePHP</v>
      </c>
      <c r="AA1748" s="44" t="str">
        <f>IFERROR(VLOOKUP(Raw_data[[#This Row],[Description]],'LU Table'!$A$1:$B$50,2,0),"")</f>
        <v>PHP</v>
      </c>
      <c r="AB1748" s="44" t="str">
        <f>TRIM(MID(Raw_data[[#This Row],[Location]],LEN("Positive Recovery- ")+1,LEN(Raw_data[[#This Row],[Location]])))</f>
        <v>Montrose</v>
      </c>
      <c r="AC1748" s="45">
        <f t="shared" si="27"/>
        <v>45292</v>
      </c>
      <c r="AD1748" s="44" t="str">
        <f>VLOOKUP(Raw_data[[#This Row],[Locations]]&amp;Raw_data[[#This Row],[Looker2]],Category!A:E,5,0)</f>
        <v>Company Owned</v>
      </c>
      <c r="AE1748" s="44" t="str">
        <f>Raw_data[[#This Row],[Locations]]&amp;Raw_data[[#This Row],[Looker2]]</f>
        <v>MontrosePHP</v>
      </c>
    </row>
    <row r="1749" spans="1:31">
      <c r="A1749" s="15">
        <v>45309</v>
      </c>
      <c r="B1749" s="15">
        <v>45308</v>
      </c>
      <c r="C1749" t="s">
        <v>9</v>
      </c>
      <c r="D1749">
        <v>207681</v>
      </c>
      <c r="E1749" t="s">
        <v>943</v>
      </c>
      <c r="F1749" t="s">
        <v>305</v>
      </c>
      <c r="G1749" t="s">
        <v>944</v>
      </c>
      <c r="H1749" t="s">
        <v>159</v>
      </c>
      <c r="I1749" t="s">
        <v>232</v>
      </c>
      <c r="J1749" t="s">
        <v>17</v>
      </c>
      <c r="K1749" t="s">
        <v>22</v>
      </c>
      <c r="L1749" t="s">
        <v>128</v>
      </c>
      <c r="M1749">
        <v>1</v>
      </c>
      <c r="N1749" s="47">
        <v>225</v>
      </c>
      <c r="O1749" s="47">
        <v>0</v>
      </c>
      <c r="P1749" s="47">
        <v>0</v>
      </c>
      <c r="Q1749" s="47">
        <v>0</v>
      </c>
      <c r="R1749" s="47">
        <v>0</v>
      </c>
      <c r="S1749" s="47">
        <v>200</v>
      </c>
      <c r="T1749" s="47">
        <v>225</v>
      </c>
      <c r="U1749" s="47">
        <v>200</v>
      </c>
      <c r="V1749" t="s">
        <v>71</v>
      </c>
      <c r="W1749" t="s">
        <v>72</v>
      </c>
      <c r="X1749"/>
      <c r="Y1749" t="s">
        <v>240</v>
      </c>
      <c r="Z1749" s="43" t="str">
        <f>Raw_data[[#This Row],[Month]]&amp;Raw_data[[#This Row],[Locations]]&amp;Raw_data[[#This Row],[Looker2]]</f>
        <v>45292AustinIOP</v>
      </c>
      <c r="AA1749" s="44" t="str">
        <f>IFERROR(VLOOKUP(Raw_data[[#This Row],[Description]],'LU Table'!$A$1:$B$50,2,0),"")</f>
        <v>IOP</v>
      </c>
      <c r="AB1749" s="44" t="str">
        <f>TRIM(MID(Raw_data[[#This Row],[Location]],LEN("Positive Recovery- ")+1,LEN(Raw_data[[#This Row],[Location]])))</f>
        <v>Austin</v>
      </c>
      <c r="AC1749" s="45">
        <f t="shared" si="27"/>
        <v>45292</v>
      </c>
      <c r="AD1749" s="44" t="str">
        <f>VLOOKUP(Raw_data[[#This Row],[Locations]]&amp;Raw_data[[#This Row],[Looker2]],Category!A:E,5,0)</f>
        <v>Affiliate</v>
      </c>
      <c r="AE1749" s="44" t="str">
        <f>Raw_data[[#This Row],[Locations]]&amp;Raw_data[[#This Row],[Looker2]]</f>
        <v>AustinIOP</v>
      </c>
    </row>
    <row r="1750" spans="1:31">
      <c r="A1750" s="15">
        <v>45309</v>
      </c>
      <c r="B1750" s="15">
        <v>45308</v>
      </c>
      <c r="C1750" t="s">
        <v>9</v>
      </c>
      <c r="D1750">
        <v>207682</v>
      </c>
      <c r="E1750" t="s">
        <v>610</v>
      </c>
      <c r="F1750" t="s">
        <v>37</v>
      </c>
      <c r="G1750" t="s">
        <v>462</v>
      </c>
      <c r="H1750" t="s">
        <v>172</v>
      </c>
      <c r="I1750" t="s">
        <v>232</v>
      </c>
      <c r="J1750" t="s">
        <v>17</v>
      </c>
      <c r="K1750" t="s">
        <v>22</v>
      </c>
      <c r="L1750" t="s">
        <v>135</v>
      </c>
      <c r="M1750">
        <v>1</v>
      </c>
      <c r="N1750" s="47">
        <v>40</v>
      </c>
      <c r="O1750" s="47">
        <v>0</v>
      </c>
      <c r="P1750" s="47">
        <v>0</v>
      </c>
      <c r="Q1750" s="47">
        <v>0</v>
      </c>
      <c r="R1750" s="47">
        <v>0</v>
      </c>
      <c r="S1750" s="47">
        <v>40</v>
      </c>
      <c r="T1750" s="47">
        <v>40</v>
      </c>
      <c r="U1750" s="47">
        <v>40</v>
      </c>
      <c r="V1750" t="s">
        <v>71</v>
      </c>
      <c r="W1750" t="s">
        <v>72</v>
      </c>
      <c r="X1750"/>
      <c r="Y1750" t="s">
        <v>240</v>
      </c>
      <c r="Z1750" s="43" t="str">
        <f>Raw_data[[#This Row],[Month]]&amp;Raw_data[[#This Row],[Locations]]&amp;Raw_data[[#This Row],[Looker2]]</f>
        <v>45292AustinAftercare</v>
      </c>
      <c r="AA1750" s="44" t="str">
        <f>IFERROR(VLOOKUP(Raw_data[[#This Row],[Description]],'LU Table'!$A$1:$B$50,2,0),"")</f>
        <v>Aftercare</v>
      </c>
      <c r="AB1750" s="44" t="str">
        <f>TRIM(MID(Raw_data[[#This Row],[Location]],LEN("Positive Recovery- ")+1,LEN(Raw_data[[#This Row],[Location]])))</f>
        <v>Austin</v>
      </c>
      <c r="AC1750" s="45">
        <f t="shared" si="27"/>
        <v>45292</v>
      </c>
      <c r="AD1750" s="44" t="str">
        <f>VLOOKUP(Raw_data[[#This Row],[Locations]]&amp;Raw_data[[#This Row],[Looker2]],Category!A:E,5,0)</f>
        <v>Affiliate</v>
      </c>
      <c r="AE1750" s="44" t="str">
        <f>Raw_data[[#This Row],[Locations]]&amp;Raw_data[[#This Row],[Looker2]]</f>
        <v>AustinAftercare</v>
      </c>
    </row>
    <row r="1751" spans="1:31">
      <c r="A1751" s="15">
        <v>45309</v>
      </c>
      <c r="B1751" s="15">
        <v>45308</v>
      </c>
      <c r="C1751" t="s">
        <v>9</v>
      </c>
      <c r="D1751">
        <v>207683</v>
      </c>
      <c r="E1751" t="s">
        <v>801</v>
      </c>
      <c r="F1751" t="s">
        <v>302</v>
      </c>
      <c r="G1751" t="s">
        <v>802</v>
      </c>
      <c r="H1751" t="s">
        <v>159</v>
      </c>
      <c r="I1751"/>
      <c r="J1751" t="s">
        <v>17</v>
      </c>
      <c r="K1751" t="s">
        <v>75</v>
      </c>
      <c r="L1751" t="s">
        <v>128</v>
      </c>
      <c r="M1751">
        <v>1</v>
      </c>
      <c r="N1751" s="47">
        <v>125</v>
      </c>
      <c r="O1751" s="47">
        <v>0</v>
      </c>
      <c r="P1751" s="47">
        <v>0</v>
      </c>
      <c r="Q1751" s="47">
        <v>0</v>
      </c>
      <c r="R1751" s="47">
        <v>0</v>
      </c>
      <c r="S1751" s="47">
        <v>125</v>
      </c>
      <c r="T1751" s="47">
        <v>125</v>
      </c>
      <c r="U1751" s="47">
        <v>125</v>
      </c>
      <c r="V1751" t="s">
        <v>71</v>
      </c>
      <c r="W1751" t="s">
        <v>72</v>
      </c>
      <c r="X1751"/>
      <c r="Y1751" t="s">
        <v>240</v>
      </c>
      <c r="Z1751" s="43" t="str">
        <f>Raw_data[[#This Row],[Month]]&amp;Raw_data[[#This Row],[Locations]]&amp;Raw_data[[#This Row],[Looker2]]</f>
        <v>45292The WoodlandsIOP</v>
      </c>
      <c r="AA1751" s="44" t="str">
        <f>IFERROR(VLOOKUP(Raw_data[[#This Row],[Description]],'LU Table'!$A$1:$B$50,2,0),"")</f>
        <v>IOP</v>
      </c>
      <c r="AB1751" s="44" t="str">
        <f>TRIM(MID(Raw_data[[#This Row],[Location]],LEN("Positive Recovery- ")+1,LEN(Raw_data[[#This Row],[Location]])))</f>
        <v>The Woodlands</v>
      </c>
      <c r="AC1751" s="45">
        <f t="shared" si="27"/>
        <v>45292</v>
      </c>
      <c r="AD1751" s="44" t="str">
        <f>VLOOKUP(Raw_data[[#This Row],[Locations]]&amp;Raw_data[[#This Row],[Looker2]],Category!A:E,5,0)</f>
        <v>Affiliate</v>
      </c>
      <c r="AE1751" s="44" t="str">
        <f>Raw_data[[#This Row],[Locations]]&amp;Raw_data[[#This Row],[Looker2]]</f>
        <v>The WoodlandsIOP</v>
      </c>
    </row>
    <row r="1752" spans="1:31">
      <c r="A1752" s="15">
        <v>45309</v>
      </c>
      <c r="B1752" s="15">
        <v>45308</v>
      </c>
      <c r="C1752" t="s">
        <v>9</v>
      </c>
      <c r="D1752">
        <v>207684</v>
      </c>
      <c r="E1752" t="s">
        <v>829</v>
      </c>
      <c r="F1752" t="s">
        <v>333</v>
      </c>
      <c r="G1752" t="s">
        <v>440</v>
      </c>
      <c r="H1752" t="s">
        <v>160</v>
      </c>
      <c r="I1752" t="s">
        <v>232</v>
      </c>
      <c r="J1752" t="s">
        <v>94</v>
      </c>
      <c r="K1752" t="s">
        <v>75</v>
      </c>
      <c r="L1752" t="s">
        <v>128</v>
      </c>
      <c r="M1752">
        <v>1</v>
      </c>
      <c r="N1752" s="47">
        <v>215</v>
      </c>
      <c r="O1752" s="47">
        <v>0</v>
      </c>
      <c r="P1752" s="47">
        <v>0</v>
      </c>
      <c r="Q1752" s="47">
        <v>0</v>
      </c>
      <c r="R1752" s="47">
        <v>0</v>
      </c>
      <c r="S1752" s="47">
        <v>0</v>
      </c>
      <c r="T1752" s="47">
        <v>193.5</v>
      </c>
      <c r="U1752" s="47">
        <v>193.5</v>
      </c>
      <c r="V1752" t="s">
        <v>71</v>
      </c>
      <c r="W1752" t="s">
        <v>72</v>
      </c>
      <c r="X1752"/>
      <c r="Y1752" t="s">
        <v>240</v>
      </c>
      <c r="Z1752" s="43" t="str">
        <f>Raw_data[[#This Row],[Month]]&amp;Raw_data[[#This Row],[Locations]]&amp;Raw_data[[#This Row],[Looker2]]</f>
        <v>45292The WoodlandsIOP</v>
      </c>
      <c r="AA1752" s="44" t="str">
        <f>IFERROR(VLOOKUP(Raw_data[[#This Row],[Description]],'LU Table'!$A$1:$B$50,2,0),"")</f>
        <v>IOP</v>
      </c>
      <c r="AB1752" s="44" t="str">
        <f>TRIM(MID(Raw_data[[#This Row],[Location]],LEN("Positive Recovery- ")+1,LEN(Raw_data[[#This Row],[Location]])))</f>
        <v>The Woodlands</v>
      </c>
      <c r="AC1752" s="45">
        <f t="shared" si="27"/>
        <v>45292</v>
      </c>
      <c r="AD1752" s="44" t="str">
        <f>VLOOKUP(Raw_data[[#This Row],[Locations]]&amp;Raw_data[[#This Row],[Looker2]],Category!A:E,5,0)</f>
        <v>Affiliate</v>
      </c>
      <c r="AE1752" s="44" t="str">
        <f>Raw_data[[#This Row],[Locations]]&amp;Raw_data[[#This Row],[Looker2]]</f>
        <v>The WoodlandsIOP</v>
      </c>
    </row>
    <row r="1753" spans="1:31">
      <c r="A1753" s="15">
        <v>45309</v>
      </c>
      <c r="B1753" s="15">
        <v>45308</v>
      </c>
      <c r="C1753" t="s">
        <v>9</v>
      </c>
      <c r="D1753">
        <v>207686</v>
      </c>
      <c r="E1753" t="s">
        <v>1020</v>
      </c>
      <c r="F1753" t="s">
        <v>299</v>
      </c>
      <c r="G1753" t="s">
        <v>1021</v>
      </c>
      <c r="H1753" t="s">
        <v>158</v>
      </c>
      <c r="I1753" t="s">
        <v>232</v>
      </c>
      <c r="J1753" t="s">
        <v>88</v>
      </c>
      <c r="K1753" t="s">
        <v>76</v>
      </c>
      <c r="L1753" t="s">
        <v>128</v>
      </c>
      <c r="M1753">
        <v>1</v>
      </c>
      <c r="N1753" s="47">
        <v>250</v>
      </c>
      <c r="O1753" s="47">
        <v>0</v>
      </c>
      <c r="P1753" s="47">
        <v>0</v>
      </c>
      <c r="Q1753" s="47">
        <v>0</v>
      </c>
      <c r="R1753" s="47">
        <v>0</v>
      </c>
      <c r="S1753" s="47">
        <v>0</v>
      </c>
      <c r="T1753" s="47">
        <v>225</v>
      </c>
      <c r="U1753" s="47">
        <v>-25</v>
      </c>
      <c r="V1753" t="s">
        <v>71</v>
      </c>
      <c r="W1753" t="s">
        <v>72</v>
      </c>
      <c r="X1753"/>
      <c r="Y1753" t="s">
        <v>240</v>
      </c>
      <c r="Z1753" s="43" t="str">
        <f>Raw_data[[#This Row],[Month]]&amp;Raw_data[[#This Row],[Locations]]&amp;Raw_data[[#This Row],[Looker2]]</f>
        <v>45292MontroseIOP</v>
      </c>
      <c r="AA1753" s="44" t="str">
        <f>IFERROR(VLOOKUP(Raw_data[[#This Row],[Description]],'LU Table'!$A$1:$B$50,2,0),"")</f>
        <v>IOP</v>
      </c>
      <c r="AB1753" s="44" t="str">
        <f>TRIM(MID(Raw_data[[#This Row],[Location]],LEN("Positive Recovery- ")+1,LEN(Raw_data[[#This Row],[Location]])))</f>
        <v>Montrose</v>
      </c>
      <c r="AC1753" s="45">
        <f t="shared" si="27"/>
        <v>45292</v>
      </c>
      <c r="AD1753" s="44" t="str">
        <f>VLOOKUP(Raw_data[[#This Row],[Locations]]&amp;Raw_data[[#This Row],[Looker2]],Category!A:E,5,0)</f>
        <v>Company Owned</v>
      </c>
      <c r="AE1753" s="44" t="str">
        <f>Raw_data[[#This Row],[Locations]]&amp;Raw_data[[#This Row],[Looker2]]</f>
        <v>MontroseIOP</v>
      </c>
    </row>
    <row r="1754" spans="1:31">
      <c r="A1754" s="15">
        <v>45309</v>
      </c>
      <c r="B1754" s="15">
        <v>45308</v>
      </c>
      <c r="C1754" t="s">
        <v>9</v>
      </c>
      <c r="D1754">
        <v>207687</v>
      </c>
      <c r="E1754" t="s">
        <v>672</v>
      </c>
      <c r="F1754" t="s">
        <v>609</v>
      </c>
      <c r="G1754" t="s">
        <v>393</v>
      </c>
      <c r="H1754" t="s">
        <v>160</v>
      </c>
      <c r="I1754" t="s">
        <v>232</v>
      </c>
      <c r="J1754" t="s">
        <v>94</v>
      </c>
      <c r="K1754" t="s">
        <v>76</v>
      </c>
      <c r="L1754" t="s">
        <v>128</v>
      </c>
      <c r="M1754">
        <v>1</v>
      </c>
      <c r="N1754" s="47">
        <v>215</v>
      </c>
      <c r="O1754" s="47">
        <v>0</v>
      </c>
      <c r="P1754" s="47">
        <v>0</v>
      </c>
      <c r="Q1754" s="47">
        <v>0</v>
      </c>
      <c r="R1754" s="47">
        <v>0</v>
      </c>
      <c r="S1754" s="47">
        <v>0</v>
      </c>
      <c r="T1754" s="47">
        <v>193.5</v>
      </c>
      <c r="U1754" s="47">
        <v>21.5</v>
      </c>
      <c r="V1754" t="s">
        <v>71</v>
      </c>
      <c r="W1754" t="s">
        <v>72</v>
      </c>
      <c r="X1754"/>
      <c r="Y1754" t="s">
        <v>240</v>
      </c>
      <c r="Z1754" s="43" t="str">
        <f>Raw_data[[#This Row],[Month]]&amp;Raw_data[[#This Row],[Locations]]&amp;Raw_data[[#This Row],[Looker2]]</f>
        <v>45292MontroseIOP</v>
      </c>
      <c r="AA1754" s="44" t="str">
        <f>IFERROR(VLOOKUP(Raw_data[[#This Row],[Description]],'LU Table'!$A$1:$B$50,2,0),"")</f>
        <v>IOP</v>
      </c>
      <c r="AB1754" s="44" t="str">
        <f>TRIM(MID(Raw_data[[#This Row],[Location]],LEN("Positive Recovery- ")+1,LEN(Raw_data[[#This Row],[Location]])))</f>
        <v>Montrose</v>
      </c>
      <c r="AC1754" s="45">
        <f t="shared" si="27"/>
        <v>45292</v>
      </c>
      <c r="AD1754" s="44" t="str">
        <f>VLOOKUP(Raw_data[[#This Row],[Locations]]&amp;Raw_data[[#This Row],[Looker2]],Category!A:E,5,0)</f>
        <v>Company Owned</v>
      </c>
      <c r="AE1754" s="44" t="str">
        <f>Raw_data[[#This Row],[Locations]]&amp;Raw_data[[#This Row],[Looker2]]</f>
        <v>MontroseIOP</v>
      </c>
    </row>
    <row r="1755" spans="1:31">
      <c r="A1755" s="15">
        <v>45309</v>
      </c>
      <c r="B1755" s="15">
        <v>45308</v>
      </c>
      <c r="C1755" t="s">
        <v>9</v>
      </c>
      <c r="D1755">
        <v>207688</v>
      </c>
      <c r="E1755" t="s">
        <v>700</v>
      </c>
      <c r="F1755" t="s">
        <v>701</v>
      </c>
      <c r="G1755" t="s">
        <v>702</v>
      </c>
      <c r="H1755" t="s">
        <v>160</v>
      </c>
      <c r="I1755" t="s">
        <v>232</v>
      </c>
      <c r="J1755" t="s">
        <v>95</v>
      </c>
      <c r="K1755" t="s">
        <v>76</v>
      </c>
      <c r="L1755" t="s">
        <v>128</v>
      </c>
      <c r="M1755">
        <v>1</v>
      </c>
      <c r="N1755" s="47">
        <v>130</v>
      </c>
      <c r="O1755" s="47">
        <v>0</v>
      </c>
      <c r="P1755" s="47">
        <v>0</v>
      </c>
      <c r="Q1755" s="47">
        <v>0</v>
      </c>
      <c r="R1755" s="47">
        <v>0</v>
      </c>
      <c r="S1755" s="47">
        <v>0</v>
      </c>
      <c r="T1755" s="47">
        <v>117</v>
      </c>
      <c r="U1755" s="47">
        <v>32.5</v>
      </c>
      <c r="V1755" t="s">
        <v>71</v>
      </c>
      <c r="W1755" t="s">
        <v>72</v>
      </c>
      <c r="X1755"/>
      <c r="Y1755" t="s">
        <v>240</v>
      </c>
      <c r="Z1755" s="43" t="str">
        <f>Raw_data[[#This Row],[Month]]&amp;Raw_data[[#This Row],[Locations]]&amp;Raw_data[[#This Row],[Looker2]]</f>
        <v>45292MontroseIOP</v>
      </c>
      <c r="AA1755" s="44" t="str">
        <f>IFERROR(VLOOKUP(Raw_data[[#This Row],[Description]],'LU Table'!$A$1:$B$50,2,0),"")</f>
        <v>IOP</v>
      </c>
      <c r="AB1755" s="44" t="str">
        <f>TRIM(MID(Raw_data[[#This Row],[Location]],LEN("Positive Recovery- ")+1,LEN(Raw_data[[#This Row],[Location]])))</f>
        <v>Montrose</v>
      </c>
      <c r="AC1755" s="45">
        <f t="shared" si="27"/>
        <v>45292</v>
      </c>
      <c r="AD1755" s="44" t="str">
        <f>VLOOKUP(Raw_data[[#This Row],[Locations]]&amp;Raw_data[[#This Row],[Looker2]],Category!A:E,5,0)</f>
        <v>Company Owned</v>
      </c>
      <c r="AE1755" s="44" t="str">
        <f>Raw_data[[#This Row],[Locations]]&amp;Raw_data[[#This Row],[Looker2]]</f>
        <v>MontroseIOP</v>
      </c>
    </row>
    <row r="1756" spans="1:31">
      <c r="A1756" s="15">
        <v>45309</v>
      </c>
      <c r="B1756" s="15">
        <v>45308</v>
      </c>
      <c r="C1756" t="s">
        <v>9</v>
      </c>
      <c r="D1756">
        <v>207689</v>
      </c>
      <c r="E1756" t="s">
        <v>710</v>
      </c>
      <c r="F1756" t="s">
        <v>363</v>
      </c>
      <c r="G1756" t="s">
        <v>344</v>
      </c>
      <c r="H1756" t="s">
        <v>160</v>
      </c>
      <c r="I1756" t="s">
        <v>232</v>
      </c>
      <c r="J1756" t="s">
        <v>711</v>
      </c>
      <c r="K1756" t="s">
        <v>76</v>
      </c>
      <c r="L1756" t="s">
        <v>128</v>
      </c>
      <c r="M1756">
        <v>1</v>
      </c>
      <c r="N1756" s="47">
        <v>165</v>
      </c>
      <c r="O1756" s="47">
        <v>0</v>
      </c>
      <c r="P1756" s="47">
        <v>0</v>
      </c>
      <c r="Q1756" s="47">
        <v>0</v>
      </c>
      <c r="R1756" s="47">
        <v>0</v>
      </c>
      <c r="S1756" s="47">
        <v>165</v>
      </c>
      <c r="T1756" s="47">
        <v>148.5</v>
      </c>
      <c r="U1756" s="47">
        <v>148.5</v>
      </c>
      <c r="V1756" t="s">
        <v>71</v>
      </c>
      <c r="W1756" t="s">
        <v>72</v>
      </c>
      <c r="X1756"/>
      <c r="Y1756" t="s">
        <v>240</v>
      </c>
      <c r="Z1756" s="43" t="str">
        <f>Raw_data[[#This Row],[Month]]&amp;Raw_data[[#This Row],[Locations]]&amp;Raw_data[[#This Row],[Looker2]]</f>
        <v>45292MontroseIOP</v>
      </c>
      <c r="AA1756" s="44" t="str">
        <f>IFERROR(VLOOKUP(Raw_data[[#This Row],[Description]],'LU Table'!$A$1:$B$50,2,0),"")</f>
        <v>IOP</v>
      </c>
      <c r="AB1756" s="44" t="str">
        <f>TRIM(MID(Raw_data[[#This Row],[Location]],LEN("Positive Recovery- ")+1,LEN(Raw_data[[#This Row],[Location]])))</f>
        <v>Montrose</v>
      </c>
      <c r="AC1756" s="45">
        <f t="shared" si="27"/>
        <v>45292</v>
      </c>
      <c r="AD1756" s="44" t="str">
        <f>VLOOKUP(Raw_data[[#This Row],[Locations]]&amp;Raw_data[[#This Row],[Looker2]],Category!A:E,5,0)</f>
        <v>Company Owned</v>
      </c>
      <c r="AE1756" s="44" t="str">
        <f>Raw_data[[#This Row],[Locations]]&amp;Raw_data[[#This Row],[Looker2]]</f>
        <v>MontroseIOP</v>
      </c>
    </row>
    <row r="1757" spans="1:31">
      <c r="A1757" s="15">
        <v>45309</v>
      </c>
      <c r="B1757" s="15">
        <v>45308</v>
      </c>
      <c r="C1757" t="s">
        <v>9</v>
      </c>
      <c r="D1757">
        <v>207690</v>
      </c>
      <c r="E1757" t="s">
        <v>982</v>
      </c>
      <c r="F1757" t="s">
        <v>983</v>
      </c>
      <c r="G1757" t="s">
        <v>984</v>
      </c>
      <c r="H1757" t="s">
        <v>160</v>
      </c>
      <c r="I1757" t="s">
        <v>232</v>
      </c>
      <c r="J1757" t="s">
        <v>90</v>
      </c>
      <c r="K1757" t="s">
        <v>234</v>
      </c>
      <c r="L1757" t="s">
        <v>128</v>
      </c>
      <c r="M1757">
        <v>1</v>
      </c>
      <c r="N1757" s="47">
        <v>220</v>
      </c>
      <c r="O1757" s="47">
        <v>0</v>
      </c>
      <c r="P1757" s="47">
        <v>0</v>
      </c>
      <c r="Q1757" s="47">
        <v>0</v>
      </c>
      <c r="R1757" s="47">
        <v>0</v>
      </c>
      <c r="S1757" s="47">
        <v>0</v>
      </c>
      <c r="T1757" s="47">
        <v>198</v>
      </c>
      <c r="U1757" s="47">
        <v>22</v>
      </c>
      <c r="V1757" t="s">
        <v>71</v>
      </c>
      <c r="W1757" t="s">
        <v>72</v>
      </c>
      <c r="X1757"/>
      <c r="Y1757" t="s">
        <v>240</v>
      </c>
      <c r="Z1757" s="43" t="str">
        <f>Raw_data[[#This Row],[Month]]&amp;Raw_data[[#This Row],[Locations]]&amp;Raw_data[[#This Row],[Looker2]]</f>
        <v>45292Clear LakeIOP</v>
      </c>
      <c r="AA1757" s="44" t="str">
        <f>IFERROR(VLOOKUP(Raw_data[[#This Row],[Description]],'LU Table'!$A$1:$B$50,2,0),"")</f>
        <v>IOP</v>
      </c>
      <c r="AB1757" s="44" t="str">
        <f>TRIM(MID(Raw_data[[#This Row],[Location]],LEN("Positive Recovery- ")+1,LEN(Raw_data[[#This Row],[Location]])))</f>
        <v>Clear Lake</v>
      </c>
      <c r="AC1757" s="45">
        <f t="shared" si="27"/>
        <v>45292</v>
      </c>
      <c r="AD1757" s="44" t="str">
        <f>VLOOKUP(Raw_data[[#This Row],[Locations]]&amp;Raw_data[[#This Row],[Looker2]],Category!A:E,5,0)</f>
        <v>Affiliate</v>
      </c>
      <c r="AE1757" s="44" t="str">
        <f>Raw_data[[#This Row],[Locations]]&amp;Raw_data[[#This Row],[Looker2]]</f>
        <v>Clear LakeIOP</v>
      </c>
    </row>
    <row r="1758" spans="1:31">
      <c r="A1758" s="15">
        <v>45309</v>
      </c>
      <c r="B1758" s="15">
        <v>45308</v>
      </c>
      <c r="C1758" t="s">
        <v>9</v>
      </c>
      <c r="D1758">
        <v>207691</v>
      </c>
      <c r="E1758" t="s">
        <v>1009</v>
      </c>
      <c r="F1758" t="s">
        <v>1010</v>
      </c>
      <c r="G1758" t="s">
        <v>1011</v>
      </c>
      <c r="H1758" t="s">
        <v>157</v>
      </c>
      <c r="I1758" t="s">
        <v>232</v>
      </c>
      <c r="J1758" t="s">
        <v>146</v>
      </c>
      <c r="K1758" t="s">
        <v>234</v>
      </c>
      <c r="L1758" t="s">
        <v>129</v>
      </c>
      <c r="M1758">
        <v>1</v>
      </c>
      <c r="N1758" s="47">
        <v>400</v>
      </c>
      <c r="O1758" s="47">
        <v>0</v>
      </c>
      <c r="P1758" s="47">
        <v>0</v>
      </c>
      <c r="Q1758" s="47">
        <v>0</v>
      </c>
      <c r="R1758" s="47">
        <v>0</v>
      </c>
      <c r="S1758" s="47">
        <v>400</v>
      </c>
      <c r="T1758" s="47">
        <v>360</v>
      </c>
      <c r="U1758" s="47">
        <v>360</v>
      </c>
      <c r="V1758" t="s">
        <v>71</v>
      </c>
      <c r="W1758" t="s">
        <v>72</v>
      </c>
      <c r="X1758"/>
      <c r="Y1758" t="s">
        <v>240</v>
      </c>
      <c r="Z1758" s="43" t="str">
        <f>Raw_data[[#This Row],[Month]]&amp;Raw_data[[#This Row],[Locations]]&amp;Raw_data[[#This Row],[Looker2]]</f>
        <v>45292Clear LakePHP</v>
      </c>
      <c r="AA1758" s="44" t="str">
        <f>IFERROR(VLOOKUP(Raw_data[[#This Row],[Description]],'LU Table'!$A$1:$B$50,2,0),"")</f>
        <v>PHP</v>
      </c>
      <c r="AB1758" s="44" t="str">
        <f>TRIM(MID(Raw_data[[#This Row],[Location]],LEN("Positive Recovery- ")+1,LEN(Raw_data[[#This Row],[Location]])))</f>
        <v>Clear Lake</v>
      </c>
      <c r="AC1758" s="45">
        <f t="shared" si="27"/>
        <v>45292</v>
      </c>
      <c r="AD1758" s="44" t="str">
        <f>VLOOKUP(Raw_data[[#This Row],[Locations]]&amp;Raw_data[[#This Row],[Looker2]],Category!A:E,5,0)</f>
        <v>Affiliate</v>
      </c>
      <c r="AE1758" s="44" t="str">
        <f>Raw_data[[#This Row],[Locations]]&amp;Raw_data[[#This Row],[Looker2]]</f>
        <v>Clear LakePHP</v>
      </c>
    </row>
    <row r="1759" spans="1:31">
      <c r="A1759" s="15">
        <v>45309</v>
      </c>
      <c r="B1759" s="15">
        <v>45308</v>
      </c>
      <c r="C1759" t="s">
        <v>9</v>
      </c>
      <c r="D1759">
        <v>207692</v>
      </c>
      <c r="E1759" t="s">
        <v>951</v>
      </c>
      <c r="F1759" t="s">
        <v>479</v>
      </c>
      <c r="G1759" t="s">
        <v>952</v>
      </c>
      <c r="H1759" t="s">
        <v>160</v>
      </c>
      <c r="I1759" t="s">
        <v>232</v>
      </c>
      <c r="J1759" t="s">
        <v>961</v>
      </c>
      <c r="K1759" t="s">
        <v>18</v>
      </c>
      <c r="L1759" t="s">
        <v>128</v>
      </c>
      <c r="M1759">
        <v>1</v>
      </c>
      <c r="N1759" s="47">
        <v>220</v>
      </c>
      <c r="O1759" s="47">
        <v>0</v>
      </c>
      <c r="P1759" s="47">
        <v>0</v>
      </c>
      <c r="Q1759" s="47">
        <v>0</v>
      </c>
      <c r="R1759" s="47">
        <v>0</v>
      </c>
      <c r="S1759" s="47">
        <v>220</v>
      </c>
      <c r="T1759" s="47">
        <v>198</v>
      </c>
      <c r="U1759" s="47">
        <v>198</v>
      </c>
      <c r="V1759" t="s">
        <v>71</v>
      </c>
      <c r="W1759" t="s">
        <v>72</v>
      </c>
      <c r="X1759"/>
      <c r="Y1759" t="s">
        <v>240</v>
      </c>
      <c r="Z1759" s="43" t="str">
        <f>Raw_data[[#This Row],[Month]]&amp;Raw_data[[#This Row],[Locations]]&amp;Raw_data[[#This Row],[Looker2]]</f>
        <v>45292San AntonioIOP</v>
      </c>
      <c r="AA1759" s="44" t="str">
        <f>IFERROR(VLOOKUP(Raw_data[[#This Row],[Description]],'LU Table'!$A$1:$B$50,2,0),"")</f>
        <v>IOP</v>
      </c>
      <c r="AB1759" s="44" t="str">
        <f>TRIM(MID(Raw_data[[#This Row],[Location]],LEN("Positive Recovery- ")+1,LEN(Raw_data[[#This Row],[Location]])))</f>
        <v>San Antonio</v>
      </c>
      <c r="AC1759" s="45">
        <f t="shared" ref="AC1759:AC1822" si="28">B1759-DAY(B1759)+1</f>
        <v>45292</v>
      </c>
      <c r="AD1759" s="44" t="str">
        <f>VLOOKUP(Raw_data[[#This Row],[Locations]]&amp;Raw_data[[#This Row],[Looker2]],Category!A:E,5,0)</f>
        <v>Affiliate</v>
      </c>
      <c r="AE1759" s="44" t="str">
        <f>Raw_data[[#This Row],[Locations]]&amp;Raw_data[[#This Row],[Looker2]]</f>
        <v>San AntonioIOP</v>
      </c>
    </row>
    <row r="1760" spans="1:31">
      <c r="A1760" s="15">
        <v>45309</v>
      </c>
      <c r="B1760" s="15">
        <v>45308</v>
      </c>
      <c r="C1760" t="s">
        <v>9</v>
      </c>
      <c r="D1760">
        <v>207694</v>
      </c>
      <c r="E1760" t="s">
        <v>1085</v>
      </c>
      <c r="F1760" t="s">
        <v>330</v>
      </c>
      <c r="G1760" t="s">
        <v>1086</v>
      </c>
      <c r="H1760" t="s">
        <v>166</v>
      </c>
      <c r="I1760" t="s">
        <v>232</v>
      </c>
      <c r="J1760" t="s">
        <v>94</v>
      </c>
      <c r="K1760" t="s">
        <v>75</v>
      </c>
      <c r="L1760" t="s">
        <v>129</v>
      </c>
      <c r="M1760">
        <v>1</v>
      </c>
      <c r="N1760" s="47">
        <v>325</v>
      </c>
      <c r="O1760" s="47">
        <v>0</v>
      </c>
      <c r="P1760" s="47">
        <v>0</v>
      </c>
      <c r="Q1760" s="47">
        <v>0</v>
      </c>
      <c r="R1760" s="47">
        <v>0</v>
      </c>
      <c r="S1760" s="47">
        <v>0</v>
      </c>
      <c r="T1760" s="47">
        <v>292.5</v>
      </c>
      <c r="U1760" s="47">
        <v>65</v>
      </c>
      <c r="V1760" t="s">
        <v>71</v>
      </c>
      <c r="W1760" t="s">
        <v>72</v>
      </c>
      <c r="X1760"/>
      <c r="Y1760" t="s">
        <v>240</v>
      </c>
      <c r="Z1760" s="43" t="str">
        <f>Raw_data[[#This Row],[Month]]&amp;Raw_data[[#This Row],[Locations]]&amp;Raw_data[[#This Row],[Looker2]]</f>
        <v>45292The WoodlandsPHP</v>
      </c>
      <c r="AA1760" s="44" t="str">
        <f>IFERROR(VLOOKUP(Raw_data[[#This Row],[Description]],'LU Table'!$A$1:$B$50,2,0),"")</f>
        <v>PHP</v>
      </c>
      <c r="AB1760" s="44" t="str">
        <f>TRIM(MID(Raw_data[[#This Row],[Location]],LEN("Positive Recovery- ")+1,LEN(Raw_data[[#This Row],[Location]])))</f>
        <v>The Woodlands</v>
      </c>
      <c r="AC1760" s="45">
        <f t="shared" si="28"/>
        <v>45292</v>
      </c>
      <c r="AD1760" s="44" t="str">
        <f>VLOOKUP(Raw_data[[#This Row],[Locations]]&amp;Raw_data[[#This Row],[Looker2]],Category!A:E,5,0)</f>
        <v>Affiliate</v>
      </c>
      <c r="AE1760" s="44" t="str">
        <f>Raw_data[[#This Row],[Locations]]&amp;Raw_data[[#This Row],[Looker2]]</f>
        <v>The WoodlandsPHP</v>
      </c>
    </row>
    <row r="1761" spans="1:31">
      <c r="A1761" s="15">
        <v>45309</v>
      </c>
      <c r="B1761" s="15">
        <v>45308</v>
      </c>
      <c r="C1761" t="s">
        <v>9</v>
      </c>
      <c r="D1761">
        <v>207695</v>
      </c>
      <c r="E1761" t="s">
        <v>667</v>
      </c>
      <c r="F1761" t="s">
        <v>264</v>
      </c>
      <c r="G1761" t="s">
        <v>334</v>
      </c>
      <c r="H1761" t="s">
        <v>160</v>
      </c>
      <c r="I1761" t="s">
        <v>232</v>
      </c>
      <c r="J1761" t="s">
        <v>90</v>
      </c>
      <c r="K1761" t="s">
        <v>75</v>
      </c>
      <c r="L1761" t="s">
        <v>128</v>
      </c>
      <c r="M1761">
        <v>1</v>
      </c>
      <c r="N1761" s="47">
        <v>220</v>
      </c>
      <c r="O1761" s="47">
        <v>0</v>
      </c>
      <c r="P1761" s="47">
        <v>0</v>
      </c>
      <c r="Q1761" s="47">
        <v>0</v>
      </c>
      <c r="R1761" s="47">
        <v>0</v>
      </c>
      <c r="S1761" s="47">
        <v>8</v>
      </c>
      <c r="T1761" s="47">
        <v>198</v>
      </c>
      <c r="U1761" s="47">
        <v>-14</v>
      </c>
      <c r="V1761" t="s">
        <v>71</v>
      </c>
      <c r="W1761" t="s">
        <v>72</v>
      </c>
      <c r="X1761"/>
      <c r="Y1761" t="s">
        <v>240</v>
      </c>
      <c r="Z1761" s="43" t="str">
        <f>Raw_data[[#This Row],[Month]]&amp;Raw_data[[#This Row],[Locations]]&amp;Raw_data[[#This Row],[Looker2]]</f>
        <v>45292The WoodlandsIOP</v>
      </c>
      <c r="AA1761" s="44" t="str">
        <f>IFERROR(VLOOKUP(Raw_data[[#This Row],[Description]],'LU Table'!$A$1:$B$50,2,0),"")</f>
        <v>IOP</v>
      </c>
      <c r="AB1761" s="44" t="str">
        <f>TRIM(MID(Raw_data[[#This Row],[Location]],LEN("Positive Recovery- ")+1,LEN(Raw_data[[#This Row],[Location]])))</f>
        <v>The Woodlands</v>
      </c>
      <c r="AC1761" s="45">
        <f t="shared" si="28"/>
        <v>45292</v>
      </c>
      <c r="AD1761" s="44" t="str">
        <f>VLOOKUP(Raw_data[[#This Row],[Locations]]&amp;Raw_data[[#This Row],[Looker2]],Category!A:E,5,0)</f>
        <v>Affiliate</v>
      </c>
      <c r="AE1761" s="44" t="str">
        <f>Raw_data[[#This Row],[Locations]]&amp;Raw_data[[#This Row],[Looker2]]</f>
        <v>The WoodlandsIOP</v>
      </c>
    </row>
    <row r="1762" spans="1:31">
      <c r="A1762" s="15">
        <v>45309</v>
      </c>
      <c r="B1762" s="15">
        <v>45308</v>
      </c>
      <c r="C1762" t="s">
        <v>9</v>
      </c>
      <c r="D1762">
        <v>207696</v>
      </c>
      <c r="E1762" t="s">
        <v>845</v>
      </c>
      <c r="F1762" t="s">
        <v>846</v>
      </c>
      <c r="G1762" t="s">
        <v>393</v>
      </c>
      <c r="H1762" t="s">
        <v>160</v>
      </c>
      <c r="I1762" t="s">
        <v>232</v>
      </c>
      <c r="J1762" t="s">
        <v>95</v>
      </c>
      <c r="K1762" t="s">
        <v>75</v>
      </c>
      <c r="L1762" t="s">
        <v>128</v>
      </c>
      <c r="M1762">
        <v>1</v>
      </c>
      <c r="N1762" s="47">
        <v>130</v>
      </c>
      <c r="O1762" s="47">
        <v>0</v>
      </c>
      <c r="P1762" s="47">
        <v>0</v>
      </c>
      <c r="Q1762" s="47">
        <v>0</v>
      </c>
      <c r="R1762" s="47">
        <v>0</v>
      </c>
      <c r="S1762" s="47">
        <v>130</v>
      </c>
      <c r="T1762" s="47">
        <v>117</v>
      </c>
      <c r="U1762" s="47">
        <v>117</v>
      </c>
      <c r="V1762" t="s">
        <v>71</v>
      </c>
      <c r="W1762" t="s">
        <v>72</v>
      </c>
      <c r="X1762"/>
      <c r="Y1762" t="s">
        <v>240</v>
      </c>
      <c r="Z1762" s="43" t="str">
        <f>Raw_data[[#This Row],[Month]]&amp;Raw_data[[#This Row],[Locations]]&amp;Raw_data[[#This Row],[Looker2]]</f>
        <v>45292The WoodlandsIOP</v>
      </c>
      <c r="AA1762" s="44" t="str">
        <f>IFERROR(VLOOKUP(Raw_data[[#This Row],[Description]],'LU Table'!$A$1:$B$50,2,0),"")</f>
        <v>IOP</v>
      </c>
      <c r="AB1762" s="44" t="str">
        <f>TRIM(MID(Raw_data[[#This Row],[Location]],LEN("Positive Recovery- ")+1,LEN(Raw_data[[#This Row],[Location]])))</f>
        <v>The Woodlands</v>
      </c>
      <c r="AC1762" s="45">
        <f t="shared" si="28"/>
        <v>45292</v>
      </c>
      <c r="AD1762" s="44" t="str">
        <f>VLOOKUP(Raw_data[[#This Row],[Locations]]&amp;Raw_data[[#This Row],[Looker2]],Category!A:E,5,0)</f>
        <v>Affiliate</v>
      </c>
      <c r="AE1762" s="44" t="str">
        <f>Raw_data[[#This Row],[Locations]]&amp;Raw_data[[#This Row],[Looker2]]</f>
        <v>The WoodlandsIOP</v>
      </c>
    </row>
    <row r="1763" spans="1:31">
      <c r="A1763" s="15">
        <v>45309</v>
      </c>
      <c r="B1763" s="15">
        <v>45308</v>
      </c>
      <c r="C1763" t="s">
        <v>9</v>
      </c>
      <c r="D1763">
        <v>207697</v>
      </c>
      <c r="E1763" t="s">
        <v>836</v>
      </c>
      <c r="F1763" t="s">
        <v>255</v>
      </c>
      <c r="G1763" t="s">
        <v>308</v>
      </c>
      <c r="H1763" t="s">
        <v>160</v>
      </c>
      <c r="I1763" t="s">
        <v>232</v>
      </c>
      <c r="J1763" t="s">
        <v>90</v>
      </c>
      <c r="K1763" t="s">
        <v>75</v>
      </c>
      <c r="L1763" t="s">
        <v>128</v>
      </c>
      <c r="M1763">
        <v>1</v>
      </c>
      <c r="N1763" s="47">
        <v>220</v>
      </c>
      <c r="O1763" s="47">
        <v>0</v>
      </c>
      <c r="P1763" s="47">
        <v>0</v>
      </c>
      <c r="Q1763" s="47">
        <v>0</v>
      </c>
      <c r="R1763" s="47">
        <v>0</v>
      </c>
      <c r="S1763" s="47">
        <v>220</v>
      </c>
      <c r="T1763" s="47">
        <v>198</v>
      </c>
      <c r="U1763" s="47">
        <v>198</v>
      </c>
      <c r="V1763" t="s">
        <v>71</v>
      </c>
      <c r="W1763" t="s">
        <v>72</v>
      </c>
      <c r="X1763"/>
      <c r="Y1763" t="s">
        <v>240</v>
      </c>
      <c r="Z1763" s="43" t="str">
        <f>Raw_data[[#This Row],[Month]]&amp;Raw_data[[#This Row],[Locations]]&amp;Raw_data[[#This Row],[Looker2]]</f>
        <v>45292The WoodlandsIOP</v>
      </c>
      <c r="AA1763" s="44" t="str">
        <f>IFERROR(VLOOKUP(Raw_data[[#This Row],[Description]],'LU Table'!$A$1:$B$50,2,0),"")</f>
        <v>IOP</v>
      </c>
      <c r="AB1763" s="44" t="str">
        <f>TRIM(MID(Raw_data[[#This Row],[Location]],LEN("Positive Recovery- ")+1,LEN(Raw_data[[#This Row],[Location]])))</f>
        <v>The Woodlands</v>
      </c>
      <c r="AC1763" s="45">
        <f t="shared" si="28"/>
        <v>45292</v>
      </c>
      <c r="AD1763" s="44" t="str">
        <f>VLOOKUP(Raw_data[[#This Row],[Locations]]&amp;Raw_data[[#This Row],[Looker2]],Category!A:E,5,0)</f>
        <v>Affiliate</v>
      </c>
      <c r="AE1763" s="44" t="str">
        <f>Raw_data[[#This Row],[Locations]]&amp;Raw_data[[#This Row],[Looker2]]</f>
        <v>The WoodlandsIOP</v>
      </c>
    </row>
    <row r="1764" spans="1:31">
      <c r="A1764" s="15">
        <v>45309</v>
      </c>
      <c r="B1764" s="15">
        <v>45308</v>
      </c>
      <c r="C1764" t="s">
        <v>9</v>
      </c>
      <c r="D1764">
        <v>207698</v>
      </c>
      <c r="E1764" t="s">
        <v>786</v>
      </c>
      <c r="F1764" t="s">
        <v>37</v>
      </c>
      <c r="G1764" t="s">
        <v>353</v>
      </c>
      <c r="H1764" t="s">
        <v>158</v>
      </c>
      <c r="I1764" t="s">
        <v>232</v>
      </c>
      <c r="J1764" t="s">
        <v>87</v>
      </c>
      <c r="K1764" t="s">
        <v>107</v>
      </c>
      <c r="L1764" t="s">
        <v>128</v>
      </c>
      <c r="M1764">
        <v>1</v>
      </c>
      <c r="N1764" s="47">
        <v>275</v>
      </c>
      <c r="O1764" s="47">
        <v>0</v>
      </c>
      <c r="P1764" s="47">
        <v>0</v>
      </c>
      <c r="Q1764" s="47">
        <v>0</v>
      </c>
      <c r="R1764" s="47">
        <v>0</v>
      </c>
      <c r="S1764" s="47">
        <v>275</v>
      </c>
      <c r="T1764" s="47">
        <v>247.5</v>
      </c>
      <c r="U1764" s="47">
        <v>247.5</v>
      </c>
      <c r="V1764" t="s">
        <v>71</v>
      </c>
      <c r="W1764" t="s">
        <v>72</v>
      </c>
      <c r="X1764"/>
      <c r="Y1764" t="s">
        <v>240</v>
      </c>
      <c r="Z1764" s="43" t="str">
        <f>Raw_data[[#This Row],[Month]]&amp;Raw_data[[#This Row],[Locations]]&amp;Raw_data[[#This Row],[Looker2]]</f>
        <v>45292Dallas Ft WorthIOP</v>
      </c>
      <c r="AA1764" s="44" t="str">
        <f>IFERROR(VLOOKUP(Raw_data[[#This Row],[Description]],'LU Table'!$A$1:$B$50,2,0),"")</f>
        <v>IOP</v>
      </c>
      <c r="AB1764" s="44" t="str">
        <f>TRIM(MID(Raw_data[[#This Row],[Location]],LEN("Positive Recovery- ")+1,LEN(Raw_data[[#This Row],[Location]])))</f>
        <v>Dallas Ft Worth</v>
      </c>
      <c r="AC1764" s="45">
        <f t="shared" si="28"/>
        <v>45292</v>
      </c>
      <c r="AD1764" s="44" t="str">
        <f>VLOOKUP(Raw_data[[#This Row],[Locations]]&amp;Raw_data[[#This Row],[Looker2]],Category!A:E,5,0)</f>
        <v>Company Owned</v>
      </c>
      <c r="AE1764" s="44" t="str">
        <f>Raw_data[[#This Row],[Locations]]&amp;Raw_data[[#This Row],[Looker2]]</f>
        <v>Dallas Ft WorthIOP</v>
      </c>
    </row>
    <row r="1765" spans="1:31">
      <c r="A1765" s="15">
        <v>45309</v>
      </c>
      <c r="B1765" s="15">
        <v>45308</v>
      </c>
      <c r="C1765" t="s">
        <v>9</v>
      </c>
      <c r="D1765">
        <v>207700</v>
      </c>
      <c r="E1765" t="s">
        <v>1015</v>
      </c>
      <c r="F1765" t="s">
        <v>261</v>
      </c>
      <c r="G1765" t="s">
        <v>1016</v>
      </c>
      <c r="H1765" t="s">
        <v>158</v>
      </c>
      <c r="I1765" t="s">
        <v>232</v>
      </c>
      <c r="J1765" t="s">
        <v>806</v>
      </c>
      <c r="K1765" t="s">
        <v>79</v>
      </c>
      <c r="L1765" t="s">
        <v>128</v>
      </c>
      <c r="M1765">
        <v>1</v>
      </c>
      <c r="N1765" s="47">
        <v>185</v>
      </c>
      <c r="O1765" s="47">
        <v>0</v>
      </c>
      <c r="P1765" s="47">
        <v>0</v>
      </c>
      <c r="Q1765" s="47">
        <v>0</v>
      </c>
      <c r="R1765" s="47">
        <v>0</v>
      </c>
      <c r="S1765" s="47">
        <v>0</v>
      </c>
      <c r="T1765" s="47">
        <v>166.5</v>
      </c>
      <c r="U1765" s="47">
        <v>44</v>
      </c>
      <c r="V1765" t="s">
        <v>71</v>
      </c>
      <c r="W1765" t="s">
        <v>72</v>
      </c>
      <c r="X1765"/>
      <c r="Y1765" t="s">
        <v>240</v>
      </c>
      <c r="Z1765" s="43" t="str">
        <f>Raw_data[[#This Row],[Month]]&amp;Raw_data[[#This Row],[Locations]]&amp;Raw_data[[#This Row],[Looker2]]</f>
        <v>45292Cinco RanchIOP</v>
      </c>
      <c r="AA1765" s="44" t="str">
        <f>IFERROR(VLOOKUP(Raw_data[[#This Row],[Description]],'LU Table'!$A$1:$B$50,2,0),"")</f>
        <v>IOP</v>
      </c>
      <c r="AB1765" s="44" t="str">
        <f>TRIM(MID(Raw_data[[#This Row],[Location]],LEN("Positive Recovery- ")+1,LEN(Raw_data[[#This Row],[Location]])))</f>
        <v>Cinco Ranch</v>
      </c>
      <c r="AC1765" s="45">
        <f t="shared" si="28"/>
        <v>45292</v>
      </c>
      <c r="AD1765" s="44" t="str">
        <f>VLOOKUP(Raw_data[[#This Row],[Locations]]&amp;Raw_data[[#This Row],[Looker2]],Category!A:E,5,0)</f>
        <v>Affiliate</v>
      </c>
      <c r="AE1765" s="44" t="str">
        <f>Raw_data[[#This Row],[Locations]]&amp;Raw_data[[#This Row],[Looker2]]</f>
        <v>Cinco RanchIOP</v>
      </c>
    </row>
    <row r="1766" spans="1:31">
      <c r="A1766" s="15">
        <v>45309</v>
      </c>
      <c r="B1766" s="15">
        <v>45308</v>
      </c>
      <c r="C1766" t="s">
        <v>9</v>
      </c>
      <c r="D1766">
        <v>207701</v>
      </c>
      <c r="E1766" t="s">
        <v>1017</v>
      </c>
      <c r="F1766" t="s">
        <v>1018</v>
      </c>
      <c r="G1766" t="s">
        <v>1019</v>
      </c>
      <c r="H1766" t="s">
        <v>158</v>
      </c>
      <c r="I1766" t="s">
        <v>232</v>
      </c>
      <c r="J1766" t="s">
        <v>88</v>
      </c>
      <c r="K1766" t="s">
        <v>79</v>
      </c>
      <c r="L1766" t="s">
        <v>128</v>
      </c>
      <c r="M1766">
        <v>1</v>
      </c>
      <c r="N1766" s="47">
        <v>250</v>
      </c>
      <c r="O1766" s="47">
        <v>0</v>
      </c>
      <c r="P1766" s="47">
        <v>0</v>
      </c>
      <c r="Q1766" s="47">
        <v>0</v>
      </c>
      <c r="R1766" s="47">
        <v>0</v>
      </c>
      <c r="S1766" s="47">
        <v>0</v>
      </c>
      <c r="T1766" s="47">
        <v>225</v>
      </c>
      <c r="U1766" s="47">
        <v>0</v>
      </c>
      <c r="V1766" t="s">
        <v>71</v>
      </c>
      <c r="W1766" t="s">
        <v>72</v>
      </c>
      <c r="X1766"/>
      <c r="Y1766" t="s">
        <v>240</v>
      </c>
      <c r="Z1766" s="43" t="str">
        <f>Raw_data[[#This Row],[Month]]&amp;Raw_data[[#This Row],[Locations]]&amp;Raw_data[[#This Row],[Looker2]]</f>
        <v>45292Cinco RanchIOP</v>
      </c>
      <c r="AA1766" s="44" t="str">
        <f>IFERROR(VLOOKUP(Raw_data[[#This Row],[Description]],'LU Table'!$A$1:$B$50,2,0),"")</f>
        <v>IOP</v>
      </c>
      <c r="AB1766" s="44" t="str">
        <f>TRIM(MID(Raw_data[[#This Row],[Location]],LEN("Positive Recovery- ")+1,LEN(Raw_data[[#This Row],[Location]])))</f>
        <v>Cinco Ranch</v>
      </c>
      <c r="AC1766" s="45">
        <f t="shared" si="28"/>
        <v>45292</v>
      </c>
      <c r="AD1766" s="44" t="str">
        <f>VLOOKUP(Raw_data[[#This Row],[Locations]]&amp;Raw_data[[#This Row],[Looker2]],Category!A:E,5,0)</f>
        <v>Affiliate</v>
      </c>
      <c r="AE1766" s="44" t="str">
        <f>Raw_data[[#This Row],[Locations]]&amp;Raw_data[[#This Row],[Looker2]]</f>
        <v>Cinco RanchIOP</v>
      </c>
    </row>
    <row r="1767" spans="1:31">
      <c r="A1767" s="15">
        <v>45309</v>
      </c>
      <c r="B1767" s="15">
        <v>45308</v>
      </c>
      <c r="C1767" t="s">
        <v>9</v>
      </c>
      <c r="D1767">
        <v>207702</v>
      </c>
      <c r="E1767" t="s">
        <v>114</v>
      </c>
      <c r="F1767" t="s">
        <v>296</v>
      </c>
      <c r="G1767" t="s">
        <v>297</v>
      </c>
      <c r="H1767" t="s">
        <v>172</v>
      </c>
      <c r="I1767" t="s">
        <v>232</v>
      </c>
      <c r="J1767" t="s">
        <v>17</v>
      </c>
      <c r="K1767" t="s">
        <v>79</v>
      </c>
      <c r="L1767" t="s">
        <v>135</v>
      </c>
      <c r="M1767">
        <v>1</v>
      </c>
      <c r="N1767" s="47">
        <v>40</v>
      </c>
      <c r="O1767" s="47">
        <v>0</v>
      </c>
      <c r="P1767" s="47">
        <v>0</v>
      </c>
      <c r="Q1767" s="47">
        <v>0</v>
      </c>
      <c r="R1767" s="47">
        <v>0</v>
      </c>
      <c r="S1767" s="47">
        <v>40</v>
      </c>
      <c r="T1767" s="47">
        <v>40</v>
      </c>
      <c r="U1767" s="47">
        <v>40</v>
      </c>
      <c r="V1767" t="s">
        <v>71</v>
      </c>
      <c r="W1767" t="s">
        <v>72</v>
      </c>
      <c r="X1767"/>
      <c r="Y1767" t="s">
        <v>240</v>
      </c>
      <c r="Z1767" s="43" t="str">
        <f>Raw_data[[#This Row],[Month]]&amp;Raw_data[[#This Row],[Locations]]&amp;Raw_data[[#This Row],[Looker2]]</f>
        <v>45292Cinco RanchAftercare</v>
      </c>
      <c r="AA1767" s="44" t="str">
        <f>IFERROR(VLOOKUP(Raw_data[[#This Row],[Description]],'LU Table'!$A$1:$B$50,2,0),"")</f>
        <v>Aftercare</v>
      </c>
      <c r="AB1767" s="44" t="str">
        <f>TRIM(MID(Raw_data[[#This Row],[Location]],LEN("Positive Recovery- ")+1,LEN(Raw_data[[#This Row],[Location]])))</f>
        <v>Cinco Ranch</v>
      </c>
      <c r="AC1767" s="45">
        <f t="shared" si="28"/>
        <v>45292</v>
      </c>
      <c r="AD1767" s="44" t="str">
        <f>VLOOKUP(Raw_data[[#This Row],[Locations]]&amp;Raw_data[[#This Row],[Looker2]],Category!A:E,5,0)</f>
        <v>Affiliate</v>
      </c>
      <c r="AE1767" s="44" t="str">
        <f>Raw_data[[#This Row],[Locations]]&amp;Raw_data[[#This Row],[Looker2]]</f>
        <v>Cinco RanchAftercare</v>
      </c>
    </row>
    <row r="1768" spans="1:31">
      <c r="A1768" s="15">
        <v>45309</v>
      </c>
      <c r="B1768" s="15">
        <v>45308</v>
      </c>
      <c r="C1768" t="s">
        <v>9</v>
      </c>
      <c r="D1768">
        <v>207703</v>
      </c>
      <c r="E1768" t="s">
        <v>655</v>
      </c>
      <c r="F1768" t="s">
        <v>283</v>
      </c>
      <c r="G1768" t="s">
        <v>656</v>
      </c>
      <c r="H1768" t="s">
        <v>160</v>
      </c>
      <c r="I1768" t="s">
        <v>232</v>
      </c>
      <c r="J1768" t="s">
        <v>90</v>
      </c>
      <c r="K1768" t="s">
        <v>79</v>
      </c>
      <c r="L1768" t="s">
        <v>128</v>
      </c>
      <c r="M1768">
        <v>1</v>
      </c>
      <c r="N1768" s="47">
        <v>220</v>
      </c>
      <c r="O1768" s="47">
        <v>0</v>
      </c>
      <c r="P1768" s="47">
        <v>0</v>
      </c>
      <c r="Q1768" s="47">
        <v>0</v>
      </c>
      <c r="R1768" s="47">
        <v>0</v>
      </c>
      <c r="S1768" s="47">
        <v>8</v>
      </c>
      <c r="T1768" s="47">
        <v>198</v>
      </c>
      <c r="U1768" s="47">
        <v>39</v>
      </c>
      <c r="V1768" t="s">
        <v>71</v>
      </c>
      <c r="W1768" t="s">
        <v>72</v>
      </c>
      <c r="X1768"/>
      <c r="Y1768" t="s">
        <v>240</v>
      </c>
      <c r="Z1768" s="43" t="str">
        <f>Raw_data[[#This Row],[Month]]&amp;Raw_data[[#This Row],[Locations]]&amp;Raw_data[[#This Row],[Looker2]]</f>
        <v>45292Cinco RanchIOP</v>
      </c>
      <c r="AA1768" s="44" t="str">
        <f>IFERROR(VLOOKUP(Raw_data[[#This Row],[Description]],'LU Table'!$A$1:$B$50,2,0),"")</f>
        <v>IOP</v>
      </c>
      <c r="AB1768" s="44" t="str">
        <f>TRIM(MID(Raw_data[[#This Row],[Location]],LEN("Positive Recovery- ")+1,LEN(Raw_data[[#This Row],[Location]])))</f>
        <v>Cinco Ranch</v>
      </c>
      <c r="AC1768" s="45">
        <f t="shared" si="28"/>
        <v>45292</v>
      </c>
      <c r="AD1768" s="44" t="str">
        <f>VLOOKUP(Raw_data[[#This Row],[Locations]]&amp;Raw_data[[#This Row],[Looker2]],Category!A:E,5,0)</f>
        <v>Affiliate</v>
      </c>
      <c r="AE1768" s="44" t="str">
        <f>Raw_data[[#This Row],[Locations]]&amp;Raw_data[[#This Row],[Looker2]]</f>
        <v>Cinco RanchIOP</v>
      </c>
    </row>
    <row r="1769" spans="1:31">
      <c r="A1769" s="15">
        <v>45309</v>
      </c>
      <c r="B1769" s="15">
        <v>45308</v>
      </c>
      <c r="C1769" t="s">
        <v>9</v>
      </c>
      <c r="D1769">
        <v>207704</v>
      </c>
      <c r="E1769" t="s">
        <v>830</v>
      </c>
      <c r="F1769" t="s">
        <v>489</v>
      </c>
      <c r="G1769" t="s">
        <v>831</v>
      </c>
      <c r="H1769" t="s">
        <v>160</v>
      </c>
      <c r="I1769" t="s">
        <v>232</v>
      </c>
      <c r="J1769" t="s">
        <v>90</v>
      </c>
      <c r="K1769" t="s">
        <v>79</v>
      </c>
      <c r="L1769" t="s">
        <v>128</v>
      </c>
      <c r="M1769">
        <v>1</v>
      </c>
      <c r="N1769" s="47">
        <v>220</v>
      </c>
      <c r="O1769" s="47">
        <v>0</v>
      </c>
      <c r="P1769" s="47">
        <v>0</v>
      </c>
      <c r="Q1769" s="47">
        <v>0</v>
      </c>
      <c r="R1769" s="47">
        <v>0</v>
      </c>
      <c r="S1769" s="47">
        <v>0</v>
      </c>
      <c r="T1769" s="47">
        <v>198</v>
      </c>
      <c r="U1769" s="47">
        <v>22</v>
      </c>
      <c r="V1769" t="s">
        <v>71</v>
      </c>
      <c r="W1769" t="s">
        <v>72</v>
      </c>
      <c r="X1769"/>
      <c r="Y1769" t="s">
        <v>240</v>
      </c>
      <c r="Z1769" s="43" t="str">
        <f>Raw_data[[#This Row],[Month]]&amp;Raw_data[[#This Row],[Locations]]&amp;Raw_data[[#This Row],[Looker2]]</f>
        <v>45292Cinco RanchIOP</v>
      </c>
      <c r="AA1769" s="44" t="str">
        <f>IFERROR(VLOOKUP(Raw_data[[#This Row],[Description]],'LU Table'!$A$1:$B$50,2,0),"")</f>
        <v>IOP</v>
      </c>
      <c r="AB1769" s="44" t="str">
        <f>TRIM(MID(Raw_data[[#This Row],[Location]],LEN("Positive Recovery- ")+1,LEN(Raw_data[[#This Row],[Location]])))</f>
        <v>Cinco Ranch</v>
      </c>
      <c r="AC1769" s="45">
        <f t="shared" si="28"/>
        <v>45292</v>
      </c>
      <c r="AD1769" s="44" t="str">
        <f>VLOOKUP(Raw_data[[#This Row],[Locations]]&amp;Raw_data[[#This Row],[Looker2]],Category!A:E,5,0)</f>
        <v>Affiliate</v>
      </c>
      <c r="AE1769" s="44" t="str">
        <f>Raw_data[[#This Row],[Locations]]&amp;Raw_data[[#This Row],[Looker2]]</f>
        <v>Cinco RanchIOP</v>
      </c>
    </row>
    <row r="1770" spans="1:31">
      <c r="A1770" s="15">
        <v>45309</v>
      </c>
      <c r="B1770" s="15">
        <v>45308</v>
      </c>
      <c r="C1770" t="s">
        <v>9</v>
      </c>
      <c r="D1770">
        <v>207709</v>
      </c>
      <c r="E1770" t="s">
        <v>789</v>
      </c>
      <c r="F1770" t="s">
        <v>557</v>
      </c>
      <c r="G1770" t="s">
        <v>521</v>
      </c>
      <c r="H1770" t="s">
        <v>158</v>
      </c>
      <c r="I1770" t="s">
        <v>232</v>
      </c>
      <c r="J1770" t="s">
        <v>88</v>
      </c>
      <c r="K1770" t="s">
        <v>22</v>
      </c>
      <c r="L1770" t="s">
        <v>128</v>
      </c>
      <c r="M1770">
        <v>1</v>
      </c>
      <c r="N1770" s="47">
        <v>250</v>
      </c>
      <c r="O1770" s="47">
        <v>0</v>
      </c>
      <c r="P1770" s="47">
        <v>0</v>
      </c>
      <c r="Q1770" s="47">
        <v>0</v>
      </c>
      <c r="R1770" s="47">
        <v>0</v>
      </c>
      <c r="S1770" s="47">
        <v>0</v>
      </c>
      <c r="T1770" s="47">
        <v>225</v>
      </c>
      <c r="U1770" s="47">
        <v>25</v>
      </c>
      <c r="V1770" t="s">
        <v>71</v>
      </c>
      <c r="W1770" t="s">
        <v>72</v>
      </c>
      <c r="X1770"/>
      <c r="Y1770" t="s">
        <v>240</v>
      </c>
      <c r="Z1770" s="43" t="str">
        <f>Raw_data[[#This Row],[Month]]&amp;Raw_data[[#This Row],[Locations]]&amp;Raw_data[[#This Row],[Looker2]]</f>
        <v>45292AustinIOP</v>
      </c>
      <c r="AA1770" s="44" t="str">
        <f>IFERROR(VLOOKUP(Raw_data[[#This Row],[Description]],'LU Table'!$A$1:$B$50,2,0),"")</f>
        <v>IOP</v>
      </c>
      <c r="AB1770" s="44" t="str">
        <f>TRIM(MID(Raw_data[[#This Row],[Location]],LEN("Positive Recovery- ")+1,LEN(Raw_data[[#This Row],[Location]])))</f>
        <v>Austin</v>
      </c>
      <c r="AC1770" s="45">
        <f t="shared" si="28"/>
        <v>45292</v>
      </c>
      <c r="AD1770" s="44" t="str">
        <f>VLOOKUP(Raw_data[[#This Row],[Locations]]&amp;Raw_data[[#This Row],[Looker2]],Category!A:E,5,0)</f>
        <v>Affiliate</v>
      </c>
      <c r="AE1770" s="44" t="str">
        <f>Raw_data[[#This Row],[Locations]]&amp;Raw_data[[#This Row],[Looker2]]</f>
        <v>AustinIOP</v>
      </c>
    </row>
    <row r="1771" spans="1:31">
      <c r="A1771" s="15">
        <v>45309</v>
      </c>
      <c r="B1771" s="15">
        <v>45308</v>
      </c>
      <c r="C1771" t="s">
        <v>9</v>
      </c>
      <c r="D1771">
        <v>207710</v>
      </c>
      <c r="E1771" t="s">
        <v>790</v>
      </c>
      <c r="F1771" t="s">
        <v>380</v>
      </c>
      <c r="G1771" t="s">
        <v>791</v>
      </c>
      <c r="H1771" t="s">
        <v>160</v>
      </c>
      <c r="I1771" t="s">
        <v>232</v>
      </c>
      <c r="J1771" t="s">
        <v>90</v>
      </c>
      <c r="K1771" t="s">
        <v>22</v>
      </c>
      <c r="L1771" t="s">
        <v>128</v>
      </c>
      <c r="M1771">
        <v>1</v>
      </c>
      <c r="N1771" s="47">
        <v>220</v>
      </c>
      <c r="O1771" s="47">
        <v>0</v>
      </c>
      <c r="P1771" s="47">
        <v>0</v>
      </c>
      <c r="Q1771" s="47">
        <v>0</v>
      </c>
      <c r="R1771" s="47">
        <v>0</v>
      </c>
      <c r="S1771" s="47">
        <v>220</v>
      </c>
      <c r="T1771" s="47">
        <v>198</v>
      </c>
      <c r="U1771" s="47">
        <v>198</v>
      </c>
      <c r="V1771" t="s">
        <v>71</v>
      </c>
      <c r="W1771" t="s">
        <v>72</v>
      </c>
      <c r="X1771"/>
      <c r="Y1771" t="s">
        <v>240</v>
      </c>
      <c r="Z1771" s="43" t="str">
        <f>Raw_data[[#This Row],[Month]]&amp;Raw_data[[#This Row],[Locations]]&amp;Raw_data[[#This Row],[Looker2]]</f>
        <v>45292AustinIOP</v>
      </c>
      <c r="AA1771" s="44" t="str">
        <f>IFERROR(VLOOKUP(Raw_data[[#This Row],[Description]],'LU Table'!$A$1:$B$50,2,0),"")</f>
        <v>IOP</v>
      </c>
      <c r="AB1771" s="44" t="str">
        <f>TRIM(MID(Raw_data[[#This Row],[Location]],LEN("Positive Recovery- ")+1,LEN(Raw_data[[#This Row],[Location]])))</f>
        <v>Austin</v>
      </c>
      <c r="AC1771" s="45">
        <f t="shared" si="28"/>
        <v>45292</v>
      </c>
      <c r="AD1771" s="44" t="str">
        <f>VLOOKUP(Raw_data[[#This Row],[Locations]]&amp;Raw_data[[#This Row],[Looker2]],Category!A:E,5,0)</f>
        <v>Affiliate</v>
      </c>
      <c r="AE1771" s="44" t="str">
        <f>Raw_data[[#This Row],[Locations]]&amp;Raw_data[[#This Row],[Looker2]]</f>
        <v>AustinIOP</v>
      </c>
    </row>
    <row r="1772" spans="1:31">
      <c r="A1772" s="15">
        <v>45309</v>
      </c>
      <c r="B1772" s="15">
        <v>45308</v>
      </c>
      <c r="C1772" t="s">
        <v>9</v>
      </c>
      <c r="D1772">
        <v>207711</v>
      </c>
      <c r="E1772" t="s">
        <v>1024</v>
      </c>
      <c r="F1772" t="s">
        <v>356</v>
      </c>
      <c r="G1772" t="s">
        <v>353</v>
      </c>
      <c r="H1772" t="s">
        <v>158</v>
      </c>
      <c r="I1772" t="s">
        <v>232</v>
      </c>
      <c r="J1772" t="s">
        <v>88</v>
      </c>
      <c r="K1772" t="s">
        <v>22</v>
      </c>
      <c r="L1772" t="s">
        <v>128</v>
      </c>
      <c r="M1772">
        <v>1</v>
      </c>
      <c r="N1772" s="47">
        <v>250</v>
      </c>
      <c r="O1772" s="47">
        <v>0</v>
      </c>
      <c r="P1772" s="47">
        <v>0</v>
      </c>
      <c r="Q1772" s="47">
        <v>0</v>
      </c>
      <c r="R1772" s="47">
        <v>0</v>
      </c>
      <c r="S1772" s="47">
        <v>0</v>
      </c>
      <c r="T1772" s="47">
        <v>225</v>
      </c>
      <c r="U1772" s="47">
        <v>225</v>
      </c>
      <c r="V1772" t="s">
        <v>71</v>
      </c>
      <c r="W1772" t="s">
        <v>72</v>
      </c>
      <c r="X1772"/>
      <c r="Y1772" t="s">
        <v>240</v>
      </c>
      <c r="Z1772" s="43" t="str">
        <f>Raw_data[[#This Row],[Month]]&amp;Raw_data[[#This Row],[Locations]]&amp;Raw_data[[#This Row],[Looker2]]</f>
        <v>45292AustinIOP</v>
      </c>
      <c r="AA1772" s="44" t="str">
        <f>IFERROR(VLOOKUP(Raw_data[[#This Row],[Description]],'LU Table'!$A$1:$B$50,2,0),"")</f>
        <v>IOP</v>
      </c>
      <c r="AB1772" s="44" t="str">
        <f>TRIM(MID(Raw_data[[#This Row],[Location]],LEN("Positive Recovery- ")+1,LEN(Raw_data[[#This Row],[Location]])))</f>
        <v>Austin</v>
      </c>
      <c r="AC1772" s="45">
        <f t="shared" si="28"/>
        <v>45292</v>
      </c>
      <c r="AD1772" s="44" t="str">
        <f>VLOOKUP(Raw_data[[#This Row],[Locations]]&amp;Raw_data[[#This Row],[Looker2]],Category!A:E,5,0)</f>
        <v>Affiliate</v>
      </c>
      <c r="AE1772" s="44" t="str">
        <f>Raw_data[[#This Row],[Locations]]&amp;Raw_data[[#This Row],[Looker2]]</f>
        <v>AustinIOP</v>
      </c>
    </row>
    <row r="1773" spans="1:31">
      <c r="A1773" s="15">
        <v>45309</v>
      </c>
      <c r="B1773" s="15">
        <v>45308</v>
      </c>
      <c r="C1773" t="s">
        <v>9</v>
      </c>
      <c r="D1773">
        <v>207712</v>
      </c>
      <c r="E1773" t="s">
        <v>879</v>
      </c>
      <c r="F1773" t="s">
        <v>332</v>
      </c>
      <c r="G1773" t="s">
        <v>880</v>
      </c>
      <c r="H1773" t="s">
        <v>159</v>
      </c>
      <c r="I1773" t="s">
        <v>232</v>
      </c>
      <c r="J1773" t="s">
        <v>17</v>
      </c>
      <c r="K1773" t="s">
        <v>22</v>
      </c>
      <c r="L1773" t="s">
        <v>128</v>
      </c>
      <c r="M1773">
        <v>1</v>
      </c>
      <c r="N1773" s="47">
        <v>225</v>
      </c>
      <c r="O1773" s="47">
        <v>0</v>
      </c>
      <c r="P1773" s="47">
        <v>0</v>
      </c>
      <c r="Q1773" s="47">
        <v>0</v>
      </c>
      <c r="R1773" s="47">
        <v>0</v>
      </c>
      <c r="S1773" s="47">
        <v>225</v>
      </c>
      <c r="T1773" s="47">
        <v>225</v>
      </c>
      <c r="U1773" s="47">
        <v>225</v>
      </c>
      <c r="V1773" t="s">
        <v>71</v>
      </c>
      <c r="W1773" t="s">
        <v>72</v>
      </c>
      <c r="X1773"/>
      <c r="Y1773" t="s">
        <v>240</v>
      </c>
      <c r="Z1773" s="43" t="str">
        <f>Raw_data[[#This Row],[Month]]&amp;Raw_data[[#This Row],[Locations]]&amp;Raw_data[[#This Row],[Looker2]]</f>
        <v>45292AustinIOP</v>
      </c>
      <c r="AA1773" s="44" t="str">
        <f>IFERROR(VLOOKUP(Raw_data[[#This Row],[Description]],'LU Table'!$A$1:$B$50,2,0),"")</f>
        <v>IOP</v>
      </c>
      <c r="AB1773" s="44" t="str">
        <f>TRIM(MID(Raw_data[[#This Row],[Location]],LEN("Positive Recovery- ")+1,LEN(Raw_data[[#This Row],[Location]])))</f>
        <v>Austin</v>
      </c>
      <c r="AC1773" s="45">
        <f t="shared" si="28"/>
        <v>45292</v>
      </c>
      <c r="AD1773" s="44" t="str">
        <f>VLOOKUP(Raw_data[[#This Row],[Locations]]&amp;Raw_data[[#This Row],[Looker2]],Category!A:E,5,0)</f>
        <v>Affiliate</v>
      </c>
      <c r="AE1773" s="44" t="str">
        <f>Raw_data[[#This Row],[Locations]]&amp;Raw_data[[#This Row],[Looker2]]</f>
        <v>AustinIOP</v>
      </c>
    </row>
    <row r="1774" spans="1:31">
      <c r="A1774" s="15">
        <v>45309</v>
      </c>
      <c r="B1774" s="15">
        <v>45308</v>
      </c>
      <c r="C1774" t="s">
        <v>9</v>
      </c>
      <c r="D1774">
        <v>207713</v>
      </c>
      <c r="E1774" t="s">
        <v>139</v>
      </c>
      <c r="F1774" t="s">
        <v>266</v>
      </c>
      <c r="G1774" t="s">
        <v>459</v>
      </c>
      <c r="H1774" t="s">
        <v>158</v>
      </c>
      <c r="I1774" t="s">
        <v>232</v>
      </c>
      <c r="J1774" t="s">
        <v>140</v>
      </c>
      <c r="K1774" t="s">
        <v>22</v>
      </c>
      <c r="L1774" t="s">
        <v>128</v>
      </c>
      <c r="M1774">
        <v>1</v>
      </c>
      <c r="N1774" s="47">
        <v>180</v>
      </c>
      <c r="O1774" s="47">
        <v>0</v>
      </c>
      <c r="P1774" s="47">
        <v>0</v>
      </c>
      <c r="Q1774" s="47">
        <v>0</v>
      </c>
      <c r="R1774" s="47">
        <v>0</v>
      </c>
      <c r="S1774" s="47">
        <v>180</v>
      </c>
      <c r="T1774" s="47">
        <v>162</v>
      </c>
      <c r="U1774" s="47">
        <v>162</v>
      </c>
      <c r="V1774" t="s">
        <v>71</v>
      </c>
      <c r="W1774" t="s">
        <v>72</v>
      </c>
      <c r="X1774"/>
      <c r="Y1774" t="s">
        <v>240</v>
      </c>
      <c r="Z1774" s="43" t="str">
        <f>Raw_data[[#This Row],[Month]]&amp;Raw_data[[#This Row],[Locations]]&amp;Raw_data[[#This Row],[Looker2]]</f>
        <v>45292AustinIOP</v>
      </c>
      <c r="AA1774" s="44" t="str">
        <f>IFERROR(VLOOKUP(Raw_data[[#This Row],[Description]],'LU Table'!$A$1:$B$50,2,0),"")</f>
        <v>IOP</v>
      </c>
      <c r="AB1774" s="44" t="str">
        <f>TRIM(MID(Raw_data[[#This Row],[Location]],LEN("Positive Recovery- ")+1,LEN(Raw_data[[#This Row],[Location]])))</f>
        <v>Austin</v>
      </c>
      <c r="AC1774" s="45">
        <f t="shared" si="28"/>
        <v>45292</v>
      </c>
      <c r="AD1774" s="44" t="str">
        <f>VLOOKUP(Raw_data[[#This Row],[Locations]]&amp;Raw_data[[#This Row],[Looker2]],Category!A:E,5,0)</f>
        <v>Affiliate</v>
      </c>
      <c r="AE1774" s="44" t="str">
        <f>Raw_data[[#This Row],[Locations]]&amp;Raw_data[[#This Row],[Looker2]]</f>
        <v>AustinIOP</v>
      </c>
    </row>
    <row r="1775" spans="1:31">
      <c r="A1775" s="15">
        <v>45309</v>
      </c>
      <c r="B1775" s="15">
        <v>45308</v>
      </c>
      <c r="C1775" t="s">
        <v>9</v>
      </c>
      <c r="D1775">
        <v>207714</v>
      </c>
      <c r="E1775" t="s">
        <v>668</v>
      </c>
      <c r="F1775" t="s">
        <v>350</v>
      </c>
      <c r="G1775" t="s">
        <v>669</v>
      </c>
      <c r="H1775" t="s">
        <v>160</v>
      </c>
      <c r="I1775" t="s">
        <v>232</v>
      </c>
      <c r="J1775" t="s">
        <v>96</v>
      </c>
      <c r="K1775" t="s">
        <v>79</v>
      </c>
      <c r="L1775" t="s">
        <v>128</v>
      </c>
      <c r="M1775">
        <v>1</v>
      </c>
      <c r="N1775" s="47">
        <v>169</v>
      </c>
      <c r="O1775" s="47">
        <v>0</v>
      </c>
      <c r="P1775" s="47">
        <v>0</v>
      </c>
      <c r="Q1775" s="47">
        <v>0</v>
      </c>
      <c r="R1775" s="47">
        <v>0</v>
      </c>
      <c r="S1775" s="47">
        <v>169</v>
      </c>
      <c r="T1775" s="47">
        <v>152.1</v>
      </c>
      <c r="U1775" s="47">
        <v>152.1</v>
      </c>
      <c r="V1775" t="s">
        <v>71</v>
      </c>
      <c r="W1775" t="s">
        <v>72</v>
      </c>
      <c r="X1775"/>
      <c r="Y1775" t="s">
        <v>240</v>
      </c>
      <c r="Z1775" s="43" t="str">
        <f>Raw_data[[#This Row],[Month]]&amp;Raw_data[[#This Row],[Locations]]&amp;Raw_data[[#This Row],[Looker2]]</f>
        <v>45292Cinco RanchIOP</v>
      </c>
      <c r="AA1775" s="44" t="str">
        <f>IFERROR(VLOOKUP(Raw_data[[#This Row],[Description]],'LU Table'!$A$1:$B$50,2,0),"")</f>
        <v>IOP</v>
      </c>
      <c r="AB1775" s="44" t="str">
        <f>TRIM(MID(Raw_data[[#This Row],[Location]],LEN("Positive Recovery- ")+1,LEN(Raw_data[[#This Row],[Location]])))</f>
        <v>Cinco Ranch</v>
      </c>
      <c r="AC1775" s="45">
        <f t="shared" si="28"/>
        <v>45292</v>
      </c>
      <c r="AD1775" s="44" t="str">
        <f>VLOOKUP(Raw_data[[#This Row],[Locations]]&amp;Raw_data[[#This Row],[Looker2]],Category!A:E,5,0)</f>
        <v>Affiliate</v>
      </c>
      <c r="AE1775" s="44" t="str">
        <f>Raw_data[[#This Row],[Locations]]&amp;Raw_data[[#This Row],[Looker2]]</f>
        <v>Cinco RanchIOP</v>
      </c>
    </row>
    <row r="1776" spans="1:31">
      <c r="A1776" s="15">
        <v>45309</v>
      </c>
      <c r="B1776" s="15">
        <v>45308</v>
      </c>
      <c r="C1776" t="s">
        <v>9</v>
      </c>
      <c r="D1776">
        <v>207715</v>
      </c>
      <c r="E1776" t="s">
        <v>1083</v>
      </c>
      <c r="F1776" t="s">
        <v>275</v>
      </c>
      <c r="G1776" t="s">
        <v>1084</v>
      </c>
      <c r="H1776" t="s">
        <v>158</v>
      </c>
      <c r="I1776" t="s">
        <v>232</v>
      </c>
      <c r="J1776" t="s">
        <v>103</v>
      </c>
      <c r="K1776" t="s">
        <v>62</v>
      </c>
      <c r="L1776" t="s">
        <v>128</v>
      </c>
      <c r="M1776">
        <v>1</v>
      </c>
      <c r="N1776" s="47">
        <v>250</v>
      </c>
      <c r="O1776" s="47">
        <v>0</v>
      </c>
      <c r="P1776" s="47">
        <v>0</v>
      </c>
      <c r="Q1776" s="47">
        <v>0</v>
      </c>
      <c r="R1776" s="47">
        <v>0</v>
      </c>
      <c r="S1776" s="47">
        <v>0</v>
      </c>
      <c r="T1776" s="47">
        <v>225</v>
      </c>
      <c r="U1776" s="47">
        <v>10</v>
      </c>
      <c r="V1776" t="s">
        <v>71</v>
      </c>
      <c r="W1776" t="s">
        <v>72</v>
      </c>
      <c r="X1776"/>
      <c r="Y1776" t="s">
        <v>240</v>
      </c>
      <c r="Z1776" s="43" t="str">
        <f>Raw_data[[#This Row],[Month]]&amp;Raw_data[[#This Row],[Locations]]&amp;Raw_data[[#This Row],[Looker2]]</f>
        <v>45292SugarlandIOP</v>
      </c>
      <c r="AA1776" s="44" t="str">
        <f>IFERROR(VLOOKUP(Raw_data[[#This Row],[Description]],'LU Table'!$A$1:$B$50,2,0),"")</f>
        <v>IOP</v>
      </c>
      <c r="AB1776" s="44" t="str">
        <f>TRIM(MID(Raw_data[[#This Row],[Location]],LEN("Positive Recovery- ")+1,LEN(Raw_data[[#This Row],[Location]])))</f>
        <v>Sugarland</v>
      </c>
      <c r="AC1776" s="45">
        <f t="shared" si="28"/>
        <v>45292</v>
      </c>
      <c r="AD1776" s="44" t="str">
        <f>VLOOKUP(Raw_data[[#This Row],[Locations]]&amp;Raw_data[[#This Row],[Looker2]],Category!A:E,5,0)</f>
        <v>Affiliate</v>
      </c>
      <c r="AE1776" s="44" t="str">
        <f>Raw_data[[#This Row],[Locations]]&amp;Raw_data[[#This Row],[Looker2]]</f>
        <v>SugarlandIOP</v>
      </c>
    </row>
    <row r="1777" spans="1:31">
      <c r="A1777" s="15">
        <v>45309</v>
      </c>
      <c r="B1777" s="15">
        <v>45308</v>
      </c>
      <c r="C1777" t="s">
        <v>9</v>
      </c>
      <c r="D1777">
        <v>207716</v>
      </c>
      <c r="E1777" t="s">
        <v>1087</v>
      </c>
      <c r="F1777" t="s">
        <v>1088</v>
      </c>
      <c r="G1777" t="s">
        <v>317</v>
      </c>
      <c r="H1777" t="s">
        <v>158</v>
      </c>
      <c r="I1777" t="s">
        <v>232</v>
      </c>
      <c r="J1777" t="s">
        <v>88</v>
      </c>
      <c r="K1777" t="s">
        <v>62</v>
      </c>
      <c r="L1777" t="s">
        <v>128</v>
      </c>
      <c r="M1777">
        <v>1</v>
      </c>
      <c r="N1777" s="47">
        <v>250</v>
      </c>
      <c r="O1777" s="47">
        <v>0</v>
      </c>
      <c r="P1777" s="47">
        <v>0</v>
      </c>
      <c r="Q1777" s="47">
        <v>0</v>
      </c>
      <c r="R1777" s="47">
        <v>0</v>
      </c>
      <c r="S1777" s="47">
        <v>250</v>
      </c>
      <c r="T1777" s="47">
        <v>225</v>
      </c>
      <c r="U1777" s="47">
        <v>225</v>
      </c>
      <c r="V1777" t="s">
        <v>71</v>
      </c>
      <c r="W1777" t="s">
        <v>72</v>
      </c>
      <c r="X1777"/>
      <c r="Y1777" t="s">
        <v>240</v>
      </c>
      <c r="Z1777" s="43" t="str">
        <f>Raw_data[[#This Row],[Month]]&amp;Raw_data[[#This Row],[Locations]]&amp;Raw_data[[#This Row],[Looker2]]</f>
        <v>45292SugarlandIOP</v>
      </c>
      <c r="AA1777" s="44" t="str">
        <f>IFERROR(VLOOKUP(Raw_data[[#This Row],[Description]],'LU Table'!$A$1:$B$50,2,0),"")</f>
        <v>IOP</v>
      </c>
      <c r="AB1777" s="44" t="str">
        <f>TRIM(MID(Raw_data[[#This Row],[Location]],LEN("Positive Recovery- ")+1,LEN(Raw_data[[#This Row],[Location]])))</f>
        <v>Sugarland</v>
      </c>
      <c r="AC1777" s="45">
        <f t="shared" si="28"/>
        <v>45292</v>
      </c>
      <c r="AD1777" s="44" t="str">
        <f>VLOOKUP(Raw_data[[#This Row],[Locations]]&amp;Raw_data[[#This Row],[Looker2]],Category!A:E,5,0)</f>
        <v>Affiliate</v>
      </c>
      <c r="AE1777" s="44" t="str">
        <f>Raw_data[[#This Row],[Locations]]&amp;Raw_data[[#This Row],[Looker2]]</f>
        <v>SugarlandIOP</v>
      </c>
    </row>
    <row r="1778" spans="1:31">
      <c r="A1778" s="15">
        <v>45309</v>
      </c>
      <c r="B1778" s="15">
        <v>45308</v>
      </c>
      <c r="C1778" t="s">
        <v>9</v>
      </c>
      <c r="D1778">
        <v>207717</v>
      </c>
      <c r="E1778" t="s">
        <v>857</v>
      </c>
      <c r="F1778" t="s">
        <v>279</v>
      </c>
      <c r="G1778" t="s">
        <v>858</v>
      </c>
      <c r="H1778" t="s">
        <v>158</v>
      </c>
      <c r="I1778" t="s">
        <v>232</v>
      </c>
      <c r="J1778" t="s">
        <v>103</v>
      </c>
      <c r="K1778" t="s">
        <v>62</v>
      </c>
      <c r="L1778" t="s">
        <v>128</v>
      </c>
      <c r="M1778">
        <v>1</v>
      </c>
      <c r="N1778" s="47">
        <v>250</v>
      </c>
      <c r="O1778" s="47">
        <v>0</v>
      </c>
      <c r="P1778" s="47">
        <v>0</v>
      </c>
      <c r="Q1778" s="47">
        <v>0</v>
      </c>
      <c r="R1778" s="47">
        <v>0</v>
      </c>
      <c r="S1778" s="47">
        <v>0</v>
      </c>
      <c r="T1778" s="47">
        <v>225</v>
      </c>
      <c r="U1778" s="47">
        <v>10</v>
      </c>
      <c r="V1778" t="s">
        <v>71</v>
      </c>
      <c r="W1778" t="s">
        <v>72</v>
      </c>
      <c r="X1778"/>
      <c r="Y1778" t="s">
        <v>240</v>
      </c>
      <c r="Z1778" s="43" t="str">
        <f>Raw_data[[#This Row],[Month]]&amp;Raw_data[[#This Row],[Locations]]&amp;Raw_data[[#This Row],[Looker2]]</f>
        <v>45292SugarlandIOP</v>
      </c>
      <c r="AA1778" s="44" t="str">
        <f>IFERROR(VLOOKUP(Raw_data[[#This Row],[Description]],'LU Table'!$A$1:$B$50,2,0),"")</f>
        <v>IOP</v>
      </c>
      <c r="AB1778" s="44" t="str">
        <f>TRIM(MID(Raw_data[[#This Row],[Location]],LEN("Positive Recovery- ")+1,LEN(Raw_data[[#This Row],[Location]])))</f>
        <v>Sugarland</v>
      </c>
      <c r="AC1778" s="45">
        <f t="shared" si="28"/>
        <v>45292</v>
      </c>
      <c r="AD1778" s="44" t="str">
        <f>VLOOKUP(Raw_data[[#This Row],[Locations]]&amp;Raw_data[[#This Row],[Looker2]],Category!A:E,5,0)</f>
        <v>Affiliate</v>
      </c>
      <c r="AE1778" s="44" t="str">
        <f>Raw_data[[#This Row],[Locations]]&amp;Raw_data[[#This Row],[Looker2]]</f>
        <v>SugarlandIOP</v>
      </c>
    </row>
    <row r="1779" spans="1:31">
      <c r="A1779" s="15">
        <v>45309</v>
      </c>
      <c r="B1779" s="15">
        <v>45308</v>
      </c>
      <c r="C1779" t="s">
        <v>9</v>
      </c>
      <c r="D1779">
        <v>207718</v>
      </c>
      <c r="E1779" t="s">
        <v>1012</v>
      </c>
      <c r="F1779" t="s">
        <v>650</v>
      </c>
      <c r="G1779" t="s">
        <v>1013</v>
      </c>
      <c r="H1779" t="s">
        <v>157</v>
      </c>
      <c r="I1779" t="s">
        <v>232</v>
      </c>
      <c r="J1779" t="s">
        <v>88</v>
      </c>
      <c r="K1779" t="s">
        <v>62</v>
      </c>
      <c r="L1779" t="s">
        <v>129</v>
      </c>
      <c r="M1779">
        <v>1</v>
      </c>
      <c r="N1779" s="47">
        <v>400</v>
      </c>
      <c r="O1779" s="47">
        <v>0</v>
      </c>
      <c r="P1779" s="47">
        <v>0</v>
      </c>
      <c r="Q1779" s="47">
        <v>0</v>
      </c>
      <c r="R1779" s="47">
        <v>0</v>
      </c>
      <c r="S1779" s="47">
        <v>0</v>
      </c>
      <c r="T1779" s="47">
        <v>360</v>
      </c>
      <c r="U1779" s="47">
        <v>0</v>
      </c>
      <c r="V1779" t="s">
        <v>71</v>
      </c>
      <c r="W1779" t="s">
        <v>72</v>
      </c>
      <c r="X1779"/>
      <c r="Y1779" t="s">
        <v>240</v>
      </c>
      <c r="Z1779" s="43" t="str">
        <f>Raw_data[[#This Row],[Month]]&amp;Raw_data[[#This Row],[Locations]]&amp;Raw_data[[#This Row],[Looker2]]</f>
        <v>45292SugarlandPHP</v>
      </c>
      <c r="AA1779" s="44" t="str">
        <f>IFERROR(VLOOKUP(Raw_data[[#This Row],[Description]],'LU Table'!$A$1:$B$50,2,0),"")</f>
        <v>PHP</v>
      </c>
      <c r="AB1779" s="44" t="str">
        <f>TRIM(MID(Raw_data[[#This Row],[Location]],LEN("Positive Recovery- ")+1,LEN(Raw_data[[#This Row],[Location]])))</f>
        <v>Sugarland</v>
      </c>
      <c r="AC1779" s="45">
        <f t="shared" si="28"/>
        <v>45292</v>
      </c>
      <c r="AD1779" s="44" t="str">
        <f>VLOOKUP(Raw_data[[#This Row],[Locations]]&amp;Raw_data[[#This Row],[Looker2]],Category!A:E,5,0)</f>
        <v>Affiliate</v>
      </c>
      <c r="AE1779" s="44" t="str">
        <f>Raw_data[[#This Row],[Locations]]&amp;Raw_data[[#This Row],[Looker2]]</f>
        <v>SugarlandPHP</v>
      </c>
    </row>
    <row r="1780" spans="1:31">
      <c r="A1780" s="15">
        <v>45309</v>
      </c>
      <c r="B1780" s="15">
        <v>45308</v>
      </c>
      <c r="C1780" t="s">
        <v>9</v>
      </c>
      <c r="D1780">
        <v>207719</v>
      </c>
      <c r="E1780" t="s">
        <v>842</v>
      </c>
      <c r="F1780" t="s">
        <v>676</v>
      </c>
      <c r="G1780" t="s">
        <v>308</v>
      </c>
      <c r="H1780" t="s">
        <v>158</v>
      </c>
      <c r="I1780" t="s">
        <v>232</v>
      </c>
      <c r="J1780" t="s">
        <v>749</v>
      </c>
      <c r="K1780" t="s">
        <v>62</v>
      </c>
      <c r="L1780" t="s">
        <v>128</v>
      </c>
      <c r="M1780">
        <v>1</v>
      </c>
      <c r="N1780" s="47">
        <v>158</v>
      </c>
      <c r="O1780" s="47">
        <v>0</v>
      </c>
      <c r="P1780" s="47">
        <v>0</v>
      </c>
      <c r="Q1780" s="47">
        <v>0</v>
      </c>
      <c r="R1780" s="47">
        <v>0</v>
      </c>
      <c r="S1780" s="47">
        <v>158</v>
      </c>
      <c r="T1780" s="47">
        <v>142.19999999999999</v>
      </c>
      <c r="U1780" s="47">
        <v>142.19999999999999</v>
      </c>
      <c r="V1780" t="s">
        <v>71</v>
      </c>
      <c r="W1780" t="s">
        <v>72</v>
      </c>
      <c r="X1780"/>
      <c r="Y1780" t="s">
        <v>240</v>
      </c>
      <c r="Z1780" s="43" t="str">
        <f>Raw_data[[#This Row],[Month]]&amp;Raw_data[[#This Row],[Locations]]&amp;Raw_data[[#This Row],[Looker2]]</f>
        <v>45292SugarlandIOP</v>
      </c>
      <c r="AA1780" s="44" t="str">
        <f>IFERROR(VLOOKUP(Raw_data[[#This Row],[Description]],'LU Table'!$A$1:$B$50,2,0),"")</f>
        <v>IOP</v>
      </c>
      <c r="AB1780" s="44" t="str">
        <f>TRIM(MID(Raw_data[[#This Row],[Location]],LEN("Positive Recovery- ")+1,LEN(Raw_data[[#This Row],[Location]])))</f>
        <v>Sugarland</v>
      </c>
      <c r="AC1780" s="45">
        <f t="shared" si="28"/>
        <v>45292</v>
      </c>
      <c r="AD1780" s="44" t="str">
        <f>VLOOKUP(Raw_data[[#This Row],[Locations]]&amp;Raw_data[[#This Row],[Looker2]],Category!A:E,5,0)</f>
        <v>Affiliate</v>
      </c>
      <c r="AE1780" s="44" t="str">
        <f>Raw_data[[#This Row],[Locations]]&amp;Raw_data[[#This Row],[Looker2]]</f>
        <v>SugarlandIOP</v>
      </c>
    </row>
    <row r="1781" spans="1:31">
      <c r="A1781" s="15">
        <v>45309</v>
      </c>
      <c r="B1781" s="15">
        <v>45308</v>
      </c>
      <c r="C1781" t="s">
        <v>9</v>
      </c>
      <c r="D1781">
        <v>207720</v>
      </c>
      <c r="E1781" t="s">
        <v>985</v>
      </c>
      <c r="F1781" t="s">
        <v>324</v>
      </c>
      <c r="G1781" t="s">
        <v>393</v>
      </c>
      <c r="H1781" t="s">
        <v>158</v>
      </c>
      <c r="I1781" t="s">
        <v>232</v>
      </c>
      <c r="J1781" t="s">
        <v>87</v>
      </c>
      <c r="K1781" t="s">
        <v>62</v>
      </c>
      <c r="L1781" t="s">
        <v>128</v>
      </c>
      <c r="M1781">
        <v>1</v>
      </c>
      <c r="N1781" s="47">
        <v>275</v>
      </c>
      <c r="O1781" s="47">
        <v>0</v>
      </c>
      <c r="P1781" s="47">
        <v>0</v>
      </c>
      <c r="Q1781" s="47">
        <v>0</v>
      </c>
      <c r="R1781" s="47">
        <v>0</v>
      </c>
      <c r="S1781" s="47">
        <v>275</v>
      </c>
      <c r="T1781" s="47">
        <v>247.5</v>
      </c>
      <c r="U1781" s="47">
        <v>247.5</v>
      </c>
      <c r="V1781" t="s">
        <v>71</v>
      </c>
      <c r="W1781" t="s">
        <v>72</v>
      </c>
      <c r="X1781"/>
      <c r="Y1781" t="s">
        <v>240</v>
      </c>
      <c r="Z1781" s="43" t="str">
        <f>Raw_data[[#This Row],[Month]]&amp;Raw_data[[#This Row],[Locations]]&amp;Raw_data[[#This Row],[Looker2]]</f>
        <v>45292SugarlandIOP</v>
      </c>
      <c r="AA1781" s="44" t="str">
        <f>IFERROR(VLOOKUP(Raw_data[[#This Row],[Description]],'LU Table'!$A$1:$B$50,2,0),"")</f>
        <v>IOP</v>
      </c>
      <c r="AB1781" s="44" t="str">
        <f>TRIM(MID(Raw_data[[#This Row],[Location]],LEN("Positive Recovery- ")+1,LEN(Raw_data[[#This Row],[Location]])))</f>
        <v>Sugarland</v>
      </c>
      <c r="AC1781" s="45">
        <f t="shared" si="28"/>
        <v>45292</v>
      </c>
      <c r="AD1781" s="44" t="str">
        <f>VLOOKUP(Raw_data[[#This Row],[Locations]]&amp;Raw_data[[#This Row],[Looker2]],Category!A:E,5,0)</f>
        <v>Affiliate</v>
      </c>
      <c r="AE1781" s="44" t="str">
        <f>Raw_data[[#This Row],[Locations]]&amp;Raw_data[[#This Row],[Looker2]]</f>
        <v>SugarlandIOP</v>
      </c>
    </row>
    <row r="1782" spans="1:31">
      <c r="A1782" s="15">
        <v>45309</v>
      </c>
      <c r="B1782" s="15">
        <v>45308</v>
      </c>
      <c r="C1782" t="s">
        <v>9</v>
      </c>
      <c r="D1782">
        <v>207721</v>
      </c>
      <c r="E1782" t="s">
        <v>1094</v>
      </c>
      <c r="F1782" t="s">
        <v>332</v>
      </c>
      <c r="G1782" t="s">
        <v>1095</v>
      </c>
      <c r="H1782" t="s">
        <v>158</v>
      </c>
      <c r="I1782" t="s">
        <v>232</v>
      </c>
      <c r="J1782" t="s">
        <v>92</v>
      </c>
      <c r="K1782" t="s">
        <v>62</v>
      </c>
      <c r="L1782" t="s">
        <v>128</v>
      </c>
      <c r="M1782">
        <v>1</v>
      </c>
      <c r="N1782" s="47">
        <v>190</v>
      </c>
      <c r="O1782" s="47">
        <v>0</v>
      </c>
      <c r="P1782" s="47">
        <v>0</v>
      </c>
      <c r="Q1782" s="47">
        <v>0</v>
      </c>
      <c r="R1782" s="47">
        <v>0</v>
      </c>
      <c r="S1782" s="47">
        <v>190</v>
      </c>
      <c r="T1782" s="47">
        <v>171</v>
      </c>
      <c r="U1782" s="47">
        <v>171</v>
      </c>
      <c r="V1782" t="s">
        <v>71</v>
      </c>
      <c r="W1782" t="s">
        <v>72</v>
      </c>
      <c r="X1782"/>
      <c r="Y1782" t="s">
        <v>240</v>
      </c>
      <c r="Z1782" s="43" t="str">
        <f>Raw_data[[#This Row],[Month]]&amp;Raw_data[[#This Row],[Locations]]&amp;Raw_data[[#This Row],[Looker2]]</f>
        <v>45292SugarlandIOP</v>
      </c>
      <c r="AA1782" s="44" t="str">
        <f>IFERROR(VLOOKUP(Raw_data[[#This Row],[Description]],'LU Table'!$A$1:$B$50,2,0),"")</f>
        <v>IOP</v>
      </c>
      <c r="AB1782" s="44" t="str">
        <f>TRIM(MID(Raw_data[[#This Row],[Location]],LEN("Positive Recovery- ")+1,LEN(Raw_data[[#This Row],[Location]])))</f>
        <v>Sugarland</v>
      </c>
      <c r="AC1782" s="45">
        <f t="shared" si="28"/>
        <v>45292</v>
      </c>
      <c r="AD1782" s="44" t="str">
        <f>VLOOKUP(Raw_data[[#This Row],[Locations]]&amp;Raw_data[[#This Row],[Looker2]],Category!A:E,5,0)</f>
        <v>Affiliate</v>
      </c>
      <c r="AE1782" s="44" t="str">
        <f>Raw_data[[#This Row],[Locations]]&amp;Raw_data[[#This Row],[Looker2]]</f>
        <v>SugarlandIOP</v>
      </c>
    </row>
    <row r="1783" spans="1:31">
      <c r="A1783" s="15">
        <v>45309</v>
      </c>
      <c r="B1783" s="15">
        <v>45308</v>
      </c>
      <c r="C1783" t="s">
        <v>9</v>
      </c>
      <c r="D1783">
        <v>207722</v>
      </c>
      <c r="E1783" t="s">
        <v>190</v>
      </c>
      <c r="F1783" t="s">
        <v>425</v>
      </c>
      <c r="G1783" t="s">
        <v>522</v>
      </c>
      <c r="H1783" t="s">
        <v>160</v>
      </c>
      <c r="I1783" t="s">
        <v>232</v>
      </c>
      <c r="J1783" t="s">
        <v>95</v>
      </c>
      <c r="K1783" t="s">
        <v>62</v>
      </c>
      <c r="L1783" t="s">
        <v>128</v>
      </c>
      <c r="M1783">
        <v>1</v>
      </c>
      <c r="N1783" s="47">
        <v>130</v>
      </c>
      <c r="O1783" s="47">
        <v>0</v>
      </c>
      <c r="P1783" s="47">
        <v>0</v>
      </c>
      <c r="Q1783" s="47">
        <v>0</v>
      </c>
      <c r="R1783" s="47">
        <v>0</v>
      </c>
      <c r="S1783" s="47">
        <v>0</v>
      </c>
      <c r="T1783" s="47">
        <v>117</v>
      </c>
      <c r="U1783" s="47">
        <v>19.5</v>
      </c>
      <c r="V1783" t="s">
        <v>71</v>
      </c>
      <c r="W1783" t="s">
        <v>72</v>
      </c>
      <c r="X1783"/>
      <c r="Y1783" t="s">
        <v>240</v>
      </c>
      <c r="Z1783" s="43" t="str">
        <f>Raw_data[[#This Row],[Month]]&amp;Raw_data[[#This Row],[Locations]]&amp;Raw_data[[#This Row],[Looker2]]</f>
        <v>45292SugarlandIOP</v>
      </c>
      <c r="AA1783" s="44" t="str">
        <f>IFERROR(VLOOKUP(Raw_data[[#This Row],[Description]],'LU Table'!$A$1:$B$50,2,0),"")</f>
        <v>IOP</v>
      </c>
      <c r="AB1783" s="44" t="str">
        <f>TRIM(MID(Raw_data[[#This Row],[Location]],LEN("Positive Recovery- ")+1,LEN(Raw_data[[#This Row],[Location]])))</f>
        <v>Sugarland</v>
      </c>
      <c r="AC1783" s="45">
        <f t="shared" si="28"/>
        <v>45292</v>
      </c>
      <c r="AD1783" s="44" t="str">
        <f>VLOOKUP(Raw_data[[#This Row],[Locations]]&amp;Raw_data[[#This Row],[Looker2]],Category!A:E,5,0)</f>
        <v>Affiliate</v>
      </c>
      <c r="AE1783" s="44" t="str">
        <f>Raw_data[[#This Row],[Locations]]&amp;Raw_data[[#This Row],[Looker2]]</f>
        <v>SugarlandIOP</v>
      </c>
    </row>
    <row r="1784" spans="1:31">
      <c r="A1784" s="15">
        <v>45309</v>
      </c>
      <c r="B1784" s="15">
        <v>45308</v>
      </c>
      <c r="C1784" t="s">
        <v>9</v>
      </c>
      <c r="D1784">
        <v>207723</v>
      </c>
      <c r="E1784" t="s">
        <v>1050</v>
      </c>
      <c r="F1784" t="s">
        <v>1051</v>
      </c>
      <c r="G1784" t="s">
        <v>1052</v>
      </c>
      <c r="H1784" t="s">
        <v>160</v>
      </c>
      <c r="I1784" t="s">
        <v>232</v>
      </c>
      <c r="J1784" t="s">
        <v>95</v>
      </c>
      <c r="K1784" t="s">
        <v>62</v>
      </c>
      <c r="L1784" t="s">
        <v>128</v>
      </c>
      <c r="M1784">
        <v>1</v>
      </c>
      <c r="N1784" s="47">
        <v>130</v>
      </c>
      <c r="O1784" s="47">
        <v>0</v>
      </c>
      <c r="P1784" s="47">
        <v>0</v>
      </c>
      <c r="Q1784" s="47">
        <v>0</v>
      </c>
      <c r="R1784" s="47">
        <v>0</v>
      </c>
      <c r="S1784" s="47">
        <v>0</v>
      </c>
      <c r="T1784" s="47">
        <v>117</v>
      </c>
      <c r="U1784" s="47">
        <v>19.5</v>
      </c>
      <c r="V1784" t="s">
        <v>71</v>
      </c>
      <c r="W1784" t="s">
        <v>72</v>
      </c>
      <c r="X1784"/>
      <c r="Y1784" t="s">
        <v>240</v>
      </c>
      <c r="Z1784" s="43" t="str">
        <f>Raw_data[[#This Row],[Month]]&amp;Raw_data[[#This Row],[Locations]]&amp;Raw_data[[#This Row],[Looker2]]</f>
        <v>45292SugarlandIOP</v>
      </c>
      <c r="AA1784" s="44" t="str">
        <f>IFERROR(VLOOKUP(Raw_data[[#This Row],[Description]],'LU Table'!$A$1:$B$50,2,0),"")</f>
        <v>IOP</v>
      </c>
      <c r="AB1784" s="44" t="str">
        <f>TRIM(MID(Raw_data[[#This Row],[Location]],LEN("Positive Recovery- ")+1,LEN(Raw_data[[#This Row],[Location]])))</f>
        <v>Sugarland</v>
      </c>
      <c r="AC1784" s="45">
        <f t="shared" si="28"/>
        <v>45292</v>
      </c>
      <c r="AD1784" s="44" t="str">
        <f>VLOOKUP(Raw_data[[#This Row],[Locations]]&amp;Raw_data[[#This Row],[Looker2]],Category!A:E,5,0)</f>
        <v>Affiliate</v>
      </c>
      <c r="AE1784" s="44" t="str">
        <f>Raw_data[[#This Row],[Locations]]&amp;Raw_data[[#This Row],[Looker2]]</f>
        <v>SugarlandIOP</v>
      </c>
    </row>
    <row r="1785" spans="1:31">
      <c r="A1785" s="15">
        <v>45309</v>
      </c>
      <c r="B1785" s="15">
        <v>45308</v>
      </c>
      <c r="C1785" t="s">
        <v>9</v>
      </c>
      <c r="D1785">
        <v>207724</v>
      </c>
      <c r="E1785" t="s">
        <v>771</v>
      </c>
      <c r="F1785" t="s">
        <v>434</v>
      </c>
      <c r="G1785" t="s">
        <v>327</v>
      </c>
      <c r="H1785" t="s">
        <v>158</v>
      </c>
      <c r="I1785" t="s">
        <v>232</v>
      </c>
      <c r="J1785" t="s">
        <v>932</v>
      </c>
      <c r="K1785" t="s">
        <v>62</v>
      </c>
      <c r="L1785" t="s">
        <v>128</v>
      </c>
      <c r="M1785">
        <v>1</v>
      </c>
      <c r="N1785" s="47">
        <v>700</v>
      </c>
      <c r="O1785" s="47">
        <v>0</v>
      </c>
      <c r="P1785" s="47">
        <v>0</v>
      </c>
      <c r="Q1785" s="47">
        <v>0</v>
      </c>
      <c r="R1785" s="47">
        <v>0</v>
      </c>
      <c r="S1785" s="47">
        <v>388.56</v>
      </c>
      <c r="T1785" s="47">
        <v>630</v>
      </c>
      <c r="U1785" s="47">
        <v>630</v>
      </c>
      <c r="V1785" t="s">
        <v>71</v>
      </c>
      <c r="W1785" t="s">
        <v>72</v>
      </c>
      <c r="X1785"/>
      <c r="Y1785" t="s">
        <v>240</v>
      </c>
      <c r="Z1785" s="43" t="str">
        <f>Raw_data[[#This Row],[Month]]&amp;Raw_data[[#This Row],[Locations]]&amp;Raw_data[[#This Row],[Looker2]]</f>
        <v>45292SugarlandIOP</v>
      </c>
      <c r="AA1785" s="44" t="str">
        <f>IFERROR(VLOOKUP(Raw_data[[#This Row],[Description]],'LU Table'!$A$1:$B$50,2,0),"")</f>
        <v>IOP</v>
      </c>
      <c r="AB1785" s="44" t="str">
        <f>TRIM(MID(Raw_data[[#This Row],[Location]],LEN("Positive Recovery- ")+1,LEN(Raw_data[[#This Row],[Location]])))</f>
        <v>Sugarland</v>
      </c>
      <c r="AC1785" s="45">
        <f t="shared" si="28"/>
        <v>45292</v>
      </c>
      <c r="AD1785" s="44" t="str">
        <f>VLOOKUP(Raw_data[[#This Row],[Locations]]&amp;Raw_data[[#This Row],[Looker2]],Category!A:E,5,0)</f>
        <v>Affiliate</v>
      </c>
      <c r="AE1785" s="44" t="str">
        <f>Raw_data[[#This Row],[Locations]]&amp;Raw_data[[#This Row],[Looker2]]</f>
        <v>SugarlandIOP</v>
      </c>
    </row>
    <row r="1786" spans="1:31">
      <c r="A1786" s="15">
        <v>45309</v>
      </c>
      <c r="B1786" s="15">
        <v>45308</v>
      </c>
      <c r="C1786" t="s">
        <v>9</v>
      </c>
      <c r="D1786">
        <v>207725</v>
      </c>
      <c r="E1786" t="s">
        <v>977</v>
      </c>
      <c r="F1786" t="s">
        <v>827</v>
      </c>
      <c r="G1786" t="s">
        <v>482</v>
      </c>
      <c r="H1786" t="s">
        <v>159</v>
      </c>
      <c r="I1786" t="s">
        <v>232</v>
      </c>
      <c r="J1786" t="s">
        <v>17</v>
      </c>
      <c r="K1786" t="s">
        <v>62</v>
      </c>
      <c r="L1786" t="s">
        <v>128</v>
      </c>
      <c r="M1786">
        <v>1</v>
      </c>
      <c r="N1786" s="47">
        <v>200</v>
      </c>
      <c r="O1786" s="47">
        <v>0</v>
      </c>
      <c r="P1786" s="47">
        <v>0</v>
      </c>
      <c r="Q1786" s="47">
        <v>0</v>
      </c>
      <c r="R1786" s="47">
        <v>0</v>
      </c>
      <c r="S1786" s="47">
        <v>200</v>
      </c>
      <c r="T1786" s="47">
        <v>200</v>
      </c>
      <c r="U1786" s="47">
        <v>200</v>
      </c>
      <c r="V1786" t="s">
        <v>71</v>
      </c>
      <c r="W1786" t="s">
        <v>72</v>
      </c>
      <c r="X1786"/>
      <c r="Y1786" t="s">
        <v>240</v>
      </c>
      <c r="Z1786" s="43" t="str">
        <f>Raw_data[[#This Row],[Month]]&amp;Raw_data[[#This Row],[Locations]]&amp;Raw_data[[#This Row],[Looker2]]</f>
        <v>45292SugarlandIOP</v>
      </c>
      <c r="AA1786" s="44" t="str">
        <f>IFERROR(VLOOKUP(Raw_data[[#This Row],[Description]],'LU Table'!$A$1:$B$50,2,0),"")</f>
        <v>IOP</v>
      </c>
      <c r="AB1786" s="44" t="str">
        <f>TRIM(MID(Raw_data[[#This Row],[Location]],LEN("Positive Recovery- ")+1,LEN(Raw_data[[#This Row],[Location]])))</f>
        <v>Sugarland</v>
      </c>
      <c r="AC1786" s="45">
        <f t="shared" si="28"/>
        <v>45292</v>
      </c>
      <c r="AD1786" s="44" t="str">
        <f>VLOOKUP(Raw_data[[#This Row],[Locations]]&amp;Raw_data[[#This Row],[Looker2]],Category!A:E,5,0)</f>
        <v>Affiliate</v>
      </c>
      <c r="AE1786" s="44" t="str">
        <f>Raw_data[[#This Row],[Locations]]&amp;Raw_data[[#This Row],[Looker2]]</f>
        <v>SugarlandIOP</v>
      </c>
    </row>
    <row r="1787" spans="1:31">
      <c r="A1787" s="15">
        <v>45309</v>
      </c>
      <c r="B1787" s="15">
        <v>45308</v>
      </c>
      <c r="C1787" t="s">
        <v>9</v>
      </c>
      <c r="D1787">
        <v>207728</v>
      </c>
      <c r="E1787" t="s">
        <v>1026</v>
      </c>
      <c r="F1787" t="s">
        <v>304</v>
      </c>
      <c r="G1787" t="s">
        <v>1027</v>
      </c>
      <c r="H1787" t="s">
        <v>167</v>
      </c>
      <c r="I1787" t="s">
        <v>232</v>
      </c>
      <c r="J1787" t="s">
        <v>87</v>
      </c>
      <c r="K1787" t="s">
        <v>547</v>
      </c>
      <c r="L1787" t="s">
        <v>129</v>
      </c>
      <c r="M1787">
        <v>1</v>
      </c>
      <c r="N1787" s="47">
        <v>425</v>
      </c>
      <c r="O1787" s="47">
        <v>0</v>
      </c>
      <c r="P1787" s="47">
        <v>0</v>
      </c>
      <c r="Q1787" s="47">
        <v>0</v>
      </c>
      <c r="R1787" s="47">
        <v>0</v>
      </c>
      <c r="S1787" s="47">
        <v>0</v>
      </c>
      <c r="T1787" s="47">
        <v>425</v>
      </c>
      <c r="U1787" s="47">
        <v>42.5</v>
      </c>
      <c r="V1787" t="s">
        <v>71</v>
      </c>
      <c r="W1787" t="s">
        <v>72</v>
      </c>
      <c r="X1787"/>
      <c r="Y1787" t="s">
        <v>240</v>
      </c>
      <c r="Z1787" s="43" t="str">
        <f>Raw_data[[#This Row],[Month]]&amp;Raw_data[[#This Row],[Locations]]&amp;Raw_data[[#This Row],[Looker2]]</f>
        <v>45292ConroePHP</v>
      </c>
      <c r="AA1787" s="44" t="str">
        <f>IFERROR(VLOOKUP(Raw_data[[#This Row],[Description]],'LU Table'!$A$1:$B$50,2,0),"")</f>
        <v>PHP</v>
      </c>
      <c r="AB1787" s="44" t="str">
        <f>TRIM(MID(Raw_data[[#This Row],[Location]],LEN("Positive Recovery- ")+1,LEN(Raw_data[[#This Row],[Location]])))</f>
        <v>Conroe</v>
      </c>
      <c r="AC1787" s="45">
        <f t="shared" si="28"/>
        <v>45292</v>
      </c>
      <c r="AD1787" s="44" t="str">
        <f>VLOOKUP(Raw_data[[#This Row],[Locations]]&amp;Raw_data[[#This Row],[Looker2]],Category!A:E,5,0)</f>
        <v>Affiliate</v>
      </c>
      <c r="AE1787" s="44" t="str">
        <f>Raw_data[[#This Row],[Locations]]&amp;Raw_data[[#This Row],[Looker2]]</f>
        <v>ConroePHP</v>
      </c>
    </row>
    <row r="1788" spans="1:31">
      <c r="A1788" s="15">
        <v>45309</v>
      </c>
      <c r="B1788" s="15">
        <v>45308</v>
      </c>
      <c r="C1788" t="s">
        <v>9</v>
      </c>
      <c r="D1788">
        <v>207729</v>
      </c>
      <c r="E1788" t="s">
        <v>874</v>
      </c>
      <c r="F1788" t="s">
        <v>278</v>
      </c>
      <c r="G1788" t="s">
        <v>875</v>
      </c>
      <c r="H1788" t="s">
        <v>158</v>
      </c>
      <c r="I1788" t="s">
        <v>232</v>
      </c>
      <c r="J1788" t="s">
        <v>88</v>
      </c>
      <c r="K1788" t="s">
        <v>547</v>
      </c>
      <c r="L1788" t="s">
        <v>128</v>
      </c>
      <c r="M1788">
        <v>1</v>
      </c>
      <c r="N1788" s="47">
        <v>250</v>
      </c>
      <c r="O1788" s="47">
        <v>0</v>
      </c>
      <c r="P1788" s="47">
        <v>0</v>
      </c>
      <c r="Q1788" s="47">
        <v>0</v>
      </c>
      <c r="R1788" s="47">
        <v>0</v>
      </c>
      <c r="S1788" s="47">
        <v>91.23</v>
      </c>
      <c r="T1788" s="47">
        <v>225</v>
      </c>
      <c r="U1788" s="47">
        <v>225</v>
      </c>
      <c r="V1788" t="s">
        <v>71</v>
      </c>
      <c r="W1788" t="s">
        <v>72</v>
      </c>
      <c r="X1788"/>
      <c r="Y1788" t="s">
        <v>240</v>
      </c>
      <c r="Z1788" s="43" t="str">
        <f>Raw_data[[#This Row],[Month]]&amp;Raw_data[[#This Row],[Locations]]&amp;Raw_data[[#This Row],[Looker2]]</f>
        <v>45292ConroeIOP</v>
      </c>
      <c r="AA1788" s="44" t="str">
        <f>IFERROR(VLOOKUP(Raw_data[[#This Row],[Description]],'LU Table'!$A$1:$B$50,2,0),"")</f>
        <v>IOP</v>
      </c>
      <c r="AB1788" s="44" t="str">
        <f>TRIM(MID(Raw_data[[#This Row],[Location]],LEN("Positive Recovery- ")+1,LEN(Raw_data[[#This Row],[Location]])))</f>
        <v>Conroe</v>
      </c>
      <c r="AC1788" s="45">
        <f t="shared" si="28"/>
        <v>45292</v>
      </c>
      <c r="AD1788" s="44" t="str">
        <f>VLOOKUP(Raw_data[[#This Row],[Locations]]&amp;Raw_data[[#This Row],[Looker2]],Category!A:E,5,0)</f>
        <v>Affiliate</v>
      </c>
      <c r="AE1788" s="44" t="str">
        <f>Raw_data[[#This Row],[Locations]]&amp;Raw_data[[#This Row],[Looker2]]</f>
        <v>ConroeIOP</v>
      </c>
    </row>
    <row r="1789" spans="1:31">
      <c r="A1789" s="15">
        <v>45309</v>
      </c>
      <c r="B1789" s="15">
        <v>45308</v>
      </c>
      <c r="C1789" t="s">
        <v>9</v>
      </c>
      <c r="D1789">
        <v>207730</v>
      </c>
      <c r="E1789" t="s">
        <v>1028</v>
      </c>
      <c r="F1789" t="s">
        <v>1029</v>
      </c>
      <c r="G1789" t="s">
        <v>1030</v>
      </c>
      <c r="H1789" t="s">
        <v>166</v>
      </c>
      <c r="I1789" t="s">
        <v>232</v>
      </c>
      <c r="J1789" t="s">
        <v>94</v>
      </c>
      <c r="K1789" t="s">
        <v>547</v>
      </c>
      <c r="L1789" t="s">
        <v>129</v>
      </c>
      <c r="M1789">
        <v>1</v>
      </c>
      <c r="N1789" s="47">
        <v>325</v>
      </c>
      <c r="O1789" s="47">
        <v>0</v>
      </c>
      <c r="P1789" s="47">
        <v>0</v>
      </c>
      <c r="Q1789" s="47">
        <v>0</v>
      </c>
      <c r="R1789" s="47">
        <v>0</v>
      </c>
      <c r="S1789" s="47">
        <v>325</v>
      </c>
      <c r="T1789" s="47">
        <v>292.5</v>
      </c>
      <c r="U1789" s="47">
        <v>292.5</v>
      </c>
      <c r="V1789" t="s">
        <v>71</v>
      </c>
      <c r="W1789" t="s">
        <v>72</v>
      </c>
      <c r="X1789"/>
      <c r="Y1789" t="s">
        <v>240</v>
      </c>
      <c r="Z1789" s="43" t="str">
        <f>Raw_data[[#This Row],[Month]]&amp;Raw_data[[#This Row],[Locations]]&amp;Raw_data[[#This Row],[Looker2]]</f>
        <v>45292ConroePHP</v>
      </c>
      <c r="AA1789" s="44" t="str">
        <f>IFERROR(VLOOKUP(Raw_data[[#This Row],[Description]],'LU Table'!$A$1:$B$50,2,0),"")</f>
        <v>PHP</v>
      </c>
      <c r="AB1789" s="44" t="str">
        <f>TRIM(MID(Raw_data[[#This Row],[Location]],LEN("Positive Recovery- ")+1,LEN(Raw_data[[#This Row],[Location]])))</f>
        <v>Conroe</v>
      </c>
      <c r="AC1789" s="45">
        <f t="shared" si="28"/>
        <v>45292</v>
      </c>
      <c r="AD1789" s="44" t="str">
        <f>VLOOKUP(Raw_data[[#This Row],[Locations]]&amp;Raw_data[[#This Row],[Looker2]],Category!A:E,5,0)</f>
        <v>Affiliate</v>
      </c>
      <c r="AE1789" s="44" t="str">
        <f>Raw_data[[#This Row],[Locations]]&amp;Raw_data[[#This Row],[Looker2]]</f>
        <v>ConroePHP</v>
      </c>
    </row>
    <row r="1790" spans="1:31">
      <c r="A1790" s="15">
        <v>45309</v>
      </c>
      <c r="B1790" s="15">
        <v>45308</v>
      </c>
      <c r="C1790" t="s">
        <v>9</v>
      </c>
      <c r="D1790">
        <v>207731</v>
      </c>
      <c r="E1790" t="s">
        <v>945</v>
      </c>
      <c r="F1790" t="s">
        <v>536</v>
      </c>
      <c r="G1790" t="s">
        <v>454</v>
      </c>
      <c r="H1790" t="s">
        <v>158</v>
      </c>
      <c r="I1790" t="s">
        <v>232</v>
      </c>
      <c r="J1790" t="s">
        <v>88</v>
      </c>
      <c r="K1790" t="s">
        <v>547</v>
      </c>
      <c r="L1790" t="s">
        <v>128</v>
      </c>
      <c r="M1790">
        <v>1</v>
      </c>
      <c r="N1790" s="47">
        <v>250</v>
      </c>
      <c r="O1790" s="47">
        <v>0</v>
      </c>
      <c r="P1790" s="47">
        <v>0</v>
      </c>
      <c r="Q1790" s="47">
        <v>0</v>
      </c>
      <c r="R1790" s="47">
        <v>0</v>
      </c>
      <c r="S1790" s="47">
        <v>250</v>
      </c>
      <c r="T1790" s="47">
        <v>225</v>
      </c>
      <c r="U1790" s="47">
        <v>225</v>
      </c>
      <c r="V1790" t="s">
        <v>71</v>
      </c>
      <c r="W1790" t="s">
        <v>72</v>
      </c>
      <c r="X1790"/>
      <c r="Y1790" t="s">
        <v>240</v>
      </c>
      <c r="Z1790" s="43" t="str">
        <f>Raw_data[[#This Row],[Month]]&amp;Raw_data[[#This Row],[Locations]]&amp;Raw_data[[#This Row],[Looker2]]</f>
        <v>45292ConroeIOP</v>
      </c>
      <c r="AA1790" s="44" t="str">
        <f>IFERROR(VLOOKUP(Raw_data[[#This Row],[Description]],'LU Table'!$A$1:$B$50,2,0),"")</f>
        <v>IOP</v>
      </c>
      <c r="AB1790" s="44" t="str">
        <f>TRIM(MID(Raw_data[[#This Row],[Location]],LEN("Positive Recovery- ")+1,LEN(Raw_data[[#This Row],[Location]])))</f>
        <v>Conroe</v>
      </c>
      <c r="AC1790" s="45">
        <f t="shared" si="28"/>
        <v>45292</v>
      </c>
      <c r="AD1790" s="44" t="str">
        <f>VLOOKUP(Raw_data[[#This Row],[Locations]]&amp;Raw_data[[#This Row],[Looker2]],Category!A:E,5,0)</f>
        <v>Affiliate</v>
      </c>
      <c r="AE1790" s="44" t="str">
        <f>Raw_data[[#This Row],[Locations]]&amp;Raw_data[[#This Row],[Looker2]]</f>
        <v>ConroeIOP</v>
      </c>
    </row>
    <row r="1791" spans="1:31">
      <c r="A1791" s="15">
        <v>45309</v>
      </c>
      <c r="B1791" s="15">
        <v>45308</v>
      </c>
      <c r="C1791" t="s">
        <v>9</v>
      </c>
      <c r="D1791">
        <v>207732</v>
      </c>
      <c r="E1791" t="s">
        <v>747</v>
      </c>
      <c r="F1791" t="s">
        <v>748</v>
      </c>
      <c r="G1791" t="s">
        <v>252</v>
      </c>
      <c r="H1791" t="s">
        <v>157</v>
      </c>
      <c r="I1791" t="s">
        <v>232</v>
      </c>
      <c r="J1791" t="s">
        <v>749</v>
      </c>
      <c r="K1791" t="s">
        <v>547</v>
      </c>
      <c r="L1791" t="s">
        <v>129</v>
      </c>
      <c r="M1791">
        <v>1</v>
      </c>
      <c r="N1791" s="47">
        <v>350</v>
      </c>
      <c r="O1791" s="47">
        <v>0</v>
      </c>
      <c r="P1791" s="47">
        <v>0</v>
      </c>
      <c r="Q1791" s="47">
        <v>0</v>
      </c>
      <c r="R1791" s="47">
        <v>0</v>
      </c>
      <c r="S1791" s="47">
        <v>350</v>
      </c>
      <c r="T1791" s="47">
        <v>350</v>
      </c>
      <c r="U1791" s="47">
        <v>350</v>
      </c>
      <c r="V1791" t="s">
        <v>71</v>
      </c>
      <c r="W1791" t="s">
        <v>72</v>
      </c>
      <c r="X1791"/>
      <c r="Y1791" t="s">
        <v>240</v>
      </c>
      <c r="Z1791" s="43" t="str">
        <f>Raw_data[[#This Row],[Month]]&amp;Raw_data[[#This Row],[Locations]]&amp;Raw_data[[#This Row],[Looker2]]</f>
        <v>45292ConroePHP</v>
      </c>
      <c r="AA1791" s="44" t="str">
        <f>IFERROR(VLOOKUP(Raw_data[[#This Row],[Description]],'LU Table'!$A$1:$B$50,2,0),"")</f>
        <v>PHP</v>
      </c>
      <c r="AB1791" s="44" t="str">
        <f>TRIM(MID(Raw_data[[#This Row],[Location]],LEN("Positive Recovery- ")+1,LEN(Raw_data[[#This Row],[Location]])))</f>
        <v>Conroe</v>
      </c>
      <c r="AC1791" s="45">
        <f t="shared" si="28"/>
        <v>45292</v>
      </c>
      <c r="AD1791" s="44" t="str">
        <f>VLOOKUP(Raw_data[[#This Row],[Locations]]&amp;Raw_data[[#This Row],[Looker2]],Category!A:E,5,0)</f>
        <v>Affiliate</v>
      </c>
      <c r="AE1791" s="44" t="str">
        <f>Raw_data[[#This Row],[Locations]]&amp;Raw_data[[#This Row],[Looker2]]</f>
        <v>ConroePHP</v>
      </c>
    </row>
    <row r="1792" spans="1:31">
      <c r="A1792" s="15">
        <v>45309</v>
      </c>
      <c r="B1792" s="15">
        <v>45308</v>
      </c>
      <c r="C1792" t="s">
        <v>9</v>
      </c>
      <c r="D1792">
        <v>207733</v>
      </c>
      <c r="E1792" t="s">
        <v>1069</v>
      </c>
      <c r="F1792" t="s">
        <v>1070</v>
      </c>
      <c r="G1792" t="s">
        <v>1071</v>
      </c>
      <c r="H1792" t="s">
        <v>167</v>
      </c>
      <c r="I1792" t="s">
        <v>232</v>
      </c>
      <c r="J1792" t="s">
        <v>87</v>
      </c>
      <c r="K1792" t="s">
        <v>77</v>
      </c>
      <c r="L1792" t="s">
        <v>129</v>
      </c>
      <c r="M1792">
        <v>1</v>
      </c>
      <c r="N1792" s="47">
        <v>425</v>
      </c>
      <c r="O1792" s="47">
        <v>0</v>
      </c>
      <c r="P1792" s="47">
        <v>0</v>
      </c>
      <c r="Q1792" s="47">
        <v>0</v>
      </c>
      <c r="R1792" s="47">
        <v>0</v>
      </c>
      <c r="S1792" s="47">
        <v>0</v>
      </c>
      <c r="T1792" s="47">
        <v>425</v>
      </c>
      <c r="U1792" s="47">
        <v>42.5</v>
      </c>
      <c r="V1792" t="s">
        <v>71</v>
      </c>
      <c r="W1792" t="s">
        <v>72</v>
      </c>
      <c r="X1792"/>
      <c r="Y1792" t="s">
        <v>240</v>
      </c>
      <c r="Z1792" s="43" t="str">
        <f>Raw_data[[#This Row],[Month]]&amp;Raw_data[[#This Row],[Locations]]&amp;Raw_data[[#This Row],[Looker2]]</f>
        <v>45292HumblePHP</v>
      </c>
      <c r="AA1792" s="44" t="str">
        <f>IFERROR(VLOOKUP(Raw_data[[#This Row],[Description]],'LU Table'!$A$1:$B$50,2,0),"")</f>
        <v>PHP</v>
      </c>
      <c r="AB1792" s="44" t="str">
        <f>TRIM(MID(Raw_data[[#This Row],[Location]],LEN("Positive Recovery- ")+1,LEN(Raw_data[[#This Row],[Location]])))</f>
        <v>Humble</v>
      </c>
      <c r="AC1792" s="45">
        <f t="shared" si="28"/>
        <v>45292</v>
      </c>
      <c r="AD1792" s="44" t="str">
        <f>VLOOKUP(Raw_data[[#This Row],[Locations]]&amp;Raw_data[[#This Row],[Looker2]],Category!A:E,5,0)</f>
        <v>Affiliate</v>
      </c>
      <c r="AE1792" s="44" t="str">
        <f>Raw_data[[#This Row],[Locations]]&amp;Raw_data[[#This Row],[Looker2]]</f>
        <v>HumblePHP</v>
      </c>
    </row>
    <row r="1793" spans="1:31">
      <c r="A1793" s="15">
        <v>45309</v>
      </c>
      <c r="B1793" s="15">
        <v>45308</v>
      </c>
      <c r="C1793" t="s">
        <v>9</v>
      </c>
      <c r="D1793">
        <v>207734</v>
      </c>
      <c r="E1793" t="s">
        <v>188</v>
      </c>
      <c r="F1793" t="s">
        <v>449</v>
      </c>
      <c r="G1793" t="s">
        <v>513</v>
      </c>
      <c r="H1793" t="s">
        <v>157</v>
      </c>
      <c r="I1793" t="s">
        <v>232</v>
      </c>
      <c r="J1793" t="s">
        <v>88</v>
      </c>
      <c r="K1793" t="s">
        <v>77</v>
      </c>
      <c r="L1793" t="s">
        <v>129</v>
      </c>
      <c r="M1793">
        <v>1</v>
      </c>
      <c r="N1793" s="47">
        <v>400</v>
      </c>
      <c r="O1793" s="47">
        <v>0</v>
      </c>
      <c r="P1793" s="47">
        <v>0</v>
      </c>
      <c r="Q1793" s="47">
        <v>0</v>
      </c>
      <c r="R1793" s="47">
        <v>0</v>
      </c>
      <c r="S1793" s="47">
        <v>400</v>
      </c>
      <c r="T1793" s="47">
        <v>360</v>
      </c>
      <c r="U1793" s="47">
        <v>360</v>
      </c>
      <c r="V1793" t="s">
        <v>71</v>
      </c>
      <c r="W1793" t="s">
        <v>72</v>
      </c>
      <c r="X1793"/>
      <c r="Y1793" t="s">
        <v>240</v>
      </c>
      <c r="Z1793" s="43" t="str">
        <f>Raw_data[[#This Row],[Month]]&amp;Raw_data[[#This Row],[Locations]]&amp;Raw_data[[#This Row],[Looker2]]</f>
        <v>45292HumblePHP</v>
      </c>
      <c r="AA1793" s="44" t="str">
        <f>IFERROR(VLOOKUP(Raw_data[[#This Row],[Description]],'LU Table'!$A$1:$B$50,2,0),"")</f>
        <v>PHP</v>
      </c>
      <c r="AB1793" s="44" t="str">
        <f>TRIM(MID(Raw_data[[#This Row],[Location]],LEN("Positive Recovery- ")+1,LEN(Raw_data[[#This Row],[Location]])))</f>
        <v>Humble</v>
      </c>
      <c r="AC1793" s="45">
        <f t="shared" si="28"/>
        <v>45292</v>
      </c>
      <c r="AD1793" s="44" t="str">
        <f>VLOOKUP(Raw_data[[#This Row],[Locations]]&amp;Raw_data[[#This Row],[Looker2]],Category!A:E,5,0)</f>
        <v>Affiliate</v>
      </c>
      <c r="AE1793" s="44" t="str">
        <f>Raw_data[[#This Row],[Locations]]&amp;Raw_data[[#This Row],[Looker2]]</f>
        <v>HumblePHP</v>
      </c>
    </row>
    <row r="1794" spans="1:31">
      <c r="A1794" s="15">
        <v>45309</v>
      </c>
      <c r="B1794" s="15">
        <v>45308</v>
      </c>
      <c r="C1794" t="s">
        <v>9</v>
      </c>
      <c r="D1794">
        <v>207735</v>
      </c>
      <c r="E1794" t="s">
        <v>1091</v>
      </c>
      <c r="F1794" t="s">
        <v>609</v>
      </c>
      <c r="G1794" t="s">
        <v>614</v>
      </c>
      <c r="H1794" t="s">
        <v>157</v>
      </c>
      <c r="I1794" t="s">
        <v>232</v>
      </c>
      <c r="J1794" t="s">
        <v>88</v>
      </c>
      <c r="K1794" t="s">
        <v>77</v>
      </c>
      <c r="L1794" t="s">
        <v>129</v>
      </c>
      <c r="M1794">
        <v>1</v>
      </c>
      <c r="N1794" s="47">
        <v>400</v>
      </c>
      <c r="O1794" s="47">
        <v>0</v>
      </c>
      <c r="P1794" s="47">
        <v>0</v>
      </c>
      <c r="Q1794" s="47">
        <v>0</v>
      </c>
      <c r="R1794" s="47">
        <v>0</v>
      </c>
      <c r="S1794" s="47">
        <v>400</v>
      </c>
      <c r="T1794" s="47">
        <v>360</v>
      </c>
      <c r="U1794" s="47">
        <v>360</v>
      </c>
      <c r="V1794" t="s">
        <v>71</v>
      </c>
      <c r="W1794" t="s">
        <v>72</v>
      </c>
      <c r="X1794"/>
      <c r="Y1794" t="s">
        <v>240</v>
      </c>
      <c r="Z1794" s="43" t="str">
        <f>Raw_data[[#This Row],[Month]]&amp;Raw_data[[#This Row],[Locations]]&amp;Raw_data[[#This Row],[Looker2]]</f>
        <v>45292HumblePHP</v>
      </c>
      <c r="AA1794" s="44" t="str">
        <f>IFERROR(VLOOKUP(Raw_data[[#This Row],[Description]],'LU Table'!$A$1:$B$50,2,0),"")</f>
        <v>PHP</v>
      </c>
      <c r="AB1794" s="44" t="str">
        <f>TRIM(MID(Raw_data[[#This Row],[Location]],LEN("Positive Recovery- ")+1,LEN(Raw_data[[#This Row],[Location]])))</f>
        <v>Humble</v>
      </c>
      <c r="AC1794" s="45">
        <f t="shared" si="28"/>
        <v>45292</v>
      </c>
      <c r="AD1794" s="44" t="str">
        <f>VLOOKUP(Raw_data[[#This Row],[Locations]]&amp;Raw_data[[#This Row],[Looker2]],Category!A:E,5,0)</f>
        <v>Affiliate</v>
      </c>
      <c r="AE1794" s="44" t="str">
        <f>Raw_data[[#This Row],[Locations]]&amp;Raw_data[[#This Row],[Looker2]]</f>
        <v>HumblePHP</v>
      </c>
    </row>
    <row r="1795" spans="1:31">
      <c r="A1795" s="15">
        <v>45309</v>
      </c>
      <c r="B1795" s="15">
        <v>45308</v>
      </c>
      <c r="C1795" t="s">
        <v>9</v>
      </c>
      <c r="D1795">
        <v>207736</v>
      </c>
      <c r="E1795" t="s">
        <v>1039</v>
      </c>
      <c r="F1795" t="s">
        <v>689</v>
      </c>
      <c r="G1795" t="s">
        <v>445</v>
      </c>
      <c r="H1795" t="s">
        <v>167</v>
      </c>
      <c r="I1795" t="s">
        <v>232</v>
      </c>
      <c r="J1795" t="s">
        <v>87</v>
      </c>
      <c r="K1795" t="s">
        <v>77</v>
      </c>
      <c r="L1795" t="s">
        <v>129</v>
      </c>
      <c r="M1795">
        <v>1</v>
      </c>
      <c r="N1795" s="47">
        <v>425</v>
      </c>
      <c r="O1795" s="47">
        <v>0</v>
      </c>
      <c r="P1795" s="47">
        <v>0</v>
      </c>
      <c r="Q1795" s="47">
        <v>0</v>
      </c>
      <c r="R1795" s="47">
        <v>0</v>
      </c>
      <c r="S1795" s="47">
        <v>0</v>
      </c>
      <c r="T1795" s="47">
        <v>425</v>
      </c>
      <c r="U1795" s="47">
        <v>425</v>
      </c>
      <c r="V1795" t="s">
        <v>71</v>
      </c>
      <c r="W1795" t="s">
        <v>72</v>
      </c>
      <c r="X1795"/>
      <c r="Y1795" t="s">
        <v>240</v>
      </c>
      <c r="Z1795" s="43" t="str">
        <f>Raw_data[[#This Row],[Month]]&amp;Raw_data[[#This Row],[Locations]]&amp;Raw_data[[#This Row],[Looker2]]</f>
        <v>45292HumblePHP</v>
      </c>
      <c r="AA1795" s="44" t="str">
        <f>IFERROR(VLOOKUP(Raw_data[[#This Row],[Description]],'LU Table'!$A$1:$B$50,2,0),"")</f>
        <v>PHP</v>
      </c>
      <c r="AB1795" s="44" t="str">
        <f>TRIM(MID(Raw_data[[#This Row],[Location]],LEN("Positive Recovery- ")+1,LEN(Raw_data[[#This Row],[Location]])))</f>
        <v>Humble</v>
      </c>
      <c r="AC1795" s="45">
        <f t="shared" si="28"/>
        <v>45292</v>
      </c>
      <c r="AD1795" s="44" t="str">
        <f>VLOOKUP(Raw_data[[#This Row],[Locations]]&amp;Raw_data[[#This Row],[Looker2]],Category!A:E,5,0)</f>
        <v>Affiliate</v>
      </c>
      <c r="AE1795" s="44" t="str">
        <f>Raw_data[[#This Row],[Locations]]&amp;Raw_data[[#This Row],[Looker2]]</f>
        <v>HumblePHP</v>
      </c>
    </row>
    <row r="1796" spans="1:31">
      <c r="A1796" s="15">
        <v>45309</v>
      </c>
      <c r="B1796" s="15">
        <v>45308</v>
      </c>
      <c r="C1796" t="s">
        <v>9</v>
      </c>
      <c r="D1796">
        <v>207737</v>
      </c>
      <c r="E1796" t="s">
        <v>1089</v>
      </c>
      <c r="F1796" t="s">
        <v>329</v>
      </c>
      <c r="G1796" t="s">
        <v>1090</v>
      </c>
      <c r="H1796" t="s">
        <v>157</v>
      </c>
      <c r="I1796" t="s">
        <v>232</v>
      </c>
      <c r="J1796" t="s">
        <v>92</v>
      </c>
      <c r="K1796" t="s">
        <v>77</v>
      </c>
      <c r="L1796" t="s">
        <v>129</v>
      </c>
      <c r="M1796">
        <v>1</v>
      </c>
      <c r="N1796" s="47">
        <v>332</v>
      </c>
      <c r="O1796" s="47">
        <v>0</v>
      </c>
      <c r="P1796" s="47">
        <v>0</v>
      </c>
      <c r="Q1796" s="47">
        <v>0</v>
      </c>
      <c r="R1796" s="47">
        <v>0</v>
      </c>
      <c r="S1796" s="47">
        <v>332</v>
      </c>
      <c r="T1796" s="47">
        <v>298.8</v>
      </c>
      <c r="U1796" s="47">
        <v>298.8</v>
      </c>
      <c r="V1796" t="s">
        <v>71</v>
      </c>
      <c r="W1796" t="s">
        <v>72</v>
      </c>
      <c r="X1796"/>
      <c r="Y1796" t="s">
        <v>240</v>
      </c>
      <c r="Z1796" s="43" t="str">
        <f>Raw_data[[#This Row],[Month]]&amp;Raw_data[[#This Row],[Locations]]&amp;Raw_data[[#This Row],[Looker2]]</f>
        <v>45292HumblePHP</v>
      </c>
      <c r="AA1796" s="44" t="str">
        <f>IFERROR(VLOOKUP(Raw_data[[#This Row],[Description]],'LU Table'!$A$1:$B$50,2,0),"")</f>
        <v>PHP</v>
      </c>
      <c r="AB1796" s="44" t="str">
        <f>TRIM(MID(Raw_data[[#This Row],[Location]],LEN("Positive Recovery- ")+1,LEN(Raw_data[[#This Row],[Location]])))</f>
        <v>Humble</v>
      </c>
      <c r="AC1796" s="45">
        <f t="shared" si="28"/>
        <v>45292</v>
      </c>
      <c r="AD1796" s="44" t="str">
        <f>VLOOKUP(Raw_data[[#This Row],[Locations]]&amp;Raw_data[[#This Row],[Looker2]],Category!A:E,5,0)</f>
        <v>Affiliate</v>
      </c>
      <c r="AE1796" s="44" t="str">
        <f>Raw_data[[#This Row],[Locations]]&amp;Raw_data[[#This Row],[Looker2]]</f>
        <v>HumblePHP</v>
      </c>
    </row>
    <row r="1797" spans="1:31">
      <c r="A1797" s="15">
        <v>45309</v>
      </c>
      <c r="B1797" s="15">
        <v>45308</v>
      </c>
      <c r="C1797" t="s">
        <v>9</v>
      </c>
      <c r="D1797">
        <v>207738</v>
      </c>
      <c r="E1797" t="s">
        <v>783</v>
      </c>
      <c r="F1797" t="s">
        <v>784</v>
      </c>
      <c r="G1797" t="s">
        <v>785</v>
      </c>
      <c r="H1797" t="s">
        <v>160</v>
      </c>
      <c r="I1797" t="s">
        <v>232</v>
      </c>
      <c r="J1797" t="s">
        <v>95</v>
      </c>
      <c r="K1797" t="s">
        <v>77</v>
      </c>
      <c r="L1797" t="s">
        <v>128</v>
      </c>
      <c r="M1797">
        <v>1</v>
      </c>
      <c r="N1797" s="47">
        <v>130</v>
      </c>
      <c r="O1797" s="47">
        <v>0</v>
      </c>
      <c r="P1797" s="47">
        <v>0</v>
      </c>
      <c r="Q1797" s="47">
        <v>0</v>
      </c>
      <c r="R1797" s="47">
        <v>0</v>
      </c>
      <c r="S1797" s="47">
        <v>130</v>
      </c>
      <c r="T1797" s="47">
        <v>117</v>
      </c>
      <c r="U1797" s="47">
        <v>117</v>
      </c>
      <c r="V1797" t="s">
        <v>71</v>
      </c>
      <c r="W1797" t="s">
        <v>72</v>
      </c>
      <c r="X1797"/>
      <c r="Y1797" t="s">
        <v>240</v>
      </c>
      <c r="Z1797" s="43" t="str">
        <f>Raw_data[[#This Row],[Month]]&amp;Raw_data[[#This Row],[Locations]]&amp;Raw_data[[#This Row],[Looker2]]</f>
        <v>45292HumbleIOP</v>
      </c>
      <c r="AA1797" s="44" t="str">
        <f>IFERROR(VLOOKUP(Raw_data[[#This Row],[Description]],'LU Table'!$A$1:$B$50,2,0),"")</f>
        <v>IOP</v>
      </c>
      <c r="AB1797" s="44" t="str">
        <f>TRIM(MID(Raw_data[[#This Row],[Location]],LEN("Positive Recovery- ")+1,LEN(Raw_data[[#This Row],[Location]])))</f>
        <v>Humble</v>
      </c>
      <c r="AC1797" s="45">
        <f t="shared" si="28"/>
        <v>45292</v>
      </c>
      <c r="AD1797" s="44" t="str">
        <f>VLOOKUP(Raw_data[[#This Row],[Locations]]&amp;Raw_data[[#This Row],[Looker2]],Category!A:E,5,0)</f>
        <v>Affiliate</v>
      </c>
      <c r="AE1797" s="44" t="str">
        <f>Raw_data[[#This Row],[Locations]]&amp;Raw_data[[#This Row],[Looker2]]</f>
        <v>HumbleIOP</v>
      </c>
    </row>
    <row r="1798" spans="1:31">
      <c r="A1798" s="15">
        <v>45309</v>
      </c>
      <c r="B1798" s="15">
        <v>45308</v>
      </c>
      <c r="C1798" t="s">
        <v>9</v>
      </c>
      <c r="D1798">
        <v>207739</v>
      </c>
      <c r="E1798" t="s">
        <v>872</v>
      </c>
      <c r="F1798" t="s">
        <v>873</v>
      </c>
      <c r="G1798" t="s">
        <v>276</v>
      </c>
      <c r="H1798" t="s">
        <v>159</v>
      </c>
      <c r="I1798" t="s">
        <v>232</v>
      </c>
      <c r="J1798" t="s">
        <v>88</v>
      </c>
      <c r="K1798" t="s">
        <v>77</v>
      </c>
      <c r="L1798" t="s">
        <v>128</v>
      </c>
      <c r="M1798">
        <v>1</v>
      </c>
      <c r="N1798" s="47">
        <v>250</v>
      </c>
      <c r="O1798" s="47">
        <v>0</v>
      </c>
      <c r="P1798" s="47">
        <v>0</v>
      </c>
      <c r="Q1798" s="47">
        <v>0</v>
      </c>
      <c r="R1798" s="47">
        <v>0</v>
      </c>
      <c r="S1798" s="47">
        <v>250</v>
      </c>
      <c r="T1798" s="47">
        <v>225</v>
      </c>
      <c r="U1798" s="47">
        <v>225</v>
      </c>
      <c r="V1798" t="s">
        <v>71</v>
      </c>
      <c r="W1798" t="s">
        <v>72</v>
      </c>
      <c r="X1798"/>
      <c r="Y1798" t="s">
        <v>240</v>
      </c>
      <c r="Z1798" s="43" t="str">
        <f>Raw_data[[#This Row],[Month]]&amp;Raw_data[[#This Row],[Locations]]&amp;Raw_data[[#This Row],[Looker2]]</f>
        <v>45292HumbleIOP</v>
      </c>
      <c r="AA1798" s="44" t="str">
        <f>IFERROR(VLOOKUP(Raw_data[[#This Row],[Description]],'LU Table'!$A$1:$B$50,2,0),"")</f>
        <v>IOP</v>
      </c>
      <c r="AB1798" s="44" t="str">
        <f>TRIM(MID(Raw_data[[#This Row],[Location]],LEN("Positive Recovery- ")+1,LEN(Raw_data[[#This Row],[Location]])))</f>
        <v>Humble</v>
      </c>
      <c r="AC1798" s="45">
        <f t="shared" si="28"/>
        <v>45292</v>
      </c>
      <c r="AD1798" s="44" t="str">
        <f>VLOOKUP(Raw_data[[#This Row],[Locations]]&amp;Raw_data[[#This Row],[Looker2]],Category!A:E,5,0)</f>
        <v>Affiliate</v>
      </c>
      <c r="AE1798" s="44" t="str">
        <f>Raw_data[[#This Row],[Locations]]&amp;Raw_data[[#This Row],[Looker2]]</f>
        <v>HumbleIOP</v>
      </c>
    </row>
    <row r="1799" spans="1:31">
      <c r="A1799" s="15">
        <v>45309</v>
      </c>
      <c r="B1799" s="15">
        <v>45308</v>
      </c>
      <c r="C1799" t="s">
        <v>9</v>
      </c>
      <c r="D1799">
        <v>207740</v>
      </c>
      <c r="E1799" t="s">
        <v>987</v>
      </c>
      <c r="F1799" t="s">
        <v>520</v>
      </c>
      <c r="G1799" t="s">
        <v>988</v>
      </c>
      <c r="H1799" t="s">
        <v>158</v>
      </c>
      <c r="I1799" t="s">
        <v>232</v>
      </c>
      <c r="J1799" t="s">
        <v>88</v>
      </c>
      <c r="K1799" t="s">
        <v>77</v>
      </c>
      <c r="L1799" t="s">
        <v>128</v>
      </c>
      <c r="M1799">
        <v>1</v>
      </c>
      <c r="N1799" s="47">
        <v>250</v>
      </c>
      <c r="O1799" s="47">
        <v>0</v>
      </c>
      <c r="P1799" s="47">
        <v>0</v>
      </c>
      <c r="Q1799" s="47">
        <v>0</v>
      </c>
      <c r="R1799" s="47">
        <v>0</v>
      </c>
      <c r="S1799" s="47">
        <v>0</v>
      </c>
      <c r="T1799" s="47">
        <v>225</v>
      </c>
      <c r="U1799" s="47">
        <v>96.53</v>
      </c>
      <c r="V1799" t="s">
        <v>71</v>
      </c>
      <c r="W1799" t="s">
        <v>72</v>
      </c>
      <c r="X1799"/>
      <c r="Y1799" t="s">
        <v>240</v>
      </c>
      <c r="Z1799" s="43" t="str">
        <f>Raw_data[[#This Row],[Month]]&amp;Raw_data[[#This Row],[Locations]]&amp;Raw_data[[#This Row],[Looker2]]</f>
        <v>45292HumbleIOP</v>
      </c>
      <c r="AA1799" s="44" t="str">
        <f>IFERROR(VLOOKUP(Raw_data[[#This Row],[Description]],'LU Table'!$A$1:$B$50,2,0),"")</f>
        <v>IOP</v>
      </c>
      <c r="AB1799" s="44" t="str">
        <f>TRIM(MID(Raw_data[[#This Row],[Location]],LEN("Positive Recovery- ")+1,LEN(Raw_data[[#This Row],[Location]])))</f>
        <v>Humble</v>
      </c>
      <c r="AC1799" s="45">
        <f t="shared" si="28"/>
        <v>45292</v>
      </c>
      <c r="AD1799" s="44" t="str">
        <f>VLOOKUP(Raw_data[[#This Row],[Locations]]&amp;Raw_data[[#This Row],[Looker2]],Category!A:E,5,0)</f>
        <v>Affiliate</v>
      </c>
      <c r="AE1799" s="44" t="str">
        <f>Raw_data[[#This Row],[Locations]]&amp;Raw_data[[#This Row],[Looker2]]</f>
        <v>HumbleIOP</v>
      </c>
    </row>
    <row r="1800" spans="1:31">
      <c r="A1800" s="15">
        <v>45309</v>
      </c>
      <c r="B1800" s="15">
        <v>45308</v>
      </c>
      <c r="C1800" t="s">
        <v>9</v>
      </c>
      <c r="D1800">
        <v>207741</v>
      </c>
      <c r="E1800" t="s">
        <v>856</v>
      </c>
      <c r="F1800" t="s">
        <v>410</v>
      </c>
      <c r="G1800" t="s">
        <v>393</v>
      </c>
      <c r="H1800" t="s">
        <v>158</v>
      </c>
      <c r="I1800" t="s">
        <v>232</v>
      </c>
      <c r="J1800" t="s">
        <v>88</v>
      </c>
      <c r="K1800" t="s">
        <v>77</v>
      </c>
      <c r="L1800" t="s">
        <v>128</v>
      </c>
      <c r="M1800">
        <v>1</v>
      </c>
      <c r="N1800" s="47">
        <v>250</v>
      </c>
      <c r="O1800" s="47">
        <v>0</v>
      </c>
      <c r="P1800" s="47">
        <v>0</v>
      </c>
      <c r="Q1800" s="47">
        <v>0</v>
      </c>
      <c r="R1800" s="47">
        <v>0</v>
      </c>
      <c r="S1800" s="47">
        <v>0</v>
      </c>
      <c r="T1800" s="47">
        <v>225</v>
      </c>
      <c r="U1800" s="47">
        <v>25</v>
      </c>
      <c r="V1800" t="s">
        <v>71</v>
      </c>
      <c r="W1800" t="s">
        <v>72</v>
      </c>
      <c r="X1800"/>
      <c r="Y1800" t="s">
        <v>240</v>
      </c>
      <c r="Z1800" s="43" t="str">
        <f>Raw_data[[#This Row],[Month]]&amp;Raw_data[[#This Row],[Locations]]&amp;Raw_data[[#This Row],[Looker2]]</f>
        <v>45292HumbleIOP</v>
      </c>
      <c r="AA1800" s="44" t="str">
        <f>IFERROR(VLOOKUP(Raw_data[[#This Row],[Description]],'LU Table'!$A$1:$B$50,2,0),"")</f>
        <v>IOP</v>
      </c>
      <c r="AB1800" s="44" t="str">
        <f>TRIM(MID(Raw_data[[#This Row],[Location]],LEN("Positive Recovery- ")+1,LEN(Raw_data[[#This Row],[Location]])))</f>
        <v>Humble</v>
      </c>
      <c r="AC1800" s="45">
        <f t="shared" si="28"/>
        <v>45292</v>
      </c>
      <c r="AD1800" s="44" t="str">
        <f>VLOOKUP(Raw_data[[#This Row],[Locations]]&amp;Raw_data[[#This Row],[Looker2]],Category!A:E,5,0)</f>
        <v>Affiliate</v>
      </c>
      <c r="AE1800" s="44" t="str">
        <f>Raw_data[[#This Row],[Locations]]&amp;Raw_data[[#This Row],[Looker2]]</f>
        <v>HumbleIOP</v>
      </c>
    </row>
    <row r="1801" spans="1:31">
      <c r="A1801" s="15">
        <v>45309</v>
      </c>
      <c r="B1801" s="15">
        <v>45308</v>
      </c>
      <c r="C1801" t="s">
        <v>9</v>
      </c>
      <c r="D1801">
        <v>207743</v>
      </c>
      <c r="E1801" t="s">
        <v>953</v>
      </c>
      <c r="F1801" t="s">
        <v>417</v>
      </c>
      <c r="G1801" t="s">
        <v>263</v>
      </c>
      <c r="H1801" t="s">
        <v>160</v>
      </c>
      <c r="I1801" t="s">
        <v>232</v>
      </c>
      <c r="J1801" t="s">
        <v>95</v>
      </c>
      <c r="K1801" t="s">
        <v>77</v>
      </c>
      <c r="L1801" t="s">
        <v>128</v>
      </c>
      <c r="M1801">
        <v>1</v>
      </c>
      <c r="N1801" s="47">
        <v>130</v>
      </c>
      <c r="O1801" s="47">
        <v>0</v>
      </c>
      <c r="P1801" s="47">
        <v>0</v>
      </c>
      <c r="Q1801" s="47">
        <v>0</v>
      </c>
      <c r="R1801" s="47">
        <v>0</v>
      </c>
      <c r="S1801" s="47">
        <v>130</v>
      </c>
      <c r="T1801" s="47">
        <v>117</v>
      </c>
      <c r="U1801" s="47">
        <v>117</v>
      </c>
      <c r="V1801" t="s">
        <v>71</v>
      </c>
      <c r="W1801" t="s">
        <v>72</v>
      </c>
      <c r="X1801"/>
      <c r="Y1801" t="s">
        <v>240</v>
      </c>
      <c r="Z1801" s="43" t="str">
        <f>Raw_data[[#This Row],[Month]]&amp;Raw_data[[#This Row],[Locations]]&amp;Raw_data[[#This Row],[Looker2]]</f>
        <v>45292HumbleIOP</v>
      </c>
      <c r="AA1801" s="44" t="str">
        <f>IFERROR(VLOOKUP(Raw_data[[#This Row],[Description]],'LU Table'!$A$1:$B$50,2,0),"")</f>
        <v>IOP</v>
      </c>
      <c r="AB1801" s="44" t="str">
        <f>TRIM(MID(Raw_data[[#This Row],[Location]],LEN("Positive Recovery- ")+1,LEN(Raw_data[[#This Row],[Location]])))</f>
        <v>Humble</v>
      </c>
      <c r="AC1801" s="45">
        <f t="shared" si="28"/>
        <v>45292</v>
      </c>
      <c r="AD1801" s="44" t="str">
        <f>VLOOKUP(Raw_data[[#This Row],[Locations]]&amp;Raw_data[[#This Row],[Looker2]],Category!A:E,5,0)</f>
        <v>Affiliate</v>
      </c>
      <c r="AE1801" s="44" t="str">
        <f>Raw_data[[#This Row],[Locations]]&amp;Raw_data[[#This Row],[Looker2]]</f>
        <v>HumbleIOP</v>
      </c>
    </row>
    <row r="1802" spans="1:31">
      <c r="A1802" s="15">
        <v>45309</v>
      </c>
      <c r="B1802" s="15">
        <v>45308</v>
      </c>
      <c r="C1802" t="s">
        <v>9</v>
      </c>
      <c r="D1802">
        <v>207744</v>
      </c>
      <c r="E1802" t="s">
        <v>824</v>
      </c>
      <c r="F1802" t="s">
        <v>539</v>
      </c>
      <c r="G1802" t="s">
        <v>825</v>
      </c>
      <c r="H1802" t="s">
        <v>158</v>
      </c>
      <c r="I1802" t="s">
        <v>232</v>
      </c>
      <c r="J1802" t="s">
        <v>88</v>
      </c>
      <c r="K1802" t="s">
        <v>77</v>
      </c>
      <c r="L1802" t="s">
        <v>128</v>
      </c>
      <c r="M1802">
        <v>1</v>
      </c>
      <c r="N1802" s="47">
        <v>250</v>
      </c>
      <c r="O1802" s="47">
        <v>0</v>
      </c>
      <c r="P1802" s="47">
        <v>0</v>
      </c>
      <c r="Q1802" s="47">
        <v>0</v>
      </c>
      <c r="R1802" s="47">
        <v>0</v>
      </c>
      <c r="S1802" s="47">
        <v>0</v>
      </c>
      <c r="T1802" s="47">
        <v>225</v>
      </c>
      <c r="U1802" s="47">
        <v>225</v>
      </c>
      <c r="V1802" t="s">
        <v>71</v>
      </c>
      <c r="W1802" t="s">
        <v>72</v>
      </c>
      <c r="X1802"/>
      <c r="Y1802" t="s">
        <v>240</v>
      </c>
      <c r="Z1802" s="43" t="str">
        <f>Raw_data[[#This Row],[Month]]&amp;Raw_data[[#This Row],[Locations]]&amp;Raw_data[[#This Row],[Looker2]]</f>
        <v>45292HumbleIOP</v>
      </c>
      <c r="AA1802" s="44" t="str">
        <f>IFERROR(VLOOKUP(Raw_data[[#This Row],[Description]],'LU Table'!$A$1:$B$50,2,0),"")</f>
        <v>IOP</v>
      </c>
      <c r="AB1802" s="44" t="str">
        <f>TRIM(MID(Raw_data[[#This Row],[Location]],LEN("Positive Recovery- ")+1,LEN(Raw_data[[#This Row],[Location]])))</f>
        <v>Humble</v>
      </c>
      <c r="AC1802" s="45">
        <f t="shared" si="28"/>
        <v>45292</v>
      </c>
      <c r="AD1802" s="44" t="str">
        <f>VLOOKUP(Raw_data[[#This Row],[Locations]]&amp;Raw_data[[#This Row],[Looker2]],Category!A:E,5,0)</f>
        <v>Affiliate</v>
      </c>
      <c r="AE1802" s="44" t="str">
        <f>Raw_data[[#This Row],[Locations]]&amp;Raw_data[[#This Row],[Looker2]]</f>
        <v>HumbleIOP</v>
      </c>
    </row>
    <row r="1803" spans="1:31">
      <c r="A1803" s="15">
        <v>45309</v>
      </c>
      <c r="B1803" s="15">
        <v>45308</v>
      </c>
      <c r="C1803" t="s">
        <v>9</v>
      </c>
      <c r="D1803">
        <v>207745</v>
      </c>
      <c r="E1803" t="s">
        <v>884</v>
      </c>
      <c r="F1803" t="s">
        <v>324</v>
      </c>
      <c r="G1803" t="s">
        <v>643</v>
      </c>
      <c r="H1803" t="s">
        <v>158</v>
      </c>
      <c r="I1803" t="s">
        <v>232</v>
      </c>
      <c r="J1803" t="s">
        <v>87</v>
      </c>
      <c r="K1803" t="s">
        <v>77</v>
      </c>
      <c r="L1803" t="s">
        <v>128</v>
      </c>
      <c r="M1803">
        <v>1</v>
      </c>
      <c r="N1803" s="47">
        <v>275</v>
      </c>
      <c r="O1803" s="47">
        <v>0</v>
      </c>
      <c r="P1803" s="47">
        <v>0</v>
      </c>
      <c r="Q1803" s="47">
        <v>0</v>
      </c>
      <c r="R1803" s="47">
        <v>0</v>
      </c>
      <c r="S1803" s="47">
        <v>0</v>
      </c>
      <c r="T1803" s="47">
        <v>247.5</v>
      </c>
      <c r="U1803" s="47">
        <v>0</v>
      </c>
      <c r="V1803" t="s">
        <v>71</v>
      </c>
      <c r="W1803" t="s">
        <v>72</v>
      </c>
      <c r="X1803"/>
      <c r="Y1803" t="s">
        <v>240</v>
      </c>
      <c r="Z1803" s="43" t="str">
        <f>Raw_data[[#This Row],[Month]]&amp;Raw_data[[#This Row],[Locations]]&amp;Raw_data[[#This Row],[Looker2]]</f>
        <v>45292HumbleIOP</v>
      </c>
      <c r="AA1803" s="44" t="str">
        <f>IFERROR(VLOOKUP(Raw_data[[#This Row],[Description]],'LU Table'!$A$1:$B$50,2,0),"")</f>
        <v>IOP</v>
      </c>
      <c r="AB1803" s="44" t="str">
        <f>TRIM(MID(Raw_data[[#This Row],[Location]],LEN("Positive Recovery- ")+1,LEN(Raw_data[[#This Row],[Location]])))</f>
        <v>Humble</v>
      </c>
      <c r="AC1803" s="45">
        <f t="shared" si="28"/>
        <v>45292</v>
      </c>
      <c r="AD1803" s="44" t="str">
        <f>VLOOKUP(Raw_data[[#This Row],[Locations]]&amp;Raw_data[[#This Row],[Looker2]],Category!A:E,5,0)</f>
        <v>Affiliate</v>
      </c>
      <c r="AE1803" s="44" t="str">
        <f>Raw_data[[#This Row],[Locations]]&amp;Raw_data[[#This Row],[Looker2]]</f>
        <v>HumbleIOP</v>
      </c>
    </row>
    <row r="1804" spans="1:31">
      <c r="A1804" s="15">
        <v>45309</v>
      </c>
      <c r="B1804" s="15">
        <v>45308</v>
      </c>
      <c r="C1804" t="s">
        <v>9</v>
      </c>
      <c r="D1804">
        <v>207746</v>
      </c>
      <c r="E1804" t="s">
        <v>1063</v>
      </c>
      <c r="F1804" t="s">
        <v>827</v>
      </c>
      <c r="G1804" t="s">
        <v>996</v>
      </c>
      <c r="H1804" t="s">
        <v>159</v>
      </c>
      <c r="I1804" t="s">
        <v>232</v>
      </c>
      <c r="J1804" t="s">
        <v>17</v>
      </c>
      <c r="K1804" t="s">
        <v>18</v>
      </c>
      <c r="L1804" t="s">
        <v>128</v>
      </c>
      <c r="M1804">
        <v>1</v>
      </c>
      <c r="N1804" s="47">
        <v>225</v>
      </c>
      <c r="O1804" s="47">
        <v>0</v>
      </c>
      <c r="P1804" s="47">
        <v>0</v>
      </c>
      <c r="Q1804" s="47">
        <v>0</v>
      </c>
      <c r="R1804" s="47">
        <v>0</v>
      </c>
      <c r="S1804" s="47">
        <v>225</v>
      </c>
      <c r="T1804" s="47">
        <v>225</v>
      </c>
      <c r="U1804" s="47">
        <v>225</v>
      </c>
      <c r="V1804" t="s">
        <v>71</v>
      </c>
      <c r="W1804" t="s">
        <v>72</v>
      </c>
      <c r="X1804"/>
      <c r="Y1804" t="s">
        <v>240</v>
      </c>
      <c r="Z1804" s="43" t="str">
        <f>Raw_data[[#This Row],[Month]]&amp;Raw_data[[#This Row],[Locations]]&amp;Raw_data[[#This Row],[Looker2]]</f>
        <v>45292San AntonioIOP</v>
      </c>
      <c r="AA1804" s="44" t="str">
        <f>IFERROR(VLOOKUP(Raw_data[[#This Row],[Description]],'LU Table'!$A$1:$B$50,2,0),"")</f>
        <v>IOP</v>
      </c>
      <c r="AB1804" s="44" t="str">
        <f>TRIM(MID(Raw_data[[#This Row],[Location]],LEN("Positive Recovery- ")+1,LEN(Raw_data[[#This Row],[Location]])))</f>
        <v>San Antonio</v>
      </c>
      <c r="AC1804" s="45">
        <f t="shared" si="28"/>
        <v>45292</v>
      </c>
      <c r="AD1804" s="44" t="str">
        <f>VLOOKUP(Raw_data[[#This Row],[Locations]]&amp;Raw_data[[#This Row],[Looker2]],Category!A:E,5,0)</f>
        <v>Affiliate</v>
      </c>
      <c r="AE1804" s="44" t="str">
        <f>Raw_data[[#This Row],[Locations]]&amp;Raw_data[[#This Row],[Looker2]]</f>
        <v>San AntonioIOP</v>
      </c>
    </row>
    <row r="1805" spans="1:31">
      <c r="A1805" s="15">
        <v>45309</v>
      </c>
      <c r="B1805" s="15">
        <v>45308</v>
      </c>
      <c r="C1805" t="s">
        <v>9</v>
      </c>
      <c r="D1805">
        <v>207747</v>
      </c>
      <c r="E1805" t="s">
        <v>100</v>
      </c>
      <c r="F1805" t="s">
        <v>345</v>
      </c>
      <c r="G1805" t="s">
        <v>346</v>
      </c>
      <c r="H1805" t="s">
        <v>160</v>
      </c>
      <c r="I1805" t="s">
        <v>232</v>
      </c>
      <c r="J1805" t="s">
        <v>95</v>
      </c>
      <c r="K1805" t="s">
        <v>76</v>
      </c>
      <c r="L1805" t="s">
        <v>128</v>
      </c>
      <c r="M1805">
        <v>1</v>
      </c>
      <c r="N1805" s="47">
        <v>130</v>
      </c>
      <c r="O1805" s="47">
        <v>0</v>
      </c>
      <c r="P1805" s="47">
        <v>0</v>
      </c>
      <c r="Q1805" s="47">
        <v>0</v>
      </c>
      <c r="R1805" s="47">
        <v>0</v>
      </c>
      <c r="S1805" s="47">
        <v>0</v>
      </c>
      <c r="T1805" s="47">
        <v>117</v>
      </c>
      <c r="U1805" s="47">
        <v>32.5</v>
      </c>
      <c r="V1805" t="s">
        <v>71</v>
      </c>
      <c r="W1805" t="s">
        <v>72</v>
      </c>
      <c r="X1805"/>
      <c r="Y1805" t="s">
        <v>240</v>
      </c>
      <c r="Z1805" s="43" t="str">
        <f>Raw_data[[#This Row],[Month]]&amp;Raw_data[[#This Row],[Locations]]&amp;Raw_data[[#This Row],[Looker2]]</f>
        <v>45292MontroseIOP</v>
      </c>
      <c r="AA1805" s="44" t="str">
        <f>IFERROR(VLOOKUP(Raw_data[[#This Row],[Description]],'LU Table'!$A$1:$B$50,2,0),"")</f>
        <v>IOP</v>
      </c>
      <c r="AB1805" s="44" t="str">
        <f>TRIM(MID(Raw_data[[#This Row],[Location]],LEN("Positive Recovery- ")+1,LEN(Raw_data[[#This Row],[Location]])))</f>
        <v>Montrose</v>
      </c>
      <c r="AC1805" s="45">
        <f t="shared" si="28"/>
        <v>45292</v>
      </c>
      <c r="AD1805" s="44" t="str">
        <f>VLOOKUP(Raw_data[[#This Row],[Locations]]&amp;Raw_data[[#This Row],[Looker2]],Category!A:E,5,0)</f>
        <v>Company Owned</v>
      </c>
      <c r="AE1805" s="44" t="str">
        <f>Raw_data[[#This Row],[Locations]]&amp;Raw_data[[#This Row],[Looker2]]</f>
        <v>MontroseIOP</v>
      </c>
    </row>
    <row r="1806" spans="1:31">
      <c r="A1806" s="15">
        <v>45309</v>
      </c>
      <c r="B1806" s="15">
        <v>45308</v>
      </c>
      <c r="C1806" t="s">
        <v>9</v>
      </c>
      <c r="D1806">
        <v>207748</v>
      </c>
      <c r="E1806" t="s">
        <v>615</v>
      </c>
      <c r="F1806" t="s">
        <v>616</v>
      </c>
      <c r="G1806" t="s">
        <v>617</v>
      </c>
      <c r="H1806" t="s">
        <v>160</v>
      </c>
      <c r="I1806" t="s">
        <v>232</v>
      </c>
      <c r="J1806" t="s">
        <v>94</v>
      </c>
      <c r="K1806" t="s">
        <v>76</v>
      </c>
      <c r="L1806" t="s">
        <v>128</v>
      </c>
      <c r="M1806">
        <v>1</v>
      </c>
      <c r="N1806" s="47">
        <v>215</v>
      </c>
      <c r="O1806" s="47">
        <v>0</v>
      </c>
      <c r="P1806" s="47">
        <v>0</v>
      </c>
      <c r="Q1806" s="47">
        <v>0</v>
      </c>
      <c r="R1806" s="47">
        <v>0</v>
      </c>
      <c r="S1806" s="47">
        <v>0</v>
      </c>
      <c r="T1806" s="47">
        <v>193.5</v>
      </c>
      <c r="U1806" s="47">
        <v>32.25</v>
      </c>
      <c r="V1806" t="s">
        <v>71</v>
      </c>
      <c r="W1806" t="s">
        <v>72</v>
      </c>
      <c r="X1806"/>
      <c r="Y1806" t="s">
        <v>240</v>
      </c>
      <c r="Z1806" s="43" t="str">
        <f>Raw_data[[#This Row],[Month]]&amp;Raw_data[[#This Row],[Locations]]&amp;Raw_data[[#This Row],[Looker2]]</f>
        <v>45292MontroseIOP</v>
      </c>
      <c r="AA1806" s="44" t="str">
        <f>IFERROR(VLOOKUP(Raw_data[[#This Row],[Description]],'LU Table'!$A$1:$B$50,2,0),"")</f>
        <v>IOP</v>
      </c>
      <c r="AB1806" s="44" t="str">
        <f>TRIM(MID(Raw_data[[#This Row],[Location]],LEN("Positive Recovery- ")+1,LEN(Raw_data[[#This Row],[Location]])))</f>
        <v>Montrose</v>
      </c>
      <c r="AC1806" s="45">
        <f t="shared" si="28"/>
        <v>45292</v>
      </c>
      <c r="AD1806" s="44" t="str">
        <f>VLOOKUP(Raw_data[[#This Row],[Locations]]&amp;Raw_data[[#This Row],[Looker2]],Category!A:E,5,0)</f>
        <v>Company Owned</v>
      </c>
      <c r="AE1806" s="44" t="str">
        <f>Raw_data[[#This Row],[Locations]]&amp;Raw_data[[#This Row],[Looker2]]</f>
        <v>MontroseIOP</v>
      </c>
    </row>
    <row r="1807" spans="1:31">
      <c r="A1807" s="15">
        <v>45309</v>
      </c>
      <c r="B1807" s="15">
        <v>45308</v>
      </c>
      <c r="C1807" t="s">
        <v>9</v>
      </c>
      <c r="D1807">
        <v>207749</v>
      </c>
      <c r="E1807" t="s">
        <v>799</v>
      </c>
      <c r="F1807" t="s">
        <v>321</v>
      </c>
      <c r="G1807" t="s">
        <v>800</v>
      </c>
      <c r="H1807" t="s">
        <v>158</v>
      </c>
      <c r="I1807" t="s">
        <v>232</v>
      </c>
      <c r="J1807" t="s">
        <v>933</v>
      </c>
      <c r="K1807" t="s">
        <v>76</v>
      </c>
      <c r="L1807" t="s">
        <v>128</v>
      </c>
      <c r="M1807">
        <v>1</v>
      </c>
      <c r="N1807" s="47">
        <v>1500</v>
      </c>
      <c r="O1807" s="47">
        <v>0</v>
      </c>
      <c r="P1807" s="47">
        <v>0</v>
      </c>
      <c r="Q1807" s="47">
        <v>0</v>
      </c>
      <c r="R1807" s="47">
        <v>0</v>
      </c>
      <c r="S1807" s="47">
        <v>1500</v>
      </c>
      <c r="T1807" s="47">
        <v>225</v>
      </c>
      <c r="U1807" s="47">
        <v>225</v>
      </c>
      <c r="V1807" t="s">
        <v>71</v>
      </c>
      <c r="W1807" t="s">
        <v>72</v>
      </c>
      <c r="X1807"/>
      <c r="Y1807" t="s">
        <v>240</v>
      </c>
      <c r="Z1807" s="43" t="str">
        <f>Raw_data[[#This Row],[Month]]&amp;Raw_data[[#This Row],[Locations]]&amp;Raw_data[[#This Row],[Looker2]]</f>
        <v>45292MontroseIOP</v>
      </c>
      <c r="AA1807" s="44" t="str">
        <f>IFERROR(VLOOKUP(Raw_data[[#This Row],[Description]],'LU Table'!$A$1:$B$50,2,0),"")</f>
        <v>IOP</v>
      </c>
      <c r="AB1807" s="44" t="str">
        <f>TRIM(MID(Raw_data[[#This Row],[Location]],LEN("Positive Recovery- ")+1,LEN(Raw_data[[#This Row],[Location]])))</f>
        <v>Montrose</v>
      </c>
      <c r="AC1807" s="45">
        <f t="shared" si="28"/>
        <v>45292</v>
      </c>
      <c r="AD1807" s="44" t="str">
        <f>VLOOKUP(Raw_data[[#This Row],[Locations]]&amp;Raw_data[[#This Row],[Looker2]],Category!A:E,5,0)</f>
        <v>Company Owned</v>
      </c>
      <c r="AE1807" s="44" t="str">
        <f>Raw_data[[#This Row],[Locations]]&amp;Raw_data[[#This Row],[Looker2]]</f>
        <v>MontroseIOP</v>
      </c>
    </row>
    <row r="1808" spans="1:31">
      <c r="A1808" s="15">
        <v>45309</v>
      </c>
      <c r="B1808" s="15">
        <v>45308</v>
      </c>
      <c r="C1808" t="s">
        <v>9</v>
      </c>
      <c r="D1808">
        <v>207750</v>
      </c>
      <c r="E1808" t="s">
        <v>698</v>
      </c>
      <c r="F1808" t="s">
        <v>260</v>
      </c>
      <c r="G1808" t="s">
        <v>436</v>
      </c>
      <c r="H1808" t="s">
        <v>160</v>
      </c>
      <c r="I1808" t="s">
        <v>232</v>
      </c>
      <c r="J1808" t="s">
        <v>95</v>
      </c>
      <c r="K1808" t="s">
        <v>76</v>
      </c>
      <c r="L1808" t="s">
        <v>128</v>
      </c>
      <c r="M1808">
        <v>1</v>
      </c>
      <c r="N1808" s="47">
        <v>130</v>
      </c>
      <c r="O1808" s="47">
        <v>0</v>
      </c>
      <c r="P1808" s="47">
        <v>0</v>
      </c>
      <c r="Q1808" s="47">
        <v>0</v>
      </c>
      <c r="R1808" s="47">
        <v>0</v>
      </c>
      <c r="S1808" s="47">
        <v>130</v>
      </c>
      <c r="T1808" s="47">
        <v>117</v>
      </c>
      <c r="U1808" s="47">
        <v>117</v>
      </c>
      <c r="V1808" t="s">
        <v>71</v>
      </c>
      <c r="W1808" t="s">
        <v>72</v>
      </c>
      <c r="X1808"/>
      <c r="Y1808" t="s">
        <v>240</v>
      </c>
      <c r="Z1808" s="43" t="str">
        <f>Raw_data[[#This Row],[Month]]&amp;Raw_data[[#This Row],[Locations]]&amp;Raw_data[[#This Row],[Looker2]]</f>
        <v>45292MontroseIOP</v>
      </c>
      <c r="AA1808" s="44" t="str">
        <f>IFERROR(VLOOKUP(Raw_data[[#This Row],[Description]],'LU Table'!$A$1:$B$50,2,0),"")</f>
        <v>IOP</v>
      </c>
      <c r="AB1808" s="44" t="str">
        <f>TRIM(MID(Raw_data[[#This Row],[Location]],LEN("Positive Recovery- ")+1,LEN(Raw_data[[#This Row],[Location]])))</f>
        <v>Montrose</v>
      </c>
      <c r="AC1808" s="45">
        <f t="shared" si="28"/>
        <v>45292</v>
      </c>
      <c r="AD1808" s="44" t="str">
        <f>VLOOKUP(Raw_data[[#This Row],[Locations]]&amp;Raw_data[[#This Row],[Looker2]],Category!A:E,5,0)</f>
        <v>Company Owned</v>
      </c>
      <c r="AE1808" s="44" t="str">
        <f>Raw_data[[#This Row],[Locations]]&amp;Raw_data[[#This Row],[Looker2]]</f>
        <v>MontroseIOP</v>
      </c>
    </row>
    <row r="1809" spans="1:31">
      <c r="A1809" s="15">
        <v>45309</v>
      </c>
      <c r="B1809" s="15">
        <v>45308</v>
      </c>
      <c r="C1809" t="s">
        <v>9</v>
      </c>
      <c r="D1809">
        <v>207751</v>
      </c>
      <c r="E1809" t="s">
        <v>939</v>
      </c>
      <c r="F1809" t="s">
        <v>321</v>
      </c>
      <c r="G1809" t="s">
        <v>940</v>
      </c>
      <c r="H1809" t="s">
        <v>158</v>
      </c>
      <c r="I1809" t="s">
        <v>232</v>
      </c>
      <c r="J1809" t="s">
        <v>88</v>
      </c>
      <c r="K1809" t="s">
        <v>76</v>
      </c>
      <c r="L1809" t="s">
        <v>128</v>
      </c>
      <c r="M1809">
        <v>1</v>
      </c>
      <c r="N1809" s="47">
        <v>250</v>
      </c>
      <c r="O1809" s="47">
        <v>0</v>
      </c>
      <c r="P1809" s="47">
        <v>0</v>
      </c>
      <c r="Q1809" s="47">
        <v>0</v>
      </c>
      <c r="R1809" s="47">
        <v>0</v>
      </c>
      <c r="S1809" s="47">
        <v>250</v>
      </c>
      <c r="T1809" s="47">
        <v>225</v>
      </c>
      <c r="U1809" s="47">
        <v>225</v>
      </c>
      <c r="V1809" t="s">
        <v>71</v>
      </c>
      <c r="W1809" t="s">
        <v>72</v>
      </c>
      <c r="X1809"/>
      <c r="Y1809" t="s">
        <v>240</v>
      </c>
      <c r="Z1809" s="43" t="str">
        <f>Raw_data[[#This Row],[Month]]&amp;Raw_data[[#This Row],[Locations]]&amp;Raw_data[[#This Row],[Looker2]]</f>
        <v>45292MontroseIOP</v>
      </c>
      <c r="AA1809" s="44" t="str">
        <f>IFERROR(VLOOKUP(Raw_data[[#This Row],[Description]],'LU Table'!$A$1:$B$50,2,0),"")</f>
        <v>IOP</v>
      </c>
      <c r="AB1809" s="44" t="str">
        <f>TRIM(MID(Raw_data[[#This Row],[Location]],LEN("Positive Recovery- ")+1,LEN(Raw_data[[#This Row],[Location]])))</f>
        <v>Montrose</v>
      </c>
      <c r="AC1809" s="45">
        <f t="shared" si="28"/>
        <v>45292</v>
      </c>
      <c r="AD1809" s="44" t="str">
        <f>VLOOKUP(Raw_data[[#This Row],[Locations]]&amp;Raw_data[[#This Row],[Looker2]],Category!A:E,5,0)</f>
        <v>Company Owned</v>
      </c>
      <c r="AE1809" s="44" t="str">
        <f>Raw_data[[#This Row],[Locations]]&amp;Raw_data[[#This Row],[Looker2]]</f>
        <v>MontroseIOP</v>
      </c>
    </row>
    <row r="1810" spans="1:31">
      <c r="A1810" s="15">
        <v>45309</v>
      </c>
      <c r="B1810" s="15">
        <v>45308</v>
      </c>
      <c r="C1810" t="s">
        <v>9</v>
      </c>
      <c r="D1810">
        <v>207752</v>
      </c>
      <c r="E1810" t="s">
        <v>106</v>
      </c>
      <c r="F1810" t="s">
        <v>354</v>
      </c>
      <c r="G1810" t="s">
        <v>355</v>
      </c>
      <c r="H1810" t="s">
        <v>160</v>
      </c>
      <c r="I1810" t="s">
        <v>232</v>
      </c>
      <c r="J1810" t="s">
        <v>96</v>
      </c>
      <c r="K1810" t="s">
        <v>76</v>
      </c>
      <c r="L1810" t="s">
        <v>128</v>
      </c>
      <c r="M1810">
        <v>1</v>
      </c>
      <c r="N1810" s="47">
        <v>169</v>
      </c>
      <c r="O1810" s="47">
        <v>0</v>
      </c>
      <c r="P1810" s="47">
        <v>0</v>
      </c>
      <c r="Q1810" s="47">
        <v>0</v>
      </c>
      <c r="R1810" s="47">
        <v>0</v>
      </c>
      <c r="S1810" s="47">
        <v>169</v>
      </c>
      <c r="T1810" s="47">
        <v>152.1</v>
      </c>
      <c r="U1810" s="47">
        <v>152.1</v>
      </c>
      <c r="V1810" t="s">
        <v>71</v>
      </c>
      <c r="W1810" t="s">
        <v>72</v>
      </c>
      <c r="X1810"/>
      <c r="Y1810" t="s">
        <v>240</v>
      </c>
      <c r="Z1810" s="43" t="str">
        <f>Raw_data[[#This Row],[Month]]&amp;Raw_data[[#This Row],[Locations]]&amp;Raw_data[[#This Row],[Looker2]]</f>
        <v>45292MontroseIOP</v>
      </c>
      <c r="AA1810" s="44" t="str">
        <f>IFERROR(VLOOKUP(Raw_data[[#This Row],[Description]],'LU Table'!$A$1:$B$50,2,0),"")</f>
        <v>IOP</v>
      </c>
      <c r="AB1810" s="44" t="str">
        <f>TRIM(MID(Raw_data[[#This Row],[Location]],LEN("Positive Recovery- ")+1,LEN(Raw_data[[#This Row],[Location]])))</f>
        <v>Montrose</v>
      </c>
      <c r="AC1810" s="45">
        <f t="shared" si="28"/>
        <v>45292</v>
      </c>
      <c r="AD1810" s="44" t="str">
        <f>VLOOKUP(Raw_data[[#This Row],[Locations]]&amp;Raw_data[[#This Row],[Looker2]],Category!A:E,5,0)</f>
        <v>Company Owned</v>
      </c>
      <c r="AE1810" s="44" t="str">
        <f>Raw_data[[#This Row],[Locations]]&amp;Raw_data[[#This Row],[Looker2]]</f>
        <v>MontroseIOP</v>
      </c>
    </row>
    <row r="1811" spans="1:31">
      <c r="A1811" s="15">
        <v>45309</v>
      </c>
      <c r="B1811" s="15">
        <v>45308</v>
      </c>
      <c r="C1811" t="s">
        <v>9</v>
      </c>
      <c r="D1811">
        <v>207753</v>
      </c>
      <c r="E1811" t="s">
        <v>832</v>
      </c>
      <c r="F1811" t="s">
        <v>335</v>
      </c>
      <c r="G1811" t="s">
        <v>833</v>
      </c>
      <c r="H1811" t="s">
        <v>158</v>
      </c>
      <c r="I1811" t="s">
        <v>232</v>
      </c>
      <c r="J1811" t="s">
        <v>235</v>
      </c>
      <c r="K1811" t="s">
        <v>76</v>
      </c>
      <c r="L1811" t="s">
        <v>128</v>
      </c>
      <c r="M1811">
        <v>1</v>
      </c>
      <c r="N1811" s="47">
        <v>212</v>
      </c>
      <c r="O1811" s="47">
        <v>0</v>
      </c>
      <c r="P1811" s="47">
        <v>0</v>
      </c>
      <c r="Q1811" s="47">
        <v>0</v>
      </c>
      <c r="R1811" s="47">
        <v>0</v>
      </c>
      <c r="S1811" s="47">
        <v>0</v>
      </c>
      <c r="T1811" s="47">
        <v>198</v>
      </c>
      <c r="U1811" s="47">
        <v>11</v>
      </c>
      <c r="V1811" t="s">
        <v>71</v>
      </c>
      <c r="W1811" t="s">
        <v>72</v>
      </c>
      <c r="X1811"/>
      <c r="Y1811" t="s">
        <v>240</v>
      </c>
      <c r="Z1811" s="43" t="str">
        <f>Raw_data[[#This Row],[Month]]&amp;Raw_data[[#This Row],[Locations]]&amp;Raw_data[[#This Row],[Looker2]]</f>
        <v>45292MontroseIOP</v>
      </c>
      <c r="AA1811" s="44" t="str">
        <f>IFERROR(VLOOKUP(Raw_data[[#This Row],[Description]],'LU Table'!$A$1:$B$50,2,0),"")</f>
        <v>IOP</v>
      </c>
      <c r="AB1811" s="44" t="str">
        <f>TRIM(MID(Raw_data[[#This Row],[Location]],LEN("Positive Recovery- ")+1,LEN(Raw_data[[#This Row],[Location]])))</f>
        <v>Montrose</v>
      </c>
      <c r="AC1811" s="45">
        <f t="shared" si="28"/>
        <v>45292</v>
      </c>
      <c r="AD1811" s="44" t="str">
        <f>VLOOKUP(Raw_data[[#This Row],[Locations]]&amp;Raw_data[[#This Row],[Looker2]],Category!A:E,5,0)</f>
        <v>Company Owned</v>
      </c>
      <c r="AE1811" s="44" t="str">
        <f>Raw_data[[#This Row],[Locations]]&amp;Raw_data[[#This Row],[Looker2]]</f>
        <v>MontroseIOP</v>
      </c>
    </row>
    <row r="1812" spans="1:31">
      <c r="A1812" s="15">
        <v>45309</v>
      </c>
      <c r="B1812" s="15">
        <v>45308</v>
      </c>
      <c r="C1812" t="s">
        <v>9</v>
      </c>
      <c r="D1812">
        <v>207754</v>
      </c>
      <c r="E1812" t="s">
        <v>864</v>
      </c>
      <c r="F1812" t="s">
        <v>528</v>
      </c>
      <c r="G1812" t="s">
        <v>865</v>
      </c>
      <c r="H1812" t="s">
        <v>158</v>
      </c>
      <c r="I1812" t="s">
        <v>232</v>
      </c>
      <c r="J1812" t="s">
        <v>89</v>
      </c>
      <c r="K1812" t="s">
        <v>76</v>
      </c>
      <c r="L1812" t="s">
        <v>128</v>
      </c>
      <c r="M1812">
        <v>1</v>
      </c>
      <c r="N1812" s="47">
        <v>200</v>
      </c>
      <c r="O1812" s="47">
        <v>0</v>
      </c>
      <c r="P1812" s="47">
        <v>0</v>
      </c>
      <c r="Q1812" s="47">
        <v>0</v>
      </c>
      <c r="R1812" s="47">
        <v>0</v>
      </c>
      <c r="S1812" s="47">
        <v>0</v>
      </c>
      <c r="T1812" s="47">
        <v>180</v>
      </c>
      <c r="U1812" s="47">
        <v>-20</v>
      </c>
      <c r="V1812" t="s">
        <v>71</v>
      </c>
      <c r="W1812" t="s">
        <v>72</v>
      </c>
      <c r="X1812"/>
      <c r="Y1812" t="s">
        <v>240</v>
      </c>
      <c r="Z1812" s="43" t="str">
        <f>Raw_data[[#This Row],[Month]]&amp;Raw_data[[#This Row],[Locations]]&amp;Raw_data[[#This Row],[Looker2]]</f>
        <v>45292MontroseIOP</v>
      </c>
      <c r="AA1812" s="44" t="str">
        <f>IFERROR(VLOOKUP(Raw_data[[#This Row],[Description]],'LU Table'!$A$1:$B$50,2,0),"")</f>
        <v>IOP</v>
      </c>
      <c r="AB1812" s="44" t="str">
        <f>TRIM(MID(Raw_data[[#This Row],[Location]],LEN("Positive Recovery- ")+1,LEN(Raw_data[[#This Row],[Location]])))</f>
        <v>Montrose</v>
      </c>
      <c r="AC1812" s="45">
        <f t="shared" si="28"/>
        <v>45292</v>
      </c>
      <c r="AD1812" s="44" t="str">
        <f>VLOOKUP(Raw_data[[#This Row],[Locations]]&amp;Raw_data[[#This Row],[Looker2]],Category!A:E,5,0)</f>
        <v>Company Owned</v>
      </c>
      <c r="AE1812" s="44" t="str">
        <f>Raw_data[[#This Row],[Locations]]&amp;Raw_data[[#This Row],[Looker2]]</f>
        <v>MontroseIOP</v>
      </c>
    </row>
    <row r="1813" spans="1:31">
      <c r="A1813" s="15">
        <v>45309</v>
      </c>
      <c r="B1813" s="15">
        <v>45308</v>
      </c>
      <c r="C1813" t="s">
        <v>9</v>
      </c>
      <c r="D1813">
        <v>207755</v>
      </c>
      <c r="E1813" t="s">
        <v>722</v>
      </c>
      <c r="F1813" t="s">
        <v>351</v>
      </c>
      <c r="G1813" t="s">
        <v>362</v>
      </c>
      <c r="H1813" t="s">
        <v>160</v>
      </c>
      <c r="I1813" t="s">
        <v>232</v>
      </c>
      <c r="J1813" t="s">
        <v>90</v>
      </c>
      <c r="K1813" t="s">
        <v>76</v>
      </c>
      <c r="L1813" t="s">
        <v>128</v>
      </c>
      <c r="M1813">
        <v>1</v>
      </c>
      <c r="N1813" s="47">
        <v>220</v>
      </c>
      <c r="O1813" s="47">
        <v>0</v>
      </c>
      <c r="P1813" s="47">
        <v>0</v>
      </c>
      <c r="Q1813" s="47">
        <v>0</v>
      </c>
      <c r="R1813" s="47">
        <v>0</v>
      </c>
      <c r="S1813" s="47">
        <v>8</v>
      </c>
      <c r="T1813" s="47">
        <v>198</v>
      </c>
      <c r="U1813" s="47">
        <v>-14</v>
      </c>
      <c r="V1813" t="s">
        <v>71</v>
      </c>
      <c r="W1813" t="s">
        <v>72</v>
      </c>
      <c r="X1813"/>
      <c r="Y1813" t="s">
        <v>240</v>
      </c>
      <c r="Z1813" s="43" t="str">
        <f>Raw_data[[#This Row],[Month]]&amp;Raw_data[[#This Row],[Locations]]&amp;Raw_data[[#This Row],[Looker2]]</f>
        <v>45292MontroseIOP</v>
      </c>
      <c r="AA1813" s="44" t="str">
        <f>IFERROR(VLOOKUP(Raw_data[[#This Row],[Description]],'LU Table'!$A$1:$B$50,2,0),"")</f>
        <v>IOP</v>
      </c>
      <c r="AB1813" s="44" t="str">
        <f>TRIM(MID(Raw_data[[#This Row],[Location]],LEN("Positive Recovery- ")+1,LEN(Raw_data[[#This Row],[Location]])))</f>
        <v>Montrose</v>
      </c>
      <c r="AC1813" s="45">
        <f t="shared" si="28"/>
        <v>45292</v>
      </c>
      <c r="AD1813" s="44" t="str">
        <f>VLOOKUP(Raw_data[[#This Row],[Locations]]&amp;Raw_data[[#This Row],[Looker2]],Category!A:E,5,0)</f>
        <v>Company Owned</v>
      </c>
      <c r="AE1813" s="44" t="str">
        <f>Raw_data[[#This Row],[Locations]]&amp;Raw_data[[#This Row],[Looker2]]</f>
        <v>MontroseIOP</v>
      </c>
    </row>
    <row r="1814" spans="1:31">
      <c r="A1814" s="15">
        <v>45309</v>
      </c>
      <c r="B1814" s="15">
        <v>45308</v>
      </c>
      <c r="C1814" t="s">
        <v>9</v>
      </c>
      <c r="D1814">
        <v>207756</v>
      </c>
      <c r="E1814" t="s">
        <v>809</v>
      </c>
      <c r="F1814" t="s">
        <v>326</v>
      </c>
      <c r="G1814" t="s">
        <v>810</v>
      </c>
      <c r="H1814" t="s">
        <v>158</v>
      </c>
      <c r="I1814" t="s">
        <v>232</v>
      </c>
      <c r="J1814" t="s">
        <v>88</v>
      </c>
      <c r="K1814" t="s">
        <v>234</v>
      </c>
      <c r="L1814" t="s">
        <v>128</v>
      </c>
      <c r="M1814">
        <v>1</v>
      </c>
      <c r="N1814" s="47">
        <v>250</v>
      </c>
      <c r="O1814" s="47">
        <v>0</v>
      </c>
      <c r="P1814" s="47">
        <v>0</v>
      </c>
      <c r="Q1814" s="47">
        <v>0</v>
      </c>
      <c r="R1814" s="47">
        <v>0</v>
      </c>
      <c r="S1814" s="47">
        <v>0</v>
      </c>
      <c r="T1814" s="47">
        <v>225</v>
      </c>
      <c r="U1814" s="47">
        <v>225</v>
      </c>
      <c r="V1814" t="s">
        <v>71</v>
      </c>
      <c r="W1814" t="s">
        <v>72</v>
      </c>
      <c r="X1814"/>
      <c r="Y1814" t="s">
        <v>240</v>
      </c>
      <c r="Z1814" s="43" t="str">
        <f>Raw_data[[#This Row],[Month]]&amp;Raw_data[[#This Row],[Locations]]&amp;Raw_data[[#This Row],[Looker2]]</f>
        <v>45292Clear LakeIOP</v>
      </c>
      <c r="AA1814" s="44" t="str">
        <f>IFERROR(VLOOKUP(Raw_data[[#This Row],[Description]],'LU Table'!$A$1:$B$50,2,0),"")</f>
        <v>IOP</v>
      </c>
      <c r="AB1814" s="44" t="str">
        <f>TRIM(MID(Raw_data[[#This Row],[Location]],LEN("Positive Recovery- ")+1,LEN(Raw_data[[#This Row],[Location]])))</f>
        <v>Clear Lake</v>
      </c>
      <c r="AC1814" s="45">
        <f t="shared" si="28"/>
        <v>45292</v>
      </c>
      <c r="AD1814" s="44" t="str">
        <f>VLOOKUP(Raw_data[[#This Row],[Locations]]&amp;Raw_data[[#This Row],[Looker2]],Category!A:E,5,0)</f>
        <v>Affiliate</v>
      </c>
      <c r="AE1814" s="44" t="str">
        <f>Raw_data[[#This Row],[Locations]]&amp;Raw_data[[#This Row],[Looker2]]</f>
        <v>Clear LakeIOP</v>
      </c>
    </row>
    <row r="1815" spans="1:31">
      <c r="A1815" s="15">
        <v>45309</v>
      </c>
      <c r="B1815" s="15">
        <v>45308</v>
      </c>
      <c r="C1815" t="s">
        <v>9</v>
      </c>
      <c r="D1815">
        <v>207757</v>
      </c>
      <c r="E1815" t="s">
        <v>754</v>
      </c>
      <c r="F1815" t="s">
        <v>274</v>
      </c>
      <c r="G1815" t="s">
        <v>755</v>
      </c>
      <c r="H1815" t="s">
        <v>158</v>
      </c>
      <c r="I1815" t="s">
        <v>232</v>
      </c>
      <c r="J1815" t="s">
        <v>87</v>
      </c>
      <c r="K1815" t="s">
        <v>234</v>
      </c>
      <c r="L1815" t="s">
        <v>128</v>
      </c>
      <c r="M1815">
        <v>1</v>
      </c>
      <c r="N1815" s="47">
        <v>275</v>
      </c>
      <c r="O1815" s="47">
        <v>0</v>
      </c>
      <c r="P1815" s="47">
        <v>0</v>
      </c>
      <c r="Q1815" s="47">
        <v>0</v>
      </c>
      <c r="R1815" s="47">
        <v>0</v>
      </c>
      <c r="S1815" s="47">
        <v>275</v>
      </c>
      <c r="T1815" s="47">
        <v>247.5</v>
      </c>
      <c r="U1815" s="47">
        <v>247.5</v>
      </c>
      <c r="V1815" t="s">
        <v>71</v>
      </c>
      <c r="W1815" t="s">
        <v>72</v>
      </c>
      <c r="X1815"/>
      <c r="Y1815" t="s">
        <v>240</v>
      </c>
      <c r="Z1815" s="43" t="str">
        <f>Raw_data[[#This Row],[Month]]&amp;Raw_data[[#This Row],[Locations]]&amp;Raw_data[[#This Row],[Looker2]]</f>
        <v>45292Clear LakeIOP</v>
      </c>
      <c r="AA1815" s="44" t="str">
        <f>IFERROR(VLOOKUP(Raw_data[[#This Row],[Description]],'LU Table'!$A$1:$B$50,2,0),"")</f>
        <v>IOP</v>
      </c>
      <c r="AB1815" s="44" t="str">
        <f>TRIM(MID(Raw_data[[#This Row],[Location]],LEN("Positive Recovery- ")+1,LEN(Raw_data[[#This Row],[Location]])))</f>
        <v>Clear Lake</v>
      </c>
      <c r="AC1815" s="45">
        <f t="shared" si="28"/>
        <v>45292</v>
      </c>
      <c r="AD1815" s="44" t="str">
        <f>VLOOKUP(Raw_data[[#This Row],[Locations]]&amp;Raw_data[[#This Row],[Looker2]],Category!A:E,5,0)</f>
        <v>Affiliate</v>
      </c>
      <c r="AE1815" s="44" t="str">
        <f>Raw_data[[#This Row],[Locations]]&amp;Raw_data[[#This Row],[Looker2]]</f>
        <v>Clear LakeIOP</v>
      </c>
    </row>
    <row r="1816" spans="1:31">
      <c r="A1816" s="15">
        <v>45309</v>
      </c>
      <c r="B1816" s="15">
        <v>45308</v>
      </c>
      <c r="C1816" t="s">
        <v>9</v>
      </c>
      <c r="D1816">
        <v>207758</v>
      </c>
      <c r="E1816" t="s">
        <v>767</v>
      </c>
      <c r="F1816" t="s">
        <v>768</v>
      </c>
      <c r="G1816" t="s">
        <v>353</v>
      </c>
      <c r="H1816" t="s">
        <v>158</v>
      </c>
      <c r="I1816"/>
      <c r="J1816" t="s">
        <v>89</v>
      </c>
      <c r="K1816" t="s">
        <v>234</v>
      </c>
      <c r="L1816" t="s">
        <v>128</v>
      </c>
      <c r="M1816">
        <v>1</v>
      </c>
      <c r="N1816" s="47">
        <v>200</v>
      </c>
      <c r="O1816" s="47">
        <v>0</v>
      </c>
      <c r="P1816" s="47">
        <v>0</v>
      </c>
      <c r="Q1816" s="47">
        <v>0</v>
      </c>
      <c r="R1816" s="47">
        <v>0</v>
      </c>
      <c r="S1816" s="47">
        <v>0</v>
      </c>
      <c r="T1816" s="47">
        <v>180</v>
      </c>
      <c r="U1816" s="47">
        <v>-20</v>
      </c>
      <c r="V1816" t="s">
        <v>71</v>
      </c>
      <c r="W1816" t="s">
        <v>72</v>
      </c>
      <c r="X1816"/>
      <c r="Y1816" t="s">
        <v>240</v>
      </c>
      <c r="Z1816" s="43" t="str">
        <f>Raw_data[[#This Row],[Month]]&amp;Raw_data[[#This Row],[Locations]]&amp;Raw_data[[#This Row],[Looker2]]</f>
        <v>45292Clear LakeIOP</v>
      </c>
      <c r="AA1816" s="44" t="str">
        <f>IFERROR(VLOOKUP(Raw_data[[#This Row],[Description]],'LU Table'!$A$1:$B$50,2,0),"")</f>
        <v>IOP</v>
      </c>
      <c r="AB1816" s="44" t="str">
        <f>TRIM(MID(Raw_data[[#This Row],[Location]],LEN("Positive Recovery- ")+1,LEN(Raw_data[[#This Row],[Location]])))</f>
        <v>Clear Lake</v>
      </c>
      <c r="AC1816" s="45">
        <f t="shared" si="28"/>
        <v>45292</v>
      </c>
      <c r="AD1816" s="44" t="str">
        <f>VLOOKUP(Raw_data[[#This Row],[Locations]]&amp;Raw_data[[#This Row],[Looker2]],Category!A:E,5,0)</f>
        <v>Affiliate</v>
      </c>
      <c r="AE1816" s="44" t="str">
        <f>Raw_data[[#This Row],[Locations]]&amp;Raw_data[[#This Row],[Looker2]]</f>
        <v>Clear LakeIOP</v>
      </c>
    </row>
    <row r="1817" spans="1:31">
      <c r="A1817" s="15">
        <v>45309</v>
      </c>
      <c r="B1817" s="15">
        <v>45308</v>
      </c>
      <c r="C1817" t="s">
        <v>9</v>
      </c>
      <c r="D1817">
        <v>207759</v>
      </c>
      <c r="E1817" t="s">
        <v>83</v>
      </c>
      <c r="F1817" t="s">
        <v>253</v>
      </c>
      <c r="G1817" t="s">
        <v>294</v>
      </c>
      <c r="H1817" t="s">
        <v>160</v>
      </c>
      <c r="I1817" t="s">
        <v>232</v>
      </c>
      <c r="J1817" t="s">
        <v>94</v>
      </c>
      <c r="K1817" t="s">
        <v>76</v>
      </c>
      <c r="L1817" t="s">
        <v>128</v>
      </c>
      <c r="M1817">
        <v>1</v>
      </c>
      <c r="N1817" s="47">
        <v>215</v>
      </c>
      <c r="O1817" s="47">
        <v>0</v>
      </c>
      <c r="P1817" s="47">
        <v>0</v>
      </c>
      <c r="Q1817" s="47">
        <v>0</v>
      </c>
      <c r="R1817" s="47">
        <v>0</v>
      </c>
      <c r="S1817" s="47">
        <v>0</v>
      </c>
      <c r="T1817" s="47">
        <v>193.5</v>
      </c>
      <c r="U1817" s="47">
        <v>21.5</v>
      </c>
      <c r="V1817" t="s">
        <v>71</v>
      </c>
      <c r="W1817" t="s">
        <v>72</v>
      </c>
      <c r="X1817"/>
      <c r="Y1817" t="s">
        <v>240</v>
      </c>
      <c r="Z1817" s="43" t="str">
        <f>Raw_data[[#This Row],[Month]]&amp;Raw_data[[#This Row],[Locations]]&amp;Raw_data[[#This Row],[Looker2]]</f>
        <v>45292MontroseIOP</v>
      </c>
      <c r="AA1817" s="44" t="str">
        <f>IFERROR(VLOOKUP(Raw_data[[#This Row],[Description]],'LU Table'!$A$1:$B$50,2,0),"")</f>
        <v>IOP</v>
      </c>
      <c r="AB1817" s="44" t="str">
        <f>TRIM(MID(Raw_data[[#This Row],[Location]],LEN("Positive Recovery- ")+1,LEN(Raw_data[[#This Row],[Location]])))</f>
        <v>Montrose</v>
      </c>
      <c r="AC1817" s="45">
        <f t="shared" si="28"/>
        <v>45292</v>
      </c>
      <c r="AD1817" s="44" t="str">
        <f>VLOOKUP(Raw_data[[#This Row],[Locations]]&amp;Raw_data[[#This Row],[Looker2]],Category!A:E,5,0)</f>
        <v>Company Owned</v>
      </c>
      <c r="AE1817" s="44" t="str">
        <f>Raw_data[[#This Row],[Locations]]&amp;Raw_data[[#This Row],[Looker2]]</f>
        <v>MontroseIOP</v>
      </c>
    </row>
    <row r="1818" spans="1:31">
      <c r="A1818" s="15">
        <v>45309</v>
      </c>
      <c r="B1818" s="15">
        <v>45308</v>
      </c>
      <c r="C1818" t="s">
        <v>9</v>
      </c>
      <c r="D1818">
        <v>207760</v>
      </c>
      <c r="E1818" t="s">
        <v>850</v>
      </c>
      <c r="F1818" t="s">
        <v>851</v>
      </c>
      <c r="G1818" t="s">
        <v>707</v>
      </c>
      <c r="H1818" t="s">
        <v>160</v>
      </c>
      <c r="I1818" t="s">
        <v>232</v>
      </c>
      <c r="J1818" t="s">
        <v>90</v>
      </c>
      <c r="K1818" t="s">
        <v>76</v>
      </c>
      <c r="L1818" t="s">
        <v>128</v>
      </c>
      <c r="M1818">
        <v>1</v>
      </c>
      <c r="N1818" s="47">
        <v>220</v>
      </c>
      <c r="O1818" s="47">
        <v>0</v>
      </c>
      <c r="P1818" s="47">
        <v>0</v>
      </c>
      <c r="Q1818" s="47">
        <v>0</v>
      </c>
      <c r="R1818" s="47">
        <v>0</v>
      </c>
      <c r="S1818" s="47">
        <v>220</v>
      </c>
      <c r="T1818" s="47">
        <v>198</v>
      </c>
      <c r="U1818" s="47">
        <v>198</v>
      </c>
      <c r="V1818" t="s">
        <v>71</v>
      </c>
      <c r="W1818" t="s">
        <v>72</v>
      </c>
      <c r="X1818"/>
      <c r="Y1818" t="s">
        <v>240</v>
      </c>
      <c r="Z1818" s="43" t="str">
        <f>Raw_data[[#This Row],[Month]]&amp;Raw_data[[#This Row],[Locations]]&amp;Raw_data[[#This Row],[Looker2]]</f>
        <v>45292MontroseIOP</v>
      </c>
      <c r="AA1818" s="44" t="str">
        <f>IFERROR(VLOOKUP(Raw_data[[#This Row],[Description]],'LU Table'!$A$1:$B$50,2,0),"")</f>
        <v>IOP</v>
      </c>
      <c r="AB1818" s="44" t="str">
        <f>TRIM(MID(Raw_data[[#This Row],[Location]],LEN("Positive Recovery- ")+1,LEN(Raw_data[[#This Row],[Location]])))</f>
        <v>Montrose</v>
      </c>
      <c r="AC1818" s="45">
        <f t="shared" si="28"/>
        <v>45292</v>
      </c>
      <c r="AD1818" s="44" t="str">
        <f>VLOOKUP(Raw_data[[#This Row],[Locations]]&amp;Raw_data[[#This Row],[Looker2]],Category!A:E,5,0)</f>
        <v>Company Owned</v>
      </c>
      <c r="AE1818" s="44" t="str">
        <f>Raw_data[[#This Row],[Locations]]&amp;Raw_data[[#This Row],[Looker2]]</f>
        <v>MontroseIOP</v>
      </c>
    </row>
    <row r="1819" spans="1:31">
      <c r="A1819" s="15">
        <v>45309</v>
      </c>
      <c r="B1819" s="15">
        <v>45308</v>
      </c>
      <c r="C1819" t="s">
        <v>9</v>
      </c>
      <c r="D1819">
        <v>207761</v>
      </c>
      <c r="E1819" t="s">
        <v>898</v>
      </c>
      <c r="F1819" t="s">
        <v>415</v>
      </c>
      <c r="G1819" t="s">
        <v>899</v>
      </c>
      <c r="H1819" t="s">
        <v>158</v>
      </c>
      <c r="I1819" t="s">
        <v>232</v>
      </c>
      <c r="J1819" t="s">
        <v>87</v>
      </c>
      <c r="K1819" t="s">
        <v>75</v>
      </c>
      <c r="L1819" t="s">
        <v>128</v>
      </c>
      <c r="M1819">
        <v>1</v>
      </c>
      <c r="N1819" s="47">
        <v>275</v>
      </c>
      <c r="O1819" s="47">
        <v>0</v>
      </c>
      <c r="P1819" s="47">
        <v>0</v>
      </c>
      <c r="Q1819" s="47">
        <v>0</v>
      </c>
      <c r="R1819" s="47">
        <v>0</v>
      </c>
      <c r="S1819" s="47">
        <v>0</v>
      </c>
      <c r="T1819" s="47">
        <v>247.5</v>
      </c>
      <c r="U1819" s="47">
        <v>-27.5</v>
      </c>
      <c r="V1819" t="s">
        <v>71</v>
      </c>
      <c r="W1819" t="s">
        <v>72</v>
      </c>
      <c r="X1819"/>
      <c r="Y1819" t="s">
        <v>240</v>
      </c>
      <c r="Z1819" s="43" t="str">
        <f>Raw_data[[#This Row],[Month]]&amp;Raw_data[[#This Row],[Locations]]&amp;Raw_data[[#This Row],[Looker2]]</f>
        <v>45292The WoodlandsIOP</v>
      </c>
      <c r="AA1819" s="44" t="str">
        <f>IFERROR(VLOOKUP(Raw_data[[#This Row],[Description]],'LU Table'!$A$1:$B$50,2,0),"")</f>
        <v>IOP</v>
      </c>
      <c r="AB1819" s="44" t="str">
        <f>TRIM(MID(Raw_data[[#This Row],[Location]],LEN("Positive Recovery- ")+1,LEN(Raw_data[[#This Row],[Location]])))</f>
        <v>The Woodlands</v>
      </c>
      <c r="AC1819" s="45">
        <f t="shared" si="28"/>
        <v>45292</v>
      </c>
      <c r="AD1819" s="44" t="str">
        <f>VLOOKUP(Raw_data[[#This Row],[Locations]]&amp;Raw_data[[#This Row],[Looker2]],Category!A:E,5,0)</f>
        <v>Affiliate</v>
      </c>
      <c r="AE1819" s="44" t="str">
        <f>Raw_data[[#This Row],[Locations]]&amp;Raw_data[[#This Row],[Looker2]]</f>
        <v>The WoodlandsIOP</v>
      </c>
    </row>
    <row r="1820" spans="1:31">
      <c r="A1820" s="15">
        <v>45309</v>
      </c>
      <c r="B1820" s="15">
        <v>45308</v>
      </c>
      <c r="C1820" t="s">
        <v>9</v>
      </c>
      <c r="D1820">
        <v>207762</v>
      </c>
      <c r="E1820" t="s">
        <v>774</v>
      </c>
      <c r="F1820" t="s">
        <v>464</v>
      </c>
      <c r="G1820" t="s">
        <v>775</v>
      </c>
      <c r="H1820" t="s">
        <v>158</v>
      </c>
      <c r="I1820" t="s">
        <v>232</v>
      </c>
      <c r="J1820" t="s">
        <v>121</v>
      </c>
      <c r="K1820" t="s">
        <v>75</v>
      </c>
      <c r="L1820" t="s">
        <v>128</v>
      </c>
      <c r="M1820">
        <v>1</v>
      </c>
      <c r="N1820" s="47">
        <v>212</v>
      </c>
      <c r="O1820" s="47">
        <v>0</v>
      </c>
      <c r="P1820" s="47">
        <v>0</v>
      </c>
      <c r="Q1820" s="47">
        <v>0</v>
      </c>
      <c r="R1820" s="47">
        <v>0</v>
      </c>
      <c r="S1820" s="47">
        <v>0</v>
      </c>
      <c r="T1820" s="47">
        <v>190.8</v>
      </c>
      <c r="U1820" s="47">
        <v>21.2</v>
      </c>
      <c r="V1820" t="s">
        <v>71</v>
      </c>
      <c r="W1820" t="s">
        <v>72</v>
      </c>
      <c r="X1820"/>
      <c r="Y1820" t="s">
        <v>240</v>
      </c>
      <c r="Z1820" s="43" t="str">
        <f>Raw_data[[#This Row],[Month]]&amp;Raw_data[[#This Row],[Locations]]&amp;Raw_data[[#This Row],[Looker2]]</f>
        <v>45292The WoodlandsIOP</v>
      </c>
      <c r="AA1820" s="44" t="str">
        <f>IFERROR(VLOOKUP(Raw_data[[#This Row],[Description]],'LU Table'!$A$1:$B$50,2,0),"")</f>
        <v>IOP</v>
      </c>
      <c r="AB1820" s="44" t="str">
        <f>TRIM(MID(Raw_data[[#This Row],[Location]],LEN("Positive Recovery- ")+1,LEN(Raw_data[[#This Row],[Location]])))</f>
        <v>The Woodlands</v>
      </c>
      <c r="AC1820" s="45">
        <f t="shared" si="28"/>
        <v>45292</v>
      </c>
      <c r="AD1820" s="44" t="str">
        <f>VLOOKUP(Raw_data[[#This Row],[Locations]]&amp;Raw_data[[#This Row],[Looker2]],Category!A:E,5,0)</f>
        <v>Affiliate</v>
      </c>
      <c r="AE1820" s="44" t="str">
        <f>Raw_data[[#This Row],[Locations]]&amp;Raw_data[[#This Row],[Looker2]]</f>
        <v>The WoodlandsIOP</v>
      </c>
    </row>
    <row r="1821" spans="1:31">
      <c r="A1821" s="15">
        <v>45309</v>
      </c>
      <c r="B1821" s="15">
        <v>45308</v>
      </c>
      <c r="C1821" t="s">
        <v>9</v>
      </c>
      <c r="D1821">
        <v>207763</v>
      </c>
      <c r="E1821" t="s">
        <v>651</v>
      </c>
      <c r="F1821" t="s">
        <v>341</v>
      </c>
      <c r="G1821" t="s">
        <v>652</v>
      </c>
      <c r="H1821" t="s">
        <v>160</v>
      </c>
      <c r="I1821" t="s">
        <v>232</v>
      </c>
      <c r="J1821" t="s">
        <v>90</v>
      </c>
      <c r="K1821" t="s">
        <v>75</v>
      </c>
      <c r="L1821" t="s">
        <v>128</v>
      </c>
      <c r="M1821">
        <v>1</v>
      </c>
      <c r="N1821" s="47">
        <v>220</v>
      </c>
      <c r="O1821" s="47">
        <v>0</v>
      </c>
      <c r="P1821" s="47">
        <v>0</v>
      </c>
      <c r="Q1821" s="47">
        <v>0</v>
      </c>
      <c r="R1821" s="47">
        <v>0</v>
      </c>
      <c r="S1821" s="47">
        <v>8</v>
      </c>
      <c r="T1821" s="47">
        <v>198</v>
      </c>
      <c r="U1821" s="47">
        <v>-14</v>
      </c>
      <c r="V1821" t="s">
        <v>71</v>
      </c>
      <c r="W1821" t="s">
        <v>72</v>
      </c>
      <c r="X1821"/>
      <c r="Y1821" t="s">
        <v>240</v>
      </c>
      <c r="Z1821" s="43" t="str">
        <f>Raw_data[[#This Row],[Month]]&amp;Raw_data[[#This Row],[Locations]]&amp;Raw_data[[#This Row],[Looker2]]</f>
        <v>45292The WoodlandsIOP</v>
      </c>
      <c r="AA1821" s="44" t="str">
        <f>IFERROR(VLOOKUP(Raw_data[[#This Row],[Description]],'LU Table'!$A$1:$B$50,2,0),"")</f>
        <v>IOP</v>
      </c>
      <c r="AB1821" s="44" t="str">
        <f>TRIM(MID(Raw_data[[#This Row],[Location]],LEN("Positive Recovery- ")+1,LEN(Raw_data[[#This Row],[Location]])))</f>
        <v>The Woodlands</v>
      </c>
      <c r="AC1821" s="45">
        <f t="shared" si="28"/>
        <v>45292</v>
      </c>
      <c r="AD1821" s="44" t="str">
        <f>VLOOKUP(Raw_data[[#This Row],[Locations]]&amp;Raw_data[[#This Row],[Looker2]],Category!A:E,5,0)</f>
        <v>Affiliate</v>
      </c>
      <c r="AE1821" s="44" t="str">
        <f>Raw_data[[#This Row],[Locations]]&amp;Raw_data[[#This Row],[Looker2]]</f>
        <v>The WoodlandsIOP</v>
      </c>
    </row>
    <row r="1822" spans="1:31">
      <c r="A1822" s="15">
        <v>45309</v>
      </c>
      <c r="B1822" s="15">
        <v>45308</v>
      </c>
      <c r="C1822" t="s">
        <v>9</v>
      </c>
      <c r="D1822">
        <v>207764</v>
      </c>
      <c r="E1822" t="s">
        <v>752</v>
      </c>
      <c r="F1822" t="s">
        <v>753</v>
      </c>
      <c r="G1822" t="s">
        <v>252</v>
      </c>
      <c r="H1822" t="s">
        <v>160</v>
      </c>
      <c r="I1822" t="s">
        <v>232</v>
      </c>
      <c r="J1822" t="s">
        <v>90</v>
      </c>
      <c r="K1822" t="s">
        <v>75</v>
      </c>
      <c r="L1822" t="s">
        <v>128</v>
      </c>
      <c r="M1822">
        <v>1</v>
      </c>
      <c r="N1822" s="47">
        <v>220</v>
      </c>
      <c r="O1822" s="47">
        <v>0</v>
      </c>
      <c r="P1822" s="47">
        <v>0</v>
      </c>
      <c r="Q1822" s="47">
        <v>0</v>
      </c>
      <c r="R1822" s="47">
        <v>0</v>
      </c>
      <c r="S1822" s="47">
        <v>220</v>
      </c>
      <c r="T1822" s="47">
        <v>198</v>
      </c>
      <c r="U1822" s="47">
        <v>198</v>
      </c>
      <c r="V1822" t="s">
        <v>71</v>
      </c>
      <c r="W1822" t="s">
        <v>72</v>
      </c>
      <c r="X1822"/>
      <c r="Y1822" t="s">
        <v>240</v>
      </c>
      <c r="Z1822" s="43" t="str">
        <f>Raw_data[[#This Row],[Month]]&amp;Raw_data[[#This Row],[Locations]]&amp;Raw_data[[#This Row],[Looker2]]</f>
        <v>45292The WoodlandsIOP</v>
      </c>
      <c r="AA1822" s="44" t="str">
        <f>IFERROR(VLOOKUP(Raw_data[[#This Row],[Description]],'LU Table'!$A$1:$B$50,2,0),"")</f>
        <v>IOP</v>
      </c>
      <c r="AB1822" s="44" t="str">
        <f>TRIM(MID(Raw_data[[#This Row],[Location]],LEN("Positive Recovery- ")+1,LEN(Raw_data[[#This Row],[Location]])))</f>
        <v>The Woodlands</v>
      </c>
      <c r="AC1822" s="45">
        <f t="shared" si="28"/>
        <v>45292</v>
      </c>
      <c r="AD1822" s="44" t="str">
        <f>VLOOKUP(Raw_data[[#This Row],[Locations]]&amp;Raw_data[[#This Row],[Looker2]],Category!A:E,5,0)</f>
        <v>Affiliate</v>
      </c>
      <c r="AE1822" s="44" t="str">
        <f>Raw_data[[#This Row],[Locations]]&amp;Raw_data[[#This Row],[Looker2]]</f>
        <v>The WoodlandsIOP</v>
      </c>
    </row>
    <row r="1823" spans="1:31">
      <c r="A1823" s="15">
        <v>45309</v>
      </c>
      <c r="B1823" s="15">
        <v>45308</v>
      </c>
      <c r="C1823" t="s">
        <v>9</v>
      </c>
      <c r="D1823">
        <v>207765</v>
      </c>
      <c r="E1823" t="s">
        <v>816</v>
      </c>
      <c r="F1823" t="s">
        <v>265</v>
      </c>
      <c r="G1823" t="s">
        <v>817</v>
      </c>
      <c r="H1823" t="s">
        <v>166</v>
      </c>
      <c r="I1823" t="s">
        <v>232</v>
      </c>
      <c r="J1823" t="s">
        <v>94</v>
      </c>
      <c r="K1823" t="s">
        <v>75</v>
      </c>
      <c r="L1823" t="s">
        <v>129</v>
      </c>
      <c r="M1823">
        <v>1</v>
      </c>
      <c r="N1823" s="47">
        <v>325</v>
      </c>
      <c r="O1823" s="47">
        <v>0</v>
      </c>
      <c r="P1823" s="47">
        <v>0</v>
      </c>
      <c r="Q1823" s="47">
        <v>0</v>
      </c>
      <c r="R1823" s="47">
        <v>0</v>
      </c>
      <c r="S1823" s="47">
        <v>0</v>
      </c>
      <c r="T1823" s="47">
        <v>292.5</v>
      </c>
      <c r="U1823" s="47">
        <v>205</v>
      </c>
      <c r="V1823" t="s">
        <v>71</v>
      </c>
      <c r="W1823" t="s">
        <v>72</v>
      </c>
      <c r="X1823"/>
      <c r="Y1823" t="s">
        <v>240</v>
      </c>
      <c r="Z1823" s="43" t="str">
        <f>Raw_data[[#This Row],[Month]]&amp;Raw_data[[#This Row],[Locations]]&amp;Raw_data[[#This Row],[Looker2]]</f>
        <v>45292The WoodlandsPHP</v>
      </c>
      <c r="AA1823" s="44" t="str">
        <f>IFERROR(VLOOKUP(Raw_data[[#This Row],[Description]],'LU Table'!$A$1:$B$50,2,0),"")</f>
        <v>PHP</v>
      </c>
      <c r="AB1823" s="44" t="str">
        <f>TRIM(MID(Raw_data[[#This Row],[Location]],LEN("Positive Recovery- ")+1,LEN(Raw_data[[#This Row],[Location]])))</f>
        <v>The Woodlands</v>
      </c>
      <c r="AC1823" s="45">
        <f t="shared" ref="AC1823:AC1886" si="29">B1823-DAY(B1823)+1</f>
        <v>45292</v>
      </c>
      <c r="AD1823" s="44" t="str">
        <f>VLOOKUP(Raw_data[[#This Row],[Locations]]&amp;Raw_data[[#This Row],[Looker2]],Category!A:E,5,0)</f>
        <v>Affiliate</v>
      </c>
      <c r="AE1823" s="44" t="str">
        <f>Raw_data[[#This Row],[Locations]]&amp;Raw_data[[#This Row],[Looker2]]</f>
        <v>The WoodlandsPHP</v>
      </c>
    </row>
    <row r="1824" spans="1:31">
      <c r="A1824" s="15">
        <v>45309</v>
      </c>
      <c r="B1824" s="15">
        <v>45308</v>
      </c>
      <c r="C1824" t="s">
        <v>9</v>
      </c>
      <c r="D1824">
        <v>207766</v>
      </c>
      <c r="E1824" t="s">
        <v>870</v>
      </c>
      <c r="F1824" t="s">
        <v>359</v>
      </c>
      <c r="G1824" t="s">
        <v>871</v>
      </c>
      <c r="H1824" t="s">
        <v>160</v>
      </c>
      <c r="I1824" t="s">
        <v>232</v>
      </c>
      <c r="J1824" t="s">
        <v>96</v>
      </c>
      <c r="K1824" t="s">
        <v>21</v>
      </c>
      <c r="L1824" t="s">
        <v>128</v>
      </c>
      <c r="M1824">
        <v>1</v>
      </c>
      <c r="N1824" s="47">
        <v>169</v>
      </c>
      <c r="O1824" s="47">
        <v>0</v>
      </c>
      <c r="P1824" s="47">
        <v>0</v>
      </c>
      <c r="Q1824" s="47">
        <v>0</v>
      </c>
      <c r="R1824" s="47">
        <v>0</v>
      </c>
      <c r="S1824" s="47">
        <v>0</v>
      </c>
      <c r="T1824" s="47">
        <v>152.1</v>
      </c>
      <c r="U1824" s="47">
        <v>-16.899999999999999</v>
      </c>
      <c r="V1824" t="s">
        <v>71</v>
      </c>
      <c r="W1824" t="s">
        <v>72</v>
      </c>
      <c r="X1824"/>
      <c r="Y1824" t="s">
        <v>240</v>
      </c>
      <c r="Z1824" s="43" t="str">
        <f>Raw_data[[#This Row],[Month]]&amp;Raw_data[[#This Row],[Locations]]&amp;Raw_data[[#This Row],[Looker2]]</f>
        <v>45292Jersey VillageIOP</v>
      </c>
      <c r="AA1824" s="44" t="str">
        <f>IFERROR(VLOOKUP(Raw_data[[#This Row],[Description]],'LU Table'!$A$1:$B$50,2,0),"")</f>
        <v>IOP</v>
      </c>
      <c r="AB1824" s="44" t="str">
        <f>TRIM(MID(Raw_data[[#This Row],[Location]],LEN("Positive Recovery- ")+1,LEN(Raw_data[[#This Row],[Location]])))</f>
        <v>Jersey Village</v>
      </c>
      <c r="AC1824" s="45">
        <f t="shared" si="29"/>
        <v>45292</v>
      </c>
      <c r="AD1824" s="44" t="str">
        <f>VLOOKUP(Raw_data[[#This Row],[Locations]]&amp;Raw_data[[#This Row],[Looker2]],Category!A:E,5,0)</f>
        <v>Affiliate</v>
      </c>
      <c r="AE1824" s="44" t="str">
        <f>Raw_data[[#This Row],[Locations]]&amp;Raw_data[[#This Row],[Looker2]]</f>
        <v>Jersey VillageIOP</v>
      </c>
    </row>
    <row r="1825" spans="1:31">
      <c r="A1825" s="15">
        <v>45309</v>
      </c>
      <c r="B1825" s="15">
        <v>45308</v>
      </c>
      <c r="C1825" t="s">
        <v>9</v>
      </c>
      <c r="D1825">
        <v>207767</v>
      </c>
      <c r="E1825" t="s">
        <v>980</v>
      </c>
      <c r="F1825" t="s">
        <v>295</v>
      </c>
      <c r="G1825" t="s">
        <v>981</v>
      </c>
      <c r="H1825" t="s">
        <v>160</v>
      </c>
      <c r="I1825" t="s">
        <v>232</v>
      </c>
      <c r="J1825" t="s">
        <v>95</v>
      </c>
      <c r="K1825" t="s">
        <v>21</v>
      </c>
      <c r="L1825" t="s">
        <v>128</v>
      </c>
      <c r="M1825">
        <v>1</v>
      </c>
      <c r="N1825" s="47">
        <v>130</v>
      </c>
      <c r="O1825" s="47">
        <v>0</v>
      </c>
      <c r="P1825" s="47">
        <v>0</v>
      </c>
      <c r="Q1825" s="47">
        <v>0</v>
      </c>
      <c r="R1825" s="47">
        <v>0</v>
      </c>
      <c r="S1825" s="47">
        <v>130</v>
      </c>
      <c r="T1825" s="47">
        <v>117</v>
      </c>
      <c r="U1825" s="47">
        <v>117</v>
      </c>
      <c r="V1825" t="s">
        <v>71</v>
      </c>
      <c r="W1825" t="s">
        <v>72</v>
      </c>
      <c r="X1825"/>
      <c r="Y1825" t="s">
        <v>240</v>
      </c>
      <c r="Z1825" s="43" t="str">
        <f>Raw_data[[#This Row],[Month]]&amp;Raw_data[[#This Row],[Locations]]&amp;Raw_data[[#This Row],[Looker2]]</f>
        <v>45292Jersey VillageIOP</v>
      </c>
      <c r="AA1825" s="44" t="str">
        <f>IFERROR(VLOOKUP(Raw_data[[#This Row],[Description]],'LU Table'!$A$1:$B$50,2,0),"")</f>
        <v>IOP</v>
      </c>
      <c r="AB1825" s="44" t="str">
        <f>TRIM(MID(Raw_data[[#This Row],[Location]],LEN("Positive Recovery- ")+1,LEN(Raw_data[[#This Row],[Location]])))</f>
        <v>Jersey Village</v>
      </c>
      <c r="AC1825" s="45">
        <f t="shared" si="29"/>
        <v>45292</v>
      </c>
      <c r="AD1825" s="44" t="str">
        <f>VLOOKUP(Raw_data[[#This Row],[Locations]]&amp;Raw_data[[#This Row],[Looker2]],Category!A:E,5,0)</f>
        <v>Affiliate</v>
      </c>
      <c r="AE1825" s="44" t="str">
        <f>Raw_data[[#This Row],[Locations]]&amp;Raw_data[[#This Row],[Looker2]]</f>
        <v>Jersey VillageIOP</v>
      </c>
    </row>
    <row r="1826" spans="1:31">
      <c r="A1826" s="15">
        <v>45309</v>
      </c>
      <c r="B1826" s="15">
        <v>45308</v>
      </c>
      <c r="C1826" t="s">
        <v>9</v>
      </c>
      <c r="D1826">
        <v>207768</v>
      </c>
      <c r="E1826" t="s">
        <v>612</v>
      </c>
      <c r="F1826" t="s">
        <v>461</v>
      </c>
      <c r="G1826" t="s">
        <v>481</v>
      </c>
      <c r="H1826" t="s">
        <v>158</v>
      </c>
      <c r="I1826" t="s">
        <v>232</v>
      </c>
      <c r="J1826" t="s">
        <v>88</v>
      </c>
      <c r="K1826" t="s">
        <v>21</v>
      </c>
      <c r="L1826" t="s">
        <v>128</v>
      </c>
      <c r="M1826">
        <v>1</v>
      </c>
      <c r="N1826" s="47">
        <v>250</v>
      </c>
      <c r="O1826" s="47">
        <v>0</v>
      </c>
      <c r="P1826" s="47">
        <v>0</v>
      </c>
      <c r="Q1826" s="47">
        <v>0</v>
      </c>
      <c r="R1826" s="47">
        <v>0</v>
      </c>
      <c r="S1826" s="47">
        <v>0</v>
      </c>
      <c r="T1826" s="47">
        <v>225</v>
      </c>
      <c r="U1826" s="47">
        <v>-25</v>
      </c>
      <c r="V1826" t="s">
        <v>71</v>
      </c>
      <c r="W1826" t="s">
        <v>72</v>
      </c>
      <c r="X1826"/>
      <c r="Y1826" t="s">
        <v>240</v>
      </c>
      <c r="Z1826" s="43" t="str">
        <f>Raw_data[[#This Row],[Month]]&amp;Raw_data[[#This Row],[Locations]]&amp;Raw_data[[#This Row],[Looker2]]</f>
        <v>45292Jersey VillageIOP</v>
      </c>
      <c r="AA1826" s="44" t="str">
        <f>IFERROR(VLOOKUP(Raw_data[[#This Row],[Description]],'LU Table'!$A$1:$B$50,2,0),"")</f>
        <v>IOP</v>
      </c>
      <c r="AB1826" s="44" t="str">
        <f>TRIM(MID(Raw_data[[#This Row],[Location]],LEN("Positive Recovery- ")+1,LEN(Raw_data[[#This Row],[Location]])))</f>
        <v>Jersey Village</v>
      </c>
      <c r="AC1826" s="45">
        <f t="shared" si="29"/>
        <v>45292</v>
      </c>
      <c r="AD1826" s="44" t="str">
        <f>VLOOKUP(Raw_data[[#This Row],[Locations]]&amp;Raw_data[[#This Row],[Looker2]],Category!A:E,5,0)</f>
        <v>Affiliate</v>
      </c>
      <c r="AE1826" s="44" t="str">
        <f>Raw_data[[#This Row],[Locations]]&amp;Raw_data[[#This Row],[Looker2]]</f>
        <v>Jersey VillageIOP</v>
      </c>
    </row>
    <row r="1827" spans="1:31">
      <c r="A1827" s="15">
        <v>45309</v>
      </c>
      <c r="B1827" s="15">
        <v>45308</v>
      </c>
      <c r="C1827" t="s">
        <v>9</v>
      </c>
      <c r="D1827">
        <v>207769</v>
      </c>
      <c r="E1827" t="s">
        <v>839</v>
      </c>
      <c r="F1827" t="s">
        <v>550</v>
      </c>
      <c r="G1827" t="s">
        <v>840</v>
      </c>
      <c r="H1827" t="s">
        <v>158</v>
      </c>
      <c r="I1827" t="s">
        <v>232</v>
      </c>
      <c r="J1827" t="s">
        <v>841</v>
      </c>
      <c r="K1827" t="s">
        <v>144</v>
      </c>
      <c r="L1827" t="s">
        <v>128</v>
      </c>
      <c r="M1827">
        <v>1</v>
      </c>
      <c r="N1827" s="47">
        <v>250</v>
      </c>
      <c r="O1827" s="47">
        <v>0</v>
      </c>
      <c r="P1827" s="47">
        <v>0</v>
      </c>
      <c r="Q1827" s="47">
        <v>0</v>
      </c>
      <c r="R1827" s="47">
        <v>0</v>
      </c>
      <c r="S1827" s="47">
        <v>0</v>
      </c>
      <c r="T1827" s="47">
        <v>225</v>
      </c>
      <c r="U1827" s="47">
        <v>25</v>
      </c>
      <c r="V1827" t="s">
        <v>71</v>
      </c>
      <c r="W1827" t="s">
        <v>72</v>
      </c>
      <c r="X1827"/>
      <c r="Y1827" t="s">
        <v>240</v>
      </c>
      <c r="Z1827" s="43" t="str">
        <f>Raw_data[[#This Row],[Month]]&amp;Raw_data[[#This Row],[Locations]]&amp;Raw_data[[#This Row],[Looker2]]</f>
        <v>45292North LoopIOP</v>
      </c>
      <c r="AA1827" s="44" t="str">
        <f>IFERROR(VLOOKUP(Raw_data[[#This Row],[Description]],'LU Table'!$A$1:$B$50,2,0),"")</f>
        <v>IOP</v>
      </c>
      <c r="AB1827" s="44" t="str">
        <f>TRIM(MID(Raw_data[[#This Row],[Location]],LEN("Positive Recovery- ")+1,LEN(Raw_data[[#This Row],[Location]])))</f>
        <v>North Loop</v>
      </c>
      <c r="AC1827" s="45">
        <f t="shared" si="29"/>
        <v>45292</v>
      </c>
      <c r="AD1827" s="44" t="str">
        <f>VLOOKUP(Raw_data[[#This Row],[Locations]]&amp;Raw_data[[#This Row],[Looker2]],Category!A:E,5,0)</f>
        <v>Affiliate</v>
      </c>
      <c r="AE1827" s="44" t="str">
        <f>Raw_data[[#This Row],[Locations]]&amp;Raw_data[[#This Row],[Looker2]]</f>
        <v>North LoopIOP</v>
      </c>
    </row>
    <row r="1828" spans="1:31">
      <c r="A1828" s="15">
        <v>45309</v>
      </c>
      <c r="B1828" s="15">
        <v>45308</v>
      </c>
      <c r="C1828" t="s">
        <v>9</v>
      </c>
      <c r="D1828">
        <v>207770</v>
      </c>
      <c r="E1828" t="s">
        <v>861</v>
      </c>
      <c r="F1828" t="s">
        <v>862</v>
      </c>
      <c r="G1828" t="s">
        <v>863</v>
      </c>
      <c r="H1828" t="s">
        <v>158</v>
      </c>
      <c r="I1828" t="s">
        <v>232</v>
      </c>
      <c r="J1828" t="s">
        <v>92</v>
      </c>
      <c r="K1828" t="s">
        <v>144</v>
      </c>
      <c r="L1828" t="s">
        <v>128</v>
      </c>
      <c r="M1828">
        <v>1</v>
      </c>
      <c r="N1828" s="47">
        <v>190</v>
      </c>
      <c r="O1828" s="47">
        <v>0</v>
      </c>
      <c r="P1828" s="47">
        <v>0</v>
      </c>
      <c r="Q1828" s="47">
        <v>0</v>
      </c>
      <c r="R1828" s="47">
        <v>0</v>
      </c>
      <c r="S1828" s="47">
        <v>0</v>
      </c>
      <c r="T1828" s="47">
        <v>171</v>
      </c>
      <c r="U1828" s="47">
        <v>38</v>
      </c>
      <c r="V1828" t="s">
        <v>71</v>
      </c>
      <c r="W1828" t="s">
        <v>72</v>
      </c>
      <c r="X1828"/>
      <c r="Y1828" t="s">
        <v>240</v>
      </c>
      <c r="Z1828" s="43" t="str">
        <f>Raw_data[[#This Row],[Month]]&amp;Raw_data[[#This Row],[Locations]]&amp;Raw_data[[#This Row],[Looker2]]</f>
        <v>45292North LoopIOP</v>
      </c>
      <c r="AA1828" s="44" t="str">
        <f>IFERROR(VLOOKUP(Raw_data[[#This Row],[Description]],'LU Table'!$A$1:$B$50,2,0),"")</f>
        <v>IOP</v>
      </c>
      <c r="AB1828" s="44" t="str">
        <f>TRIM(MID(Raw_data[[#This Row],[Location]],LEN("Positive Recovery- ")+1,LEN(Raw_data[[#This Row],[Location]])))</f>
        <v>North Loop</v>
      </c>
      <c r="AC1828" s="45">
        <f t="shared" si="29"/>
        <v>45292</v>
      </c>
      <c r="AD1828" s="44" t="str">
        <f>VLOOKUP(Raw_data[[#This Row],[Locations]]&amp;Raw_data[[#This Row],[Looker2]],Category!A:E,5,0)</f>
        <v>Affiliate</v>
      </c>
      <c r="AE1828" s="44" t="str">
        <f>Raw_data[[#This Row],[Locations]]&amp;Raw_data[[#This Row],[Looker2]]</f>
        <v>North LoopIOP</v>
      </c>
    </row>
    <row r="1829" spans="1:31">
      <c r="A1829" s="15">
        <v>45309</v>
      </c>
      <c r="B1829" s="15">
        <v>45308</v>
      </c>
      <c r="C1829" t="s">
        <v>9</v>
      </c>
      <c r="D1829">
        <v>207771</v>
      </c>
      <c r="E1829" t="s">
        <v>847</v>
      </c>
      <c r="F1829" t="s">
        <v>397</v>
      </c>
      <c r="G1829" t="s">
        <v>848</v>
      </c>
      <c r="H1829" t="s">
        <v>159</v>
      </c>
      <c r="I1829" t="s">
        <v>232</v>
      </c>
      <c r="J1829" t="s">
        <v>17</v>
      </c>
      <c r="K1829" t="s">
        <v>144</v>
      </c>
      <c r="L1829" t="s">
        <v>128</v>
      </c>
      <c r="M1829">
        <v>1</v>
      </c>
      <c r="N1829" s="47">
        <v>225</v>
      </c>
      <c r="O1829" s="47">
        <v>0</v>
      </c>
      <c r="P1829" s="47">
        <v>0</v>
      </c>
      <c r="Q1829" s="47">
        <v>0</v>
      </c>
      <c r="R1829" s="47">
        <v>0</v>
      </c>
      <c r="S1829" s="47">
        <v>225</v>
      </c>
      <c r="T1829" s="47">
        <v>225</v>
      </c>
      <c r="U1829" s="47">
        <v>225</v>
      </c>
      <c r="V1829" t="s">
        <v>71</v>
      </c>
      <c r="W1829" t="s">
        <v>72</v>
      </c>
      <c r="X1829"/>
      <c r="Y1829" t="s">
        <v>240</v>
      </c>
      <c r="Z1829" s="43" t="str">
        <f>Raw_data[[#This Row],[Month]]&amp;Raw_data[[#This Row],[Locations]]&amp;Raw_data[[#This Row],[Looker2]]</f>
        <v>45292North LoopIOP</v>
      </c>
      <c r="AA1829" s="44" t="str">
        <f>IFERROR(VLOOKUP(Raw_data[[#This Row],[Description]],'LU Table'!$A$1:$B$50,2,0),"")</f>
        <v>IOP</v>
      </c>
      <c r="AB1829" s="44" t="str">
        <f>TRIM(MID(Raw_data[[#This Row],[Location]],LEN("Positive Recovery- ")+1,LEN(Raw_data[[#This Row],[Location]])))</f>
        <v>North Loop</v>
      </c>
      <c r="AC1829" s="45">
        <f t="shared" si="29"/>
        <v>45292</v>
      </c>
      <c r="AD1829" s="44" t="str">
        <f>VLOOKUP(Raw_data[[#This Row],[Locations]]&amp;Raw_data[[#This Row],[Looker2]],Category!A:E,5,0)</f>
        <v>Affiliate</v>
      </c>
      <c r="AE1829" s="44" t="str">
        <f>Raw_data[[#This Row],[Locations]]&amp;Raw_data[[#This Row],[Looker2]]</f>
        <v>North LoopIOP</v>
      </c>
    </row>
    <row r="1830" spans="1:31">
      <c r="A1830" s="15">
        <v>45309</v>
      </c>
      <c r="B1830" s="15">
        <v>45308</v>
      </c>
      <c r="C1830" t="s">
        <v>9</v>
      </c>
      <c r="D1830">
        <v>207772</v>
      </c>
      <c r="E1830" t="s">
        <v>849</v>
      </c>
      <c r="F1830" t="s">
        <v>423</v>
      </c>
      <c r="G1830" t="s">
        <v>312</v>
      </c>
      <c r="H1830" t="s">
        <v>159</v>
      </c>
      <c r="I1830" t="s">
        <v>232</v>
      </c>
      <c r="J1830" t="s">
        <v>17</v>
      </c>
      <c r="K1830" t="s">
        <v>144</v>
      </c>
      <c r="L1830" t="s">
        <v>128</v>
      </c>
      <c r="M1830">
        <v>1</v>
      </c>
      <c r="N1830" s="47">
        <v>225</v>
      </c>
      <c r="O1830" s="47">
        <v>0</v>
      </c>
      <c r="P1830" s="47">
        <v>0</v>
      </c>
      <c r="Q1830" s="47">
        <v>0</v>
      </c>
      <c r="R1830" s="47">
        <v>0</v>
      </c>
      <c r="S1830" s="47">
        <v>225</v>
      </c>
      <c r="T1830" s="47">
        <v>225</v>
      </c>
      <c r="U1830" s="47">
        <v>225</v>
      </c>
      <c r="V1830" t="s">
        <v>71</v>
      </c>
      <c r="W1830" t="s">
        <v>72</v>
      </c>
      <c r="X1830"/>
      <c r="Y1830" t="s">
        <v>240</v>
      </c>
      <c r="Z1830" s="43" t="str">
        <f>Raw_data[[#This Row],[Month]]&amp;Raw_data[[#This Row],[Locations]]&amp;Raw_data[[#This Row],[Looker2]]</f>
        <v>45292North LoopIOP</v>
      </c>
      <c r="AA1830" s="44" t="str">
        <f>IFERROR(VLOOKUP(Raw_data[[#This Row],[Description]],'LU Table'!$A$1:$B$50,2,0),"")</f>
        <v>IOP</v>
      </c>
      <c r="AB1830" s="44" t="str">
        <f>TRIM(MID(Raw_data[[#This Row],[Location]],LEN("Positive Recovery- ")+1,LEN(Raw_data[[#This Row],[Location]])))</f>
        <v>North Loop</v>
      </c>
      <c r="AC1830" s="45">
        <f t="shared" si="29"/>
        <v>45292</v>
      </c>
      <c r="AD1830" s="44" t="str">
        <f>VLOOKUP(Raw_data[[#This Row],[Locations]]&amp;Raw_data[[#This Row],[Looker2]],Category!A:E,5,0)</f>
        <v>Affiliate</v>
      </c>
      <c r="AE1830" s="44" t="str">
        <f>Raw_data[[#This Row],[Locations]]&amp;Raw_data[[#This Row],[Looker2]]</f>
        <v>North LoopIOP</v>
      </c>
    </row>
    <row r="1831" spans="1:31">
      <c r="A1831" s="15">
        <v>45309</v>
      </c>
      <c r="B1831" s="15">
        <v>45308</v>
      </c>
      <c r="C1831" t="s">
        <v>9</v>
      </c>
      <c r="D1831">
        <v>207773</v>
      </c>
      <c r="E1831" t="s">
        <v>1104</v>
      </c>
      <c r="F1831" t="s">
        <v>1105</v>
      </c>
      <c r="G1831" t="s">
        <v>1106</v>
      </c>
      <c r="H1831" t="s">
        <v>160</v>
      </c>
      <c r="I1831" t="s">
        <v>232</v>
      </c>
      <c r="J1831" t="s">
        <v>96</v>
      </c>
      <c r="K1831" t="s">
        <v>144</v>
      </c>
      <c r="L1831" t="s">
        <v>128</v>
      </c>
      <c r="M1831">
        <v>1</v>
      </c>
      <c r="N1831" s="47">
        <v>169</v>
      </c>
      <c r="O1831" s="47">
        <v>0</v>
      </c>
      <c r="P1831" s="47">
        <v>0</v>
      </c>
      <c r="Q1831" s="47">
        <v>0</v>
      </c>
      <c r="R1831" s="47">
        <v>0</v>
      </c>
      <c r="S1831" s="47">
        <v>169</v>
      </c>
      <c r="T1831" s="47">
        <v>152.1</v>
      </c>
      <c r="U1831" s="47">
        <v>152.1</v>
      </c>
      <c r="V1831" t="s">
        <v>71</v>
      </c>
      <c r="W1831" t="s">
        <v>72</v>
      </c>
      <c r="X1831"/>
      <c r="Y1831" t="s">
        <v>240</v>
      </c>
      <c r="Z1831" s="43" t="str">
        <f>Raw_data[[#This Row],[Month]]&amp;Raw_data[[#This Row],[Locations]]&amp;Raw_data[[#This Row],[Looker2]]</f>
        <v>45292North LoopIOP</v>
      </c>
      <c r="AA1831" s="44" t="str">
        <f>IFERROR(VLOOKUP(Raw_data[[#This Row],[Description]],'LU Table'!$A$1:$B$50,2,0),"")</f>
        <v>IOP</v>
      </c>
      <c r="AB1831" s="44" t="str">
        <f>TRIM(MID(Raw_data[[#This Row],[Location]],LEN("Positive Recovery- ")+1,LEN(Raw_data[[#This Row],[Location]])))</f>
        <v>North Loop</v>
      </c>
      <c r="AC1831" s="45">
        <f t="shared" si="29"/>
        <v>45292</v>
      </c>
      <c r="AD1831" s="44" t="str">
        <f>VLOOKUP(Raw_data[[#This Row],[Locations]]&amp;Raw_data[[#This Row],[Looker2]],Category!A:E,5,0)</f>
        <v>Affiliate</v>
      </c>
      <c r="AE1831" s="44" t="str">
        <f>Raw_data[[#This Row],[Locations]]&amp;Raw_data[[#This Row],[Looker2]]</f>
        <v>North LoopIOP</v>
      </c>
    </row>
    <row r="1832" spans="1:31">
      <c r="A1832" s="15">
        <v>45309</v>
      </c>
      <c r="B1832" s="15">
        <v>45308</v>
      </c>
      <c r="C1832" t="s">
        <v>9</v>
      </c>
      <c r="D1832">
        <v>207778</v>
      </c>
      <c r="E1832" t="s">
        <v>1066</v>
      </c>
      <c r="F1832" t="s">
        <v>284</v>
      </c>
      <c r="G1832" t="s">
        <v>406</v>
      </c>
      <c r="H1832" t="s">
        <v>160</v>
      </c>
      <c r="I1832" t="s">
        <v>232</v>
      </c>
      <c r="J1832" t="s">
        <v>94</v>
      </c>
      <c r="K1832" t="s">
        <v>19</v>
      </c>
      <c r="L1832" t="s">
        <v>128</v>
      </c>
      <c r="M1832">
        <v>1</v>
      </c>
      <c r="N1832" s="47">
        <v>215</v>
      </c>
      <c r="O1832" s="47">
        <v>0</v>
      </c>
      <c r="P1832" s="47">
        <v>0</v>
      </c>
      <c r="Q1832" s="47">
        <v>0</v>
      </c>
      <c r="R1832" s="47">
        <v>0</v>
      </c>
      <c r="S1832" s="47">
        <v>0</v>
      </c>
      <c r="T1832" s="47">
        <v>193.5</v>
      </c>
      <c r="U1832" s="47">
        <v>193.5</v>
      </c>
      <c r="V1832" t="s">
        <v>71</v>
      </c>
      <c r="W1832" t="s">
        <v>72</v>
      </c>
      <c r="X1832"/>
      <c r="Y1832" t="s">
        <v>240</v>
      </c>
      <c r="Z1832" s="43" t="str">
        <f>Raw_data[[#This Row],[Month]]&amp;Raw_data[[#This Row],[Locations]]&amp;Raw_data[[#This Row],[Looker2]]</f>
        <v>45292San MarcosIOP</v>
      </c>
      <c r="AA1832" s="44" t="str">
        <f>IFERROR(VLOOKUP(Raw_data[[#This Row],[Description]],'LU Table'!$A$1:$B$50,2,0),"")</f>
        <v>IOP</v>
      </c>
      <c r="AB1832" s="44" t="str">
        <f>TRIM(MID(Raw_data[[#This Row],[Location]],LEN("Positive Recovery- ")+1,LEN(Raw_data[[#This Row],[Location]])))</f>
        <v>San Marcos</v>
      </c>
      <c r="AC1832" s="45">
        <f t="shared" si="29"/>
        <v>45292</v>
      </c>
      <c r="AD1832" s="44" t="str">
        <f>VLOOKUP(Raw_data[[#This Row],[Locations]]&amp;Raw_data[[#This Row],[Looker2]],Category!A:E,5,0)</f>
        <v>Affiliate</v>
      </c>
      <c r="AE1832" s="44" t="str">
        <f>Raw_data[[#This Row],[Locations]]&amp;Raw_data[[#This Row],[Looker2]]</f>
        <v>San MarcosIOP</v>
      </c>
    </row>
    <row r="1833" spans="1:31">
      <c r="A1833" s="15">
        <v>45309</v>
      </c>
      <c r="B1833" s="15">
        <v>45308</v>
      </c>
      <c r="C1833" t="s">
        <v>9</v>
      </c>
      <c r="D1833">
        <v>207779</v>
      </c>
      <c r="E1833" t="s">
        <v>120</v>
      </c>
      <c r="F1833" t="s">
        <v>431</v>
      </c>
      <c r="G1833" t="s">
        <v>325</v>
      </c>
      <c r="H1833" t="s">
        <v>159</v>
      </c>
      <c r="I1833" t="s">
        <v>232</v>
      </c>
      <c r="J1833" t="s">
        <v>17</v>
      </c>
      <c r="K1833" t="s">
        <v>19</v>
      </c>
      <c r="L1833" t="s">
        <v>128</v>
      </c>
      <c r="M1833">
        <v>1</v>
      </c>
      <c r="N1833" s="47">
        <v>225</v>
      </c>
      <c r="O1833" s="47">
        <v>0</v>
      </c>
      <c r="P1833" s="47">
        <v>0</v>
      </c>
      <c r="Q1833" s="47">
        <v>0</v>
      </c>
      <c r="R1833" s="47">
        <v>0</v>
      </c>
      <c r="S1833" s="47">
        <v>225</v>
      </c>
      <c r="T1833" s="47">
        <v>225</v>
      </c>
      <c r="U1833" s="47">
        <v>225</v>
      </c>
      <c r="V1833" t="s">
        <v>71</v>
      </c>
      <c r="W1833" t="s">
        <v>72</v>
      </c>
      <c r="X1833"/>
      <c r="Y1833" t="s">
        <v>240</v>
      </c>
      <c r="Z1833" s="43" t="str">
        <f>Raw_data[[#This Row],[Month]]&amp;Raw_data[[#This Row],[Locations]]&amp;Raw_data[[#This Row],[Looker2]]</f>
        <v>45292San MarcosIOP</v>
      </c>
      <c r="AA1833" s="44" t="str">
        <f>IFERROR(VLOOKUP(Raw_data[[#This Row],[Description]],'LU Table'!$A$1:$B$50,2,0),"")</f>
        <v>IOP</v>
      </c>
      <c r="AB1833" s="44" t="str">
        <f>TRIM(MID(Raw_data[[#This Row],[Location]],LEN("Positive Recovery- ")+1,LEN(Raw_data[[#This Row],[Location]])))</f>
        <v>San Marcos</v>
      </c>
      <c r="AC1833" s="45">
        <f t="shared" si="29"/>
        <v>45292</v>
      </c>
      <c r="AD1833" s="44" t="str">
        <f>VLOOKUP(Raw_data[[#This Row],[Locations]]&amp;Raw_data[[#This Row],[Looker2]],Category!A:E,5,0)</f>
        <v>Affiliate</v>
      </c>
      <c r="AE1833" s="44" t="str">
        <f>Raw_data[[#This Row],[Locations]]&amp;Raw_data[[#This Row],[Looker2]]</f>
        <v>San MarcosIOP</v>
      </c>
    </row>
    <row r="1834" spans="1:31">
      <c r="A1834" s="15">
        <v>45309</v>
      </c>
      <c r="B1834" s="15">
        <v>45308</v>
      </c>
      <c r="C1834" t="s">
        <v>9</v>
      </c>
      <c r="D1834">
        <v>207780</v>
      </c>
      <c r="E1834" t="s">
        <v>685</v>
      </c>
      <c r="F1834" t="s">
        <v>305</v>
      </c>
      <c r="G1834" t="s">
        <v>280</v>
      </c>
      <c r="H1834" t="s">
        <v>158</v>
      </c>
      <c r="I1834" t="s">
        <v>232</v>
      </c>
      <c r="J1834" t="s">
        <v>103</v>
      </c>
      <c r="K1834" t="s">
        <v>19</v>
      </c>
      <c r="L1834" t="s">
        <v>128</v>
      </c>
      <c r="M1834">
        <v>1</v>
      </c>
      <c r="N1834" s="47">
        <v>250</v>
      </c>
      <c r="O1834" s="47">
        <v>0</v>
      </c>
      <c r="P1834" s="47">
        <v>0</v>
      </c>
      <c r="Q1834" s="47">
        <v>0</v>
      </c>
      <c r="R1834" s="47">
        <v>0</v>
      </c>
      <c r="S1834" s="47">
        <v>0</v>
      </c>
      <c r="T1834" s="47">
        <v>225</v>
      </c>
      <c r="U1834" s="47">
        <v>10</v>
      </c>
      <c r="V1834" t="s">
        <v>71</v>
      </c>
      <c r="W1834" t="s">
        <v>72</v>
      </c>
      <c r="X1834"/>
      <c r="Y1834" t="s">
        <v>240</v>
      </c>
      <c r="Z1834" s="43" t="str">
        <f>Raw_data[[#This Row],[Month]]&amp;Raw_data[[#This Row],[Locations]]&amp;Raw_data[[#This Row],[Looker2]]</f>
        <v>45292San MarcosIOP</v>
      </c>
      <c r="AA1834" s="44" t="str">
        <f>IFERROR(VLOOKUP(Raw_data[[#This Row],[Description]],'LU Table'!$A$1:$B$50,2,0),"")</f>
        <v>IOP</v>
      </c>
      <c r="AB1834" s="44" t="str">
        <f>TRIM(MID(Raw_data[[#This Row],[Location]],LEN("Positive Recovery- ")+1,LEN(Raw_data[[#This Row],[Location]])))</f>
        <v>San Marcos</v>
      </c>
      <c r="AC1834" s="45">
        <f t="shared" si="29"/>
        <v>45292</v>
      </c>
      <c r="AD1834" s="44" t="str">
        <f>VLOOKUP(Raw_data[[#This Row],[Locations]]&amp;Raw_data[[#This Row],[Looker2]],Category!A:E,5,0)</f>
        <v>Affiliate</v>
      </c>
      <c r="AE1834" s="44" t="str">
        <f>Raw_data[[#This Row],[Locations]]&amp;Raw_data[[#This Row],[Looker2]]</f>
        <v>San MarcosIOP</v>
      </c>
    </row>
    <row r="1835" spans="1:31">
      <c r="A1835" s="15">
        <v>45309</v>
      </c>
      <c r="B1835" s="15">
        <v>45308</v>
      </c>
      <c r="C1835" t="s">
        <v>9</v>
      </c>
      <c r="D1835">
        <v>207781</v>
      </c>
      <c r="E1835" t="s">
        <v>776</v>
      </c>
      <c r="F1835" t="s">
        <v>305</v>
      </c>
      <c r="G1835" t="s">
        <v>777</v>
      </c>
      <c r="H1835" t="s">
        <v>158</v>
      </c>
      <c r="I1835" t="s">
        <v>232</v>
      </c>
      <c r="J1835" t="s">
        <v>87</v>
      </c>
      <c r="K1835" t="s">
        <v>19</v>
      </c>
      <c r="L1835" t="s">
        <v>128</v>
      </c>
      <c r="M1835">
        <v>1</v>
      </c>
      <c r="N1835" s="47">
        <v>275</v>
      </c>
      <c r="O1835" s="47">
        <v>0</v>
      </c>
      <c r="P1835" s="47">
        <v>0</v>
      </c>
      <c r="Q1835" s="47">
        <v>0</v>
      </c>
      <c r="R1835" s="47">
        <v>0</v>
      </c>
      <c r="S1835" s="47">
        <v>275</v>
      </c>
      <c r="T1835" s="47">
        <v>247.5</v>
      </c>
      <c r="U1835" s="47">
        <v>247.5</v>
      </c>
      <c r="V1835" t="s">
        <v>71</v>
      </c>
      <c r="W1835" t="s">
        <v>72</v>
      </c>
      <c r="X1835"/>
      <c r="Y1835" t="s">
        <v>240</v>
      </c>
      <c r="Z1835" s="43" t="str">
        <f>Raw_data[[#This Row],[Month]]&amp;Raw_data[[#This Row],[Locations]]&amp;Raw_data[[#This Row],[Looker2]]</f>
        <v>45292San MarcosIOP</v>
      </c>
      <c r="AA1835" s="44" t="str">
        <f>IFERROR(VLOOKUP(Raw_data[[#This Row],[Description]],'LU Table'!$A$1:$B$50,2,0),"")</f>
        <v>IOP</v>
      </c>
      <c r="AB1835" s="44" t="str">
        <f>TRIM(MID(Raw_data[[#This Row],[Location]],LEN("Positive Recovery- ")+1,LEN(Raw_data[[#This Row],[Location]])))</f>
        <v>San Marcos</v>
      </c>
      <c r="AC1835" s="45">
        <f t="shared" si="29"/>
        <v>45292</v>
      </c>
      <c r="AD1835" s="44" t="str">
        <f>VLOOKUP(Raw_data[[#This Row],[Locations]]&amp;Raw_data[[#This Row],[Looker2]],Category!A:E,5,0)</f>
        <v>Affiliate</v>
      </c>
      <c r="AE1835" s="44" t="str">
        <f>Raw_data[[#This Row],[Locations]]&amp;Raw_data[[#This Row],[Looker2]]</f>
        <v>San MarcosIOP</v>
      </c>
    </row>
    <row r="1836" spans="1:31">
      <c r="A1836" s="15">
        <v>45309</v>
      </c>
      <c r="B1836" s="15">
        <v>45308</v>
      </c>
      <c r="C1836" t="s">
        <v>9</v>
      </c>
      <c r="D1836">
        <v>207782</v>
      </c>
      <c r="E1836" t="s">
        <v>794</v>
      </c>
      <c r="F1836" t="s">
        <v>427</v>
      </c>
      <c r="G1836" t="s">
        <v>795</v>
      </c>
      <c r="H1836" t="s">
        <v>158</v>
      </c>
      <c r="I1836" t="s">
        <v>232</v>
      </c>
      <c r="J1836" t="s">
        <v>87</v>
      </c>
      <c r="K1836" t="s">
        <v>19</v>
      </c>
      <c r="L1836" t="s">
        <v>128</v>
      </c>
      <c r="M1836">
        <v>1</v>
      </c>
      <c r="N1836" s="47">
        <v>275</v>
      </c>
      <c r="O1836" s="47">
        <v>0</v>
      </c>
      <c r="P1836" s="47">
        <v>0</v>
      </c>
      <c r="Q1836" s="47">
        <v>0</v>
      </c>
      <c r="R1836" s="47">
        <v>0</v>
      </c>
      <c r="S1836" s="47">
        <v>275</v>
      </c>
      <c r="T1836" s="47">
        <v>247.5</v>
      </c>
      <c r="U1836" s="47">
        <v>247.5</v>
      </c>
      <c r="V1836" t="s">
        <v>71</v>
      </c>
      <c r="W1836" t="s">
        <v>72</v>
      </c>
      <c r="X1836"/>
      <c r="Y1836" t="s">
        <v>240</v>
      </c>
      <c r="Z1836" s="43" t="str">
        <f>Raw_data[[#This Row],[Month]]&amp;Raw_data[[#This Row],[Locations]]&amp;Raw_data[[#This Row],[Looker2]]</f>
        <v>45292San MarcosIOP</v>
      </c>
      <c r="AA1836" s="44" t="str">
        <f>IFERROR(VLOOKUP(Raw_data[[#This Row],[Description]],'LU Table'!$A$1:$B$50,2,0),"")</f>
        <v>IOP</v>
      </c>
      <c r="AB1836" s="44" t="str">
        <f>TRIM(MID(Raw_data[[#This Row],[Location]],LEN("Positive Recovery- ")+1,LEN(Raw_data[[#This Row],[Location]])))</f>
        <v>San Marcos</v>
      </c>
      <c r="AC1836" s="45">
        <f t="shared" si="29"/>
        <v>45292</v>
      </c>
      <c r="AD1836" s="44" t="str">
        <f>VLOOKUP(Raw_data[[#This Row],[Locations]]&amp;Raw_data[[#This Row],[Looker2]],Category!A:E,5,0)</f>
        <v>Affiliate</v>
      </c>
      <c r="AE1836" s="44" t="str">
        <f>Raw_data[[#This Row],[Locations]]&amp;Raw_data[[#This Row],[Looker2]]</f>
        <v>San MarcosIOP</v>
      </c>
    </row>
    <row r="1837" spans="1:31">
      <c r="A1837" s="15">
        <v>45309</v>
      </c>
      <c r="B1837" s="15">
        <v>45308</v>
      </c>
      <c r="C1837" t="s">
        <v>9</v>
      </c>
      <c r="D1837">
        <v>207783</v>
      </c>
      <c r="E1837" t="s">
        <v>883</v>
      </c>
      <c r="F1837" t="s">
        <v>410</v>
      </c>
      <c r="G1837" t="s">
        <v>486</v>
      </c>
      <c r="H1837" t="s">
        <v>160</v>
      </c>
      <c r="I1837" t="s">
        <v>232</v>
      </c>
      <c r="J1837" t="s">
        <v>90</v>
      </c>
      <c r="K1837" t="s">
        <v>19</v>
      </c>
      <c r="L1837" t="s">
        <v>128</v>
      </c>
      <c r="M1837">
        <v>1</v>
      </c>
      <c r="N1837" s="47">
        <v>220</v>
      </c>
      <c r="O1837" s="47">
        <v>0</v>
      </c>
      <c r="P1837" s="47">
        <v>0</v>
      </c>
      <c r="Q1837" s="47">
        <v>0</v>
      </c>
      <c r="R1837" s="47">
        <v>0</v>
      </c>
      <c r="S1837" s="47">
        <v>8</v>
      </c>
      <c r="T1837" s="47">
        <v>198</v>
      </c>
      <c r="U1837" s="47">
        <v>198</v>
      </c>
      <c r="V1837" t="s">
        <v>71</v>
      </c>
      <c r="W1837" t="s">
        <v>72</v>
      </c>
      <c r="X1837"/>
      <c r="Y1837" t="s">
        <v>240</v>
      </c>
      <c r="Z1837" s="43" t="str">
        <f>Raw_data[[#This Row],[Month]]&amp;Raw_data[[#This Row],[Locations]]&amp;Raw_data[[#This Row],[Looker2]]</f>
        <v>45292San MarcosIOP</v>
      </c>
      <c r="AA1837" s="44" t="str">
        <f>IFERROR(VLOOKUP(Raw_data[[#This Row],[Description]],'LU Table'!$A$1:$B$50,2,0),"")</f>
        <v>IOP</v>
      </c>
      <c r="AB1837" s="44" t="str">
        <f>TRIM(MID(Raw_data[[#This Row],[Location]],LEN("Positive Recovery- ")+1,LEN(Raw_data[[#This Row],[Location]])))</f>
        <v>San Marcos</v>
      </c>
      <c r="AC1837" s="45">
        <f t="shared" si="29"/>
        <v>45292</v>
      </c>
      <c r="AD1837" s="44" t="str">
        <f>VLOOKUP(Raw_data[[#This Row],[Locations]]&amp;Raw_data[[#This Row],[Looker2]],Category!A:E,5,0)</f>
        <v>Affiliate</v>
      </c>
      <c r="AE1837" s="44" t="str">
        <f>Raw_data[[#This Row],[Locations]]&amp;Raw_data[[#This Row],[Looker2]]</f>
        <v>San MarcosIOP</v>
      </c>
    </row>
    <row r="1838" spans="1:31">
      <c r="A1838" s="15">
        <v>45309</v>
      </c>
      <c r="B1838" s="15">
        <v>45308</v>
      </c>
      <c r="C1838" t="s">
        <v>9</v>
      </c>
      <c r="D1838">
        <v>207784</v>
      </c>
      <c r="E1838" t="s">
        <v>706</v>
      </c>
      <c r="F1838" t="s">
        <v>519</v>
      </c>
      <c r="G1838" t="s">
        <v>707</v>
      </c>
      <c r="H1838" t="s">
        <v>158</v>
      </c>
      <c r="I1838" t="s">
        <v>232</v>
      </c>
      <c r="J1838" t="s">
        <v>88</v>
      </c>
      <c r="K1838" t="s">
        <v>19</v>
      </c>
      <c r="L1838" t="s">
        <v>128</v>
      </c>
      <c r="M1838">
        <v>1</v>
      </c>
      <c r="N1838" s="47">
        <v>250</v>
      </c>
      <c r="O1838" s="47">
        <v>0</v>
      </c>
      <c r="P1838" s="47">
        <v>0</v>
      </c>
      <c r="Q1838" s="47">
        <v>0</v>
      </c>
      <c r="R1838" s="47">
        <v>0</v>
      </c>
      <c r="S1838" s="47">
        <v>0</v>
      </c>
      <c r="T1838" s="47">
        <v>225</v>
      </c>
      <c r="U1838" s="47">
        <v>5</v>
      </c>
      <c r="V1838" t="s">
        <v>71</v>
      </c>
      <c r="W1838" t="s">
        <v>72</v>
      </c>
      <c r="X1838"/>
      <c r="Y1838" t="s">
        <v>240</v>
      </c>
      <c r="Z1838" s="43" t="str">
        <f>Raw_data[[#This Row],[Month]]&amp;Raw_data[[#This Row],[Locations]]&amp;Raw_data[[#This Row],[Looker2]]</f>
        <v>45292San MarcosIOP</v>
      </c>
      <c r="AA1838" s="44" t="str">
        <f>IFERROR(VLOOKUP(Raw_data[[#This Row],[Description]],'LU Table'!$A$1:$B$50,2,0),"")</f>
        <v>IOP</v>
      </c>
      <c r="AB1838" s="44" t="str">
        <f>TRIM(MID(Raw_data[[#This Row],[Location]],LEN("Positive Recovery- ")+1,LEN(Raw_data[[#This Row],[Location]])))</f>
        <v>San Marcos</v>
      </c>
      <c r="AC1838" s="45">
        <f t="shared" si="29"/>
        <v>45292</v>
      </c>
      <c r="AD1838" s="44" t="str">
        <f>VLOOKUP(Raw_data[[#This Row],[Locations]]&amp;Raw_data[[#This Row],[Looker2]],Category!A:E,5,0)</f>
        <v>Affiliate</v>
      </c>
      <c r="AE1838" s="44" t="str">
        <f>Raw_data[[#This Row],[Locations]]&amp;Raw_data[[#This Row],[Looker2]]</f>
        <v>San MarcosIOP</v>
      </c>
    </row>
    <row r="1839" spans="1:31">
      <c r="A1839" s="15">
        <v>45309</v>
      </c>
      <c r="B1839" s="15">
        <v>45308</v>
      </c>
      <c r="C1839" t="s">
        <v>9</v>
      </c>
      <c r="D1839">
        <v>207785</v>
      </c>
      <c r="E1839" t="s">
        <v>813</v>
      </c>
      <c r="F1839" t="s">
        <v>814</v>
      </c>
      <c r="G1839" t="s">
        <v>815</v>
      </c>
      <c r="H1839" t="s">
        <v>158</v>
      </c>
      <c r="I1839" t="s">
        <v>232</v>
      </c>
      <c r="J1839" t="s">
        <v>88</v>
      </c>
      <c r="K1839" t="s">
        <v>19</v>
      </c>
      <c r="L1839" t="s">
        <v>128</v>
      </c>
      <c r="M1839">
        <v>1</v>
      </c>
      <c r="N1839" s="47">
        <v>250</v>
      </c>
      <c r="O1839" s="47">
        <v>0</v>
      </c>
      <c r="P1839" s="47">
        <v>0</v>
      </c>
      <c r="Q1839" s="47">
        <v>0</v>
      </c>
      <c r="R1839" s="47">
        <v>0</v>
      </c>
      <c r="S1839" s="47">
        <v>0</v>
      </c>
      <c r="T1839" s="47">
        <v>225</v>
      </c>
      <c r="U1839" s="47">
        <v>143.66999999999999</v>
      </c>
      <c r="V1839" t="s">
        <v>71</v>
      </c>
      <c r="W1839" t="s">
        <v>72</v>
      </c>
      <c r="X1839"/>
      <c r="Y1839" t="s">
        <v>240</v>
      </c>
      <c r="Z1839" s="43" t="str">
        <f>Raw_data[[#This Row],[Month]]&amp;Raw_data[[#This Row],[Locations]]&amp;Raw_data[[#This Row],[Looker2]]</f>
        <v>45292San MarcosIOP</v>
      </c>
      <c r="AA1839" s="44" t="str">
        <f>IFERROR(VLOOKUP(Raw_data[[#This Row],[Description]],'LU Table'!$A$1:$B$50,2,0),"")</f>
        <v>IOP</v>
      </c>
      <c r="AB1839" s="44" t="str">
        <f>TRIM(MID(Raw_data[[#This Row],[Location]],LEN("Positive Recovery- ")+1,LEN(Raw_data[[#This Row],[Location]])))</f>
        <v>San Marcos</v>
      </c>
      <c r="AC1839" s="45">
        <f t="shared" si="29"/>
        <v>45292</v>
      </c>
      <c r="AD1839" s="44" t="str">
        <f>VLOOKUP(Raw_data[[#This Row],[Locations]]&amp;Raw_data[[#This Row],[Looker2]],Category!A:E,5,0)</f>
        <v>Affiliate</v>
      </c>
      <c r="AE1839" s="44" t="str">
        <f>Raw_data[[#This Row],[Locations]]&amp;Raw_data[[#This Row],[Looker2]]</f>
        <v>San MarcosIOP</v>
      </c>
    </row>
    <row r="1840" spans="1:31">
      <c r="A1840" s="15">
        <v>45309</v>
      </c>
      <c r="B1840" s="15">
        <v>45308</v>
      </c>
      <c r="C1840" t="s">
        <v>9</v>
      </c>
      <c r="D1840">
        <v>207786</v>
      </c>
      <c r="E1840" t="s">
        <v>125</v>
      </c>
      <c r="F1840" t="s">
        <v>417</v>
      </c>
      <c r="G1840" t="s">
        <v>320</v>
      </c>
      <c r="H1840" t="s">
        <v>159</v>
      </c>
      <c r="I1840" t="s">
        <v>232</v>
      </c>
      <c r="J1840" t="s">
        <v>17</v>
      </c>
      <c r="K1840" t="s">
        <v>19</v>
      </c>
      <c r="L1840" t="s">
        <v>128</v>
      </c>
      <c r="M1840">
        <v>1</v>
      </c>
      <c r="N1840" s="47">
        <v>225</v>
      </c>
      <c r="O1840" s="47">
        <v>0</v>
      </c>
      <c r="P1840" s="47">
        <v>0</v>
      </c>
      <c r="Q1840" s="47">
        <v>0</v>
      </c>
      <c r="R1840" s="47">
        <v>0</v>
      </c>
      <c r="S1840" s="47">
        <v>225</v>
      </c>
      <c r="T1840" s="47">
        <v>225</v>
      </c>
      <c r="U1840" s="47">
        <v>225</v>
      </c>
      <c r="V1840" t="s">
        <v>71</v>
      </c>
      <c r="W1840" t="s">
        <v>72</v>
      </c>
      <c r="X1840"/>
      <c r="Y1840" t="s">
        <v>240</v>
      </c>
      <c r="Z1840" s="43" t="str">
        <f>Raw_data[[#This Row],[Month]]&amp;Raw_data[[#This Row],[Locations]]&amp;Raw_data[[#This Row],[Looker2]]</f>
        <v>45292San MarcosIOP</v>
      </c>
      <c r="AA1840" s="44" t="str">
        <f>IFERROR(VLOOKUP(Raw_data[[#This Row],[Description]],'LU Table'!$A$1:$B$50,2,0),"")</f>
        <v>IOP</v>
      </c>
      <c r="AB1840" s="44" t="str">
        <f>TRIM(MID(Raw_data[[#This Row],[Location]],LEN("Positive Recovery- ")+1,LEN(Raw_data[[#This Row],[Location]])))</f>
        <v>San Marcos</v>
      </c>
      <c r="AC1840" s="45">
        <f t="shared" si="29"/>
        <v>45292</v>
      </c>
      <c r="AD1840" s="44" t="str">
        <f>VLOOKUP(Raw_data[[#This Row],[Locations]]&amp;Raw_data[[#This Row],[Looker2]],Category!A:E,5,0)</f>
        <v>Affiliate</v>
      </c>
      <c r="AE1840" s="44" t="str">
        <f>Raw_data[[#This Row],[Locations]]&amp;Raw_data[[#This Row],[Looker2]]</f>
        <v>San MarcosIOP</v>
      </c>
    </row>
    <row r="1841" spans="1:31">
      <c r="A1841" s="15">
        <v>45309</v>
      </c>
      <c r="B1841" s="15">
        <v>45308</v>
      </c>
      <c r="C1841" t="s">
        <v>9</v>
      </c>
      <c r="D1841">
        <v>207787</v>
      </c>
      <c r="E1841" t="s">
        <v>606</v>
      </c>
      <c r="F1841" t="s">
        <v>404</v>
      </c>
      <c r="G1841" t="s">
        <v>607</v>
      </c>
      <c r="H1841" t="s">
        <v>160</v>
      </c>
      <c r="I1841" t="s">
        <v>232</v>
      </c>
      <c r="J1841" t="s">
        <v>90</v>
      </c>
      <c r="K1841" t="s">
        <v>19</v>
      </c>
      <c r="L1841" t="s">
        <v>128</v>
      </c>
      <c r="M1841">
        <v>1</v>
      </c>
      <c r="N1841" s="47">
        <v>220</v>
      </c>
      <c r="O1841" s="47">
        <v>0</v>
      </c>
      <c r="P1841" s="47">
        <v>0</v>
      </c>
      <c r="Q1841" s="47">
        <v>0</v>
      </c>
      <c r="R1841" s="47">
        <v>0</v>
      </c>
      <c r="S1841" s="47">
        <v>8</v>
      </c>
      <c r="T1841" s="47">
        <v>198</v>
      </c>
      <c r="U1841" s="47">
        <v>49.6</v>
      </c>
      <c r="V1841" t="s">
        <v>71</v>
      </c>
      <c r="W1841" t="s">
        <v>72</v>
      </c>
      <c r="X1841"/>
      <c r="Y1841" t="s">
        <v>240</v>
      </c>
      <c r="Z1841" s="43" t="str">
        <f>Raw_data[[#This Row],[Month]]&amp;Raw_data[[#This Row],[Locations]]&amp;Raw_data[[#This Row],[Looker2]]</f>
        <v>45292San MarcosIOP</v>
      </c>
      <c r="AA1841" s="44" t="str">
        <f>IFERROR(VLOOKUP(Raw_data[[#This Row],[Description]],'LU Table'!$A$1:$B$50,2,0),"")</f>
        <v>IOP</v>
      </c>
      <c r="AB1841" s="44" t="str">
        <f>TRIM(MID(Raw_data[[#This Row],[Location]],LEN("Positive Recovery- ")+1,LEN(Raw_data[[#This Row],[Location]])))</f>
        <v>San Marcos</v>
      </c>
      <c r="AC1841" s="45">
        <f t="shared" si="29"/>
        <v>45292</v>
      </c>
      <c r="AD1841" s="44" t="str">
        <f>VLOOKUP(Raw_data[[#This Row],[Locations]]&amp;Raw_data[[#This Row],[Looker2]],Category!A:E,5,0)</f>
        <v>Affiliate</v>
      </c>
      <c r="AE1841" s="44" t="str">
        <f>Raw_data[[#This Row],[Locations]]&amp;Raw_data[[#This Row],[Looker2]]</f>
        <v>San MarcosIOP</v>
      </c>
    </row>
    <row r="1842" spans="1:31">
      <c r="A1842" s="15">
        <v>45309</v>
      </c>
      <c r="B1842" s="15">
        <v>45308</v>
      </c>
      <c r="C1842" t="s">
        <v>9</v>
      </c>
      <c r="D1842">
        <v>207788</v>
      </c>
      <c r="E1842" t="s">
        <v>724</v>
      </c>
      <c r="F1842" t="s">
        <v>383</v>
      </c>
      <c r="G1842" t="s">
        <v>353</v>
      </c>
      <c r="H1842" t="s">
        <v>158</v>
      </c>
      <c r="I1842" t="s">
        <v>232</v>
      </c>
      <c r="J1842" t="s">
        <v>725</v>
      </c>
      <c r="K1842" t="s">
        <v>19</v>
      </c>
      <c r="L1842" t="s">
        <v>128</v>
      </c>
      <c r="M1842">
        <v>1</v>
      </c>
      <c r="N1842" s="47">
        <v>1500</v>
      </c>
      <c r="O1842" s="47">
        <v>0</v>
      </c>
      <c r="P1842" s="47">
        <v>0</v>
      </c>
      <c r="Q1842" s="47">
        <v>0</v>
      </c>
      <c r="R1842" s="47">
        <v>0</v>
      </c>
      <c r="S1842" s="47">
        <v>0</v>
      </c>
      <c r="T1842" s="47">
        <v>150</v>
      </c>
      <c r="U1842" s="47">
        <v>-412.5</v>
      </c>
      <c r="V1842" t="s">
        <v>71</v>
      </c>
      <c r="W1842" t="s">
        <v>72</v>
      </c>
      <c r="X1842"/>
      <c r="Y1842" t="s">
        <v>240</v>
      </c>
      <c r="Z1842" s="43" t="str">
        <f>Raw_data[[#This Row],[Month]]&amp;Raw_data[[#This Row],[Locations]]&amp;Raw_data[[#This Row],[Looker2]]</f>
        <v>45292San MarcosIOP</v>
      </c>
      <c r="AA1842" s="44" t="str">
        <f>IFERROR(VLOOKUP(Raw_data[[#This Row],[Description]],'LU Table'!$A$1:$B$50,2,0),"")</f>
        <v>IOP</v>
      </c>
      <c r="AB1842" s="44" t="str">
        <f>TRIM(MID(Raw_data[[#This Row],[Location]],LEN("Positive Recovery- ")+1,LEN(Raw_data[[#This Row],[Location]])))</f>
        <v>San Marcos</v>
      </c>
      <c r="AC1842" s="45">
        <f t="shared" si="29"/>
        <v>45292</v>
      </c>
      <c r="AD1842" s="44" t="str">
        <f>VLOOKUP(Raw_data[[#This Row],[Locations]]&amp;Raw_data[[#This Row],[Looker2]],Category!A:E,5,0)</f>
        <v>Affiliate</v>
      </c>
      <c r="AE1842" s="44" t="str">
        <f>Raw_data[[#This Row],[Locations]]&amp;Raw_data[[#This Row],[Looker2]]</f>
        <v>San MarcosIOP</v>
      </c>
    </row>
    <row r="1843" spans="1:31">
      <c r="A1843" s="15">
        <v>45309</v>
      </c>
      <c r="B1843" s="15">
        <v>45308</v>
      </c>
      <c r="C1843" t="s">
        <v>9</v>
      </c>
      <c r="D1843">
        <v>207789</v>
      </c>
      <c r="E1843" t="s">
        <v>796</v>
      </c>
      <c r="F1843" t="s">
        <v>483</v>
      </c>
      <c r="G1843" t="s">
        <v>353</v>
      </c>
      <c r="H1843" t="s">
        <v>158</v>
      </c>
      <c r="I1843" t="s">
        <v>232</v>
      </c>
      <c r="J1843" t="s">
        <v>92</v>
      </c>
      <c r="K1843" t="s">
        <v>19</v>
      </c>
      <c r="L1843" t="s">
        <v>128</v>
      </c>
      <c r="M1843">
        <v>1</v>
      </c>
      <c r="N1843" s="47">
        <v>190</v>
      </c>
      <c r="O1843" s="47">
        <v>0</v>
      </c>
      <c r="P1843" s="47">
        <v>0</v>
      </c>
      <c r="Q1843" s="47">
        <v>0</v>
      </c>
      <c r="R1843" s="47">
        <v>0</v>
      </c>
      <c r="S1843" s="47">
        <v>0</v>
      </c>
      <c r="T1843" s="47">
        <v>171</v>
      </c>
      <c r="U1843" s="47">
        <v>19</v>
      </c>
      <c r="V1843" t="s">
        <v>71</v>
      </c>
      <c r="W1843" t="s">
        <v>72</v>
      </c>
      <c r="X1843"/>
      <c r="Y1843" t="s">
        <v>240</v>
      </c>
      <c r="Z1843" s="43" t="str">
        <f>Raw_data[[#This Row],[Month]]&amp;Raw_data[[#This Row],[Locations]]&amp;Raw_data[[#This Row],[Looker2]]</f>
        <v>45292San MarcosIOP</v>
      </c>
      <c r="AA1843" s="44" t="str">
        <f>IFERROR(VLOOKUP(Raw_data[[#This Row],[Description]],'LU Table'!$A$1:$B$50,2,0),"")</f>
        <v>IOP</v>
      </c>
      <c r="AB1843" s="44" t="str">
        <f>TRIM(MID(Raw_data[[#This Row],[Location]],LEN("Positive Recovery- ")+1,LEN(Raw_data[[#This Row],[Location]])))</f>
        <v>San Marcos</v>
      </c>
      <c r="AC1843" s="45">
        <f t="shared" si="29"/>
        <v>45292</v>
      </c>
      <c r="AD1843" s="44" t="str">
        <f>VLOOKUP(Raw_data[[#This Row],[Locations]]&amp;Raw_data[[#This Row],[Looker2]],Category!A:E,5,0)</f>
        <v>Affiliate</v>
      </c>
      <c r="AE1843" s="44" t="str">
        <f>Raw_data[[#This Row],[Locations]]&amp;Raw_data[[#This Row],[Looker2]]</f>
        <v>San MarcosIOP</v>
      </c>
    </row>
    <row r="1844" spans="1:31">
      <c r="A1844" s="15">
        <v>45309</v>
      </c>
      <c r="B1844" s="15">
        <v>45309</v>
      </c>
      <c r="C1844" t="s">
        <v>9</v>
      </c>
      <c r="D1844">
        <v>207797</v>
      </c>
      <c r="E1844" t="s">
        <v>1007</v>
      </c>
      <c r="F1844" t="s">
        <v>460</v>
      </c>
      <c r="G1844" t="s">
        <v>1008</v>
      </c>
      <c r="H1844" t="s">
        <v>157</v>
      </c>
      <c r="I1844" t="s">
        <v>232</v>
      </c>
      <c r="J1844" t="s">
        <v>17</v>
      </c>
      <c r="K1844" t="s">
        <v>22</v>
      </c>
      <c r="L1844" t="s">
        <v>129</v>
      </c>
      <c r="M1844">
        <v>1</v>
      </c>
      <c r="N1844" s="47">
        <v>300</v>
      </c>
      <c r="O1844" s="47">
        <v>0</v>
      </c>
      <c r="P1844" s="47">
        <v>0</v>
      </c>
      <c r="Q1844" s="47">
        <v>0</v>
      </c>
      <c r="R1844" s="47">
        <v>0</v>
      </c>
      <c r="S1844" s="47">
        <v>300</v>
      </c>
      <c r="T1844" s="47">
        <v>300</v>
      </c>
      <c r="U1844" s="47">
        <v>300</v>
      </c>
      <c r="V1844" t="s">
        <v>71</v>
      </c>
      <c r="W1844" t="s">
        <v>72</v>
      </c>
      <c r="X1844"/>
      <c r="Y1844" t="s">
        <v>240</v>
      </c>
      <c r="Z1844" s="43" t="str">
        <f>Raw_data[[#This Row],[Month]]&amp;Raw_data[[#This Row],[Locations]]&amp;Raw_data[[#This Row],[Looker2]]</f>
        <v>45292AustinPHP</v>
      </c>
      <c r="AA1844" s="44" t="str">
        <f>IFERROR(VLOOKUP(Raw_data[[#This Row],[Description]],'LU Table'!$A$1:$B$50,2,0),"")</f>
        <v>PHP</v>
      </c>
      <c r="AB1844" s="44" t="str">
        <f>TRIM(MID(Raw_data[[#This Row],[Location]],LEN("Positive Recovery- ")+1,LEN(Raw_data[[#This Row],[Location]])))</f>
        <v>Austin</v>
      </c>
      <c r="AC1844" s="45">
        <f t="shared" si="29"/>
        <v>45292</v>
      </c>
      <c r="AD1844" s="44" t="str">
        <f>VLOOKUP(Raw_data[[#This Row],[Locations]]&amp;Raw_data[[#This Row],[Looker2]],Category!A:E,5,0)</f>
        <v>Affiliate</v>
      </c>
      <c r="AE1844" s="44" t="str">
        <f>Raw_data[[#This Row],[Locations]]&amp;Raw_data[[#This Row],[Looker2]]</f>
        <v>AustinPHP</v>
      </c>
    </row>
    <row r="1845" spans="1:31">
      <c r="A1845" s="15">
        <v>45310</v>
      </c>
      <c r="B1845" s="15">
        <v>45292</v>
      </c>
      <c r="C1845" t="s">
        <v>9</v>
      </c>
      <c r="D1845">
        <v>207839</v>
      </c>
      <c r="E1845" t="s">
        <v>615</v>
      </c>
      <c r="F1845" t="s">
        <v>616</v>
      </c>
      <c r="G1845" t="s">
        <v>617</v>
      </c>
      <c r="H1845" t="s">
        <v>150</v>
      </c>
      <c r="I1845" t="s">
        <v>232</v>
      </c>
      <c r="J1845" t="s">
        <v>17</v>
      </c>
      <c r="K1845" t="s">
        <v>76</v>
      </c>
      <c r="L1845" t="s">
        <v>128</v>
      </c>
      <c r="M1845">
        <v>1</v>
      </c>
      <c r="N1845" s="47">
        <v>700</v>
      </c>
      <c r="O1845" s="47">
        <v>0</v>
      </c>
      <c r="P1845" s="47">
        <v>0</v>
      </c>
      <c r="Q1845" s="47">
        <v>0</v>
      </c>
      <c r="R1845" s="47">
        <v>0</v>
      </c>
      <c r="S1845" s="47">
        <v>300</v>
      </c>
      <c r="T1845" s="47">
        <v>700</v>
      </c>
      <c r="U1845" s="47">
        <v>300</v>
      </c>
      <c r="V1845" t="s">
        <v>71</v>
      </c>
      <c r="W1845" t="s">
        <v>959</v>
      </c>
      <c r="X1845"/>
      <c r="Y1845" t="s">
        <v>233</v>
      </c>
      <c r="Z1845" s="43" t="str">
        <f>Raw_data[[#This Row],[Month]]&amp;Raw_data[[#This Row],[Locations]]&amp;Raw_data[[#This Row],[Looker2]]</f>
        <v>45292MontroseSober Living</v>
      </c>
      <c r="AA1845" s="44" t="str">
        <f>IFERROR(VLOOKUP(Raw_data[[#This Row],[Description]],'LU Table'!$A$1:$B$50,2,0),"")</f>
        <v>Sober Living</v>
      </c>
      <c r="AB1845" s="44" t="str">
        <f>TRIM(MID(Raw_data[[#This Row],[Location]],LEN("Positive Recovery- ")+1,LEN(Raw_data[[#This Row],[Location]])))</f>
        <v>Montrose</v>
      </c>
      <c r="AC1845" s="45">
        <f t="shared" si="29"/>
        <v>45292</v>
      </c>
      <c r="AD1845" s="44" t="str">
        <f>VLOOKUP(Raw_data[[#This Row],[Locations]]&amp;Raw_data[[#This Row],[Looker2]],Category!A:E,5,0)</f>
        <v>Company Owned</v>
      </c>
      <c r="AE1845" s="44" t="str">
        <f>Raw_data[[#This Row],[Locations]]&amp;Raw_data[[#This Row],[Looker2]]</f>
        <v>MontroseSober Living</v>
      </c>
    </row>
    <row r="1846" spans="1:31">
      <c r="A1846" s="15">
        <v>45310</v>
      </c>
      <c r="B1846" s="15">
        <v>45308</v>
      </c>
      <c r="C1846" t="s">
        <v>9</v>
      </c>
      <c r="D1846">
        <v>207840</v>
      </c>
      <c r="E1846" t="s">
        <v>1020</v>
      </c>
      <c r="F1846" t="s">
        <v>299</v>
      </c>
      <c r="G1846" t="s">
        <v>1021</v>
      </c>
      <c r="H1846" t="s">
        <v>150</v>
      </c>
      <c r="I1846" t="s">
        <v>232</v>
      </c>
      <c r="J1846" t="s">
        <v>17</v>
      </c>
      <c r="K1846" t="s">
        <v>76</v>
      </c>
      <c r="L1846" t="s">
        <v>128</v>
      </c>
      <c r="M1846">
        <v>1</v>
      </c>
      <c r="N1846" s="47">
        <v>387</v>
      </c>
      <c r="O1846" s="47">
        <v>0</v>
      </c>
      <c r="P1846" s="47">
        <v>0</v>
      </c>
      <c r="Q1846" s="47">
        <v>0</v>
      </c>
      <c r="R1846" s="47">
        <v>0</v>
      </c>
      <c r="S1846" s="47">
        <v>0</v>
      </c>
      <c r="T1846" s="47">
        <v>387</v>
      </c>
      <c r="U1846" s="47">
        <v>0</v>
      </c>
      <c r="V1846" t="s">
        <v>71</v>
      </c>
      <c r="W1846" t="s">
        <v>1107</v>
      </c>
      <c r="X1846"/>
      <c r="Y1846" t="s">
        <v>233</v>
      </c>
      <c r="Z1846" s="43" t="str">
        <f>Raw_data[[#This Row],[Month]]&amp;Raw_data[[#This Row],[Locations]]&amp;Raw_data[[#This Row],[Looker2]]</f>
        <v>45292MontroseSober Living</v>
      </c>
      <c r="AA1846" s="44" t="str">
        <f>IFERROR(VLOOKUP(Raw_data[[#This Row],[Description]],'LU Table'!$A$1:$B$50,2,0),"")</f>
        <v>Sober Living</v>
      </c>
      <c r="AB1846" s="44" t="str">
        <f>TRIM(MID(Raw_data[[#This Row],[Location]],LEN("Positive Recovery- ")+1,LEN(Raw_data[[#This Row],[Location]])))</f>
        <v>Montrose</v>
      </c>
      <c r="AC1846" s="45">
        <f t="shared" si="29"/>
        <v>45292</v>
      </c>
      <c r="AD1846" s="44" t="str">
        <f>VLOOKUP(Raw_data[[#This Row],[Locations]]&amp;Raw_data[[#This Row],[Looker2]],Category!A:E,5,0)</f>
        <v>Company Owned</v>
      </c>
      <c r="AE1846" s="44" t="str">
        <f>Raw_data[[#This Row],[Locations]]&amp;Raw_data[[#This Row],[Looker2]]</f>
        <v>MontroseSober Living</v>
      </c>
    </row>
    <row r="1847" spans="1:31">
      <c r="A1847" s="15">
        <v>45313</v>
      </c>
      <c r="B1847" s="15">
        <v>45309</v>
      </c>
      <c r="C1847" t="s">
        <v>9</v>
      </c>
      <c r="D1847">
        <v>207975</v>
      </c>
      <c r="E1847" t="s">
        <v>714</v>
      </c>
      <c r="F1847" t="s">
        <v>715</v>
      </c>
      <c r="G1847" t="s">
        <v>532</v>
      </c>
      <c r="H1847" t="s">
        <v>151</v>
      </c>
      <c r="I1847" t="s">
        <v>232</v>
      </c>
      <c r="J1847" t="s">
        <v>89</v>
      </c>
      <c r="K1847" t="s">
        <v>16</v>
      </c>
      <c r="L1847" t="s">
        <v>131</v>
      </c>
      <c r="M1847">
        <v>1</v>
      </c>
      <c r="N1847" s="47">
        <v>425</v>
      </c>
      <c r="O1847" s="47">
        <v>0</v>
      </c>
      <c r="P1847" s="47">
        <v>0</v>
      </c>
      <c r="Q1847" s="47">
        <v>0</v>
      </c>
      <c r="R1847" s="47">
        <v>0</v>
      </c>
      <c r="S1847" s="47">
        <v>0</v>
      </c>
      <c r="T1847" s="47">
        <v>382.5</v>
      </c>
      <c r="U1847" s="47">
        <v>-42.5</v>
      </c>
      <c r="V1847" t="s">
        <v>71</v>
      </c>
      <c r="W1847" t="s">
        <v>72</v>
      </c>
      <c r="X1847"/>
      <c r="Y1847" t="s">
        <v>240</v>
      </c>
      <c r="Z1847" s="43" t="str">
        <f>Raw_data[[#This Row],[Month]]&amp;Raw_data[[#This Row],[Locations]]&amp;Raw_data[[#This Row],[Looker2]]</f>
        <v>45292Garden OaksRTC</v>
      </c>
      <c r="AA1847" s="44" t="str">
        <f>IFERROR(VLOOKUP(Raw_data[[#This Row],[Description]],'LU Table'!$A$1:$B$50,2,0),"")</f>
        <v>RTC</v>
      </c>
      <c r="AB1847" s="44" t="str">
        <f>TRIM(MID(Raw_data[[#This Row],[Location]],LEN("Positive Recovery- ")+1,LEN(Raw_data[[#This Row],[Location]])))</f>
        <v>Garden Oaks</v>
      </c>
      <c r="AC1847" s="45">
        <f t="shared" si="29"/>
        <v>45292</v>
      </c>
      <c r="AD1847" s="44" t="str">
        <f>VLOOKUP(Raw_data[[#This Row],[Locations]]&amp;Raw_data[[#This Row],[Looker2]],Category!A:E,5,0)</f>
        <v>Company Owned</v>
      </c>
      <c r="AE1847" s="44" t="str">
        <f>Raw_data[[#This Row],[Locations]]&amp;Raw_data[[#This Row],[Looker2]]</f>
        <v>Garden OaksRTC</v>
      </c>
    </row>
    <row r="1848" spans="1:31">
      <c r="A1848" s="15">
        <v>45313</v>
      </c>
      <c r="B1848" s="15">
        <v>45309</v>
      </c>
      <c r="C1848" t="s">
        <v>9</v>
      </c>
      <c r="D1848">
        <v>207976</v>
      </c>
      <c r="E1848" t="s">
        <v>1061</v>
      </c>
      <c r="F1848" t="s">
        <v>278</v>
      </c>
      <c r="G1848" t="s">
        <v>1062</v>
      </c>
      <c r="H1848" t="s">
        <v>152</v>
      </c>
      <c r="I1848" t="s">
        <v>232</v>
      </c>
      <c r="J1848" t="s">
        <v>96</v>
      </c>
      <c r="K1848" t="s">
        <v>57</v>
      </c>
      <c r="L1848" t="s">
        <v>130</v>
      </c>
      <c r="M1848">
        <v>1</v>
      </c>
      <c r="N1848" s="47">
        <v>428</v>
      </c>
      <c r="O1848" s="47">
        <v>0</v>
      </c>
      <c r="P1848" s="47">
        <v>0</v>
      </c>
      <c r="Q1848" s="47">
        <v>0</v>
      </c>
      <c r="R1848" s="47">
        <v>0</v>
      </c>
      <c r="S1848" s="47">
        <v>0</v>
      </c>
      <c r="T1848" s="47">
        <v>385.2</v>
      </c>
      <c r="U1848" s="47">
        <v>-42.8</v>
      </c>
      <c r="V1848" t="s">
        <v>71</v>
      </c>
      <c r="W1848" t="s">
        <v>72</v>
      </c>
      <c r="X1848"/>
      <c r="Y1848" t="s">
        <v>240</v>
      </c>
      <c r="Z1848" s="43" t="str">
        <f>Raw_data[[#This Row],[Month]]&amp;Raw_data[[#This Row],[Locations]]&amp;Raw_data[[#This Row],[Looker2]]</f>
        <v>45292Hill CountryRTC</v>
      </c>
      <c r="AA1848" s="44" t="str">
        <f>IFERROR(VLOOKUP(Raw_data[[#This Row],[Description]],'LU Table'!$A$1:$B$50,2,0),"")</f>
        <v>RTC</v>
      </c>
      <c r="AB1848" s="44" t="str">
        <f>TRIM(MID(Raw_data[[#This Row],[Location]],LEN("Positive Recovery- ")+1,LEN(Raw_data[[#This Row],[Location]])))</f>
        <v>Hill Country</v>
      </c>
      <c r="AC1848" s="45">
        <f t="shared" si="29"/>
        <v>45292</v>
      </c>
      <c r="AD1848" s="44" t="str">
        <f>VLOOKUP(Raw_data[[#This Row],[Locations]]&amp;Raw_data[[#This Row],[Looker2]],Category!A:E,5,0)</f>
        <v>Company Owned</v>
      </c>
      <c r="AE1848" s="44" t="str">
        <f>Raw_data[[#This Row],[Locations]]&amp;Raw_data[[#This Row],[Looker2]]</f>
        <v>Hill CountryRTC</v>
      </c>
    </row>
    <row r="1849" spans="1:31">
      <c r="A1849" s="15">
        <v>45313</v>
      </c>
      <c r="B1849" s="15">
        <v>45309</v>
      </c>
      <c r="C1849" t="s">
        <v>9</v>
      </c>
      <c r="D1849">
        <v>207977</v>
      </c>
      <c r="E1849" t="s">
        <v>999</v>
      </c>
      <c r="F1849" t="s">
        <v>1000</v>
      </c>
      <c r="G1849" t="s">
        <v>317</v>
      </c>
      <c r="H1849" t="s">
        <v>151</v>
      </c>
      <c r="I1849" t="s">
        <v>232</v>
      </c>
      <c r="J1849" t="s">
        <v>88</v>
      </c>
      <c r="K1849" t="s">
        <v>16</v>
      </c>
      <c r="L1849" t="s">
        <v>131</v>
      </c>
      <c r="M1849">
        <v>1</v>
      </c>
      <c r="N1849" s="47">
        <v>500</v>
      </c>
      <c r="O1849" s="47">
        <v>0</v>
      </c>
      <c r="P1849" s="47">
        <v>0</v>
      </c>
      <c r="Q1849" s="47">
        <v>0</v>
      </c>
      <c r="R1849" s="47">
        <v>0</v>
      </c>
      <c r="S1849" s="47">
        <v>0</v>
      </c>
      <c r="T1849" s="47">
        <v>450</v>
      </c>
      <c r="U1849" s="47">
        <v>50</v>
      </c>
      <c r="V1849" t="s">
        <v>71</v>
      </c>
      <c r="W1849" t="s">
        <v>72</v>
      </c>
      <c r="X1849"/>
      <c r="Y1849" t="s">
        <v>240</v>
      </c>
      <c r="Z1849" s="43" t="str">
        <f>Raw_data[[#This Row],[Month]]&amp;Raw_data[[#This Row],[Locations]]&amp;Raw_data[[#This Row],[Looker2]]</f>
        <v>45292Garden OaksRTC</v>
      </c>
      <c r="AA1849" s="44" t="str">
        <f>IFERROR(VLOOKUP(Raw_data[[#This Row],[Description]],'LU Table'!$A$1:$B$50,2,0),"")</f>
        <v>RTC</v>
      </c>
      <c r="AB1849" s="44" t="str">
        <f>TRIM(MID(Raw_data[[#This Row],[Location]],LEN("Positive Recovery- ")+1,LEN(Raw_data[[#This Row],[Location]])))</f>
        <v>Garden Oaks</v>
      </c>
      <c r="AC1849" s="45">
        <f t="shared" si="29"/>
        <v>45292</v>
      </c>
      <c r="AD1849" s="44" t="str">
        <f>VLOOKUP(Raw_data[[#This Row],[Locations]]&amp;Raw_data[[#This Row],[Looker2]],Category!A:E,5,0)</f>
        <v>Company Owned</v>
      </c>
      <c r="AE1849" s="44" t="str">
        <f>Raw_data[[#This Row],[Locations]]&amp;Raw_data[[#This Row],[Looker2]]</f>
        <v>Garden OaksRTC</v>
      </c>
    </row>
    <row r="1850" spans="1:31">
      <c r="A1850" s="15">
        <v>45313</v>
      </c>
      <c r="B1850" s="15">
        <v>45309</v>
      </c>
      <c r="C1850" t="s">
        <v>9</v>
      </c>
      <c r="D1850">
        <v>207978</v>
      </c>
      <c r="E1850" t="s">
        <v>110</v>
      </c>
      <c r="F1850" t="s">
        <v>386</v>
      </c>
      <c r="G1850" t="s">
        <v>387</v>
      </c>
      <c r="H1850" t="s">
        <v>151</v>
      </c>
      <c r="I1850" t="s">
        <v>232</v>
      </c>
      <c r="J1850" t="s">
        <v>88</v>
      </c>
      <c r="K1850" t="s">
        <v>57</v>
      </c>
      <c r="L1850" t="s">
        <v>130</v>
      </c>
      <c r="M1850">
        <v>1</v>
      </c>
      <c r="N1850" s="47">
        <v>500</v>
      </c>
      <c r="O1850" s="47">
        <v>0</v>
      </c>
      <c r="P1850" s="47">
        <v>0</v>
      </c>
      <c r="Q1850" s="47">
        <v>0</v>
      </c>
      <c r="R1850" s="47">
        <v>0</v>
      </c>
      <c r="S1850" s="47">
        <v>500</v>
      </c>
      <c r="T1850" s="47">
        <v>450</v>
      </c>
      <c r="U1850" s="47">
        <v>450</v>
      </c>
      <c r="V1850" t="s">
        <v>71</v>
      </c>
      <c r="W1850" t="s">
        <v>72</v>
      </c>
      <c r="X1850"/>
      <c r="Y1850" t="s">
        <v>240</v>
      </c>
      <c r="Z1850" s="43" t="str">
        <f>Raw_data[[#This Row],[Month]]&amp;Raw_data[[#This Row],[Locations]]&amp;Raw_data[[#This Row],[Looker2]]</f>
        <v>45292Hill CountryRTC</v>
      </c>
      <c r="AA1850" s="44" t="str">
        <f>IFERROR(VLOOKUP(Raw_data[[#This Row],[Description]],'LU Table'!$A$1:$B$50,2,0),"")</f>
        <v>RTC</v>
      </c>
      <c r="AB1850" s="44" t="str">
        <f>TRIM(MID(Raw_data[[#This Row],[Location]],LEN("Positive Recovery- ")+1,LEN(Raw_data[[#This Row],[Location]])))</f>
        <v>Hill Country</v>
      </c>
      <c r="AC1850" s="45">
        <f t="shared" si="29"/>
        <v>45292</v>
      </c>
      <c r="AD1850" s="44" t="str">
        <f>VLOOKUP(Raw_data[[#This Row],[Locations]]&amp;Raw_data[[#This Row],[Looker2]],Category!A:E,5,0)</f>
        <v>Company Owned</v>
      </c>
      <c r="AE1850" s="44" t="str">
        <f>Raw_data[[#This Row],[Locations]]&amp;Raw_data[[#This Row],[Looker2]]</f>
        <v>Hill CountryRTC</v>
      </c>
    </row>
    <row r="1851" spans="1:31">
      <c r="A1851" s="15">
        <v>45313</v>
      </c>
      <c r="B1851" s="15">
        <v>45309</v>
      </c>
      <c r="C1851" t="s">
        <v>9</v>
      </c>
      <c r="D1851">
        <v>207979</v>
      </c>
      <c r="E1851" t="s">
        <v>1100</v>
      </c>
      <c r="F1851" t="s">
        <v>608</v>
      </c>
      <c r="G1851" t="s">
        <v>631</v>
      </c>
      <c r="H1851" t="s">
        <v>627</v>
      </c>
      <c r="I1851" t="s">
        <v>232</v>
      </c>
      <c r="J1851" t="s">
        <v>94</v>
      </c>
      <c r="K1851" t="s">
        <v>57</v>
      </c>
      <c r="L1851" t="s">
        <v>130</v>
      </c>
      <c r="M1851">
        <v>1</v>
      </c>
      <c r="N1851" s="47">
        <v>495</v>
      </c>
      <c r="O1851" s="47">
        <v>0</v>
      </c>
      <c r="P1851" s="47">
        <v>0</v>
      </c>
      <c r="Q1851" s="47">
        <v>0</v>
      </c>
      <c r="R1851" s="47">
        <v>0</v>
      </c>
      <c r="S1851" s="47">
        <v>0</v>
      </c>
      <c r="T1851" s="47">
        <v>445.5</v>
      </c>
      <c r="U1851" s="47">
        <v>445.5</v>
      </c>
      <c r="V1851" t="s">
        <v>71</v>
      </c>
      <c r="W1851" t="s">
        <v>72</v>
      </c>
      <c r="X1851"/>
      <c r="Y1851" t="s">
        <v>240</v>
      </c>
      <c r="Z1851" s="43" t="str">
        <f>Raw_data[[#This Row],[Month]]&amp;Raw_data[[#This Row],[Locations]]&amp;Raw_data[[#This Row],[Looker2]]</f>
        <v>45292Hill CountryRTC</v>
      </c>
      <c r="AA1851" s="44" t="str">
        <f>IFERROR(VLOOKUP(Raw_data[[#This Row],[Description]],'LU Table'!$A$1:$B$50,2,0),"")</f>
        <v>RTC</v>
      </c>
      <c r="AB1851" s="44" t="str">
        <f>TRIM(MID(Raw_data[[#This Row],[Location]],LEN("Positive Recovery- ")+1,LEN(Raw_data[[#This Row],[Location]])))</f>
        <v>Hill Country</v>
      </c>
      <c r="AC1851" s="45">
        <f t="shared" si="29"/>
        <v>45292</v>
      </c>
      <c r="AD1851" s="44" t="str">
        <f>VLOOKUP(Raw_data[[#This Row],[Locations]]&amp;Raw_data[[#This Row],[Looker2]],Category!A:E,5,0)</f>
        <v>Company Owned</v>
      </c>
      <c r="AE1851" s="44" t="str">
        <f>Raw_data[[#This Row],[Locations]]&amp;Raw_data[[#This Row],[Looker2]]</f>
        <v>Hill CountryRTC</v>
      </c>
    </row>
    <row r="1852" spans="1:31">
      <c r="A1852" s="15">
        <v>45313</v>
      </c>
      <c r="B1852" s="15">
        <v>45309</v>
      </c>
      <c r="C1852" t="s">
        <v>9</v>
      </c>
      <c r="D1852">
        <v>207980</v>
      </c>
      <c r="E1852" t="s">
        <v>1101</v>
      </c>
      <c r="F1852" t="s">
        <v>1102</v>
      </c>
      <c r="G1852" t="s">
        <v>256</v>
      </c>
      <c r="H1852" t="s">
        <v>155</v>
      </c>
      <c r="I1852" t="s">
        <v>232</v>
      </c>
      <c r="J1852" t="s">
        <v>1103</v>
      </c>
      <c r="K1852" t="s">
        <v>107</v>
      </c>
      <c r="L1852" t="s">
        <v>130</v>
      </c>
      <c r="M1852">
        <v>1</v>
      </c>
      <c r="N1852" s="47">
        <v>650</v>
      </c>
      <c r="O1852" s="47">
        <v>0</v>
      </c>
      <c r="P1852" s="47">
        <v>0</v>
      </c>
      <c r="Q1852" s="47">
        <v>0</v>
      </c>
      <c r="R1852" s="47">
        <v>0</v>
      </c>
      <c r="S1852" s="47">
        <v>650</v>
      </c>
      <c r="T1852" s="47">
        <v>585</v>
      </c>
      <c r="U1852" s="47">
        <v>585</v>
      </c>
      <c r="V1852" t="s">
        <v>71</v>
      </c>
      <c r="W1852" t="s">
        <v>72</v>
      </c>
      <c r="X1852"/>
      <c r="Y1852" t="s">
        <v>240</v>
      </c>
      <c r="Z1852" s="43" t="str">
        <f>Raw_data[[#This Row],[Month]]&amp;Raw_data[[#This Row],[Locations]]&amp;Raw_data[[#This Row],[Looker2]]</f>
        <v>45292Dallas Ft WorthDetox</v>
      </c>
      <c r="AA1852" s="44" t="str">
        <f>IFERROR(VLOOKUP(Raw_data[[#This Row],[Description]],'LU Table'!$A$1:$B$50,2,0),"")</f>
        <v>Detox</v>
      </c>
      <c r="AB1852" s="44" t="str">
        <f>TRIM(MID(Raw_data[[#This Row],[Location]],LEN("Positive Recovery- ")+1,LEN(Raw_data[[#This Row],[Location]])))</f>
        <v>Dallas Ft Worth</v>
      </c>
      <c r="AC1852" s="45">
        <f t="shared" si="29"/>
        <v>45292</v>
      </c>
      <c r="AD1852" s="44" t="str">
        <f>VLOOKUP(Raw_data[[#This Row],[Locations]]&amp;Raw_data[[#This Row],[Looker2]],Category!A:E,5,0)</f>
        <v>Company Owned</v>
      </c>
      <c r="AE1852" s="44" t="str">
        <f>Raw_data[[#This Row],[Locations]]&amp;Raw_data[[#This Row],[Looker2]]</f>
        <v>Dallas Ft WorthDetox</v>
      </c>
    </row>
    <row r="1853" spans="1:31">
      <c r="A1853" s="15">
        <v>45313</v>
      </c>
      <c r="B1853" s="15">
        <v>45309</v>
      </c>
      <c r="C1853" t="s">
        <v>9</v>
      </c>
      <c r="D1853">
        <v>207981</v>
      </c>
      <c r="E1853" t="s">
        <v>1072</v>
      </c>
      <c r="F1853" t="s">
        <v>321</v>
      </c>
      <c r="G1853" t="s">
        <v>1073</v>
      </c>
      <c r="H1853" t="s">
        <v>151</v>
      </c>
      <c r="I1853" t="s">
        <v>232</v>
      </c>
      <c r="J1853" t="s">
        <v>87</v>
      </c>
      <c r="K1853" t="s">
        <v>107</v>
      </c>
      <c r="L1853" t="s">
        <v>131</v>
      </c>
      <c r="M1853">
        <v>1</v>
      </c>
      <c r="N1853" s="47">
        <v>470</v>
      </c>
      <c r="O1853" s="47">
        <v>0</v>
      </c>
      <c r="P1853" s="47">
        <v>0</v>
      </c>
      <c r="Q1853" s="47">
        <v>0</v>
      </c>
      <c r="R1853" s="47">
        <v>0</v>
      </c>
      <c r="S1853" s="47">
        <v>0</v>
      </c>
      <c r="T1853" s="47">
        <v>423</v>
      </c>
      <c r="U1853" s="47">
        <v>70.5</v>
      </c>
      <c r="V1853" t="s">
        <v>71</v>
      </c>
      <c r="W1853" t="s">
        <v>72</v>
      </c>
      <c r="X1853"/>
      <c r="Y1853" t="s">
        <v>240</v>
      </c>
      <c r="Z1853" s="43" t="str">
        <f>Raw_data[[#This Row],[Month]]&amp;Raw_data[[#This Row],[Locations]]&amp;Raw_data[[#This Row],[Looker2]]</f>
        <v>45292Dallas Ft WorthRTC</v>
      </c>
      <c r="AA1853" s="44" t="str">
        <f>IFERROR(VLOOKUP(Raw_data[[#This Row],[Description]],'LU Table'!$A$1:$B$50,2,0),"")</f>
        <v>RTC</v>
      </c>
      <c r="AB1853" s="44" t="str">
        <f>TRIM(MID(Raw_data[[#This Row],[Location]],LEN("Positive Recovery- ")+1,LEN(Raw_data[[#This Row],[Location]])))</f>
        <v>Dallas Ft Worth</v>
      </c>
      <c r="AC1853" s="45">
        <f t="shared" si="29"/>
        <v>45292</v>
      </c>
      <c r="AD1853" s="44" t="str">
        <f>VLOOKUP(Raw_data[[#This Row],[Locations]]&amp;Raw_data[[#This Row],[Looker2]],Category!A:E,5,0)</f>
        <v>Company Owned</v>
      </c>
      <c r="AE1853" s="44" t="str">
        <f>Raw_data[[#This Row],[Locations]]&amp;Raw_data[[#This Row],[Looker2]]</f>
        <v>Dallas Ft WorthRTC</v>
      </c>
    </row>
    <row r="1854" spans="1:31">
      <c r="A1854" s="15">
        <v>45313</v>
      </c>
      <c r="B1854" s="15">
        <v>45309</v>
      </c>
      <c r="C1854" t="s">
        <v>9</v>
      </c>
      <c r="D1854">
        <v>207982</v>
      </c>
      <c r="E1854" t="s">
        <v>124</v>
      </c>
      <c r="F1854" t="s">
        <v>316</v>
      </c>
      <c r="G1854" t="s">
        <v>443</v>
      </c>
      <c r="H1854" t="s">
        <v>152</v>
      </c>
      <c r="I1854" t="s">
        <v>232</v>
      </c>
      <c r="J1854" t="s">
        <v>96</v>
      </c>
      <c r="K1854" t="s">
        <v>107</v>
      </c>
      <c r="L1854" t="s">
        <v>131</v>
      </c>
      <c r="M1854">
        <v>1</v>
      </c>
      <c r="N1854" s="47">
        <v>428</v>
      </c>
      <c r="O1854" s="47">
        <v>0</v>
      </c>
      <c r="P1854" s="47">
        <v>0</v>
      </c>
      <c r="Q1854" s="47">
        <v>0</v>
      </c>
      <c r="R1854" s="47">
        <v>0</v>
      </c>
      <c r="S1854" s="47">
        <v>0</v>
      </c>
      <c r="T1854" s="47">
        <v>385.2</v>
      </c>
      <c r="U1854" s="47">
        <v>64.2</v>
      </c>
      <c r="V1854" t="s">
        <v>71</v>
      </c>
      <c r="W1854" t="s">
        <v>72</v>
      </c>
      <c r="X1854"/>
      <c r="Y1854" t="s">
        <v>240</v>
      </c>
      <c r="Z1854" s="43" t="str">
        <f>Raw_data[[#This Row],[Month]]&amp;Raw_data[[#This Row],[Locations]]&amp;Raw_data[[#This Row],[Looker2]]</f>
        <v>45292Dallas Ft WorthRTC</v>
      </c>
      <c r="AA1854" s="44" t="str">
        <f>IFERROR(VLOOKUP(Raw_data[[#This Row],[Description]],'LU Table'!$A$1:$B$50,2,0),"")</f>
        <v>RTC</v>
      </c>
      <c r="AB1854" s="44" t="str">
        <f>TRIM(MID(Raw_data[[#This Row],[Location]],LEN("Positive Recovery- ")+1,LEN(Raw_data[[#This Row],[Location]])))</f>
        <v>Dallas Ft Worth</v>
      </c>
      <c r="AC1854" s="45">
        <f t="shared" si="29"/>
        <v>45292</v>
      </c>
      <c r="AD1854" s="44" t="str">
        <f>VLOOKUP(Raw_data[[#This Row],[Locations]]&amp;Raw_data[[#This Row],[Looker2]],Category!A:E,5,0)</f>
        <v>Company Owned</v>
      </c>
      <c r="AE1854" s="44" t="str">
        <f>Raw_data[[#This Row],[Locations]]&amp;Raw_data[[#This Row],[Looker2]]</f>
        <v>Dallas Ft WorthRTC</v>
      </c>
    </row>
    <row r="1855" spans="1:31">
      <c r="A1855" s="15">
        <v>45313</v>
      </c>
      <c r="B1855" s="15">
        <v>45309</v>
      </c>
      <c r="C1855" t="s">
        <v>9</v>
      </c>
      <c r="D1855">
        <v>207983</v>
      </c>
      <c r="E1855" t="s">
        <v>891</v>
      </c>
      <c r="F1855" t="s">
        <v>597</v>
      </c>
      <c r="G1855" t="s">
        <v>892</v>
      </c>
      <c r="H1855" t="s">
        <v>173</v>
      </c>
      <c r="I1855" t="s">
        <v>232</v>
      </c>
      <c r="J1855" t="s">
        <v>90</v>
      </c>
      <c r="K1855" t="s">
        <v>107</v>
      </c>
      <c r="L1855" t="s">
        <v>130</v>
      </c>
      <c r="M1855">
        <v>1</v>
      </c>
      <c r="N1855" s="47">
        <v>450</v>
      </c>
      <c r="O1855" s="47">
        <v>0</v>
      </c>
      <c r="P1855" s="47">
        <v>0</v>
      </c>
      <c r="Q1855" s="47">
        <v>0</v>
      </c>
      <c r="R1855" s="47">
        <v>0</v>
      </c>
      <c r="S1855" s="47">
        <v>15</v>
      </c>
      <c r="T1855" s="47">
        <v>405</v>
      </c>
      <c r="U1855" s="47">
        <v>-30</v>
      </c>
      <c r="V1855" t="s">
        <v>71</v>
      </c>
      <c r="W1855" t="s">
        <v>72</v>
      </c>
      <c r="X1855"/>
      <c r="Y1855" t="s">
        <v>240</v>
      </c>
      <c r="Z1855" s="43" t="str">
        <f>Raw_data[[#This Row],[Month]]&amp;Raw_data[[#This Row],[Locations]]&amp;Raw_data[[#This Row],[Looker2]]</f>
        <v>45292Dallas Ft WorthRTC</v>
      </c>
      <c r="AA1855" s="44" t="str">
        <f>IFERROR(VLOOKUP(Raw_data[[#This Row],[Description]],'LU Table'!$A$1:$B$50,2,0),"")</f>
        <v>RTC</v>
      </c>
      <c r="AB1855" s="44" t="str">
        <f>TRIM(MID(Raw_data[[#This Row],[Location]],LEN("Positive Recovery- ")+1,LEN(Raw_data[[#This Row],[Location]])))</f>
        <v>Dallas Ft Worth</v>
      </c>
      <c r="AC1855" s="45">
        <f t="shared" si="29"/>
        <v>45292</v>
      </c>
      <c r="AD1855" s="44" t="str">
        <f>VLOOKUP(Raw_data[[#This Row],[Locations]]&amp;Raw_data[[#This Row],[Looker2]],Category!A:E,5,0)</f>
        <v>Company Owned</v>
      </c>
      <c r="AE1855" s="44" t="str">
        <f>Raw_data[[#This Row],[Locations]]&amp;Raw_data[[#This Row],[Looker2]]</f>
        <v>Dallas Ft WorthRTC</v>
      </c>
    </row>
    <row r="1856" spans="1:31">
      <c r="A1856" s="15">
        <v>45313</v>
      </c>
      <c r="B1856" s="15">
        <v>45309</v>
      </c>
      <c r="C1856" t="s">
        <v>9</v>
      </c>
      <c r="D1856">
        <v>207984</v>
      </c>
      <c r="E1856" t="s">
        <v>1004</v>
      </c>
      <c r="F1856" t="s">
        <v>324</v>
      </c>
      <c r="G1856" t="s">
        <v>1005</v>
      </c>
      <c r="H1856" t="s">
        <v>151</v>
      </c>
      <c r="I1856" t="s">
        <v>232</v>
      </c>
      <c r="J1856" t="s">
        <v>806</v>
      </c>
      <c r="K1856" t="s">
        <v>16</v>
      </c>
      <c r="L1856" t="s">
        <v>130</v>
      </c>
      <c r="M1856">
        <v>1</v>
      </c>
      <c r="N1856" s="47">
        <v>470</v>
      </c>
      <c r="O1856" s="47">
        <v>0</v>
      </c>
      <c r="P1856" s="47">
        <v>0</v>
      </c>
      <c r="Q1856" s="47">
        <v>0</v>
      </c>
      <c r="R1856" s="47">
        <v>0</v>
      </c>
      <c r="S1856" s="47">
        <v>0</v>
      </c>
      <c r="T1856" s="47">
        <v>423</v>
      </c>
      <c r="U1856" s="47">
        <v>423</v>
      </c>
      <c r="V1856" t="s">
        <v>71</v>
      </c>
      <c r="W1856" t="s">
        <v>72</v>
      </c>
      <c r="X1856"/>
      <c r="Y1856" t="s">
        <v>240</v>
      </c>
      <c r="Z1856" s="43" t="str">
        <f>Raw_data[[#This Row],[Month]]&amp;Raw_data[[#This Row],[Locations]]&amp;Raw_data[[#This Row],[Looker2]]</f>
        <v>45292Garden OaksRTC</v>
      </c>
      <c r="AA1856" s="44" t="str">
        <f>IFERROR(VLOOKUP(Raw_data[[#This Row],[Description]],'LU Table'!$A$1:$B$50,2,0),"")</f>
        <v>RTC</v>
      </c>
      <c r="AB1856" s="44" t="str">
        <f>TRIM(MID(Raw_data[[#This Row],[Location]],LEN("Positive Recovery- ")+1,LEN(Raw_data[[#This Row],[Location]])))</f>
        <v>Garden Oaks</v>
      </c>
      <c r="AC1856" s="45">
        <f t="shared" si="29"/>
        <v>45292</v>
      </c>
      <c r="AD1856" s="44" t="str">
        <f>VLOOKUP(Raw_data[[#This Row],[Locations]]&amp;Raw_data[[#This Row],[Looker2]],Category!A:E,5,0)</f>
        <v>Company Owned</v>
      </c>
      <c r="AE1856" s="44" t="str">
        <f>Raw_data[[#This Row],[Locations]]&amp;Raw_data[[#This Row],[Looker2]]</f>
        <v>Garden OaksRTC</v>
      </c>
    </row>
    <row r="1857" spans="1:31">
      <c r="A1857" s="15">
        <v>45313</v>
      </c>
      <c r="B1857" s="15">
        <v>45309</v>
      </c>
      <c r="C1857" t="s">
        <v>9</v>
      </c>
      <c r="D1857">
        <v>207985</v>
      </c>
      <c r="E1857" t="s">
        <v>1036</v>
      </c>
      <c r="F1857" t="s">
        <v>1037</v>
      </c>
      <c r="G1857" t="s">
        <v>1038</v>
      </c>
      <c r="H1857" t="s">
        <v>151</v>
      </c>
      <c r="I1857" t="s">
        <v>232</v>
      </c>
      <c r="J1857" t="s">
        <v>89</v>
      </c>
      <c r="K1857" t="s">
        <v>16</v>
      </c>
      <c r="L1857" t="s">
        <v>131</v>
      </c>
      <c r="M1857">
        <v>1</v>
      </c>
      <c r="N1857" s="47">
        <v>425</v>
      </c>
      <c r="O1857" s="47">
        <v>0</v>
      </c>
      <c r="P1857" s="47">
        <v>0</v>
      </c>
      <c r="Q1857" s="47">
        <v>0</v>
      </c>
      <c r="R1857" s="47">
        <v>0</v>
      </c>
      <c r="S1857" s="47">
        <v>0</v>
      </c>
      <c r="T1857" s="47">
        <v>382.5</v>
      </c>
      <c r="U1857" s="47">
        <v>-42.5</v>
      </c>
      <c r="V1857" t="s">
        <v>71</v>
      </c>
      <c r="W1857" t="s">
        <v>72</v>
      </c>
      <c r="X1857"/>
      <c r="Y1857" t="s">
        <v>240</v>
      </c>
      <c r="Z1857" s="43" t="str">
        <f>Raw_data[[#This Row],[Month]]&amp;Raw_data[[#This Row],[Locations]]&amp;Raw_data[[#This Row],[Looker2]]</f>
        <v>45292Garden OaksRTC</v>
      </c>
      <c r="AA1857" s="44" t="str">
        <f>IFERROR(VLOOKUP(Raw_data[[#This Row],[Description]],'LU Table'!$A$1:$B$50,2,0),"")</f>
        <v>RTC</v>
      </c>
      <c r="AB1857" s="44" t="str">
        <f>TRIM(MID(Raw_data[[#This Row],[Location]],LEN("Positive Recovery- ")+1,LEN(Raw_data[[#This Row],[Location]])))</f>
        <v>Garden Oaks</v>
      </c>
      <c r="AC1857" s="45">
        <f t="shared" si="29"/>
        <v>45292</v>
      </c>
      <c r="AD1857" s="44" t="str">
        <f>VLOOKUP(Raw_data[[#This Row],[Locations]]&amp;Raw_data[[#This Row],[Looker2]],Category!A:E,5,0)</f>
        <v>Company Owned</v>
      </c>
      <c r="AE1857" s="44" t="str">
        <f>Raw_data[[#This Row],[Locations]]&amp;Raw_data[[#This Row],[Looker2]]</f>
        <v>Garden OaksRTC</v>
      </c>
    </row>
    <row r="1858" spans="1:31">
      <c r="A1858" s="15">
        <v>45313</v>
      </c>
      <c r="B1858" s="15">
        <v>45309</v>
      </c>
      <c r="C1858" t="s">
        <v>9</v>
      </c>
      <c r="D1858">
        <v>207986</v>
      </c>
      <c r="E1858" t="s">
        <v>963</v>
      </c>
      <c r="F1858" t="s">
        <v>964</v>
      </c>
      <c r="G1858" t="s">
        <v>965</v>
      </c>
      <c r="H1858" t="s">
        <v>151</v>
      </c>
      <c r="I1858" t="s">
        <v>232</v>
      </c>
      <c r="J1858" t="s">
        <v>87</v>
      </c>
      <c r="K1858" t="s">
        <v>16</v>
      </c>
      <c r="L1858" t="s">
        <v>130</v>
      </c>
      <c r="M1858">
        <v>1</v>
      </c>
      <c r="N1858" s="47">
        <v>470</v>
      </c>
      <c r="O1858" s="47">
        <v>0</v>
      </c>
      <c r="P1858" s="47">
        <v>0</v>
      </c>
      <c r="Q1858" s="47">
        <v>0</v>
      </c>
      <c r="R1858" s="47">
        <v>0</v>
      </c>
      <c r="S1858" s="47">
        <v>470</v>
      </c>
      <c r="T1858" s="47">
        <v>423</v>
      </c>
      <c r="U1858" s="47">
        <v>423</v>
      </c>
      <c r="V1858" t="s">
        <v>71</v>
      </c>
      <c r="W1858" t="s">
        <v>72</v>
      </c>
      <c r="X1858"/>
      <c r="Y1858" t="s">
        <v>240</v>
      </c>
      <c r="Z1858" s="43" t="str">
        <f>Raw_data[[#This Row],[Month]]&amp;Raw_data[[#This Row],[Locations]]&amp;Raw_data[[#This Row],[Looker2]]</f>
        <v>45292Garden OaksRTC</v>
      </c>
      <c r="AA1858" s="44" t="str">
        <f>IFERROR(VLOOKUP(Raw_data[[#This Row],[Description]],'LU Table'!$A$1:$B$50,2,0),"")</f>
        <v>RTC</v>
      </c>
      <c r="AB1858" s="44" t="str">
        <f>TRIM(MID(Raw_data[[#This Row],[Location]],LEN("Positive Recovery- ")+1,LEN(Raw_data[[#This Row],[Location]])))</f>
        <v>Garden Oaks</v>
      </c>
      <c r="AC1858" s="45">
        <f t="shared" si="29"/>
        <v>45292</v>
      </c>
      <c r="AD1858" s="44" t="str">
        <f>VLOOKUP(Raw_data[[#This Row],[Locations]]&amp;Raw_data[[#This Row],[Looker2]],Category!A:E,5,0)</f>
        <v>Company Owned</v>
      </c>
      <c r="AE1858" s="44" t="str">
        <f>Raw_data[[#This Row],[Locations]]&amp;Raw_data[[#This Row],[Looker2]]</f>
        <v>Garden OaksRTC</v>
      </c>
    </row>
    <row r="1859" spans="1:31">
      <c r="A1859" s="15">
        <v>45313</v>
      </c>
      <c r="B1859" s="15">
        <v>45309</v>
      </c>
      <c r="C1859" t="s">
        <v>9</v>
      </c>
      <c r="D1859">
        <v>207987</v>
      </c>
      <c r="E1859" t="s">
        <v>1058</v>
      </c>
      <c r="F1859" t="s">
        <v>1059</v>
      </c>
      <c r="G1859" t="s">
        <v>1060</v>
      </c>
      <c r="H1859" t="s">
        <v>151</v>
      </c>
      <c r="I1859" t="s">
        <v>232</v>
      </c>
      <c r="J1859" t="s">
        <v>89</v>
      </c>
      <c r="K1859" t="s">
        <v>16</v>
      </c>
      <c r="L1859" t="s">
        <v>131</v>
      </c>
      <c r="M1859">
        <v>1</v>
      </c>
      <c r="N1859" s="47">
        <v>425</v>
      </c>
      <c r="O1859" s="47">
        <v>0</v>
      </c>
      <c r="P1859" s="47">
        <v>0</v>
      </c>
      <c r="Q1859" s="47">
        <v>0</v>
      </c>
      <c r="R1859" s="47">
        <v>0</v>
      </c>
      <c r="S1859" s="47">
        <v>0</v>
      </c>
      <c r="T1859" s="47">
        <v>382.5</v>
      </c>
      <c r="U1859" s="47">
        <v>-42.5</v>
      </c>
      <c r="V1859" t="s">
        <v>71</v>
      </c>
      <c r="W1859" t="s">
        <v>72</v>
      </c>
      <c r="X1859"/>
      <c r="Y1859" t="s">
        <v>240</v>
      </c>
      <c r="Z1859" s="43" t="str">
        <f>Raw_data[[#This Row],[Month]]&amp;Raw_data[[#This Row],[Locations]]&amp;Raw_data[[#This Row],[Looker2]]</f>
        <v>45292Garden OaksRTC</v>
      </c>
      <c r="AA1859" s="44" t="str">
        <f>IFERROR(VLOOKUP(Raw_data[[#This Row],[Description]],'LU Table'!$A$1:$B$50,2,0),"")</f>
        <v>RTC</v>
      </c>
      <c r="AB1859" s="44" t="str">
        <f>TRIM(MID(Raw_data[[#This Row],[Location]],LEN("Positive Recovery- ")+1,LEN(Raw_data[[#This Row],[Location]])))</f>
        <v>Garden Oaks</v>
      </c>
      <c r="AC1859" s="45">
        <f t="shared" si="29"/>
        <v>45292</v>
      </c>
      <c r="AD1859" s="44" t="str">
        <f>VLOOKUP(Raw_data[[#This Row],[Locations]]&amp;Raw_data[[#This Row],[Looker2]],Category!A:E,5,0)</f>
        <v>Company Owned</v>
      </c>
      <c r="AE1859" s="44" t="str">
        <f>Raw_data[[#This Row],[Locations]]&amp;Raw_data[[#This Row],[Looker2]]</f>
        <v>Garden OaksRTC</v>
      </c>
    </row>
    <row r="1860" spans="1:31">
      <c r="A1860" s="15">
        <v>45313</v>
      </c>
      <c r="B1860" s="15">
        <v>45309</v>
      </c>
      <c r="C1860" t="s">
        <v>9</v>
      </c>
      <c r="D1860">
        <v>207988</v>
      </c>
      <c r="E1860" t="s">
        <v>675</v>
      </c>
      <c r="F1860" t="s">
        <v>37</v>
      </c>
      <c r="G1860" t="s">
        <v>487</v>
      </c>
      <c r="H1860" t="s">
        <v>154</v>
      </c>
      <c r="I1860" t="s">
        <v>232</v>
      </c>
      <c r="J1860" t="s">
        <v>132</v>
      </c>
      <c r="K1860" t="s">
        <v>16</v>
      </c>
      <c r="L1860" t="s">
        <v>131</v>
      </c>
      <c r="M1860">
        <v>1</v>
      </c>
      <c r="N1860" s="47">
        <v>400.39</v>
      </c>
      <c r="O1860" s="47">
        <v>0</v>
      </c>
      <c r="P1860" s="47">
        <v>0</v>
      </c>
      <c r="Q1860" s="47">
        <v>0</v>
      </c>
      <c r="R1860" s="47">
        <v>0</v>
      </c>
      <c r="S1860" s="47">
        <v>400.39</v>
      </c>
      <c r="T1860" s="47">
        <v>360.35</v>
      </c>
      <c r="U1860" s="47">
        <v>360.35</v>
      </c>
      <c r="V1860" t="s">
        <v>71</v>
      </c>
      <c r="W1860" t="s">
        <v>72</v>
      </c>
      <c r="X1860"/>
      <c r="Y1860" t="s">
        <v>240</v>
      </c>
      <c r="Z1860" s="43" t="str">
        <f>Raw_data[[#This Row],[Month]]&amp;Raw_data[[#This Row],[Locations]]&amp;Raw_data[[#This Row],[Looker2]]</f>
        <v>45292Garden OaksRTC</v>
      </c>
      <c r="AA1860" s="44" t="str">
        <f>IFERROR(VLOOKUP(Raw_data[[#This Row],[Description]],'LU Table'!$A$1:$B$50,2,0),"")</f>
        <v>RTC</v>
      </c>
      <c r="AB1860" s="44" t="str">
        <f>TRIM(MID(Raw_data[[#This Row],[Location]],LEN("Positive Recovery- ")+1,LEN(Raw_data[[#This Row],[Location]])))</f>
        <v>Garden Oaks</v>
      </c>
      <c r="AC1860" s="45">
        <f t="shared" si="29"/>
        <v>45292</v>
      </c>
      <c r="AD1860" s="44" t="str">
        <f>VLOOKUP(Raw_data[[#This Row],[Locations]]&amp;Raw_data[[#This Row],[Looker2]],Category!A:E,5,0)</f>
        <v>Company Owned</v>
      </c>
      <c r="AE1860" s="44" t="str">
        <f>Raw_data[[#This Row],[Locations]]&amp;Raw_data[[#This Row],[Looker2]]</f>
        <v>Garden OaksRTC</v>
      </c>
    </row>
    <row r="1861" spans="1:31">
      <c r="A1861" s="15">
        <v>45313</v>
      </c>
      <c r="B1861" s="15">
        <v>45309</v>
      </c>
      <c r="C1861" t="s">
        <v>9</v>
      </c>
      <c r="D1861">
        <v>207989</v>
      </c>
      <c r="E1861" t="s">
        <v>1003</v>
      </c>
      <c r="F1861" t="s">
        <v>491</v>
      </c>
      <c r="G1861" t="s">
        <v>393</v>
      </c>
      <c r="H1861" t="s">
        <v>151</v>
      </c>
      <c r="I1861" t="s">
        <v>232</v>
      </c>
      <c r="J1861" t="s">
        <v>87</v>
      </c>
      <c r="K1861" t="s">
        <v>107</v>
      </c>
      <c r="L1861" t="s">
        <v>130</v>
      </c>
      <c r="M1861">
        <v>1</v>
      </c>
      <c r="N1861" s="47">
        <v>470</v>
      </c>
      <c r="O1861" s="47">
        <v>0</v>
      </c>
      <c r="P1861" s="47">
        <v>0</v>
      </c>
      <c r="Q1861" s="47">
        <v>0</v>
      </c>
      <c r="R1861" s="47">
        <v>0</v>
      </c>
      <c r="S1861" s="47">
        <v>470</v>
      </c>
      <c r="T1861" s="47">
        <v>423</v>
      </c>
      <c r="U1861" s="47">
        <v>423</v>
      </c>
      <c r="V1861" t="s">
        <v>71</v>
      </c>
      <c r="W1861" t="s">
        <v>72</v>
      </c>
      <c r="X1861"/>
      <c r="Y1861" t="s">
        <v>240</v>
      </c>
      <c r="Z1861" s="43" t="str">
        <f>Raw_data[[#This Row],[Month]]&amp;Raw_data[[#This Row],[Locations]]&amp;Raw_data[[#This Row],[Looker2]]</f>
        <v>45292Dallas Ft WorthRTC</v>
      </c>
      <c r="AA1861" s="44" t="str">
        <f>IFERROR(VLOOKUP(Raw_data[[#This Row],[Description]],'LU Table'!$A$1:$B$50,2,0),"")</f>
        <v>RTC</v>
      </c>
      <c r="AB1861" s="44" t="str">
        <f>TRIM(MID(Raw_data[[#This Row],[Location]],LEN("Positive Recovery- ")+1,LEN(Raw_data[[#This Row],[Location]])))</f>
        <v>Dallas Ft Worth</v>
      </c>
      <c r="AC1861" s="45">
        <f t="shared" si="29"/>
        <v>45292</v>
      </c>
      <c r="AD1861" s="44" t="str">
        <f>VLOOKUP(Raw_data[[#This Row],[Locations]]&amp;Raw_data[[#This Row],[Looker2]],Category!A:E,5,0)</f>
        <v>Company Owned</v>
      </c>
      <c r="AE1861" s="44" t="str">
        <f>Raw_data[[#This Row],[Locations]]&amp;Raw_data[[#This Row],[Looker2]]</f>
        <v>Dallas Ft WorthRTC</v>
      </c>
    </row>
    <row r="1862" spans="1:31">
      <c r="A1862" s="15">
        <v>45313</v>
      </c>
      <c r="B1862" s="15">
        <v>45309</v>
      </c>
      <c r="C1862" t="s">
        <v>9</v>
      </c>
      <c r="D1862">
        <v>207990</v>
      </c>
      <c r="E1862" t="s">
        <v>888</v>
      </c>
      <c r="F1862" t="s">
        <v>290</v>
      </c>
      <c r="G1862" t="s">
        <v>889</v>
      </c>
      <c r="H1862" t="s">
        <v>151</v>
      </c>
      <c r="I1862" t="s">
        <v>232</v>
      </c>
      <c r="J1862" t="s">
        <v>17</v>
      </c>
      <c r="K1862" t="s">
        <v>16</v>
      </c>
      <c r="L1862" t="s">
        <v>130</v>
      </c>
      <c r="M1862">
        <v>1</v>
      </c>
      <c r="N1862" s="47">
        <v>200</v>
      </c>
      <c r="O1862" s="47">
        <v>0</v>
      </c>
      <c r="P1862" s="47">
        <v>0</v>
      </c>
      <c r="Q1862" s="47">
        <v>0</v>
      </c>
      <c r="R1862" s="47">
        <v>0</v>
      </c>
      <c r="S1862" s="47">
        <v>0</v>
      </c>
      <c r="T1862" s="47">
        <v>200</v>
      </c>
      <c r="U1862" s="47">
        <v>0</v>
      </c>
      <c r="V1862" t="s">
        <v>71</v>
      </c>
      <c r="W1862" t="s">
        <v>72</v>
      </c>
      <c r="X1862"/>
      <c r="Y1862" t="s">
        <v>240</v>
      </c>
      <c r="Z1862" s="43" t="str">
        <f>Raw_data[[#This Row],[Month]]&amp;Raw_data[[#This Row],[Locations]]&amp;Raw_data[[#This Row],[Looker2]]</f>
        <v>45292Garden OaksRTC</v>
      </c>
      <c r="AA1862" s="44" t="str">
        <f>IFERROR(VLOOKUP(Raw_data[[#This Row],[Description]],'LU Table'!$A$1:$B$50,2,0),"")</f>
        <v>RTC</v>
      </c>
      <c r="AB1862" s="44" t="str">
        <f>TRIM(MID(Raw_data[[#This Row],[Location]],LEN("Positive Recovery- ")+1,LEN(Raw_data[[#This Row],[Location]])))</f>
        <v>Garden Oaks</v>
      </c>
      <c r="AC1862" s="45">
        <f t="shared" si="29"/>
        <v>45292</v>
      </c>
      <c r="AD1862" s="44" t="str">
        <f>VLOOKUP(Raw_data[[#This Row],[Locations]]&amp;Raw_data[[#This Row],[Looker2]],Category!A:E,5,0)</f>
        <v>Company Owned</v>
      </c>
      <c r="AE1862" s="44" t="str">
        <f>Raw_data[[#This Row],[Locations]]&amp;Raw_data[[#This Row],[Looker2]]</f>
        <v>Garden OaksRTC</v>
      </c>
    </row>
    <row r="1863" spans="1:31">
      <c r="A1863" s="15">
        <v>45313</v>
      </c>
      <c r="B1863" s="15">
        <v>45309</v>
      </c>
      <c r="C1863" t="s">
        <v>9</v>
      </c>
      <c r="D1863">
        <v>207991</v>
      </c>
      <c r="E1863" t="s">
        <v>1098</v>
      </c>
      <c r="F1863" t="s">
        <v>464</v>
      </c>
      <c r="G1863" t="s">
        <v>1099</v>
      </c>
      <c r="H1863" t="s">
        <v>151</v>
      </c>
      <c r="I1863" t="s">
        <v>232</v>
      </c>
      <c r="J1863" t="s">
        <v>88</v>
      </c>
      <c r="K1863" t="s">
        <v>107</v>
      </c>
      <c r="L1863" t="s">
        <v>131</v>
      </c>
      <c r="M1863">
        <v>1</v>
      </c>
      <c r="N1863" s="47">
        <v>500</v>
      </c>
      <c r="O1863" s="47">
        <v>0</v>
      </c>
      <c r="P1863" s="47">
        <v>0</v>
      </c>
      <c r="Q1863" s="47">
        <v>0</v>
      </c>
      <c r="R1863" s="47">
        <v>0</v>
      </c>
      <c r="S1863" s="47">
        <v>0</v>
      </c>
      <c r="T1863" s="47">
        <v>450</v>
      </c>
      <c r="U1863" s="47">
        <v>50</v>
      </c>
      <c r="V1863" t="s">
        <v>71</v>
      </c>
      <c r="W1863" t="s">
        <v>72</v>
      </c>
      <c r="X1863"/>
      <c r="Y1863" t="s">
        <v>240</v>
      </c>
      <c r="Z1863" s="43" t="str">
        <f>Raw_data[[#This Row],[Month]]&amp;Raw_data[[#This Row],[Locations]]&amp;Raw_data[[#This Row],[Looker2]]</f>
        <v>45292Dallas Ft WorthRTC</v>
      </c>
      <c r="AA1863" s="44" t="str">
        <f>IFERROR(VLOOKUP(Raw_data[[#This Row],[Description]],'LU Table'!$A$1:$B$50,2,0),"")</f>
        <v>RTC</v>
      </c>
      <c r="AB1863" s="44" t="str">
        <f>TRIM(MID(Raw_data[[#This Row],[Location]],LEN("Positive Recovery- ")+1,LEN(Raw_data[[#This Row],[Location]])))</f>
        <v>Dallas Ft Worth</v>
      </c>
      <c r="AC1863" s="45">
        <f t="shared" si="29"/>
        <v>45292</v>
      </c>
      <c r="AD1863" s="44" t="str">
        <f>VLOOKUP(Raw_data[[#This Row],[Locations]]&amp;Raw_data[[#This Row],[Looker2]],Category!A:E,5,0)</f>
        <v>Company Owned</v>
      </c>
      <c r="AE1863" s="44" t="str">
        <f>Raw_data[[#This Row],[Locations]]&amp;Raw_data[[#This Row],[Looker2]]</f>
        <v>Dallas Ft WorthRTC</v>
      </c>
    </row>
    <row r="1864" spans="1:31">
      <c r="A1864" s="15">
        <v>45313</v>
      </c>
      <c r="B1864" s="15">
        <v>45309</v>
      </c>
      <c r="C1864" t="s">
        <v>9</v>
      </c>
      <c r="D1864">
        <v>207992</v>
      </c>
      <c r="E1864" t="s">
        <v>807</v>
      </c>
      <c r="F1864" t="s">
        <v>405</v>
      </c>
      <c r="G1864" t="s">
        <v>808</v>
      </c>
      <c r="H1864" t="s">
        <v>152</v>
      </c>
      <c r="I1864" t="s">
        <v>232</v>
      </c>
      <c r="J1864" t="s">
        <v>96</v>
      </c>
      <c r="K1864" t="s">
        <v>57</v>
      </c>
      <c r="L1864" t="s">
        <v>128</v>
      </c>
      <c r="M1864">
        <v>1</v>
      </c>
      <c r="N1864" s="47">
        <v>428</v>
      </c>
      <c r="O1864" s="47">
        <v>0</v>
      </c>
      <c r="P1864" s="47">
        <v>0</v>
      </c>
      <c r="Q1864" s="47">
        <v>0</v>
      </c>
      <c r="R1864" s="47">
        <v>0</v>
      </c>
      <c r="S1864" s="47">
        <v>0</v>
      </c>
      <c r="T1864" s="47">
        <v>385.2</v>
      </c>
      <c r="U1864" s="47">
        <v>-42.8</v>
      </c>
      <c r="V1864" t="s">
        <v>71</v>
      </c>
      <c r="W1864" t="s">
        <v>72</v>
      </c>
      <c r="X1864"/>
      <c r="Y1864" t="s">
        <v>240</v>
      </c>
      <c r="Z1864" s="43" t="str">
        <f>Raw_data[[#This Row],[Month]]&amp;Raw_data[[#This Row],[Locations]]&amp;Raw_data[[#This Row],[Looker2]]</f>
        <v>45292Hill CountryRTC</v>
      </c>
      <c r="AA1864" s="44" t="str">
        <f>IFERROR(VLOOKUP(Raw_data[[#This Row],[Description]],'LU Table'!$A$1:$B$50,2,0),"")</f>
        <v>RTC</v>
      </c>
      <c r="AB1864" s="44" t="str">
        <f>TRIM(MID(Raw_data[[#This Row],[Location]],LEN("Positive Recovery- ")+1,LEN(Raw_data[[#This Row],[Location]])))</f>
        <v>Hill Country</v>
      </c>
      <c r="AC1864" s="45">
        <f t="shared" si="29"/>
        <v>45292</v>
      </c>
      <c r="AD1864" s="44" t="str">
        <f>VLOOKUP(Raw_data[[#This Row],[Locations]]&amp;Raw_data[[#This Row],[Looker2]],Category!A:E,5,0)</f>
        <v>Company Owned</v>
      </c>
      <c r="AE1864" s="44" t="str">
        <f>Raw_data[[#This Row],[Locations]]&amp;Raw_data[[#This Row],[Looker2]]</f>
        <v>Hill CountryRTC</v>
      </c>
    </row>
    <row r="1865" spans="1:31">
      <c r="A1865" s="15">
        <v>45313</v>
      </c>
      <c r="B1865" s="15">
        <v>45309</v>
      </c>
      <c r="C1865" t="s">
        <v>9</v>
      </c>
      <c r="D1865">
        <v>207993</v>
      </c>
      <c r="E1865" t="s">
        <v>991</v>
      </c>
      <c r="F1865" t="s">
        <v>992</v>
      </c>
      <c r="G1865" t="s">
        <v>993</v>
      </c>
      <c r="H1865" t="s">
        <v>152</v>
      </c>
      <c r="I1865" t="s">
        <v>232</v>
      </c>
      <c r="J1865" t="s">
        <v>90</v>
      </c>
      <c r="K1865" t="s">
        <v>16</v>
      </c>
      <c r="L1865" t="s">
        <v>131</v>
      </c>
      <c r="M1865">
        <v>1</v>
      </c>
      <c r="N1865" s="47">
        <v>535</v>
      </c>
      <c r="O1865" s="47">
        <v>0</v>
      </c>
      <c r="P1865" s="47">
        <v>0</v>
      </c>
      <c r="Q1865" s="47">
        <v>0</v>
      </c>
      <c r="R1865" s="47">
        <v>0</v>
      </c>
      <c r="S1865" s="47">
        <v>15</v>
      </c>
      <c r="T1865" s="47">
        <v>481.5</v>
      </c>
      <c r="U1865" s="47">
        <v>91.5</v>
      </c>
      <c r="V1865" t="s">
        <v>71</v>
      </c>
      <c r="W1865" t="s">
        <v>72</v>
      </c>
      <c r="X1865"/>
      <c r="Y1865" t="s">
        <v>240</v>
      </c>
      <c r="Z1865" s="43" t="str">
        <f>Raw_data[[#This Row],[Month]]&amp;Raw_data[[#This Row],[Locations]]&amp;Raw_data[[#This Row],[Looker2]]</f>
        <v>45292Garden OaksRTC</v>
      </c>
      <c r="AA1865" s="44" t="str">
        <f>IFERROR(VLOOKUP(Raw_data[[#This Row],[Description]],'LU Table'!$A$1:$B$50,2,0),"")</f>
        <v>RTC</v>
      </c>
      <c r="AB1865" s="44" t="str">
        <f>TRIM(MID(Raw_data[[#This Row],[Location]],LEN("Positive Recovery- ")+1,LEN(Raw_data[[#This Row],[Location]])))</f>
        <v>Garden Oaks</v>
      </c>
      <c r="AC1865" s="45">
        <f t="shared" si="29"/>
        <v>45292</v>
      </c>
      <c r="AD1865" s="44" t="str">
        <f>VLOOKUP(Raw_data[[#This Row],[Locations]]&amp;Raw_data[[#This Row],[Looker2]],Category!A:E,5,0)</f>
        <v>Company Owned</v>
      </c>
      <c r="AE1865" s="44" t="str">
        <f>Raw_data[[#This Row],[Locations]]&amp;Raw_data[[#This Row],[Looker2]]</f>
        <v>Garden OaksRTC</v>
      </c>
    </row>
    <row r="1866" spans="1:31">
      <c r="A1866" s="15">
        <v>45313</v>
      </c>
      <c r="B1866" s="15">
        <v>45309</v>
      </c>
      <c r="C1866" t="s">
        <v>9</v>
      </c>
      <c r="D1866">
        <v>207994</v>
      </c>
      <c r="E1866" t="s">
        <v>975</v>
      </c>
      <c r="F1866" t="s">
        <v>255</v>
      </c>
      <c r="G1866" t="s">
        <v>976</v>
      </c>
      <c r="H1866" t="s">
        <v>627</v>
      </c>
      <c r="I1866" t="s">
        <v>232</v>
      </c>
      <c r="J1866" t="s">
        <v>94</v>
      </c>
      <c r="K1866" t="s">
        <v>16</v>
      </c>
      <c r="L1866" t="s">
        <v>130</v>
      </c>
      <c r="M1866">
        <v>1</v>
      </c>
      <c r="N1866" s="47">
        <v>495</v>
      </c>
      <c r="O1866" s="47">
        <v>0</v>
      </c>
      <c r="P1866" s="47">
        <v>0</v>
      </c>
      <c r="Q1866" s="47">
        <v>0</v>
      </c>
      <c r="R1866" s="47">
        <v>0</v>
      </c>
      <c r="S1866" s="47">
        <v>0</v>
      </c>
      <c r="T1866" s="47">
        <v>445.5</v>
      </c>
      <c r="U1866" s="47">
        <v>-49.5</v>
      </c>
      <c r="V1866" t="s">
        <v>71</v>
      </c>
      <c r="W1866" t="s">
        <v>72</v>
      </c>
      <c r="X1866"/>
      <c r="Y1866" t="s">
        <v>240</v>
      </c>
      <c r="Z1866" s="43" t="str">
        <f>Raw_data[[#This Row],[Month]]&amp;Raw_data[[#This Row],[Locations]]&amp;Raw_data[[#This Row],[Looker2]]</f>
        <v>45292Garden OaksRTC</v>
      </c>
      <c r="AA1866" s="44" t="str">
        <f>IFERROR(VLOOKUP(Raw_data[[#This Row],[Description]],'LU Table'!$A$1:$B$50,2,0),"")</f>
        <v>RTC</v>
      </c>
      <c r="AB1866" s="44" t="str">
        <f>TRIM(MID(Raw_data[[#This Row],[Location]],LEN("Positive Recovery- ")+1,LEN(Raw_data[[#This Row],[Location]])))</f>
        <v>Garden Oaks</v>
      </c>
      <c r="AC1866" s="45">
        <f t="shared" si="29"/>
        <v>45292</v>
      </c>
      <c r="AD1866" s="44" t="str">
        <f>VLOOKUP(Raw_data[[#This Row],[Locations]]&amp;Raw_data[[#This Row],[Looker2]],Category!A:E,5,0)</f>
        <v>Company Owned</v>
      </c>
      <c r="AE1866" s="44" t="str">
        <f>Raw_data[[#This Row],[Locations]]&amp;Raw_data[[#This Row],[Looker2]]</f>
        <v>Garden OaksRTC</v>
      </c>
    </row>
    <row r="1867" spans="1:31">
      <c r="A1867" s="15">
        <v>45313</v>
      </c>
      <c r="B1867" s="15">
        <v>45309</v>
      </c>
      <c r="C1867" t="s">
        <v>9</v>
      </c>
      <c r="D1867">
        <v>207995</v>
      </c>
      <c r="E1867" t="s">
        <v>949</v>
      </c>
      <c r="F1867" t="s">
        <v>950</v>
      </c>
      <c r="G1867" t="s">
        <v>382</v>
      </c>
      <c r="H1867" t="s">
        <v>171</v>
      </c>
      <c r="I1867" t="s">
        <v>232</v>
      </c>
      <c r="J1867" t="s">
        <v>93</v>
      </c>
      <c r="K1867" t="s">
        <v>107</v>
      </c>
      <c r="L1867" t="s">
        <v>131</v>
      </c>
      <c r="M1867">
        <v>1</v>
      </c>
      <c r="N1867" s="47">
        <v>230</v>
      </c>
      <c r="O1867" s="47">
        <v>0</v>
      </c>
      <c r="P1867" s="47">
        <v>0</v>
      </c>
      <c r="Q1867" s="47">
        <v>0</v>
      </c>
      <c r="R1867" s="47">
        <v>0</v>
      </c>
      <c r="S1867" s="47">
        <v>230</v>
      </c>
      <c r="T1867" s="47">
        <v>207</v>
      </c>
      <c r="U1867" s="47">
        <v>207</v>
      </c>
      <c r="V1867" t="s">
        <v>71</v>
      </c>
      <c r="W1867" t="s">
        <v>72</v>
      </c>
      <c r="X1867"/>
      <c r="Y1867" t="s">
        <v>240</v>
      </c>
      <c r="Z1867" s="43" t="str">
        <f>Raw_data[[#This Row],[Month]]&amp;Raw_data[[#This Row],[Locations]]&amp;Raw_data[[#This Row],[Looker2]]</f>
        <v>45292Dallas Ft WorthRTC</v>
      </c>
      <c r="AA1867" s="44" t="str">
        <f>IFERROR(VLOOKUP(Raw_data[[#This Row],[Description]],'LU Table'!$A$1:$B$50,2,0),"")</f>
        <v>RTC</v>
      </c>
      <c r="AB1867" s="44" t="str">
        <f>TRIM(MID(Raw_data[[#This Row],[Location]],LEN("Positive Recovery- ")+1,LEN(Raw_data[[#This Row],[Location]])))</f>
        <v>Dallas Ft Worth</v>
      </c>
      <c r="AC1867" s="45">
        <f t="shared" si="29"/>
        <v>45292</v>
      </c>
      <c r="AD1867" s="44" t="str">
        <f>VLOOKUP(Raw_data[[#This Row],[Locations]]&amp;Raw_data[[#This Row],[Looker2]],Category!A:E,5,0)</f>
        <v>Company Owned</v>
      </c>
      <c r="AE1867" s="44" t="str">
        <f>Raw_data[[#This Row],[Locations]]&amp;Raw_data[[#This Row],[Looker2]]</f>
        <v>Dallas Ft WorthRTC</v>
      </c>
    </row>
    <row r="1868" spans="1:31">
      <c r="A1868" s="15">
        <v>45313</v>
      </c>
      <c r="B1868" s="15">
        <v>45309</v>
      </c>
      <c r="C1868" t="s">
        <v>9</v>
      </c>
      <c r="D1868">
        <v>207996</v>
      </c>
      <c r="E1868" t="s">
        <v>677</v>
      </c>
      <c r="F1868" t="s">
        <v>543</v>
      </c>
      <c r="G1868" t="s">
        <v>508</v>
      </c>
      <c r="H1868" t="s">
        <v>164</v>
      </c>
      <c r="I1868" t="s">
        <v>232</v>
      </c>
      <c r="J1868" t="s">
        <v>88</v>
      </c>
      <c r="K1868" t="s">
        <v>57</v>
      </c>
      <c r="L1868" t="s">
        <v>129</v>
      </c>
      <c r="M1868">
        <v>1</v>
      </c>
      <c r="N1868" s="47">
        <v>400</v>
      </c>
      <c r="O1868" s="47">
        <v>0</v>
      </c>
      <c r="P1868" s="47">
        <v>0</v>
      </c>
      <c r="Q1868" s="47">
        <v>0</v>
      </c>
      <c r="R1868" s="47">
        <v>0</v>
      </c>
      <c r="S1868" s="47">
        <v>0</v>
      </c>
      <c r="T1868" s="47">
        <v>360</v>
      </c>
      <c r="U1868" s="47">
        <v>360</v>
      </c>
      <c r="V1868" t="s">
        <v>71</v>
      </c>
      <c r="W1868" t="s">
        <v>72</v>
      </c>
      <c r="X1868"/>
      <c r="Y1868" t="s">
        <v>240</v>
      </c>
      <c r="Z1868" s="43" t="str">
        <f>Raw_data[[#This Row],[Month]]&amp;Raw_data[[#This Row],[Locations]]&amp;Raw_data[[#This Row],[Looker2]]</f>
        <v>45292Hill CountryRTC</v>
      </c>
      <c r="AA1868" s="44" t="str">
        <f>IFERROR(VLOOKUP(Raw_data[[#This Row],[Description]],'LU Table'!$A$1:$B$50,2,0),"")</f>
        <v>RTC</v>
      </c>
      <c r="AB1868" s="44" t="str">
        <f>TRIM(MID(Raw_data[[#This Row],[Location]],LEN("Positive Recovery- ")+1,LEN(Raw_data[[#This Row],[Location]])))</f>
        <v>Hill Country</v>
      </c>
      <c r="AC1868" s="45">
        <f t="shared" si="29"/>
        <v>45292</v>
      </c>
      <c r="AD1868" s="44" t="str">
        <f>VLOOKUP(Raw_data[[#This Row],[Locations]]&amp;Raw_data[[#This Row],[Looker2]],Category!A:E,5,0)</f>
        <v>Company Owned</v>
      </c>
      <c r="AE1868" s="44" t="str">
        <f>Raw_data[[#This Row],[Locations]]&amp;Raw_data[[#This Row],[Looker2]]</f>
        <v>Hill CountryRTC</v>
      </c>
    </row>
    <row r="1869" spans="1:31">
      <c r="A1869" s="15">
        <v>45313</v>
      </c>
      <c r="B1869" s="15">
        <v>45309</v>
      </c>
      <c r="C1869" t="s">
        <v>9</v>
      </c>
      <c r="D1869">
        <v>207997</v>
      </c>
      <c r="E1869" t="s">
        <v>116</v>
      </c>
      <c r="F1869" t="s">
        <v>272</v>
      </c>
      <c r="G1869" t="s">
        <v>273</v>
      </c>
      <c r="H1869" t="s">
        <v>151</v>
      </c>
      <c r="I1869" t="s">
        <v>232</v>
      </c>
      <c r="J1869" t="s">
        <v>89</v>
      </c>
      <c r="K1869" t="s">
        <v>16</v>
      </c>
      <c r="L1869" t="s">
        <v>131</v>
      </c>
      <c r="M1869">
        <v>1</v>
      </c>
      <c r="N1869" s="47">
        <v>425</v>
      </c>
      <c r="O1869" s="47">
        <v>0</v>
      </c>
      <c r="P1869" s="47">
        <v>0</v>
      </c>
      <c r="Q1869" s="47">
        <v>0</v>
      </c>
      <c r="R1869" s="47">
        <v>0</v>
      </c>
      <c r="S1869" s="47">
        <v>0</v>
      </c>
      <c r="T1869" s="47">
        <v>382.5</v>
      </c>
      <c r="U1869" s="47">
        <v>-42.5</v>
      </c>
      <c r="V1869" t="s">
        <v>71</v>
      </c>
      <c r="W1869" t="s">
        <v>72</v>
      </c>
      <c r="X1869"/>
      <c r="Y1869" t="s">
        <v>240</v>
      </c>
      <c r="Z1869" s="43" t="str">
        <f>Raw_data[[#This Row],[Month]]&amp;Raw_data[[#This Row],[Locations]]&amp;Raw_data[[#This Row],[Looker2]]</f>
        <v>45292Garden OaksRTC</v>
      </c>
      <c r="AA1869" s="44" t="str">
        <f>IFERROR(VLOOKUP(Raw_data[[#This Row],[Description]],'LU Table'!$A$1:$B$50,2,0),"")</f>
        <v>RTC</v>
      </c>
      <c r="AB1869" s="44" t="str">
        <f>TRIM(MID(Raw_data[[#This Row],[Location]],LEN("Positive Recovery- ")+1,LEN(Raw_data[[#This Row],[Location]])))</f>
        <v>Garden Oaks</v>
      </c>
      <c r="AC1869" s="45">
        <f t="shared" si="29"/>
        <v>45292</v>
      </c>
      <c r="AD1869" s="44" t="str">
        <f>VLOOKUP(Raw_data[[#This Row],[Locations]]&amp;Raw_data[[#This Row],[Looker2]],Category!A:E,5,0)</f>
        <v>Company Owned</v>
      </c>
      <c r="AE1869" s="44" t="str">
        <f>Raw_data[[#This Row],[Locations]]&amp;Raw_data[[#This Row],[Looker2]]</f>
        <v>Garden OaksRTC</v>
      </c>
    </row>
    <row r="1870" spans="1:31">
      <c r="A1870" s="15">
        <v>45313</v>
      </c>
      <c r="B1870" s="15">
        <v>45309</v>
      </c>
      <c r="C1870" t="s">
        <v>9</v>
      </c>
      <c r="D1870">
        <v>207998</v>
      </c>
      <c r="E1870" t="s">
        <v>187</v>
      </c>
      <c r="F1870" t="s">
        <v>349</v>
      </c>
      <c r="G1870" t="s">
        <v>507</v>
      </c>
      <c r="H1870" t="s">
        <v>151</v>
      </c>
      <c r="I1870" t="s">
        <v>232</v>
      </c>
      <c r="J1870" t="s">
        <v>88</v>
      </c>
      <c r="K1870" t="s">
        <v>107</v>
      </c>
      <c r="L1870" t="s">
        <v>130</v>
      </c>
      <c r="M1870">
        <v>1</v>
      </c>
      <c r="N1870" s="47">
        <v>500</v>
      </c>
      <c r="O1870" s="47">
        <v>0</v>
      </c>
      <c r="P1870" s="47">
        <v>0</v>
      </c>
      <c r="Q1870" s="47">
        <v>0</v>
      </c>
      <c r="R1870" s="47">
        <v>0</v>
      </c>
      <c r="S1870" s="47">
        <v>500</v>
      </c>
      <c r="T1870" s="47">
        <v>450</v>
      </c>
      <c r="U1870" s="47">
        <v>450</v>
      </c>
      <c r="V1870" t="s">
        <v>71</v>
      </c>
      <c r="W1870" t="s">
        <v>72</v>
      </c>
      <c r="X1870"/>
      <c r="Y1870" t="s">
        <v>240</v>
      </c>
      <c r="Z1870" s="43" t="str">
        <f>Raw_data[[#This Row],[Month]]&amp;Raw_data[[#This Row],[Locations]]&amp;Raw_data[[#This Row],[Looker2]]</f>
        <v>45292Dallas Ft WorthRTC</v>
      </c>
      <c r="AA1870" s="44" t="str">
        <f>IFERROR(VLOOKUP(Raw_data[[#This Row],[Description]],'LU Table'!$A$1:$B$50,2,0),"")</f>
        <v>RTC</v>
      </c>
      <c r="AB1870" s="44" t="str">
        <f>TRIM(MID(Raw_data[[#This Row],[Location]],LEN("Positive Recovery- ")+1,LEN(Raw_data[[#This Row],[Location]])))</f>
        <v>Dallas Ft Worth</v>
      </c>
      <c r="AC1870" s="45">
        <f t="shared" si="29"/>
        <v>45292</v>
      </c>
      <c r="AD1870" s="44" t="str">
        <f>VLOOKUP(Raw_data[[#This Row],[Locations]]&amp;Raw_data[[#This Row],[Looker2]],Category!A:E,5,0)</f>
        <v>Company Owned</v>
      </c>
      <c r="AE1870" s="44" t="str">
        <f>Raw_data[[#This Row],[Locations]]&amp;Raw_data[[#This Row],[Looker2]]</f>
        <v>Dallas Ft WorthRTC</v>
      </c>
    </row>
    <row r="1871" spans="1:31">
      <c r="A1871" s="15">
        <v>45313</v>
      </c>
      <c r="B1871" s="15">
        <v>45309</v>
      </c>
      <c r="C1871" t="s">
        <v>9</v>
      </c>
      <c r="D1871">
        <v>207999</v>
      </c>
      <c r="E1871" t="s">
        <v>1096</v>
      </c>
      <c r="F1871" t="s">
        <v>282</v>
      </c>
      <c r="G1871" t="s">
        <v>1097</v>
      </c>
      <c r="H1871" t="s">
        <v>155</v>
      </c>
      <c r="I1871" t="s">
        <v>232</v>
      </c>
      <c r="J1871" t="s">
        <v>94</v>
      </c>
      <c r="K1871" t="s">
        <v>16</v>
      </c>
      <c r="L1871" t="s">
        <v>130</v>
      </c>
      <c r="M1871">
        <v>1</v>
      </c>
      <c r="N1871" s="47">
        <v>610</v>
      </c>
      <c r="O1871" s="47">
        <v>0</v>
      </c>
      <c r="P1871" s="47">
        <v>0</v>
      </c>
      <c r="Q1871" s="47">
        <v>0</v>
      </c>
      <c r="R1871" s="47">
        <v>0</v>
      </c>
      <c r="S1871" s="47">
        <v>610</v>
      </c>
      <c r="T1871" s="47">
        <v>549</v>
      </c>
      <c r="U1871" s="47">
        <v>549</v>
      </c>
      <c r="V1871" t="s">
        <v>71</v>
      </c>
      <c r="W1871" t="s">
        <v>72</v>
      </c>
      <c r="X1871"/>
      <c r="Y1871" t="s">
        <v>240</v>
      </c>
      <c r="Z1871" s="43" t="str">
        <f>Raw_data[[#This Row],[Month]]&amp;Raw_data[[#This Row],[Locations]]&amp;Raw_data[[#This Row],[Looker2]]</f>
        <v>45292Garden OaksDetox</v>
      </c>
      <c r="AA1871" s="44" t="str">
        <f>IFERROR(VLOOKUP(Raw_data[[#This Row],[Description]],'LU Table'!$A$1:$B$50,2,0),"")</f>
        <v>Detox</v>
      </c>
      <c r="AB1871" s="44" t="str">
        <f>TRIM(MID(Raw_data[[#This Row],[Location]],LEN("Positive Recovery- ")+1,LEN(Raw_data[[#This Row],[Location]])))</f>
        <v>Garden Oaks</v>
      </c>
      <c r="AC1871" s="45">
        <f t="shared" si="29"/>
        <v>45292</v>
      </c>
      <c r="AD1871" s="44" t="str">
        <f>VLOOKUP(Raw_data[[#This Row],[Locations]]&amp;Raw_data[[#This Row],[Looker2]],Category!A:E,5,0)</f>
        <v>Company Owned</v>
      </c>
      <c r="AE1871" s="44" t="str">
        <f>Raw_data[[#This Row],[Locations]]&amp;Raw_data[[#This Row],[Looker2]]</f>
        <v>Garden OaksDetox</v>
      </c>
    </row>
    <row r="1872" spans="1:31">
      <c r="A1872" s="15">
        <v>45313</v>
      </c>
      <c r="B1872" s="15">
        <v>45309</v>
      </c>
      <c r="C1872" t="s">
        <v>9</v>
      </c>
      <c r="D1872">
        <v>208000</v>
      </c>
      <c r="E1872" t="s">
        <v>1046</v>
      </c>
      <c r="F1872" t="s">
        <v>1047</v>
      </c>
      <c r="G1872" t="s">
        <v>1048</v>
      </c>
      <c r="H1872" t="s">
        <v>164</v>
      </c>
      <c r="I1872" t="s">
        <v>232</v>
      </c>
      <c r="J1872" t="s">
        <v>88</v>
      </c>
      <c r="K1872" t="s">
        <v>57</v>
      </c>
      <c r="L1872" t="s">
        <v>131</v>
      </c>
      <c r="M1872">
        <v>1</v>
      </c>
      <c r="N1872" s="47">
        <v>400</v>
      </c>
      <c r="O1872" s="47">
        <v>0</v>
      </c>
      <c r="P1872" s="47">
        <v>0</v>
      </c>
      <c r="Q1872" s="47">
        <v>0</v>
      </c>
      <c r="R1872" s="47">
        <v>0</v>
      </c>
      <c r="S1872" s="47">
        <v>0</v>
      </c>
      <c r="T1872" s="47">
        <v>360</v>
      </c>
      <c r="U1872" s="47">
        <v>0</v>
      </c>
      <c r="V1872" t="s">
        <v>71</v>
      </c>
      <c r="W1872" t="s">
        <v>72</v>
      </c>
      <c r="X1872"/>
      <c r="Y1872" t="s">
        <v>240</v>
      </c>
      <c r="Z1872" s="43" t="str">
        <f>Raw_data[[#This Row],[Month]]&amp;Raw_data[[#This Row],[Locations]]&amp;Raw_data[[#This Row],[Looker2]]</f>
        <v>45292Hill CountryRTC</v>
      </c>
      <c r="AA1872" s="44" t="str">
        <f>IFERROR(VLOOKUP(Raw_data[[#This Row],[Description]],'LU Table'!$A$1:$B$50,2,0),"")</f>
        <v>RTC</v>
      </c>
      <c r="AB1872" s="44" t="str">
        <f>TRIM(MID(Raw_data[[#This Row],[Location]],LEN("Positive Recovery- ")+1,LEN(Raw_data[[#This Row],[Location]])))</f>
        <v>Hill Country</v>
      </c>
      <c r="AC1872" s="45">
        <f t="shared" si="29"/>
        <v>45292</v>
      </c>
      <c r="AD1872" s="44" t="str">
        <f>VLOOKUP(Raw_data[[#This Row],[Locations]]&amp;Raw_data[[#This Row],[Looker2]],Category!A:E,5,0)</f>
        <v>Company Owned</v>
      </c>
      <c r="AE1872" s="44" t="str">
        <f>Raw_data[[#This Row],[Locations]]&amp;Raw_data[[#This Row],[Looker2]]</f>
        <v>Hill CountryRTC</v>
      </c>
    </row>
    <row r="1873" spans="1:31">
      <c r="A1873" s="15">
        <v>45313</v>
      </c>
      <c r="B1873" s="15">
        <v>45309</v>
      </c>
      <c r="C1873" t="s">
        <v>9</v>
      </c>
      <c r="D1873">
        <v>208001</v>
      </c>
      <c r="E1873" t="s">
        <v>1076</v>
      </c>
      <c r="F1873" t="s">
        <v>1077</v>
      </c>
      <c r="G1873" t="s">
        <v>1078</v>
      </c>
      <c r="H1873" t="s">
        <v>151</v>
      </c>
      <c r="I1873" t="s">
        <v>232</v>
      </c>
      <c r="J1873" t="s">
        <v>89</v>
      </c>
      <c r="K1873" t="s">
        <v>16</v>
      </c>
      <c r="L1873" t="s">
        <v>131</v>
      </c>
      <c r="M1873">
        <v>1</v>
      </c>
      <c r="N1873" s="47">
        <v>425</v>
      </c>
      <c r="O1873" s="47">
        <v>0</v>
      </c>
      <c r="P1873" s="47">
        <v>0</v>
      </c>
      <c r="Q1873" s="47">
        <v>0</v>
      </c>
      <c r="R1873" s="47">
        <v>0</v>
      </c>
      <c r="S1873" s="47">
        <v>0</v>
      </c>
      <c r="T1873" s="47">
        <v>382.5</v>
      </c>
      <c r="U1873" s="47">
        <v>-42.5</v>
      </c>
      <c r="V1873" t="s">
        <v>71</v>
      </c>
      <c r="W1873" t="s">
        <v>72</v>
      </c>
      <c r="X1873"/>
      <c r="Y1873" t="s">
        <v>240</v>
      </c>
      <c r="Z1873" s="43" t="str">
        <f>Raw_data[[#This Row],[Month]]&amp;Raw_data[[#This Row],[Locations]]&amp;Raw_data[[#This Row],[Looker2]]</f>
        <v>45292Garden OaksRTC</v>
      </c>
      <c r="AA1873" s="44" t="str">
        <f>IFERROR(VLOOKUP(Raw_data[[#This Row],[Description]],'LU Table'!$A$1:$B$50,2,0),"")</f>
        <v>RTC</v>
      </c>
      <c r="AB1873" s="44" t="str">
        <f>TRIM(MID(Raw_data[[#This Row],[Location]],LEN("Positive Recovery- ")+1,LEN(Raw_data[[#This Row],[Location]])))</f>
        <v>Garden Oaks</v>
      </c>
      <c r="AC1873" s="45">
        <f t="shared" si="29"/>
        <v>45292</v>
      </c>
      <c r="AD1873" s="44" t="str">
        <f>VLOOKUP(Raw_data[[#This Row],[Locations]]&amp;Raw_data[[#This Row],[Looker2]],Category!A:E,5,0)</f>
        <v>Company Owned</v>
      </c>
      <c r="AE1873" s="44" t="str">
        <f>Raw_data[[#This Row],[Locations]]&amp;Raw_data[[#This Row],[Looker2]]</f>
        <v>Garden OaksRTC</v>
      </c>
    </row>
    <row r="1874" spans="1:31">
      <c r="A1874" s="15">
        <v>45313</v>
      </c>
      <c r="B1874" s="15">
        <v>45309</v>
      </c>
      <c r="C1874" t="s">
        <v>9</v>
      </c>
      <c r="D1874">
        <v>208002</v>
      </c>
      <c r="E1874" t="s">
        <v>122</v>
      </c>
      <c r="F1874" t="s">
        <v>441</v>
      </c>
      <c r="G1874" t="s">
        <v>442</v>
      </c>
      <c r="H1874" t="s">
        <v>627</v>
      </c>
      <c r="I1874" t="s">
        <v>232</v>
      </c>
      <c r="J1874" t="s">
        <v>94</v>
      </c>
      <c r="K1874" t="s">
        <v>16</v>
      </c>
      <c r="L1874" t="s">
        <v>130</v>
      </c>
      <c r="M1874">
        <v>1</v>
      </c>
      <c r="N1874" s="47">
        <v>495</v>
      </c>
      <c r="O1874" s="47">
        <v>0</v>
      </c>
      <c r="P1874" s="47">
        <v>0</v>
      </c>
      <c r="Q1874" s="47">
        <v>0</v>
      </c>
      <c r="R1874" s="47">
        <v>0</v>
      </c>
      <c r="S1874" s="47">
        <v>0</v>
      </c>
      <c r="T1874" s="47">
        <v>445.5</v>
      </c>
      <c r="U1874" s="47">
        <v>-49.5</v>
      </c>
      <c r="V1874" t="s">
        <v>71</v>
      </c>
      <c r="W1874" t="s">
        <v>72</v>
      </c>
      <c r="X1874"/>
      <c r="Y1874" t="s">
        <v>240</v>
      </c>
      <c r="Z1874" s="43" t="str">
        <f>Raw_data[[#This Row],[Month]]&amp;Raw_data[[#This Row],[Locations]]&amp;Raw_data[[#This Row],[Looker2]]</f>
        <v>45292Garden OaksRTC</v>
      </c>
      <c r="AA1874" s="44" t="str">
        <f>IFERROR(VLOOKUP(Raw_data[[#This Row],[Description]],'LU Table'!$A$1:$B$50,2,0),"")</f>
        <v>RTC</v>
      </c>
      <c r="AB1874" s="44" t="str">
        <f>TRIM(MID(Raw_data[[#This Row],[Location]],LEN("Positive Recovery- ")+1,LEN(Raw_data[[#This Row],[Location]])))</f>
        <v>Garden Oaks</v>
      </c>
      <c r="AC1874" s="45">
        <f t="shared" si="29"/>
        <v>45292</v>
      </c>
      <c r="AD1874" s="44" t="str">
        <f>VLOOKUP(Raw_data[[#This Row],[Locations]]&amp;Raw_data[[#This Row],[Looker2]],Category!A:E,5,0)</f>
        <v>Company Owned</v>
      </c>
      <c r="AE1874" s="44" t="str">
        <f>Raw_data[[#This Row],[Locations]]&amp;Raw_data[[#This Row],[Looker2]]</f>
        <v>Garden OaksRTC</v>
      </c>
    </row>
    <row r="1875" spans="1:31">
      <c r="A1875" s="15">
        <v>45313</v>
      </c>
      <c r="B1875" s="15">
        <v>45309</v>
      </c>
      <c r="C1875" t="s">
        <v>9</v>
      </c>
      <c r="D1875">
        <v>208003</v>
      </c>
      <c r="E1875" t="s">
        <v>544</v>
      </c>
      <c r="F1875" t="s">
        <v>395</v>
      </c>
      <c r="G1875" t="s">
        <v>331</v>
      </c>
      <c r="H1875" t="s">
        <v>152</v>
      </c>
      <c r="I1875" t="s">
        <v>232</v>
      </c>
      <c r="J1875" t="s">
        <v>90</v>
      </c>
      <c r="K1875" t="s">
        <v>57</v>
      </c>
      <c r="L1875" t="s">
        <v>131</v>
      </c>
      <c r="M1875">
        <v>1</v>
      </c>
      <c r="N1875" s="47">
        <v>535</v>
      </c>
      <c r="O1875" s="47">
        <v>0</v>
      </c>
      <c r="P1875" s="47">
        <v>0</v>
      </c>
      <c r="Q1875" s="47">
        <v>0</v>
      </c>
      <c r="R1875" s="47">
        <v>0</v>
      </c>
      <c r="S1875" s="47">
        <v>15</v>
      </c>
      <c r="T1875" s="47">
        <v>481.5</v>
      </c>
      <c r="U1875" s="47">
        <v>148.5</v>
      </c>
      <c r="V1875" t="s">
        <v>71</v>
      </c>
      <c r="W1875" t="s">
        <v>72</v>
      </c>
      <c r="X1875"/>
      <c r="Y1875" t="s">
        <v>240</v>
      </c>
      <c r="Z1875" s="43" t="str">
        <f>Raw_data[[#This Row],[Month]]&amp;Raw_data[[#This Row],[Locations]]&amp;Raw_data[[#This Row],[Looker2]]</f>
        <v>45292Hill CountryRTC</v>
      </c>
      <c r="AA1875" s="44" t="str">
        <f>IFERROR(VLOOKUP(Raw_data[[#This Row],[Description]],'LU Table'!$A$1:$B$50,2,0),"")</f>
        <v>RTC</v>
      </c>
      <c r="AB1875" s="44" t="str">
        <f>TRIM(MID(Raw_data[[#This Row],[Location]],LEN("Positive Recovery- ")+1,LEN(Raw_data[[#This Row],[Location]])))</f>
        <v>Hill Country</v>
      </c>
      <c r="AC1875" s="45">
        <f t="shared" si="29"/>
        <v>45292</v>
      </c>
      <c r="AD1875" s="44" t="str">
        <f>VLOOKUP(Raw_data[[#This Row],[Locations]]&amp;Raw_data[[#This Row],[Looker2]],Category!A:E,5,0)</f>
        <v>Company Owned</v>
      </c>
      <c r="AE1875" s="44" t="str">
        <f>Raw_data[[#This Row],[Locations]]&amp;Raw_data[[#This Row],[Looker2]]</f>
        <v>Hill CountryRTC</v>
      </c>
    </row>
    <row r="1876" spans="1:31">
      <c r="A1876" s="15">
        <v>45313</v>
      </c>
      <c r="B1876" s="15">
        <v>45309</v>
      </c>
      <c r="C1876" t="s">
        <v>9</v>
      </c>
      <c r="D1876">
        <v>208004</v>
      </c>
      <c r="E1876" t="s">
        <v>691</v>
      </c>
      <c r="F1876" t="s">
        <v>314</v>
      </c>
      <c r="G1876" t="s">
        <v>692</v>
      </c>
      <c r="H1876" t="s">
        <v>627</v>
      </c>
      <c r="I1876" t="s">
        <v>232</v>
      </c>
      <c r="J1876" t="s">
        <v>94</v>
      </c>
      <c r="K1876" t="s">
        <v>107</v>
      </c>
      <c r="L1876" t="s">
        <v>130</v>
      </c>
      <c r="M1876">
        <v>1</v>
      </c>
      <c r="N1876" s="47">
        <v>495</v>
      </c>
      <c r="O1876" s="47">
        <v>0</v>
      </c>
      <c r="P1876" s="47">
        <v>0</v>
      </c>
      <c r="Q1876" s="47">
        <v>0</v>
      </c>
      <c r="R1876" s="47">
        <v>0</v>
      </c>
      <c r="S1876" s="47">
        <v>0</v>
      </c>
      <c r="T1876" s="47">
        <v>445.5</v>
      </c>
      <c r="U1876" s="47">
        <v>148.5</v>
      </c>
      <c r="V1876" t="s">
        <v>71</v>
      </c>
      <c r="W1876" t="s">
        <v>72</v>
      </c>
      <c r="X1876"/>
      <c r="Y1876" t="s">
        <v>240</v>
      </c>
      <c r="Z1876" s="43" t="str">
        <f>Raw_data[[#This Row],[Month]]&amp;Raw_data[[#This Row],[Locations]]&amp;Raw_data[[#This Row],[Looker2]]</f>
        <v>45292Dallas Ft WorthRTC</v>
      </c>
      <c r="AA1876" s="44" t="str">
        <f>IFERROR(VLOOKUP(Raw_data[[#This Row],[Description]],'LU Table'!$A$1:$B$50,2,0),"")</f>
        <v>RTC</v>
      </c>
      <c r="AB1876" s="44" t="str">
        <f>TRIM(MID(Raw_data[[#This Row],[Location]],LEN("Positive Recovery- ")+1,LEN(Raw_data[[#This Row],[Location]])))</f>
        <v>Dallas Ft Worth</v>
      </c>
      <c r="AC1876" s="45">
        <f t="shared" si="29"/>
        <v>45292</v>
      </c>
      <c r="AD1876" s="44" t="str">
        <f>VLOOKUP(Raw_data[[#This Row],[Locations]]&amp;Raw_data[[#This Row],[Looker2]],Category!A:E,5,0)</f>
        <v>Company Owned</v>
      </c>
      <c r="AE1876" s="44" t="str">
        <f>Raw_data[[#This Row],[Locations]]&amp;Raw_data[[#This Row],[Looker2]]</f>
        <v>Dallas Ft WorthRTC</v>
      </c>
    </row>
    <row r="1877" spans="1:31">
      <c r="A1877" s="15">
        <v>45313</v>
      </c>
      <c r="B1877" s="15">
        <v>45309</v>
      </c>
      <c r="C1877" t="s">
        <v>9</v>
      </c>
      <c r="D1877">
        <v>208005</v>
      </c>
      <c r="E1877" t="s">
        <v>997</v>
      </c>
      <c r="F1877" t="s">
        <v>351</v>
      </c>
      <c r="G1877" t="s">
        <v>408</v>
      </c>
      <c r="H1877" t="s">
        <v>151</v>
      </c>
      <c r="I1877" t="s">
        <v>232</v>
      </c>
      <c r="J1877" t="s">
        <v>806</v>
      </c>
      <c r="K1877" t="s">
        <v>107</v>
      </c>
      <c r="L1877" t="s">
        <v>130</v>
      </c>
      <c r="M1877">
        <v>1</v>
      </c>
      <c r="N1877" s="47">
        <v>470</v>
      </c>
      <c r="O1877" s="47">
        <v>0</v>
      </c>
      <c r="P1877" s="47">
        <v>0</v>
      </c>
      <c r="Q1877" s="47">
        <v>0</v>
      </c>
      <c r="R1877" s="47">
        <v>0</v>
      </c>
      <c r="S1877" s="47">
        <v>0</v>
      </c>
      <c r="T1877" s="47">
        <v>423</v>
      </c>
      <c r="U1877" s="47">
        <v>188</v>
      </c>
      <c r="V1877" t="s">
        <v>71</v>
      </c>
      <c r="W1877" t="s">
        <v>72</v>
      </c>
      <c r="X1877"/>
      <c r="Y1877" t="s">
        <v>240</v>
      </c>
      <c r="Z1877" s="43" t="str">
        <f>Raw_data[[#This Row],[Month]]&amp;Raw_data[[#This Row],[Locations]]&amp;Raw_data[[#This Row],[Looker2]]</f>
        <v>45292Dallas Ft WorthRTC</v>
      </c>
      <c r="AA1877" s="44" t="str">
        <f>IFERROR(VLOOKUP(Raw_data[[#This Row],[Description]],'LU Table'!$A$1:$B$50,2,0),"")</f>
        <v>RTC</v>
      </c>
      <c r="AB1877" s="44" t="str">
        <f>TRIM(MID(Raw_data[[#This Row],[Location]],LEN("Positive Recovery- ")+1,LEN(Raw_data[[#This Row],[Location]])))</f>
        <v>Dallas Ft Worth</v>
      </c>
      <c r="AC1877" s="45">
        <f t="shared" si="29"/>
        <v>45292</v>
      </c>
      <c r="AD1877" s="44" t="str">
        <f>VLOOKUP(Raw_data[[#This Row],[Locations]]&amp;Raw_data[[#This Row],[Looker2]],Category!A:E,5,0)</f>
        <v>Company Owned</v>
      </c>
      <c r="AE1877" s="44" t="str">
        <f>Raw_data[[#This Row],[Locations]]&amp;Raw_data[[#This Row],[Looker2]]</f>
        <v>Dallas Ft WorthRTC</v>
      </c>
    </row>
    <row r="1878" spans="1:31">
      <c r="A1878" s="15">
        <v>45313</v>
      </c>
      <c r="B1878" s="15">
        <v>45309</v>
      </c>
      <c r="C1878" t="s">
        <v>9</v>
      </c>
      <c r="D1878">
        <v>208006</v>
      </c>
      <c r="E1878" t="s">
        <v>1033</v>
      </c>
      <c r="F1878" t="s">
        <v>1034</v>
      </c>
      <c r="G1878" t="s">
        <v>1035</v>
      </c>
      <c r="H1878" t="s">
        <v>151</v>
      </c>
      <c r="I1878" t="s">
        <v>232</v>
      </c>
      <c r="J1878" t="s">
        <v>92</v>
      </c>
      <c r="K1878" t="s">
        <v>16</v>
      </c>
      <c r="L1878" t="s">
        <v>130</v>
      </c>
      <c r="M1878">
        <v>1</v>
      </c>
      <c r="N1878" s="47">
        <v>475</v>
      </c>
      <c r="O1878" s="47">
        <v>0</v>
      </c>
      <c r="P1878" s="47">
        <v>0</v>
      </c>
      <c r="Q1878" s="47">
        <v>0</v>
      </c>
      <c r="R1878" s="47">
        <v>0</v>
      </c>
      <c r="S1878" s="47">
        <v>475</v>
      </c>
      <c r="T1878" s="47">
        <v>427.5</v>
      </c>
      <c r="U1878" s="47">
        <v>427.5</v>
      </c>
      <c r="V1878" t="s">
        <v>71</v>
      </c>
      <c r="W1878" t="s">
        <v>72</v>
      </c>
      <c r="X1878"/>
      <c r="Y1878" t="s">
        <v>240</v>
      </c>
      <c r="Z1878" s="43" t="str">
        <f>Raw_data[[#This Row],[Month]]&amp;Raw_data[[#This Row],[Locations]]&amp;Raw_data[[#This Row],[Looker2]]</f>
        <v>45292Garden OaksRTC</v>
      </c>
      <c r="AA1878" s="44" t="str">
        <f>IFERROR(VLOOKUP(Raw_data[[#This Row],[Description]],'LU Table'!$A$1:$B$50,2,0),"")</f>
        <v>RTC</v>
      </c>
      <c r="AB1878" s="44" t="str">
        <f>TRIM(MID(Raw_data[[#This Row],[Location]],LEN("Positive Recovery- ")+1,LEN(Raw_data[[#This Row],[Location]])))</f>
        <v>Garden Oaks</v>
      </c>
      <c r="AC1878" s="45">
        <f t="shared" si="29"/>
        <v>45292</v>
      </c>
      <c r="AD1878" s="44" t="str">
        <f>VLOOKUP(Raw_data[[#This Row],[Locations]]&amp;Raw_data[[#This Row],[Looker2]],Category!A:E,5,0)</f>
        <v>Company Owned</v>
      </c>
      <c r="AE1878" s="44" t="str">
        <f>Raw_data[[#This Row],[Locations]]&amp;Raw_data[[#This Row],[Looker2]]</f>
        <v>Garden OaksRTC</v>
      </c>
    </row>
    <row r="1879" spans="1:31">
      <c r="A1879" s="15">
        <v>45313</v>
      </c>
      <c r="B1879" s="15">
        <v>45309</v>
      </c>
      <c r="C1879" t="s">
        <v>9</v>
      </c>
      <c r="D1879">
        <v>208008</v>
      </c>
      <c r="E1879" t="s">
        <v>969</v>
      </c>
      <c r="F1879" t="s">
        <v>307</v>
      </c>
      <c r="G1879" t="s">
        <v>276</v>
      </c>
      <c r="H1879" t="s">
        <v>173</v>
      </c>
      <c r="I1879" t="s">
        <v>232</v>
      </c>
      <c r="J1879" t="s">
        <v>96</v>
      </c>
      <c r="K1879" t="s">
        <v>107</v>
      </c>
      <c r="L1879" t="s">
        <v>130</v>
      </c>
      <c r="M1879">
        <v>1</v>
      </c>
      <c r="N1879" s="47">
        <v>364</v>
      </c>
      <c r="O1879" s="47">
        <v>0</v>
      </c>
      <c r="P1879" s="47">
        <v>0</v>
      </c>
      <c r="Q1879" s="47">
        <v>0</v>
      </c>
      <c r="R1879" s="47">
        <v>0</v>
      </c>
      <c r="S1879" s="47">
        <v>0</v>
      </c>
      <c r="T1879" s="47">
        <v>327.60000000000002</v>
      </c>
      <c r="U1879" s="47">
        <v>-36.4</v>
      </c>
      <c r="V1879" t="s">
        <v>71</v>
      </c>
      <c r="W1879" t="s">
        <v>72</v>
      </c>
      <c r="X1879"/>
      <c r="Y1879" t="s">
        <v>240</v>
      </c>
      <c r="Z1879" s="43" t="str">
        <f>Raw_data[[#This Row],[Month]]&amp;Raw_data[[#This Row],[Locations]]&amp;Raw_data[[#This Row],[Looker2]]</f>
        <v>45292Dallas Ft WorthRTC</v>
      </c>
      <c r="AA1879" s="44" t="str">
        <f>IFERROR(VLOOKUP(Raw_data[[#This Row],[Description]],'LU Table'!$A$1:$B$50,2,0),"")</f>
        <v>RTC</v>
      </c>
      <c r="AB1879" s="44" t="str">
        <f>TRIM(MID(Raw_data[[#This Row],[Location]],LEN("Positive Recovery- ")+1,LEN(Raw_data[[#This Row],[Location]])))</f>
        <v>Dallas Ft Worth</v>
      </c>
      <c r="AC1879" s="45">
        <f t="shared" si="29"/>
        <v>45292</v>
      </c>
      <c r="AD1879" s="44" t="str">
        <f>VLOOKUP(Raw_data[[#This Row],[Locations]]&amp;Raw_data[[#This Row],[Looker2]],Category!A:E,5,0)</f>
        <v>Company Owned</v>
      </c>
      <c r="AE1879" s="44" t="str">
        <f>Raw_data[[#This Row],[Locations]]&amp;Raw_data[[#This Row],[Looker2]]</f>
        <v>Dallas Ft WorthRTC</v>
      </c>
    </row>
    <row r="1880" spans="1:31">
      <c r="A1880" s="15">
        <v>45313</v>
      </c>
      <c r="B1880" s="15">
        <v>45309</v>
      </c>
      <c r="C1880" t="s">
        <v>9</v>
      </c>
      <c r="D1880">
        <v>208009</v>
      </c>
      <c r="E1880" t="s">
        <v>1079</v>
      </c>
      <c r="F1880" t="s">
        <v>1080</v>
      </c>
      <c r="G1880" t="s">
        <v>1081</v>
      </c>
      <c r="H1880" t="s">
        <v>154</v>
      </c>
      <c r="I1880" t="s">
        <v>232</v>
      </c>
      <c r="J1880" t="s">
        <v>93</v>
      </c>
      <c r="K1880" t="s">
        <v>107</v>
      </c>
      <c r="L1880" t="s">
        <v>131</v>
      </c>
      <c r="M1880">
        <v>1</v>
      </c>
      <c r="N1880" s="47">
        <v>530</v>
      </c>
      <c r="O1880" s="47">
        <v>0</v>
      </c>
      <c r="P1880" s="47">
        <v>0</v>
      </c>
      <c r="Q1880" s="47">
        <v>0</v>
      </c>
      <c r="R1880" s="47">
        <v>0</v>
      </c>
      <c r="S1880" s="47">
        <v>0</v>
      </c>
      <c r="T1880" s="47">
        <v>477</v>
      </c>
      <c r="U1880" s="47">
        <v>-53</v>
      </c>
      <c r="V1880" t="s">
        <v>71</v>
      </c>
      <c r="W1880" t="s">
        <v>72</v>
      </c>
      <c r="X1880"/>
      <c r="Y1880" t="s">
        <v>240</v>
      </c>
      <c r="Z1880" s="43" t="str">
        <f>Raw_data[[#This Row],[Month]]&amp;Raw_data[[#This Row],[Locations]]&amp;Raw_data[[#This Row],[Looker2]]</f>
        <v>45292Dallas Ft WorthRTC</v>
      </c>
      <c r="AA1880" s="44" t="str">
        <f>IFERROR(VLOOKUP(Raw_data[[#This Row],[Description]],'LU Table'!$A$1:$B$50,2,0),"")</f>
        <v>RTC</v>
      </c>
      <c r="AB1880" s="44" t="str">
        <f>TRIM(MID(Raw_data[[#This Row],[Location]],LEN("Positive Recovery- ")+1,LEN(Raw_data[[#This Row],[Location]])))</f>
        <v>Dallas Ft Worth</v>
      </c>
      <c r="AC1880" s="45">
        <f t="shared" si="29"/>
        <v>45292</v>
      </c>
      <c r="AD1880" s="44" t="str">
        <f>VLOOKUP(Raw_data[[#This Row],[Locations]]&amp;Raw_data[[#This Row],[Looker2]],Category!A:E,5,0)</f>
        <v>Company Owned</v>
      </c>
      <c r="AE1880" s="44" t="str">
        <f>Raw_data[[#This Row],[Locations]]&amp;Raw_data[[#This Row],[Looker2]]</f>
        <v>Dallas Ft WorthRTC</v>
      </c>
    </row>
    <row r="1881" spans="1:31">
      <c r="A1881" s="15">
        <v>45313</v>
      </c>
      <c r="B1881" s="15">
        <v>45309</v>
      </c>
      <c r="C1881" t="s">
        <v>9</v>
      </c>
      <c r="D1881">
        <v>208010</v>
      </c>
      <c r="E1881" t="s">
        <v>1006</v>
      </c>
      <c r="F1881" t="s">
        <v>362</v>
      </c>
      <c r="G1881" t="s">
        <v>728</v>
      </c>
      <c r="H1881" t="s">
        <v>151</v>
      </c>
      <c r="I1881" t="s">
        <v>232</v>
      </c>
      <c r="J1881" t="s">
        <v>87</v>
      </c>
      <c r="K1881" t="s">
        <v>57</v>
      </c>
      <c r="L1881" t="s">
        <v>131</v>
      </c>
      <c r="M1881">
        <v>1</v>
      </c>
      <c r="N1881" s="47">
        <v>470</v>
      </c>
      <c r="O1881" s="47">
        <v>0</v>
      </c>
      <c r="P1881" s="47">
        <v>0</v>
      </c>
      <c r="Q1881" s="47">
        <v>0</v>
      </c>
      <c r="R1881" s="47">
        <v>0</v>
      </c>
      <c r="S1881" s="47">
        <v>470</v>
      </c>
      <c r="T1881" s="47">
        <v>423</v>
      </c>
      <c r="U1881" s="47">
        <v>423</v>
      </c>
      <c r="V1881" t="s">
        <v>71</v>
      </c>
      <c r="W1881" t="s">
        <v>72</v>
      </c>
      <c r="X1881"/>
      <c r="Y1881" t="s">
        <v>240</v>
      </c>
      <c r="Z1881" s="43" t="str">
        <f>Raw_data[[#This Row],[Month]]&amp;Raw_data[[#This Row],[Locations]]&amp;Raw_data[[#This Row],[Looker2]]</f>
        <v>45292Hill CountryRTC</v>
      </c>
      <c r="AA1881" s="44" t="str">
        <f>IFERROR(VLOOKUP(Raw_data[[#This Row],[Description]],'LU Table'!$A$1:$B$50,2,0),"")</f>
        <v>RTC</v>
      </c>
      <c r="AB1881" s="44" t="str">
        <f>TRIM(MID(Raw_data[[#This Row],[Location]],LEN("Positive Recovery- ")+1,LEN(Raw_data[[#This Row],[Location]])))</f>
        <v>Hill Country</v>
      </c>
      <c r="AC1881" s="45">
        <f t="shared" si="29"/>
        <v>45292</v>
      </c>
      <c r="AD1881" s="44" t="str">
        <f>VLOOKUP(Raw_data[[#This Row],[Locations]]&amp;Raw_data[[#This Row],[Looker2]],Category!A:E,5,0)</f>
        <v>Company Owned</v>
      </c>
      <c r="AE1881" s="44" t="str">
        <f>Raw_data[[#This Row],[Locations]]&amp;Raw_data[[#This Row],[Looker2]]</f>
        <v>Hill CountryRTC</v>
      </c>
    </row>
    <row r="1882" spans="1:31">
      <c r="A1882" s="15">
        <v>45313</v>
      </c>
      <c r="B1882" s="15">
        <v>45309</v>
      </c>
      <c r="C1882" t="s">
        <v>9</v>
      </c>
      <c r="D1882">
        <v>208011</v>
      </c>
      <c r="E1882" t="s">
        <v>712</v>
      </c>
      <c r="F1882" t="s">
        <v>713</v>
      </c>
      <c r="G1882" t="s">
        <v>353</v>
      </c>
      <c r="H1882" t="s">
        <v>154</v>
      </c>
      <c r="I1882" t="s">
        <v>232</v>
      </c>
      <c r="J1882" t="s">
        <v>93</v>
      </c>
      <c r="K1882" t="s">
        <v>107</v>
      </c>
      <c r="L1882" t="s">
        <v>130</v>
      </c>
      <c r="M1882">
        <v>1</v>
      </c>
      <c r="N1882" s="47">
        <v>530</v>
      </c>
      <c r="O1882" s="47">
        <v>0</v>
      </c>
      <c r="P1882" s="47">
        <v>0</v>
      </c>
      <c r="Q1882" s="47">
        <v>0</v>
      </c>
      <c r="R1882" s="47">
        <v>0</v>
      </c>
      <c r="S1882" s="47">
        <v>530</v>
      </c>
      <c r="T1882" s="47">
        <v>477</v>
      </c>
      <c r="U1882" s="47">
        <v>477</v>
      </c>
      <c r="V1882" t="s">
        <v>71</v>
      </c>
      <c r="W1882" t="s">
        <v>72</v>
      </c>
      <c r="X1882"/>
      <c r="Y1882" t="s">
        <v>240</v>
      </c>
      <c r="Z1882" s="43" t="str">
        <f>Raw_data[[#This Row],[Month]]&amp;Raw_data[[#This Row],[Locations]]&amp;Raw_data[[#This Row],[Looker2]]</f>
        <v>45292Dallas Ft WorthRTC</v>
      </c>
      <c r="AA1882" s="44" t="str">
        <f>IFERROR(VLOOKUP(Raw_data[[#This Row],[Description]],'LU Table'!$A$1:$B$50,2,0),"")</f>
        <v>RTC</v>
      </c>
      <c r="AB1882" s="44" t="str">
        <f>TRIM(MID(Raw_data[[#This Row],[Location]],LEN("Positive Recovery- ")+1,LEN(Raw_data[[#This Row],[Location]])))</f>
        <v>Dallas Ft Worth</v>
      </c>
      <c r="AC1882" s="45">
        <f t="shared" si="29"/>
        <v>45292</v>
      </c>
      <c r="AD1882" s="44" t="str">
        <f>VLOOKUP(Raw_data[[#This Row],[Locations]]&amp;Raw_data[[#This Row],[Looker2]],Category!A:E,5,0)</f>
        <v>Company Owned</v>
      </c>
      <c r="AE1882" s="44" t="str">
        <f>Raw_data[[#This Row],[Locations]]&amp;Raw_data[[#This Row],[Looker2]]</f>
        <v>Dallas Ft WorthRTC</v>
      </c>
    </row>
    <row r="1883" spans="1:31">
      <c r="A1883" s="15">
        <v>45313</v>
      </c>
      <c r="B1883" s="15">
        <v>45309</v>
      </c>
      <c r="C1883" t="s">
        <v>9</v>
      </c>
      <c r="D1883">
        <v>208012</v>
      </c>
      <c r="E1883" t="s">
        <v>568</v>
      </c>
      <c r="F1883" t="s">
        <v>302</v>
      </c>
      <c r="G1883" t="s">
        <v>482</v>
      </c>
      <c r="H1883" t="s">
        <v>164</v>
      </c>
      <c r="I1883"/>
      <c r="J1883" t="s">
        <v>89</v>
      </c>
      <c r="K1883" t="s">
        <v>16</v>
      </c>
      <c r="L1883" t="s">
        <v>131</v>
      </c>
      <c r="M1883">
        <v>1</v>
      </c>
      <c r="N1883" s="47">
        <v>365</v>
      </c>
      <c r="O1883" s="47">
        <v>0</v>
      </c>
      <c r="P1883" s="47">
        <v>0</v>
      </c>
      <c r="Q1883" s="47">
        <v>0</v>
      </c>
      <c r="R1883" s="47">
        <v>0</v>
      </c>
      <c r="S1883" s="47">
        <v>0</v>
      </c>
      <c r="T1883" s="47">
        <v>328.5</v>
      </c>
      <c r="U1883" s="47">
        <v>-36.5</v>
      </c>
      <c r="V1883" t="s">
        <v>71</v>
      </c>
      <c r="W1883" t="s">
        <v>72</v>
      </c>
      <c r="X1883"/>
      <c r="Y1883" t="s">
        <v>240</v>
      </c>
      <c r="Z1883" s="43" t="str">
        <f>Raw_data[[#This Row],[Month]]&amp;Raw_data[[#This Row],[Locations]]&amp;Raw_data[[#This Row],[Looker2]]</f>
        <v>45292Garden OaksRTC</v>
      </c>
      <c r="AA1883" s="44" t="str">
        <f>IFERROR(VLOOKUP(Raw_data[[#This Row],[Description]],'LU Table'!$A$1:$B$50,2,0),"")</f>
        <v>RTC</v>
      </c>
      <c r="AB1883" s="44" t="str">
        <f>TRIM(MID(Raw_data[[#This Row],[Location]],LEN("Positive Recovery- ")+1,LEN(Raw_data[[#This Row],[Location]])))</f>
        <v>Garden Oaks</v>
      </c>
      <c r="AC1883" s="45">
        <f t="shared" si="29"/>
        <v>45292</v>
      </c>
      <c r="AD1883" s="44" t="str">
        <f>VLOOKUP(Raw_data[[#This Row],[Locations]]&amp;Raw_data[[#This Row],[Looker2]],Category!A:E,5,0)</f>
        <v>Company Owned</v>
      </c>
      <c r="AE1883" s="44" t="str">
        <f>Raw_data[[#This Row],[Locations]]&amp;Raw_data[[#This Row],[Looker2]]</f>
        <v>Garden OaksRTC</v>
      </c>
    </row>
    <row r="1884" spans="1:31">
      <c r="A1884" s="15">
        <v>45313</v>
      </c>
      <c r="B1884" s="15">
        <v>45309</v>
      </c>
      <c r="C1884" t="s">
        <v>9</v>
      </c>
      <c r="D1884">
        <v>208013</v>
      </c>
      <c r="E1884" t="s">
        <v>759</v>
      </c>
      <c r="F1884" t="s">
        <v>760</v>
      </c>
      <c r="G1884" t="s">
        <v>761</v>
      </c>
      <c r="H1884" t="s">
        <v>151</v>
      </c>
      <c r="I1884" t="s">
        <v>232</v>
      </c>
      <c r="J1884" t="s">
        <v>931</v>
      </c>
      <c r="K1884" t="s">
        <v>107</v>
      </c>
      <c r="L1884" t="s">
        <v>130</v>
      </c>
      <c r="M1884">
        <v>1</v>
      </c>
      <c r="N1884" s="47">
        <v>520</v>
      </c>
      <c r="O1884" s="47">
        <v>0</v>
      </c>
      <c r="P1884" s="47">
        <v>0</v>
      </c>
      <c r="Q1884" s="47">
        <v>0</v>
      </c>
      <c r="R1884" s="47">
        <v>0</v>
      </c>
      <c r="S1884" s="47">
        <v>0</v>
      </c>
      <c r="T1884" s="47">
        <v>468</v>
      </c>
      <c r="U1884" s="47">
        <v>-52</v>
      </c>
      <c r="V1884" t="s">
        <v>71</v>
      </c>
      <c r="W1884" t="s">
        <v>72</v>
      </c>
      <c r="X1884"/>
      <c r="Y1884" t="s">
        <v>240</v>
      </c>
      <c r="Z1884" s="43" t="str">
        <f>Raw_data[[#This Row],[Month]]&amp;Raw_data[[#This Row],[Locations]]&amp;Raw_data[[#This Row],[Looker2]]</f>
        <v>45292Dallas Ft WorthRTC</v>
      </c>
      <c r="AA1884" s="44" t="str">
        <f>IFERROR(VLOOKUP(Raw_data[[#This Row],[Description]],'LU Table'!$A$1:$B$50,2,0),"")</f>
        <v>RTC</v>
      </c>
      <c r="AB1884" s="44" t="str">
        <f>TRIM(MID(Raw_data[[#This Row],[Location]],LEN("Positive Recovery- ")+1,LEN(Raw_data[[#This Row],[Location]])))</f>
        <v>Dallas Ft Worth</v>
      </c>
      <c r="AC1884" s="45">
        <f t="shared" si="29"/>
        <v>45292</v>
      </c>
      <c r="AD1884" s="44" t="str">
        <f>VLOOKUP(Raw_data[[#This Row],[Locations]]&amp;Raw_data[[#This Row],[Looker2]],Category!A:E,5,0)</f>
        <v>Company Owned</v>
      </c>
      <c r="AE1884" s="44" t="str">
        <f>Raw_data[[#This Row],[Locations]]&amp;Raw_data[[#This Row],[Looker2]]</f>
        <v>Dallas Ft WorthRTC</v>
      </c>
    </row>
    <row r="1885" spans="1:31">
      <c r="A1885" s="15">
        <v>45313</v>
      </c>
      <c r="B1885" s="15">
        <v>45309</v>
      </c>
      <c r="C1885" t="s">
        <v>9</v>
      </c>
      <c r="D1885">
        <v>208014</v>
      </c>
      <c r="E1885" t="s">
        <v>1108</v>
      </c>
      <c r="F1885" t="s">
        <v>349</v>
      </c>
      <c r="G1885" t="s">
        <v>490</v>
      </c>
      <c r="H1885" t="s">
        <v>151</v>
      </c>
      <c r="I1885" t="s">
        <v>232</v>
      </c>
      <c r="J1885" t="s">
        <v>89</v>
      </c>
      <c r="K1885" t="s">
        <v>16</v>
      </c>
      <c r="L1885" t="s">
        <v>131</v>
      </c>
      <c r="M1885">
        <v>1</v>
      </c>
      <c r="N1885" s="47">
        <v>425</v>
      </c>
      <c r="O1885" s="47">
        <v>0</v>
      </c>
      <c r="P1885" s="47">
        <v>0</v>
      </c>
      <c r="Q1885" s="47">
        <v>0</v>
      </c>
      <c r="R1885" s="47">
        <v>0</v>
      </c>
      <c r="S1885" s="47">
        <v>0</v>
      </c>
      <c r="T1885" s="47">
        <v>382.5</v>
      </c>
      <c r="U1885" s="47">
        <v>-42.5</v>
      </c>
      <c r="V1885" t="s">
        <v>71</v>
      </c>
      <c r="W1885" t="s">
        <v>72</v>
      </c>
      <c r="X1885"/>
      <c r="Y1885" t="s">
        <v>240</v>
      </c>
      <c r="Z1885" s="43" t="str">
        <f>Raw_data[[#This Row],[Month]]&amp;Raw_data[[#This Row],[Locations]]&amp;Raw_data[[#This Row],[Looker2]]</f>
        <v>45292Garden OaksRTC</v>
      </c>
      <c r="AA1885" s="44" t="str">
        <f>IFERROR(VLOOKUP(Raw_data[[#This Row],[Description]],'LU Table'!$A$1:$B$50,2,0),"")</f>
        <v>RTC</v>
      </c>
      <c r="AB1885" s="44" t="str">
        <f>TRIM(MID(Raw_data[[#This Row],[Location]],LEN("Positive Recovery- ")+1,LEN(Raw_data[[#This Row],[Location]])))</f>
        <v>Garden Oaks</v>
      </c>
      <c r="AC1885" s="45">
        <f t="shared" si="29"/>
        <v>45292</v>
      </c>
      <c r="AD1885" s="44" t="str">
        <f>VLOOKUP(Raw_data[[#This Row],[Locations]]&amp;Raw_data[[#This Row],[Looker2]],Category!A:E,5,0)</f>
        <v>Company Owned</v>
      </c>
      <c r="AE1885" s="44" t="str">
        <f>Raw_data[[#This Row],[Locations]]&amp;Raw_data[[#This Row],[Looker2]]</f>
        <v>Garden OaksRTC</v>
      </c>
    </row>
    <row r="1886" spans="1:31">
      <c r="A1886" s="15">
        <v>45313</v>
      </c>
      <c r="B1886" s="15">
        <v>45309</v>
      </c>
      <c r="C1886" t="s">
        <v>9</v>
      </c>
      <c r="D1886">
        <v>208015</v>
      </c>
      <c r="E1886" t="s">
        <v>1109</v>
      </c>
      <c r="F1886" t="s">
        <v>311</v>
      </c>
      <c r="G1886" t="s">
        <v>1110</v>
      </c>
      <c r="H1886" t="s">
        <v>155</v>
      </c>
      <c r="I1886" t="s">
        <v>232</v>
      </c>
      <c r="J1886" t="s">
        <v>17</v>
      </c>
      <c r="K1886" t="s">
        <v>57</v>
      </c>
      <c r="L1886" t="s">
        <v>130</v>
      </c>
      <c r="M1886">
        <v>1</v>
      </c>
      <c r="N1886" s="47">
        <v>750</v>
      </c>
      <c r="O1886" s="47">
        <v>0</v>
      </c>
      <c r="P1886" s="47">
        <v>0</v>
      </c>
      <c r="Q1886" s="47">
        <v>0</v>
      </c>
      <c r="R1886" s="47">
        <v>0</v>
      </c>
      <c r="S1886" s="47">
        <v>0</v>
      </c>
      <c r="T1886" s="47">
        <v>750</v>
      </c>
      <c r="U1886" s="47">
        <v>0</v>
      </c>
      <c r="V1886" t="s">
        <v>71</v>
      </c>
      <c r="W1886" t="s">
        <v>72</v>
      </c>
      <c r="X1886"/>
      <c r="Y1886" t="s">
        <v>240</v>
      </c>
      <c r="Z1886" s="43" t="str">
        <f>Raw_data[[#This Row],[Month]]&amp;Raw_data[[#This Row],[Locations]]&amp;Raw_data[[#This Row],[Looker2]]</f>
        <v>45292Hill CountryDetox</v>
      </c>
      <c r="AA1886" s="44" t="str">
        <f>IFERROR(VLOOKUP(Raw_data[[#This Row],[Description]],'LU Table'!$A$1:$B$50,2,0),"")</f>
        <v>Detox</v>
      </c>
      <c r="AB1886" s="44" t="str">
        <f>TRIM(MID(Raw_data[[#This Row],[Location]],LEN("Positive Recovery- ")+1,LEN(Raw_data[[#This Row],[Location]])))</f>
        <v>Hill Country</v>
      </c>
      <c r="AC1886" s="45">
        <f t="shared" si="29"/>
        <v>45292</v>
      </c>
      <c r="AD1886" s="44" t="str">
        <f>VLOOKUP(Raw_data[[#This Row],[Locations]]&amp;Raw_data[[#This Row],[Looker2]],Category!A:E,5,0)</f>
        <v>Company Owned</v>
      </c>
      <c r="AE1886" s="44" t="str">
        <f>Raw_data[[#This Row],[Locations]]&amp;Raw_data[[#This Row],[Looker2]]</f>
        <v>Hill CountryDetox</v>
      </c>
    </row>
    <row r="1887" spans="1:31">
      <c r="A1887" s="15">
        <v>45313</v>
      </c>
      <c r="B1887" s="15">
        <v>45309</v>
      </c>
      <c r="C1887" t="s">
        <v>9</v>
      </c>
      <c r="D1887">
        <v>208056</v>
      </c>
      <c r="E1887" t="s">
        <v>1111</v>
      </c>
      <c r="F1887" t="s">
        <v>1112</v>
      </c>
      <c r="G1887" t="s">
        <v>1113</v>
      </c>
      <c r="H1887" t="s">
        <v>151</v>
      </c>
      <c r="I1887" t="s">
        <v>232</v>
      </c>
      <c r="J1887" t="s">
        <v>17</v>
      </c>
      <c r="K1887" t="s">
        <v>16</v>
      </c>
      <c r="L1887" t="s">
        <v>131</v>
      </c>
      <c r="M1887">
        <v>1</v>
      </c>
      <c r="N1887" s="47">
        <v>400</v>
      </c>
      <c r="O1887" s="47">
        <v>0</v>
      </c>
      <c r="P1887" s="47">
        <v>0</v>
      </c>
      <c r="Q1887" s="47">
        <v>0</v>
      </c>
      <c r="R1887" s="47">
        <v>0</v>
      </c>
      <c r="S1887" s="47">
        <v>0</v>
      </c>
      <c r="T1887" s="47">
        <v>400</v>
      </c>
      <c r="U1887" s="47">
        <v>0</v>
      </c>
      <c r="V1887" t="s">
        <v>71</v>
      </c>
      <c r="W1887" t="s">
        <v>72</v>
      </c>
      <c r="X1887"/>
      <c r="Y1887" t="s">
        <v>240</v>
      </c>
      <c r="Z1887" s="43" t="str">
        <f>Raw_data[[#This Row],[Month]]&amp;Raw_data[[#This Row],[Locations]]&amp;Raw_data[[#This Row],[Looker2]]</f>
        <v>45292Garden OaksRTC</v>
      </c>
      <c r="AA1887" s="44" t="str">
        <f>IFERROR(VLOOKUP(Raw_data[[#This Row],[Description]],'LU Table'!$A$1:$B$50,2,0),"")</f>
        <v>RTC</v>
      </c>
      <c r="AB1887" s="44" t="str">
        <f>TRIM(MID(Raw_data[[#This Row],[Location]],LEN("Positive Recovery- ")+1,LEN(Raw_data[[#This Row],[Location]])))</f>
        <v>Garden Oaks</v>
      </c>
      <c r="AC1887" s="45">
        <f t="shared" ref="AC1887:AC1950" si="30">B1887-DAY(B1887)+1</f>
        <v>45292</v>
      </c>
      <c r="AD1887" s="44" t="str">
        <f>VLOOKUP(Raw_data[[#This Row],[Locations]]&amp;Raw_data[[#This Row],[Looker2]],Category!A:E,5,0)</f>
        <v>Company Owned</v>
      </c>
      <c r="AE1887" s="44" t="str">
        <f>Raw_data[[#This Row],[Locations]]&amp;Raw_data[[#This Row],[Looker2]]</f>
        <v>Garden OaksRTC</v>
      </c>
    </row>
    <row r="1888" spans="1:31">
      <c r="A1888" s="15">
        <v>45313</v>
      </c>
      <c r="B1888" s="15">
        <v>45309</v>
      </c>
      <c r="C1888" t="s">
        <v>9</v>
      </c>
      <c r="D1888">
        <v>208147</v>
      </c>
      <c r="E1888" t="s">
        <v>792</v>
      </c>
      <c r="F1888" t="s">
        <v>793</v>
      </c>
      <c r="G1888" t="s">
        <v>303</v>
      </c>
      <c r="H1888" t="s">
        <v>166</v>
      </c>
      <c r="I1888" t="s">
        <v>232</v>
      </c>
      <c r="J1888" t="s">
        <v>90</v>
      </c>
      <c r="K1888" t="s">
        <v>19</v>
      </c>
      <c r="L1888" t="s">
        <v>129</v>
      </c>
      <c r="M1888">
        <v>1</v>
      </c>
      <c r="N1888" s="47">
        <v>450</v>
      </c>
      <c r="O1888" s="47">
        <v>0</v>
      </c>
      <c r="P1888" s="47">
        <v>0</v>
      </c>
      <c r="Q1888" s="47">
        <v>0</v>
      </c>
      <c r="R1888" s="47">
        <v>0</v>
      </c>
      <c r="S1888" s="47">
        <v>450</v>
      </c>
      <c r="T1888" s="47">
        <v>405</v>
      </c>
      <c r="U1888" s="47">
        <v>405</v>
      </c>
      <c r="V1888" t="s">
        <v>71</v>
      </c>
      <c r="W1888" t="s">
        <v>72</v>
      </c>
      <c r="X1888"/>
      <c r="Y1888" t="s">
        <v>240</v>
      </c>
      <c r="Z1888" s="43" t="str">
        <f>Raw_data[[#This Row],[Month]]&amp;Raw_data[[#This Row],[Locations]]&amp;Raw_data[[#This Row],[Looker2]]</f>
        <v>45292San MarcosPHP</v>
      </c>
      <c r="AA1888" s="44" t="str">
        <f>IFERROR(VLOOKUP(Raw_data[[#This Row],[Description]],'LU Table'!$A$1:$B$50,2,0),"")</f>
        <v>PHP</v>
      </c>
      <c r="AB1888" s="44" t="str">
        <f>TRIM(MID(Raw_data[[#This Row],[Location]],LEN("Positive Recovery- ")+1,LEN(Raw_data[[#This Row],[Location]])))</f>
        <v>San Marcos</v>
      </c>
      <c r="AC1888" s="45">
        <f t="shared" si="30"/>
        <v>45292</v>
      </c>
      <c r="AD1888" s="44" t="str">
        <f>VLOOKUP(Raw_data[[#This Row],[Locations]]&amp;Raw_data[[#This Row],[Looker2]],Category!A:E,5,0)</f>
        <v>Affiliate</v>
      </c>
      <c r="AE1888" s="44" t="str">
        <f>Raw_data[[#This Row],[Locations]]&amp;Raw_data[[#This Row],[Looker2]]</f>
        <v>San MarcosPHP</v>
      </c>
    </row>
    <row r="1889" spans="1:31">
      <c r="A1889" s="15">
        <v>45313</v>
      </c>
      <c r="B1889" s="15">
        <v>45309</v>
      </c>
      <c r="C1889" t="s">
        <v>9</v>
      </c>
      <c r="D1889">
        <v>208148</v>
      </c>
      <c r="E1889" t="s">
        <v>811</v>
      </c>
      <c r="F1889" t="s">
        <v>812</v>
      </c>
      <c r="G1889" t="s">
        <v>432</v>
      </c>
      <c r="H1889" t="s">
        <v>167</v>
      </c>
      <c r="I1889" t="s">
        <v>232</v>
      </c>
      <c r="J1889" t="s">
        <v>93</v>
      </c>
      <c r="K1889" t="s">
        <v>19</v>
      </c>
      <c r="L1889" t="s">
        <v>129</v>
      </c>
      <c r="M1889">
        <v>1</v>
      </c>
      <c r="N1889" s="47">
        <v>230</v>
      </c>
      <c r="O1889" s="47">
        <v>0</v>
      </c>
      <c r="P1889" s="47">
        <v>0</v>
      </c>
      <c r="Q1889" s="47">
        <v>0</v>
      </c>
      <c r="R1889" s="47">
        <v>0</v>
      </c>
      <c r="S1889" s="47">
        <v>0</v>
      </c>
      <c r="T1889" s="47">
        <v>207</v>
      </c>
      <c r="U1889" s="47">
        <v>-23</v>
      </c>
      <c r="V1889" t="s">
        <v>71</v>
      </c>
      <c r="W1889" t="s">
        <v>72</v>
      </c>
      <c r="X1889"/>
      <c r="Y1889" t="s">
        <v>240</v>
      </c>
      <c r="Z1889" s="43" t="str">
        <f>Raw_data[[#This Row],[Month]]&amp;Raw_data[[#This Row],[Locations]]&amp;Raw_data[[#This Row],[Looker2]]</f>
        <v>45292San MarcosPHP</v>
      </c>
      <c r="AA1889" s="44" t="str">
        <f>IFERROR(VLOOKUP(Raw_data[[#This Row],[Description]],'LU Table'!$A$1:$B$50,2,0),"")</f>
        <v>PHP</v>
      </c>
      <c r="AB1889" s="44" t="str">
        <f>TRIM(MID(Raw_data[[#This Row],[Location]],LEN("Positive Recovery- ")+1,LEN(Raw_data[[#This Row],[Location]])))</f>
        <v>San Marcos</v>
      </c>
      <c r="AC1889" s="45">
        <f t="shared" si="30"/>
        <v>45292</v>
      </c>
      <c r="AD1889" s="44" t="str">
        <f>VLOOKUP(Raw_data[[#This Row],[Locations]]&amp;Raw_data[[#This Row],[Looker2]],Category!A:E,5,0)</f>
        <v>Affiliate</v>
      </c>
      <c r="AE1889" s="44" t="str">
        <f>Raw_data[[#This Row],[Locations]]&amp;Raw_data[[#This Row],[Looker2]]</f>
        <v>San MarcosPHP</v>
      </c>
    </row>
    <row r="1890" spans="1:31">
      <c r="A1890" s="15">
        <v>45313</v>
      </c>
      <c r="B1890" s="15">
        <v>45309</v>
      </c>
      <c r="C1890" t="s">
        <v>9</v>
      </c>
      <c r="D1890">
        <v>208149</v>
      </c>
      <c r="E1890" t="s">
        <v>1066</v>
      </c>
      <c r="F1890" t="s">
        <v>284</v>
      </c>
      <c r="G1890" t="s">
        <v>406</v>
      </c>
      <c r="H1890" t="s">
        <v>160</v>
      </c>
      <c r="I1890" t="s">
        <v>232</v>
      </c>
      <c r="J1890" t="s">
        <v>94</v>
      </c>
      <c r="K1890" t="s">
        <v>19</v>
      </c>
      <c r="L1890" t="s">
        <v>128</v>
      </c>
      <c r="M1890">
        <v>1</v>
      </c>
      <c r="N1890" s="47">
        <v>215</v>
      </c>
      <c r="O1890" s="47">
        <v>0</v>
      </c>
      <c r="P1890" s="47">
        <v>0</v>
      </c>
      <c r="Q1890" s="47">
        <v>0</v>
      </c>
      <c r="R1890" s="47">
        <v>0</v>
      </c>
      <c r="S1890" s="47">
        <v>0</v>
      </c>
      <c r="T1890" s="47">
        <v>193.5</v>
      </c>
      <c r="U1890" s="47">
        <v>193.5</v>
      </c>
      <c r="V1890" t="s">
        <v>71</v>
      </c>
      <c r="W1890" t="s">
        <v>72</v>
      </c>
      <c r="X1890"/>
      <c r="Y1890" t="s">
        <v>240</v>
      </c>
      <c r="Z1890" s="43" t="str">
        <f>Raw_data[[#This Row],[Month]]&amp;Raw_data[[#This Row],[Locations]]&amp;Raw_data[[#This Row],[Looker2]]</f>
        <v>45292San MarcosIOP</v>
      </c>
      <c r="AA1890" s="44" t="str">
        <f>IFERROR(VLOOKUP(Raw_data[[#This Row],[Description]],'LU Table'!$A$1:$B$50,2,0),"")</f>
        <v>IOP</v>
      </c>
      <c r="AB1890" s="44" t="str">
        <f>TRIM(MID(Raw_data[[#This Row],[Location]],LEN("Positive Recovery- ")+1,LEN(Raw_data[[#This Row],[Location]])))</f>
        <v>San Marcos</v>
      </c>
      <c r="AC1890" s="45">
        <f t="shared" si="30"/>
        <v>45292</v>
      </c>
      <c r="AD1890" s="44" t="str">
        <f>VLOOKUP(Raw_data[[#This Row],[Locations]]&amp;Raw_data[[#This Row],[Looker2]],Category!A:E,5,0)</f>
        <v>Affiliate</v>
      </c>
      <c r="AE1890" s="44" t="str">
        <f>Raw_data[[#This Row],[Locations]]&amp;Raw_data[[#This Row],[Looker2]]</f>
        <v>San MarcosIOP</v>
      </c>
    </row>
    <row r="1891" spans="1:31">
      <c r="A1891" s="15">
        <v>45313</v>
      </c>
      <c r="B1891" s="15">
        <v>45309</v>
      </c>
      <c r="C1891" t="s">
        <v>9</v>
      </c>
      <c r="D1891">
        <v>208150</v>
      </c>
      <c r="E1891" t="s">
        <v>845</v>
      </c>
      <c r="F1891" t="s">
        <v>846</v>
      </c>
      <c r="G1891" t="s">
        <v>393</v>
      </c>
      <c r="H1891" t="s">
        <v>160</v>
      </c>
      <c r="I1891" t="s">
        <v>232</v>
      </c>
      <c r="J1891" t="s">
        <v>95</v>
      </c>
      <c r="K1891" t="s">
        <v>75</v>
      </c>
      <c r="L1891" t="s">
        <v>128</v>
      </c>
      <c r="M1891">
        <v>1</v>
      </c>
      <c r="N1891" s="47">
        <v>130</v>
      </c>
      <c r="O1891" s="47">
        <v>0</v>
      </c>
      <c r="P1891" s="47">
        <v>0</v>
      </c>
      <c r="Q1891" s="47">
        <v>0</v>
      </c>
      <c r="R1891" s="47">
        <v>0</v>
      </c>
      <c r="S1891" s="47">
        <v>130</v>
      </c>
      <c r="T1891" s="47">
        <v>117</v>
      </c>
      <c r="U1891" s="47">
        <v>117</v>
      </c>
      <c r="V1891" t="s">
        <v>71</v>
      </c>
      <c r="W1891" t="s">
        <v>72</v>
      </c>
      <c r="X1891"/>
      <c r="Y1891" t="s">
        <v>240</v>
      </c>
      <c r="Z1891" s="43" t="str">
        <f>Raw_data[[#This Row],[Month]]&amp;Raw_data[[#This Row],[Locations]]&amp;Raw_data[[#This Row],[Looker2]]</f>
        <v>45292The WoodlandsIOP</v>
      </c>
      <c r="AA1891" s="44" t="str">
        <f>IFERROR(VLOOKUP(Raw_data[[#This Row],[Description]],'LU Table'!$A$1:$B$50,2,0),"")</f>
        <v>IOP</v>
      </c>
      <c r="AB1891" s="44" t="str">
        <f>TRIM(MID(Raw_data[[#This Row],[Location]],LEN("Positive Recovery- ")+1,LEN(Raw_data[[#This Row],[Location]])))</f>
        <v>The Woodlands</v>
      </c>
      <c r="AC1891" s="45">
        <f t="shared" si="30"/>
        <v>45292</v>
      </c>
      <c r="AD1891" s="44" t="str">
        <f>VLOOKUP(Raw_data[[#This Row],[Locations]]&amp;Raw_data[[#This Row],[Looker2]],Category!A:E,5,0)</f>
        <v>Affiliate</v>
      </c>
      <c r="AE1891" s="44" t="str">
        <f>Raw_data[[#This Row],[Locations]]&amp;Raw_data[[#This Row],[Looker2]]</f>
        <v>The WoodlandsIOP</v>
      </c>
    </row>
    <row r="1892" spans="1:31">
      <c r="A1892" s="15">
        <v>45313</v>
      </c>
      <c r="B1892" s="15">
        <v>45309</v>
      </c>
      <c r="C1892" t="s">
        <v>9</v>
      </c>
      <c r="D1892">
        <v>208151</v>
      </c>
      <c r="E1892" t="s">
        <v>1085</v>
      </c>
      <c r="F1892" t="s">
        <v>330</v>
      </c>
      <c r="G1892" t="s">
        <v>1086</v>
      </c>
      <c r="H1892" t="s">
        <v>166</v>
      </c>
      <c r="I1892" t="s">
        <v>232</v>
      </c>
      <c r="J1892" t="s">
        <v>94</v>
      </c>
      <c r="K1892" t="s">
        <v>75</v>
      </c>
      <c r="L1892" t="s">
        <v>129</v>
      </c>
      <c r="M1892">
        <v>1</v>
      </c>
      <c r="N1892" s="47">
        <v>325</v>
      </c>
      <c r="O1892" s="47">
        <v>0</v>
      </c>
      <c r="P1892" s="47">
        <v>0</v>
      </c>
      <c r="Q1892" s="47">
        <v>0</v>
      </c>
      <c r="R1892" s="47">
        <v>0</v>
      </c>
      <c r="S1892" s="47">
        <v>0</v>
      </c>
      <c r="T1892" s="47">
        <v>292.5</v>
      </c>
      <c r="U1892" s="47">
        <v>65</v>
      </c>
      <c r="V1892" t="s">
        <v>71</v>
      </c>
      <c r="W1892" t="s">
        <v>72</v>
      </c>
      <c r="X1892"/>
      <c r="Y1892" t="s">
        <v>240</v>
      </c>
      <c r="Z1892" s="43" t="str">
        <f>Raw_data[[#This Row],[Month]]&amp;Raw_data[[#This Row],[Locations]]&amp;Raw_data[[#This Row],[Looker2]]</f>
        <v>45292The WoodlandsPHP</v>
      </c>
      <c r="AA1892" s="44" t="str">
        <f>IFERROR(VLOOKUP(Raw_data[[#This Row],[Description]],'LU Table'!$A$1:$B$50,2,0),"")</f>
        <v>PHP</v>
      </c>
      <c r="AB1892" s="44" t="str">
        <f>TRIM(MID(Raw_data[[#This Row],[Location]],LEN("Positive Recovery- ")+1,LEN(Raw_data[[#This Row],[Location]])))</f>
        <v>The Woodlands</v>
      </c>
      <c r="AC1892" s="45">
        <f t="shared" si="30"/>
        <v>45292</v>
      </c>
      <c r="AD1892" s="44" t="str">
        <f>VLOOKUP(Raw_data[[#This Row],[Locations]]&amp;Raw_data[[#This Row],[Looker2]],Category!A:E,5,0)</f>
        <v>Affiliate</v>
      </c>
      <c r="AE1892" s="44" t="str">
        <f>Raw_data[[#This Row],[Locations]]&amp;Raw_data[[#This Row],[Looker2]]</f>
        <v>The WoodlandsPHP</v>
      </c>
    </row>
    <row r="1893" spans="1:31">
      <c r="A1893" s="15">
        <v>45313</v>
      </c>
      <c r="B1893" s="15">
        <v>45309</v>
      </c>
      <c r="C1893" t="s">
        <v>9</v>
      </c>
      <c r="D1893">
        <v>208152</v>
      </c>
      <c r="E1893" t="s">
        <v>947</v>
      </c>
      <c r="F1893" t="s">
        <v>267</v>
      </c>
      <c r="G1893" t="s">
        <v>948</v>
      </c>
      <c r="H1893" t="s">
        <v>158</v>
      </c>
      <c r="I1893" t="s">
        <v>232</v>
      </c>
      <c r="J1893" t="s">
        <v>88</v>
      </c>
      <c r="K1893" t="s">
        <v>22</v>
      </c>
      <c r="L1893" t="s">
        <v>128</v>
      </c>
      <c r="M1893">
        <v>1</v>
      </c>
      <c r="N1893" s="47">
        <v>250</v>
      </c>
      <c r="O1893" s="47">
        <v>0</v>
      </c>
      <c r="P1893" s="47">
        <v>0</v>
      </c>
      <c r="Q1893" s="47">
        <v>0</v>
      </c>
      <c r="R1893" s="47">
        <v>0</v>
      </c>
      <c r="S1893" s="47">
        <v>0</v>
      </c>
      <c r="T1893" s="47">
        <v>225</v>
      </c>
      <c r="U1893" s="47">
        <v>189.44</v>
      </c>
      <c r="V1893" t="s">
        <v>71</v>
      </c>
      <c r="W1893" t="s">
        <v>72</v>
      </c>
      <c r="X1893"/>
      <c r="Y1893" t="s">
        <v>240</v>
      </c>
      <c r="Z1893" s="43" t="str">
        <f>Raw_data[[#This Row],[Month]]&amp;Raw_data[[#This Row],[Locations]]&amp;Raw_data[[#This Row],[Looker2]]</f>
        <v>45292AustinIOP</v>
      </c>
      <c r="AA1893" s="44" t="str">
        <f>IFERROR(VLOOKUP(Raw_data[[#This Row],[Description]],'LU Table'!$A$1:$B$50,2,0),"")</f>
        <v>IOP</v>
      </c>
      <c r="AB1893" s="44" t="str">
        <f>TRIM(MID(Raw_data[[#This Row],[Location]],LEN("Positive Recovery- ")+1,LEN(Raw_data[[#This Row],[Location]])))</f>
        <v>Austin</v>
      </c>
      <c r="AC1893" s="45">
        <f t="shared" si="30"/>
        <v>45292</v>
      </c>
      <c r="AD1893" s="44" t="str">
        <f>VLOOKUP(Raw_data[[#This Row],[Locations]]&amp;Raw_data[[#This Row],[Looker2]],Category!A:E,5,0)</f>
        <v>Affiliate</v>
      </c>
      <c r="AE1893" s="44" t="str">
        <f>Raw_data[[#This Row],[Locations]]&amp;Raw_data[[#This Row],[Looker2]]</f>
        <v>AustinIOP</v>
      </c>
    </row>
    <row r="1894" spans="1:31">
      <c r="A1894" s="15">
        <v>45313</v>
      </c>
      <c r="B1894" s="15">
        <v>45309</v>
      </c>
      <c r="C1894" t="s">
        <v>9</v>
      </c>
      <c r="D1894">
        <v>208153</v>
      </c>
      <c r="E1894" t="s">
        <v>801</v>
      </c>
      <c r="F1894" t="s">
        <v>302</v>
      </c>
      <c r="G1894" t="s">
        <v>802</v>
      </c>
      <c r="H1894" t="s">
        <v>159</v>
      </c>
      <c r="I1894"/>
      <c r="J1894" t="s">
        <v>17</v>
      </c>
      <c r="K1894" t="s">
        <v>75</v>
      </c>
      <c r="L1894" t="s">
        <v>128</v>
      </c>
      <c r="M1894">
        <v>1</v>
      </c>
      <c r="N1894" s="47">
        <v>125</v>
      </c>
      <c r="O1894" s="47">
        <v>0</v>
      </c>
      <c r="P1894" s="47">
        <v>0</v>
      </c>
      <c r="Q1894" s="47">
        <v>0</v>
      </c>
      <c r="R1894" s="47">
        <v>0</v>
      </c>
      <c r="S1894" s="47">
        <v>125</v>
      </c>
      <c r="T1894" s="47">
        <v>125</v>
      </c>
      <c r="U1894" s="47">
        <v>125</v>
      </c>
      <c r="V1894" t="s">
        <v>71</v>
      </c>
      <c r="W1894" t="s">
        <v>72</v>
      </c>
      <c r="X1894"/>
      <c r="Y1894" t="s">
        <v>240</v>
      </c>
      <c r="Z1894" s="43" t="str">
        <f>Raw_data[[#This Row],[Month]]&amp;Raw_data[[#This Row],[Locations]]&amp;Raw_data[[#This Row],[Looker2]]</f>
        <v>45292The WoodlandsIOP</v>
      </c>
      <c r="AA1894" s="44" t="str">
        <f>IFERROR(VLOOKUP(Raw_data[[#This Row],[Description]],'LU Table'!$A$1:$B$50,2,0),"")</f>
        <v>IOP</v>
      </c>
      <c r="AB1894" s="44" t="str">
        <f>TRIM(MID(Raw_data[[#This Row],[Location]],LEN("Positive Recovery- ")+1,LEN(Raw_data[[#This Row],[Location]])))</f>
        <v>The Woodlands</v>
      </c>
      <c r="AC1894" s="45">
        <f t="shared" si="30"/>
        <v>45292</v>
      </c>
      <c r="AD1894" s="44" t="str">
        <f>VLOOKUP(Raw_data[[#This Row],[Locations]]&amp;Raw_data[[#This Row],[Looker2]],Category!A:E,5,0)</f>
        <v>Affiliate</v>
      </c>
      <c r="AE1894" s="44" t="str">
        <f>Raw_data[[#This Row],[Locations]]&amp;Raw_data[[#This Row],[Looker2]]</f>
        <v>The WoodlandsIOP</v>
      </c>
    </row>
    <row r="1895" spans="1:31">
      <c r="A1895" s="15">
        <v>45313</v>
      </c>
      <c r="B1895" s="15">
        <v>45309</v>
      </c>
      <c r="C1895" t="s">
        <v>9</v>
      </c>
      <c r="D1895">
        <v>208154</v>
      </c>
      <c r="E1895" t="s">
        <v>667</v>
      </c>
      <c r="F1895" t="s">
        <v>264</v>
      </c>
      <c r="G1895" t="s">
        <v>334</v>
      </c>
      <c r="H1895" t="s">
        <v>160</v>
      </c>
      <c r="I1895" t="s">
        <v>232</v>
      </c>
      <c r="J1895" t="s">
        <v>90</v>
      </c>
      <c r="K1895" t="s">
        <v>75</v>
      </c>
      <c r="L1895" t="s">
        <v>128</v>
      </c>
      <c r="M1895">
        <v>1</v>
      </c>
      <c r="N1895" s="47">
        <v>220</v>
      </c>
      <c r="O1895" s="47">
        <v>0</v>
      </c>
      <c r="P1895" s="47">
        <v>0</v>
      </c>
      <c r="Q1895" s="47">
        <v>0</v>
      </c>
      <c r="R1895" s="47">
        <v>0</v>
      </c>
      <c r="S1895" s="47">
        <v>8</v>
      </c>
      <c r="T1895" s="47">
        <v>198</v>
      </c>
      <c r="U1895" s="47">
        <v>-14</v>
      </c>
      <c r="V1895" t="s">
        <v>71</v>
      </c>
      <c r="W1895" t="s">
        <v>72</v>
      </c>
      <c r="X1895"/>
      <c r="Y1895" t="s">
        <v>240</v>
      </c>
      <c r="Z1895" s="43" t="str">
        <f>Raw_data[[#This Row],[Month]]&amp;Raw_data[[#This Row],[Locations]]&amp;Raw_data[[#This Row],[Looker2]]</f>
        <v>45292The WoodlandsIOP</v>
      </c>
      <c r="AA1895" s="44" t="str">
        <f>IFERROR(VLOOKUP(Raw_data[[#This Row],[Description]],'LU Table'!$A$1:$B$50,2,0),"")</f>
        <v>IOP</v>
      </c>
      <c r="AB1895" s="44" t="str">
        <f>TRIM(MID(Raw_data[[#This Row],[Location]],LEN("Positive Recovery- ")+1,LEN(Raw_data[[#This Row],[Location]])))</f>
        <v>The Woodlands</v>
      </c>
      <c r="AC1895" s="45">
        <f t="shared" si="30"/>
        <v>45292</v>
      </c>
      <c r="AD1895" s="44" t="str">
        <f>VLOOKUP(Raw_data[[#This Row],[Locations]]&amp;Raw_data[[#This Row],[Looker2]],Category!A:E,5,0)</f>
        <v>Affiliate</v>
      </c>
      <c r="AE1895" s="44" t="str">
        <f>Raw_data[[#This Row],[Locations]]&amp;Raw_data[[#This Row],[Looker2]]</f>
        <v>The WoodlandsIOP</v>
      </c>
    </row>
    <row r="1896" spans="1:31">
      <c r="A1896" s="15">
        <v>45313</v>
      </c>
      <c r="B1896" s="15">
        <v>45309</v>
      </c>
      <c r="C1896" t="s">
        <v>9</v>
      </c>
      <c r="D1896">
        <v>208155</v>
      </c>
      <c r="E1896" t="s">
        <v>829</v>
      </c>
      <c r="F1896" t="s">
        <v>333</v>
      </c>
      <c r="G1896" t="s">
        <v>440</v>
      </c>
      <c r="H1896" t="s">
        <v>160</v>
      </c>
      <c r="I1896" t="s">
        <v>232</v>
      </c>
      <c r="J1896" t="s">
        <v>94</v>
      </c>
      <c r="K1896" t="s">
        <v>75</v>
      </c>
      <c r="L1896" t="s">
        <v>128</v>
      </c>
      <c r="M1896">
        <v>1</v>
      </c>
      <c r="N1896" s="47">
        <v>215</v>
      </c>
      <c r="O1896" s="47">
        <v>0</v>
      </c>
      <c r="P1896" s="47">
        <v>0</v>
      </c>
      <c r="Q1896" s="47">
        <v>0</v>
      </c>
      <c r="R1896" s="47">
        <v>0</v>
      </c>
      <c r="S1896" s="47">
        <v>0</v>
      </c>
      <c r="T1896" s="47">
        <v>193.5</v>
      </c>
      <c r="U1896" s="47">
        <v>193.5</v>
      </c>
      <c r="V1896" t="s">
        <v>71</v>
      </c>
      <c r="W1896" t="s">
        <v>72</v>
      </c>
      <c r="X1896"/>
      <c r="Y1896" t="s">
        <v>240</v>
      </c>
      <c r="Z1896" s="43" t="str">
        <f>Raw_data[[#This Row],[Month]]&amp;Raw_data[[#This Row],[Locations]]&amp;Raw_data[[#This Row],[Looker2]]</f>
        <v>45292The WoodlandsIOP</v>
      </c>
      <c r="AA1896" s="44" t="str">
        <f>IFERROR(VLOOKUP(Raw_data[[#This Row],[Description]],'LU Table'!$A$1:$B$50,2,0),"")</f>
        <v>IOP</v>
      </c>
      <c r="AB1896" s="44" t="str">
        <f>TRIM(MID(Raw_data[[#This Row],[Location]],LEN("Positive Recovery- ")+1,LEN(Raw_data[[#This Row],[Location]])))</f>
        <v>The Woodlands</v>
      </c>
      <c r="AC1896" s="45">
        <f t="shared" si="30"/>
        <v>45292</v>
      </c>
      <c r="AD1896" s="44" t="str">
        <f>VLOOKUP(Raw_data[[#This Row],[Locations]]&amp;Raw_data[[#This Row],[Looker2]],Category!A:E,5,0)</f>
        <v>Affiliate</v>
      </c>
      <c r="AE1896" s="44" t="str">
        <f>Raw_data[[#This Row],[Locations]]&amp;Raw_data[[#This Row],[Looker2]]</f>
        <v>The WoodlandsIOP</v>
      </c>
    </row>
    <row r="1897" spans="1:31">
      <c r="A1897" s="15">
        <v>45313</v>
      </c>
      <c r="B1897" s="15">
        <v>45309</v>
      </c>
      <c r="C1897" t="s">
        <v>9</v>
      </c>
      <c r="D1897">
        <v>208156</v>
      </c>
      <c r="E1897" t="s">
        <v>943</v>
      </c>
      <c r="F1897" t="s">
        <v>305</v>
      </c>
      <c r="G1897" t="s">
        <v>944</v>
      </c>
      <c r="H1897" t="s">
        <v>159</v>
      </c>
      <c r="I1897" t="s">
        <v>232</v>
      </c>
      <c r="J1897" t="s">
        <v>17</v>
      </c>
      <c r="K1897" t="s">
        <v>22</v>
      </c>
      <c r="L1897" t="s">
        <v>128</v>
      </c>
      <c r="M1897">
        <v>1</v>
      </c>
      <c r="N1897" s="47">
        <v>225</v>
      </c>
      <c r="O1897" s="47">
        <v>0</v>
      </c>
      <c r="P1897" s="47">
        <v>0</v>
      </c>
      <c r="Q1897" s="47">
        <v>0</v>
      </c>
      <c r="R1897" s="47">
        <v>0</v>
      </c>
      <c r="S1897" s="47">
        <v>225</v>
      </c>
      <c r="T1897" s="47">
        <v>225</v>
      </c>
      <c r="U1897" s="47">
        <v>225</v>
      </c>
      <c r="V1897" t="s">
        <v>71</v>
      </c>
      <c r="W1897" t="s">
        <v>72</v>
      </c>
      <c r="X1897"/>
      <c r="Y1897" t="s">
        <v>240</v>
      </c>
      <c r="Z1897" s="43" t="str">
        <f>Raw_data[[#This Row],[Month]]&amp;Raw_data[[#This Row],[Locations]]&amp;Raw_data[[#This Row],[Looker2]]</f>
        <v>45292AustinIOP</v>
      </c>
      <c r="AA1897" s="44" t="str">
        <f>IFERROR(VLOOKUP(Raw_data[[#This Row],[Description]],'LU Table'!$A$1:$B$50,2,0),"")</f>
        <v>IOP</v>
      </c>
      <c r="AB1897" s="44" t="str">
        <f>TRIM(MID(Raw_data[[#This Row],[Location]],LEN("Positive Recovery- ")+1,LEN(Raw_data[[#This Row],[Location]])))</f>
        <v>Austin</v>
      </c>
      <c r="AC1897" s="45">
        <f t="shared" si="30"/>
        <v>45292</v>
      </c>
      <c r="AD1897" s="44" t="str">
        <f>VLOOKUP(Raw_data[[#This Row],[Locations]]&amp;Raw_data[[#This Row],[Looker2]],Category!A:E,5,0)</f>
        <v>Affiliate</v>
      </c>
      <c r="AE1897" s="44" t="str">
        <f>Raw_data[[#This Row],[Locations]]&amp;Raw_data[[#This Row],[Looker2]]</f>
        <v>AustinIOP</v>
      </c>
    </row>
    <row r="1898" spans="1:31">
      <c r="A1898" s="15">
        <v>45313</v>
      </c>
      <c r="B1898" s="15">
        <v>45309</v>
      </c>
      <c r="C1898" t="s">
        <v>9</v>
      </c>
      <c r="D1898">
        <v>208157</v>
      </c>
      <c r="E1898" t="s">
        <v>781</v>
      </c>
      <c r="F1898" t="s">
        <v>270</v>
      </c>
      <c r="G1898" t="s">
        <v>782</v>
      </c>
      <c r="H1898" t="s">
        <v>158</v>
      </c>
      <c r="I1898" t="s">
        <v>232</v>
      </c>
      <c r="J1898" t="s">
        <v>1045</v>
      </c>
      <c r="K1898" t="s">
        <v>81</v>
      </c>
      <c r="L1898" t="s">
        <v>128</v>
      </c>
      <c r="M1898">
        <v>1</v>
      </c>
      <c r="N1898" s="47">
        <v>275</v>
      </c>
      <c r="O1898" s="47">
        <v>0</v>
      </c>
      <c r="P1898" s="47">
        <v>0</v>
      </c>
      <c r="Q1898" s="47">
        <v>0</v>
      </c>
      <c r="R1898" s="47">
        <v>0</v>
      </c>
      <c r="S1898" s="47">
        <v>275</v>
      </c>
      <c r="T1898" s="47">
        <v>247.5</v>
      </c>
      <c r="U1898" s="47">
        <v>247.5</v>
      </c>
      <c r="V1898" t="s">
        <v>71</v>
      </c>
      <c r="W1898" t="s">
        <v>72</v>
      </c>
      <c r="X1898"/>
      <c r="Y1898" t="s">
        <v>240</v>
      </c>
      <c r="Z1898" s="43" t="str">
        <f>Raw_data[[#This Row],[Month]]&amp;Raw_data[[#This Row],[Locations]]&amp;Raw_data[[#This Row],[Looker2]]</f>
        <v>45292Energy CorridorIOP</v>
      </c>
      <c r="AA1898" s="44" t="str">
        <f>IFERROR(VLOOKUP(Raw_data[[#This Row],[Description]],'LU Table'!$A$1:$B$50,2,0),"")</f>
        <v>IOP</v>
      </c>
      <c r="AB1898" s="44" t="str">
        <f>TRIM(MID(Raw_data[[#This Row],[Location]],LEN("Positive Recovery- ")+1,LEN(Raw_data[[#This Row],[Location]])))</f>
        <v>Energy Corridor</v>
      </c>
      <c r="AC1898" s="45">
        <f t="shared" si="30"/>
        <v>45292</v>
      </c>
      <c r="AD1898" s="44" t="str">
        <f>VLOOKUP(Raw_data[[#This Row],[Locations]]&amp;Raw_data[[#This Row],[Looker2]],Category!A:E,5,0)</f>
        <v>Affiliate</v>
      </c>
      <c r="AE1898" s="44" t="str">
        <f>Raw_data[[#This Row],[Locations]]&amp;Raw_data[[#This Row],[Looker2]]</f>
        <v>Energy CorridorIOP</v>
      </c>
    </row>
    <row r="1899" spans="1:31">
      <c r="A1899" s="15">
        <v>45313</v>
      </c>
      <c r="B1899" s="15">
        <v>45309</v>
      </c>
      <c r="C1899" t="s">
        <v>9</v>
      </c>
      <c r="D1899">
        <v>208158</v>
      </c>
      <c r="E1899" t="s">
        <v>1001</v>
      </c>
      <c r="F1899" t="s">
        <v>278</v>
      </c>
      <c r="G1899" t="s">
        <v>1002</v>
      </c>
      <c r="H1899" t="s">
        <v>159</v>
      </c>
      <c r="I1899" t="s">
        <v>232</v>
      </c>
      <c r="J1899" t="s">
        <v>17</v>
      </c>
      <c r="K1899" t="s">
        <v>81</v>
      </c>
      <c r="L1899" t="s">
        <v>128</v>
      </c>
      <c r="M1899">
        <v>1</v>
      </c>
      <c r="N1899" s="47">
        <v>225</v>
      </c>
      <c r="O1899" s="47">
        <v>0</v>
      </c>
      <c r="P1899" s="47">
        <v>0</v>
      </c>
      <c r="Q1899" s="47">
        <v>0</v>
      </c>
      <c r="R1899" s="47">
        <v>0</v>
      </c>
      <c r="S1899" s="47">
        <v>225</v>
      </c>
      <c r="T1899" s="47">
        <v>225</v>
      </c>
      <c r="U1899" s="47">
        <v>225</v>
      </c>
      <c r="V1899" t="s">
        <v>71</v>
      </c>
      <c r="W1899" t="s">
        <v>72</v>
      </c>
      <c r="X1899"/>
      <c r="Y1899" t="s">
        <v>240</v>
      </c>
      <c r="Z1899" s="43" t="str">
        <f>Raw_data[[#This Row],[Month]]&amp;Raw_data[[#This Row],[Locations]]&amp;Raw_data[[#This Row],[Looker2]]</f>
        <v>45292Energy CorridorIOP</v>
      </c>
      <c r="AA1899" s="44" t="str">
        <f>IFERROR(VLOOKUP(Raw_data[[#This Row],[Description]],'LU Table'!$A$1:$B$50,2,0),"")</f>
        <v>IOP</v>
      </c>
      <c r="AB1899" s="44" t="str">
        <f>TRIM(MID(Raw_data[[#This Row],[Location]],LEN("Positive Recovery- ")+1,LEN(Raw_data[[#This Row],[Location]])))</f>
        <v>Energy Corridor</v>
      </c>
      <c r="AC1899" s="45">
        <f t="shared" si="30"/>
        <v>45292</v>
      </c>
      <c r="AD1899" s="44" t="str">
        <f>VLOOKUP(Raw_data[[#This Row],[Locations]]&amp;Raw_data[[#This Row],[Looker2]],Category!A:E,5,0)</f>
        <v>Affiliate</v>
      </c>
      <c r="AE1899" s="44" t="str">
        <f>Raw_data[[#This Row],[Locations]]&amp;Raw_data[[#This Row],[Looker2]]</f>
        <v>Energy CorridorIOP</v>
      </c>
    </row>
    <row r="1900" spans="1:31">
      <c r="A1900" s="15">
        <v>45313</v>
      </c>
      <c r="B1900" s="15">
        <v>45309</v>
      </c>
      <c r="C1900" t="s">
        <v>9</v>
      </c>
      <c r="D1900">
        <v>208159</v>
      </c>
      <c r="E1900" t="s">
        <v>868</v>
      </c>
      <c r="F1900" t="s">
        <v>523</v>
      </c>
      <c r="G1900" t="s">
        <v>869</v>
      </c>
      <c r="H1900" t="s">
        <v>158</v>
      </c>
      <c r="I1900" t="s">
        <v>232</v>
      </c>
      <c r="J1900" t="s">
        <v>88</v>
      </c>
      <c r="K1900" t="s">
        <v>21</v>
      </c>
      <c r="L1900" t="s">
        <v>128</v>
      </c>
      <c r="M1900">
        <v>1</v>
      </c>
      <c r="N1900" s="47">
        <v>250</v>
      </c>
      <c r="O1900" s="47">
        <v>0</v>
      </c>
      <c r="P1900" s="47">
        <v>0</v>
      </c>
      <c r="Q1900" s="47">
        <v>0</v>
      </c>
      <c r="R1900" s="47">
        <v>0</v>
      </c>
      <c r="S1900" s="47">
        <v>0</v>
      </c>
      <c r="T1900" s="47">
        <v>225</v>
      </c>
      <c r="U1900" s="47">
        <v>89.39</v>
      </c>
      <c r="V1900" t="s">
        <v>71</v>
      </c>
      <c r="W1900" t="s">
        <v>72</v>
      </c>
      <c r="X1900"/>
      <c r="Y1900" t="s">
        <v>240</v>
      </c>
      <c r="Z1900" s="43" t="str">
        <f>Raw_data[[#This Row],[Month]]&amp;Raw_data[[#This Row],[Locations]]&amp;Raw_data[[#This Row],[Looker2]]</f>
        <v>45292Jersey VillageIOP</v>
      </c>
      <c r="AA1900" s="44" t="str">
        <f>IFERROR(VLOOKUP(Raw_data[[#This Row],[Description]],'LU Table'!$A$1:$B$50,2,0),"")</f>
        <v>IOP</v>
      </c>
      <c r="AB1900" s="44" t="str">
        <f>TRIM(MID(Raw_data[[#This Row],[Location]],LEN("Positive Recovery- ")+1,LEN(Raw_data[[#This Row],[Location]])))</f>
        <v>Jersey Village</v>
      </c>
      <c r="AC1900" s="45">
        <f t="shared" si="30"/>
        <v>45292</v>
      </c>
      <c r="AD1900" s="44" t="str">
        <f>VLOOKUP(Raw_data[[#This Row],[Locations]]&amp;Raw_data[[#This Row],[Looker2]],Category!A:E,5,0)</f>
        <v>Affiliate</v>
      </c>
      <c r="AE1900" s="44" t="str">
        <f>Raw_data[[#This Row],[Locations]]&amp;Raw_data[[#This Row],[Looker2]]</f>
        <v>Jersey VillageIOP</v>
      </c>
    </row>
    <row r="1901" spans="1:31">
      <c r="A1901" s="15">
        <v>45313</v>
      </c>
      <c r="B1901" s="15">
        <v>45309</v>
      </c>
      <c r="C1901" t="s">
        <v>9</v>
      </c>
      <c r="D1901">
        <v>208160</v>
      </c>
      <c r="E1901" t="s">
        <v>119</v>
      </c>
      <c r="F1901" t="s">
        <v>418</v>
      </c>
      <c r="G1901" t="s">
        <v>419</v>
      </c>
      <c r="H1901" t="s">
        <v>158</v>
      </c>
      <c r="I1901" t="s">
        <v>232</v>
      </c>
      <c r="J1901" t="s">
        <v>89</v>
      </c>
      <c r="K1901" t="s">
        <v>75</v>
      </c>
      <c r="L1901" t="s">
        <v>128</v>
      </c>
      <c r="M1901">
        <v>1</v>
      </c>
      <c r="N1901" s="47">
        <v>200</v>
      </c>
      <c r="O1901" s="47">
        <v>0</v>
      </c>
      <c r="P1901" s="47">
        <v>0</v>
      </c>
      <c r="Q1901" s="47">
        <v>0</v>
      </c>
      <c r="R1901" s="47">
        <v>0</v>
      </c>
      <c r="S1901" s="47">
        <v>200</v>
      </c>
      <c r="T1901" s="47">
        <v>180</v>
      </c>
      <c r="U1901" s="47">
        <v>180</v>
      </c>
      <c r="V1901" t="s">
        <v>71</v>
      </c>
      <c r="W1901" t="s">
        <v>72</v>
      </c>
      <c r="X1901"/>
      <c r="Y1901" t="s">
        <v>240</v>
      </c>
      <c r="Z1901" s="43" t="str">
        <f>Raw_data[[#This Row],[Month]]&amp;Raw_data[[#This Row],[Locations]]&amp;Raw_data[[#This Row],[Looker2]]</f>
        <v>45292The WoodlandsIOP</v>
      </c>
      <c r="AA1901" s="44" t="str">
        <f>IFERROR(VLOOKUP(Raw_data[[#This Row],[Description]],'LU Table'!$A$1:$B$50,2,0),"")</f>
        <v>IOP</v>
      </c>
      <c r="AB1901" s="44" t="str">
        <f>TRIM(MID(Raw_data[[#This Row],[Location]],LEN("Positive Recovery- ")+1,LEN(Raw_data[[#This Row],[Location]])))</f>
        <v>The Woodlands</v>
      </c>
      <c r="AC1901" s="45">
        <f t="shared" si="30"/>
        <v>45292</v>
      </c>
      <c r="AD1901" s="44" t="str">
        <f>VLOOKUP(Raw_data[[#This Row],[Locations]]&amp;Raw_data[[#This Row],[Looker2]],Category!A:E,5,0)</f>
        <v>Affiliate</v>
      </c>
      <c r="AE1901" s="44" t="str">
        <f>Raw_data[[#This Row],[Locations]]&amp;Raw_data[[#This Row],[Looker2]]</f>
        <v>The WoodlandsIOP</v>
      </c>
    </row>
    <row r="1902" spans="1:31">
      <c r="A1902" s="15">
        <v>45313</v>
      </c>
      <c r="B1902" s="15">
        <v>45309</v>
      </c>
      <c r="C1902" t="s">
        <v>9</v>
      </c>
      <c r="D1902">
        <v>208161</v>
      </c>
      <c r="E1902" t="s">
        <v>1009</v>
      </c>
      <c r="F1902" t="s">
        <v>1010</v>
      </c>
      <c r="G1902" t="s">
        <v>1011</v>
      </c>
      <c r="H1902" t="s">
        <v>157</v>
      </c>
      <c r="I1902" t="s">
        <v>232</v>
      </c>
      <c r="J1902" t="s">
        <v>146</v>
      </c>
      <c r="K1902" t="s">
        <v>234</v>
      </c>
      <c r="L1902" t="s">
        <v>129</v>
      </c>
      <c r="M1902">
        <v>1</v>
      </c>
      <c r="N1902" s="47">
        <v>400</v>
      </c>
      <c r="O1902" s="47">
        <v>0</v>
      </c>
      <c r="P1902" s="47">
        <v>0</v>
      </c>
      <c r="Q1902" s="47">
        <v>0</v>
      </c>
      <c r="R1902" s="47">
        <v>0</v>
      </c>
      <c r="S1902" s="47">
        <v>400</v>
      </c>
      <c r="T1902" s="47">
        <v>360</v>
      </c>
      <c r="U1902" s="47">
        <v>360</v>
      </c>
      <c r="V1902" t="s">
        <v>71</v>
      </c>
      <c r="W1902" t="s">
        <v>72</v>
      </c>
      <c r="X1902"/>
      <c r="Y1902" t="s">
        <v>240</v>
      </c>
      <c r="Z1902" s="43" t="str">
        <f>Raw_data[[#This Row],[Month]]&amp;Raw_data[[#This Row],[Locations]]&amp;Raw_data[[#This Row],[Looker2]]</f>
        <v>45292Clear LakePHP</v>
      </c>
      <c r="AA1902" s="44" t="str">
        <f>IFERROR(VLOOKUP(Raw_data[[#This Row],[Description]],'LU Table'!$A$1:$B$50,2,0),"")</f>
        <v>PHP</v>
      </c>
      <c r="AB1902" s="44" t="str">
        <f>TRIM(MID(Raw_data[[#This Row],[Location]],LEN("Positive Recovery- ")+1,LEN(Raw_data[[#This Row],[Location]])))</f>
        <v>Clear Lake</v>
      </c>
      <c r="AC1902" s="45">
        <f t="shared" si="30"/>
        <v>45292</v>
      </c>
      <c r="AD1902" s="44" t="str">
        <f>VLOOKUP(Raw_data[[#This Row],[Locations]]&amp;Raw_data[[#This Row],[Looker2]],Category!A:E,5,0)</f>
        <v>Affiliate</v>
      </c>
      <c r="AE1902" s="44" t="str">
        <f>Raw_data[[#This Row],[Locations]]&amp;Raw_data[[#This Row],[Looker2]]</f>
        <v>Clear LakePHP</v>
      </c>
    </row>
    <row r="1903" spans="1:31">
      <c r="A1903" s="15">
        <v>45313</v>
      </c>
      <c r="B1903" s="15">
        <v>45309</v>
      </c>
      <c r="C1903" t="s">
        <v>9</v>
      </c>
      <c r="D1903">
        <v>208162</v>
      </c>
      <c r="E1903" t="s">
        <v>803</v>
      </c>
      <c r="F1903" t="s">
        <v>804</v>
      </c>
      <c r="G1903" t="s">
        <v>805</v>
      </c>
      <c r="H1903" t="s">
        <v>157</v>
      </c>
      <c r="I1903" t="s">
        <v>232</v>
      </c>
      <c r="J1903" t="s">
        <v>17</v>
      </c>
      <c r="K1903" t="s">
        <v>76</v>
      </c>
      <c r="L1903" t="s">
        <v>129</v>
      </c>
      <c r="M1903">
        <v>1</v>
      </c>
      <c r="N1903" s="47">
        <v>300</v>
      </c>
      <c r="O1903" s="47">
        <v>0</v>
      </c>
      <c r="P1903" s="47">
        <v>0</v>
      </c>
      <c r="Q1903" s="47">
        <v>0</v>
      </c>
      <c r="R1903" s="47">
        <v>0</v>
      </c>
      <c r="S1903" s="47">
        <v>300</v>
      </c>
      <c r="T1903" s="47">
        <v>300</v>
      </c>
      <c r="U1903" s="47">
        <v>300</v>
      </c>
      <c r="V1903" t="s">
        <v>71</v>
      </c>
      <c r="W1903" t="s">
        <v>72</v>
      </c>
      <c r="X1903"/>
      <c r="Y1903" t="s">
        <v>240</v>
      </c>
      <c r="Z1903" s="43" t="str">
        <f>Raw_data[[#This Row],[Month]]&amp;Raw_data[[#This Row],[Locations]]&amp;Raw_data[[#This Row],[Looker2]]</f>
        <v>45292MontrosePHP</v>
      </c>
      <c r="AA1903" s="44" t="str">
        <f>IFERROR(VLOOKUP(Raw_data[[#This Row],[Description]],'LU Table'!$A$1:$B$50,2,0),"")</f>
        <v>PHP</v>
      </c>
      <c r="AB1903" s="44" t="str">
        <f>TRIM(MID(Raw_data[[#This Row],[Location]],LEN("Positive Recovery- ")+1,LEN(Raw_data[[#This Row],[Location]])))</f>
        <v>Montrose</v>
      </c>
      <c r="AC1903" s="45">
        <f t="shared" si="30"/>
        <v>45292</v>
      </c>
      <c r="AD1903" s="44" t="str">
        <f>VLOOKUP(Raw_data[[#This Row],[Locations]]&amp;Raw_data[[#This Row],[Looker2]],Category!A:E,5,0)</f>
        <v>Company Owned</v>
      </c>
      <c r="AE1903" s="44" t="str">
        <f>Raw_data[[#This Row],[Locations]]&amp;Raw_data[[#This Row],[Looker2]]</f>
        <v>MontrosePHP</v>
      </c>
    </row>
    <row r="1904" spans="1:31">
      <c r="A1904" s="15">
        <v>45313</v>
      </c>
      <c r="B1904" s="15">
        <v>45309</v>
      </c>
      <c r="C1904" t="s">
        <v>9</v>
      </c>
      <c r="D1904">
        <v>208163</v>
      </c>
      <c r="E1904" t="s">
        <v>787</v>
      </c>
      <c r="F1904" t="s">
        <v>648</v>
      </c>
      <c r="G1904" t="s">
        <v>788</v>
      </c>
      <c r="H1904" t="s">
        <v>157</v>
      </c>
      <c r="I1904" t="s">
        <v>232</v>
      </c>
      <c r="J1904" t="s">
        <v>103</v>
      </c>
      <c r="K1904" t="s">
        <v>76</v>
      </c>
      <c r="L1904" t="s">
        <v>129</v>
      </c>
      <c r="M1904">
        <v>1</v>
      </c>
      <c r="N1904" s="47">
        <v>400</v>
      </c>
      <c r="O1904" s="47">
        <v>0</v>
      </c>
      <c r="P1904" s="47">
        <v>0</v>
      </c>
      <c r="Q1904" s="47">
        <v>0</v>
      </c>
      <c r="R1904" s="47">
        <v>0</v>
      </c>
      <c r="S1904" s="47">
        <v>400</v>
      </c>
      <c r="T1904" s="47">
        <v>360</v>
      </c>
      <c r="U1904" s="47">
        <v>360</v>
      </c>
      <c r="V1904" t="s">
        <v>71</v>
      </c>
      <c r="W1904" t="s">
        <v>72</v>
      </c>
      <c r="X1904"/>
      <c r="Y1904" t="s">
        <v>240</v>
      </c>
      <c r="Z1904" s="43" t="str">
        <f>Raw_data[[#This Row],[Month]]&amp;Raw_data[[#This Row],[Locations]]&amp;Raw_data[[#This Row],[Looker2]]</f>
        <v>45292MontrosePHP</v>
      </c>
      <c r="AA1904" s="44" t="str">
        <f>IFERROR(VLOOKUP(Raw_data[[#This Row],[Description]],'LU Table'!$A$1:$B$50,2,0),"")</f>
        <v>PHP</v>
      </c>
      <c r="AB1904" s="44" t="str">
        <f>TRIM(MID(Raw_data[[#This Row],[Location]],LEN("Positive Recovery- ")+1,LEN(Raw_data[[#This Row],[Location]])))</f>
        <v>Montrose</v>
      </c>
      <c r="AC1904" s="45">
        <f t="shared" si="30"/>
        <v>45292</v>
      </c>
      <c r="AD1904" s="44" t="str">
        <f>VLOOKUP(Raw_data[[#This Row],[Locations]]&amp;Raw_data[[#This Row],[Looker2]],Category!A:E,5,0)</f>
        <v>Company Owned</v>
      </c>
      <c r="AE1904" s="44" t="str">
        <f>Raw_data[[#This Row],[Locations]]&amp;Raw_data[[#This Row],[Looker2]]</f>
        <v>MontrosePHP</v>
      </c>
    </row>
    <row r="1905" spans="1:31">
      <c r="A1905" s="15">
        <v>45313</v>
      </c>
      <c r="B1905" s="15">
        <v>45309</v>
      </c>
      <c r="C1905" t="s">
        <v>9</v>
      </c>
      <c r="D1905">
        <v>208164</v>
      </c>
      <c r="E1905" t="s">
        <v>820</v>
      </c>
      <c r="F1905" t="s">
        <v>287</v>
      </c>
      <c r="G1905" t="s">
        <v>325</v>
      </c>
      <c r="H1905" t="s">
        <v>167</v>
      </c>
      <c r="I1905" t="s">
        <v>232</v>
      </c>
      <c r="J1905" t="s">
        <v>87</v>
      </c>
      <c r="K1905" t="s">
        <v>76</v>
      </c>
      <c r="L1905" t="s">
        <v>129</v>
      </c>
      <c r="M1905">
        <v>1</v>
      </c>
      <c r="N1905" s="47">
        <v>425</v>
      </c>
      <c r="O1905" s="47">
        <v>0</v>
      </c>
      <c r="P1905" s="47">
        <v>0</v>
      </c>
      <c r="Q1905" s="47">
        <v>0</v>
      </c>
      <c r="R1905" s="47">
        <v>0</v>
      </c>
      <c r="S1905" s="47">
        <v>425</v>
      </c>
      <c r="T1905" s="47">
        <v>425</v>
      </c>
      <c r="U1905" s="47">
        <v>425</v>
      </c>
      <c r="V1905" t="s">
        <v>71</v>
      </c>
      <c r="W1905" t="s">
        <v>72</v>
      </c>
      <c r="X1905"/>
      <c r="Y1905" t="s">
        <v>240</v>
      </c>
      <c r="Z1905" s="43" t="str">
        <f>Raw_data[[#This Row],[Month]]&amp;Raw_data[[#This Row],[Locations]]&amp;Raw_data[[#This Row],[Looker2]]</f>
        <v>45292MontrosePHP</v>
      </c>
      <c r="AA1905" s="44" t="str">
        <f>IFERROR(VLOOKUP(Raw_data[[#This Row],[Description]],'LU Table'!$A$1:$B$50,2,0),"")</f>
        <v>PHP</v>
      </c>
      <c r="AB1905" s="44" t="str">
        <f>TRIM(MID(Raw_data[[#This Row],[Location]],LEN("Positive Recovery- ")+1,LEN(Raw_data[[#This Row],[Location]])))</f>
        <v>Montrose</v>
      </c>
      <c r="AC1905" s="45">
        <f t="shared" si="30"/>
        <v>45292</v>
      </c>
      <c r="AD1905" s="44" t="str">
        <f>VLOOKUP(Raw_data[[#This Row],[Locations]]&amp;Raw_data[[#This Row],[Looker2]],Category!A:E,5,0)</f>
        <v>Company Owned</v>
      </c>
      <c r="AE1905" s="44" t="str">
        <f>Raw_data[[#This Row],[Locations]]&amp;Raw_data[[#This Row],[Looker2]]</f>
        <v>MontrosePHP</v>
      </c>
    </row>
    <row r="1906" spans="1:31">
      <c r="A1906" s="15">
        <v>45313</v>
      </c>
      <c r="B1906" s="15">
        <v>45309</v>
      </c>
      <c r="C1906" t="s">
        <v>9</v>
      </c>
      <c r="D1906">
        <v>208165</v>
      </c>
      <c r="E1906" t="s">
        <v>141</v>
      </c>
      <c r="F1906" t="s">
        <v>478</v>
      </c>
      <c r="G1906" t="s">
        <v>325</v>
      </c>
      <c r="H1906" t="s">
        <v>157</v>
      </c>
      <c r="I1906" t="s">
        <v>232</v>
      </c>
      <c r="J1906" t="s">
        <v>89</v>
      </c>
      <c r="K1906" t="s">
        <v>76</v>
      </c>
      <c r="L1906" t="s">
        <v>129</v>
      </c>
      <c r="M1906">
        <v>1</v>
      </c>
      <c r="N1906" s="47">
        <v>365</v>
      </c>
      <c r="O1906" s="47">
        <v>0</v>
      </c>
      <c r="P1906" s="47">
        <v>0</v>
      </c>
      <c r="Q1906" s="47">
        <v>0</v>
      </c>
      <c r="R1906" s="47">
        <v>0</v>
      </c>
      <c r="S1906" s="47">
        <v>0</v>
      </c>
      <c r="T1906" s="47">
        <v>328.5</v>
      </c>
      <c r="U1906" s="47">
        <v>-36.5</v>
      </c>
      <c r="V1906" t="s">
        <v>71</v>
      </c>
      <c r="W1906" t="s">
        <v>72</v>
      </c>
      <c r="X1906"/>
      <c r="Y1906" t="s">
        <v>240</v>
      </c>
      <c r="Z1906" s="43" t="str">
        <f>Raw_data[[#This Row],[Month]]&amp;Raw_data[[#This Row],[Locations]]&amp;Raw_data[[#This Row],[Looker2]]</f>
        <v>45292MontrosePHP</v>
      </c>
      <c r="AA1906" s="44" t="str">
        <f>IFERROR(VLOOKUP(Raw_data[[#This Row],[Description]],'LU Table'!$A$1:$B$50,2,0),"")</f>
        <v>PHP</v>
      </c>
      <c r="AB1906" s="44" t="str">
        <f>TRIM(MID(Raw_data[[#This Row],[Location]],LEN("Positive Recovery- ")+1,LEN(Raw_data[[#This Row],[Location]])))</f>
        <v>Montrose</v>
      </c>
      <c r="AC1906" s="45">
        <f t="shared" si="30"/>
        <v>45292</v>
      </c>
      <c r="AD1906" s="44" t="str">
        <f>VLOOKUP(Raw_data[[#This Row],[Locations]]&amp;Raw_data[[#This Row],[Looker2]],Category!A:E,5,0)</f>
        <v>Company Owned</v>
      </c>
      <c r="AE1906" s="44" t="str">
        <f>Raw_data[[#This Row],[Locations]]&amp;Raw_data[[#This Row],[Looker2]]</f>
        <v>MontrosePHP</v>
      </c>
    </row>
    <row r="1907" spans="1:31">
      <c r="A1907" s="15">
        <v>45313</v>
      </c>
      <c r="B1907" s="15">
        <v>45309</v>
      </c>
      <c r="C1907" t="s">
        <v>9</v>
      </c>
      <c r="D1907">
        <v>208166</v>
      </c>
      <c r="E1907" t="s">
        <v>1053</v>
      </c>
      <c r="F1907" t="s">
        <v>1054</v>
      </c>
      <c r="G1907" t="s">
        <v>339</v>
      </c>
      <c r="H1907" t="s">
        <v>159</v>
      </c>
      <c r="I1907" t="s">
        <v>232</v>
      </c>
      <c r="J1907" t="s">
        <v>88</v>
      </c>
      <c r="K1907" t="s">
        <v>76</v>
      </c>
      <c r="L1907" t="s">
        <v>128</v>
      </c>
      <c r="M1907">
        <v>1</v>
      </c>
      <c r="N1907" s="47">
        <v>250</v>
      </c>
      <c r="O1907" s="47">
        <v>0</v>
      </c>
      <c r="P1907" s="47">
        <v>0</v>
      </c>
      <c r="Q1907" s="47">
        <v>0</v>
      </c>
      <c r="R1907" s="47">
        <v>0</v>
      </c>
      <c r="S1907" s="47">
        <v>250</v>
      </c>
      <c r="T1907" s="47">
        <v>225</v>
      </c>
      <c r="U1907" s="47">
        <v>225</v>
      </c>
      <c r="V1907" t="s">
        <v>71</v>
      </c>
      <c r="W1907" t="s">
        <v>72</v>
      </c>
      <c r="X1907"/>
      <c r="Y1907" t="s">
        <v>240</v>
      </c>
      <c r="Z1907" s="43" t="str">
        <f>Raw_data[[#This Row],[Month]]&amp;Raw_data[[#This Row],[Locations]]&amp;Raw_data[[#This Row],[Looker2]]</f>
        <v>45292MontroseIOP</v>
      </c>
      <c r="AA1907" s="44" t="str">
        <f>IFERROR(VLOOKUP(Raw_data[[#This Row],[Description]],'LU Table'!$A$1:$B$50,2,0),"")</f>
        <v>IOP</v>
      </c>
      <c r="AB1907" s="44" t="str">
        <f>TRIM(MID(Raw_data[[#This Row],[Location]],LEN("Positive Recovery- ")+1,LEN(Raw_data[[#This Row],[Location]])))</f>
        <v>Montrose</v>
      </c>
      <c r="AC1907" s="45">
        <f t="shared" si="30"/>
        <v>45292</v>
      </c>
      <c r="AD1907" s="44" t="str">
        <f>VLOOKUP(Raw_data[[#This Row],[Locations]]&amp;Raw_data[[#This Row],[Looker2]],Category!A:E,5,0)</f>
        <v>Company Owned</v>
      </c>
      <c r="AE1907" s="44" t="str">
        <f>Raw_data[[#This Row],[Locations]]&amp;Raw_data[[#This Row],[Looker2]]</f>
        <v>MontroseIOP</v>
      </c>
    </row>
    <row r="1908" spans="1:31">
      <c r="A1908" s="15">
        <v>45313</v>
      </c>
      <c r="B1908" s="15">
        <v>45309</v>
      </c>
      <c r="C1908" t="s">
        <v>9</v>
      </c>
      <c r="D1908">
        <v>208167</v>
      </c>
      <c r="E1908" t="s">
        <v>639</v>
      </c>
      <c r="F1908" t="s">
        <v>302</v>
      </c>
      <c r="G1908" t="s">
        <v>640</v>
      </c>
      <c r="H1908" t="s">
        <v>160</v>
      </c>
      <c r="I1908" t="s">
        <v>232</v>
      </c>
      <c r="J1908" t="s">
        <v>132</v>
      </c>
      <c r="K1908" t="s">
        <v>76</v>
      </c>
      <c r="L1908" t="s">
        <v>128</v>
      </c>
      <c r="M1908">
        <v>1</v>
      </c>
      <c r="N1908" s="47">
        <v>165</v>
      </c>
      <c r="O1908" s="47">
        <v>0</v>
      </c>
      <c r="P1908" s="47">
        <v>0</v>
      </c>
      <c r="Q1908" s="47">
        <v>0</v>
      </c>
      <c r="R1908" s="47">
        <v>0</v>
      </c>
      <c r="S1908" s="47">
        <v>165</v>
      </c>
      <c r="T1908" s="47">
        <v>148.5</v>
      </c>
      <c r="U1908" s="47">
        <v>148.5</v>
      </c>
      <c r="V1908" t="s">
        <v>71</v>
      </c>
      <c r="W1908" t="s">
        <v>72</v>
      </c>
      <c r="X1908"/>
      <c r="Y1908" t="s">
        <v>240</v>
      </c>
      <c r="Z1908" s="43" t="str">
        <f>Raw_data[[#This Row],[Month]]&amp;Raw_data[[#This Row],[Locations]]&amp;Raw_data[[#This Row],[Looker2]]</f>
        <v>45292MontroseIOP</v>
      </c>
      <c r="AA1908" s="44" t="str">
        <f>IFERROR(VLOOKUP(Raw_data[[#This Row],[Description]],'LU Table'!$A$1:$B$50,2,0),"")</f>
        <v>IOP</v>
      </c>
      <c r="AB1908" s="44" t="str">
        <f>TRIM(MID(Raw_data[[#This Row],[Location]],LEN("Positive Recovery- ")+1,LEN(Raw_data[[#This Row],[Location]])))</f>
        <v>Montrose</v>
      </c>
      <c r="AC1908" s="45">
        <f t="shared" si="30"/>
        <v>45292</v>
      </c>
      <c r="AD1908" s="44" t="str">
        <f>VLOOKUP(Raw_data[[#This Row],[Locations]]&amp;Raw_data[[#This Row],[Looker2]],Category!A:E,5,0)</f>
        <v>Company Owned</v>
      </c>
      <c r="AE1908" s="44" t="str">
        <f>Raw_data[[#This Row],[Locations]]&amp;Raw_data[[#This Row],[Looker2]]</f>
        <v>MontroseIOP</v>
      </c>
    </row>
    <row r="1909" spans="1:31">
      <c r="A1909" s="15">
        <v>45313</v>
      </c>
      <c r="B1909" s="15">
        <v>45309</v>
      </c>
      <c r="C1909" t="s">
        <v>9</v>
      </c>
      <c r="D1909">
        <v>208168</v>
      </c>
      <c r="E1909" t="s">
        <v>1020</v>
      </c>
      <c r="F1909" t="s">
        <v>299</v>
      </c>
      <c r="G1909" t="s">
        <v>1021</v>
      </c>
      <c r="H1909" t="s">
        <v>158</v>
      </c>
      <c r="I1909" t="s">
        <v>232</v>
      </c>
      <c r="J1909" t="s">
        <v>88</v>
      </c>
      <c r="K1909" t="s">
        <v>76</v>
      </c>
      <c r="L1909" t="s">
        <v>128</v>
      </c>
      <c r="M1909">
        <v>1</v>
      </c>
      <c r="N1909" s="47">
        <v>250</v>
      </c>
      <c r="O1909" s="47">
        <v>0</v>
      </c>
      <c r="P1909" s="47">
        <v>0</v>
      </c>
      <c r="Q1909" s="47">
        <v>0</v>
      </c>
      <c r="R1909" s="47">
        <v>0</v>
      </c>
      <c r="S1909" s="47">
        <v>0</v>
      </c>
      <c r="T1909" s="47">
        <v>225</v>
      </c>
      <c r="U1909" s="47">
        <v>-25</v>
      </c>
      <c r="V1909" t="s">
        <v>71</v>
      </c>
      <c r="W1909" t="s">
        <v>72</v>
      </c>
      <c r="X1909"/>
      <c r="Y1909" t="s">
        <v>240</v>
      </c>
      <c r="Z1909" s="43" t="str">
        <f>Raw_data[[#This Row],[Month]]&amp;Raw_data[[#This Row],[Locations]]&amp;Raw_data[[#This Row],[Looker2]]</f>
        <v>45292MontroseIOP</v>
      </c>
      <c r="AA1909" s="44" t="str">
        <f>IFERROR(VLOOKUP(Raw_data[[#This Row],[Description]],'LU Table'!$A$1:$B$50,2,0),"")</f>
        <v>IOP</v>
      </c>
      <c r="AB1909" s="44" t="str">
        <f>TRIM(MID(Raw_data[[#This Row],[Location]],LEN("Positive Recovery- ")+1,LEN(Raw_data[[#This Row],[Location]])))</f>
        <v>Montrose</v>
      </c>
      <c r="AC1909" s="45">
        <f t="shared" si="30"/>
        <v>45292</v>
      </c>
      <c r="AD1909" s="44" t="str">
        <f>VLOOKUP(Raw_data[[#This Row],[Locations]]&amp;Raw_data[[#This Row],[Looker2]],Category!A:E,5,0)</f>
        <v>Company Owned</v>
      </c>
      <c r="AE1909" s="44" t="str">
        <f>Raw_data[[#This Row],[Locations]]&amp;Raw_data[[#This Row],[Looker2]]</f>
        <v>MontroseIOP</v>
      </c>
    </row>
    <row r="1910" spans="1:31">
      <c r="A1910" s="15">
        <v>45313</v>
      </c>
      <c r="B1910" s="15">
        <v>45309</v>
      </c>
      <c r="C1910" t="s">
        <v>9</v>
      </c>
      <c r="D1910">
        <v>208169</v>
      </c>
      <c r="E1910" t="s">
        <v>757</v>
      </c>
      <c r="F1910" t="s">
        <v>758</v>
      </c>
      <c r="G1910" t="s">
        <v>382</v>
      </c>
      <c r="H1910" t="s">
        <v>158</v>
      </c>
      <c r="I1910" t="s">
        <v>232</v>
      </c>
      <c r="J1910" t="s">
        <v>89</v>
      </c>
      <c r="K1910" t="s">
        <v>76</v>
      </c>
      <c r="L1910" t="s">
        <v>128</v>
      </c>
      <c r="M1910">
        <v>1</v>
      </c>
      <c r="N1910" s="47">
        <v>200</v>
      </c>
      <c r="O1910" s="47">
        <v>0</v>
      </c>
      <c r="P1910" s="47">
        <v>0</v>
      </c>
      <c r="Q1910" s="47">
        <v>0</v>
      </c>
      <c r="R1910" s="47">
        <v>0</v>
      </c>
      <c r="S1910" s="47">
        <v>0</v>
      </c>
      <c r="T1910" s="47">
        <v>180</v>
      </c>
      <c r="U1910" s="47">
        <v>-20</v>
      </c>
      <c r="V1910" t="s">
        <v>71</v>
      </c>
      <c r="W1910" t="s">
        <v>72</v>
      </c>
      <c r="X1910"/>
      <c r="Y1910" t="s">
        <v>240</v>
      </c>
      <c r="Z1910" s="43" t="str">
        <f>Raw_data[[#This Row],[Month]]&amp;Raw_data[[#This Row],[Locations]]&amp;Raw_data[[#This Row],[Looker2]]</f>
        <v>45292MontroseIOP</v>
      </c>
      <c r="AA1910" s="44" t="str">
        <f>IFERROR(VLOOKUP(Raw_data[[#This Row],[Description]],'LU Table'!$A$1:$B$50,2,0),"")</f>
        <v>IOP</v>
      </c>
      <c r="AB1910" s="44" t="str">
        <f>TRIM(MID(Raw_data[[#This Row],[Location]],LEN("Positive Recovery- ")+1,LEN(Raw_data[[#This Row],[Location]])))</f>
        <v>Montrose</v>
      </c>
      <c r="AC1910" s="45">
        <f t="shared" si="30"/>
        <v>45292</v>
      </c>
      <c r="AD1910" s="44" t="str">
        <f>VLOOKUP(Raw_data[[#This Row],[Locations]]&amp;Raw_data[[#This Row],[Looker2]],Category!A:E,5,0)</f>
        <v>Company Owned</v>
      </c>
      <c r="AE1910" s="44" t="str">
        <f>Raw_data[[#This Row],[Locations]]&amp;Raw_data[[#This Row],[Looker2]]</f>
        <v>MontroseIOP</v>
      </c>
    </row>
    <row r="1911" spans="1:31">
      <c r="A1911" s="15">
        <v>45313</v>
      </c>
      <c r="B1911" s="15">
        <v>45309</v>
      </c>
      <c r="C1911" t="s">
        <v>9</v>
      </c>
      <c r="D1911">
        <v>208170</v>
      </c>
      <c r="E1911" t="s">
        <v>672</v>
      </c>
      <c r="F1911" t="s">
        <v>609</v>
      </c>
      <c r="G1911" t="s">
        <v>393</v>
      </c>
      <c r="H1911" t="s">
        <v>160</v>
      </c>
      <c r="I1911" t="s">
        <v>232</v>
      </c>
      <c r="J1911" t="s">
        <v>94</v>
      </c>
      <c r="K1911" t="s">
        <v>76</v>
      </c>
      <c r="L1911" t="s">
        <v>128</v>
      </c>
      <c r="M1911">
        <v>1</v>
      </c>
      <c r="N1911" s="47">
        <v>215</v>
      </c>
      <c r="O1911" s="47">
        <v>0</v>
      </c>
      <c r="P1911" s="47">
        <v>0</v>
      </c>
      <c r="Q1911" s="47">
        <v>0</v>
      </c>
      <c r="R1911" s="47">
        <v>0</v>
      </c>
      <c r="S1911" s="47">
        <v>0</v>
      </c>
      <c r="T1911" s="47">
        <v>193.5</v>
      </c>
      <c r="U1911" s="47">
        <v>21.5</v>
      </c>
      <c r="V1911" t="s">
        <v>71</v>
      </c>
      <c r="W1911" t="s">
        <v>72</v>
      </c>
      <c r="X1911"/>
      <c r="Y1911" t="s">
        <v>240</v>
      </c>
      <c r="Z1911" s="43" t="str">
        <f>Raw_data[[#This Row],[Month]]&amp;Raw_data[[#This Row],[Locations]]&amp;Raw_data[[#This Row],[Looker2]]</f>
        <v>45292MontroseIOP</v>
      </c>
      <c r="AA1911" s="44" t="str">
        <f>IFERROR(VLOOKUP(Raw_data[[#This Row],[Description]],'LU Table'!$A$1:$B$50,2,0),"")</f>
        <v>IOP</v>
      </c>
      <c r="AB1911" s="44" t="str">
        <f>TRIM(MID(Raw_data[[#This Row],[Location]],LEN("Positive Recovery- ")+1,LEN(Raw_data[[#This Row],[Location]])))</f>
        <v>Montrose</v>
      </c>
      <c r="AC1911" s="45">
        <f t="shared" si="30"/>
        <v>45292</v>
      </c>
      <c r="AD1911" s="44" t="str">
        <f>VLOOKUP(Raw_data[[#This Row],[Locations]]&amp;Raw_data[[#This Row],[Looker2]],Category!A:E,5,0)</f>
        <v>Company Owned</v>
      </c>
      <c r="AE1911" s="44" t="str">
        <f>Raw_data[[#This Row],[Locations]]&amp;Raw_data[[#This Row],[Looker2]]</f>
        <v>MontroseIOP</v>
      </c>
    </row>
    <row r="1912" spans="1:31">
      <c r="A1912" s="15">
        <v>45313</v>
      </c>
      <c r="B1912" s="15">
        <v>45309</v>
      </c>
      <c r="C1912" t="s">
        <v>9</v>
      </c>
      <c r="D1912">
        <v>208171</v>
      </c>
      <c r="E1912" t="s">
        <v>700</v>
      </c>
      <c r="F1912" t="s">
        <v>701</v>
      </c>
      <c r="G1912" t="s">
        <v>702</v>
      </c>
      <c r="H1912" t="s">
        <v>160</v>
      </c>
      <c r="I1912" t="s">
        <v>232</v>
      </c>
      <c r="J1912" t="s">
        <v>95</v>
      </c>
      <c r="K1912" t="s">
        <v>76</v>
      </c>
      <c r="L1912" t="s">
        <v>128</v>
      </c>
      <c r="M1912">
        <v>1</v>
      </c>
      <c r="N1912" s="47">
        <v>130</v>
      </c>
      <c r="O1912" s="47">
        <v>0</v>
      </c>
      <c r="P1912" s="47">
        <v>0</v>
      </c>
      <c r="Q1912" s="47">
        <v>0</v>
      </c>
      <c r="R1912" s="47">
        <v>0</v>
      </c>
      <c r="S1912" s="47">
        <v>0</v>
      </c>
      <c r="T1912" s="47">
        <v>117</v>
      </c>
      <c r="U1912" s="47">
        <v>32.5</v>
      </c>
      <c r="V1912" t="s">
        <v>71</v>
      </c>
      <c r="W1912" t="s">
        <v>72</v>
      </c>
      <c r="X1912"/>
      <c r="Y1912" t="s">
        <v>240</v>
      </c>
      <c r="Z1912" s="43" t="str">
        <f>Raw_data[[#This Row],[Month]]&amp;Raw_data[[#This Row],[Locations]]&amp;Raw_data[[#This Row],[Looker2]]</f>
        <v>45292MontroseIOP</v>
      </c>
      <c r="AA1912" s="44" t="str">
        <f>IFERROR(VLOOKUP(Raw_data[[#This Row],[Description]],'LU Table'!$A$1:$B$50,2,0),"")</f>
        <v>IOP</v>
      </c>
      <c r="AB1912" s="44" t="str">
        <f>TRIM(MID(Raw_data[[#This Row],[Location]],LEN("Positive Recovery- ")+1,LEN(Raw_data[[#This Row],[Location]])))</f>
        <v>Montrose</v>
      </c>
      <c r="AC1912" s="45">
        <f t="shared" si="30"/>
        <v>45292</v>
      </c>
      <c r="AD1912" s="44" t="str">
        <f>VLOOKUP(Raw_data[[#This Row],[Locations]]&amp;Raw_data[[#This Row],[Looker2]],Category!A:E,5,0)</f>
        <v>Company Owned</v>
      </c>
      <c r="AE1912" s="44" t="str">
        <f>Raw_data[[#This Row],[Locations]]&amp;Raw_data[[#This Row],[Looker2]]</f>
        <v>MontroseIOP</v>
      </c>
    </row>
    <row r="1913" spans="1:31">
      <c r="A1913" s="15">
        <v>45313</v>
      </c>
      <c r="B1913" s="15">
        <v>45309</v>
      </c>
      <c r="C1913" t="s">
        <v>9</v>
      </c>
      <c r="D1913">
        <v>208172</v>
      </c>
      <c r="E1913" t="s">
        <v>1017</v>
      </c>
      <c r="F1913" t="s">
        <v>1018</v>
      </c>
      <c r="G1913" t="s">
        <v>1019</v>
      </c>
      <c r="H1913" t="s">
        <v>158</v>
      </c>
      <c r="I1913" t="s">
        <v>232</v>
      </c>
      <c r="J1913" t="s">
        <v>88</v>
      </c>
      <c r="K1913" t="s">
        <v>79</v>
      </c>
      <c r="L1913" t="s">
        <v>128</v>
      </c>
      <c r="M1913">
        <v>1</v>
      </c>
      <c r="N1913" s="47">
        <v>250</v>
      </c>
      <c r="O1913" s="47">
        <v>0</v>
      </c>
      <c r="P1913" s="47">
        <v>0</v>
      </c>
      <c r="Q1913" s="47">
        <v>0</v>
      </c>
      <c r="R1913" s="47">
        <v>0</v>
      </c>
      <c r="S1913" s="47">
        <v>0</v>
      </c>
      <c r="T1913" s="47">
        <v>225</v>
      </c>
      <c r="U1913" s="47">
        <v>0</v>
      </c>
      <c r="V1913" t="s">
        <v>71</v>
      </c>
      <c r="W1913" t="s">
        <v>72</v>
      </c>
      <c r="X1913"/>
      <c r="Y1913" t="s">
        <v>240</v>
      </c>
      <c r="Z1913" s="43" t="str">
        <f>Raw_data[[#This Row],[Month]]&amp;Raw_data[[#This Row],[Locations]]&amp;Raw_data[[#This Row],[Looker2]]</f>
        <v>45292Cinco RanchIOP</v>
      </c>
      <c r="AA1913" s="44" t="str">
        <f>IFERROR(VLOOKUP(Raw_data[[#This Row],[Description]],'LU Table'!$A$1:$B$50,2,0),"")</f>
        <v>IOP</v>
      </c>
      <c r="AB1913" s="44" t="str">
        <f>TRIM(MID(Raw_data[[#This Row],[Location]],LEN("Positive Recovery- ")+1,LEN(Raw_data[[#This Row],[Location]])))</f>
        <v>Cinco Ranch</v>
      </c>
      <c r="AC1913" s="45">
        <f t="shared" si="30"/>
        <v>45292</v>
      </c>
      <c r="AD1913" s="44" t="str">
        <f>VLOOKUP(Raw_data[[#This Row],[Locations]]&amp;Raw_data[[#This Row],[Looker2]],Category!A:E,5,0)</f>
        <v>Affiliate</v>
      </c>
      <c r="AE1913" s="44" t="str">
        <f>Raw_data[[#This Row],[Locations]]&amp;Raw_data[[#This Row],[Looker2]]</f>
        <v>Cinco RanchIOP</v>
      </c>
    </row>
    <row r="1914" spans="1:31">
      <c r="A1914" s="15">
        <v>45313</v>
      </c>
      <c r="B1914" s="15">
        <v>45309</v>
      </c>
      <c r="C1914" t="s">
        <v>9</v>
      </c>
      <c r="D1914">
        <v>208173</v>
      </c>
      <c r="E1914" t="s">
        <v>1015</v>
      </c>
      <c r="F1914" t="s">
        <v>261</v>
      </c>
      <c r="G1914" t="s">
        <v>1016</v>
      </c>
      <c r="H1914" t="s">
        <v>158</v>
      </c>
      <c r="I1914" t="s">
        <v>232</v>
      </c>
      <c r="J1914" t="s">
        <v>806</v>
      </c>
      <c r="K1914" t="s">
        <v>79</v>
      </c>
      <c r="L1914" t="s">
        <v>128</v>
      </c>
      <c r="M1914">
        <v>1</v>
      </c>
      <c r="N1914" s="47">
        <v>185</v>
      </c>
      <c r="O1914" s="47">
        <v>0</v>
      </c>
      <c r="P1914" s="47">
        <v>0</v>
      </c>
      <c r="Q1914" s="47">
        <v>0</v>
      </c>
      <c r="R1914" s="47">
        <v>0</v>
      </c>
      <c r="S1914" s="47">
        <v>0</v>
      </c>
      <c r="T1914" s="47">
        <v>166.5</v>
      </c>
      <c r="U1914" s="47">
        <v>37</v>
      </c>
      <c r="V1914" t="s">
        <v>71</v>
      </c>
      <c r="W1914" t="s">
        <v>72</v>
      </c>
      <c r="X1914"/>
      <c r="Y1914" t="s">
        <v>240</v>
      </c>
      <c r="Z1914" s="43" t="str">
        <f>Raw_data[[#This Row],[Month]]&amp;Raw_data[[#This Row],[Locations]]&amp;Raw_data[[#This Row],[Looker2]]</f>
        <v>45292Cinco RanchIOP</v>
      </c>
      <c r="AA1914" s="44" t="str">
        <f>IFERROR(VLOOKUP(Raw_data[[#This Row],[Description]],'LU Table'!$A$1:$B$50,2,0),"")</f>
        <v>IOP</v>
      </c>
      <c r="AB1914" s="44" t="str">
        <f>TRIM(MID(Raw_data[[#This Row],[Location]],LEN("Positive Recovery- ")+1,LEN(Raw_data[[#This Row],[Location]])))</f>
        <v>Cinco Ranch</v>
      </c>
      <c r="AC1914" s="45">
        <f t="shared" si="30"/>
        <v>45292</v>
      </c>
      <c r="AD1914" s="44" t="str">
        <f>VLOOKUP(Raw_data[[#This Row],[Locations]]&amp;Raw_data[[#This Row],[Looker2]],Category!A:E,5,0)</f>
        <v>Affiliate</v>
      </c>
      <c r="AE1914" s="44" t="str">
        <f>Raw_data[[#This Row],[Locations]]&amp;Raw_data[[#This Row],[Looker2]]</f>
        <v>Cinco RanchIOP</v>
      </c>
    </row>
    <row r="1915" spans="1:31">
      <c r="A1915" s="15">
        <v>45313</v>
      </c>
      <c r="B1915" s="15">
        <v>45309</v>
      </c>
      <c r="C1915" t="s">
        <v>9</v>
      </c>
      <c r="D1915">
        <v>208174</v>
      </c>
      <c r="E1915" t="s">
        <v>114</v>
      </c>
      <c r="F1915" t="s">
        <v>296</v>
      </c>
      <c r="G1915" t="s">
        <v>297</v>
      </c>
      <c r="H1915" t="s">
        <v>172</v>
      </c>
      <c r="I1915" t="s">
        <v>232</v>
      </c>
      <c r="J1915" t="s">
        <v>17</v>
      </c>
      <c r="K1915" t="s">
        <v>79</v>
      </c>
      <c r="L1915" t="s">
        <v>135</v>
      </c>
      <c r="M1915">
        <v>1</v>
      </c>
      <c r="N1915" s="47">
        <v>40</v>
      </c>
      <c r="O1915" s="47">
        <v>0</v>
      </c>
      <c r="P1915" s="47">
        <v>0</v>
      </c>
      <c r="Q1915" s="47">
        <v>0</v>
      </c>
      <c r="R1915" s="47">
        <v>0</v>
      </c>
      <c r="S1915" s="47">
        <v>40</v>
      </c>
      <c r="T1915" s="47">
        <v>40</v>
      </c>
      <c r="U1915" s="47">
        <v>40</v>
      </c>
      <c r="V1915" t="s">
        <v>71</v>
      </c>
      <c r="W1915" t="s">
        <v>72</v>
      </c>
      <c r="X1915"/>
      <c r="Y1915" t="s">
        <v>240</v>
      </c>
      <c r="Z1915" s="43" t="str">
        <f>Raw_data[[#This Row],[Month]]&amp;Raw_data[[#This Row],[Locations]]&amp;Raw_data[[#This Row],[Looker2]]</f>
        <v>45292Cinco RanchAftercare</v>
      </c>
      <c r="AA1915" s="44" t="str">
        <f>IFERROR(VLOOKUP(Raw_data[[#This Row],[Description]],'LU Table'!$A$1:$B$50,2,0),"")</f>
        <v>Aftercare</v>
      </c>
      <c r="AB1915" s="44" t="str">
        <f>TRIM(MID(Raw_data[[#This Row],[Location]],LEN("Positive Recovery- ")+1,LEN(Raw_data[[#This Row],[Location]])))</f>
        <v>Cinco Ranch</v>
      </c>
      <c r="AC1915" s="45">
        <f t="shared" si="30"/>
        <v>45292</v>
      </c>
      <c r="AD1915" s="44" t="str">
        <f>VLOOKUP(Raw_data[[#This Row],[Locations]]&amp;Raw_data[[#This Row],[Looker2]],Category!A:E,5,0)</f>
        <v>Affiliate</v>
      </c>
      <c r="AE1915" s="44" t="str">
        <f>Raw_data[[#This Row],[Locations]]&amp;Raw_data[[#This Row],[Looker2]]</f>
        <v>Cinco RanchAftercare</v>
      </c>
    </row>
    <row r="1916" spans="1:31">
      <c r="A1916" s="15">
        <v>45313</v>
      </c>
      <c r="B1916" s="15">
        <v>45309</v>
      </c>
      <c r="C1916" t="s">
        <v>9</v>
      </c>
      <c r="D1916">
        <v>208175</v>
      </c>
      <c r="E1916" t="s">
        <v>890</v>
      </c>
      <c r="F1916" t="s">
        <v>414</v>
      </c>
      <c r="G1916" t="s">
        <v>551</v>
      </c>
      <c r="H1916" t="s">
        <v>160</v>
      </c>
      <c r="I1916" t="s">
        <v>232</v>
      </c>
      <c r="J1916" t="s">
        <v>95</v>
      </c>
      <c r="K1916" t="s">
        <v>79</v>
      </c>
      <c r="L1916" t="s">
        <v>128</v>
      </c>
      <c r="M1916">
        <v>1</v>
      </c>
      <c r="N1916" s="47">
        <v>130</v>
      </c>
      <c r="O1916" s="47">
        <v>0</v>
      </c>
      <c r="P1916" s="47">
        <v>0</v>
      </c>
      <c r="Q1916" s="47">
        <v>0</v>
      </c>
      <c r="R1916" s="47">
        <v>0</v>
      </c>
      <c r="S1916" s="47">
        <v>0</v>
      </c>
      <c r="T1916" s="47">
        <v>117</v>
      </c>
      <c r="U1916" s="47">
        <v>117</v>
      </c>
      <c r="V1916" t="s">
        <v>71</v>
      </c>
      <c r="W1916" t="s">
        <v>72</v>
      </c>
      <c r="X1916"/>
      <c r="Y1916" t="s">
        <v>240</v>
      </c>
      <c r="Z1916" s="43" t="str">
        <f>Raw_data[[#This Row],[Month]]&amp;Raw_data[[#This Row],[Locations]]&amp;Raw_data[[#This Row],[Looker2]]</f>
        <v>45292Cinco RanchIOP</v>
      </c>
      <c r="AA1916" s="44" t="str">
        <f>IFERROR(VLOOKUP(Raw_data[[#This Row],[Description]],'LU Table'!$A$1:$B$50,2,0),"")</f>
        <v>IOP</v>
      </c>
      <c r="AB1916" s="44" t="str">
        <f>TRIM(MID(Raw_data[[#This Row],[Location]],LEN("Positive Recovery- ")+1,LEN(Raw_data[[#This Row],[Location]])))</f>
        <v>Cinco Ranch</v>
      </c>
      <c r="AC1916" s="45">
        <f t="shared" si="30"/>
        <v>45292</v>
      </c>
      <c r="AD1916" s="44" t="str">
        <f>VLOOKUP(Raw_data[[#This Row],[Locations]]&amp;Raw_data[[#This Row],[Looker2]],Category!A:E,5,0)</f>
        <v>Affiliate</v>
      </c>
      <c r="AE1916" s="44" t="str">
        <f>Raw_data[[#This Row],[Locations]]&amp;Raw_data[[#This Row],[Looker2]]</f>
        <v>Cinco RanchIOP</v>
      </c>
    </row>
    <row r="1917" spans="1:31">
      <c r="A1917" s="15">
        <v>45313</v>
      </c>
      <c r="B1917" s="15">
        <v>45309</v>
      </c>
      <c r="C1917" t="s">
        <v>9</v>
      </c>
      <c r="D1917">
        <v>208176</v>
      </c>
      <c r="E1917" t="s">
        <v>655</v>
      </c>
      <c r="F1917" t="s">
        <v>283</v>
      </c>
      <c r="G1917" t="s">
        <v>656</v>
      </c>
      <c r="H1917" t="s">
        <v>160</v>
      </c>
      <c r="I1917" t="s">
        <v>232</v>
      </c>
      <c r="J1917" t="s">
        <v>90</v>
      </c>
      <c r="K1917" t="s">
        <v>79</v>
      </c>
      <c r="L1917" t="s">
        <v>128</v>
      </c>
      <c r="M1917">
        <v>1</v>
      </c>
      <c r="N1917" s="47">
        <v>220</v>
      </c>
      <c r="O1917" s="47">
        <v>0</v>
      </c>
      <c r="P1917" s="47">
        <v>0</v>
      </c>
      <c r="Q1917" s="47">
        <v>0</v>
      </c>
      <c r="R1917" s="47">
        <v>0</v>
      </c>
      <c r="S1917" s="47">
        <v>8</v>
      </c>
      <c r="T1917" s="47">
        <v>198</v>
      </c>
      <c r="U1917" s="47">
        <v>39</v>
      </c>
      <c r="V1917" t="s">
        <v>71</v>
      </c>
      <c r="W1917" t="s">
        <v>72</v>
      </c>
      <c r="X1917"/>
      <c r="Y1917" t="s">
        <v>240</v>
      </c>
      <c r="Z1917" s="43" t="str">
        <f>Raw_data[[#This Row],[Month]]&amp;Raw_data[[#This Row],[Locations]]&amp;Raw_data[[#This Row],[Looker2]]</f>
        <v>45292Cinco RanchIOP</v>
      </c>
      <c r="AA1917" s="44" t="str">
        <f>IFERROR(VLOOKUP(Raw_data[[#This Row],[Description]],'LU Table'!$A$1:$B$50,2,0),"")</f>
        <v>IOP</v>
      </c>
      <c r="AB1917" s="44" t="str">
        <f>TRIM(MID(Raw_data[[#This Row],[Location]],LEN("Positive Recovery- ")+1,LEN(Raw_data[[#This Row],[Location]])))</f>
        <v>Cinco Ranch</v>
      </c>
      <c r="AC1917" s="45">
        <f t="shared" si="30"/>
        <v>45292</v>
      </c>
      <c r="AD1917" s="44" t="str">
        <f>VLOOKUP(Raw_data[[#This Row],[Locations]]&amp;Raw_data[[#This Row],[Looker2]],Category!A:E,5,0)</f>
        <v>Affiliate</v>
      </c>
      <c r="AE1917" s="44" t="str">
        <f>Raw_data[[#This Row],[Locations]]&amp;Raw_data[[#This Row],[Looker2]]</f>
        <v>Cinco RanchIOP</v>
      </c>
    </row>
    <row r="1918" spans="1:31">
      <c r="A1918" s="15">
        <v>45313</v>
      </c>
      <c r="B1918" s="15">
        <v>45309</v>
      </c>
      <c r="C1918" t="s">
        <v>9</v>
      </c>
      <c r="D1918">
        <v>208177</v>
      </c>
      <c r="E1918" t="s">
        <v>1014</v>
      </c>
      <c r="F1918" t="s">
        <v>379</v>
      </c>
      <c r="G1918" t="s">
        <v>44</v>
      </c>
      <c r="H1918" t="s">
        <v>158</v>
      </c>
      <c r="I1918" t="s">
        <v>232</v>
      </c>
      <c r="J1918" t="s">
        <v>92</v>
      </c>
      <c r="K1918" t="s">
        <v>79</v>
      </c>
      <c r="L1918" t="s">
        <v>128</v>
      </c>
      <c r="M1918">
        <v>1</v>
      </c>
      <c r="N1918" s="47">
        <v>190</v>
      </c>
      <c r="O1918" s="47">
        <v>0</v>
      </c>
      <c r="P1918" s="47">
        <v>0</v>
      </c>
      <c r="Q1918" s="47">
        <v>0</v>
      </c>
      <c r="R1918" s="47">
        <v>0</v>
      </c>
      <c r="S1918" s="47">
        <v>190</v>
      </c>
      <c r="T1918" s="47">
        <v>171</v>
      </c>
      <c r="U1918" s="47">
        <v>171</v>
      </c>
      <c r="V1918" t="s">
        <v>71</v>
      </c>
      <c r="W1918" t="s">
        <v>72</v>
      </c>
      <c r="X1918"/>
      <c r="Y1918" t="s">
        <v>240</v>
      </c>
      <c r="Z1918" s="43" t="str">
        <f>Raw_data[[#This Row],[Month]]&amp;Raw_data[[#This Row],[Locations]]&amp;Raw_data[[#This Row],[Looker2]]</f>
        <v>45292Cinco RanchIOP</v>
      </c>
      <c r="AA1918" s="44" t="str">
        <f>IFERROR(VLOOKUP(Raw_data[[#This Row],[Description]],'LU Table'!$A$1:$B$50,2,0),"")</f>
        <v>IOP</v>
      </c>
      <c r="AB1918" s="44" t="str">
        <f>TRIM(MID(Raw_data[[#This Row],[Location]],LEN("Positive Recovery- ")+1,LEN(Raw_data[[#This Row],[Location]])))</f>
        <v>Cinco Ranch</v>
      </c>
      <c r="AC1918" s="45">
        <f t="shared" si="30"/>
        <v>45292</v>
      </c>
      <c r="AD1918" s="44" t="str">
        <f>VLOOKUP(Raw_data[[#This Row],[Locations]]&amp;Raw_data[[#This Row],[Looker2]],Category!A:E,5,0)</f>
        <v>Affiliate</v>
      </c>
      <c r="AE1918" s="44" t="str">
        <f>Raw_data[[#This Row],[Locations]]&amp;Raw_data[[#This Row],[Looker2]]</f>
        <v>Cinco RanchIOP</v>
      </c>
    </row>
    <row r="1919" spans="1:31">
      <c r="A1919" s="15">
        <v>45313</v>
      </c>
      <c r="B1919" s="15">
        <v>45309</v>
      </c>
      <c r="C1919" t="s">
        <v>9</v>
      </c>
      <c r="D1919">
        <v>208178</v>
      </c>
      <c r="E1919" t="s">
        <v>830</v>
      </c>
      <c r="F1919" t="s">
        <v>489</v>
      </c>
      <c r="G1919" t="s">
        <v>831</v>
      </c>
      <c r="H1919" t="s">
        <v>160</v>
      </c>
      <c r="I1919" t="s">
        <v>232</v>
      </c>
      <c r="J1919" t="s">
        <v>90</v>
      </c>
      <c r="K1919" t="s">
        <v>79</v>
      </c>
      <c r="L1919" t="s">
        <v>128</v>
      </c>
      <c r="M1919">
        <v>1</v>
      </c>
      <c r="N1919" s="47">
        <v>220</v>
      </c>
      <c r="O1919" s="47">
        <v>0</v>
      </c>
      <c r="P1919" s="47">
        <v>0</v>
      </c>
      <c r="Q1919" s="47">
        <v>0</v>
      </c>
      <c r="R1919" s="47">
        <v>0</v>
      </c>
      <c r="S1919" s="47">
        <v>8</v>
      </c>
      <c r="T1919" s="47">
        <v>198</v>
      </c>
      <c r="U1919" s="47">
        <v>28.4</v>
      </c>
      <c r="V1919" t="s">
        <v>71</v>
      </c>
      <c r="W1919" t="s">
        <v>72</v>
      </c>
      <c r="X1919"/>
      <c r="Y1919" t="s">
        <v>240</v>
      </c>
      <c r="Z1919" s="43" t="str">
        <f>Raw_data[[#This Row],[Month]]&amp;Raw_data[[#This Row],[Locations]]&amp;Raw_data[[#This Row],[Looker2]]</f>
        <v>45292Cinco RanchIOP</v>
      </c>
      <c r="AA1919" s="44" t="str">
        <f>IFERROR(VLOOKUP(Raw_data[[#This Row],[Description]],'LU Table'!$A$1:$B$50,2,0),"")</f>
        <v>IOP</v>
      </c>
      <c r="AB1919" s="44" t="str">
        <f>TRIM(MID(Raw_data[[#This Row],[Location]],LEN("Positive Recovery- ")+1,LEN(Raw_data[[#This Row],[Location]])))</f>
        <v>Cinco Ranch</v>
      </c>
      <c r="AC1919" s="45">
        <f t="shared" si="30"/>
        <v>45292</v>
      </c>
      <c r="AD1919" s="44" t="str">
        <f>VLOOKUP(Raw_data[[#This Row],[Locations]]&amp;Raw_data[[#This Row],[Looker2]],Category!A:E,5,0)</f>
        <v>Affiliate</v>
      </c>
      <c r="AE1919" s="44" t="str">
        <f>Raw_data[[#This Row],[Locations]]&amp;Raw_data[[#This Row],[Looker2]]</f>
        <v>Cinco RanchIOP</v>
      </c>
    </row>
    <row r="1920" spans="1:31">
      <c r="A1920" s="15">
        <v>45313</v>
      </c>
      <c r="B1920" s="15">
        <v>45309</v>
      </c>
      <c r="C1920" t="s">
        <v>9</v>
      </c>
      <c r="D1920">
        <v>208179</v>
      </c>
      <c r="E1920" t="s">
        <v>1114</v>
      </c>
      <c r="F1920" t="s">
        <v>605</v>
      </c>
      <c r="G1920" t="s">
        <v>1115</v>
      </c>
      <c r="H1920" t="s">
        <v>159</v>
      </c>
      <c r="I1920" t="s">
        <v>232</v>
      </c>
      <c r="J1920" t="s">
        <v>17</v>
      </c>
      <c r="K1920" t="s">
        <v>22</v>
      </c>
      <c r="L1920" t="s">
        <v>128</v>
      </c>
      <c r="M1920">
        <v>1</v>
      </c>
      <c r="N1920" s="47">
        <v>225</v>
      </c>
      <c r="O1920" s="47">
        <v>0</v>
      </c>
      <c r="P1920" s="47">
        <v>0</v>
      </c>
      <c r="Q1920" s="47">
        <v>0</v>
      </c>
      <c r="R1920" s="47">
        <v>0</v>
      </c>
      <c r="S1920" s="47">
        <v>225</v>
      </c>
      <c r="T1920" s="47">
        <v>225</v>
      </c>
      <c r="U1920" s="47">
        <v>225</v>
      </c>
      <c r="V1920" t="s">
        <v>71</v>
      </c>
      <c r="W1920" t="s">
        <v>72</v>
      </c>
      <c r="X1920"/>
      <c r="Y1920" t="s">
        <v>240</v>
      </c>
      <c r="Z1920" s="43" t="str">
        <f>Raw_data[[#This Row],[Month]]&amp;Raw_data[[#This Row],[Locations]]&amp;Raw_data[[#This Row],[Looker2]]</f>
        <v>45292AustinIOP</v>
      </c>
      <c r="AA1920" s="44" t="str">
        <f>IFERROR(VLOOKUP(Raw_data[[#This Row],[Description]],'LU Table'!$A$1:$B$50,2,0),"")</f>
        <v>IOP</v>
      </c>
      <c r="AB1920" s="44" t="str">
        <f>TRIM(MID(Raw_data[[#This Row],[Location]],LEN("Positive Recovery- ")+1,LEN(Raw_data[[#This Row],[Location]])))</f>
        <v>Austin</v>
      </c>
      <c r="AC1920" s="45">
        <f t="shared" si="30"/>
        <v>45292</v>
      </c>
      <c r="AD1920" s="44" t="str">
        <f>VLOOKUP(Raw_data[[#This Row],[Locations]]&amp;Raw_data[[#This Row],[Looker2]],Category!A:E,5,0)</f>
        <v>Affiliate</v>
      </c>
      <c r="AE1920" s="44" t="str">
        <f>Raw_data[[#This Row],[Locations]]&amp;Raw_data[[#This Row],[Looker2]]</f>
        <v>AustinIOP</v>
      </c>
    </row>
    <row r="1921" spans="1:31">
      <c r="A1921" s="15">
        <v>45313</v>
      </c>
      <c r="B1921" s="15">
        <v>45309</v>
      </c>
      <c r="C1921" t="s">
        <v>9</v>
      </c>
      <c r="D1921">
        <v>208180</v>
      </c>
      <c r="E1921" t="s">
        <v>789</v>
      </c>
      <c r="F1921" t="s">
        <v>557</v>
      </c>
      <c r="G1921" t="s">
        <v>521</v>
      </c>
      <c r="H1921" t="s">
        <v>158</v>
      </c>
      <c r="I1921" t="s">
        <v>232</v>
      </c>
      <c r="J1921" t="s">
        <v>88</v>
      </c>
      <c r="K1921" t="s">
        <v>22</v>
      </c>
      <c r="L1921" t="s">
        <v>128</v>
      </c>
      <c r="M1921">
        <v>1</v>
      </c>
      <c r="N1921" s="47">
        <v>250</v>
      </c>
      <c r="O1921" s="47">
        <v>0</v>
      </c>
      <c r="P1921" s="47">
        <v>0</v>
      </c>
      <c r="Q1921" s="47">
        <v>0</v>
      </c>
      <c r="R1921" s="47">
        <v>0</v>
      </c>
      <c r="S1921" s="47">
        <v>0</v>
      </c>
      <c r="T1921" s="47">
        <v>225</v>
      </c>
      <c r="U1921" s="47">
        <v>25</v>
      </c>
      <c r="V1921" t="s">
        <v>71</v>
      </c>
      <c r="W1921" t="s">
        <v>72</v>
      </c>
      <c r="X1921"/>
      <c r="Y1921" t="s">
        <v>240</v>
      </c>
      <c r="Z1921" s="43" t="str">
        <f>Raw_data[[#This Row],[Month]]&amp;Raw_data[[#This Row],[Locations]]&amp;Raw_data[[#This Row],[Looker2]]</f>
        <v>45292AustinIOP</v>
      </c>
      <c r="AA1921" s="44" t="str">
        <f>IFERROR(VLOOKUP(Raw_data[[#This Row],[Description]],'LU Table'!$A$1:$B$50,2,0),"")</f>
        <v>IOP</v>
      </c>
      <c r="AB1921" s="44" t="str">
        <f>TRIM(MID(Raw_data[[#This Row],[Location]],LEN("Positive Recovery- ")+1,LEN(Raw_data[[#This Row],[Location]])))</f>
        <v>Austin</v>
      </c>
      <c r="AC1921" s="45">
        <f t="shared" si="30"/>
        <v>45292</v>
      </c>
      <c r="AD1921" s="44" t="str">
        <f>VLOOKUP(Raw_data[[#This Row],[Locations]]&amp;Raw_data[[#This Row],[Looker2]],Category!A:E,5,0)</f>
        <v>Affiliate</v>
      </c>
      <c r="AE1921" s="44" t="str">
        <f>Raw_data[[#This Row],[Locations]]&amp;Raw_data[[#This Row],[Looker2]]</f>
        <v>AustinIOP</v>
      </c>
    </row>
    <row r="1922" spans="1:31">
      <c r="A1922" s="15">
        <v>45313</v>
      </c>
      <c r="B1922" s="15">
        <v>45309</v>
      </c>
      <c r="C1922" t="s">
        <v>9</v>
      </c>
      <c r="D1922">
        <v>208181</v>
      </c>
      <c r="E1922" t="s">
        <v>180</v>
      </c>
      <c r="F1922" t="s">
        <v>300</v>
      </c>
      <c r="G1922" t="s">
        <v>510</v>
      </c>
      <c r="H1922" t="s">
        <v>172</v>
      </c>
      <c r="I1922" t="s">
        <v>232</v>
      </c>
      <c r="J1922" t="s">
        <v>17</v>
      </c>
      <c r="K1922" t="s">
        <v>22</v>
      </c>
      <c r="L1922" t="s">
        <v>135</v>
      </c>
      <c r="M1922">
        <v>1</v>
      </c>
      <c r="N1922" s="47">
        <v>40</v>
      </c>
      <c r="O1922" s="47">
        <v>0</v>
      </c>
      <c r="P1922" s="47">
        <v>0</v>
      </c>
      <c r="Q1922" s="47">
        <v>0</v>
      </c>
      <c r="R1922" s="47">
        <v>0</v>
      </c>
      <c r="S1922" s="47">
        <v>0</v>
      </c>
      <c r="T1922" s="47">
        <v>40</v>
      </c>
      <c r="U1922" s="47">
        <v>0</v>
      </c>
      <c r="V1922" t="s">
        <v>71</v>
      </c>
      <c r="W1922" t="s">
        <v>72</v>
      </c>
      <c r="X1922"/>
      <c r="Y1922" t="s">
        <v>240</v>
      </c>
      <c r="Z1922" s="43" t="str">
        <f>Raw_data[[#This Row],[Month]]&amp;Raw_data[[#This Row],[Locations]]&amp;Raw_data[[#This Row],[Looker2]]</f>
        <v>45292AustinAftercare</v>
      </c>
      <c r="AA1922" s="44" t="str">
        <f>IFERROR(VLOOKUP(Raw_data[[#This Row],[Description]],'LU Table'!$A$1:$B$50,2,0),"")</f>
        <v>Aftercare</v>
      </c>
      <c r="AB1922" s="44" t="str">
        <f>TRIM(MID(Raw_data[[#This Row],[Location]],LEN("Positive Recovery- ")+1,LEN(Raw_data[[#This Row],[Location]])))</f>
        <v>Austin</v>
      </c>
      <c r="AC1922" s="45">
        <f t="shared" si="30"/>
        <v>45292</v>
      </c>
      <c r="AD1922" s="44" t="str">
        <f>VLOOKUP(Raw_data[[#This Row],[Locations]]&amp;Raw_data[[#This Row],[Looker2]],Category!A:E,5,0)</f>
        <v>Affiliate</v>
      </c>
      <c r="AE1922" s="44" t="str">
        <f>Raw_data[[#This Row],[Locations]]&amp;Raw_data[[#This Row],[Looker2]]</f>
        <v>AustinAftercare</v>
      </c>
    </row>
    <row r="1923" spans="1:31">
      <c r="A1923" s="15">
        <v>45313</v>
      </c>
      <c r="B1923" s="15">
        <v>45309</v>
      </c>
      <c r="C1923" t="s">
        <v>9</v>
      </c>
      <c r="D1923">
        <v>208182</v>
      </c>
      <c r="E1923" t="s">
        <v>790</v>
      </c>
      <c r="F1923" t="s">
        <v>380</v>
      </c>
      <c r="G1923" t="s">
        <v>791</v>
      </c>
      <c r="H1923" t="s">
        <v>160</v>
      </c>
      <c r="I1923" t="s">
        <v>232</v>
      </c>
      <c r="J1923" t="s">
        <v>90</v>
      </c>
      <c r="K1923" t="s">
        <v>22</v>
      </c>
      <c r="L1923" t="s">
        <v>128</v>
      </c>
      <c r="M1923">
        <v>1</v>
      </c>
      <c r="N1923" s="47">
        <v>220</v>
      </c>
      <c r="O1923" s="47">
        <v>0</v>
      </c>
      <c r="P1923" s="47">
        <v>0</v>
      </c>
      <c r="Q1923" s="47">
        <v>0</v>
      </c>
      <c r="R1923" s="47">
        <v>0</v>
      </c>
      <c r="S1923" s="47">
        <v>220</v>
      </c>
      <c r="T1923" s="47">
        <v>198</v>
      </c>
      <c r="U1923" s="47">
        <v>198</v>
      </c>
      <c r="V1923" t="s">
        <v>71</v>
      </c>
      <c r="W1923" t="s">
        <v>72</v>
      </c>
      <c r="X1923"/>
      <c r="Y1923" t="s">
        <v>240</v>
      </c>
      <c r="Z1923" s="43" t="str">
        <f>Raw_data[[#This Row],[Month]]&amp;Raw_data[[#This Row],[Locations]]&amp;Raw_data[[#This Row],[Looker2]]</f>
        <v>45292AustinIOP</v>
      </c>
      <c r="AA1923" s="44" t="str">
        <f>IFERROR(VLOOKUP(Raw_data[[#This Row],[Description]],'LU Table'!$A$1:$B$50,2,0),"")</f>
        <v>IOP</v>
      </c>
      <c r="AB1923" s="44" t="str">
        <f>TRIM(MID(Raw_data[[#This Row],[Location]],LEN("Positive Recovery- ")+1,LEN(Raw_data[[#This Row],[Location]])))</f>
        <v>Austin</v>
      </c>
      <c r="AC1923" s="45">
        <f t="shared" si="30"/>
        <v>45292</v>
      </c>
      <c r="AD1923" s="44" t="str">
        <f>VLOOKUP(Raw_data[[#This Row],[Locations]]&amp;Raw_data[[#This Row],[Looker2]],Category!A:E,5,0)</f>
        <v>Affiliate</v>
      </c>
      <c r="AE1923" s="44" t="str">
        <f>Raw_data[[#This Row],[Locations]]&amp;Raw_data[[#This Row],[Looker2]]</f>
        <v>AustinIOP</v>
      </c>
    </row>
    <row r="1924" spans="1:31">
      <c r="A1924" s="15">
        <v>45313</v>
      </c>
      <c r="B1924" s="15">
        <v>45309</v>
      </c>
      <c r="C1924" t="s">
        <v>9</v>
      </c>
      <c r="D1924">
        <v>208183</v>
      </c>
      <c r="E1924" t="s">
        <v>879</v>
      </c>
      <c r="F1924" t="s">
        <v>332</v>
      </c>
      <c r="G1924" t="s">
        <v>880</v>
      </c>
      <c r="H1924" t="s">
        <v>159</v>
      </c>
      <c r="I1924" t="s">
        <v>232</v>
      </c>
      <c r="J1924" t="s">
        <v>17</v>
      </c>
      <c r="K1924" t="s">
        <v>22</v>
      </c>
      <c r="L1924" t="s">
        <v>128</v>
      </c>
      <c r="M1924">
        <v>1</v>
      </c>
      <c r="N1924" s="47">
        <v>225</v>
      </c>
      <c r="O1924" s="47">
        <v>0</v>
      </c>
      <c r="P1924" s="47">
        <v>0</v>
      </c>
      <c r="Q1924" s="47">
        <v>0</v>
      </c>
      <c r="R1924" s="47">
        <v>0</v>
      </c>
      <c r="S1924" s="47">
        <v>225</v>
      </c>
      <c r="T1924" s="47">
        <v>225</v>
      </c>
      <c r="U1924" s="47">
        <v>225</v>
      </c>
      <c r="V1924" t="s">
        <v>71</v>
      </c>
      <c r="W1924" t="s">
        <v>72</v>
      </c>
      <c r="X1924"/>
      <c r="Y1924" t="s">
        <v>240</v>
      </c>
      <c r="Z1924" s="43" t="str">
        <f>Raw_data[[#This Row],[Month]]&amp;Raw_data[[#This Row],[Locations]]&amp;Raw_data[[#This Row],[Looker2]]</f>
        <v>45292AustinIOP</v>
      </c>
      <c r="AA1924" s="44" t="str">
        <f>IFERROR(VLOOKUP(Raw_data[[#This Row],[Description]],'LU Table'!$A$1:$B$50,2,0),"")</f>
        <v>IOP</v>
      </c>
      <c r="AB1924" s="44" t="str">
        <f>TRIM(MID(Raw_data[[#This Row],[Location]],LEN("Positive Recovery- ")+1,LEN(Raw_data[[#This Row],[Location]])))</f>
        <v>Austin</v>
      </c>
      <c r="AC1924" s="45">
        <f t="shared" si="30"/>
        <v>45292</v>
      </c>
      <c r="AD1924" s="44" t="str">
        <f>VLOOKUP(Raw_data[[#This Row],[Locations]]&amp;Raw_data[[#This Row],[Looker2]],Category!A:E,5,0)</f>
        <v>Affiliate</v>
      </c>
      <c r="AE1924" s="44" t="str">
        <f>Raw_data[[#This Row],[Locations]]&amp;Raw_data[[#This Row],[Looker2]]</f>
        <v>AustinIOP</v>
      </c>
    </row>
    <row r="1925" spans="1:31">
      <c r="A1925" s="15">
        <v>45313</v>
      </c>
      <c r="B1925" s="15">
        <v>45309</v>
      </c>
      <c r="C1925" t="s">
        <v>9</v>
      </c>
      <c r="D1925">
        <v>208184</v>
      </c>
      <c r="E1925" t="s">
        <v>1024</v>
      </c>
      <c r="F1925" t="s">
        <v>356</v>
      </c>
      <c r="G1925" t="s">
        <v>353</v>
      </c>
      <c r="H1925" t="s">
        <v>158</v>
      </c>
      <c r="I1925" t="s">
        <v>232</v>
      </c>
      <c r="J1925" t="s">
        <v>88</v>
      </c>
      <c r="K1925" t="s">
        <v>22</v>
      </c>
      <c r="L1925" t="s">
        <v>128</v>
      </c>
      <c r="M1925">
        <v>1</v>
      </c>
      <c r="N1925" s="47">
        <v>250</v>
      </c>
      <c r="O1925" s="47">
        <v>0</v>
      </c>
      <c r="P1925" s="47">
        <v>0</v>
      </c>
      <c r="Q1925" s="47">
        <v>0</v>
      </c>
      <c r="R1925" s="47">
        <v>0</v>
      </c>
      <c r="S1925" s="47">
        <v>0</v>
      </c>
      <c r="T1925" s="47">
        <v>225</v>
      </c>
      <c r="U1925" s="47">
        <v>225</v>
      </c>
      <c r="V1925" t="s">
        <v>71</v>
      </c>
      <c r="W1925" t="s">
        <v>72</v>
      </c>
      <c r="X1925"/>
      <c r="Y1925" t="s">
        <v>240</v>
      </c>
      <c r="Z1925" s="43" t="str">
        <f>Raw_data[[#This Row],[Month]]&amp;Raw_data[[#This Row],[Locations]]&amp;Raw_data[[#This Row],[Looker2]]</f>
        <v>45292AustinIOP</v>
      </c>
      <c r="AA1925" s="44" t="str">
        <f>IFERROR(VLOOKUP(Raw_data[[#This Row],[Description]],'LU Table'!$A$1:$B$50,2,0),"")</f>
        <v>IOP</v>
      </c>
      <c r="AB1925" s="44" t="str">
        <f>TRIM(MID(Raw_data[[#This Row],[Location]],LEN("Positive Recovery- ")+1,LEN(Raw_data[[#This Row],[Location]])))</f>
        <v>Austin</v>
      </c>
      <c r="AC1925" s="45">
        <f t="shared" si="30"/>
        <v>45292</v>
      </c>
      <c r="AD1925" s="44" t="str">
        <f>VLOOKUP(Raw_data[[#This Row],[Locations]]&amp;Raw_data[[#This Row],[Looker2]],Category!A:E,5,0)</f>
        <v>Affiliate</v>
      </c>
      <c r="AE1925" s="44" t="str">
        <f>Raw_data[[#This Row],[Locations]]&amp;Raw_data[[#This Row],[Looker2]]</f>
        <v>AustinIOP</v>
      </c>
    </row>
    <row r="1926" spans="1:31">
      <c r="A1926" s="15">
        <v>45313</v>
      </c>
      <c r="B1926" s="15">
        <v>45309</v>
      </c>
      <c r="C1926" t="s">
        <v>9</v>
      </c>
      <c r="D1926">
        <v>208185</v>
      </c>
      <c r="E1926" t="s">
        <v>694</v>
      </c>
      <c r="F1926" t="s">
        <v>361</v>
      </c>
      <c r="G1926" t="s">
        <v>381</v>
      </c>
      <c r="H1926" t="s">
        <v>158</v>
      </c>
      <c r="I1926" t="s">
        <v>232</v>
      </c>
      <c r="J1926" t="s">
        <v>87</v>
      </c>
      <c r="K1926" t="s">
        <v>18</v>
      </c>
      <c r="L1926" t="s">
        <v>128</v>
      </c>
      <c r="M1926">
        <v>1</v>
      </c>
      <c r="N1926" s="47">
        <v>275</v>
      </c>
      <c r="O1926" s="47">
        <v>0</v>
      </c>
      <c r="P1926" s="47">
        <v>0</v>
      </c>
      <c r="Q1926" s="47">
        <v>0</v>
      </c>
      <c r="R1926" s="47">
        <v>0</v>
      </c>
      <c r="S1926" s="47">
        <v>275</v>
      </c>
      <c r="T1926" s="47">
        <v>247.5</v>
      </c>
      <c r="U1926" s="47">
        <v>247.5</v>
      </c>
      <c r="V1926" t="s">
        <v>71</v>
      </c>
      <c r="W1926" t="s">
        <v>72</v>
      </c>
      <c r="X1926"/>
      <c r="Y1926" t="s">
        <v>240</v>
      </c>
      <c r="Z1926" s="43" t="str">
        <f>Raw_data[[#This Row],[Month]]&amp;Raw_data[[#This Row],[Locations]]&amp;Raw_data[[#This Row],[Looker2]]</f>
        <v>45292San AntonioIOP</v>
      </c>
      <c r="AA1926" s="44" t="str">
        <f>IFERROR(VLOOKUP(Raw_data[[#This Row],[Description]],'LU Table'!$A$1:$B$50,2,0),"")</f>
        <v>IOP</v>
      </c>
      <c r="AB1926" s="44" t="str">
        <f>TRIM(MID(Raw_data[[#This Row],[Location]],LEN("Positive Recovery- ")+1,LEN(Raw_data[[#This Row],[Location]])))</f>
        <v>San Antonio</v>
      </c>
      <c r="AC1926" s="45">
        <f t="shared" si="30"/>
        <v>45292</v>
      </c>
      <c r="AD1926" s="44" t="str">
        <f>VLOOKUP(Raw_data[[#This Row],[Locations]]&amp;Raw_data[[#This Row],[Looker2]],Category!A:E,5,0)</f>
        <v>Affiliate</v>
      </c>
      <c r="AE1926" s="44" t="str">
        <f>Raw_data[[#This Row],[Locations]]&amp;Raw_data[[#This Row],[Looker2]]</f>
        <v>San AntonioIOP</v>
      </c>
    </row>
    <row r="1927" spans="1:31">
      <c r="A1927" s="15">
        <v>45313</v>
      </c>
      <c r="B1927" s="15">
        <v>45309</v>
      </c>
      <c r="C1927" t="s">
        <v>9</v>
      </c>
      <c r="D1927">
        <v>208186</v>
      </c>
      <c r="E1927" t="s">
        <v>951</v>
      </c>
      <c r="F1927" t="s">
        <v>479</v>
      </c>
      <c r="G1927" t="s">
        <v>952</v>
      </c>
      <c r="H1927" t="s">
        <v>160</v>
      </c>
      <c r="I1927" t="s">
        <v>232</v>
      </c>
      <c r="J1927" t="s">
        <v>961</v>
      </c>
      <c r="K1927" t="s">
        <v>18</v>
      </c>
      <c r="L1927" t="s">
        <v>128</v>
      </c>
      <c r="M1927">
        <v>1</v>
      </c>
      <c r="N1927" s="47">
        <v>220</v>
      </c>
      <c r="O1927" s="47">
        <v>0</v>
      </c>
      <c r="P1927" s="47">
        <v>0</v>
      </c>
      <c r="Q1927" s="47">
        <v>0</v>
      </c>
      <c r="R1927" s="47">
        <v>0</v>
      </c>
      <c r="S1927" s="47">
        <v>220</v>
      </c>
      <c r="T1927" s="47">
        <v>198</v>
      </c>
      <c r="U1927" s="47">
        <v>198</v>
      </c>
      <c r="V1927" t="s">
        <v>71</v>
      </c>
      <c r="W1927" t="s">
        <v>72</v>
      </c>
      <c r="X1927"/>
      <c r="Y1927" t="s">
        <v>240</v>
      </c>
      <c r="Z1927" s="43" t="str">
        <f>Raw_data[[#This Row],[Month]]&amp;Raw_data[[#This Row],[Locations]]&amp;Raw_data[[#This Row],[Looker2]]</f>
        <v>45292San AntonioIOP</v>
      </c>
      <c r="AA1927" s="44" t="str">
        <f>IFERROR(VLOOKUP(Raw_data[[#This Row],[Description]],'LU Table'!$A$1:$B$50,2,0),"")</f>
        <v>IOP</v>
      </c>
      <c r="AB1927" s="44" t="str">
        <f>TRIM(MID(Raw_data[[#This Row],[Location]],LEN("Positive Recovery- ")+1,LEN(Raw_data[[#This Row],[Location]])))</f>
        <v>San Antonio</v>
      </c>
      <c r="AC1927" s="45">
        <f t="shared" si="30"/>
        <v>45292</v>
      </c>
      <c r="AD1927" s="44" t="str">
        <f>VLOOKUP(Raw_data[[#This Row],[Locations]]&amp;Raw_data[[#This Row],[Looker2]],Category!A:E,5,0)</f>
        <v>Affiliate</v>
      </c>
      <c r="AE1927" s="44" t="str">
        <f>Raw_data[[#This Row],[Locations]]&amp;Raw_data[[#This Row],[Looker2]]</f>
        <v>San AntonioIOP</v>
      </c>
    </row>
    <row r="1928" spans="1:31">
      <c r="A1928" s="15">
        <v>45313</v>
      </c>
      <c r="B1928" s="15">
        <v>45309</v>
      </c>
      <c r="C1928" t="s">
        <v>9</v>
      </c>
      <c r="D1928">
        <v>208187</v>
      </c>
      <c r="E1928" t="s">
        <v>1063</v>
      </c>
      <c r="F1928" t="s">
        <v>827</v>
      </c>
      <c r="G1928" t="s">
        <v>996</v>
      </c>
      <c r="H1928" t="s">
        <v>159</v>
      </c>
      <c r="I1928" t="s">
        <v>232</v>
      </c>
      <c r="J1928" t="s">
        <v>17</v>
      </c>
      <c r="K1928" t="s">
        <v>18</v>
      </c>
      <c r="L1928" t="s">
        <v>128</v>
      </c>
      <c r="M1928">
        <v>1</v>
      </c>
      <c r="N1928" s="47">
        <v>225</v>
      </c>
      <c r="O1928" s="47">
        <v>0</v>
      </c>
      <c r="P1928" s="47">
        <v>0</v>
      </c>
      <c r="Q1928" s="47">
        <v>0</v>
      </c>
      <c r="R1928" s="47">
        <v>0</v>
      </c>
      <c r="S1928" s="47">
        <v>225</v>
      </c>
      <c r="T1928" s="47">
        <v>225</v>
      </c>
      <c r="U1928" s="47">
        <v>225</v>
      </c>
      <c r="V1928" t="s">
        <v>71</v>
      </c>
      <c r="W1928" t="s">
        <v>72</v>
      </c>
      <c r="X1928"/>
      <c r="Y1928" t="s">
        <v>240</v>
      </c>
      <c r="Z1928" s="43" t="str">
        <f>Raw_data[[#This Row],[Month]]&amp;Raw_data[[#This Row],[Locations]]&amp;Raw_data[[#This Row],[Looker2]]</f>
        <v>45292San AntonioIOP</v>
      </c>
      <c r="AA1928" s="44" t="str">
        <f>IFERROR(VLOOKUP(Raw_data[[#This Row],[Description]],'LU Table'!$A$1:$B$50,2,0),"")</f>
        <v>IOP</v>
      </c>
      <c r="AB1928" s="44" t="str">
        <f>TRIM(MID(Raw_data[[#This Row],[Location]],LEN("Positive Recovery- ")+1,LEN(Raw_data[[#This Row],[Location]])))</f>
        <v>San Antonio</v>
      </c>
      <c r="AC1928" s="45">
        <f t="shared" si="30"/>
        <v>45292</v>
      </c>
      <c r="AD1928" s="44" t="str">
        <f>VLOOKUP(Raw_data[[#This Row],[Locations]]&amp;Raw_data[[#This Row],[Looker2]],Category!A:E,5,0)</f>
        <v>Affiliate</v>
      </c>
      <c r="AE1928" s="44" t="str">
        <f>Raw_data[[#This Row],[Locations]]&amp;Raw_data[[#This Row],[Looker2]]</f>
        <v>San AntonioIOP</v>
      </c>
    </row>
    <row r="1929" spans="1:31">
      <c r="A1929" s="15">
        <v>45313</v>
      </c>
      <c r="B1929" s="15">
        <v>45309</v>
      </c>
      <c r="C1929" t="s">
        <v>9</v>
      </c>
      <c r="D1929">
        <v>208189</v>
      </c>
      <c r="E1929" t="s">
        <v>818</v>
      </c>
      <c r="F1929" t="s">
        <v>819</v>
      </c>
      <c r="G1929" t="s">
        <v>432</v>
      </c>
      <c r="H1929" t="s">
        <v>158</v>
      </c>
      <c r="I1929" t="s">
        <v>232</v>
      </c>
      <c r="J1929" t="s">
        <v>97</v>
      </c>
      <c r="K1929" t="s">
        <v>18</v>
      </c>
      <c r="L1929" t="s">
        <v>128</v>
      </c>
      <c r="M1929">
        <v>1</v>
      </c>
      <c r="N1929" s="47">
        <v>225</v>
      </c>
      <c r="O1929" s="47">
        <v>0</v>
      </c>
      <c r="P1929" s="47">
        <v>0</v>
      </c>
      <c r="Q1929" s="47">
        <v>0</v>
      </c>
      <c r="R1929" s="47">
        <v>0</v>
      </c>
      <c r="S1929" s="47">
        <v>225</v>
      </c>
      <c r="T1929" s="47">
        <v>202.5</v>
      </c>
      <c r="U1929" s="47">
        <v>202.5</v>
      </c>
      <c r="V1929" t="s">
        <v>71</v>
      </c>
      <c r="W1929" t="s">
        <v>72</v>
      </c>
      <c r="X1929"/>
      <c r="Y1929" t="s">
        <v>240</v>
      </c>
      <c r="Z1929" s="43" t="str">
        <f>Raw_data[[#This Row],[Month]]&amp;Raw_data[[#This Row],[Locations]]&amp;Raw_data[[#This Row],[Looker2]]</f>
        <v>45292San AntonioIOP</v>
      </c>
      <c r="AA1929" s="44" t="str">
        <f>IFERROR(VLOOKUP(Raw_data[[#This Row],[Description]],'LU Table'!$A$1:$B$50,2,0),"")</f>
        <v>IOP</v>
      </c>
      <c r="AB1929" s="44" t="str">
        <f>TRIM(MID(Raw_data[[#This Row],[Location]],LEN("Positive Recovery- ")+1,LEN(Raw_data[[#This Row],[Location]])))</f>
        <v>San Antonio</v>
      </c>
      <c r="AC1929" s="45">
        <f t="shared" si="30"/>
        <v>45292</v>
      </c>
      <c r="AD1929" s="44" t="str">
        <f>VLOOKUP(Raw_data[[#This Row],[Locations]]&amp;Raw_data[[#This Row],[Looker2]],Category!A:E,5,0)</f>
        <v>Affiliate</v>
      </c>
      <c r="AE1929" s="44" t="str">
        <f>Raw_data[[#This Row],[Locations]]&amp;Raw_data[[#This Row],[Looker2]]</f>
        <v>San AntonioIOP</v>
      </c>
    </row>
    <row r="1930" spans="1:31">
      <c r="A1930" s="15">
        <v>45313</v>
      </c>
      <c r="B1930" s="15">
        <v>45309</v>
      </c>
      <c r="C1930" t="s">
        <v>9</v>
      </c>
      <c r="D1930">
        <v>208190</v>
      </c>
      <c r="E1930" t="s">
        <v>139</v>
      </c>
      <c r="F1930" t="s">
        <v>266</v>
      </c>
      <c r="G1930" t="s">
        <v>459</v>
      </c>
      <c r="H1930" t="s">
        <v>158</v>
      </c>
      <c r="I1930" t="s">
        <v>232</v>
      </c>
      <c r="J1930" t="s">
        <v>140</v>
      </c>
      <c r="K1930" t="s">
        <v>22</v>
      </c>
      <c r="L1930" t="s">
        <v>128</v>
      </c>
      <c r="M1930">
        <v>1</v>
      </c>
      <c r="N1930" s="47">
        <v>180</v>
      </c>
      <c r="O1930" s="47">
        <v>0</v>
      </c>
      <c r="P1930" s="47">
        <v>0</v>
      </c>
      <c r="Q1930" s="47">
        <v>0</v>
      </c>
      <c r="R1930" s="47">
        <v>0</v>
      </c>
      <c r="S1930" s="47">
        <v>180</v>
      </c>
      <c r="T1930" s="47">
        <v>162</v>
      </c>
      <c r="U1930" s="47">
        <v>162</v>
      </c>
      <c r="V1930" t="s">
        <v>71</v>
      </c>
      <c r="W1930" t="s">
        <v>72</v>
      </c>
      <c r="X1930"/>
      <c r="Y1930" t="s">
        <v>240</v>
      </c>
      <c r="Z1930" s="43" t="str">
        <f>Raw_data[[#This Row],[Month]]&amp;Raw_data[[#This Row],[Locations]]&amp;Raw_data[[#This Row],[Looker2]]</f>
        <v>45292AustinIOP</v>
      </c>
      <c r="AA1930" s="44" t="str">
        <f>IFERROR(VLOOKUP(Raw_data[[#This Row],[Description]],'LU Table'!$A$1:$B$50,2,0),"")</f>
        <v>IOP</v>
      </c>
      <c r="AB1930" s="44" t="str">
        <f>TRIM(MID(Raw_data[[#This Row],[Location]],LEN("Positive Recovery- ")+1,LEN(Raw_data[[#This Row],[Location]])))</f>
        <v>Austin</v>
      </c>
      <c r="AC1930" s="45">
        <f t="shared" si="30"/>
        <v>45292</v>
      </c>
      <c r="AD1930" s="44" t="str">
        <f>VLOOKUP(Raw_data[[#This Row],[Locations]]&amp;Raw_data[[#This Row],[Looker2]],Category!A:E,5,0)</f>
        <v>Affiliate</v>
      </c>
      <c r="AE1930" s="44" t="str">
        <f>Raw_data[[#This Row],[Locations]]&amp;Raw_data[[#This Row],[Looker2]]</f>
        <v>AustinIOP</v>
      </c>
    </row>
    <row r="1931" spans="1:31">
      <c r="A1931" s="15">
        <v>45313</v>
      </c>
      <c r="B1931" s="15">
        <v>45309</v>
      </c>
      <c r="C1931" t="s">
        <v>9</v>
      </c>
      <c r="D1931">
        <v>208191</v>
      </c>
      <c r="E1931" t="s">
        <v>1022</v>
      </c>
      <c r="F1931" t="s">
        <v>287</v>
      </c>
      <c r="G1931" t="s">
        <v>1023</v>
      </c>
      <c r="H1931" t="s">
        <v>160</v>
      </c>
      <c r="I1931" t="s">
        <v>232</v>
      </c>
      <c r="J1931" t="s">
        <v>96</v>
      </c>
      <c r="K1931" t="s">
        <v>81</v>
      </c>
      <c r="L1931" t="s">
        <v>128</v>
      </c>
      <c r="M1931">
        <v>1</v>
      </c>
      <c r="N1931" s="47">
        <v>169</v>
      </c>
      <c r="O1931" s="47">
        <v>0</v>
      </c>
      <c r="P1931" s="47">
        <v>0</v>
      </c>
      <c r="Q1931" s="47">
        <v>0</v>
      </c>
      <c r="R1931" s="47">
        <v>0</v>
      </c>
      <c r="S1931" s="47">
        <v>169</v>
      </c>
      <c r="T1931" s="47">
        <v>152.1</v>
      </c>
      <c r="U1931" s="47">
        <v>152.1</v>
      </c>
      <c r="V1931" t="s">
        <v>71</v>
      </c>
      <c r="W1931" t="s">
        <v>72</v>
      </c>
      <c r="X1931"/>
      <c r="Y1931" t="s">
        <v>240</v>
      </c>
      <c r="Z1931" s="43" t="str">
        <f>Raw_data[[#This Row],[Month]]&amp;Raw_data[[#This Row],[Locations]]&amp;Raw_data[[#This Row],[Looker2]]</f>
        <v>45292Energy CorridorIOP</v>
      </c>
      <c r="AA1931" s="44" t="str">
        <f>IFERROR(VLOOKUP(Raw_data[[#This Row],[Description]],'LU Table'!$A$1:$B$50,2,0),"")</f>
        <v>IOP</v>
      </c>
      <c r="AB1931" s="44" t="str">
        <f>TRIM(MID(Raw_data[[#This Row],[Location]],LEN("Positive Recovery- ")+1,LEN(Raw_data[[#This Row],[Location]])))</f>
        <v>Energy Corridor</v>
      </c>
      <c r="AC1931" s="45">
        <f t="shared" si="30"/>
        <v>45292</v>
      </c>
      <c r="AD1931" s="44" t="str">
        <f>VLOOKUP(Raw_data[[#This Row],[Locations]]&amp;Raw_data[[#This Row],[Looker2]],Category!A:E,5,0)</f>
        <v>Affiliate</v>
      </c>
      <c r="AE1931" s="44" t="str">
        <f>Raw_data[[#This Row],[Locations]]&amp;Raw_data[[#This Row],[Looker2]]</f>
        <v>Energy CorridorIOP</v>
      </c>
    </row>
    <row r="1932" spans="1:31">
      <c r="A1932" s="15">
        <v>45313</v>
      </c>
      <c r="B1932" s="15">
        <v>45309</v>
      </c>
      <c r="C1932" t="s">
        <v>9</v>
      </c>
      <c r="D1932">
        <v>208192</v>
      </c>
      <c r="E1932" t="s">
        <v>881</v>
      </c>
      <c r="F1932" t="s">
        <v>435</v>
      </c>
      <c r="G1932" t="s">
        <v>882</v>
      </c>
      <c r="H1932" t="s">
        <v>160</v>
      </c>
      <c r="I1932" t="s">
        <v>232</v>
      </c>
      <c r="J1932" t="s">
        <v>94</v>
      </c>
      <c r="K1932" t="s">
        <v>81</v>
      </c>
      <c r="L1932" t="s">
        <v>128</v>
      </c>
      <c r="M1932">
        <v>1</v>
      </c>
      <c r="N1932" s="47">
        <v>215</v>
      </c>
      <c r="O1932" s="47">
        <v>0</v>
      </c>
      <c r="P1932" s="47">
        <v>0</v>
      </c>
      <c r="Q1932" s="47">
        <v>0</v>
      </c>
      <c r="R1932" s="47">
        <v>0</v>
      </c>
      <c r="S1932" s="47">
        <v>0</v>
      </c>
      <c r="T1932" s="47">
        <v>193.5</v>
      </c>
      <c r="U1932" s="47">
        <v>43</v>
      </c>
      <c r="V1932" t="s">
        <v>71</v>
      </c>
      <c r="W1932" t="s">
        <v>72</v>
      </c>
      <c r="X1932"/>
      <c r="Y1932" t="s">
        <v>240</v>
      </c>
      <c r="Z1932" s="43" t="str">
        <f>Raw_data[[#This Row],[Month]]&amp;Raw_data[[#This Row],[Locations]]&amp;Raw_data[[#This Row],[Looker2]]</f>
        <v>45292Energy CorridorIOP</v>
      </c>
      <c r="AA1932" s="44" t="str">
        <f>IFERROR(VLOOKUP(Raw_data[[#This Row],[Description]],'LU Table'!$A$1:$B$50,2,0),"")</f>
        <v>IOP</v>
      </c>
      <c r="AB1932" s="44" t="str">
        <f>TRIM(MID(Raw_data[[#This Row],[Location]],LEN("Positive Recovery- ")+1,LEN(Raw_data[[#This Row],[Location]])))</f>
        <v>Energy Corridor</v>
      </c>
      <c r="AC1932" s="45">
        <f t="shared" si="30"/>
        <v>45292</v>
      </c>
      <c r="AD1932" s="44" t="str">
        <f>VLOOKUP(Raw_data[[#This Row],[Locations]]&amp;Raw_data[[#This Row],[Looker2]],Category!A:E,5,0)</f>
        <v>Affiliate</v>
      </c>
      <c r="AE1932" s="44" t="str">
        <f>Raw_data[[#This Row],[Locations]]&amp;Raw_data[[#This Row],[Looker2]]</f>
        <v>Energy CorridorIOP</v>
      </c>
    </row>
    <row r="1933" spans="1:31">
      <c r="A1933" s="15">
        <v>45313</v>
      </c>
      <c r="B1933" s="15">
        <v>45309</v>
      </c>
      <c r="C1933" t="s">
        <v>9</v>
      </c>
      <c r="D1933">
        <v>208193</v>
      </c>
      <c r="E1933" t="s">
        <v>989</v>
      </c>
      <c r="F1933" t="s">
        <v>290</v>
      </c>
      <c r="G1933" t="s">
        <v>990</v>
      </c>
      <c r="H1933" t="s">
        <v>158</v>
      </c>
      <c r="I1933" t="s">
        <v>232</v>
      </c>
      <c r="J1933" t="s">
        <v>92</v>
      </c>
      <c r="K1933" t="s">
        <v>81</v>
      </c>
      <c r="L1933" t="s">
        <v>128</v>
      </c>
      <c r="M1933">
        <v>1</v>
      </c>
      <c r="N1933" s="47">
        <v>190</v>
      </c>
      <c r="O1933" s="47">
        <v>0</v>
      </c>
      <c r="P1933" s="47">
        <v>0</v>
      </c>
      <c r="Q1933" s="47">
        <v>0</v>
      </c>
      <c r="R1933" s="47">
        <v>0</v>
      </c>
      <c r="S1933" s="47">
        <v>0</v>
      </c>
      <c r="T1933" s="47">
        <v>171</v>
      </c>
      <c r="U1933" s="47">
        <v>171</v>
      </c>
      <c r="V1933" t="s">
        <v>71</v>
      </c>
      <c r="W1933" t="s">
        <v>72</v>
      </c>
      <c r="X1933"/>
      <c r="Y1933" t="s">
        <v>240</v>
      </c>
      <c r="Z1933" s="43" t="str">
        <f>Raw_data[[#This Row],[Month]]&amp;Raw_data[[#This Row],[Locations]]&amp;Raw_data[[#This Row],[Looker2]]</f>
        <v>45292Energy CorridorIOP</v>
      </c>
      <c r="AA1933" s="44" t="str">
        <f>IFERROR(VLOOKUP(Raw_data[[#This Row],[Description]],'LU Table'!$A$1:$B$50,2,0),"")</f>
        <v>IOP</v>
      </c>
      <c r="AB1933" s="44" t="str">
        <f>TRIM(MID(Raw_data[[#This Row],[Location]],LEN("Positive Recovery- ")+1,LEN(Raw_data[[#This Row],[Location]])))</f>
        <v>Energy Corridor</v>
      </c>
      <c r="AC1933" s="45">
        <f t="shared" si="30"/>
        <v>45292</v>
      </c>
      <c r="AD1933" s="44" t="str">
        <f>VLOOKUP(Raw_data[[#This Row],[Locations]]&amp;Raw_data[[#This Row],[Looker2]],Category!A:E,5,0)</f>
        <v>Affiliate</v>
      </c>
      <c r="AE1933" s="44" t="str">
        <f>Raw_data[[#This Row],[Locations]]&amp;Raw_data[[#This Row],[Looker2]]</f>
        <v>Energy CorridorIOP</v>
      </c>
    </row>
    <row r="1934" spans="1:31">
      <c r="A1934" s="15">
        <v>45313</v>
      </c>
      <c r="B1934" s="15">
        <v>45309</v>
      </c>
      <c r="C1934" t="s">
        <v>9</v>
      </c>
      <c r="D1934">
        <v>208194</v>
      </c>
      <c r="E1934" t="s">
        <v>750</v>
      </c>
      <c r="F1934" t="s">
        <v>438</v>
      </c>
      <c r="G1934" t="s">
        <v>751</v>
      </c>
      <c r="H1934" t="s">
        <v>159</v>
      </c>
      <c r="I1934" t="s">
        <v>232</v>
      </c>
      <c r="J1934" t="s">
        <v>17</v>
      </c>
      <c r="K1934" t="s">
        <v>81</v>
      </c>
      <c r="L1934" t="s">
        <v>128</v>
      </c>
      <c r="M1934">
        <v>1</v>
      </c>
      <c r="N1934" s="47">
        <v>225</v>
      </c>
      <c r="O1934" s="47">
        <v>0</v>
      </c>
      <c r="P1934" s="47">
        <v>0</v>
      </c>
      <c r="Q1934" s="47">
        <v>0</v>
      </c>
      <c r="R1934" s="47">
        <v>0</v>
      </c>
      <c r="S1934" s="47">
        <v>225</v>
      </c>
      <c r="T1934" s="47">
        <v>225</v>
      </c>
      <c r="U1934" s="47">
        <v>225</v>
      </c>
      <c r="V1934" t="s">
        <v>71</v>
      </c>
      <c r="W1934" t="s">
        <v>72</v>
      </c>
      <c r="X1934"/>
      <c r="Y1934" t="s">
        <v>240</v>
      </c>
      <c r="Z1934" s="43" t="str">
        <f>Raw_data[[#This Row],[Month]]&amp;Raw_data[[#This Row],[Locations]]&amp;Raw_data[[#This Row],[Looker2]]</f>
        <v>45292Energy CorridorIOP</v>
      </c>
      <c r="AA1934" s="44" t="str">
        <f>IFERROR(VLOOKUP(Raw_data[[#This Row],[Description]],'LU Table'!$A$1:$B$50,2,0),"")</f>
        <v>IOP</v>
      </c>
      <c r="AB1934" s="44" t="str">
        <f>TRIM(MID(Raw_data[[#This Row],[Location]],LEN("Positive Recovery- ")+1,LEN(Raw_data[[#This Row],[Location]])))</f>
        <v>Energy Corridor</v>
      </c>
      <c r="AC1934" s="45">
        <f t="shared" si="30"/>
        <v>45292</v>
      </c>
      <c r="AD1934" s="44" t="str">
        <f>VLOOKUP(Raw_data[[#This Row],[Locations]]&amp;Raw_data[[#This Row],[Looker2]],Category!A:E,5,0)</f>
        <v>Affiliate</v>
      </c>
      <c r="AE1934" s="44" t="str">
        <f>Raw_data[[#This Row],[Locations]]&amp;Raw_data[[#This Row],[Looker2]]</f>
        <v>Energy CorridorIOP</v>
      </c>
    </row>
    <row r="1935" spans="1:31">
      <c r="A1935" s="15">
        <v>45313</v>
      </c>
      <c r="B1935" s="15">
        <v>45309</v>
      </c>
      <c r="C1935" t="s">
        <v>9</v>
      </c>
      <c r="D1935">
        <v>208195</v>
      </c>
      <c r="E1935" t="s">
        <v>1042</v>
      </c>
      <c r="F1935" t="s">
        <v>1043</v>
      </c>
      <c r="G1935" t="s">
        <v>1044</v>
      </c>
      <c r="H1935" t="s">
        <v>159</v>
      </c>
      <c r="I1935" t="s">
        <v>232</v>
      </c>
      <c r="J1935" t="s">
        <v>17</v>
      </c>
      <c r="K1935" t="s">
        <v>81</v>
      </c>
      <c r="L1935" t="s">
        <v>128</v>
      </c>
      <c r="M1935">
        <v>1</v>
      </c>
      <c r="N1935" s="47">
        <v>225</v>
      </c>
      <c r="O1935" s="47">
        <v>0</v>
      </c>
      <c r="P1935" s="47">
        <v>0</v>
      </c>
      <c r="Q1935" s="47">
        <v>0</v>
      </c>
      <c r="R1935" s="47">
        <v>0</v>
      </c>
      <c r="S1935" s="47">
        <v>225</v>
      </c>
      <c r="T1935" s="47">
        <v>225</v>
      </c>
      <c r="U1935" s="47">
        <v>225</v>
      </c>
      <c r="V1935" t="s">
        <v>71</v>
      </c>
      <c r="W1935" t="s">
        <v>72</v>
      </c>
      <c r="X1935"/>
      <c r="Y1935" t="s">
        <v>240</v>
      </c>
      <c r="Z1935" s="43" t="str">
        <f>Raw_data[[#This Row],[Month]]&amp;Raw_data[[#This Row],[Locations]]&amp;Raw_data[[#This Row],[Looker2]]</f>
        <v>45292Energy CorridorIOP</v>
      </c>
      <c r="AA1935" s="44" t="str">
        <f>IFERROR(VLOOKUP(Raw_data[[#This Row],[Description]],'LU Table'!$A$1:$B$50,2,0),"")</f>
        <v>IOP</v>
      </c>
      <c r="AB1935" s="44" t="str">
        <f>TRIM(MID(Raw_data[[#This Row],[Location]],LEN("Positive Recovery- ")+1,LEN(Raw_data[[#This Row],[Location]])))</f>
        <v>Energy Corridor</v>
      </c>
      <c r="AC1935" s="45">
        <f t="shared" si="30"/>
        <v>45292</v>
      </c>
      <c r="AD1935" s="44" t="str">
        <f>VLOOKUP(Raw_data[[#This Row],[Locations]]&amp;Raw_data[[#This Row],[Looker2]],Category!A:E,5,0)</f>
        <v>Affiliate</v>
      </c>
      <c r="AE1935" s="44" t="str">
        <f>Raw_data[[#This Row],[Locations]]&amp;Raw_data[[#This Row],[Looker2]]</f>
        <v>Energy CorridorIOP</v>
      </c>
    </row>
    <row r="1936" spans="1:31">
      <c r="A1936" s="15">
        <v>45313</v>
      </c>
      <c r="B1936" s="15">
        <v>45309</v>
      </c>
      <c r="C1936" t="s">
        <v>9</v>
      </c>
      <c r="D1936">
        <v>208196</v>
      </c>
      <c r="E1936" t="s">
        <v>67</v>
      </c>
      <c r="F1936" t="s">
        <v>375</v>
      </c>
      <c r="G1936" t="s">
        <v>376</v>
      </c>
      <c r="H1936" t="s">
        <v>169</v>
      </c>
      <c r="I1936" t="s">
        <v>232</v>
      </c>
      <c r="J1936" t="s">
        <v>17</v>
      </c>
      <c r="K1936" t="s">
        <v>81</v>
      </c>
      <c r="L1936" t="s">
        <v>23</v>
      </c>
      <c r="M1936">
        <v>1</v>
      </c>
      <c r="N1936" s="47">
        <v>40</v>
      </c>
      <c r="O1936" s="47">
        <v>0</v>
      </c>
      <c r="P1936" s="47">
        <v>0</v>
      </c>
      <c r="Q1936" s="47">
        <v>0</v>
      </c>
      <c r="R1936" s="47">
        <v>0</v>
      </c>
      <c r="S1936" s="47">
        <v>40</v>
      </c>
      <c r="T1936" s="47">
        <v>40</v>
      </c>
      <c r="U1936" s="47">
        <v>40</v>
      </c>
      <c r="V1936" t="s">
        <v>71</v>
      </c>
      <c r="W1936" t="s">
        <v>72</v>
      </c>
      <c r="X1936"/>
      <c r="Y1936" t="s">
        <v>240</v>
      </c>
      <c r="Z1936" s="43" t="str">
        <f>Raw_data[[#This Row],[Month]]&amp;Raw_data[[#This Row],[Locations]]&amp;Raw_data[[#This Row],[Looker2]]</f>
        <v>45292Energy CorridorAftercare</v>
      </c>
      <c r="AA1936" s="44" t="str">
        <f>IFERROR(VLOOKUP(Raw_data[[#This Row],[Description]],'LU Table'!$A$1:$B$50,2,0),"")</f>
        <v>Aftercare</v>
      </c>
      <c r="AB1936" s="44" t="str">
        <f>TRIM(MID(Raw_data[[#This Row],[Location]],LEN("Positive Recovery- ")+1,LEN(Raw_data[[#This Row],[Location]])))</f>
        <v>Energy Corridor</v>
      </c>
      <c r="AC1936" s="45">
        <f t="shared" si="30"/>
        <v>45292</v>
      </c>
      <c r="AD1936" s="44" t="str">
        <f>VLOOKUP(Raw_data[[#This Row],[Locations]]&amp;Raw_data[[#This Row],[Looker2]],Category!A:E,5,0)</f>
        <v>Affiliate</v>
      </c>
      <c r="AE1936" s="44" t="str">
        <f>Raw_data[[#This Row],[Locations]]&amp;Raw_data[[#This Row],[Looker2]]</f>
        <v>Energy CorridorAftercare</v>
      </c>
    </row>
    <row r="1937" spans="1:31">
      <c r="A1937" s="15">
        <v>45313</v>
      </c>
      <c r="B1937" s="15">
        <v>45309</v>
      </c>
      <c r="C1937" t="s">
        <v>9</v>
      </c>
      <c r="D1937">
        <v>208197</v>
      </c>
      <c r="E1937" t="s">
        <v>84</v>
      </c>
      <c r="F1937" t="s">
        <v>391</v>
      </c>
      <c r="G1937" t="s">
        <v>392</v>
      </c>
      <c r="H1937" t="s">
        <v>169</v>
      </c>
      <c r="I1937" t="s">
        <v>232</v>
      </c>
      <c r="J1937" t="s">
        <v>17</v>
      </c>
      <c r="K1937" t="s">
        <v>81</v>
      </c>
      <c r="L1937" t="s">
        <v>23</v>
      </c>
      <c r="M1937">
        <v>1</v>
      </c>
      <c r="N1937" s="47">
        <v>40</v>
      </c>
      <c r="O1937" s="47">
        <v>0</v>
      </c>
      <c r="P1937" s="47">
        <v>0</v>
      </c>
      <c r="Q1937" s="47">
        <v>0</v>
      </c>
      <c r="R1937" s="47">
        <v>0</v>
      </c>
      <c r="S1937" s="47">
        <v>40</v>
      </c>
      <c r="T1937" s="47">
        <v>40</v>
      </c>
      <c r="U1937" s="47">
        <v>40</v>
      </c>
      <c r="V1937" t="s">
        <v>71</v>
      </c>
      <c r="W1937" t="s">
        <v>72</v>
      </c>
      <c r="X1937"/>
      <c r="Y1937" t="s">
        <v>240</v>
      </c>
      <c r="Z1937" s="43" t="str">
        <f>Raw_data[[#This Row],[Month]]&amp;Raw_data[[#This Row],[Locations]]&amp;Raw_data[[#This Row],[Looker2]]</f>
        <v>45292Energy CorridorAftercare</v>
      </c>
      <c r="AA1937" s="44" t="str">
        <f>IFERROR(VLOOKUP(Raw_data[[#This Row],[Description]],'LU Table'!$A$1:$B$50,2,0),"")</f>
        <v>Aftercare</v>
      </c>
      <c r="AB1937" s="44" t="str">
        <f>TRIM(MID(Raw_data[[#This Row],[Location]],LEN("Positive Recovery- ")+1,LEN(Raw_data[[#This Row],[Location]])))</f>
        <v>Energy Corridor</v>
      </c>
      <c r="AC1937" s="45">
        <f t="shared" si="30"/>
        <v>45292</v>
      </c>
      <c r="AD1937" s="44" t="str">
        <f>VLOOKUP(Raw_data[[#This Row],[Locations]]&amp;Raw_data[[#This Row],[Looker2]],Category!A:E,5,0)</f>
        <v>Affiliate</v>
      </c>
      <c r="AE1937" s="44" t="str">
        <f>Raw_data[[#This Row],[Locations]]&amp;Raw_data[[#This Row],[Looker2]]</f>
        <v>Energy CorridorAftercare</v>
      </c>
    </row>
    <row r="1938" spans="1:31">
      <c r="A1938" s="15">
        <v>45313</v>
      </c>
      <c r="B1938" s="15">
        <v>45309</v>
      </c>
      <c r="C1938" t="s">
        <v>9</v>
      </c>
      <c r="D1938">
        <v>208198</v>
      </c>
      <c r="E1938" t="s">
        <v>101</v>
      </c>
      <c r="F1938" t="s">
        <v>389</v>
      </c>
      <c r="G1938" t="s">
        <v>390</v>
      </c>
      <c r="H1938" t="s">
        <v>169</v>
      </c>
      <c r="I1938" t="s">
        <v>232</v>
      </c>
      <c r="J1938" t="s">
        <v>17</v>
      </c>
      <c r="K1938" t="s">
        <v>81</v>
      </c>
      <c r="L1938" t="s">
        <v>23</v>
      </c>
      <c r="M1938">
        <v>1</v>
      </c>
      <c r="N1938" s="47">
        <v>40</v>
      </c>
      <c r="O1938" s="47">
        <v>0</v>
      </c>
      <c r="P1938" s="47">
        <v>0</v>
      </c>
      <c r="Q1938" s="47">
        <v>0</v>
      </c>
      <c r="R1938" s="47">
        <v>0</v>
      </c>
      <c r="S1938" s="47">
        <v>40</v>
      </c>
      <c r="T1938" s="47">
        <v>40</v>
      </c>
      <c r="U1938" s="47">
        <v>40</v>
      </c>
      <c r="V1938" t="s">
        <v>71</v>
      </c>
      <c r="W1938" t="s">
        <v>72</v>
      </c>
      <c r="X1938"/>
      <c r="Y1938" t="s">
        <v>240</v>
      </c>
      <c r="Z1938" s="43" t="str">
        <f>Raw_data[[#This Row],[Month]]&amp;Raw_data[[#This Row],[Locations]]&amp;Raw_data[[#This Row],[Looker2]]</f>
        <v>45292Energy CorridorAftercare</v>
      </c>
      <c r="AA1938" s="44" t="str">
        <f>IFERROR(VLOOKUP(Raw_data[[#This Row],[Description]],'LU Table'!$A$1:$B$50,2,0),"")</f>
        <v>Aftercare</v>
      </c>
      <c r="AB1938" s="44" t="str">
        <f>TRIM(MID(Raw_data[[#This Row],[Location]],LEN("Positive Recovery- ")+1,LEN(Raw_data[[#This Row],[Location]])))</f>
        <v>Energy Corridor</v>
      </c>
      <c r="AC1938" s="45">
        <f t="shared" si="30"/>
        <v>45292</v>
      </c>
      <c r="AD1938" s="44" t="str">
        <f>VLOOKUP(Raw_data[[#This Row],[Locations]]&amp;Raw_data[[#This Row],[Looker2]],Category!A:E,5,0)</f>
        <v>Affiliate</v>
      </c>
      <c r="AE1938" s="44" t="str">
        <f>Raw_data[[#This Row],[Locations]]&amp;Raw_data[[#This Row],[Looker2]]</f>
        <v>Energy CorridorAftercare</v>
      </c>
    </row>
    <row r="1939" spans="1:31">
      <c r="A1939" s="15">
        <v>45313</v>
      </c>
      <c r="B1939" s="15">
        <v>45309</v>
      </c>
      <c r="C1939" t="s">
        <v>9</v>
      </c>
      <c r="D1939">
        <v>208199</v>
      </c>
      <c r="E1939" t="s">
        <v>61</v>
      </c>
      <c r="F1939" t="s">
        <v>371</v>
      </c>
      <c r="G1939" t="s">
        <v>372</v>
      </c>
      <c r="H1939" t="s">
        <v>169</v>
      </c>
      <c r="I1939" t="s">
        <v>232</v>
      </c>
      <c r="J1939" t="s">
        <v>17</v>
      </c>
      <c r="K1939" t="s">
        <v>81</v>
      </c>
      <c r="L1939" t="s">
        <v>23</v>
      </c>
      <c r="M1939">
        <v>1</v>
      </c>
      <c r="N1939" s="47">
        <v>40</v>
      </c>
      <c r="O1939" s="47">
        <v>0</v>
      </c>
      <c r="P1939" s="47">
        <v>0</v>
      </c>
      <c r="Q1939" s="47">
        <v>0</v>
      </c>
      <c r="R1939" s="47">
        <v>0</v>
      </c>
      <c r="S1939" s="47">
        <v>40</v>
      </c>
      <c r="T1939" s="47">
        <v>40</v>
      </c>
      <c r="U1939" s="47">
        <v>40</v>
      </c>
      <c r="V1939" t="s">
        <v>71</v>
      </c>
      <c r="W1939" t="s">
        <v>72</v>
      </c>
      <c r="X1939"/>
      <c r="Y1939" t="s">
        <v>240</v>
      </c>
      <c r="Z1939" s="43" t="str">
        <f>Raw_data[[#This Row],[Month]]&amp;Raw_data[[#This Row],[Locations]]&amp;Raw_data[[#This Row],[Looker2]]</f>
        <v>45292Energy CorridorAftercare</v>
      </c>
      <c r="AA1939" s="44" t="str">
        <f>IFERROR(VLOOKUP(Raw_data[[#This Row],[Description]],'LU Table'!$A$1:$B$50,2,0),"")</f>
        <v>Aftercare</v>
      </c>
      <c r="AB1939" s="44" t="str">
        <f>TRIM(MID(Raw_data[[#This Row],[Location]],LEN("Positive Recovery- ")+1,LEN(Raw_data[[#This Row],[Location]])))</f>
        <v>Energy Corridor</v>
      </c>
      <c r="AC1939" s="45">
        <f t="shared" si="30"/>
        <v>45292</v>
      </c>
      <c r="AD1939" s="44" t="str">
        <f>VLOOKUP(Raw_data[[#This Row],[Locations]]&amp;Raw_data[[#This Row],[Looker2]],Category!A:E,5,0)</f>
        <v>Affiliate</v>
      </c>
      <c r="AE1939" s="44" t="str">
        <f>Raw_data[[#This Row],[Locations]]&amp;Raw_data[[#This Row],[Looker2]]</f>
        <v>Energy CorridorAftercare</v>
      </c>
    </row>
    <row r="1940" spans="1:31">
      <c r="A1940" s="15">
        <v>45313</v>
      </c>
      <c r="B1940" s="15">
        <v>45309</v>
      </c>
      <c r="C1940" t="s">
        <v>9</v>
      </c>
      <c r="D1940">
        <v>208200</v>
      </c>
      <c r="E1940" t="s">
        <v>68</v>
      </c>
      <c r="F1940" t="s">
        <v>349</v>
      </c>
      <c r="G1940" t="s">
        <v>364</v>
      </c>
      <c r="H1940" t="s">
        <v>169</v>
      </c>
      <c r="I1940" t="s">
        <v>232</v>
      </c>
      <c r="J1940" t="s">
        <v>17</v>
      </c>
      <c r="K1940" t="s">
        <v>81</v>
      </c>
      <c r="L1940" t="s">
        <v>23</v>
      </c>
      <c r="M1940">
        <v>1</v>
      </c>
      <c r="N1940" s="47">
        <v>40</v>
      </c>
      <c r="O1940" s="47">
        <v>0</v>
      </c>
      <c r="P1940" s="47">
        <v>0</v>
      </c>
      <c r="Q1940" s="47">
        <v>0</v>
      </c>
      <c r="R1940" s="47">
        <v>0</v>
      </c>
      <c r="S1940" s="47">
        <v>40</v>
      </c>
      <c r="T1940" s="47">
        <v>40</v>
      </c>
      <c r="U1940" s="47">
        <v>40</v>
      </c>
      <c r="V1940" t="s">
        <v>71</v>
      </c>
      <c r="W1940" t="s">
        <v>72</v>
      </c>
      <c r="X1940"/>
      <c r="Y1940" t="s">
        <v>240</v>
      </c>
      <c r="Z1940" s="43" t="str">
        <f>Raw_data[[#This Row],[Month]]&amp;Raw_data[[#This Row],[Locations]]&amp;Raw_data[[#This Row],[Looker2]]</f>
        <v>45292Energy CorridorAftercare</v>
      </c>
      <c r="AA1940" s="44" t="str">
        <f>IFERROR(VLOOKUP(Raw_data[[#This Row],[Description]],'LU Table'!$A$1:$B$50,2,0),"")</f>
        <v>Aftercare</v>
      </c>
      <c r="AB1940" s="44" t="str">
        <f>TRIM(MID(Raw_data[[#This Row],[Location]],LEN("Positive Recovery- ")+1,LEN(Raw_data[[#This Row],[Location]])))</f>
        <v>Energy Corridor</v>
      </c>
      <c r="AC1940" s="45">
        <f t="shared" si="30"/>
        <v>45292</v>
      </c>
      <c r="AD1940" s="44" t="str">
        <f>VLOOKUP(Raw_data[[#This Row],[Locations]]&amp;Raw_data[[#This Row],[Looker2]],Category!A:E,5,0)</f>
        <v>Affiliate</v>
      </c>
      <c r="AE1940" s="44" t="str">
        <f>Raw_data[[#This Row],[Locations]]&amp;Raw_data[[#This Row],[Looker2]]</f>
        <v>Energy CorridorAftercare</v>
      </c>
    </row>
    <row r="1941" spans="1:31">
      <c r="A1941" s="15">
        <v>45313</v>
      </c>
      <c r="B1941" s="15">
        <v>45309</v>
      </c>
      <c r="C1941" t="s">
        <v>9</v>
      </c>
      <c r="D1941">
        <v>208201</v>
      </c>
      <c r="E1941" t="s">
        <v>80</v>
      </c>
      <c r="F1941" t="s">
        <v>377</v>
      </c>
      <c r="G1941" t="s">
        <v>291</v>
      </c>
      <c r="H1941" t="s">
        <v>169</v>
      </c>
      <c r="I1941" t="s">
        <v>232</v>
      </c>
      <c r="J1941" t="s">
        <v>17</v>
      </c>
      <c r="K1941" t="s">
        <v>81</v>
      </c>
      <c r="L1941" t="s">
        <v>23</v>
      </c>
      <c r="M1941">
        <v>1</v>
      </c>
      <c r="N1941" s="47">
        <v>40</v>
      </c>
      <c r="O1941" s="47">
        <v>0</v>
      </c>
      <c r="P1941" s="47">
        <v>0</v>
      </c>
      <c r="Q1941" s="47">
        <v>0</v>
      </c>
      <c r="R1941" s="47">
        <v>0</v>
      </c>
      <c r="S1941" s="47">
        <v>40</v>
      </c>
      <c r="T1941" s="47">
        <v>40</v>
      </c>
      <c r="U1941" s="47">
        <v>40</v>
      </c>
      <c r="V1941" t="s">
        <v>71</v>
      </c>
      <c r="W1941" t="s">
        <v>72</v>
      </c>
      <c r="X1941"/>
      <c r="Y1941" t="s">
        <v>240</v>
      </c>
      <c r="Z1941" s="43" t="str">
        <f>Raw_data[[#This Row],[Month]]&amp;Raw_data[[#This Row],[Locations]]&amp;Raw_data[[#This Row],[Looker2]]</f>
        <v>45292Energy CorridorAftercare</v>
      </c>
      <c r="AA1941" s="44" t="str">
        <f>IFERROR(VLOOKUP(Raw_data[[#This Row],[Description]],'LU Table'!$A$1:$B$50,2,0),"")</f>
        <v>Aftercare</v>
      </c>
      <c r="AB1941" s="44" t="str">
        <f>TRIM(MID(Raw_data[[#This Row],[Location]],LEN("Positive Recovery- ")+1,LEN(Raw_data[[#This Row],[Location]])))</f>
        <v>Energy Corridor</v>
      </c>
      <c r="AC1941" s="45">
        <f t="shared" si="30"/>
        <v>45292</v>
      </c>
      <c r="AD1941" s="44" t="str">
        <f>VLOOKUP(Raw_data[[#This Row],[Locations]]&amp;Raw_data[[#This Row],[Looker2]],Category!A:E,5,0)</f>
        <v>Affiliate</v>
      </c>
      <c r="AE1941" s="44" t="str">
        <f>Raw_data[[#This Row],[Locations]]&amp;Raw_data[[#This Row],[Looker2]]</f>
        <v>Energy CorridorAftercare</v>
      </c>
    </row>
    <row r="1942" spans="1:31">
      <c r="A1942" s="15">
        <v>45313</v>
      </c>
      <c r="B1942" s="15">
        <v>45309</v>
      </c>
      <c r="C1942" t="s">
        <v>9</v>
      </c>
      <c r="D1942">
        <v>208202</v>
      </c>
      <c r="E1942" t="s">
        <v>82</v>
      </c>
      <c r="F1942" t="s">
        <v>348</v>
      </c>
      <c r="G1942" t="s">
        <v>388</v>
      </c>
      <c r="H1942" t="s">
        <v>169</v>
      </c>
      <c r="I1942" t="s">
        <v>232</v>
      </c>
      <c r="J1942" t="s">
        <v>17</v>
      </c>
      <c r="K1942" t="s">
        <v>81</v>
      </c>
      <c r="L1942" t="s">
        <v>23</v>
      </c>
      <c r="M1942">
        <v>1</v>
      </c>
      <c r="N1942" s="47">
        <v>40</v>
      </c>
      <c r="O1942" s="47">
        <v>0</v>
      </c>
      <c r="P1942" s="47">
        <v>0</v>
      </c>
      <c r="Q1942" s="47">
        <v>0</v>
      </c>
      <c r="R1942" s="47">
        <v>0</v>
      </c>
      <c r="S1942" s="47">
        <v>40</v>
      </c>
      <c r="T1942" s="47">
        <v>40</v>
      </c>
      <c r="U1942" s="47">
        <v>40</v>
      </c>
      <c r="V1942" t="s">
        <v>71</v>
      </c>
      <c r="W1942" t="s">
        <v>72</v>
      </c>
      <c r="X1942"/>
      <c r="Y1942" t="s">
        <v>240</v>
      </c>
      <c r="Z1942" s="43" t="str">
        <f>Raw_data[[#This Row],[Month]]&amp;Raw_data[[#This Row],[Locations]]&amp;Raw_data[[#This Row],[Looker2]]</f>
        <v>45292Energy CorridorAftercare</v>
      </c>
      <c r="AA1942" s="44" t="str">
        <f>IFERROR(VLOOKUP(Raw_data[[#This Row],[Description]],'LU Table'!$A$1:$B$50,2,0),"")</f>
        <v>Aftercare</v>
      </c>
      <c r="AB1942" s="44" t="str">
        <f>TRIM(MID(Raw_data[[#This Row],[Location]],LEN("Positive Recovery- ")+1,LEN(Raw_data[[#This Row],[Location]])))</f>
        <v>Energy Corridor</v>
      </c>
      <c r="AC1942" s="45">
        <f t="shared" si="30"/>
        <v>45292</v>
      </c>
      <c r="AD1942" s="44" t="str">
        <f>VLOOKUP(Raw_data[[#This Row],[Locations]]&amp;Raw_data[[#This Row],[Looker2]],Category!A:E,5,0)</f>
        <v>Affiliate</v>
      </c>
      <c r="AE1942" s="44" t="str">
        <f>Raw_data[[#This Row],[Locations]]&amp;Raw_data[[#This Row],[Looker2]]</f>
        <v>Energy CorridorAftercare</v>
      </c>
    </row>
    <row r="1943" spans="1:31">
      <c r="A1943" s="15">
        <v>45313</v>
      </c>
      <c r="B1943" s="15">
        <v>45309</v>
      </c>
      <c r="C1943" t="s">
        <v>9</v>
      </c>
      <c r="D1943">
        <v>208203</v>
      </c>
      <c r="E1943" t="s">
        <v>66</v>
      </c>
      <c r="F1943" t="s">
        <v>378</v>
      </c>
      <c r="G1943" t="s">
        <v>313</v>
      </c>
      <c r="H1943" t="s">
        <v>169</v>
      </c>
      <c r="I1943" t="s">
        <v>232</v>
      </c>
      <c r="J1943" t="s">
        <v>17</v>
      </c>
      <c r="K1943" t="s">
        <v>81</v>
      </c>
      <c r="L1943" t="s">
        <v>23</v>
      </c>
      <c r="M1943">
        <v>1</v>
      </c>
      <c r="N1943" s="47">
        <v>40</v>
      </c>
      <c r="O1943" s="47">
        <v>0</v>
      </c>
      <c r="P1943" s="47">
        <v>0</v>
      </c>
      <c r="Q1943" s="47">
        <v>0</v>
      </c>
      <c r="R1943" s="47">
        <v>0</v>
      </c>
      <c r="S1943" s="47">
        <v>40</v>
      </c>
      <c r="T1943" s="47">
        <v>40</v>
      </c>
      <c r="U1943" s="47">
        <v>40</v>
      </c>
      <c r="V1943" t="s">
        <v>71</v>
      </c>
      <c r="W1943" t="s">
        <v>72</v>
      </c>
      <c r="X1943"/>
      <c r="Y1943" t="s">
        <v>240</v>
      </c>
      <c r="Z1943" s="43" t="str">
        <f>Raw_data[[#This Row],[Month]]&amp;Raw_data[[#This Row],[Locations]]&amp;Raw_data[[#This Row],[Looker2]]</f>
        <v>45292Energy CorridorAftercare</v>
      </c>
      <c r="AA1943" s="44" t="str">
        <f>IFERROR(VLOOKUP(Raw_data[[#This Row],[Description]],'LU Table'!$A$1:$B$50,2,0),"")</f>
        <v>Aftercare</v>
      </c>
      <c r="AB1943" s="44" t="str">
        <f>TRIM(MID(Raw_data[[#This Row],[Location]],LEN("Positive Recovery- ")+1,LEN(Raw_data[[#This Row],[Location]])))</f>
        <v>Energy Corridor</v>
      </c>
      <c r="AC1943" s="45">
        <f t="shared" si="30"/>
        <v>45292</v>
      </c>
      <c r="AD1943" s="44" t="str">
        <f>VLOOKUP(Raw_data[[#This Row],[Locations]]&amp;Raw_data[[#This Row],[Looker2]],Category!A:E,5,0)</f>
        <v>Affiliate</v>
      </c>
      <c r="AE1943" s="44" t="str">
        <f>Raw_data[[#This Row],[Locations]]&amp;Raw_data[[#This Row],[Looker2]]</f>
        <v>Energy CorridorAftercare</v>
      </c>
    </row>
    <row r="1944" spans="1:31">
      <c r="A1944" s="15">
        <v>45313</v>
      </c>
      <c r="B1944" s="15">
        <v>45309</v>
      </c>
      <c r="C1944" t="s">
        <v>9</v>
      </c>
      <c r="D1944">
        <v>208204</v>
      </c>
      <c r="E1944" t="s">
        <v>98</v>
      </c>
      <c r="F1944" t="s">
        <v>365</v>
      </c>
      <c r="G1944" t="s">
        <v>366</v>
      </c>
      <c r="H1944" t="s">
        <v>172</v>
      </c>
      <c r="I1944" t="s">
        <v>232</v>
      </c>
      <c r="J1944" t="s">
        <v>17</v>
      </c>
      <c r="K1944" t="s">
        <v>81</v>
      </c>
      <c r="L1944" t="s">
        <v>135</v>
      </c>
      <c r="M1944">
        <v>1</v>
      </c>
      <c r="N1944" s="47">
        <v>40</v>
      </c>
      <c r="O1944" s="47">
        <v>0</v>
      </c>
      <c r="P1944" s="47">
        <v>0</v>
      </c>
      <c r="Q1944" s="47">
        <v>0</v>
      </c>
      <c r="R1944" s="47">
        <v>0</v>
      </c>
      <c r="S1944" s="47">
        <v>40</v>
      </c>
      <c r="T1944" s="47">
        <v>40</v>
      </c>
      <c r="U1944" s="47">
        <v>40</v>
      </c>
      <c r="V1944" t="s">
        <v>71</v>
      </c>
      <c r="W1944" t="s">
        <v>72</v>
      </c>
      <c r="X1944"/>
      <c r="Y1944" t="s">
        <v>240</v>
      </c>
      <c r="Z1944" s="43" t="str">
        <f>Raw_data[[#This Row],[Month]]&amp;Raw_data[[#This Row],[Locations]]&amp;Raw_data[[#This Row],[Looker2]]</f>
        <v>45292Energy CorridorAftercare</v>
      </c>
      <c r="AA1944" s="44" t="str">
        <f>IFERROR(VLOOKUP(Raw_data[[#This Row],[Description]],'LU Table'!$A$1:$B$50,2,0),"")</f>
        <v>Aftercare</v>
      </c>
      <c r="AB1944" s="44" t="str">
        <f>TRIM(MID(Raw_data[[#This Row],[Location]],LEN("Positive Recovery- ")+1,LEN(Raw_data[[#This Row],[Location]])))</f>
        <v>Energy Corridor</v>
      </c>
      <c r="AC1944" s="45">
        <f t="shared" si="30"/>
        <v>45292</v>
      </c>
      <c r="AD1944" s="44" t="str">
        <f>VLOOKUP(Raw_data[[#This Row],[Locations]]&amp;Raw_data[[#This Row],[Looker2]],Category!A:E,5,0)</f>
        <v>Affiliate</v>
      </c>
      <c r="AE1944" s="44" t="str">
        <f>Raw_data[[#This Row],[Locations]]&amp;Raw_data[[#This Row],[Looker2]]</f>
        <v>Energy CorridorAftercare</v>
      </c>
    </row>
    <row r="1945" spans="1:31">
      <c r="A1945" s="15">
        <v>45313</v>
      </c>
      <c r="B1945" s="15">
        <v>45309</v>
      </c>
      <c r="C1945" t="s">
        <v>9</v>
      </c>
      <c r="D1945">
        <v>208205</v>
      </c>
      <c r="E1945" t="s">
        <v>115</v>
      </c>
      <c r="F1945" t="s">
        <v>285</v>
      </c>
      <c r="G1945" t="s">
        <v>286</v>
      </c>
      <c r="H1945" t="s">
        <v>172</v>
      </c>
      <c r="I1945" t="s">
        <v>232</v>
      </c>
      <c r="J1945" t="s">
        <v>17</v>
      </c>
      <c r="K1945" t="s">
        <v>81</v>
      </c>
      <c r="L1945" t="s">
        <v>135</v>
      </c>
      <c r="M1945">
        <v>1</v>
      </c>
      <c r="N1945" s="47">
        <v>40</v>
      </c>
      <c r="O1945" s="47">
        <v>0</v>
      </c>
      <c r="P1945" s="47">
        <v>0</v>
      </c>
      <c r="Q1945" s="47">
        <v>0</v>
      </c>
      <c r="R1945" s="47">
        <v>0</v>
      </c>
      <c r="S1945" s="47">
        <v>40</v>
      </c>
      <c r="T1945" s="47">
        <v>40</v>
      </c>
      <c r="U1945" s="47">
        <v>40</v>
      </c>
      <c r="V1945" t="s">
        <v>71</v>
      </c>
      <c r="W1945" t="s">
        <v>72</v>
      </c>
      <c r="X1945"/>
      <c r="Y1945" t="s">
        <v>240</v>
      </c>
      <c r="Z1945" s="43" t="str">
        <f>Raw_data[[#This Row],[Month]]&amp;Raw_data[[#This Row],[Locations]]&amp;Raw_data[[#This Row],[Looker2]]</f>
        <v>45292Energy CorridorAftercare</v>
      </c>
      <c r="AA1945" s="44" t="str">
        <f>IFERROR(VLOOKUP(Raw_data[[#This Row],[Description]],'LU Table'!$A$1:$B$50,2,0),"")</f>
        <v>Aftercare</v>
      </c>
      <c r="AB1945" s="44" t="str">
        <f>TRIM(MID(Raw_data[[#This Row],[Location]],LEN("Positive Recovery- ")+1,LEN(Raw_data[[#This Row],[Location]])))</f>
        <v>Energy Corridor</v>
      </c>
      <c r="AC1945" s="45">
        <f t="shared" si="30"/>
        <v>45292</v>
      </c>
      <c r="AD1945" s="44" t="str">
        <f>VLOOKUP(Raw_data[[#This Row],[Locations]]&amp;Raw_data[[#This Row],[Looker2]],Category!A:E,5,0)</f>
        <v>Affiliate</v>
      </c>
      <c r="AE1945" s="44" t="str">
        <f>Raw_data[[#This Row],[Locations]]&amp;Raw_data[[#This Row],[Looker2]]</f>
        <v>Energy CorridorAftercare</v>
      </c>
    </row>
    <row r="1946" spans="1:31">
      <c r="A1946" s="15">
        <v>45313</v>
      </c>
      <c r="B1946" s="15">
        <v>45309</v>
      </c>
      <c r="C1946" t="s">
        <v>9</v>
      </c>
      <c r="D1946">
        <v>208206</v>
      </c>
      <c r="E1946" t="s">
        <v>182</v>
      </c>
      <c r="F1946" t="s">
        <v>525</v>
      </c>
      <c r="G1946" t="s">
        <v>526</v>
      </c>
      <c r="H1946" t="s">
        <v>172</v>
      </c>
      <c r="I1946" t="s">
        <v>232</v>
      </c>
      <c r="J1946" t="s">
        <v>17</v>
      </c>
      <c r="K1946" t="s">
        <v>81</v>
      </c>
      <c r="L1946" t="s">
        <v>135</v>
      </c>
      <c r="M1946">
        <v>1</v>
      </c>
      <c r="N1946" s="47">
        <v>40</v>
      </c>
      <c r="O1946" s="47">
        <v>0</v>
      </c>
      <c r="P1946" s="47">
        <v>0</v>
      </c>
      <c r="Q1946" s="47">
        <v>0</v>
      </c>
      <c r="R1946" s="47">
        <v>0</v>
      </c>
      <c r="S1946" s="47">
        <v>40</v>
      </c>
      <c r="T1946" s="47">
        <v>40</v>
      </c>
      <c r="U1946" s="47">
        <v>40</v>
      </c>
      <c r="V1946" t="s">
        <v>71</v>
      </c>
      <c r="W1946" t="s">
        <v>72</v>
      </c>
      <c r="X1946"/>
      <c r="Y1946" t="s">
        <v>240</v>
      </c>
      <c r="Z1946" s="43" t="str">
        <f>Raw_data[[#This Row],[Month]]&amp;Raw_data[[#This Row],[Locations]]&amp;Raw_data[[#This Row],[Looker2]]</f>
        <v>45292Energy CorridorAftercare</v>
      </c>
      <c r="AA1946" s="44" t="str">
        <f>IFERROR(VLOOKUP(Raw_data[[#This Row],[Description]],'LU Table'!$A$1:$B$50,2,0),"")</f>
        <v>Aftercare</v>
      </c>
      <c r="AB1946" s="44" t="str">
        <f>TRIM(MID(Raw_data[[#This Row],[Location]],LEN("Positive Recovery- ")+1,LEN(Raw_data[[#This Row],[Location]])))</f>
        <v>Energy Corridor</v>
      </c>
      <c r="AC1946" s="45">
        <f t="shared" si="30"/>
        <v>45292</v>
      </c>
      <c r="AD1946" s="44" t="str">
        <f>VLOOKUP(Raw_data[[#This Row],[Locations]]&amp;Raw_data[[#This Row],[Looker2]],Category!A:E,5,0)</f>
        <v>Affiliate</v>
      </c>
      <c r="AE1946" s="44" t="str">
        <f>Raw_data[[#This Row],[Locations]]&amp;Raw_data[[#This Row],[Looker2]]</f>
        <v>Energy CorridorAftercare</v>
      </c>
    </row>
    <row r="1947" spans="1:31">
      <c r="A1947" s="15">
        <v>45313</v>
      </c>
      <c r="B1947" s="15">
        <v>45309</v>
      </c>
      <c r="C1947" t="s">
        <v>9</v>
      </c>
      <c r="D1947">
        <v>208207</v>
      </c>
      <c r="E1947" t="s">
        <v>582</v>
      </c>
      <c r="F1947" t="s">
        <v>394</v>
      </c>
      <c r="G1947" t="s">
        <v>583</v>
      </c>
      <c r="H1947" t="s">
        <v>172</v>
      </c>
      <c r="I1947" t="s">
        <v>232</v>
      </c>
      <c r="J1947" t="s">
        <v>17</v>
      </c>
      <c r="K1947" t="s">
        <v>81</v>
      </c>
      <c r="L1947" t="s">
        <v>135</v>
      </c>
      <c r="M1947">
        <v>1</v>
      </c>
      <c r="N1947" s="47">
        <v>40</v>
      </c>
      <c r="O1947" s="47">
        <v>0</v>
      </c>
      <c r="P1947" s="47">
        <v>0</v>
      </c>
      <c r="Q1947" s="47">
        <v>0</v>
      </c>
      <c r="R1947" s="47">
        <v>0</v>
      </c>
      <c r="S1947" s="47">
        <v>40</v>
      </c>
      <c r="T1947" s="47">
        <v>40</v>
      </c>
      <c r="U1947" s="47">
        <v>40</v>
      </c>
      <c r="V1947" t="s">
        <v>71</v>
      </c>
      <c r="W1947" t="s">
        <v>72</v>
      </c>
      <c r="X1947"/>
      <c r="Y1947" t="s">
        <v>240</v>
      </c>
      <c r="Z1947" s="43" t="str">
        <f>Raw_data[[#This Row],[Month]]&amp;Raw_data[[#This Row],[Locations]]&amp;Raw_data[[#This Row],[Looker2]]</f>
        <v>45292Energy CorridorAftercare</v>
      </c>
      <c r="AA1947" s="44" t="str">
        <f>IFERROR(VLOOKUP(Raw_data[[#This Row],[Description]],'LU Table'!$A$1:$B$50,2,0),"")</f>
        <v>Aftercare</v>
      </c>
      <c r="AB1947" s="44" t="str">
        <f>TRIM(MID(Raw_data[[#This Row],[Location]],LEN("Positive Recovery- ")+1,LEN(Raw_data[[#This Row],[Location]])))</f>
        <v>Energy Corridor</v>
      </c>
      <c r="AC1947" s="45">
        <f t="shared" si="30"/>
        <v>45292</v>
      </c>
      <c r="AD1947" s="44" t="str">
        <f>VLOOKUP(Raw_data[[#This Row],[Locations]]&amp;Raw_data[[#This Row],[Looker2]],Category!A:E,5,0)</f>
        <v>Affiliate</v>
      </c>
      <c r="AE1947" s="44" t="str">
        <f>Raw_data[[#This Row],[Locations]]&amp;Raw_data[[#This Row],[Looker2]]</f>
        <v>Energy CorridorAftercare</v>
      </c>
    </row>
    <row r="1948" spans="1:31">
      <c r="A1948" s="15">
        <v>45313</v>
      </c>
      <c r="B1948" s="15">
        <v>45309</v>
      </c>
      <c r="C1948" t="s">
        <v>9</v>
      </c>
      <c r="D1948">
        <v>208208</v>
      </c>
      <c r="E1948" t="s">
        <v>74</v>
      </c>
      <c r="F1948" t="s">
        <v>311</v>
      </c>
      <c r="G1948" t="s">
        <v>369</v>
      </c>
      <c r="H1948" t="s">
        <v>172</v>
      </c>
      <c r="I1948" t="s">
        <v>232</v>
      </c>
      <c r="J1948" t="s">
        <v>17</v>
      </c>
      <c r="K1948" t="s">
        <v>81</v>
      </c>
      <c r="L1948" t="s">
        <v>135</v>
      </c>
      <c r="M1948">
        <v>1</v>
      </c>
      <c r="N1948" s="47">
        <v>40</v>
      </c>
      <c r="O1948" s="47">
        <v>0</v>
      </c>
      <c r="P1948" s="47">
        <v>0</v>
      </c>
      <c r="Q1948" s="47">
        <v>0</v>
      </c>
      <c r="R1948" s="47">
        <v>0</v>
      </c>
      <c r="S1948" s="47">
        <v>0</v>
      </c>
      <c r="T1948" s="47">
        <v>40</v>
      </c>
      <c r="U1948" s="47">
        <v>0</v>
      </c>
      <c r="V1948" t="s">
        <v>71</v>
      </c>
      <c r="W1948" t="s">
        <v>72</v>
      </c>
      <c r="X1948"/>
      <c r="Y1948" t="s">
        <v>240</v>
      </c>
      <c r="Z1948" s="43" t="str">
        <f>Raw_data[[#This Row],[Month]]&amp;Raw_data[[#This Row],[Locations]]&amp;Raw_data[[#This Row],[Looker2]]</f>
        <v>45292Energy CorridorAftercare</v>
      </c>
      <c r="AA1948" s="44" t="str">
        <f>IFERROR(VLOOKUP(Raw_data[[#This Row],[Description]],'LU Table'!$A$1:$B$50,2,0),"")</f>
        <v>Aftercare</v>
      </c>
      <c r="AB1948" s="44" t="str">
        <f>TRIM(MID(Raw_data[[#This Row],[Location]],LEN("Positive Recovery- ")+1,LEN(Raw_data[[#This Row],[Location]])))</f>
        <v>Energy Corridor</v>
      </c>
      <c r="AC1948" s="45">
        <f t="shared" si="30"/>
        <v>45292</v>
      </c>
      <c r="AD1948" s="44" t="str">
        <f>VLOOKUP(Raw_data[[#This Row],[Locations]]&amp;Raw_data[[#This Row],[Looker2]],Category!A:E,5,0)</f>
        <v>Affiliate</v>
      </c>
      <c r="AE1948" s="44" t="str">
        <f>Raw_data[[#This Row],[Locations]]&amp;Raw_data[[#This Row],[Looker2]]</f>
        <v>Energy CorridorAftercare</v>
      </c>
    </row>
    <row r="1949" spans="1:31">
      <c r="A1949" s="15">
        <v>45313</v>
      </c>
      <c r="B1949" s="15">
        <v>45309</v>
      </c>
      <c r="C1949" t="s">
        <v>9</v>
      </c>
      <c r="D1949">
        <v>208209</v>
      </c>
      <c r="E1949" t="s">
        <v>622</v>
      </c>
      <c r="F1949" t="s">
        <v>348</v>
      </c>
      <c r="G1949" t="s">
        <v>623</v>
      </c>
      <c r="H1949" t="s">
        <v>172</v>
      </c>
      <c r="I1949" t="s">
        <v>232</v>
      </c>
      <c r="J1949" t="s">
        <v>17</v>
      </c>
      <c r="K1949" t="s">
        <v>81</v>
      </c>
      <c r="L1949" t="s">
        <v>135</v>
      </c>
      <c r="M1949">
        <v>1</v>
      </c>
      <c r="N1949" s="47">
        <v>40</v>
      </c>
      <c r="O1949" s="47">
        <v>0</v>
      </c>
      <c r="P1949" s="47">
        <v>0</v>
      </c>
      <c r="Q1949" s="47">
        <v>0</v>
      </c>
      <c r="R1949" s="47">
        <v>0</v>
      </c>
      <c r="S1949" s="47">
        <v>40</v>
      </c>
      <c r="T1949" s="47">
        <v>40</v>
      </c>
      <c r="U1949" s="47">
        <v>40</v>
      </c>
      <c r="V1949" t="s">
        <v>71</v>
      </c>
      <c r="W1949" t="s">
        <v>72</v>
      </c>
      <c r="X1949"/>
      <c r="Y1949" t="s">
        <v>240</v>
      </c>
      <c r="Z1949" s="43" t="str">
        <f>Raw_data[[#This Row],[Month]]&amp;Raw_data[[#This Row],[Locations]]&amp;Raw_data[[#This Row],[Looker2]]</f>
        <v>45292Energy CorridorAftercare</v>
      </c>
      <c r="AA1949" s="44" t="str">
        <f>IFERROR(VLOOKUP(Raw_data[[#This Row],[Description]],'LU Table'!$A$1:$B$50,2,0),"")</f>
        <v>Aftercare</v>
      </c>
      <c r="AB1949" s="44" t="str">
        <f>TRIM(MID(Raw_data[[#This Row],[Location]],LEN("Positive Recovery- ")+1,LEN(Raw_data[[#This Row],[Location]])))</f>
        <v>Energy Corridor</v>
      </c>
      <c r="AC1949" s="45">
        <f t="shared" si="30"/>
        <v>45292</v>
      </c>
      <c r="AD1949" s="44" t="str">
        <f>VLOOKUP(Raw_data[[#This Row],[Locations]]&amp;Raw_data[[#This Row],[Looker2]],Category!A:E,5,0)</f>
        <v>Affiliate</v>
      </c>
      <c r="AE1949" s="44" t="str">
        <f>Raw_data[[#This Row],[Locations]]&amp;Raw_data[[#This Row],[Looker2]]</f>
        <v>Energy CorridorAftercare</v>
      </c>
    </row>
    <row r="1950" spans="1:31">
      <c r="A1950" s="15">
        <v>45313</v>
      </c>
      <c r="B1950" s="15">
        <v>45309</v>
      </c>
      <c r="C1950" t="s">
        <v>9</v>
      </c>
      <c r="D1950">
        <v>208210</v>
      </c>
      <c r="E1950" t="s">
        <v>860</v>
      </c>
      <c r="F1950" t="s">
        <v>290</v>
      </c>
      <c r="G1950" t="s">
        <v>472</v>
      </c>
      <c r="H1950" t="s">
        <v>160</v>
      </c>
      <c r="I1950" t="s">
        <v>232</v>
      </c>
      <c r="J1950" t="s">
        <v>95</v>
      </c>
      <c r="K1950" t="s">
        <v>79</v>
      </c>
      <c r="L1950" t="s">
        <v>128</v>
      </c>
      <c r="M1950">
        <v>1</v>
      </c>
      <c r="N1950" s="47">
        <v>130</v>
      </c>
      <c r="O1950" s="47">
        <v>0</v>
      </c>
      <c r="P1950" s="47">
        <v>0</v>
      </c>
      <c r="Q1950" s="47">
        <v>0</v>
      </c>
      <c r="R1950" s="47">
        <v>0</v>
      </c>
      <c r="S1950" s="47">
        <v>0</v>
      </c>
      <c r="T1950" s="47">
        <v>117</v>
      </c>
      <c r="U1950" s="47">
        <v>26</v>
      </c>
      <c r="V1950" t="s">
        <v>71</v>
      </c>
      <c r="W1950" t="s">
        <v>72</v>
      </c>
      <c r="X1950"/>
      <c r="Y1950" t="s">
        <v>240</v>
      </c>
      <c r="Z1950" s="43" t="str">
        <f>Raw_data[[#This Row],[Month]]&amp;Raw_data[[#This Row],[Locations]]&amp;Raw_data[[#This Row],[Looker2]]</f>
        <v>45292Cinco RanchIOP</v>
      </c>
      <c r="AA1950" s="44" t="str">
        <f>IFERROR(VLOOKUP(Raw_data[[#This Row],[Description]],'LU Table'!$A$1:$B$50,2,0),"")</f>
        <v>IOP</v>
      </c>
      <c r="AB1950" s="44" t="str">
        <f>TRIM(MID(Raw_data[[#This Row],[Location]],LEN("Positive Recovery- ")+1,LEN(Raw_data[[#This Row],[Location]])))</f>
        <v>Cinco Ranch</v>
      </c>
      <c r="AC1950" s="45">
        <f t="shared" si="30"/>
        <v>45292</v>
      </c>
      <c r="AD1950" s="44" t="str">
        <f>VLOOKUP(Raw_data[[#This Row],[Locations]]&amp;Raw_data[[#This Row],[Looker2]],Category!A:E,5,0)</f>
        <v>Affiliate</v>
      </c>
      <c r="AE1950" s="44" t="str">
        <f>Raw_data[[#This Row],[Locations]]&amp;Raw_data[[#This Row],[Looker2]]</f>
        <v>Cinco RanchIOP</v>
      </c>
    </row>
    <row r="1951" spans="1:31">
      <c r="A1951" s="15">
        <v>45313</v>
      </c>
      <c r="B1951" s="15">
        <v>45309</v>
      </c>
      <c r="C1951" t="s">
        <v>9</v>
      </c>
      <c r="D1951">
        <v>208211</v>
      </c>
      <c r="E1951" t="s">
        <v>662</v>
      </c>
      <c r="F1951" t="s">
        <v>289</v>
      </c>
      <c r="G1951" t="s">
        <v>663</v>
      </c>
      <c r="H1951" t="s">
        <v>158</v>
      </c>
      <c r="I1951" t="s">
        <v>232</v>
      </c>
      <c r="J1951" t="s">
        <v>87</v>
      </c>
      <c r="K1951" t="s">
        <v>579</v>
      </c>
      <c r="L1951" t="s">
        <v>128</v>
      </c>
      <c r="M1951">
        <v>1</v>
      </c>
      <c r="N1951" s="47">
        <v>275</v>
      </c>
      <c r="O1951" s="47">
        <v>0</v>
      </c>
      <c r="P1951" s="47">
        <v>0</v>
      </c>
      <c r="Q1951" s="47">
        <v>0</v>
      </c>
      <c r="R1951" s="47">
        <v>0</v>
      </c>
      <c r="S1951" s="47">
        <v>275</v>
      </c>
      <c r="T1951" s="47">
        <v>247.5</v>
      </c>
      <c r="U1951" s="47">
        <v>247.5</v>
      </c>
      <c r="V1951" t="s">
        <v>71</v>
      </c>
      <c r="W1951" t="s">
        <v>72</v>
      </c>
      <c r="X1951"/>
      <c r="Y1951" t="s">
        <v>240</v>
      </c>
      <c r="Z1951" s="43" t="str">
        <f>Raw_data[[#This Row],[Month]]&amp;Raw_data[[#This Row],[Locations]]&amp;Raw_data[[#This Row],[Looker2]]</f>
        <v>45292Round RockIOP</v>
      </c>
      <c r="AA1951" s="44" t="str">
        <f>IFERROR(VLOOKUP(Raw_data[[#This Row],[Description]],'LU Table'!$A$1:$B$50,2,0),"")</f>
        <v>IOP</v>
      </c>
      <c r="AB1951" s="44" t="str">
        <f>TRIM(MID(Raw_data[[#This Row],[Location]],LEN("Positive Recovery- ")+1,LEN(Raw_data[[#This Row],[Location]])))</f>
        <v>Round Rock</v>
      </c>
      <c r="AC1951" s="45">
        <f t="shared" ref="AC1951:AC2014" si="31">B1951-DAY(B1951)+1</f>
        <v>45292</v>
      </c>
      <c r="AD1951" s="44" t="str">
        <f>VLOOKUP(Raw_data[[#This Row],[Locations]]&amp;Raw_data[[#This Row],[Looker2]],Category!A:E,5,0)</f>
        <v>Affiliate</v>
      </c>
      <c r="AE1951" s="44" t="str">
        <f>Raw_data[[#This Row],[Locations]]&amp;Raw_data[[#This Row],[Looker2]]</f>
        <v>Round RockIOP</v>
      </c>
    </row>
    <row r="1952" spans="1:31">
      <c r="A1952" s="15">
        <v>45313</v>
      </c>
      <c r="B1952" s="15">
        <v>45309</v>
      </c>
      <c r="C1952" t="s">
        <v>9</v>
      </c>
      <c r="D1952">
        <v>208212</v>
      </c>
      <c r="E1952" t="s">
        <v>716</v>
      </c>
      <c r="F1952" t="s">
        <v>717</v>
      </c>
      <c r="G1952" t="s">
        <v>718</v>
      </c>
      <c r="H1952" t="s">
        <v>158</v>
      </c>
      <c r="I1952" t="s">
        <v>232</v>
      </c>
      <c r="J1952" t="s">
        <v>140</v>
      </c>
      <c r="K1952" t="s">
        <v>579</v>
      </c>
      <c r="L1952" t="s">
        <v>128</v>
      </c>
      <c r="M1952">
        <v>1</v>
      </c>
      <c r="N1952" s="47">
        <v>180</v>
      </c>
      <c r="O1952" s="47">
        <v>0</v>
      </c>
      <c r="P1952" s="47">
        <v>0</v>
      </c>
      <c r="Q1952" s="47">
        <v>0</v>
      </c>
      <c r="R1952" s="47">
        <v>0</v>
      </c>
      <c r="S1952" s="47">
        <v>0</v>
      </c>
      <c r="T1952" s="47">
        <v>162</v>
      </c>
      <c r="U1952" s="47">
        <v>30</v>
      </c>
      <c r="V1952" t="s">
        <v>71</v>
      </c>
      <c r="W1952" t="s">
        <v>72</v>
      </c>
      <c r="X1952"/>
      <c r="Y1952" t="s">
        <v>240</v>
      </c>
      <c r="Z1952" s="43" t="str">
        <f>Raw_data[[#This Row],[Month]]&amp;Raw_data[[#This Row],[Locations]]&amp;Raw_data[[#This Row],[Looker2]]</f>
        <v>45292Round RockIOP</v>
      </c>
      <c r="AA1952" s="44" t="str">
        <f>IFERROR(VLOOKUP(Raw_data[[#This Row],[Description]],'LU Table'!$A$1:$B$50,2,0),"")</f>
        <v>IOP</v>
      </c>
      <c r="AB1952" s="44" t="str">
        <f>TRIM(MID(Raw_data[[#This Row],[Location]],LEN("Positive Recovery- ")+1,LEN(Raw_data[[#This Row],[Location]])))</f>
        <v>Round Rock</v>
      </c>
      <c r="AC1952" s="45">
        <f t="shared" si="31"/>
        <v>45292</v>
      </c>
      <c r="AD1952" s="44" t="str">
        <f>VLOOKUP(Raw_data[[#This Row],[Locations]]&amp;Raw_data[[#This Row],[Looker2]],Category!A:E,5,0)</f>
        <v>Affiliate</v>
      </c>
      <c r="AE1952" s="44" t="str">
        <f>Raw_data[[#This Row],[Locations]]&amp;Raw_data[[#This Row],[Looker2]]</f>
        <v>Round RockIOP</v>
      </c>
    </row>
    <row r="1953" spans="1:31">
      <c r="A1953" s="15">
        <v>45313</v>
      </c>
      <c r="B1953" s="15">
        <v>45309</v>
      </c>
      <c r="C1953" t="s">
        <v>9</v>
      </c>
      <c r="D1953">
        <v>208213</v>
      </c>
      <c r="E1953" t="s">
        <v>821</v>
      </c>
      <c r="F1953" t="s">
        <v>278</v>
      </c>
      <c r="G1953" t="s">
        <v>822</v>
      </c>
      <c r="H1953" t="s">
        <v>158</v>
      </c>
      <c r="I1953" t="s">
        <v>232</v>
      </c>
      <c r="J1953" t="s">
        <v>88</v>
      </c>
      <c r="K1953" t="s">
        <v>579</v>
      </c>
      <c r="L1953" t="s">
        <v>128</v>
      </c>
      <c r="M1953">
        <v>1</v>
      </c>
      <c r="N1953" s="47">
        <v>250</v>
      </c>
      <c r="O1953" s="47">
        <v>0</v>
      </c>
      <c r="P1953" s="47">
        <v>0</v>
      </c>
      <c r="Q1953" s="47">
        <v>0</v>
      </c>
      <c r="R1953" s="47">
        <v>0</v>
      </c>
      <c r="S1953" s="47">
        <v>250</v>
      </c>
      <c r="T1953" s="47">
        <v>225</v>
      </c>
      <c r="U1953" s="47">
        <v>225</v>
      </c>
      <c r="V1953" t="s">
        <v>71</v>
      </c>
      <c r="W1953" t="s">
        <v>72</v>
      </c>
      <c r="X1953"/>
      <c r="Y1953" t="s">
        <v>240</v>
      </c>
      <c r="Z1953" s="43" t="str">
        <f>Raw_data[[#This Row],[Month]]&amp;Raw_data[[#This Row],[Locations]]&amp;Raw_data[[#This Row],[Looker2]]</f>
        <v>45292Round RockIOP</v>
      </c>
      <c r="AA1953" s="44" t="str">
        <f>IFERROR(VLOOKUP(Raw_data[[#This Row],[Description]],'LU Table'!$A$1:$B$50,2,0),"")</f>
        <v>IOP</v>
      </c>
      <c r="AB1953" s="44" t="str">
        <f>TRIM(MID(Raw_data[[#This Row],[Location]],LEN("Positive Recovery- ")+1,LEN(Raw_data[[#This Row],[Location]])))</f>
        <v>Round Rock</v>
      </c>
      <c r="AC1953" s="45">
        <f t="shared" si="31"/>
        <v>45292</v>
      </c>
      <c r="AD1953" s="44" t="str">
        <f>VLOOKUP(Raw_data[[#This Row],[Locations]]&amp;Raw_data[[#This Row],[Looker2]],Category!A:E,5,0)</f>
        <v>Affiliate</v>
      </c>
      <c r="AE1953" s="44" t="str">
        <f>Raw_data[[#This Row],[Locations]]&amp;Raw_data[[#This Row],[Looker2]]</f>
        <v>Round RockIOP</v>
      </c>
    </row>
    <row r="1954" spans="1:31">
      <c r="A1954" s="15">
        <v>45313</v>
      </c>
      <c r="B1954" s="15">
        <v>45309</v>
      </c>
      <c r="C1954" t="s">
        <v>9</v>
      </c>
      <c r="D1954">
        <v>208214</v>
      </c>
      <c r="E1954" t="s">
        <v>823</v>
      </c>
      <c r="F1954" t="s">
        <v>37</v>
      </c>
      <c r="G1954" t="s">
        <v>327</v>
      </c>
      <c r="H1954" t="s">
        <v>158</v>
      </c>
      <c r="I1954" t="s">
        <v>232</v>
      </c>
      <c r="J1954" t="s">
        <v>87</v>
      </c>
      <c r="K1954" t="s">
        <v>579</v>
      </c>
      <c r="L1954" t="s">
        <v>128</v>
      </c>
      <c r="M1954">
        <v>1</v>
      </c>
      <c r="N1954" s="47">
        <v>275</v>
      </c>
      <c r="O1954" s="47">
        <v>0</v>
      </c>
      <c r="P1954" s="47">
        <v>0</v>
      </c>
      <c r="Q1954" s="47">
        <v>0</v>
      </c>
      <c r="R1954" s="47">
        <v>0</v>
      </c>
      <c r="S1954" s="47">
        <v>275</v>
      </c>
      <c r="T1954" s="47">
        <v>247.5</v>
      </c>
      <c r="U1954" s="47">
        <v>247.5</v>
      </c>
      <c r="V1954" t="s">
        <v>71</v>
      </c>
      <c r="W1954" t="s">
        <v>72</v>
      </c>
      <c r="X1954"/>
      <c r="Y1954" t="s">
        <v>240</v>
      </c>
      <c r="Z1954" s="43" t="str">
        <f>Raw_data[[#This Row],[Month]]&amp;Raw_data[[#This Row],[Locations]]&amp;Raw_data[[#This Row],[Looker2]]</f>
        <v>45292Round RockIOP</v>
      </c>
      <c r="AA1954" s="44" t="str">
        <f>IFERROR(VLOOKUP(Raw_data[[#This Row],[Description]],'LU Table'!$A$1:$B$50,2,0),"")</f>
        <v>IOP</v>
      </c>
      <c r="AB1954" s="44" t="str">
        <f>TRIM(MID(Raw_data[[#This Row],[Location]],LEN("Positive Recovery- ")+1,LEN(Raw_data[[#This Row],[Location]])))</f>
        <v>Round Rock</v>
      </c>
      <c r="AC1954" s="45">
        <f t="shared" si="31"/>
        <v>45292</v>
      </c>
      <c r="AD1954" s="44" t="str">
        <f>VLOOKUP(Raw_data[[#This Row],[Locations]]&amp;Raw_data[[#This Row],[Looker2]],Category!A:E,5,0)</f>
        <v>Affiliate</v>
      </c>
      <c r="AE1954" s="44" t="str">
        <f>Raw_data[[#This Row],[Locations]]&amp;Raw_data[[#This Row],[Looker2]]</f>
        <v>Round RockIOP</v>
      </c>
    </row>
    <row r="1955" spans="1:31">
      <c r="A1955" s="15">
        <v>45313</v>
      </c>
      <c r="B1955" s="15">
        <v>45309</v>
      </c>
      <c r="C1955" t="s">
        <v>9</v>
      </c>
      <c r="D1955">
        <v>208215</v>
      </c>
      <c r="E1955" t="s">
        <v>870</v>
      </c>
      <c r="F1955" t="s">
        <v>359</v>
      </c>
      <c r="G1955" t="s">
        <v>871</v>
      </c>
      <c r="H1955" t="s">
        <v>160</v>
      </c>
      <c r="I1955" t="s">
        <v>232</v>
      </c>
      <c r="J1955" t="s">
        <v>96</v>
      </c>
      <c r="K1955" t="s">
        <v>21</v>
      </c>
      <c r="L1955" t="s">
        <v>128</v>
      </c>
      <c r="M1955">
        <v>1</v>
      </c>
      <c r="N1955" s="47">
        <v>169</v>
      </c>
      <c r="O1955" s="47">
        <v>0</v>
      </c>
      <c r="P1955" s="47">
        <v>0</v>
      </c>
      <c r="Q1955" s="47">
        <v>0</v>
      </c>
      <c r="R1955" s="47">
        <v>0</v>
      </c>
      <c r="S1955" s="47">
        <v>0</v>
      </c>
      <c r="T1955" s="47">
        <v>152.1</v>
      </c>
      <c r="U1955" s="47">
        <v>-16.899999999999999</v>
      </c>
      <c r="V1955" t="s">
        <v>71</v>
      </c>
      <c r="W1955" t="s">
        <v>72</v>
      </c>
      <c r="X1955"/>
      <c r="Y1955" t="s">
        <v>240</v>
      </c>
      <c r="Z1955" s="43" t="str">
        <f>Raw_data[[#This Row],[Month]]&amp;Raw_data[[#This Row],[Locations]]&amp;Raw_data[[#This Row],[Looker2]]</f>
        <v>45292Jersey VillageIOP</v>
      </c>
      <c r="AA1955" s="44" t="str">
        <f>IFERROR(VLOOKUP(Raw_data[[#This Row],[Description]],'LU Table'!$A$1:$B$50,2,0),"")</f>
        <v>IOP</v>
      </c>
      <c r="AB1955" s="44" t="str">
        <f>TRIM(MID(Raw_data[[#This Row],[Location]],LEN("Positive Recovery- ")+1,LEN(Raw_data[[#This Row],[Location]])))</f>
        <v>Jersey Village</v>
      </c>
      <c r="AC1955" s="45">
        <f t="shared" si="31"/>
        <v>45292</v>
      </c>
      <c r="AD1955" s="44" t="str">
        <f>VLOOKUP(Raw_data[[#This Row],[Locations]]&amp;Raw_data[[#This Row],[Looker2]],Category!A:E,5,0)</f>
        <v>Affiliate</v>
      </c>
      <c r="AE1955" s="44" t="str">
        <f>Raw_data[[#This Row],[Locations]]&amp;Raw_data[[#This Row],[Looker2]]</f>
        <v>Jersey VillageIOP</v>
      </c>
    </row>
    <row r="1956" spans="1:31">
      <c r="A1956" s="15">
        <v>45313</v>
      </c>
      <c r="B1956" s="15">
        <v>45309</v>
      </c>
      <c r="C1956" t="s">
        <v>9</v>
      </c>
      <c r="D1956">
        <v>208216</v>
      </c>
      <c r="E1956" t="s">
        <v>980</v>
      </c>
      <c r="F1956" t="s">
        <v>295</v>
      </c>
      <c r="G1956" t="s">
        <v>981</v>
      </c>
      <c r="H1956" t="s">
        <v>160</v>
      </c>
      <c r="I1956" t="s">
        <v>232</v>
      </c>
      <c r="J1956" t="s">
        <v>95</v>
      </c>
      <c r="K1956" t="s">
        <v>21</v>
      </c>
      <c r="L1956" t="s">
        <v>128</v>
      </c>
      <c r="M1956">
        <v>1</v>
      </c>
      <c r="N1956" s="47">
        <v>130</v>
      </c>
      <c r="O1956" s="47">
        <v>0</v>
      </c>
      <c r="P1956" s="47">
        <v>0</v>
      </c>
      <c r="Q1956" s="47">
        <v>0</v>
      </c>
      <c r="R1956" s="47">
        <v>0</v>
      </c>
      <c r="S1956" s="47">
        <v>0</v>
      </c>
      <c r="T1956" s="47">
        <v>117</v>
      </c>
      <c r="U1956" s="47">
        <v>117</v>
      </c>
      <c r="V1956" t="s">
        <v>71</v>
      </c>
      <c r="W1956" t="s">
        <v>72</v>
      </c>
      <c r="X1956"/>
      <c r="Y1956" t="s">
        <v>240</v>
      </c>
      <c r="Z1956" s="43" t="str">
        <f>Raw_data[[#This Row],[Month]]&amp;Raw_data[[#This Row],[Locations]]&amp;Raw_data[[#This Row],[Looker2]]</f>
        <v>45292Jersey VillageIOP</v>
      </c>
      <c r="AA1956" s="44" t="str">
        <f>IFERROR(VLOOKUP(Raw_data[[#This Row],[Description]],'LU Table'!$A$1:$B$50,2,0),"")</f>
        <v>IOP</v>
      </c>
      <c r="AB1956" s="44" t="str">
        <f>TRIM(MID(Raw_data[[#This Row],[Location]],LEN("Positive Recovery- ")+1,LEN(Raw_data[[#This Row],[Location]])))</f>
        <v>Jersey Village</v>
      </c>
      <c r="AC1956" s="45">
        <f t="shared" si="31"/>
        <v>45292</v>
      </c>
      <c r="AD1956" s="44" t="str">
        <f>VLOOKUP(Raw_data[[#This Row],[Locations]]&amp;Raw_data[[#This Row],[Looker2]],Category!A:E,5,0)</f>
        <v>Affiliate</v>
      </c>
      <c r="AE1956" s="44" t="str">
        <f>Raw_data[[#This Row],[Locations]]&amp;Raw_data[[#This Row],[Looker2]]</f>
        <v>Jersey VillageIOP</v>
      </c>
    </row>
    <row r="1957" spans="1:31">
      <c r="A1957" s="15">
        <v>45313</v>
      </c>
      <c r="B1957" s="15">
        <v>45309</v>
      </c>
      <c r="C1957" t="s">
        <v>9</v>
      </c>
      <c r="D1957">
        <v>208217</v>
      </c>
      <c r="E1957" t="s">
        <v>658</v>
      </c>
      <c r="F1957" t="s">
        <v>559</v>
      </c>
      <c r="G1957" t="s">
        <v>276</v>
      </c>
      <c r="H1957" t="s">
        <v>158</v>
      </c>
      <c r="I1957" t="s">
        <v>232</v>
      </c>
      <c r="J1957" t="s">
        <v>87</v>
      </c>
      <c r="K1957" t="s">
        <v>21</v>
      </c>
      <c r="L1957" t="s">
        <v>128</v>
      </c>
      <c r="M1957">
        <v>1</v>
      </c>
      <c r="N1957" s="47">
        <v>275</v>
      </c>
      <c r="O1957" s="47">
        <v>0</v>
      </c>
      <c r="P1957" s="47">
        <v>0</v>
      </c>
      <c r="Q1957" s="47">
        <v>0</v>
      </c>
      <c r="R1957" s="47">
        <v>0</v>
      </c>
      <c r="S1957" s="47">
        <v>275</v>
      </c>
      <c r="T1957" s="47">
        <v>247.5</v>
      </c>
      <c r="U1957" s="47">
        <v>247.5</v>
      </c>
      <c r="V1957" t="s">
        <v>71</v>
      </c>
      <c r="W1957" t="s">
        <v>72</v>
      </c>
      <c r="X1957"/>
      <c r="Y1957" t="s">
        <v>240</v>
      </c>
      <c r="Z1957" s="43" t="str">
        <f>Raw_data[[#This Row],[Month]]&amp;Raw_data[[#This Row],[Locations]]&amp;Raw_data[[#This Row],[Looker2]]</f>
        <v>45292Jersey VillageIOP</v>
      </c>
      <c r="AA1957" s="44" t="str">
        <f>IFERROR(VLOOKUP(Raw_data[[#This Row],[Description]],'LU Table'!$A$1:$B$50,2,0),"")</f>
        <v>IOP</v>
      </c>
      <c r="AB1957" s="44" t="str">
        <f>TRIM(MID(Raw_data[[#This Row],[Location]],LEN("Positive Recovery- ")+1,LEN(Raw_data[[#This Row],[Location]])))</f>
        <v>Jersey Village</v>
      </c>
      <c r="AC1957" s="45">
        <f t="shared" si="31"/>
        <v>45292</v>
      </c>
      <c r="AD1957" s="44" t="str">
        <f>VLOOKUP(Raw_data[[#This Row],[Locations]]&amp;Raw_data[[#This Row],[Looker2]],Category!A:E,5,0)</f>
        <v>Affiliate</v>
      </c>
      <c r="AE1957" s="44" t="str">
        <f>Raw_data[[#This Row],[Locations]]&amp;Raw_data[[#This Row],[Looker2]]</f>
        <v>Jersey VillageIOP</v>
      </c>
    </row>
    <row r="1958" spans="1:31">
      <c r="A1958" s="15">
        <v>45313</v>
      </c>
      <c r="B1958" s="15">
        <v>45309</v>
      </c>
      <c r="C1958" t="s">
        <v>9</v>
      </c>
      <c r="D1958">
        <v>208218</v>
      </c>
      <c r="E1958" t="s">
        <v>898</v>
      </c>
      <c r="F1958" t="s">
        <v>415</v>
      </c>
      <c r="G1958" t="s">
        <v>899</v>
      </c>
      <c r="H1958" t="s">
        <v>158</v>
      </c>
      <c r="I1958" t="s">
        <v>232</v>
      </c>
      <c r="J1958" t="s">
        <v>87</v>
      </c>
      <c r="K1958" t="s">
        <v>75</v>
      </c>
      <c r="L1958" t="s">
        <v>128</v>
      </c>
      <c r="M1958">
        <v>1</v>
      </c>
      <c r="N1958" s="47">
        <v>275</v>
      </c>
      <c r="O1958" s="47">
        <v>0</v>
      </c>
      <c r="P1958" s="47">
        <v>0</v>
      </c>
      <c r="Q1958" s="47">
        <v>0</v>
      </c>
      <c r="R1958" s="47">
        <v>0</v>
      </c>
      <c r="S1958" s="47">
        <v>0</v>
      </c>
      <c r="T1958" s="47">
        <v>247.5</v>
      </c>
      <c r="U1958" s="47">
        <v>0</v>
      </c>
      <c r="V1958" t="s">
        <v>71</v>
      </c>
      <c r="W1958" t="s">
        <v>72</v>
      </c>
      <c r="X1958"/>
      <c r="Y1958" t="s">
        <v>240</v>
      </c>
      <c r="Z1958" s="43" t="str">
        <f>Raw_data[[#This Row],[Month]]&amp;Raw_data[[#This Row],[Locations]]&amp;Raw_data[[#This Row],[Looker2]]</f>
        <v>45292The WoodlandsIOP</v>
      </c>
      <c r="AA1958" s="44" t="str">
        <f>IFERROR(VLOOKUP(Raw_data[[#This Row],[Description]],'LU Table'!$A$1:$B$50,2,0),"")</f>
        <v>IOP</v>
      </c>
      <c r="AB1958" s="44" t="str">
        <f>TRIM(MID(Raw_data[[#This Row],[Location]],LEN("Positive Recovery- ")+1,LEN(Raw_data[[#This Row],[Location]])))</f>
        <v>The Woodlands</v>
      </c>
      <c r="AC1958" s="45">
        <f t="shared" si="31"/>
        <v>45292</v>
      </c>
      <c r="AD1958" s="44" t="str">
        <f>VLOOKUP(Raw_data[[#This Row],[Locations]]&amp;Raw_data[[#This Row],[Looker2]],Category!A:E,5,0)</f>
        <v>Affiliate</v>
      </c>
      <c r="AE1958" s="44" t="str">
        <f>Raw_data[[#This Row],[Locations]]&amp;Raw_data[[#This Row],[Looker2]]</f>
        <v>The WoodlandsIOP</v>
      </c>
    </row>
    <row r="1959" spans="1:31">
      <c r="A1959" s="15">
        <v>45313</v>
      </c>
      <c r="B1959" s="15">
        <v>45309</v>
      </c>
      <c r="C1959" t="s">
        <v>9</v>
      </c>
      <c r="D1959">
        <v>208219</v>
      </c>
      <c r="E1959" t="s">
        <v>816</v>
      </c>
      <c r="F1959" t="s">
        <v>265</v>
      </c>
      <c r="G1959" t="s">
        <v>817</v>
      </c>
      <c r="H1959" t="s">
        <v>166</v>
      </c>
      <c r="I1959" t="s">
        <v>232</v>
      </c>
      <c r="J1959" t="s">
        <v>94</v>
      </c>
      <c r="K1959" t="s">
        <v>75</v>
      </c>
      <c r="L1959" t="s">
        <v>129</v>
      </c>
      <c r="M1959">
        <v>1</v>
      </c>
      <c r="N1959" s="47">
        <v>325</v>
      </c>
      <c r="O1959" s="47">
        <v>0</v>
      </c>
      <c r="P1959" s="47">
        <v>0</v>
      </c>
      <c r="Q1959" s="47">
        <v>0</v>
      </c>
      <c r="R1959" s="47">
        <v>0</v>
      </c>
      <c r="S1959" s="47">
        <v>325</v>
      </c>
      <c r="T1959" s="47">
        <v>292.5</v>
      </c>
      <c r="U1959" s="47">
        <v>292.5</v>
      </c>
      <c r="V1959" t="s">
        <v>71</v>
      </c>
      <c r="W1959" t="s">
        <v>72</v>
      </c>
      <c r="X1959"/>
      <c r="Y1959" t="s">
        <v>240</v>
      </c>
      <c r="Z1959" s="43" t="str">
        <f>Raw_data[[#This Row],[Month]]&amp;Raw_data[[#This Row],[Locations]]&amp;Raw_data[[#This Row],[Looker2]]</f>
        <v>45292The WoodlandsPHP</v>
      </c>
      <c r="AA1959" s="44" t="str">
        <f>IFERROR(VLOOKUP(Raw_data[[#This Row],[Description]],'LU Table'!$A$1:$B$50,2,0),"")</f>
        <v>PHP</v>
      </c>
      <c r="AB1959" s="44" t="str">
        <f>TRIM(MID(Raw_data[[#This Row],[Location]],LEN("Positive Recovery- ")+1,LEN(Raw_data[[#This Row],[Location]])))</f>
        <v>The Woodlands</v>
      </c>
      <c r="AC1959" s="45">
        <f t="shared" si="31"/>
        <v>45292</v>
      </c>
      <c r="AD1959" s="44" t="str">
        <f>VLOOKUP(Raw_data[[#This Row],[Locations]]&amp;Raw_data[[#This Row],[Looker2]],Category!A:E,5,0)</f>
        <v>Affiliate</v>
      </c>
      <c r="AE1959" s="44" t="str">
        <f>Raw_data[[#This Row],[Locations]]&amp;Raw_data[[#This Row],[Looker2]]</f>
        <v>The WoodlandsPHP</v>
      </c>
    </row>
    <row r="1960" spans="1:31">
      <c r="A1960" s="15">
        <v>45313</v>
      </c>
      <c r="B1960" s="15">
        <v>45309</v>
      </c>
      <c r="C1960" t="s">
        <v>9</v>
      </c>
      <c r="D1960">
        <v>208220</v>
      </c>
      <c r="E1960" t="s">
        <v>752</v>
      </c>
      <c r="F1960" t="s">
        <v>753</v>
      </c>
      <c r="G1960" t="s">
        <v>252</v>
      </c>
      <c r="H1960" t="s">
        <v>160</v>
      </c>
      <c r="I1960" t="s">
        <v>232</v>
      </c>
      <c r="J1960" t="s">
        <v>90</v>
      </c>
      <c r="K1960" t="s">
        <v>75</v>
      </c>
      <c r="L1960" t="s">
        <v>128</v>
      </c>
      <c r="M1960">
        <v>1</v>
      </c>
      <c r="N1960" s="47">
        <v>220</v>
      </c>
      <c r="O1960" s="47">
        <v>0</v>
      </c>
      <c r="P1960" s="47">
        <v>0</v>
      </c>
      <c r="Q1960" s="47">
        <v>0</v>
      </c>
      <c r="R1960" s="47">
        <v>0</v>
      </c>
      <c r="S1960" s="47">
        <v>220</v>
      </c>
      <c r="T1960" s="47">
        <v>198</v>
      </c>
      <c r="U1960" s="47">
        <v>198</v>
      </c>
      <c r="V1960" t="s">
        <v>71</v>
      </c>
      <c r="W1960" t="s">
        <v>72</v>
      </c>
      <c r="X1960"/>
      <c r="Y1960" t="s">
        <v>240</v>
      </c>
      <c r="Z1960" s="43" t="str">
        <f>Raw_data[[#This Row],[Month]]&amp;Raw_data[[#This Row],[Locations]]&amp;Raw_data[[#This Row],[Looker2]]</f>
        <v>45292The WoodlandsIOP</v>
      </c>
      <c r="AA1960" s="44" t="str">
        <f>IFERROR(VLOOKUP(Raw_data[[#This Row],[Description]],'LU Table'!$A$1:$B$50,2,0),"")</f>
        <v>IOP</v>
      </c>
      <c r="AB1960" s="44" t="str">
        <f>TRIM(MID(Raw_data[[#This Row],[Location]],LEN("Positive Recovery- ")+1,LEN(Raw_data[[#This Row],[Location]])))</f>
        <v>The Woodlands</v>
      </c>
      <c r="AC1960" s="45">
        <f t="shared" si="31"/>
        <v>45292</v>
      </c>
      <c r="AD1960" s="44" t="str">
        <f>VLOOKUP(Raw_data[[#This Row],[Locations]]&amp;Raw_data[[#This Row],[Looker2]],Category!A:E,5,0)</f>
        <v>Affiliate</v>
      </c>
      <c r="AE1960" s="44" t="str">
        <f>Raw_data[[#This Row],[Locations]]&amp;Raw_data[[#This Row],[Looker2]]</f>
        <v>The WoodlandsIOP</v>
      </c>
    </row>
    <row r="1961" spans="1:31">
      <c r="A1961" s="15">
        <v>45313</v>
      </c>
      <c r="B1961" s="15">
        <v>45309</v>
      </c>
      <c r="C1961" t="s">
        <v>9</v>
      </c>
      <c r="D1961">
        <v>208221</v>
      </c>
      <c r="E1961" t="s">
        <v>836</v>
      </c>
      <c r="F1961" t="s">
        <v>255</v>
      </c>
      <c r="G1961" t="s">
        <v>308</v>
      </c>
      <c r="H1961" t="s">
        <v>160</v>
      </c>
      <c r="I1961" t="s">
        <v>232</v>
      </c>
      <c r="J1961" t="s">
        <v>90</v>
      </c>
      <c r="K1961" t="s">
        <v>75</v>
      </c>
      <c r="L1961" t="s">
        <v>128</v>
      </c>
      <c r="M1961">
        <v>1</v>
      </c>
      <c r="N1961" s="47">
        <v>220</v>
      </c>
      <c r="O1961" s="47">
        <v>0</v>
      </c>
      <c r="P1961" s="47">
        <v>0</v>
      </c>
      <c r="Q1961" s="47">
        <v>0</v>
      </c>
      <c r="R1961" s="47">
        <v>0</v>
      </c>
      <c r="S1961" s="47">
        <v>220</v>
      </c>
      <c r="T1961" s="47">
        <v>198</v>
      </c>
      <c r="U1961" s="47">
        <v>198</v>
      </c>
      <c r="V1961" t="s">
        <v>71</v>
      </c>
      <c r="W1961" t="s">
        <v>72</v>
      </c>
      <c r="X1961"/>
      <c r="Y1961" t="s">
        <v>240</v>
      </c>
      <c r="Z1961" s="43" t="str">
        <f>Raw_data[[#This Row],[Month]]&amp;Raw_data[[#This Row],[Locations]]&amp;Raw_data[[#This Row],[Looker2]]</f>
        <v>45292The WoodlandsIOP</v>
      </c>
      <c r="AA1961" s="44" t="str">
        <f>IFERROR(VLOOKUP(Raw_data[[#This Row],[Description]],'LU Table'!$A$1:$B$50,2,0),"")</f>
        <v>IOP</v>
      </c>
      <c r="AB1961" s="44" t="str">
        <f>TRIM(MID(Raw_data[[#This Row],[Location]],LEN("Positive Recovery- ")+1,LEN(Raw_data[[#This Row],[Location]])))</f>
        <v>The Woodlands</v>
      </c>
      <c r="AC1961" s="45">
        <f t="shared" si="31"/>
        <v>45292</v>
      </c>
      <c r="AD1961" s="44" t="str">
        <f>VLOOKUP(Raw_data[[#This Row],[Locations]]&amp;Raw_data[[#This Row],[Looker2]],Category!A:E,5,0)</f>
        <v>Affiliate</v>
      </c>
      <c r="AE1961" s="44" t="str">
        <f>Raw_data[[#This Row],[Locations]]&amp;Raw_data[[#This Row],[Looker2]]</f>
        <v>The WoodlandsIOP</v>
      </c>
    </row>
    <row r="1962" spans="1:31">
      <c r="A1962" s="15">
        <v>45313</v>
      </c>
      <c r="B1962" s="15">
        <v>45309</v>
      </c>
      <c r="C1962" t="s">
        <v>9</v>
      </c>
      <c r="D1962">
        <v>208222</v>
      </c>
      <c r="E1962" t="s">
        <v>809</v>
      </c>
      <c r="F1962" t="s">
        <v>326</v>
      </c>
      <c r="G1962" t="s">
        <v>810</v>
      </c>
      <c r="H1962" t="s">
        <v>158</v>
      </c>
      <c r="I1962" t="s">
        <v>232</v>
      </c>
      <c r="J1962" t="s">
        <v>88</v>
      </c>
      <c r="K1962" t="s">
        <v>234</v>
      </c>
      <c r="L1962" t="s">
        <v>128</v>
      </c>
      <c r="M1962">
        <v>1</v>
      </c>
      <c r="N1962" s="47">
        <v>250</v>
      </c>
      <c r="O1962" s="47">
        <v>0</v>
      </c>
      <c r="P1962" s="47">
        <v>0</v>
      </c>
      <c r="Q1962" s="47">
        <v>0</v>
      </c>
      <c r="R1962" s="47">
        <v>0</v>
      </c>
      <c r="S1962" s="47">
        <v>0</v>
      </c>
      <c r="T1962" s="47">
        <v>225</v>
      </c>
      <c r="U1962" s="47">
        <v>225</v>
      </c>
      <c r="V1962" t="s">
        <v>71</v>
      </c>
      <c r="W1962" t="s">
        <v>72</v>
      </c>
      <c r="X1962"/>
      <c r="Y1962" t="s">
        <v>240</v>
      </c>
      <c r="Z1962" s="43" t="str">
        <f>Raw_data[[#This Row],[Month]]&amp;Raw_data[[#This Row],[Locations]]&amp;Raw_data[[#This Row],[Looker2]]</f>
        <v>45292Clear LakeIOP</v>
      </c>
      <c r="AA1962" s="44" t="str">
        <f>IFERROR(VLOOKUP(Raw_data[[#This Row],[Description]],'LU Table'!$A$1:$B$50,2,0),"")</f>
        <v>IOP</v>
      </c>
      <c r="AB1962" s="44" t="str">
        <f>TRIM(MID(Raw_data[[#This Row],[Location]],LEN("Positive Recovery- ")+1,LEN(Raw_data[[#This Row],[Location]])))</f>
        <v>Clear Lake</v>
      </c>
      <c r="AC1962" s="45">
        <f t="shared" si="31"/>
        <v>45292</v>
      </c>
      <c r="AD1962" s="44" t="str">
        <f>VLOOKUP(Raw_data[[#This Row],[Locations]]&amp;Raw_data[[#This Row],[Looker2]],Category!A:E,5,0)</f>
        <v>Affiliate</v>
      </c>
      <c r="AE1962" s="44" t="str">
        <f>Raw_data[[#This Row],[Locations]]&amp;Raw_data[[#This Row],[Looker2]]</f>
        <v>Clear LakeIOP</v>
      </c>
    </row>
    <row r="1963" spans="1:31">
      <c r="A1963" s="15">
        <v>45313</v>
      </c>
      <c r="B1963" s="15">
        <v>45309</v>
      </c>
      <c r="C1963" t="s">
        <v>9</v>
      </c>
      <c r="D1963">
        <v>208223</v>
      </c>
      <c r="E1963" t="s">
        <v>754</v>
      </c>
      <c r="F1963" t="s">
        <v>274</v>
      </c>
      <c r="G1963" t="s">
        <v>755</v>
      </c>
      <c r="H1963" t="s">
        <v>158</v>
      </c>
      <c r="I1963" t="s">
        <v>232</v>
      </c>
      <c r="J1963" t="s">
        <v>87</v>
      </c>
      <c r="K1963" t="s">
        <v>234</v>
      </c>
      <c r="L1963" t="s">
        <v>128</v>
      </c>
      <c r="M1963">
        <v>1</v>
      </c>
      <c r="N1963" s="47">
        <v>275</v>
      </c>
      <c r="O1963" s="47">
        <v>0</v>
      </c>
      <c r="P1963" s="47">
        <v>0</v>
      </c>
      <c r="Q1963" s="47">
        <v>0</v>
      </c>
      <c r="R1963" s="47">
        <v>0</v>
      </c>
      <c r="S1963" s="47">
        <v>275</v>
      </c>
      <c r="T1963" s="47">
        <v>247.5</v>
      </c>
      <c r="U1963" s="47">
        <v>247.5</v>
      </c>
      <c r="V1963" t="s">
        <v>71</v>
      </c>
      <c r="W1963" t="s">
        <v>72</v>
      </c>
      <c r="X1963"/>
      <c r="Y1963" t="s">
        <v>240</v>
      </c>
      <c r="Z1963" s="43" t="str">
        <f>Raw_data[[#This Row],[Month]]&amp;Raw_data[[#This Row],[Locations]]&amp;Raw_data[[#This Row],[Looker2]]</f>
        <v>45292Clear LakeIOP</v>
      </c>
      <c r="AA1963" s="44" t="str">
        <f>IFERROR(VLOOKUP(Raw_data[[#This Row],[Description]],'LU Table'!$A$1:$B$50,2,0),"")</f>
        <v>IOP</v>
      </c>
      <c r="AB1963" s="44" t="str">
        <f>TRIM(MID(Raw_data[[#This Row],[Location]],LEN("Positive Recovery- ")+1,LEN(Raw_data[[#This Row],[Location]])))</f>
        <v>Clear Lake</v>
      </c>
      <c r="AC1963" s="45">
        <f t="shared" si="31"/>
        <v>45292</v>
      </c>
      <c r="AD1963" s="44" t="str">
        <f>VLOOKUP(Raw_data[[#This Row],[Locations]]&amp;Raw_data[[#This Row],[Looker2]],Category!A:E,5,0)</f>
        <v>Affiliate</v>
      </c>
      <c r="AE1963" s="44" t="str">
        <f>Raw_data[[#This Row],[Locations]]&amp;Raw_data[[#This Row],[Looker2]]</f>
        <v>Clear LakeIOP</v>
      </c>
    </row>
    <row r="1964" spans="1:31">
      <c r="A1964" s="15">
        <v>45313</v>
      </c>
      <c r="B1964" s="15">
        <v>45309</v>
      </c>
      <c r="C1964" t="s">
        <v>9</v>
      </c>
      <c r="D1964">
        <v>208224</v>
      </c>
      <c r="E1964" t="s">
        <v>767</v>
      </c>
      <c r="F1964" t="s">
        <v>768</v>
      </c>
      <c r="G1964" t="s">
        <v>353</v>
      </c>
      <c r="H1964" t="s">
        <v>158</v>
      </c>
      <c r="I1964"/>
      <c r="J1964" t="s">
        <v>89</v>
      </c>
      <c r="K1964" t="s">
        <v>234</v>
      </c>
      <c r="L1964" t="s">
        <v>128</v>
      </c>
      <c r="M1964">
        <v>1</v>
      </c>
      <c r="N1964" s="47">
        <v>200</v>
      </c>
      <c r="O1964" s="47">
        <v>0</v>
      </c>
      <c r="P1964" s="47">
        <v>0</v>
      </c>
      <c r="Q1964" s="47">
        <v>0</v>
      </c>
      <c r="R1964" s="47">
        <v>0</v>
      </c>
      <c r="S1964" s="47">
        <v>0</v>
      </c>
      <c r="T1964" s="47">
        <v>180</v>
      </c>
      <c r="U1964" s="47">
        <v>-20</v>
      </c>
      <c r="V1964" t="s">
        <v>71</v>
      </c>
      <c r="W1964" t="s">
        <v>72</v>
      </c>
      <c r="X1964"/>
      <c r="Y1964" t="s">
        <v>240</v>
      </c>
      <c r="Z1964" s="43" t="str">
        <f>Raw_data[[#This Row],[Month]]&amp;Raw_data[[#This Row],[Locations]]&amp;Raw_data[[#This Row],[Looker2]]</f>
        <v>45292Clear LakeIOP</v>
      </c>
      <c r="AA1964" s="44" t="str">
        <f>IFERROR(VLOOKUP(Raw_data[[#This Row],[Description]],'LU Table'!$A$1:$B$50,2,0),"")</f>
        <v>IOP</v>
      </c>
      <c r="AB1964" s="44" t="str">
        <f>TRIM(MID(Raw_data[[#This Row],[Location]],LEN("Positive Recovery- ")+1,LEN(Raw_data[[#This Row],[Location]])))</f>
        <v>Clear Lake</v>
      </c>
      <c r="AC1964" s="45">
        <f t="shared" si="31"/>
        <v>45292</v>
      </c>
      <c r="AD1964" s="44" t="str">
        <f>VLOOKUP(Raw_data[[#This Row],[Locations]]&amp;Raw_data[[#This Row],[Looker2]],Category!A:E,5,0)</f>
        <v>Affiliate</v>
      </c>
      <c r="AE1964" s="44" t="str">
        <f>Raw_data[[#This Row],[Locations]]&amp;Raw_data[[#This Row],[Looker2]]</f>
        <v>Clear LakeIOP</v>
      </c>
    </row>
    <row r="1965" spans="1:31">
      <c r="A1965" s="15">
        <v>45313</v>
      </c>
      <c r="B1965" s="15">
        <v>45309</v>
      </c>
      <c r="C1965" t="s">
        <v>9</v>
      </c>
      <c r="D1965">
        <v>208225</v>
      </c>
      <c r="E1965" t="s">
        <v>837</v>
      </c>
      <c r="F1965" t="s">
        <v>307</v>
      </c>
      <c r="G1965" t="s">
        <v>838</v>
      </c>
      <c r="H1965" t="s">
        <v>158</v>
      </c>
      <c r="I1965" t="s">
        <v>232</v>
      </c>
      <c r="J1965" t="s">
        <v>87</v>
      </c>
      <c r="K1965" t="s">
        <v>107</v>
      </c>
      <c r="L1965" t="s">
        <v>128</v>
      </c>
      <c r="M1965">
        <v>1</v>
      </c>
      <c r="N1965" s="47">
        <v>275</v>
      </c>
      <c r="O1965" s="47">
        <v>0</v>
      </c>
      <c r="P1965" s="47">
        <v>0</v>
      </c>
      <c r="Q1965" s="47">
        <v>0</v>
      </c>
      <c r="R1965" s="47">
        <v>0</v>
      </c>
      <c r="S1965" s="47">
        <v>275</v>
      </c>
      <c r="T1965" s="47">
        <v>247.5</v>
      </c>
      <c r="U1965" s="47">
        <v>247.5</v>
      </c>
      <c r="V1965" t="s">
        <v>71</v>
      </c>
      <c r="W1965" t="s">
        <v>72</v>
      </c>
      <c r="X1965"/>
      <c r="Y1965" t="s">
        <v>240</v>
      </c>
      <c r="Z1965" s="43" t="str">
        <f>Raw_data[[#This Row],[Month]]&amp;Raw_data[[#This Row],[Locations]]&amp;Raw_data[[#This Row],[Looker2]]</f>
        <v>45292Dallas Ft WorthIOP</v>
      </c>
      <c r="AA1965" s="44" t="str">
        <f>IFERROR(VLOOKUP(Raw_data[[#This Row],[Description]],'LU Table'!$A$1:$B$50,2,0),"")</f>
        <v>IOP</v>
      </c>
      <c r="AB1965" s="44" t="str">
        <f>TRIM(MID(Raw_data[[#This Row],[Location]],LEN("Positive Recovery- ")+1,LEN(Raw_data[[#This Row],[Location]])))</f>
        <v>Dallas Ft Worth</v>
      </c>
      <c r="AC1965" s="45">
        <f t="shared" si="31"/>
        <v>45292</v>
      </c>
      <c r="AD1965" s="44" t="str">
        <f>VLOOKUP(Raw_data[[#This Row],[Locations]]&amp;Raw_data[[#This Row],[Looker2]],Category!A:E,5,0)</f>
        <v>Company Owned</v>
      </c>
      <c r="AE1965" s="44" t="str">
        <f>Raw_data[[#This Row],[Locations]]&amp;Raw_data[[#This Row],[Looker2]]</f>
        <v>Dallas Ft WorthIOP</v>
      </c>
    </row>
    <row r="1966" spans="1:31">
      <c r="A1966" s="15">
        <v>45313</v>
      </c>
      <c r="B1966" s="15">
        <v>45309</v>
      </c>
      <c r="C1966" t="s">
        <v>9</v>
      </c>
      <c r="D1966">
        <v>208226</v>
      </c>
      <c r="E1966" t="s">
        <v>828</v>
      </c>
      <c r="F1966" t="s">
        <v>385</v>
      </c>
      <c r="G1966" t="s">
        <v>541</v>
      </c>
      <c r="H1966" t="s">
        <v>158</v>
      </c>
      <c r="I1966" t="s">
        <v>232</v>
      </c>
      <c r="J1966" t="s">
        <v>87</v>
      </c>
      <c r="K1966" t="s">
        <v>107</v>
      </c>
      <c r="L1966" t="s">
        <v>128</v>
      </c>
      <c r="M1966">
        <v>1</v>
      </c>
      <c r="N1966" s="47">
        <v>275</v>
      </c>
      <c r="O1966" s="47">
        <v>0</v>
      </c>
      <c r="P1966" s="47">
        <v>0</v>
      </c>
      <c r="Q1966" s="47">
        <v>0</v>
      </c>
      <c r="R1966" s="47">
        <v>0</v>
      </c>
      <c r="S1966" s="47">
        <v>275</v>
      </c>
      <c r="T1966" s="47">
        <v>247.5</v>
      </c>
      <c r="U1966" s="47">
        <v>247.5</v>
      </c>
      <c r="V1966" t="s">
        <v>71</v>
      </c>
      <c r="W1966" t="s">
        <v>72</v>
      </c>
      <c r="X1966"/>
      <c r="Y1966" t="s">
        <v>240</v>
      </c>
      <c r="Z1966" s="43" t="str">
        <f>Raw_data[[#This Row],[Month]]&amp;Raw_data[[#This Row],[Locations]]&amp;Raw_data[[#This Row],[Looker2]]</f>
        <v>45292Dallas Ft WorthIOP</v>
      </c>
      <c r="AA1966" s="44" t="str">
        <f>IFERROR(VLOOKUP(Raw_data[[#This Row],[Description]],'LU Table'!$A$1:$B$50,2,0),"")</f>
        <v>IOP</v>
      </c>
      <c r="AB1966" s="44" t="str">
        <f>TRIM(MID(Raw_data[[#This Row],[Location]],LEN("Positive Recovery- ")+1,LEN(Raw_data[[#This Row],[Location]])))</f>
        <v>Dallas Ft Worth</v>
      </c>
      <c r="AC1966" s="45">
        <f t="shared" si="31"/>
        <v>45292</v>
      </c>
      <c r="AD1966" s="44" t="str">
        <f>VLOOKUP(Raw_data[[#This Row],[Locations]]&amp;Raw_data[[#This Row],[Looker2]],Category!A:E,5,0)</f>
        <v>Company Owned</v>
      </c>
      <c r="AE1966" s="44" t="str">
        <f>Raw_data[[#This Row],[Locations]]&amp;Raw_data[[#This Row],[Looker2]]</f>
        <v>Dallas Ft WorthIOP</v>
      </c>
    </row>
    <row r="1967" spans="1:31">
      <c r="A1967" s="15">
        <v>45313</v>
      </c>
      <c r="B1967" s="15">
        <v>45309</v>
      </c>
      <c r="C1967" t="s">
        <v>9</v>
      </c>
      <c r="D1967">
        <v>208227</v>
      </c>
      <c r="E1967" t="s">
        <v>649</v>
      </c>
      <c r="F1967" t="s">
        <v>468</v>
      </c>
      <c r="G1967" t="s">
        <v>298</v>
      </c>
      <c r="H1967" t="s">
        <v>158</v>
      </c>
      <c r="I1967" t="s">
        <v>232</v>
      </c>
      <c r="J1967" t="s">
        <v>88</v>
      </c>
      <c r="K1967" t="s">
        <v>107</v>
      </c>
      <c r="L1967" t="s">
        <v>128</v>
      </c>
      <c r="M1967">
        <v>1</v>
      </c>
      <c r="N1967" s="47">
        <v>250</v>
      </c>
      <c r="O1967" s="47">
        <v>0</v>
      </c>
      <c r="P1967" s="47">
        <v>0</v>
      </c>
      <c r="Q1967" s="47">
        <v>0</v>
      </c>
      <c r="R1967" s="47">
        <v>0</v>
      </c>
      <c r="S1967" s="47">
        <v>0</v>
      </c>
      <c r="T1967" s="47">
        <v>225</v>
      </c>
      <c r="U1967" s="47">
        <v>25</v>
      </c>
      <c r="V1967" t="s">
        <v>71</v>
      </c>
      <c r="W1967" t="s">
        <v>72</v>
      </c>
      <c r="X1967"/>
      <c r="Y1967" t="s">
        <v>240</v>
      </c>
      <c r="Z1967" s="43" t="str">
        <f>Raw_data[[#This Row],[Month]]&amp;Raw_data[[#This Row],[Locations]]&amp;Raw_data[[#This Row],[Looker2]]</f>
        <v>45292Dallas Ft WorthIOP</v>
      </c>
      <c r="AA1967" s="44" t="str">
        <f>IFERROR(VLOOKUP(Raw_data[[#This Row],[Description]],'LU Table'!$A$1:$B$50,2,0),"")</f>
        <v>IOP</v>
      </c>
      <c r="AB1967" s="44" t="str">
        <f>TRIM(MID(Raw_data[[#This Row],[Location]],LEN("Positive Recovery- ")+1,LEN(Raw_data[[#This Row],[Location]])))</f>
        <v>Dallas Ft Worth</v>
      </c>
      <c r="AC1967" s="45">
        <f t="shared" si="31"/>
        <v>45292</v>
      </c>
      <c r="AD1967" s="44" t="str">
        <f>VLOOKUP(Raw_data[[#This Row],[Locations]]&amp;Raw_data[[#This Row],[Looker2]],Category!A:E,5,0)</f>
        <v>Company Owned</v>
      </c>
      <c r="AE1967" s="44" t="str">
        <f>Raw_data[[#This Row],[Locations]]&amp;Raw_data[[#This Row],[Looker2]]</f>
        <v>Dallas Ft WorthIOP</v>
      </c>
    </row>
    <row r="1968" spans="1:31">
      <c r="A1968" s="15">
        <v>45313</v>
      </c>
      <c r="B1968" s="15">
        <v>45309</v>
      </c>
      <c r="C1968" t="s">
        <v>9</v>
      </c>
      <c r="D1968">
        <v>208228</v>
      </c>
      <c r="E1968" t="s">
        <v>743</v>
      </c>
      <c r="F1968" t="s">
        <v>624</v>
      </c>
      <c r="G1968" t="s">
        <v>546</v>
      </c>
      <c r="H1968" t="s">
        <v>160</v>
      </c>
      <c r="I1968" t="s">
        <v>232</v>
      </c>
      <c r="J1968" t="s">
        <v>96</v>
      </c>
      <c r="K1968" t="s">
        <v>107</v>
      </c>
      <c r="L1968" t="s">
        <v>128</v>
      </c>
      <c r="M1968">
        <v>1</v>
      </c>
      <c r="N1968" s="47">
        <v>169</v>
      </c>
      <c r="O1968" s="47">
        <v>0</v>
      </c>
      <c r="P1968" s="47">
        <v>0</v>
      </c>
      <c r="Q1968" s="47">
        <v>0</v>
      </c>
      <c r="R1968" s="47">
        <v>0</v>
      </c>
      <c r="S1968" s="47">
        <v>169</v>
      </c>
      <c r="T1968" s="47">
        <v>152.1</v>
      </c>
      <c r="U1968" s="47">
        <v>152.1</v>
      </c>
      <c r="V1968" t="s">
        <v>71</v>
      </c>
      <c r="W1968" t="s">
        <v>72</v>
      </c>
      <c r="X1968"/>
      <c r="Y1968" t="s">
        <v>240</v>
      </c>
      <c r="Z1968" s="43" t="str">
        <f>Raw_data[[#This Row],[Month]]&amp;Raw_data[[#This Row],[Locations]]&amp;Raw_data[[#This Row],[Looker2]]</f>
        <v>45292Dallas Ft WorthIOP</v>
      </c>
      <c r="AA1968" s="44" t="str">
        <f>IFERROR(VLOOKUP(Raw_data[[#This Row],[Description]],'LU Table'!$A$1:$B$50,2,0),"")</f>
        <v>IOP</v>
      </c>
      <c r="AB1968" s="44" t="str">
        <f>TRIM(MID(Raw_data[[#This Row],[Location]],LEN("Positive Recovery- ")+1,LEN(Raw_data[[#This Row],[Location]])))</f>
        <v>Dallas Ft Worth</v>
      </c>
      <c r="AC1968" s="45">
        <f t="shared" si="31"/>
        <v>45292</v>
      </c>
      <c r="AD1968" s="44" t="str">
        <f>VLOOKUP(Raw_data[[#This Row],[Locations]]&amp;Raw_data[[#This Row],[Looker2]],Category!A:E,5,0)</f>
        <v>Company Owned</v>
      </c>
      <c r="AE1968" s="44" t="str">
        <f>Raw_data[[#This Row],[Locations]]&amp;Raw_data[[#This Row],[Looker2]]</f>
        <v>Dallas Ft WorthIOP</v>
      </c>
    </row>
    <row r="1969" spans="1:31">
      <c r="A1969" s="15">
        <v>45313</v>
      </c>
      <c r="B1969" s="15">
        <v>45309</v>
      </c>
      <c r="C1969" t="s">
        <v>9</v>
      </c>
      <c r="D1969">
        <v>208229</v>
      </c>
      <c r="E1969" t="s">
        <v>734</v>
      </c>
      <c r="F1969" t="s">
        <v>566</v>
      </c>
      <c r="G1969" t="s">
        <v>393</v>
      </c>
      <c r="H1969" t="s">
        <v>158</v>
      </c>
      <c r="I1969" t="s">
        <v>232</v>
      </c>
      <c r="J1969" t="s">
        <v>88</v>
      </c>
      <c r="K1969" t="s">
        <v>107</v>
      </c>
      <c r="L1969" t="s">
        <v>128</v>
      </c>
      <c r="M1969">
        <v>1</v>
      </c>
      <c r="N1969" s="47">
        <v>250</v>
      </c>
      <c r="O1969" s="47">
        <v>0</v>
      </c>
      <c r="P1969" s="47">
        <v>0</v>
      </c>
      <c r="Q1969" s="47">
        <v>0</v>
      </c>
      <c r="R1969" s="47">
        <v>0</v>
      </c>
      <c r="S1969" s="47">
        <v>0</v>
      </c>
      <c r="T1969" s="47">
        <v>225</v>
      </c>
      <c r="U1969" s="47">
        <v>225</v>
      </c>
      <c r="V1969" t="s">
        <v>71</v>
      </c>
      <c r="W1969" t="s">
        <v>72</v>
      </c>
      <c r="X1969"/>
      <c r="Y1969" t="s">
        <v>240</v>
      </c>
      <c r="Z1969" s="43" t="str">
        <f>Raw_data[[#This Row],[Month]]&amp;Raw_data[[#This Row],[Locations]]&amp;Raw_data[[#This Row],[Looker2]]</f>
        <v>45292Dallas Ft WorthIOP</v>
      </c>
      <c r="AA1969" s="44" t="str">
        <f>IFERROR(VLOOKUP(Raw_data[[#This Row],[Description]],'LU Table'!$A$1:$B$50,2,0),"")</f>
        <v>IOP</v>
      </c>
      <c r="AB1969" s="44" t="str">
        <f>TRIM(MID(Raw_data[[#This Row],[Location]],LEN("Positive Recovery- ")+1,LEN(Raw_data[[#This Row],[Location]])))</f>
        <v>Dallas Ft Worth</v>
      </c>
      <c r="AC1969" s="45">
        <f t="shared" si="31"/>
        <v>45292</v>
      </c>
      <c r="AD1969" s="44" t="str">
        <f>VLOOKUP(Raw_data[[#This Row],[Locations]]&amp;Raw_data[[#This Row],[Looker2]],Category!A:E,5,0)</f>
        <v>Company Owned</v>
      </c>
      <c r="AE1969" s="44" t="str">
        <f>Raw_data[[#This Row],[Locations]]&amp;Raw_data[[#This Row],[Looker2]]</f>
        <v>Dallas Ft WorthIOP</v>
      </c>
    </row>
    <row r="1970" spans="1:31">
      <c r="A1970" s="15">
        <v>45313</v>
      </c>
      <c r="B1970" s="15">
        <v>45309</v>
      </c>
      <c r="C1970" t="s">
        <v>9</v>
      </c>
      <c r="D1970">
        <v>208230</v>
      </c>
      <c r="E1970" t="s">
        <v>893</v>
      </c>
      <c r="F1970" t="s">
        <v>219</v>
      </c>
      <c r="G1970" t="s">
        <v>470</v>
      </c>
      <c r="H1970" t="s">
        <v>158</v>
      </c>
      <c r="I1970" t="s">
        <v>232</v>
      </c>
      <c r="J1970" t="s">
        <v>88</v>
      </c>
      <c r="K1970" t="s">
        <v>107</v>
      </c>
      <c r="L1970" t="s">
        <v>128</v>
      </c>
      <c r="M1970">
        <v>1</v>
      </c>
      <c r="N1970" s="47">
        <v>250</v>
      </c>
      <c r="O1970" s="47">
        <v>0</v>
      </c>
      <c r="P1970" s="47">
        <v>0</v>
      </c>
      <c r="Q1970" s="47">
        <v>0</v>
      </c>
      <c r="R1970" s="47">
        <v>0</v>
      </c>
      <c r="S1970" s="47">
        <v>250</v>
      </c>
      <c r="T1970" s="47">
        <v>225</v>
      </c>
      <c r="U1970" s="47">
        <v>225</v>
      </c>
      <c r="V1970" t="s">
        <v>71</v>
      </c>
      <c r="W1970" t="s">
        <v>72</v>
      </c>
      <c r="X1970"/>
      <c r="Y1970" t="s">
        <v>240</v>
      </c>
      <c r="Z1970" s="43" t="str">
        <f>Raw_data[[#This Row],[Month]]&amp;Raw_data[[#This Row],[Locations]]&amp;Raw_data[[#This Row],[Looker2]]</f>
        <v>45292Dallas Ft WorthIOP</v>
      </c>
      <c r="AA1970" s="44" t="str">
        <f>IFERROR(VLOOKUP(Raw_data[[#This Row],[Description]],'LU Table'!$A$1:$B$50,2,0),"")</f>
        <v>IOP</v>
      </c>
      <c r="AB1970" s="44" t="str">
        <f>TRIM(MID(Raw_data[[#This Row],[Location]],LEN("Positive Recovery- ")+1,LEN(Raw_data[[#This Row],[Location]])))</f>
        <v>Dallas Ft Worth</v>
      </c>
      <c r="AC1970" s="45">
        <f t="shared" si="31"/>
        <v>45292</v>
      </c>
      <c r="AD1970" s="44" t="str">
        <f>VLOOKUP(Raw_data[[#This Row],[Locations]]&amp;Raw_data[[#This Row],[Looker2]],Category!A:E,5,0)</f>
        <v>Company Owned</v>
      </c>
      <c r="AE1970" s="44" t="str">
        <f>Raw_data[[#This Row],[Locations]]&amp;Raw_data[[#This Row],[Looker2]]</f>
        <v>Dallas Ft WorthIOP</v>
      </c>
    </row>
    <row r="1971" spans="1:31">
      <c r="A1971" s="15">
        <v>45313</v>
      </c>
      <c r="B1971" s="15">
        <v>45309</v>
      </c>
      <c r="C1971" t="s">
        <v>9</v>
      </c>
      <c r="D1971">
        <v>208231</v>
      </c>
      <c r="E1971" t="s">
        <v>786</v>
      </c>
      <c r="F1971" t="s">
        <v>37</v>
      </c>
      <c r="G1971" t="s">
        <v>353</v>
      </c>
      <c r="H1971" t="s">
        <v>158</v>
      </c>
      <c r="I1971" t="s">
        <v>232</v>
      </c>
      <c r="J1971" t="s">
        <v>87</v>
      </c>
      <c r="K1971" t="s">
        <v>107</v>
      </c>
      <c r="L1971" t="s">
        <v>128</v>
      </c>
      <c r="M1971">
        <v>1</v>
      </c>
      <c r="N1971" s="47">
        <v>275</v>
      </c>
      <c r="O1971" s="47">
        <v>0</v>
      </c>
      <c r="P1971" s="47">
        <v>0</v>
      </c>
      <c r="Q1971" s="47">
        <v>0</v>
      </c>
      <c r="R1971" s="47">
        <v>0</v>
      </c>
      <c r="S1971" s="47">
        <v>275</v>
      </c>
      <c r="T1971" s="47">
        <v>247.5</v>
      </c>
      <c r="U1971" s="47">
        <v>247.5</v>
      </c>
      <c r="V1971" t="s">
        <v>71</v>
      </c>
      <c r="W1971" t="s">
        <v>72</v>
      </c>
      <c r="X1971"/>
      <c r="Y1971" t="s">
        <v>240</v>
      </c>
      <c r="Z1971" s="43" t="str">
        <f>Raw_data[[#This Row],[Month]]&amp;Raw_data[[#This Row],[Locations]]&amp;Raw_data[[#This Row],[Looker2]]</f>
        <v>45292Dallas Ft WorthIOP</v>
      </c>
      <c r="AA1971" s="44" t="str">
        <f>IFERROR(VLOOKUP(Raw_data[[#This Row],[Description]],'LU Table'!$A$1:$B$50,2,0),"")</f>
        <v>IOP</v>
      </c>
      <c r="AB1971" s="44" t="str">
        <f>TRIM(MID(Raw_data[[#This Row],[Location]],LEN("Positive Recovery- ")+1,LEN(Raw_data[[#This Row],[Location]])))</f>
        <v>Dallas Ft Worth</v>
      </c>
      <c r="AC1971" s="45">
        <f t="shared" si="31"/>
        <v>45292</v>
      </c>
      <c r="AD1971" s="44" t="str">
        <f>VLOOKUP(Raw_data[[#This Row],[Locations]]&amp;Raw_data[[#This Row],[Looker2]],Category!A:E,5,0)</f>
        <v>Company Owned</v>
      </c>
      <c r="AE1971" s="44" t="str">
        <f>Raw_data[[#This Row],[Locations]]&amp;Raw_data[[#This Row],[Looker2]]</f>
        <v>Dallas Ft WorthIOP</v>
      </c>
    </row>
    <row r="1972" spans="1:31">
      <c r="A1972" s="15">
        <v>45313</v>
      </c>
      <c r="B1972" s="15">
        <v>45309</v>
      </c>
      <c r="C1972" t="s">
        <v>9</v>
      </c>
      <c r="D1972">
        <v>208232</v>
      </c>
      <c r="E1972" t="s">
        <v>776</v>
      </c>
      <c r="F1972" t="s">
        <v>305</v>
      </c>
      <c r="G1972" t="s">
        <v>777</v>
      </c>
      <c r="H1972" t="s">
        <v>158</v>
      </c>
      <c r="I1972" t="s">
        <v>232</v>
      </c>
      <c r="J1972" t="s">
        <v>87</v>
      </c>
      <c r="K1972" t="s">
        <v>19</v>
      </c>
      <c r="L1972" t="s">
        <v>128</v>
      </c>
      <c r="M1972">
        <v>1</v>
      </c>
      <c r="N1972" s="47">
        <v>275</v>
      </c>
      <c r="O1972" s="47">
        <v>0</v>
      </c>
      <c r="P1972" s="47">
        <v>0</v>
      </c>
      <c r="Q1972" s="47">
        <v>0</v>
      </c>
      <c r="R1972" s="47">
        <v>0</v>
      </c>
      <c r="S1972" s="47">
        <v>275</v>
      </c>
      <c r="T1972" s="47">
        <v>247.5</v>
      </c>
      <c r="U1972" s="47">
        <v>247.5</v>
      </c>
      <c r="V1972" t="s">
        <v>71</v>
      </c>
      <c r="W1972" t="s">
        <v>72</v>
      </c>
      <c r="X1972"/>
      <c r="Y1972" t="s">
        <v>240</v>
      </c>
      <c r="Z1972" s="43" t="str">
        <f>Raw_data[[#This Row],[Month]]&amp;Raw_data[[#This Row],[Locations]]&amp;Raw_data[[#This Row],[Looker2]]</f>
        <v>45292San MarcosIOP</v>
      </c>
      <c r="AA1972" s="44" t="str">
        <f>IFERROR(VLOOKUP(Raw_data[[#This Row],[Description]],'LU Table'!$A$1:$B$50,2,0),"")</f>
        <v>IOP</v>
      </c>
      <c r="AB1972" s="44" t="str">
        <f>TRIM(MID(Raw_data[[#This Row],[Location]],LEN("Positive Recovery- ")+1,LEN(Raw_data[[#This Row],[Location]])))</f>
        <v>San Marcos</v>
      </c>
      <c r="AC1972" s="45">
        <f t="shared" si="31"/>
        <v>45292</v>
      </c>
      <c r="AD1972" s="44" t="str">
        <f>VLOOKUP(Raw_data[[#This Row],[Locations]]&amp;Raw_data[[#This Row],[Looker2]],Category!A:E,5,0)</f>
        <v>Affiliate</v>
      </c>
      <c r="AE1972" s="44" t="str">
        <f>Raw_data[[#This Row],[Locations]]&amp;Raw_data[[#This Row],[Looker2]]</f>
        <v>San MarcosIOP</v>
      </c>
    </row>
    <row r="1973" spans="1:31">
      <c r="A1973" s="15">
        <v>45313</v>
      </c>
      <c r="B1973" s="15">
        <v>45309</v>
      </c>
      <c r="C1973" t="s">
        <v>9</v>
      </c>
      <c r="D1973">
        <v>208233</v>
      </c>
      <c r="E1973" t="s">
        <v>120</v>
      </c>
      <c r="F1973" t="s">
        <v>431</v>
      </c>
      <c r="G1973" t="s">
        <v>325</v>
      </c>
      <c r="H1973" t="s">
        <v>159</v>
      </c>
      <c r="I1973" t="s">
        <v>232</v>
      </c>
      <c r="J1973" t="s">
        <v>17</v>
      </c>
      <c r="K1973" t="s">
        <v>19</v>
      </c>
      <c r="L1973" t="s">
        <v>128</v>
      </c>
      <c r="M1973">
        <v>1</v>
      </c>
      <c r="N1973" s="47">
        <v>225</v>
      </c>
      <c r="O1973" s="47">
        <v>0</v>
      </c>
      <c r="P1973" s="47">
        <v>0</v>
      </c>
      <c r="Q1973" s="47">
        <v>0</v>
      </c>
      <c r="R1973" s="47">
        <v>0</v>
      </c>
      <c r="S1973" s="47">
        <v>225</v>
      </c>
      <c r="T1973" s="47">
        <v>225</v>
      </c>
      <c r="U1973" s="47">
        <v>225</v>
      </c>
      <c r="V1973" t="s">
        <v>71</v>
      </c>
      <c r="W1973" t="s">
        <v>72</v>
      </c>
      <c r="X1973"/>
      <c r="Y1973" t="s">
        <v>240</v>
      </c>
      <c r="Z1973" s="43" t="str">
        <f>Raw_data[[#This Row],[Month]]&amp;Raw_data[[#This Row],[Locations]]&amp;Raw_data[[#This Row],[Looker2]]</f>
        <v>45292San MarcosIOP</v>
      </c>
      <c r="AA1973" s="44" t="str">
        <f>IFERROR(VLOOKUP(Raw_data[[#This Row],[Description]],'LU Table'!$A$1:$B$50,2,0),"")</f>
        <v>IOP</v>
      </c>
      <c r="AB1973" s="44" t="str">
        <f>TRIM(MID(Raw_data[[#This Row],[Location]],LEN("Positive Recovery- ")+1,LEN(Raw_data[[#This Row],[Location]])))</f>
        <v>San Marcos</v>
      </c>
      <c r="AC1973" s="45">
        <f t="shared" si="31"/>
        <v>45292</v>
      </c>
      <c r="AD1973" s="44" t="str">
        <f>VLOOKUP(Raw_data[[#This Row],[Locations]]&amp;Raw_data[[#This Row],[Looker2]],Category!A:E,5,0)</f>
        <v>Affiliate</v>
      </c>
      <c r="AE1973" s="44" t="str">
        <f>Raw_data[[#This Row],[Locations]]&amp;Raw_data[[#This Row],[Looker2]]</f>
        <v>San MarcosIOP</v>
      </c>
    </row>
    <row r="1974" spans="1:31">
      <c r="A1974" s="15">
        <v>45313</v>
      </c>
      <c r="B1974" s="15">
        <v>45309</v>
      </c>
      <c r="C1974" t="s">
        <v>9</v>
      </c>
      <c r="D1974">
        <v>208234</v>
      </c>
      <c r="E1974" t="s">
        <v>685</v>
      </c>
      <c r="F1974" t="s">
        <v>305</v>
      </c>
      <c r="G1974" t="s">
        <v>280</v>
      </c>
      <c r="H1974" t="s">
        <v>158</v>
      </c>
      <c r="I1974" t="s">
        <v>232</v>
      </c>
      <c r="J1974" t="s">
        <v>103</v>
      </c>
      <c r="K1974" t="s">
        <v>19</v>
      </c>
      <c r="L1974" t="s">
        <v>128</v>
      </c>
      <c r="M1974">
        <v>1</v>
      </c>
      <c r="N1974" s="47">
        <v>250</v>
      </c>
      <c r="O1974" s="47">
        <v>0</v>
      </c>
      <c r="P1974" s="47">
        <v>0</v>
      </c>
      <c r="Q1974" s="47">
        <v>0</v>
      </c>
      <c r="R1974" s="47">
        <v>0</v>
      </c>
      <c r="S1974" s="47">
        <v>0</v>
      </c>
      <c r="T1974" s="47">
        <v>225</v>
      </c>
      <c r="U1974" s="47">
        <v>10</v>
      </c>
      <c r="V1974" t="s">
        <v>71</v>
      </c>
      <c r="W1974" t="s">
        <v>72</v>
      </c>
      <c r="X1974"/>
      <c r="Y1974" t="s">
        <v>240</v>
      </c>
      <c r="Z1974" s="43" t="str">
        <f>Raw_data[[#This Row],[Month]]&amp;Raw_data[[#This Row],[Locations]]&amp;Raw_data[[#This Row],[Looker2]]</f>
        <v>45292San MarcosIOP</v>
      </c>
      <c r="AA1974" s="44" t="str">
        <f>IFERROR(VLOOKUP(Raw_data[[#This Row],[Description]],'LU Table'!$A$1:$B$50,2,0),"")</f>
        <v>IOP</v>
      </c>
      <c r="AB1974" s="44" t="str">
        <f>TRIM(MID(Raw_data[[#This Row],[Location]],LEN("Positive Recovery- ")+1,LEN(Raw_data[[#This Row],[Location]])))</f>
        <v>San Marcos</v>
      </c>
      <c r="AC1974" s="45">
        <f t="shared" si="31"/>
        <v>45292</v>
      </c>
      <c r="AD1974" s="44" t="str">
        <f>VLOOKUP(Raw_data[[#This Row],[Locations]]&amp;Raw_data[[#This Row],[Looker2]],Category!A:E,5,0)</f>
        <v>Affiliate</v>
      </c>
      <c r="AE1974" s="44" t="str">
        <f>Raw_data[[#This Row],[Locations]]&amp;Raw_data[[#This Row],[Looker2]]</f>
        <v>San MarcosIOP</v>
      </c>
    </row>
    <row r="1975" spans="1:31">
      <c r="A1975" s="15">
        <v>45313</v>
      </c>
      <c r="B1975" s="15">
        <v>45309</v>
      </c>
      <c r="C1975" t="s">
        <v>9</v>
      </c>
      <c r="D1975">
        <v>208235</v>
      </c>
      <c r="E1975" t="s">
        <v>794</v>
      </c>
      <c r="F1975" t="s">
        <v>427</v>
      </c>
      <c r="G1975" t="s">
        <v>795</v>
      </c>
      <c r="H1975" t="s">
        <v>158</v>
      </c>
      <c r="I1975" t="s">
        <v>232</v>
      </c>
      <c r="J1975" t="s">
        <v>87</v>
      </c>
      <c r="K1975" t="s">
        <v>19</v>
      </c>
      <c r="L1975" t="s">
        <v>128</v>
      </c>
      <c r="M1975">
        <v>1</v>
      </c>
      <c r="N1975" s="47">
        <v>275</v>
      </c>
      <c r="O1975" s="47">
        <v>0</v>
      </c>
      <c r="P1975" s="47">
        <v>0</v>
      </c>
      <c r="Q1975" s="47">
        <v>0</v>
      </c>
      <c r="R1975" s="47">
        <v>0</v>
      </c>
      <c r="S1975" s="47">
        <v>275</v>
      </c>
      <c r="T1975" s="47">
        <v>247.5</v>
      </c>
      <c r="U1975" s="47">
        <v>247.5</v>
      </c>
      <c r="V1975" t="s">
        <v>71</v>
      </c>
      <c r="W1975" t="s">
        <v>72</v>
      </c>
      <c r="X1975"/>
      <c r="Y1975" t="s">
        <v>240</v>
      </c>
      <c r="Z1975" s="43" t="str">
        <f>Raw_data[[#This Row],[Month]]&amp;Raw_data[[#This Row],[Locations]]&amp;Raw_data[[#This Row],[Looker2]]</f>
        <v>45292San MarcosIOP</v>
      </c>
      <c r="AA1975" s="44" t="str">
        <f>IFERROR(VLOOKUP(Raw_data[[#This Row],[Description]],'LU Table'!$A$1:$B$50,2,0),"")</f>
        <v>IOP</v>
      </c>
      <c r="AB1975" s="44" t="str">
        <f>TRIM(MID(Raw_data[[#This Row],[Location]],LEN("Positive Recovery- ")+1,LEN(Raw_data[[#This Row],[Location]])))</f>
        <v>San Marcos</v>
      </c>
      <c r="AC1975" s="45">
        <f t="shared" si="31"/>
        <v>45292</v>
      </c>
      <c r="AD1975" s="44" t="str">
        <f>VLOOKUP(Raw_data[[#This Row],[Locations]]&amp;Raw_data[[#This Row],[Looker2]],Category!A:E,5,0)</f>
        <v>Affiliate</v>
      </c>
      <c r="AE1975" s="44" t="str">
        <f>Raw_data[[#This Row],[Locations]]&amp;Raw_data[[#This Row],[Looker2]]</f>
        <v>San MarcosIOP</v>
      </c>
    </row>
    <row r="1976" spans="1:31">
      <c r="A1976" s="15">
        <v>45313</v>
      </c>
      <c r="B1976" s="15">
        <v>45309</v>
      </c>
      <c r="C1976" t="s">
        <v>9</v>
      </c>
      <c r="D1976">
        <v>208236</v>
      </c>
      <c r="E1976" t="s">
        <v>883</v>
      </c>
      <c r="F1976" t="s">
        <v>410</v>
      </c>
      <c r="G1976" t="s">
        <v>486</v>
      </c>
      <c r="H1976" t="s">
        <v>160</v>
      </c>
      <c r="I1976" t="s">
        <v>232</v>
      </c>
      <c r="J1976" t="s">
        <v>90</v>
      </c>
      <c r="K1976" t="s">
        <v>19</v>
      </c>
      <c r="L1976" t="s">
        <v>128</v>
      </c>
      <c r="M1976">
        <v>1</v>
      </c>
      <c r="N1976" s="47">
        <v>220</v>
      </c>
      <c r="O1976" s="47">
        <v>0</v>
      </c>
      <c r="P1976" s="47">
        <v>0</v>
      </c>
      <c r="Q1976" s="47">
        <v>0</v>
      </c>
      <c r="R1976" s="47">
        <v>0</v>
      </c>
      <c r="S1976" s="47">
        <v>8</v>
      </c>
      <c r="T1976" s="47">
        <v>198</v>
      </c>
      <c r="U1976" s="47">
        <v>198</v>
      </c>
      <c r="V1976" t="s">
        <v>71</v>
      </c>
      <c r="W1976" t="s">
        <v>72</v>
      </c>
      <c r="X1976"/>
      <c r="Y1976" t="s">
        <v>240</v>
      </c>
      <c r="Z1976" s="43" t="str">
        <f>Raw_data[[#This Row],[Month]]&amp;Raw_data[[#This Row],[Locations]]&amp;Raw_data[[#This Row],[Looker2]]</f>
        <v>45292San MarcosIOP</v>
      </c>
      <c r="AA1976" s="44" t="str">
        <f>IFERROR(VLOOKUP(Raw_data[[#This Row],[Description]],'LU Table'!$A$1:$B$50,2,0),"")</f>
        <v>IOP</v>
      </c>
      <c r="AB1976" s="44" t="str">
        <f>TRIM(MID(Raw_data[[#This Row],[Location]],LEN("Positive Recovery- ")+1,LEN(Raw_data[[#This Row],[Location]])))</f>
        <v>San Marcos</v>
      </c>
      <c r="AC1976" s="45">
        <f t="shared" si="31"/>
        <v>45292</v>
      </c>
      <c r="AD1976" s="44" t="str">
        <f>VLOOKUP(Raw_data[[#This Row],[Locations]]&amp;Raw_data[[#This Row],[Looker2]],Category!A:E,5,0)</f>
        <v>Affiliate</v>
      </c>
      <c r="AE1976" s="44" t="str">
        <f>Raw_data[[#This Row],[Locations]]&amp;Raw_data[[#This Row],[Looker2]]</f>
        <v>San MarcosIOP</v>
      </c>
    </row>
    <row r="1977" spans="1:31">
      <c r="A1977" s="15">
        <v>45313</v>
      </c>
      <c r="B1977" s="15">
        <v>45309</v>
      </c>
      <c r="C1977" t="s">
        <v>9</v>
      </c>
      <c r="D1977">
        <v>208237</v>
      </c>
      <c r="E1977" t="s">
        <v>706</v>
      </c>
      <c r="F1977" t="s">
        <v>519</v>
      </c>
      <c r="G1977" t="s">
        <v>707</v>
      </c>
      <c r="H1977" t="s">
        <v>158</v>
      </c>
      <c r="I1977" t="s">
        <v>232</v>
      </c>
      <c r="J1977" t="s">
        <v>88</v>
      </c>
      <c r="K1977" t="s">
        <v>19</v>
      </c>
      <c r="L1977" t="s">
        <v>128</v>
      </c>
      <c r="M1977">
        <v>1</v>
      </c>
      <c r="N1977" s="47">
        <v>250</v>
      </c>
      <c r="O1977" s="47">
        <v>0</v>
      </c>
      <c r="P1977" s="47">
        <v>0</v>
      </c>
      <c r="Q1977" s="47">
        <v>0</v>
      </c>
      <c r="R1977" s="47">
        <v>0</v>
      </c>
      <c r="S1977" s="47">
        <v>0</v>
      </c>
      <c r="T1977" s="47">
        <v>225</v>
      </c>
      <c r="U1977" s="47">
        <v>5</v>
      </c>
      <c r="V1977" t="s">
        <v>71</v>
      </c>
      <c r="W1977" t="s">
        <v>72</v>
      </c>
      <c r="X1977"/>
      <c r="Y1977" t="s">
        <v>240</v>
      </c>
      <c r="Z1977" s="43" t="str">
        <f>Raw_data[[#This Row],[Month]]&amp;Raw_data[[#This Row],[Locations]]&amp;Raw_data[[#This Row],[Looker2]]</f>
        <v>45292San MarcosIOP</v>
      </c>
      <c r="AA1977" s="44" t="str">
        <f>IFERROR(VLOOKUP(Raw_data[[#This Row],[Description]],'LU Table'!$A$1:$B$50,2,0),"")</f>
        <v>IOP</v>
      </c>
      <c r="AB1977" s="44" t="str">
        <f>TRIM(MID(Raw_data[[#This Row],[Location]],LEN("Positive Recovery- ")+1,LEN(Raw_data[[#This Row],[Location]])))</f>
        <v>San Marcos</v>
      </c>
      <c r="AC1977" s="45">
        <f t="shared" si="31"/>
        <v>45292</v>
      </c>
      <c r="AD1977" s="44" t="str">
        <f>VLOOKUP(Raw_data[[#This Row],[Locations]]&amp;Raw_data[[#This Row],[Looker2]],Category!A:E,5,0)</f>
        <v>Affiliate</v>
      </c>
      <c r="AE1977" s="44" t="str">
        <f>Raw_data[[#This Row],[Locations]]&amp;Raw_data[[#This Row],[Looker2]]</f>
        <v>San MarcosIOP</v>
      </c>
    </row>
    <row r="1978" spans="1:31">
      <c r="A1978" s="15">
        <v>45313</v>
      </c>
      <c r="B1978" s="15">
        <v>45309</v>
      </c>
      <c r="C1978" t="s">
        <v>9</v>
      </c>
      <c r="D1978">
        <v>208238</v>
      </c>
      <c r="E1978" t="s">
        <v>813</v>
      </c>
      <c r="F1978" t="s">
        <v>814</v>
      </c>
      <c r="G1978" t="s">
        <v>815</v>
      </c>
      <c r="H1978" t="s">
        <v>158</v>
      </c>
      <c r="I1978" t="s">
        <v>232</v>
      </c>
      <c r="J1978" t="s">
        <v>88</v>
      </c>
      <c r="K1978" t="s">
        <v>19</v>
      </c>
      <c r="L1978" t="s">
        <v>128</v>
      </c>
      <c r="M1978">
        <v>1</v>
      </c>
      <c r="N1978" s="47">
        <v>250</v>
      </c>
      <c r="O1978" s="47">
        <v>0</v>
      </c>
      <c r="P1978" s="47">
        <v>0</v>
      </c>
      <c r="Q1978" s="47">
        <v>0</v>
      </c>
      <c r="R1978" s="47">
        <v>0</v>
      </c>
      <c r="S1978" s="47">
        <v>0</v>
      </c>
      <c r="T1978" s="47">
        <v>225</v>
      </c>
      <c r="U1978" s="47">
        <v>37.5</v>
      </c>
      <c r="V1978" t="s">
        <v>71</v>
      </c>
      <c r="W1978" t="s">
        <v>72</v>
      </c>
      <c r="X1978"/>
      <c r="Y1978" t="s">
        <v>240</v>
      </c>
      <c r="Z1978" s="43" t="str">
        <f>Raw_data[[#This Row],[Month]]&amp;Raw_data[[#This Row],[Locations]]&amp;Raw_data[[#This Row],[Looker2]]</f>
        <v>45292San MarcosIOP</v>
      </c>
      <c r="AA1978" s="44" t="str">
        <f>IFERROR(VLOOKUP(Raw_data[[#This Row],[Description]],'LU Table'!$A$1:$B$50,2,0),"")</f>
        <v>IOP</v>
      </c>
      <c r="AB1978" s="44" t="str">
        <f>TRIM(MID(Raw_data[[#This Row],[Location]],LEN("Positive Recovery- ")+1,LEN(Raw_data[[#This Row],[Location]])))</f>
        <v>San Marcos</v>
      </c>
      <c r="AC1978" s="45">
        <f t="shared" si="31"/>
        <v>45292</v>
      </c>
      <c r="AD1978" s="44" t="str">
        <f>VLOOKUP(Raw_data[[#This Row],[Locations]]&amp;Raw_data[[#This Row],[Looker2]],Category!A:E,5,0)</f>
        <v>Affiliate</v>
      </c>
      <c r="AE1978" s="44" t="str">
        <f>Raw_data[[#This Row],[Locations]]&amp;Raw_data[[#This Row],[Looker2]]</f>
        <v>San MarcosIOP</v>
      </c>
    </row>
    <row r="1979" spans="1:31">
      <c r="A1979" s="15">
        <v>45313</v>
      </c>
      <c r="B1979" s="15">
        <v>45309</v>
      </c>
      <c r="C1979" t="s">
        <v>9</v>
      </c>
      <c r="D1979">
        <v>208239</v>
      </c>
      <c r="E1979" t="s">
        <v>125</v>
      </c>
      <c r="F1979" t="s">
        <v>417</v>
      </c>
      <c r="G1979" t="s">
        <v>320</v>
      </c>
      <c r="H1979" t="s">
        <v>159</v>
      </c>
      <c r="I1979" t="s">
        <v>232</v>
      </c>
      <c r="J1979" t="s">
        <v>17</v>
      </c>
      <c r="K1979" t="s">
        <v>19</v>
      </c>
      <c r="L1979" t="s">
        <v>128</v>
      </c>
      <c r="M1979">
        <v>1</v>
      </c>
      <c r="N1979" s="47">
        <v>225</v>
      </c>
      <c r="O1979" s="47">
        <v>0</v>
      </c>
      <c r="P1979" s="47">
        <v>0</v>
      </c>
      <c r="Q1979" s="47">
        <v>0</v>
      </c>
      <c r="R1979" s="47">
        <v>0</v>
      </c>
      <c r="S1979" s="47">
        <v>225</v>
      </c>
      <c r="T1979" s="47">
        <v>225</v>
      </c>
      <c r="U1979" s="47">
        <v>225</v>
      </c>
      <c r="V1979" t="s">
        <v>71</v>
      </c>
      <c r="W1979" t="s">
        <v>72</v>
      </c>
      <c r="X1979"/>
      <c r="Y1979" t="s">
        <v>240</v>
      </c>
      <c r="Z1979" s="43" t="str">
        <f>Raw_data[[#This Row],[Month]]&amp;Raw_data[[#This Row],[Locations]]&amp;Raw_data[[#This Row],[Looker2]]</f>
        <v>45292San MarcosIOP</v>
      </c>
      <c r="AA1979" s="44" t="str">
        <f>IFERROR(VLOOKUP(Raw_data[[#This Row],[Description]],'LU Table'!$A$1:$B$50,2,0),"")</f>
        <v>IOP</v>
      </c>
      <c r="AB1979" s="44" t="str">
        <f>TRIM(MID(Raw_data[[#This Row],[Location]],LEN("Positive Recovery- ")+1,LEN(Raw_data[[#This Row],[Location]])))</f>
        <v>San Marcos</v>
      </c>
      <c r="AC1979" s="45">
        <f t="shared" si="31"/>
        <v>45292</v>
      </c>
      <c r="AD1979" s="44" t="str">
        <f>VLOOKUP(Raw_data[[#This Row],[Locations]]&amp;Raw_data[[#This Row],[Looker2]],Category!A:E,5,0)</f>
        <v>Affiliate</v>
      </c>
      <c r="AE1979" s="44" t="str">
        <f>Raw_data[[#This Row],[Locations]]&amp;Raw_data[[#This Row],[Looker2]]</f>
        <v>San MarcosIOP</v>
      </c>
    </row>
    <row r="1980" spans="1:31">
      <c r="A1980" s="15">
        <v>45313</v>
      </c>
      <c r="B1980" s="15">
        <v>45309</v>
      </c>
      <c r="C1980" t="s">
        <v>9</v>
      </c>
      <c r="D1980">
        <v>208240</v>
      </c>
      <c r="E1980" t="s">
        <v>606</v>
      </c>
      <c r="F1980" t="s">
        <v>404</v>
      </c>
      <c r="G1980" t="s">
        <v>607</v>
      </c>
      <c r="H1980" t="s">
        <v>160</v>
      </c>
      <c r="I1980" t="s">
        <v>232</v>
      </c>
      <c r="J1980" t="s">
        <v>90</v>
      </c>
      <c r="K1980" t="s">
        <v>19</v>
      </c>
      <c r="L1980" t="s">
        <v>128</v>
      </c>
      <c r="M1980">
        <v>1</v>
      </c>
      <c r="N1980" s="47">
        <v>220</v>
      </c>
      <c r="O1980" s="47">
        <v>0</v>
      </c>
      <c r="P1980" s="47">
        <v>0</v>
      </c>
      <c r="Q1980" s="47">
        <v>0</v>
      </c>
      <c r="R1980" s="47">
        <v>0</v>
      </c>
      <c r="S1980" s="47">
        <v>8</v>
      </c>
      <c r="T1980" s="47">
        <v>198</v>
      </c>
      <c r="U1980" s="47">
        <v>49.6</v>
      </c>
      <c r="V1980" t="s">
        <v>71</v>
      </c>
      <c r="W1980" t="s">
        <v>72</v>
      </c>
      <c r="X1980"/>
      <c r="Y1980" t="s">
        <v>240</v>
      </c>
      <c r="Z1980" s="43" t="str">
        <f>Raw_data[[#This Row],[Month]]&amp;Raw_data[[#This Row],[Locations]]&amp;Raw_data[[#This Row],[Looker2]]</f>
        <v>45292San MarcosIOP</v>
      </c>
      <c r="AA1980" s="44" t="str">
        <f>IFERROR(VLOOKUP(Raw_data[[#This Row],[Description]],'LU Table'!$A$1:$B$50,2,0),"")</f>
        <v>IOP</v>
      </c>
      <c r="AB1980" s="44" t="str">
        <f>TRIM(MID(Raw_data[[#This Row],[Location]],LEN("Positive Recovery- ")+1,LEN(Raw_data[[#This Row],[Location]])))</f>
        <v>San Marcos</v>
      </c>
      <c r="AC1980" s="45">
        <f t="shared" si="31"/>
        <v>45292</v>
      </c>
      <c r="AD1980" s="44" t="str">
        <f>VLOOKUP(Raw_data[[#This Row],[Locations]]&amp;Raw_data[[#This Row],[Looker2]],Category!A:E,5,0)</f>
        <v>Affiliate</v>
      </c>
      <c r="AE1980" s="44" t="str">
        <f>Raw_data[[#This Row],[Locations]]&amp;Raw_data[[#This Row],[Looker2]]</f>
        <v>San MarcosIOP</v>
      </c>
    </row>
    <row r="1981" spans="1:31">
      <c r="A1981" s="15">
        <v>45313</v>
      </c>
      <c r="B1981" s="15">
        <v>45309</v>
      </c>
      <c r="C1981" t="s">
        <v>9</v>
      </c>
      <c r="D1981">
        <v>208241</v>
      </c>
      <c r="E1981" t="s">
        <v>724</v>
      </c>
      <c r="F1981" t="s">
        <v>383</v>
      </c>
      <c r="G1981" t="s">
        <v>353</v>
      </c>
      <c r="H1981" t="s">
        <v>158</v>
      </c>
      <c r="I1981" t="s">
        <v>232</v>
      </c>
      <c r="J1981" t="s">
        <v>725</v>
      </c>
      <c r="K1981" t="s">
        <v>19</v>
      </c>
      <c r="L1981" t="s">
        <v>128</v>
      </c>
      <c r="M1981">
        <v>1</v>
      </c>
      <c r="N1981" s="47">
        <v>1500</v>
      </c>
      <c r="O1981" s="47">
        <v>0</v>
      </c>
      <c r="P1981" s="47">
        <v>0</v>
      </c>
      <c r="Q1981" s="47">
        <v>0</v>
      </c>
      <c r="R1981" s="47">
        <v>0</v>
      </c>
      <c r="S1981" s="47">
        <v>1500</v>
      </c>
      <c r="T1981" s="47">
        <v>150</v>
      </c>
      <c r="U1981" s="47">
        <v>150</v>
      </c>
      <c r="V1981" t="s">
        <v>71</v>
      </c>
      <c r="W1981" t="s">
        <v>72</v>
      </c>
      <c r="X1981"/>
      <c r="Y1981" t="s">
        <v>240</v>
      </c>
      <c r="Z1981" s="43" t="str">
        <f>Raw_data[[#This Row],[Month]]&amp;Raw_data[[#This Row],[Locations]]&amp;Raw_data[[#This Row],[Looker2]]</f>
        <v>45292San MarcosIOP</v>
      </c>
      <c r="AA1981" s="44" t="str">
        <f>IFERROR(VLOOKUP(Raw_data[[#This Row],[Description]],'LU Table'!$A$1:$B$50,2,0),"")</f>
        <v>IOP</v>
      </c>
      <c r="AB1981" s="44" t="str">
        <f>TRIM(MID(Raw_data[[#This Row],[Location]],LEN("Positive Recovery- ")+1,LEN(Raw_data[[#This Row],[Location]])))</f>
        <v>San Marcos</v>
      </c>
      <c r="AC1981" s="45">
        <f t="shared" si="31"/>
        <v>45292</v>
      </c>
      <c r="AD1981" s="44" t="str">
        <f>VLOOKUP(Raw_data[[#This Row],[Locations]]&amp;Raw_data[[#This Row],[Looker2]],Category!A:E,5,0)</f>
        <v>Affiliate</v>
      </c>
      <c r="AE1981" s="44" t="str">
        <f>Raw_data[[#This Row],[Locations]]&amp;Raw_data[[#This Row],[Looker2]]</f>
        <v>San MarcosIOP</v>
      </c>
    </row>
    <row r="1982" spans="1:31">
      <c r="A1982" s="15">
        <v>45313</v>
      </c>
      <c r="B1982" s="15">
        <v>45309</v>
      </c>
      <c r="C1982" t="s">
        <v>9</v>
      </c>
      <c r="D1982">
        <v>208242</v>
      </c>
      <c r="E1982" t="s">
        <v>796</v>
      </c>
      <c r="F1982" t="s">
        <v>483</v>
      </c>
      <c r="G1982" t="s">
        <v>353</v>
      </c>
      <c r="H1982" t="s">
        <v>158</v>
      </c>
      <c r="I1982" t="s">
        <v>232</v>
      </c>
      <c r="J1982" t="s">
        <v>92</v>
      </c>
      <c r="K1982" t="s">
        <v>19</v>
      </c>
      <c r="L1982" t="s">
        <v>128</v>
      </c>
      <c r="M1982">
        <v>1</v>
      </c>
      <c r="N1982" s="47">
        <v>190</v>
      </c>
      <c r="O1982" s="47">
        <v>0</v>
      </c>
      <c r="P1982" s="47">
        <v>0</v>
      </c>
      <c r="Q1982" s="47">
        <v>0</v>
      </c>
      <c r="R1982" s="47">
        <v>0</v>
      </c>
      <c r="S1982" s="47">
        <v>0</v>
      </c>
      <c r="T1982" s="47">
        <v>171</v>
      </c>
      <c r="U1982" s="47">
        <v>19</v>
      </c>
      <c r="V1982" t="s">
        <v>71</v>
      </c>
      <c r="W1982" t="s">
        <v>72</v>
      </c>
      <c r="X1982"/>
      <c r="Y1982" t="s">
        <v>240</v>
      </c>
      <c r="Z1982" s="43" t="str">
        <f>Raw_data[[#This Row],[Month]]&amp;Raw_data[[#This Row],[Locations]]&amp;Raw_data[[#This Row],[Looker2]]</f>
        <v>45292San MarcosIOP</v>
      </c>
      <c r="AA1982" s="44" t="str">
        <f>IFERROR(VLOOKUP(Raw_data[[#This Row],[Description]],'LU Table'!$A$1:$B$50,2,0),"")</f>
        <v>IOP</v>
      </c>
      <c r="AB1982" s="44" t="str">
        <f>TRIM(MID(Raw_data[[#This Row],[Location]],LEN("Positive Recovery- ")+1,LEN(Raw_data[[#This Row],[Location]])))</f>
        <v>San Marcos</v>
      </c>
      <c r="AC1982" s="45">
        <f t="shared" si="31"/>
        <v>45292</v>
      </c>
      <c r="AD1982" s="44" t="str">
        <f>VLOOKUP(Raw_data[[#This Row],[Locations]]&amp;Raw_data[[#This Row],[Looker2]],Category!A:E,5,0)</f>
        <v>Affiliate</v>
      </c>
      <c r="AE1982" s="44" t="str">
        <f>Raw_data[[#This Row],[Locations]]&amp;Raw_data[[#This Row],[Looker2]]</f>
        <v>San MarcosIOP</v>
      </c>
    </row>
    <row r="1983" spans="1:31">
      <c r="A1983" s="15">
        <v>45313</v>
      </c>
      <c r="B1983" s="15">
        <v>45309</v>
      </c>
      <c r="C1983" t="s">
        <v>9</v>
      </c>
      <c r="D1983">
        <v>208243</v>
      </c>
      <c r="E1983" t="s">
        <v>100</v>
      </c>
      <c r="F1983" t="s">
        <v>345</v>
      </c>
      <c r="G1983" t="s">
        <v>346</v>
      </c>
      <c r="H1983" t="s">
        <v>160</v>
      </c>
      <c r="I1983" t="s">
        <v>232</v>
      </c>
      <c r="J1983" t="s">
        <v>95</v>
      </c>
      <c r="K1983" t="s">
        <v>76</v>
      </c>
      <c r="L1983" t="s">
        <v>128</v>
      </c>
      <c r="M1983">
        <v>1</v>
      </c>
      <c r="N1983" s="47">
        <v>130</v>
      </c>
      <c r="O1983" s="47">
        <v>0</v>
      </c>
      <c r="P1983" s="47">
        <v>0</v>
      </c>
      <c r="Q1983" s="47">
        <v>0</v>
      </c>
      <c r="R1983" s="47">
        <v>0</v>
      </c>
      <c r="S1983" s="47">
        <v>0</v>
      </c>
      <c r="T1983" s="47">
        <v>117</v>
      </c>
      <c r="U1983" s="47">
        <v>32.5</v>
      </c>
      <c r="V1983" t="s">
        <v>71</v>
      </c>
      <c r="W1983" t="s">
        <v>72</v>
      </c>
      <c r="X1983"/>
      <c r="Y1983" t="s">
        <v>240</v>
      </c>
      <c r="Z1983" s="43" t="str">
        <f>Raw_data[[#This Row],[Month]]&amp;Raw_data[[#This Row],[Locations]]&amp;Raw_data[[#This Row],[Looker2]]</f>
        <v>45292MontroseIOP</v>
      </c>
      <c r="AA1983" s="44" t="str">
        <f>IFERROR(VLOOKUP(Raw_data[[#This Row],[Description]],'LU Table'!$A$1:$B$50,2,0),"")</f>
        <v>IOP</v>
      </c>
      <c r="AB1983" s="44" t="str">
        <f>TRIM(MID(Raw_data[[#This Row],[Location]],LEN("Positive Recovery- ")+1,LEN(Raw_data[[#This Row],[Location]])))</f>
        <v>Montrose</v>
      </c>
      <c r="AC1983" s="45">
        <f t="shared" si="31"/>
        <v>45292</v>
      </c>
      <c r="AD1983" s="44" t="str">
        <f>VLOOKUP(Raw_data[[#This Row],[Locations]]&amp;Raw_data[[#This Row],[Looker2]],Category!A:E,5,0)</f>
        <v>Company Owned</v>
      </c>
      <c r="AE1983" s="44" t="str">
        <f>Raw_data[[#This Row],[Locations]]&amp;Raw_data[[#This Row],[Looker2]]</f>
        <v>MontroseIOP</v>
      </c>
    </row>
    <row r="1984" spans="1:31">
      <c r="A1984" s="15">
        <v>45313</v>
      </c>
      <c r="B1984" s="15">
        <v>45309</v>
      </c>
      <c r="C1984" t="s">
        <v>9</v>
      </c>
      <c r="D1984">
        <v>208244</v>
      </c>
      <c r="E1984" t="s">
        <v>799</v>
      </c>
      <c r="F1984" t="s">
        <v>321</v>
      </c>
      <c r="G1984" t="s">
        <v>800</v>
      </c>
      <c r="H1984" t="s">
        <v>158</v>
      </c>
      <c r="I1984" t="s">
        <v>232</v>
      </c>
      <c r="J1984" t="s">
        <v>933</v>
      </c>
      <c r="K1984" t="s">
        <v>76</v>
      </c>
      <c r="L1984" t="s">
        <v>128</v>
      </c>
      <c r="M1984">
        <v>1</v>
      </c>
      <c r="N1984" s="47">
        <v>1500</v>
      </c>
      <c r="O1984" s="47">
        <v>0</v>
      </c>
      <c r="P1984" s="47">
        <v>0</v>
      </c>
      <c r="Q1984" s="47">
        <v>0</v>
      </c>
      <c r="R1984" s="47">
        <v>0</v>
      </c>
      <c r="S1984" s="47">
        <v>1500</v>
      </c>
      <c r="T1984" s="47">
        <v>225</v>
      </c>
      <c r="U1984" s="47">
        <v>225</v>
      </c>
      <c r="V1984" t="s">
        <v>71</v>
      </c>
      <c r="W1984" t="s">
        <v>72</v>
      </c>
      <c r="X1984"/>
      <c r="Y1984" t="s">
        <v>240</v>
      </c>
      <c r="Z1984" s="43" t="str">
        <f>Raw_data[[#This Row],[Month]]&amp;Raw_data[[#This Row],[Locations]]&amp;Raw_data[[#This Row],[Looker2]]</f>
        <v>45292MontroseIOP</v>
      </c>
      <c r="AA1984" s="44" t="str">
        <f>IFERROR(VLOOKUP(Raw_data[[#This Row],[Description]],'LU Table'!$A$1:$B$50,2,0),"")</f>
        <v>IOP</v>
      </c>
      <c r="AB1984" s="44" t="str">
        <f>TRIM(MID(Raw_data[[#This Row],[Location]],LEN("Positive Recovery- ")+1,LEN(Raw_data[[#This Row],[Location]])))</f>
        <v>Montrose</v>
      </c>
      <c r="AC1984" s="45">
        <f t="shared" si="31"/>
        <v>45292</v>
      </c>
      <c r="AD1984" s="44" t="str">
        <f>VLOOKUP(Raw_data[[#This Row],[Locations]]&amp;Raw_data[[#This Row],[Looker2]],Category!A:E,5,0)</f>
        <v>Company Owned</v>
      </c>
      <c r="AE1984" s="44" t="str">
        <f>Raw_data[[#This Row],[Locations]]&amp;Raw_data[[#This Row],[Looker2]]</f>
        <v>MontroseIOP</v>
      </c>
    </row>
    <row r="1985" spans="1:31">
      <c r="A1985" s="15">
        <v>45313</v>
      </c>
      <c r="B1985" s="15">
        <v>45309</v>
      </c>
      <c r="C1985" t="s">
        <v>9</v>
      </c>
      <c r="D1985">
        <v>208245</v>
      </c>
      <c r="E1985" t="s">
        <v>1055</v>
      </c>
      <c r="F1985" t="s">
        <v>1056</v>
      </c>
      <c r="G1985" t="s">
        <v>1057</v>
      </c>
      <c r="H1985" t="s">
        <v>158</v>
      </c>
      <c r="I1985" t="s">
        <v>232</v>
      </c>
      <c r="J1985" t="s">
        <v>89</v>
      </c>
      <c r="K1985" t="s">
        <v>76</v>
      </c>
      <c r="L1985" t="s">
        <v>128</v>
      </c>
      <c r="M1985">
        <v>1</v>
      </c>
      <c r="N1985" s="47">
        <v>200</v>
      </c>
      <c r="O1985" s="47">
        <v>0</v>
      </c>
      <c r="P1985" s="47">
        <v>0</v>
      </c>
      <c r="Q1985" s="47">
        <v>0</v>
      </c>
      <c r="R1985" s="47">
        <v>0</v>
      </c>
      <c r="S1985" s="47">
        <v>200</v>
      </c>
      <c r="T1985" s="47">
        <v>180</v>
      </c>
      <c r="U1985" s="47">
        <v>180</v>
      </c>
      <c r="V1985" t="s">
        <v>71</v>
      </c>
      <c r="W1985" t="s">
        <v>72</v>
      </c>
      <c r="X1985"/>
      <c r="Y1985" t="s">
        <v>240</v>
      </c>
      <c r="Z1985" s="43" t="str">
        <f>Raw_data[[#This Row],[Month]]&amp;Raw_data[[#This Row],[Locations]]&amp;Raw_data[[#This Row],[Looker2]]</f>
        <v>45292MontroseIOP</v>
      </c>
      <c r="AA1985" s="44" t="str">
        <f>IFERROR(VLOOKUP(Raw_data[[#This Row],[Description]],'LU Table'!$A$1:$B$50,2,0),"")</f>
        <v>IOP</v>
      </c>
      <c r="AB1985" s="44" t="str">
        <f>TRIM(MID(Raw_data[[#This Row],[Location]],LEN("Positive Recovery- ")+1,LEN(Raw_data[[#This Row],[Location]])))</f>
        <v>Montrose</v>
      </c>
      <c r="AC1985" s="45">
        <f t="shared" si="31"/>
        <v>45292</v>
      </c>
      <c r="AD1985" s="44" t="str">
        <f>VLOOKUP(Raw_data[[#This Row],[Locations]]&amp;Raw_data[[#This Row],[Looker2]],Category!A:E,5,0)</f>
        <v>Company Owned</v>
      </c>
      <c r="AE1985" s="44" t="str">
        <f>Raw_data[[#This Row],[Locations]]&amp;Raw_data[[#This Row],[Looker2]]</f>
        <v>MontroseIOP</v>
      </c>
    </row>
    <row r="1986" spans="1:31">
      <c r="A1986" s="15">
        <v>45313</v>
      </c>
      <c r="B1986" s="15">
        <v>45309</v>
      </c>
      <c r="C1986" t="s">
        <v>9</v>
      </c>
      <c r="D1986">
        <v>208246</v>
      </c>
      <c r="E1986" t="s">
        <v>698</v>
      </c>
      <c r="F1986" t="s">
        <v>260</v>
      </c>
      <c r="G1986" t="s">
        <v>436</v>
      </c>
      <c r="H1986" t="s">
        <v>160</v>
      </c>
      <c r="I1986" t="s">
        <v>232</v>
      </c>
      <c r="J1986" t="s">
        <v>95</v>
      </c>
      <c r="K1986" t="s">
        <v>76</v>
      </c>
      <c r="L1986" t="s">
        <v>128</v>
      </c>
      <c r="M1986">
        <v>1</v>
      </c>
      <c r="N1986" s="47">
        <v>130</v>
      </c>
      <c r="O1986" s="47">
        <v>0</v>
      </c>
      <c r="P1986" s="47">
        <v>0</v>
      </c>
      <c r="Q1986" s="47">
        <v>0</v>
      </c>
      <c r="R1986" s="47">
        <v>0</v>
      </c>
      <c r="S1986" s="47">
        <v>130</v>
      </c>
      <c r="T1986" s="47">
        <v>117</v>
      </c>
      <c r="U1986" s="47">
        <v>117</v>
      </c>
      <c r="V1986" t="s">
        <v>71</v>
      </c>
      <c r="W1986" t="s">
        <v>72</v>
      </c>
      <c r="X1986"/>
      <c r="Y1986" t="s">
        <v>240</v>
      </c>
      <c r="Z1986" s="43" t="str">
        <f>Raw_data[[#This Row],[Month]]&amp;Raw_data[[#This Row],[Locations]]&amp;Raw_data[[#This Row],[Looker2]]</f>
        <v>45292MontroseIOP</v>
      </c>
      <c r="AA1986" s="44" t="str">
        <f>IFERROR(VLOOKUP(Raw_data[[#This Row],[Description]],'LU Table'!$A$1:$B$50,2,0),"")</f>
        <v>IOP</v>
      </c>
      <c r="AB1986" s="44" t="str">
        <f>TRIM(MID(Raw_data[[#This Row],[Location]],LEN("Positive Recovery- ")+1,LEN(Raw_data[[#This Row],[Location]])))</f>
        <v>Montrose</v>
      </c>
      <c r="AC1986" s="45">
        <f t="shared" si="31"/>
        <v>45292</v>
      </c>
      <c r="AD1986" s="44" t="str">
        <f>VLOOKUP(Raw_data[[#This Row],[Locations]]&amp;Raw_data[[#This Row],[Looker2]],Category!A:E,5,0)</f>
        <v>Company Owned</v>
      </c>
      <c r="AE1986" s="44" t="str">
        <f>Raw_data[[#This Row],[Locations]]&amp;Raw_data[[#This Row],[Looker2]]</f>
        <v>MontroseIOP</v>
      </c>
    </row>
    <row r="1987" spans="1:31">
      <c r="A1987" s="15">
        <v>45313</v>
      </c>
      <c r="B1987" s="15">
        <v>45309</v>
      </c>
      <c r="C1987" t="s">
        <v>9</v>
      </c>
      <c r="D1987">
        <v>208247</v>
      </c>
      <c r="E1987" t="s">
        <v>939</v>
      </c>
      <c r="F1987" t="s">
        <v>321</v>
      </c>
      <c r="G1987" t="s">
        <v>940</v>
      </c>
      <c r="H1987" t="s">
        <v>158</v>
      </c>
      <c r="I1987" t="s">
        <v>232</v>
      </c>
      <c r="J1987" t="s">
        <v>88</v>
      </c>
      <c r="K1987" t="s">
        <v>76</v>
      </c>
      <c r="L1987" t="s">
        <v>128</v>
      </c>
      <c r="M1987">
        <v>1</v>
      </c>
      <c r="N1987" s="47">
        <v>250</v>
      </c>
      <c r="O1987" s="47">
        <v>0</v>
      </c>
      <c r="P1987" s="47">
        <v>0</v>
      </c>
      <c r="Q1987" s="47">
        <v>0</v>
      </c>
      <c r="R1987" s="47">
        <v>0</v>
      </c>
      <c r="S1987" s="47">
        <v>250</v>
      </c>
      <c r="T1987" s="47">
        <v>225</v>
      </c>
      <c r="U1987" s="47">
        <v>225</v>
      </c>
      <c r="V1987" t="s">
        <v>71</v>
      </c>
      <c r="W1987" t="s">
        <v>72</v>
      </c>
      <c r="X1987"/>
      <c r="Y1987" t="s">
        <v>240</v>
      </c>
      <c r="Z1987" s="43" t="str">
        <f>Raw_data[[#This Row],[Month]]&amp;Raw_data[[#This Row],[Locations]]&amp;Raw_data[[#This Row],[Looker2]]</f>
        <v>45292MontroseIOP</v>
      </c>
      <c r="AA1987" s="44" t="str">
        <f>IFERROR(VLOOKUP(Raw_data[[#This Row],[Description]],'LU Table'!$A$1:$B$50,2,0),"")</f>
        <v>IOP</v>
      </c>
      <c r="AB1987" s="44" t="str">
        <f>TRIM(MID(Raw_data[[#This Row],[Location]],LEN("Positive Recovery- ")+1,LEN(Raw_data[[#This Row],[Location]])))</f>
        <v>Montrose</v>
      </c>
      <c r="AC1987" s="45">
        <f t="shared" si="31"/>
        <v>45292</v>
      </c>
      <c r="AD1987" s="44" t="str">
        <f>VLOOKUP(Raw_data[[#This Row],[Locations]]&amp;Raw_data[[#This Row],[Looker2]],Category!A:E,5,0)</f>
        <v>Company Owned</v>
      </c>
      <c r="AE1987" s="44" t="str">
        <f>Raw_data[[#This Row],[Locations]]&amp;Raw_data[[#This Row],[Looker2]]</f>
        <v>MontroseIOP</v>
      </c>
    </row>
    <row r="1988" spans="1:31">
      <c r="A1988" s="15">
        <v>45313</v>
      </c>
      <c r="B1988" s="15">
        <v>45309</v>
      </c>
      <c r="C1988" t="s">
        <v>9</v>
      </c>
      <c r="D1988">
        <v>208248</v>
      </c>
      <c r="E1988" t="s">
        <v>106</v>
      </c>
      <c r="F1988" t="s">
        <v>354</v>
      </c>
      <c r="G1988" t="s">
        <v>355</v>
      </c>
      <c r="H1988" t="s">
        <v>160</v>
      </c>
      <c r="I1988" t="s">
        <v>232</v>
      </c>
      <c r="J1988" t="s">
        <v>96</v>
      </c>
      <c r="K1988" t="s">
        <v>76</v>
      </c>
      <c r="L1988" t="s">
        <v>128</v>
      </c>
      <c r="M1988">
        <v>1</v>
      </c>
      <c r="N1988" s="47">
        <v>169</v>
      </c>
      <c r="O1988" s="47">
        <v>0</v>
      </c>
      <c r="P1988" s="47">
        <v>0</v>
      </c>
      <c r="Q1988" s="47">
        <v>0</v>
      </c>
      <c r="R1988" s="47">
        <v>0</v>
      </c>
      <c r="S1988" s="47">
        <v>169</v>
      </c>
      <c r="T1988" s="47">
        <v>152.1</v>
      </c>
      <c r="U1988" s="47">
        <v>152.1</v>
      </c>
      <c r="V1988" t="s">
        <v>71</v>
      </c>
      <c r="W1988" t="s">
        <v>72</v>
      </c>
      <c r="X1988"/>
      <c r="Y1988" t="s">
        <v>240</v>
      </c>
      <c r="Z1988" s="43" t="str">
        <f>Raw_data[[#This Row],[Month]]&amp;Raw_data[[#This Row],[Locations]]&amp;Raw_data[[#This Row],[Looker2]]</f>
        <v>45292MontroseIOP</v>
      </c>
      <c r="AA1988" s="44" t="str">
        <f>IFERROR(VLOOKUP(Raw_data[[#This Row],[Description]],'LU Table'!$A$1:$B$50,2,0),"")</f>
        <v>IOP</v>
      </c>
      <c r="AB1988" s="44" t="str">
        <f>TRIM(MID(Raw_data[[#This Row],[Location]],LEN("Positive Recovery- ")+1,LEN(Raw_data[[#This Row],[Location]])))</f>
        <v>Montrose</v>
      </c>
      <c r="AC1988" s="45">
        <f t="shared" si="31"/>
        <v>45292</v>
      </c>
      <c r="AD1988" s="44" t="str">
        <f>VLOOKUP(Raw_data[[#This Row],[Locations]]&amp;Raw_data[[#This Row],[Looker2]],Category!A:E,5,0)</f>
        <v>Company Owned</v>
      </c>
      <c r="AE1988" s="44" t="str">
        <f>Raw_data[[#This Row],[Locations]]&amp;Raw_data[[#This Row],[Looker2]]</f>
        <v>MontroseIOP</v>
      </c>
    </row>
    <row r="1989" spans="1:31">
      <c r="A1989" s="15">
        <v>45313</v>
      </c>
      <c r="B1989" s="15">
        <v>45309</v>
      </c>
      <c r="C1989" t="s">
        <v>9</v>
      </c>
      <c r="D1989">
        <v>208249</v>
      </c>
      <c r="E1989" t="s">
        <v>73</v>
      </c>
      <c r="F1989" t="s">
        <v>398</v>
      </c>
      <c r="G1989" t="s">
        <v>399</v>
      </c>
      <c r="H1989" t="s">
        <v>160</v>
      </c>
      <c r="I1989" t="s">
        <v>232</v>
      </c>
      <c r="J1989" t="s">
        <v>94</v>
      </c>
      <c r="K1989" t="s">
        <v>76</v>
      </c>
      <c r="L1989" t="s">
        <v>128</v>
      </c>
      <c r="M1989">
        <v>1</v>
      </c>
      <c r="N1989" s="47">
        <v>215</v>
      </c>
      <c r="O1989" s="47">
        <v>0</v>
      </c>
      <c r="P1989" s="47">
        <v>0</v>
      </c>
      <c r="Q1989" s="47">
        <v>0</v>
      </c>
      <c r="R1989" s="47">
        <v>0</v>
      </c>
      <c r="S1989" s="47">
        <v>0</v>
      </c>
      <c r="T1989" s="47">
        <v>193.5</v>
      </c>
      <c r="U1989" s="47">
        <v>43</v>
      </c>
      <c r="V1989" t="s">
        <v>71</v>
      </c>
      <c r="W1989" t="s">
        <v>72</v>
      </c>
      <c r="X1989"/>
      <c r="Y1989" t="s">
        <v>240</v>
      </c>
      <c r="Z1989" s="43" t="str">
        <f>Raw_data[[#This Row],[Month]]&amp;Raw_data[[#This Row],[Locations]]&amp;Raw_data[[#This Row],[Looker2]]</f>
        <v>45292MontroseIOP</v>
      </c>
      <c r="AA1989" s="44" t="str">
        <f>IFERROR(VLOOKUP(Raw_data[[#This Row],[Description]],'LU Table'!$A$1:$B$50,2,0),"")</f>
        <v>IOP</v>
      </c>
      <c r="AB1989" s="44" t="str">
        <f>TRIM(MID(Raw_data[[#This Row],[Location]],LEN("Positive Recovery- ")+1,LEN(Raw_data[[#This Row],[Location]])))</f>
        <v>Montrose</v>
      </c>
      <c r="AC1989" s="45">
        <f t="shared" si="31"/>
        <v>45292</v>
      </c>
      <c r="AD1989" s="44" t="str">
        <f>VLOOKUP(Raw_data[[#This Row],[Locations]]&amp;Raw_data[[#This Row],[Looker2]],Category!A:E,5,0)</f>
        <v>Company Owned</v>
      </c>
      <c r="AE1989" s="44" t="str">
        <f>Raw_data[[#This Row],[Locations]]&amp;Raw_data[[#This Row],[Looker2]]</f>
        <v>MontroseIOP</v>
      </c>
    </row>
    <row r="1990" spans="1:31">
      <c r="A1990" s="15">
        <v>45313</v>
      </c>
      <c r="B1990" s="15">
        <v>45309</v>
      </c>
      <c r="C1990" t="s">
        <v>9</v>
      </c>
      <c r="D1990">
        <v>208250</v>
      </c>
      <c r="E1990" t="s">
        <v>83</v>
      </c>
      <c r="F1990" t="s">
        <v>253</v>
      </c>
      <c r="G1990" t="s">
        <v>294</v>
      </c>
      <c r="H1990" t="s">
        <v>160</v>
      </c>
      <c r="I1990" t="s">
        <v>232</v>
      </c>
      <c r="J1990" t="s">
        <v>94</v>
      </c>
      <c r="K1990" t="s">
        <v>76</v>
      </c>
      <c r="L1990" t="s">
        <v>128</v>
      </c>
      <c r="M1990">
        <v>1</v>
      </c>
      <c r="N1990" s="47">
        <v>215</v>
      </c>
      <c r="O1990" s="47">
        <v>0</v>
      </c>
      <c r="P1990" s="47">
        <v>0</v>
      </c>
      <c r="Q1990" s="47">
        <v>0</v>
      </c>
      <c r="R1990" s="47">
        <v>0</v>
      </c>
      <c r="S1990" s="47">
        <v>0</v>
      </c>
      <c r="T1990" s="47">
        <v>193.5</v>
      </c>
      <c r="U1990" s="47">
        <v>21.5</v>
      </c>
      <c r="V1990" t="s">
        <v>71</v>
      </c>
      <c r="W1990" t="s">
        <v>72</v>
      </c>
      <c r="X1990"/>
      <c r="Y1990" t="s">
        <v>240</v>
      </c>
      <c r="Z1990" s="43" t="str">
        <f>Raw_data[[#This Row],[Month]]&amp;Raw_data[[#This Row],[Locations]]&amp;Raw_data[[#This Row],[Looker2]]</f>
        <v>45292MontroseIOP</v>
      </c>
      <c r="AA1990" s="44" t="str">
        <f>IFERROR(VLOOKUP(Raw_data[[#This Row],[Description]],'LU Table'!$A$1:$B$50,2,0),"")</f>
        <v>IOP</v>
      </c>
      <c r="AB1990" s="44" t="str">
        <f>TRIM(MID(Raw_data[[#This Row],[Location]],LEN("Positive Recovery- ")+1,LEN(Raw_data[[#This Row],[Location]])))</f>
        <v>Montrose</v>
      </c>
      <c r="AC1990" s="45">
        <f t="shared" si="31"/>
        <v>45292</v>
      </c>
      <c r="AD1990" s="44" t="str">
        <f>VLOOKUP(Raw_data[[#This Row],[Locations]]&amp;Raw_data[[#This Row],[Looker2]],Category!A:E,5,0)</f>
        <v>Company Owned</v>
      </c>
      <c r="AE1990" s="44" t="str">
        <f>Raw_data[[#This Row],[Locations]]&amp;Raw_data[[#This Row],[Looker2]]</f>
        <v>MontroseIOP</v>
      </c>
    </row>
    <row r="1991" spans="1:31">
      <c r="A1991" s="15">
        <v>45313</v>
      </c>
      <c r="B1991" s="15">
        <v>45309</v>
      </c>
      <c r="C1991" t="s">
        <v>9</v>
      </c>
      <c r="D1991">
        <v>208251</v>
      </c>
      <c r="E1991" t="s">
        <v>850</v>
      </c>
      <c r="F1991" t="s">
        <v>851</v>
      </c>
      <c r="G1991" t="s">
        <v>707</v>
      </c>
      <c r="H1991" t="s">
        <v>160</v>
      </c>
      <c r="I1991" t="s">
        <v>232</v>
      </c>
      <c r="J1991" t="s">
        <v>90</v>
      </c>
      <c r="K1991" t="s">
        <v>76</v>
      </c>
      <c r="L1991" t="s">
        <v>128</v>
      </c>
      <c r="M1991">
        <v>1</v>
      </c>
      <c r="N1991" s="47">
        <v>220</v>
      </c>
      <c r="O1991" s="47">
        <v>0</v>
      </c>
      <c r="P1991" s="47">
        <v>0</v>
      </c>
      <c r="Q1991" s="47">
        <v>0</v>
      </c>
      <c r="R1991" s="47">
        <v>0</v>
      </c>
      <c r="S1991" s="47">
        <v>220</v>
      </c>
      <c r="T1991" s="47">
        <v>198</v>
      </c>
      <c r="U1991" s="47">
        <v>198</v>
      </c>
      <c r="V1991" t="s">
        <v>71</v>
      </c>
      <c r="W1991" t="s">
        <v>72</v>
      </c>
      <c r="X1991"/>
      <c r="Y1991" t="s">
        <v>240</v>
      </c>
      <c r="Z1991" s="43" t="str">
        <f>Raw_data[[#This Row],[Month]]&amp;Raw_data[[#This Row],[Locations]]&amp;Raw_data[[#This Row],[Looker2]]</f>
        <v>45292MontroseIOP</v>
      </c>
      <c r="AA1991" s="44" t="str">
        <f>IFERROR(VLOOKUP(Raw_data[[#This Row],[Description]],'LU Table'!$A$1:$B$50,2,0),"")</f>
        <v>IOP</v>
      </c>
      <c r="AB1991" s="44" t="str">
        <f>TRIM(MID(Raw_data[[#This Row],[Location]],LEN("Positive Recovery- ")+1,LEN(Raw_data[[#This Row],[Location]])))</f>
        <v>Montrose</v>
      </c>
      <c r="AC1991" s="45">
        <f t="shared" si="31"/>
        <v>45292</v>
      </c>
      <c r="AD1991" s="44" t="str">
        <f>VLOOKUP(Raw_data[[#This Row],[Locations]]&amp;Raw_data[[#This Row],[Looker2]],Category!A:E,5,0)</f>
        <v>Company Owned</v>
      </c>
      <c r="AE1991" s="44" t="str">
        <f>Raw_data[[#This Row],[Locations]]&amp;Raw_data[[#This Row],[Looker2]]</f>
        <v>MontroseIOP</v>
      </c>
    </row>
    <row r="1992" spans="1:31">
      <c r="A1992" s="15">
        <v>45313</v>
      </c>
      <c r="B1992" s="15">
        <v>45309</v>
      </c>
      <c r="C1992" t="s">
        <v>9</v>
      </c>
      <c r="D1992">
        <v>208252</v>
      </c>
      <c r="E1992" t="s">
        <v>864</v>
      </c>
      <c r="F1992" t="s">
        <v>528</v>
      </c>
      <c r="G1992" t="s">
        <v>865</v>
      </c>
      <c r="H1992" t="s">
        <v>158</v>
      </c>
      <c r="I1992" t="s">
        <v>232</v>
      </c>
      <c r="J1992" t="s">
        <v>89</v>
      </c>
      <c r="K1992" t="s">
        <v>76</v>
      </c>
      <c r="L1992" t="s">
        <v>128</v>
      </c>
      <c r="M1992">
        <v>1</v>
      </c>
      <c r="N1992" s="47">
        <v>200</v>
      </c>
      <c r="O1992" s="47">
        <v>0</v>
      </c>
      <c r="P1992" s="47">
        <v>0</v>
      </c>
      <c r="Q1992" s="47">
        <v>0</v>
      </c>
      <c r="R1992" s="47">
        <v>0</v>
      </c>
      <c r="S1992" s="47">
        <v>0</v>
      </c>
      <c r="T1992" s="47">
        <v>180</v>
      </c>
      <c r="U1992" s="47">
        <v>-20</v>
      </c>
      <c r="V1992" t="s">
        <v>71</v>
      </c>
      <c r="W1992" t="s">
        <v>72</v>
      </c>
      <c r="X1992"/>
      <c r="Y1992" t="s">
        <v>240</v>
      </c>
      <c r="Z1992" s="43" t="str">
        <f>Raw_data[[#This Row],[Month]]&amp;Raw_data[[#This Row],[Locations]]&amp;Raw_data[[#This Row],[Looker2]]</f>
        <v>45292MontroseIOP</v>
      </c>
      <c r="AA1992" s="44" t="str">
        <f>IFERROR(VLOOKUP(Raw_data[[#This Row],[Description]],'LU Table'!$A$1:$B$50,2,0),"")</f>
        <v>IOP</v>
      </c>
      <c r="AB1992" s="44" t="str">
        <f>TRIM(MID(Raw_data[[#This Row],[Location]],LEN("Positive Recovery- ")+1,LEN(Raw_data[[#This Row],[Location]])))</f>
        <v>Montrose</v>
      </c>
      <c r="AC1992" s="45">
        <f t="shared" si="31"/>
        <v>45292</v>
      </c>
      <c r="AD1992" s="44" t="str">
        <f>VLOOKUP(Raw_data[[#This Row],[Locations]]&amp;Raw_data[[#This Row],[Looker2]],Category!A:E,5,0)</f>
        <v>Company Owned</v>
      </c>
      <c r="AE1992" s="44" t="str">
        <f>Raw_data[[#This Row],[Locations]]&amp;Raw_data[[#This Row],[Looker2]]</f>
        <v>MontroseIOP</v>
      </c>
    </row>
    <row r="1993" spans="1:31">
      <c r="A1993" s="15">
        <v>45313</v>
      </c>
      <c r="B1993" s="15">
        <v>45309</v>
      </c>
      <c r="C1993" t="s">
        <v>9</v>
      </c>
      <c r="D1993">
        <v>208253</v>
      </c>
      <c r="E1993" t="s">
        <v>1087</v>
      </c>
      <c r="F1993" t="s">
        <v>1088</v>
      </c>
      <c r="G1993" t="s">
        <v>317</v>
      </c>
      <c r="H1993" t="s">
        <v>158</v>
      </c>
      <c r="I1993" t="s">
        <v>232</v>
      </c>
      <c r="J1993" t="s">
        <v>88</v>
      </c>
      <c r="K1993" t="s">
        <v>62</v>
      </c>
      <c r="L1993" t="s">
        <v>128</v>
      </c>
      <c r="M1993">
        <v>1</v>
      </c>
      <c r="N1993" s="47">
        <v>250</v>
      </c>
      <c r="O1993" s="47">
        <v>0</v>
      </c>
      <c r="P1993" s="47">
        <v>0</v>
      </c>
      <c r="Q1993" s="47">
        <v>0</v>
      </c>
      <c r="R1993" s="47">
        <v>0</v>
      </c>
      <c r="S1993" s="47">
        <v>250</v>
      </c>
      <c r="T1993" s="47">
        <v>225</v>
      </c>
      <c r="U1993" s="47">
        <v>225</v>
      </c>
      <c r="V1993" t="s">
        <v>71</v>
      </c>
      <c r="W1993" t="s">
        <v>72</v>
      </c>
      <c r="X1993"/>
      <c r="Y1993" t="s">
        <v>240</v>
      </c>
      <c r="Z1993" s="43" t="str">
        <f>Raw_data[[#This Row],[Month]]&amp;Raw_data[[#This Row],[Locations]]&amp;Raw_data[[#This Row],[Looker2]]</f>
        <v>45292SugarlandIOP</v>
      </c>
      <c r="AA1993" s="44" t="str">
        <f>IFERROR(VLOOKUP(Raw_data[[#This Row],[Description]],'LU Table'!$A$1:$B$50,2,0),"")</f>
        <v>IOP</v>
      </c>
      <c r="AB1993" s="44" t="str">
        <f>TRIM(MID(Raw_data[[#This Row],[Location]],LEN("Positive Recovery- ")+1,LEN(Raw_data[[#This Row],[Location]])))</f>
        <v>Sugarland</v>
      </c>
      <c r="AC1993" s="45">
        <f t="shared" si="31"/>
        <v>45292</v>
      </c>
      <c r="AD1993" s="44" t="str">
        <f>VLOOKUP(Raw_data[[#This Row],[Locations]]&amp;Raw_data[[#This Row],[Looker2]],Category!A:E,5,0)</f>
        <v>Affiliate</v>
      </c>
      <c r="AE1993" s="44" t="str">
        <f>Raw_data[[#This Row],[Locations]]&amp;Raw_data[[#This Row],[Looker2]]</f>
        <v>SugarlandIOP</v>
      </c>
    </row>
    <row r="1994" spans="1:31">
      <c r="A1994" s="15">
        <v>45313</v>
      </c>
      <c r="B1994" s="15">
        <v>45309</v>
      </c>
      <c r="C1994" t="s">
        <v>9</v>
      </c>
      <c r="D1994">
        <v>208254</v>
      </c>
      <c r="E1994" t="s">
        <v>190</v>
      </c>
      <c r="F1994" t="s">
        <v>425</v>
      </c>
      <c r="G1994" t="s">
        <v>522</v>
      </c>
      <c r="H1994" t="s">
        <v>160</v>
      </c>
      <c r="I1994" t="s">
        <v>232</v>
      </c>
      <c r="J1994" t="s">
        <v>95</v>
      </c>
      <c r="K1994" t="s">
        <v>62</v>
      </c>
      <c r="L1994" t="s">
        <v>128</v>
      </c>
      <c r="M1994">
        <v>1</v>
      </c>
      <c r="N1994" s="47">
        <v>130</v>
      </c>
      <c r="O1994" s="47">
        <v>0</v>
      </c>
      <c r="P1994" s="47">
        <v>0</v>
      </c>
      <c r="Q1994" s="47">
        <v>0</v>
      </c>
      <c r="R1994" s="47">
        <v>0</v>
      </c>
      <c r="S1994" s="47">
        <v>0</v>
      </c>
      <c r="T1994" s="47">
        <v>117</v>
      </c>
      <c r="U1994" s="47">
        <v>19.5</v>
      </c>
      <c r="V1994" t="s">
        <v>71</v>
      </c>
      <c r="W1994" t="s">
        <v>72</v>
      </c>
      <c r="X1994"/>
      <c r="Y1994" t="s">
        <v>240</v>
      </c>
      <c r="Z1994" s="43" t="str">
        <f>Raw_data[[#This Row],[Month]]&amp;Raw_data[[#This Row],[Locations]]&amp;Raw_data[[#This Row],[Looker2]]</f>
        <v>45292SugarlandIOP</v>
      </c>
      <c r="AA1994" s="44" t="str">
        <f>IFERROR(VLOOKUP(Raw_data[[#This Row],[Description]],'LU Table'!$A$1:$B$50,2,0),"")</f>
        <v>IOP</v>
      </c>
      <c r="AB1994" s="44" t="str">
        <f>TRIM(MID(Raw_data[[#This Row],[Location]],LEN("Positive Recovery- ")+1,LEN(Raw_data[[#This Row],[Location]])))</f>
        <v>Sugarland</v>
      </c>
      <c r="AC1994" s="45">
        <f t="shared" si="31"/>
        <v>45292</v>
      </c>
      <c r="AD1994" s="44" t="str">
        <f>VLOOKUP(Raw_data[[#This Row],[Locations]]&amp;Raw_data[[#This Row],[Looker2]],Category!A:E,5,0)</f>
        <v>Affiliate</v>
      </c>
      <c r="AE1994" s="44" t="str">
        <f>Raw_data[[#This Row],[Locations]]&amp;Raw_data[[#This Row],[Looker2]]</f>
        <v>SugarlandIOP</v>
      </c>
    </row>
    <row r="1995" spans="1:31">
      <c r="A1995" s="15">
        <v>45313</v>
      </c>
      <c r="B1995" s="15">
        <v>45309</v>
      </c>
      <c r="C1995" t="s">
        <v>9</v>
      </c>
      <c r="D1995">
        <v>208255</v>
      </c>
      <c r="E1995" t="s">
        <v>985</v>
      </c>
      <c r="F1995" t="s">
        <v>324</v>
      </c>
      <c r="G1995" t="s">
        <v>393</v>
      </c>
      <c r="H1995" t="s">
        <v>158</v>
      </c>
      <c r="I1995" t="s">
        <v>232</v>
      </c>
      <c r="J1995" t="s">
        <v>87</v>
      </c>
      <c r="K1995" t="s">
        <v>62</v>
      </c>
      <c r="L1995" t="s">
        <v>128</v>
      </c>
      <c r="M1995">
        <v>1</v>
      </c>
      <c r="N1995" s="47">
        <v>275</v>
      </c>
      <c r="O1995" s="47">
        <v>0</v>
      </c>
      <c r="P1995" s="47">
        <v>0</v>
      </c>
      <c r="Q1995" s="47">
        <v>0</v>
      </c>
      <c r="R1995" s="47">
        <v>0</v>
      </c>
      <c r="S1995" s="47">
        <v>275</v>
      </c>
      <c r="T1995" s="47">
        <v>247.5</v>
      </c>
      <c r="U1995" s="47">
        <v>247.5</v>
      </c>
      <c r="V1995" t="s">
        <v>71</v>
      </c>
      <c r="W1995" t="s">
        <v>72</v>
      </c>
      <c r="X1995"/>
      <c r="Y1995" t="s">
        <v>240</v>
      </c>
      <c r="Z1995" s="43" t="str">
        <f>Raw_data[[#This Row],[Month]]&amp;Raw_data[[#This Row],[Locations]]&amp;Raw_data[[#This Row],[Looker2]]</f>
        <v>45292SugarlandIOP</v>
      </c>
      <c r="AA1995" s="44" t="str">
        <f>IFERROR(VLOOKUP(Raw_data[[#This Row],[Description]],'LU Table'!$A$1:$B$50,2,0),"")</f>
        <v>IOP</v>
      </c>
      <c r="AB1995" s="44" t="str">
        <f>TRIM(MID(Raw_data[[#This Row],[Location]],LEN("Positive Recovery- ")+1,LEN(Raw_data[[#This Row],[Location]])))</f>
        <v>Sugarland</v>
      </c>
      <c r="AC1995" s="45">
        <f t="shared" si="31"/>
        <v>45292</v>
      </c>
      <c r="AD1995" s="44" t="str">
        <f>VLOOKUP(Raw_data[[#This Row],[Locations]]&amp;Raw_data[[#This Row],[Looker2]],Category!A:E,5,0)</f>
        <v>Affiliate</v>
      </c>
      <c r="AE1995" s="44" t="str">
        <f>Raw_data[[#This Row],[Locations]]&amp;Raw_data[[#This Row],[Looker2]]</f>
        <v>SugarlandIOP</v>
      </c>
    </row>
    <row r="1996" spans="1:31">
      <c r="A1996" s="15">
        <v>45313</v>
      </c>
      <c r="B1996" s="15">
        <v>45309</v>
      </c>
      <c r="C1996" t="s">
        <v>9</v>
      </c>
      <c r="D1996">
        <v>208256</v>
      </c>
      <c r="E1996" t="s">
        <v>874</v>
      </c>
      <c r="F1996" t="s">
        <v>278</v>
      </c>
      <c r="G1996" t="s">
        <v>875</v>
      </c>
      <c r="H1996" t="s">
        <v>158</v>
      </c>
      <c r="I1996" t="s">
        <v>232</v>
      </c>
      <c r="J1996" t="s">
        <v>88</v>
      </c>
      <c r="K1996" t="s">
        <v>547</v>
      </c>
      <c r="L1996" t="s">
        <v>128</v>
      </c>
      <c r="M1996">
        <v>1</v>
      </c>
      <c r="N1996" s="47">
        <v>250</v>
      </c>
      <c r="O1996" s="47">
        <v>0</v>
      </c>
      <c r="P1996" s="47">
        <v>0</v>
      </c>
      <c r="Q1996" s="47">
        <v>0</v>
      </c>
      <c r="R1996" s="47">
        <v>0</v>
      </c>
      <c r="S1996" s="47">
        <v>91.23</v>
      </c>
      <c r="T1996" s="47">
        <v>225</v>
      </c>
      <c r="U1996" s="47">
        <v>225</v>
      </c>
      <c r="V1996" t="s">
        <v>71</v>
      </c>
      <c r="W1996" t="s">
        <v>72</v>
      </c>
      <c r="X1996"/>
      <c r="Y1996" t="s">
        <v>240</v>
      </c>
      <c r="Z1996" s="43" t="str">
        <f>Raw_data[[#This Row],[Month]]&amp;Raw_data[[#This Row],[Locations]]&amp;Raw_data[[#This Row],[Looker2]]</f>
        <v>45292ConroeIOP</v>
      </c>
      <c r="AA1996" s="44" t="str">
        <f>IFERROR(VLOOKUP(Raw_data[[#This Row],[Description]],'LU Table'!$A$1:$B$50,2,0),"")</f>
        <v>IOP</v>
      </c>
      <c r="AB1996" s="44" t="str">
        <f>TRIM(MID(Raw_data[[#This Row],[Location]],LEN("Positive Recovery- ")+1,LEN(Raw_data[[#This Row],[Location]])))</f>
        <v>Conroe</v>
      </c>
      <c r="AC1996" s="45">
        <f t="shared" si="31"/>
        <v>45292</v>
      </c>
      <c r="AD1996" s="44" t="str">
        <f>VLOOKUP(Raw_data[[#This Row],[Locations]]&amp;Raw_data[[#This Row],[Looker2]],Category!A:E,5,0)</f>
        <v>Affiliate</v>
      </c>
      <c r="AE1996" s="44" t="str">
        <f>Raw_data[[#This Row],[Locations]]&amp;Raw_data[[#This Row],[Looker2]]</f>
        <v>ConroeIOP</v>
      </c>
    </row>
    <row r="1997" spans="1:31">
      <c r="A1997" s="15">
        <v>45313</v>
      </c>
      <c r="B1997" s="15">
        <v>45309</v>
      </c>
      <c r="C1997" t="s">
        <v>9</v>
      </c>
      <c r="D1997">
        <v>208257</v>
      </c>
      <c r="E1997" t="s">
        <v>945</v>
      </c>
      <c r="F1997" t="s">
        <v>536</v>
      </c>
      <c r="G1997" t="s">
        <v>454</v>
      </c>
      <c r="H1997" t="s">
        <v>158</v>
      </c>
      <c r="I1997" t="s">
        <v>232</v>
      </c>
      <c r="J1997" t="s">
        <v>88</v>
      </c>
      <c r="K1997" t="s">
        <v>547</v>
      </c>
      <c r="L1997" t="s">
        <v>128</v>
      </c>
      <c r="M1997">
        <v>1</v>
      </c>
      <c r="N1997" s="47">
        <v>250</v>
      </c>
      <c r="O1997" s="47">
        <v>0</v>
      </c>
      <c r="P1997" s="47">
        <v>0</v>
      </c>
      <c r="Q1997" s="47">
        <v>0</v>
      </c>
      <c r="R1997" s="47">
        <v>0</v>
      </c>
      <c r="S1997" s="47">
        <v>0</v>
      </c>
      <c r="T1997" s="47">
        <v>225</v>
      </c>
      <c r="U1997" s="47">
        <v>-25</v>
      </c>
      <c r="V1997" t="s">
        <v>71</v>
      </c>
      <c r="W1997" t="s">
        <v>72</v>
      </c>
      <c r="X1997"/>
      <c r="Y1997" t="s">
        <v>240</v>
      </c>
      <c r="Z1997" s="43" t="str">
        <f>Raw_data[[#This Row],[Month]]&amp;Raw_data[[#This Row],[Locations]]&amp;Raw_data[[#This Row],[Looker2]]</f>
        <v>45292ConroeIOP</v>
      </c>
      <c r="AA1997" s="44" t="str">
        <f>IFERROR(VLOOKUP(Raw_data[[#This Row],[Description]],'LU Table'!$A$1:$B$50,2,0),"")</f>
        <v>IOP</v>
      </c>
      <c r="AB1997" s="44" t="str">
        <f>TRIM(MID(Raw_data[[#This Row],[Location]],LEN("Positive Recovery- ")+1,LEN(Raw_data[[#This Row],[Location]])))</f>
        <v>Conroe</v>
      </c>
      <c r="AC1997" s="45">
        <f t="shared" si="31"/>
        <v>45292</v>
      </c>
      <c r="AD1997" s="44" t="str">
        <f>VLOOKUP(Raw_data[[#This Row],[Locations]]&amp;Raw_data[[#This Row],[Looker2]],Category!A:E,5,0)</f>
        <v>Affiliate</v>
      </c>
      <c r="AE1997" s="44" t="str">
        <f>Raw_data[[#This Row],[Locations]]&amp;Raw_data[[#This Row],[Looker2]]</f>
        <v>ConroeIOP</v>
      </c>
    </row>
    <row r="1998" spans="1:31">
      <c r="A1998" s="15">
        <v>45313</v>
      </c>
      <c r="B1998" s="15">
        <v>45309</v>
      </c>
      <c r="C1998" t="s">
        <v>9</v>
      </c>
      <c r="D1998">
        <v>208258</v>
      </c>
      <c r="E1998" t="s">
        <v>1116</v>
      </c>
      <c r="F1998" t="s">
        <v>535</v>
      </c>
      <c r="G1998" t="s">
        <v>1117</v>
      </c>
      <c r="H1998" t="s">
        <v>157</v>
      </c>
      <c r="I1998" t="s">
        <v>232</v>
      </c>
      <c r="J1998" t="s">
        <v>88</v>
      </c>
      <c r="K1998" t="s">
        <v>547</v>
      </c>
      <c r="L1998" t="s">
        <v>129</v>
      </c>
      <c r="M1998">
        <v>1</v>
      </c>
      <c r="N1998" s="47">
        <v>400</v>
      </c>
      <c r="O1998" s="47">
        <v>0</v>
      </c>
      <c r="P1998" s="47">
        <v>0</v>
      </c>
      <c r="Q1998" s="47">
        <v>0</v>
      </c>
      <c r="R1998" s="47">
        <v>0</v>
      </c>
      <c r="S1998" s="47">
        <v>400</v>
      </c>
      <c r="T1998" s="47">
        <v>360</v>
      </c>
      <c r="U1998" s="47">
        <v>360</v>
      </c>
      <c r="V1998" t="s">
        <v>71</v>
      </c>
      <c r="W1998" t="s">
        <v>72</v>
      </c>
      <c r="X1998"/>
      <c r="Y1998" t="s">
        <v>240</v>
      </c>
      <c r="Z1998" s="43" t="str">
        <f>Raw_data[[#This Row],[Month]]&amp;Raw_data[[#This Row],[Locations]]&amp;Raw_data[[#This Row],[Looker2]]</f>
        <v>45292ConroePHP</v>
      </c>
      <c r="AA1998" s="44" t="str">
        <f>IFERROR(VLOOKUP(Raw_data[[#This Row],[Description]],'LU Table'!$A$1:$B$50,2,0),"")</f>
        <v>PHP</v>
      </c>
      <c r="AB1998" s="44" t="str">
        <f>TRIM(MID(Raw_data[[#This Row],[Location]],LEN("Positive Recovery- ")+1,LEN(Raw_data[[#This Row],[Location]])))</f>
        <v>Conroe</v>
      </c>
      <c r="AC1998" s="45">
        <f t="shared" si="31"/>
        <v>45292</v>
      </c>
      <c r="AD1998" s="44" t="str">
        <f>VLOOKUP(Raw_data[[#This Row],[Locations]]&amp;Raw_data[[#This Row],[Looker2]],Category!A:E,5,0)</f>
        <v>Affiliate</v>
      </c>
      <c r="AE1998" s="44" t="str">
        <f>Raw_data[[#This Row],[Locations]]&amp;Raw_data[[#This Row],[Looker2]]</f>
        <v>ConroePHP</v>
      </c>
    </row>
    <row r="1999" spans="1:31">
      <c r="A1999" s="15">
        <v>45313</v>
      </c>
      <c r="B1999" s="15">
        <v>45309</v>
      </c>
      <c r="C1999" t="s">
        <v>9</v>
      </c>
      <c r="D1999">
        <v>208259</v>
      </c>
      <c r="E1999" t="s">
        <v>747</v>
      </c>
      <c r="F1999" t="s">
        <v>748</v>
      </c>
      <c r="G1999" t="s">
        <v>252</v>
      </c>
      <c r="H1999" t="s">
        <v>157</v>
      </c>
      <c r="I1999" t="s">
        <v>232</v>
      </c>
      <c r="J1999" t="s">
        <v>749</v>
      </c>
      <c r="K1999" t="s">
        <v>547</v>
      </c>
      <c r="L1999" t="s">
        <v>129</v>
      </c>
      <c r="M1999">
        <v>1</v>
      </c>
      <c r="N1999" s="47">
        <v>350</v>
      </c>
      <c r="O1999" s="47">
        <v>0</v>
      </c>
      <c r="P1999" s="47">
        <v>0</v>
      </c>
      <c r="Q1999" s="47">
        <v>0</v>
      </c>
      <c r="R1999" s="47">
        <v>0</v>
      </c>
      <c r="S1999" s="47">
        <v>350</v>
      </c>
      <c r="T1999" s="47">
        <v>350</v>
      </c>
      <c r="U1999" s="47">
        <v>350</v>
      </c>
      <c r="V1999" t="s">
        <v>71</v>
      </c>
      <c r="W1999" t="s">
        <v>72</v>
      </c>
      <c r="X1999"/>
      <c r="Y1999" t="s">
        <v>240</v>
      </c>
      <c r="Z1999" s="43" t="str">
        <f>Raw_data[[#This Row],[Month]]&amp;Raw_data[[#This Row],[Locations]]&amp;Raw_data[[#This Row],[Looker2]]</f>
        <v>45292ConroePHP</v>
      </c>
      <c r="AA1999" s="44" t="str">
        <f>IFERROR(VLOOKUP(Raw_data[[#This Row],[Description]],'LU Table'!$A$1:$B$50,2,0),"")</f>
        <v>PHP</v>
      </c>
      <c r="AB1999" s="44" t="str">
        <f>TRIM(MID(Raw_data[[#This Row],[Location]],LEN("Positive Recovery- ")+1,LEN(Raw_data[[#This Row],[Location]])))</f>
        <v>Conroe</v>
      </c>
      <c r="AC1999" s="45">
        <f t="shared" si="31"/>
        <v>45292</v>
      </c>
      <c r="AD1999" s="44" t="str">
        <f>VLOOKUP(Raw_data[[#This Row],[Locations]]&amp;Raw_data[[#This Row],[Looker2]],Category!A:E,5,0)</f>
        <v>Affiliate</v>
      </c>
      <c r="AE1999" s="44" t="str">
        <f>Raw_data[[#This Row],[Locations]]&amp;Raw_data[[#This Row],[Looker2]]</f>
        <v>ConroePHP</v>
      </c>
    </row>
    <row r="2000" spans="1:31">
      <c r="A2000" s="15">
        <v>45313</v>
      </c>
      <c r="B2000" s="15">
        <v>45309</v>
      </c>
      <c r="C2000" t="s">
        <v>9</v>
      </c>
      <c r="D2000">
        <v>208260</v>
      </c>
      <c r="E2000" t="s">
        <v>839</v>
      </c>
      <c r="F2000" t="s">
        <v>550</v>
      </c>
      <c r="G2000" t="s">
        <v>840</v>
      </c>
      <c r="H2000" t="s">
        <v>158</v>
      </c>
      <c r="I2000" t="s">
        <v>232</v>
      </c>
      <c r="J2000" t="s">
        <v>841</v>
      </c>
      <c r="K2000" t="s">
        <v>144</v>
      </c>
      <c r="L2000" t="s">
        <v>128</v>
      </c>
      <c r="M2000">
        <v>1</v>
      </c>
      <c r="N2000" s="47">
        <v>250</v>
      </c>
      <c r="O2000" s="47">
        <v>0</v>
      </c>
      <c r="P2000" s="47">
        <v>0</v>
      </c>
      <c r="Q2000" s="47">
        <v>0</v>
      </c>
      <c r="R2000" s="47">
        <v>0</v>
      </c>
      <c r="S2000" s="47">
        <v>0</v>
      </c>
      <c r="T2000" s="47">
        <v>225</v>
      </c>
      <c r="U2000" s="47">
        <v>25</v>
      </c>
      <c r="V2000" t="s">
        <v>71</v>
      </c>
      <c r="W2000" t="s">
        <v>72</v>
      </c>
      <c r="X2000"/>
      <c r="Y2000" t="s">
        <v>240</v>
      </c>
      <c r="Z2000" s="43" t="str">
        <f>Raw_data[[#This Row],[Month]]&amp;Raw_data[[#This Row],[Locations]]&amp;Raw_data[[#This Row],[Looker2]]</f>
        <v>45292North LoopIOP</v>
      </c>
      <c r="AA2000" s="44" t="str">
        <f>IFERROR(VLOOKUP(Raw_data[[#This Row],[Description]],'LU Table'!$A$1:$B$50,2,0),"")</f>
        <v>IOP</v>
      </c>
      <c r="AB2000" s="44" t="str">
        <f>TRIM(MID(Raw_data[[#This Row],[Location]],LEN("Positive Recovery- ")+1,LEN(Raw_data[[#This Row],[Location]])))</f>
        <v>North Loop</v>
      </c>
      <c r="AC2000" s="45">
        <f t="shared" si="31"/>
        <v>45292</v>
      </c>
      <c r="AD2000" s="44" t="str">
        <f>VLOOKUP(Raw_data[[#This Row],[Locations]]&amp;Raw_data[[#This Row],[Looker2]],Category!A:E,5,0)</f>
        <v>Affiliate</v>
      </c>
      <c r="AE2000" s="44" t="str">
        <f>Raw_data[[#This Row],[Locations]]&amp;Raw_data[[#This Row],[Looker2]]</f>
        <v>North LoopIOP</v>
      </c>
    </row>
    <row r="2001" spans="1:31">
      <c r="A2001" s="15">
        <v>45313</v>
      </c>
      <c r="B2001" s="15">
        <v>45309</v>
      </c>
      <c r="C2001" t="s">
        <v>9</v>
      </c>
      <c r="D2001">
        <v>208261</v>
      </c>
      <c r="E2001" t="s">
        <v>861</v>
      </c>
      <c r="F2001" t="s">
        <v>862</v>
      </c>
      <c r="G2001" t="s">
        <v>863</v>
      </c>
      <c r="H2001" t="s">
        <v>158</v>
      </c>
      <c r="I2001" t="s">
        <v>232</v>
      </c>
      <c r="J2001" t="s">
        <v>92</v>
      </c>
      <c r="K2001" t="s">
        <v>144</v>
      </c>
      <c r="L2001" t="s">
        <v>128</v>
      </c>
      <c r="M2001">
        <v>1</v>
      </c>
      <c r="N2001" s="47">
        <v>190</v>
      </c>
      <c r="O2001" s="47">
        <v>0</v>
      </c>
      <c r="P2001" s="47">
        <v>0</v>
      </c>
      <c r="Q2001" s="47">
        <v>0</v>
      </c>
      <c r="R2001" s="47">
        <v>0</v>
      </c>
      <c r="S2001" s="47">
        <v>0</v>
      </c>
      <c r="T2001" s="47">
        <v>171</v>
      </c>
      <c r="U2001" s="47">
        <v>38</v>
      </c>
      <c r="V2001" t="s">
        <v>71</v>
      </c>
      <c r="W2001" t="s">
        <v>72</v>
      </c>
      <c r="X2001"/>
      <c r="Y2001" t="s">
        <v>240</v>
      </c>
      <c r="Z2001" s="43" t="str">
        <f>Raw_data[[#This Row],[Month]]&amp;Raw_data[[#This Row],[Locations]]&amp;Raw_data[[#This Row],[Looker2]]</f>
        <v>45292North LoopIOP</v>
      </c>
      <c r="AA2001" s="44" t="str">
        <f>IFERROR(VLOOKUP(Raw_data[[#This Row],[Description]],'LU Table'!$A$1:$B$50,2,0),"")</f>
        <v>IOP</v>
      </c>
      <c r="AB2001" s="44" t="str">
        <f>TRIM(MID(Raw_data[[#This Row],[Location]],LEN("Positive Recovery- ")+1,LEN(Raw_data[[#This Row],[Location]])))</f>
        <v>North Loop</v>
      </c>
      <c r="AC2001" s="45">
        <f t="shared" si="31"/>
        <v>45292</v>
      </c>
      <c r="AD2001" s="44" t="str">
        <f>VLOOKUP(Raw_data[[#This Row],[Locations]]&amp;Raw_data[[#This Row],[Looker2]],Category!A:E,5,0)</f>
        <v>Affiliate</v>
      </c>
      <c r="AE2001" s="44" t="str">
        <f>Raw_data[[#This Row],[Locations]]&amp;Raw_data[[#This Row],[Looker2]]</f>
        <v>North LoopIOP</v>
      </c>
    </row>
    <row r="2002" spans="1:31">
      <c r="A2002" s="15">
        <v>45313</v>
      </c>
      <c r="B2002" s="15">
        <v>45309</v>
      </c>
      <c r="C2002" t="s">
        <v>9</v>
      </c>
      <c r="D2002">
        <v>208262</v>
      </c>
      <c r="E2002" t="s">
        <v>847</v>
      </c>
      <c r="F2002" t="s">
        <v>397</v>
      </c>
      <c r="G2002" t="s">
        <v>848</v>
      </c>
      <c r="H2002" t="s">
        <v>159</v>
      </c>
      <c r="I2002" t="s">
        <v>232</v>
      </c>
      <c r="J2002" t="s">
        <v>17</v>
      </c>
      <c r="K2002" t="s">
        <v>144</v>
      </c>
      <c r="L2002" t="s">
        <v>128</v>
      </c>
      <c r="M2002">
        <v>1</v>
      </c>
      <c r="N2002" s="47">
        <v>225</v>
      </c>
      <c r="O2002" s="47">
        <v>0</v>
      </c>
      <c r="P2002" s="47">
        <v>0</v>
      </c>
      <c r="Q2002" s="47">
        <v>0</v>
      </c>
      <c r="R2002" s="47">
        <v>0</v>
      </c>
      <c r="S2002" s="47">
        <v>225</v>
      </c>
      <c r="T2002" s="47">
        <v>225</v>
      </c>
      <c r="U2002" s="47">
        <v>225</v>
      </c>
      <c r="V2002" t="s">
        <v>71</v>
      </c>
      <c r="W2002" t="s">
        <v>72</v>
      </c>
      <c r="X2002"/>
      <c r="Y2002" t="s">
        <v>240</v>
      </c>
      <c r="Z2002" s="43" t="str">
        <f>Raw_data[[#This Row],[Month]]&amp;Raw_data[[#This Row],[Locations]]&amp;Raw_data[[#This Row],[Looker2]]</f>
        <v>45292North LoopIOP</v>
      </c>
      <c r="AA2002" s="44" t="str">
        <f>IFERROR(VLOOKUP(Raw_data[[#This Row],[Description]],'LU Table'!$A$1:$B$50,2,0),"")</f>
        <v>IOP</v>
      </c>
      <c r="AB2002" s="44" t="str">
        <f>TRIM(MID(Raw_data[[#This Row],[Location]],LEN("Positive Recovery- ")+1,LEN(Raw_data[[#This Row],[Location]])))</f>
        <v>North Loop</v>
      </c>
      <c r="AC2002" s="45">
        <f t="shared" si="31"/>
        <v>45292</v>
      </c>
      <c r="AD2002" s="44" t="str">
        <f>VLOOKUP(Raw_data[[#This Row],[Locations]]&amp;Raw_data[[#This Row],[Looker2]],Category!A:E,5,0)</f>
        <v>Affiliate</v>
      </c>
      <c r="AE2002" s="44" t="str">
        <f>Raw_data[[#This Row],[Locations]]&amp;Raw_data[[#This Row],[Looker2]]</f>
        <v>North LoopIOP</v>
      </c>
    </row>
    <row r="2003" spans="1:31">
      <c r="A2003" s="15">
        <v>45313</v>
      </c>
      <c r="B2003" s="15">
        <v>45309</v>
      </c>
      <c r="C2003" t="s">
        <v>9</v>
      </c>
      <c r="D2003">
        <v>208263</v>
      </c>
      <c r="E2003" t="s">
        <v>797</v>
      </c>
      <c r="F2003" t="s">
        <v>798</v>
      </c>
      <c r="G2003" t="s">
        <v>436</v>
      </c>
      <c r="H2003" t="s">
        <v>158</v>
      </c>
      <c r="I2003" t="s">
        <v>232</v>
      </c>
      <c r="J2003" t="s">
        <v>89</v>
      </c>
      <c r="K2003" t="s">
        <v>144</v>
      </c>
      <c r="L2003" t="s">
        <v>128</v>
      </c>
      <c r="M2003">
        <v>1</v>
      </c>
      <c r="N2003" s="47">
        <v>200</v>
      </c>
      <c r="O2003" s="47">
        <v>0</v>
      </c>
      <c r="P2003" s="47">
        <v>0</v>
      </c>
      <c r="Q2003" s="47">
        <v>0</v>
      </c>
      <c r="R2003" s="47">
        <v>0</v>
      </c>
      <c r="S2003" s="47">
        <v>0</v>
      </c>
      <c r="T2003" s="47">
        <v>180</v>
      </c>
      <c r="U2003" s="47">
        <v>-20</v>
      </c>
      <c r="V2003" t="s">
        <v>71</v>
      </c>
      <c r="W2003" t="s">
        <v>72</v>
      </c>
      <c r="X2003"/>
      <c r="Y2003" t="s">
        <v>240</v>
      </c>
      <c r="Z2003" s="43" t="str">
        <f>Raw_data[[#This Row],[Month]]&amp;Raw_data[[#This Row],[Locations]]&amp;Raw_data[[#This Row],[Looker2]]</f>
        <v>45292North LoopIOP</v>
      </c>
      <c r="AA2003" s="44" t="str">
        <f>IFERROR(VLOOKUP(Raw_data[[#This Row],[Description]],'LU Table'!$A$1:$B$50,2,0),"")</f>
        <v>IOP</v>
      </c>
      <c r="AB2003" s="44" t="str">
        <f>TRIM(MID(Raw_data[[#This Row],[Location]],LEN("Positive Recovery- ")+1,LEN(Raw_data[[#This Row],[Location]])))</f>
        <v>North Loop</v>
      </c>
      <c r="AC2003" s="45">
        <f t="shared" si="31"/>
        <v>45292</v>
      </c>
      <c r="AD2003" s="44" t="str">
        <f>VLOOKUP(Raw_data[[#This Row],[Locations]]&amp;Raw_data[[#This Row],[Looker2]],Category!A:E,5,0)</f>
        <v>Affiliate</v>
      </c>
      <c r="AE2003" s="44" t="str">
        <f>Raw_data[[#This Row],[Locations]]&amp;Raw_data[[#This Row],[Looker2]]</f>
        <v>North LoopIOP</v>
      </c>
    </row>
    <row r="2004" spans="1:31">
      <c r="A2004" s="15">
        <v>45313</v>
      </c>
      <c r="B2004" s="15">
        <v>45309</v>
      </c>
      <c r="C2004" t="s">
        <v>9</v>
      </c>
      <c r="D2004">
        <v>208264</v>
      </c>
      <c r="E2004" t="s">
        <v>1031</v>
      </c>
      <c r="F2004" t="s">
        <v>1032</v>
      </c>
      <c r="G2004" t="s">
        <v>479</v>
      </c>
      <c r="H2004" t="s">
        <v>167</v>
      </c>
      <c r="I2004" t="s">
        <v>232</v>
      </c>
      <c r="J2004" t="s">
        <v>87</v>
      </c>
      <c r="K2004" t="s">
        <v>144</v>
      </c>
      <c r="L2004" t="s">
        <v>129</v>
      </c>
      <c r="M2004">
        <v>1</v>
      </c>
      <c r="N2004" s="47">
        <v>425</v>
      </c>
      <c r="O2004" s="47">
        <v>0</v>
      </c>
      <c r="P2004" s="47">
        <v>0</v>
      </c>
      <c r="Q2004" s="47">
        <v>0</v>
      </c>
      <c r="R2004" s="47">
        <v>0</v>
      </c>
      <c r="S2004" s="47">
        <v>0</v>
      </c>
      <c r="T2004" s="47">
        <v>425</v>
      </c>
      <c r="U2004" s="47">
        <v>425</v>
      </c>
      <c r="V2004" t="s">
        <v>71</v>
      </c>
      <c r="W2004" t="s">
        <v>72</v>
      </c>
      <c r="X2004"/>
      <c r="Y2004" t="s">
        <v>240</v>
      </c>
      <c r="Z2004" s="43" t="str">
        <f>Raw_data[[#This Row],[Month]]&amp;Raw_data[[#This Row],[Locations]]&amp;Raw_data[[#This Row],[Looker2]]</f>
        <v>45292North LoopPHP</v>
      </c>
      <c r="AA2004" s="44" t="str">
        <f>IFERROR(VLOOKUP(Raw_data[[#This Row],[Description]],'LU Table'!$A$1:$B$50,2,0),"")</f>
        <v>PHP</v>
      </c>
      <c r="AB2004" s="44" t="str">
        <f>TRIM(MID(Raw_data[[#This Row],[Location]],LEN("Positive Recovery- ")+1,LEN(Raw_data[[#This Row],[Location]])))</f>
        <v>North Loop</v>
      </c>
      <c r="AC2004" s="45">
        <f t="shared" si="31"/>
        <v>45292</v>
      </c>
      <c r="AD2004" s="44" t="str">
        <f>VLOOKUP(Raw_data[[#This Row],[Locations]]&amp;Raw_data[[#This Row],[Looker2]],Category!A:E,5,0)</f>
        <v>Affiliate</v>
      </c>
      <c r="AE2004" s="44" t="str">
        <f>Raw_data[[#This Row],[Locations]]&amp;Raw_data[[#This Row],[Looker2]]</f>
        <v>North LoopPHP</v>
      </c>
    </row>
    <row r="2005" spans="1:31">
      <c r="A2005" s="15">
        <v>45313</v>
      </c>
      <c r="B2005" s="15">
        <v>45309</v>
      </c>
      <c r="C2005" t="s">
        <v>9</v>
      </c>
      <c r="D2005">
        <v>208265</v>
      </c>
      <c r="E2005" t="s">
        <v>849</v>
      </c>
      <c r="F2005" t="s">
        <v>423</v>
      </c>
      <c r="G2005" t="s">
        <v>312</v>
      </c>
      <c r="H2005" t="s">
        <v>159</v>
      </c>
      <c r="I2005" t="s">
        <v>232</v>
      </c>
      <c r="J2005" t="s">
        <v>17</v>
      </c>
      <c r="K2005" t="s">
        <v>144</v>
      </c>
      <c r="L2005" t="s">
        <v>128</v>
      </c>
      <c r="M2005">
        <v>1</v>
      </c>
      <c r="N2005" s="47">
        <v>225</v>
      </c>
      <c r="O2005" s="47">
        <v>0</v>
      </c>
      <c r="P2005" s="47">
        <v>0</v>
      </c>
      <c r="Q2005" s="47">
        <v>0</v>
      </c>
      <c r="R2005" s="47">
        <v>0</v>
      </c>
      <c r="S2005" s="47">
        <v>225</v>
      </c>
      <c r="T2005" s="47">
        <v>225</v>
      </c>
      <c r="U2005" s="47">
        <v>225</v>
      </c>
      <c r="V2005" t="s">
        <v>71</v>
      </c>
      <c r="W2005" t="s">
        <v>72</v>
      </c>
      <c r="X2005"/>
      <c r="Y2005" t="s">
        <v>240</v>
      </c>
      <c r="Z2005" s="43" t="str">
        <f>Raw_data[[#This Row],[Month]]&amp;Raw_data[[#This Row],[Locations]]&amp;Raw_data[[#This Row],[Looker2]]</f>
        <v>45292North LoopIOP</v>
      </c>
      <c r="AA2005" s="44" t="str">
        <f>IFERROR(VLOOKUP(Raw_data[[#This Row],[Description]],'LU Table'!$A$1:$B$50,2,0),"")</f>
        <v>IOP</v>
      </c>
      <c r="AB2005" s="44" t="str">
        <f>TRIM(MID(Raw_data[[#This Row],[Location]],LEN("Positive Recovery- ")+1,LEN(Raw_data[[#This Row],[Location]])))</f>
        <v>North Loop</v>
      </c>
      <c r="AC2005" s="45">
        <f t="shared" si="31"/>
        <v>45292</v>
      </c>
      <c r="AD2005" s="44" t="str">
        <f>VLOOKUP(Raw_data[[#This Row],[Locations]]&amp;Raw_data[[#This Row],[Looker2]],Category!A:E,5,0)</f>
        <v>Affiliate</v>
      </c>
      <c r="AE2005" s="44" t="str">
        <f>Raw_data[[#This Row],[Locations]]&amp;Raw_data[[#This Row],[Looker2]]</f>
        <v>North LoopIOP</v>
      </c>
    </row>
    <row r="2006" spans="1:31">
      <c r="A2006" s="15">
        <v>45313</v>
      </c>
      <c r="B2006" s="15">
        <v>45309</v>
      </c>
      <c r="C2006" t="s">
        <v>9</v>
      </c>
      <c r="D2006">
        <v>208266</v>
      </c>
      <c r="E2006" t="s">
        <v>1104</v>
      </c>
      <c r="F2006" t="s">
        <v>1105</v>
      </c>
      <c r="G2006" t="s">
        <v>1106</v>
      </c>
      <c r="H2006" t="s">
        <v>160</v>
      </c>
      <c r="I2006" t="s">
        <v>232</v>
      </c>
      <c r="J2006" t="s">
        <v>96</v>
      </c>
      <c r="K2006" t="s">
        <v>144</v>
      </c>
      <c r="L2006" t="s">
        <v>128</v>
      </c>
      <c r="M2006">
        <v>1</v>
      </c>
      <c r="N2006" s="47">
        <v>169</v>
      </c>
      <c r="O2006" s="47">
        <v>0</v>
      </c>
      <c r="P2006" s="47">
        <v>0</v>
      </c>
      <c r="Q2006" s="47">
        <v>0</v>
      </c>
      <c r="R2006" s="47">
        <v>0</v>
      </c>
      <c r="S2006" s="47">
        <v>169</v>
      </c>
      <c r="T2006" s="47">
        <v>152.1</v>
      </c>
      <c r="U2006" s="47">
        <v>152.1</v>
      </c>
      <c r="V2006" t="s">
        <v>71</v>
      </c>
      <c r="W2006" t="s">
        <v>72</v>
      </c>
      <c r="X2006"/>
      <c r="Y2006" t="s">
        <v>240</v>
      </c>
      <c r="Z2006" s="43" t="str">
        <f>Raw_data[[#This Row],[Month]]&amp;Raw_data[[#This Row],[Locations]]&amp;Raw_data[[#This Row],[Looker2]]</f>
        <v>45292North LoopIOP</v>
      </c>
      <c r="AA2006" s="44" t="str">
        <f>IFERROR(VLOOKUP(Raw_data[[#This Row],[Description]],'LU Table'!$A$1:$B$50,2,0),"")</f>
        <v>IOP</v>
      </c>
      <c r="AB2006" s="44" t="str">
        <f>TRIM(MID(Raw_data[[#This Row],[Location]],LEN("Positive Recovery- ")+1,LEN(Raw_data[[#This Row],[Location]])))</f>
        <v>North Loop</v>
      </c>
      <c r="AC2006" s="45">
        <f t="shared" si="31"/>
        <v>45292</v>
      </c>
      <c r="AD2006" s="44" t="str">
        <f>VLOOKUP(Raw_data[[#This Row],[Locations]]&amp;Raw_data[[#This Row],[Looker2]],Category!A:E,5,0)</f>
        <v>Affiliate</v>
      </c>
      <c r="AE2006" s="44" t="str">
        <f>Raw_data[[#This Row],[Locations]]&amp;Raw_data[[#This Row],[Looker2]]</f>
        <v>North LoopIOP</v>
      </c>
    </row>
    <row r="2007" spans="1:31">
      <c r="A2007" s="15">
        <v>45313</v>
      </c>
      <c r="B2007" s="15">
        <v>45309</v>
      </c>
      <c r="C2007" t="s">
        <v>9</v>
      </c>
      <c r="D2007">
        <v>208267</v>
      </c>
      <c r="E2007" t="s">
        <v>1069</v>
      </c>
      <c r="F2007" t="s">
        <v>1070</v>
      </c>
      <c r="G2007" t="s">
        <v>1071</v>
      </c>
      <c r="H2007" t="s">
        <v>167</v>
      </c>
      <c r="I2007" t="s">
        <v>232</v>
      </c>
      <c r="J2007" t="s">
        <v>87</v>
      </c>
      <c r="K2007" t="s">
        <v>77</v>
      </c>
      <c r="L2007" t="s">
        <v>129</v>
      </c>
      <c r="M2007">
        <v>1</v>
      </c>
      <c r="N2007" s="47">
        <v>425</v>
      </c>
      <c r="O2007" s="47">
        <v>0</v>
      </c>
      <c r="P2007" s="47">
        <v>0</v>
      </c>
      <c r="Q2007" s="47">
        <v>0</v>
      </c>
      <c r="R2007" s="47">
        <v>0</v>
      </c>
      <c r="S2007" s="47">
        <v>425</v>
      </c>
      <c r="T2007" s="47">
        <v>425</v>
      </c>
      <c r="U2007" s="47">
        <v>425</v>
      </c>
      <c r="V2007" t="s">
        <v>71</v>
      </c>
      <c r="W2007" t="s">
        <v>72</v>
      </c>
      <c r="X2007"/>
      <c r="Y2007" t="s">
        <v>240</v>
      </c>
      <c r="Z2007" s="43" t="str">
        <f>Raw_data[[#This Row],[Month]]&amp;Raw_data[[#This Row],[Locations]]&amp;Raw_data[[#This Row],[Looker2]]</f>
        <v>45292HumblePHP</v>
      </c>
      <c r="AA2007" s="44" t="str">
        <f>IFERROR(VLOOKUP(Raw_data[[#This Row],[Description]],'LU Table'!$A$1:$B$50,2,0),"")</f>
        <v>PHP</v>
      </c>
      <c r="AB2007" s="44" t="str">
        <f>TRIM(MID(Raw_data[[#This Row],[Location]],LEN("Positive Recovery- ")+1,LEN(Raw_data[[#This Row],[Location]])))</f>
        <v>Humble</v>
      </c>
      <c r="AC2007" s="45">
        <f t="shared" si="31"/>
        <v>45292</v>
      </c>
      <c r="AD2007" s="44" t="str">
        <f>VLOOKUP(Raw_data[[#This Row],[Locations]]&amp;Raw_data[[#This Row],[Looker2]],Category!A:E,5,0)</f>
        <v>Affiliate</v>
      </c>
      <c r="AE2007" s="44" t="str">
        <f>Raw_data[[#This Row],[Locations]]&amp;Raw_data[[#This Row],[Looker2]]</f>
        <v>HumblePHP</v>
      </c>
    </row>
    <row r="2008" spans="1:31">
      <c r="A2008" s="15">
        <v>45313</v>
      </c>
      <c r="B2008" s="15">
        <v>45309</v>
      </c>
      <c r="C2008" t="s">
        <v>9</v>
      </c>
      <c r="D2008">
        <v>208268</v>
      </c>
      <c r="E2008" t="s">
        <v>188</v>
      </c>
      <c r="F2008" t="s">
        <v>449</v>
      </c>
      <c r="G2008" t="s">
        <v>513</v>
      </c>
      <c r="H2008" t="s">
        <v>157</v>
      </c>
      <c r="I2008" t="s">
        <v>232</v>
      </c>
      <c r="J2008" t="s">
        <v>88</v>
      </c>
      <c r="K2008" t="s">
        <v>77</v>
      </c>
      <c r="L2008" t="s">
        <v>129</v>
      </c>
      <c r="M2008">
        <v>1</v>
      </c>
      <c r="N2008" s="47">
        <v>400</v>
      </c>
      <c r="O2008" s="47">
        <v>0</v>
      </c>
      <c r="P2008" s="47">
        <v>0</v>
      </c>
      <c r="Q2008" s="47">
        <v>0</v>
      </c>
      <c r="R2008" s="47">
        <v>0</v>
      </c>
      <c r="S2008" s="47">
        <v>400</v>
      </c>
      <c r="T2008" s="47">
        <v>360</v>
      </c>
      <c r="U2008" s="47">
        <v>360</v>
      </c>
      <c r="V2008" t="s">
        <v>71</v>
      </c>
      <c r="W2008" t="s">
        <v>72</v>
      </c>
      <c r="X2008"/>
      <c r="Y2008" t="s">
        <v>240</v>
      </c>
      <c r="Z2008" s="43" t="str">
        <f>Raw_data[[#This Row],[Month]]&amp;Raw_data[[#This Row],[Locations]]&amp;Raw_data[[#This Row],[Looker2]]</f>
        <v>45292HumblePHP</v>
      </c>
      <c r="AA2008" s="44" t="str">
        <f>IFERROR(VLOOKUP(Raw_data[[#This Row],[Description]],'LU Table'!$A$1:$B$50,2,0),"")</f>
        <v>PHP</v>
      </c>
      <c r="AB2008" s="44" t="str">
        <f>TRIM(MID(Raw_data[[#This Row],[Location]],LEN("Positive Recovery- ")+1,LEN(Raw_data[[#This Row],[Location]])))</f>
        <v>Humble</v>
      </c>
      <c r="AC2008" s="45">
        <f t="shared" si="31"/>
        <v>45292</v>
      </c>
      <c r="AD2008" s="44" t="str">
        <f>VLOOKUP(Raw_data[[#This Row],[Locations]]&amp;Raw_data[[#This Row],[Looker2]],Category!A:E,5,0)</f>
        <v>Affiliate</v>
      </c>
      <c r="AE2008" s="44" t="str">
        <f>Raw_data[[#This Row],[Locations]]&amp;Raw_data[[#This Row],[Looker2]]</f>
        <v>HumblePHP</v>
      </c>
    </row>
    <row r="2009" spans="1:31">
      <c r="A2009" s="15">
        <v>45313</v>
      </c>
      <c r="B2009" s="15">
        <v>45309</v>
      </c>
      <c r="C2009" t="s">
        <v>9</v>
      </c>
      <c r="D2009">
        <v>208269</v>
      </c>
      <c r="E2009" t="s">
        <v>1091</v>
      </c>
      <c r="F2009" t="s">
        <v>609</v>
      </c>
      <c r="G2009" t="s">
        <v>614</v>
      </c>
      <c r="H2009" t="s">
        <v>157</v>
      </c>
      <c r="I2009" t="s">
        <v>232</v>
      </c>
      <c r="J2009" t="s">
        <v>88</v>
      </c>
      <c r="K2009" t="s">
        <v>77</v>
      </c>
      <c r="L2009" t="s">
        <v>129</v>
      </c>
      <c r="M2009">
        <v>1</v>
      </c>
      <c r="N2009" s="47">
        <v>400</v>
      </c>
      <c r="O2009" s="47">
        <v>0</v>
      </c>
      <c r="P2009" s="47">
        <v>0</v>
      </c>
      <c r="Q2009" s="47">
        <v>0</v>
      </c>
      <c r="R2009" s="47">
        <v>0</v>
      </c>
      <c r="S2009" s="47">
        <v>400</v>
      </c>
      <c r="T2009" s="47">
        <v>360</v>
      </c>
      <c r="U2009" s="47">
        <v>360</v>
      </c>
      <c r="V2009" t="s">
        <v>71</v>
      </c>
      <c r="W2009" t="s">
        <v>72</v>
      </c>
      <c r="X2009"/>
      <c r="Y2009" t="s">
        <v>240</v>
      </c>
      <c r="Z2009" s="43" t="str">
        <f>Raw_data[[#This Row],[Month]]&amp;Raw_data[[#This Row],[Locations]]&amp;Raw_data[[#This Row],[Looker2]]</f>
        <v>45292HumblePHP</v>
      </c>
      <c r="AA2009" s="44" t="str">
        <f>IFERROR(VLOOKUP(Raw_data[[#This Row],[Description]],'LU Table'!$A$1:$B$50,2,0),"")</f>
        <v>PHP</v>
      </c>
      <c r="AB2009" s="44" t="str">
        <f>TRIM(MID(Raw_data[[#This Row],[Location]],LEN("Positive Recovery- ")+1,LEN(Raw_data[[#This Row],[Location]])))</f>
        <v>Humble</v>
      </c>
      <c r="AC2009" s="45">
        <f t="shared" si="31"/>
        <v>45292</v>
      </c>
      <c r="AD2009" s="44" t="str">
        <f>VLOOKUP(Raw_data[[#This Row],[Locations]]&amp;Raw_data[[#This Row],[Looker2]],Category!A:E,5,0)</f>
        <v>Affiliate</v>
      </c>
      <c r="AE2009" s="44" t="str">
        <f>Raw_data[[#This Row],[Locations]]&amp;Raw_data[[#This Row],[Looker2]]</f>
        <v>HumblePHP</v>
      </c>
    </row>
    <row r="2010" spans="1:31">
      <c r="A2010" s="15">
        <v>45313</v>
      </c>
      <c r="B2010" s="15">
        <v>45309</v>
      </c>
      <c r="C2010" t="s">
        <v>9</v>
      </c>
      <c r="D2010">
        <v>208270</v>
      </c>
      <c r="E2010" t="s">
        <v>1089</v>
      </c>
      <c r="F2010" t="s">
        <v>329</v>
      </c>
      <c r="G2010" t="s">
        <v>1090</v>
      </c>
      <c r="H2010" t="s">
        <v>157</v>
      </c>
      <c r="I2010" t="s">
        <v>232</v>
      </c>
      <c r="J2010" t="s">
        <v>92</v>
      </c>
      <c r="K2010" t="s">
        <v>77</v>
      </c>
      <c r="L2010" t="s">
        <v>129</v>
      </c>
      <c r="M2010">
        <v>1</v>
      </c>
      <c r="N2010" s="47">
        <v>332</v>
      </c>
      <c r="O2010" s="47">
        <v>0</v>
      </c>
      <c r="P2010" s="47">
        <v>0</v>
      </c>
      <c r="Q2010" s="47">
        <v>0</v>
      </c>
      <c r="R2010" s="47">
        <v>0</v>
      </c>
      <c r="S2010" s="47">
        <v>0</v>
      </c>
      <c r="T2010" s="47">
        <v>298.8</v>
      </c>
      <c r="U2010" s="47">
        <v>16.600000000000001</v>
      </c>
      <c r="V2010" t="s">
        <v>71</v>
      </c>
      <c r="W2010" t="s">
        <v>72</v>
      </c>
      <c r="X2010"/>
      <c r="Y2010" t="s">
        <v>240</v>
      </c>
      <c r="Z2010" s="43" t="str">
        <f>Raw_data[[#This Row],[Month]]&amp;Raw_data[[#This Row],[Locations]]&amp;Raw_data[[#This Row],[Looker2]]</f>
        <v>45292HumblePHP</v>
      </c>
      <c r="AA2010" s="44" t="str">
        <f>IFERROR(VLOOKUP(Raw_data[[#This Row],[Description]],'LU Table'!$A$1:$B$50,2,0),"")</f>
        <v>PHP</v>
      </c>
      <c r="AB2010" s="44" t="str">
        <f>TRIM(MID(Raw_data[[#This Row],[Location]],LEN("Positive Recovery- ")+1,LEN(Raw_data[[#This Row],[Location]])))</f>
        <v>Humble</v>
      </c>
      <c r="AC2010" s="45">
        <f t="shared" si="31"/>
        <v>45292</v>
      </c>
      <c r="AD2010" s="44" t="str">
        <f>VLOOKUP(Raw_data[[#This Row],[Locations]]&amp;Raw_data[[#This Row],[Looker2]],Category!A:E,5,0)</f>
        <v>Affiliate</v>
      </c>
      <c r="AE2010" s="44" t="str">
        <f>Raw_data[[#This Row],[Locations]]&amp;Raw_data[[#This Row],[Looker2]]</f>
        <v>HumblePHP</v>
      </c>
    </row>
    <row r="2011" spans="1:31">
      <c r="A2011" s="15">
        <v>45313</v>
      </c>
      <c r="B2011" s="15">
        <v>45309</v>
      </c>
      <c r="C2011" t="s">
        <v>9</v>
      </c>
      <c r="D2011">
        <v>208271</v>
      </c>
      <c r="E2011" t="s">
        <v>783</v>
      </c>
      <c r="F2011" t="s">
        <v>784</v>
      </c>
      <c r="G2011" t="s">
        <v>785</v>
      </c>
      <c r="H2011" t="s">
        <v>160</v>
      </c>
      <c r="I2011" t="s">
        <v>232</v>
      </c>
      <c r="J2011" t="s">
        <v>95</v>
      </c>
      <c r="K2011" t="s">
        <v>77</v>
      </c>
      <c r="L2011" t="s">
        <v>128</v>
      </c>
      <c r="M2011">
        <v>1</v>
      </c>
      <c r="N2011" s="47">
        <v>130</v>
      </c>
      <c r="O2011" s="47">
        <v>0</v>
      </c>
      <c r="P2011" s="47">
        <v>0</v>
      </c>
      <c r="Q2011" s="47">
        <v>0</v>
      </c>
      <c r="R2011" s="47">
        <v>0</v>
      </c>
      <c r="S2011" s="47">
        <v>130</v>
      </c>
      <c r="T2011" s="47">
        <v>117</v>
      </c>
      <c r="U2011" s="47">
        <v>117</v>
      </c>
      <c r="V2011" t="s">
        <v>71</v>
      </c>
      <c r="W2011" t="s">
        <v>72</v>
      </c>
      <c r="X2011"/>
      <c r="Y2011" t="s">
        <v>240</v>
      </c>
      <c r="Z2011" s="43" t="str">
        <f>Raw_data[[#This Row],[Month]]&amp;Raw_data[[#This Row],[Locations]]&amp;Raw_data[[#This Row],[Looker2]]</f>
        <v>45292HumbleIOP</v>
      </c>
      <c r="AA2011" s="44" t="str">
        <f>IFERROR(VLOOKUP(Raw_data[[#This Row],[Description]],'LU Table'!$A$1:$B$50,2,0),"")</f>
        <v>IOP</v>
      </c>
      <c r="AB2011" s="44" t="str">
        <f>TRIM(MID(Raw_data[[#This Row],[Location]],LEN("Positive Recovery- ")+1,LEN(Raw_data[[#This Row],[Location]])))</f>
        <v>Humble</v>
      </c>
      <c r="AC2011" s="45">
        <f t="shared" si="31"/>
        <v>45292</v>
      </c>
      <c r="AD2011" s="44" t="str">
        <f>VLOOKUP(Raw_data[[#This Row],[Locations]]&amp;Raw_data[[#This Row],[Looker2]],Category!A:E,5,0)</f>
        <v>Affiliate</v>
      </c>
      <c r="AE2011" s="44" t="str">
        <f>Raw_data[[#This Row],[Locations]]&amp;Raw_data[[#This Row],[Looker2]]</f>
        <v>HumbleIOP</v>
      </c>
    </row>
    <row r="2012" spans="1:31">
      <c r="A2012" s="15">
        <v>45313</v>
      </c>
      <c r="B2012" s="15">
        <v>45309</v>
      </c>
      <c r="C2012" t="s">
        <v>9</v>
      </c>
      <c r="D2012">
        <v>208272</v>
      </c>
      <c r="E2012" t="s">
        <v>872</v>
      </c>
      <c r="F2012" t="s">
        <v>873</v>
      </c>
      <c r="G2012" t="s">
        <v>276</v>
      </c>
      <c r="H2012" t="s">
        <v>159</v>
      </c>
      <c r="I2012" t="s">
        <v>232</v>
      </c>
      <c r="J2012" t="s">
        <v>88</v>
      </c>
      <c r="K2012" t="s">
        <v>77</v>
      </c>
      <c r="L2012" t="s">
        <v>128</v>
      </c>
      <c r="M2012">
        <v>1</v>
      </c>
      <c r="N2012" s="47">
        <v>250</v>
      </c>
      <c r="O2012" s="47">
        <v>0</v>
      </c>
      <c r="P2012" s="47">
        <v>0</v>
      </c>
      <c r="Q2012" s="47">
        <v>0</v>
      </c>
      <c r="R2012" s="47">
        <v>0</v>
      </c>
      <c r="S2012" s="47">
        <v>250</v>
      </c>
      <c r="T2012" s="47">
        <v>225</v>
      </c>
      <c r="U2012" s="47">
        <v>225</v>
      </c>
      <c r="V2012" t="s">
        <v>71</v>
      </c>
      <c r="W2012" t="s">
        <v>72</v>
      </c>
      <c r="X2012"/>
      <c r="Y2012" t="s">
        <v>240</v>
      </c>
      <c r="Z2012" s="43" t="str">
        <f>Raw_data[[#This Row],[Month]]&amp;Raw_data[[#This Row],[Locations]]&amp;Raw_data[[#This Row],[Looker2]]</f>
        <v>45292HumbleIOP</v>
      </c>
      <c r="AA2012" s="44" t="str">
        <f>IFERROR(VLOOKUP(Raw_data[[#This Row],[Description]],'LU Table'!$A$1:$B$50,2,0),"")</f>
        <v>IOP</v>
      </c>
      <c r="AB2012" s="44" t="str">
        <f>TRIM(MID(Raw_data[[#This Row],[Location]],LEN("Positive Recovery- ")+1,LEN(Raw_data[[#This Row],[Location]])))</f>
        <v>Humble</v>
      </c>
      <c r="AC2012" s="45">
        <f t="shared" si="31"/>
        <v>45292</v>
      </c>
      <c r="AD2012" s="44" t="str">
        <f>VLOOKUP(Raw_data[[#This Row],[Locations]]&amp;Raw_data[[#This Row],[Looker2]],Category!A:E,5,0)</f>
        <v>Affiliate</v>
      </c>
      <c r="AE2012" s="44" t="str">
        <f>Raw_data[[#This Row],[Locations]]&amp;Raw_data[[#This Row],[Looker2]]</f>
        <v>HumbleIOP</v>
      </c>
    </row>
    <row r="2013" spans="1:31">
      <c r="A2013" s="15">
        <v>45313</v>
      </c>
      <c r="B2013" s="15">
        <v>45309</v>
      </c>
      <c r="C2013" t="s">
        <v>9</v>
      </c>
      <c r="D2013">
        <v>208273</v>
      </c>
      <c r="E2013" t="s">
        <v>987</v>
      </c>
      <c r="F2013" t="s">
        <v>520</v>
      </c>
      <c r="G2013" t="s">
        <v>988</v>
      </c>
      <c r="H2013" t="s">
        <v>158</v>
      </c>
      <c r="I2013" t="s">
        <v>232</v>
      </c>
      <c r="J2013" t="s">
        <v>88</v>
      </c>
      <c r="K2013" t="s">
        <v>77</v>
      </c>
      <c r="L2013" t="s">
        <v>128</v>
      </c>
      <c r="M2013">
        <v>1</v>
      </c>
      <c r="N2013" s="47">
        <v>250</v>
      </c>
      <c r="O2013" s="47">
        <v>0</v>
      </c>
      <c r="P2013" s="47">
        <v>0</v>
      </c>
      <c r="Q2013" s="47">
        <v>0</v>
      </c>
      <c r="R2013" s="47">
        <v>0</v>
      </c>
      <c r="S2013" s="47">
        <v>0</v>
      </c>
      <c r="T2013" s="47">
        <v>225</v>
      </c>
      <c r="U2013" s="47">
        <v>96.53</v>
      </c>
      <c r="V2013" t="s">
        <v>71</v>
      </c>
      <c r="W2013" t="s">
        <v>72</v>
      </c>
      <c r="X2013"/>
      <c r="Y2013" t="s">
        <v>240</v>
      </c>
      <c r="Z2013" s="43" t="str">
        <f>Raw_data[[#This Row],[Month]]&amp;Raw_data[[#This Row],[Locations]]&amp;Raw_data[[#This Row],[Looker2]]</f>
        <v>45292HumbleIOP</v>
      </c>
      <c r="AA2013" s="44" t="str">
        <f>IFERROR(VLOOKUP(Raw_data[[#This Row],[Description]],'LU Table'!$A$1:$B$50,2,0),"")</f>
        <v>IOP</v>
      </c>
      <c r="AB2013" s="44" t="str">
        <f>TRIM(MID(Raw_data[[#This Row],[Location]],LEN("Positive Recovery- ")+1,LEN(Raw_data[[#This Row],[Location]])))</f>
        <v>Humble</v>
      </c>
      <c r="AC2013" s="45">
        <f t="shared" si="31"/>
        <v>45292</v>
      </c>
      <c r="AD2013" s="44" t="str">
        <f>VLOOKUP(Raw_data[[#This Row],[Locations]]&amp;Raw_data[[#This Row],[Looker2]],Category!A:E,5,0)</f>
        <v>Affiliate</v>
      </c>
      <c r="AE2013" s="44" t="str">
        <f>Raw_data[[#This Row],[Locations]]&amp;Raw_data[[#This Row],[Looker2]]</f>
        <v>HumbleIOP</v>
      </c>
    </row>
    <row r="2014" spans="1:31">
      <c r="A2014" s="15">
        <v>45313</v>
      </c>
      <c r="B2014" s="15">
        <v>45309</v>
      </c>
      <c r="C2014" t="s">
        <v>9</v>
      </c>
      <c r="D2014">
        <v>208274</v>
      </c>
      <c r="E2014" t="s">
        <v>856</v>
      </c>
      <c r="F2014" t="s">
        <v>410</v>
      </c>
      <c r="G2014" t="s">
        <v>393</v>
      </c>
      <c r="H2014" t="s">
        <v>158</v>
      </c>
      <c r="I2014" t="s">
        <v>232</v>
      </c>
      <c r="J2014" t="s">
        <v>88</v>
      </c>
      <c r="K2014" t="s">
        <v>77</v>
      </c>
      <c r="L2014" t="s">
        <v>128</v>
      </c>
      <c r="M2014">
        <v>1</v>
      </c>
      <c r="N2014" s="47">
        <v>250</v>
      </c>
      <c r="O2014" s="47">
        <v>0</v>
      </c>
      <c r="P2014" s="47">
        <v>0</v>
      </c>
      <c r="Q2014" s="47">
        <v>0</v>
      </c>
      <c r="R2014" s="47">
        <v>0</v>
      </c>
      <c r="S2014" s="47">
        <v>0</v>
      </c>
      <c r="T2014" s="47">
        <v>225</v>
      </c>
      <c r="U2014" s="47">
        <v>25</v>
      </c>
      <c r="V2014" t="s">
        <v>71</v>
      </c>
      <c r="W2014" t="s">
        <v>72</v>
      </c>
      <c r="X2014"/>
      <c r="Y2014" t="s">
        <v>240</v>
      </c>
      <c r="Z2014" s="43" t="str">
        <f>Raw_data[[#This Row],[Month]]&amp;Raw_data[[#This Row],[Locations]]&amp;Raw_data[[#This Row],[Looker2]]</f>
        <v>45292HumbleIOP</v>
      </c>
      <c r="AA2014" s="44" t="str">
        <f>IFERROR(VLOOKUP(Raw_data[[#This Row],[Description]],'LU Table'!$A$1:$B$50,2,0),"")</f>
        <v>IOP</v>
      </c>
      <c r="AB2014" s="44" t="str">
        <f>TRIM(MID(Raw_data[[#This Row],[Location]],LEN("Positive Recovery- ")+1,LEN(Raw_data[[#This Row],[Location]])))</f>
        <v>Humble</v>
      </c>
      <c r="AC2014" s="45">
        <f t="shared" si="31"/>
        <v>45292</v>
      </c>
      <c r="AD2014" s="44" t="str">
        <f>VLOOKUP(Raw_data[[#This Row],[Locations]]&amp;Raw_data[[#This Row],[Looker2]],Category!A:E,5,0)</f>
        <v>Affiliate</v>
      </c>
      <c r="AE2014" s="44" t="str">
        <f>Raw_data[[#This Row],[Locations]]&amp;Raw_data[[#This Row],[Looker2]]</f>
        <v>HumbleIOP</v>
      </c>
    </row>
    <row r="2015" spans="1:31">
      <c r="A2015" s="15">
        <v>45313</v>
      </c>
      <c r="B2015" s="15">
        <v>45309</v>
      </c>
      <c r="C2015" t="s">
        <v>9</v>
      </c>
      <c r="D2015">
        <v>208275</v>
      </c>
      <c r="E2015" t="s">
        <v>732</v>
      </c>
      <c r="F2015" t="s">
        <v>378</v>
      </c>
      <c r="G2015" t="s">
        <v>733</v>
      </c>
      <c r="H2015" t="s">
        <v>158</v>
      </c>
      <c r="I2015" t="s">
        <v>232</v>
      </c>
      <c r="J2015" t="s">
        <v>88</v>
      </c>
      <c r="K2015" t="s">
        <v>77</v>
      </c>
      <c r="L2015" t="s">
        <v>128</v>
      </c>
      <c r="M2015">
        <v>1</v>
      </c>
      <c r="N2015" s="47">
        <v>250</v>
      </c>
      <c r="O2015" s="47">
        <v>0</v>
      </c>
      <c r="P2015" s="47">
        <v>0</v>
      </c>
      <c r="Q2015" s="47">
        <v>0</v>
      </c>
      <c r="R2015" s="47">
        <v>0</v>
      </c>
      <c r="S2015" s="47">
        <v>250</v>
      </c>
      <c r="T2015" s="47">
        <v>225</v>
      </c>
      <c r="U2015" s="47">
        <v>225</v>
      </c>
      <c r="V2015" t="s">
        <v>71</v>
      </c>
      <c r="W2015" t="s">
        <v>72</v>
      </c>
      <c r="X2015"/>
      <c r="Y2015" t="s">
        <v>240</v>
      </c>
      <c r="Z2015" s="43" t="str">
        <f>Raw_data[[#This Row],[Month]]&amp;Raw_data[[#This Row],[Locations]]&amp;Raw_data[[#This Row],[Looker2]]</f>
        <v>45292HumbleIOP</v>
      </c>
      <c r="AA2015" s="44" t="str">
        <f>IFERROR(VLOOKUP(Raw_data[[#This Row],[Description]],'LU Table'!$A$1:$B$50,2,0),"")</f>
        <v>IOP</v>
      </c>
      <c r="AB2015" s="44" t="str">
        <f>TRIM(MID(Raw_data[[#This Row],[Location]],LEN("Positive Recovery- ")+1,LEN(Raw_data[[#This Row],[Location]])))</f>
        <v>Humble</v>
      </c>
      <c r="AC2015" s="45">
        <f t="shared" ref="AC2015:AC2078" si="32">B2015-DAY(B2015)+1</f>
        <v>45292</v>
      </c>
      <c r="AD2015" s="44" t="str">
        <f>VLOOKUP(Raw_data[[#This Row],[Locations]]&amp;Raw_data[[#This Row],[Looker2]],Category!A:E,5,0)</f>
        <v>Affiliate</v>
      </c>
      <c r="AE2015" s="44" t="str">
        <f>Raw_data[[#This Row],[Locations]]&amp;Raw_data[[#This Row],[Looker2]]</f>
        <v>HumbleIOP</v>
      </c>
    </row>
    <row r="2016" spans="1:31">
      <c r="A2016" s="15">
        <v>45313</v>
      </c>
      <c r="B2016" s="15">
        <v>45309</v>
      </c>
      <c r="C2016" t="s">
        <v>9</v>
      </c>
      <c r="D2016">
        <v>208276</v>
      </c>
      <c r="E2016" t="s">
        <v>824</v>
      </c>
      <c r="F2016" t="s">
        <v>539</v>
      </c>
      <c r="G2016" t="s">
        <v>825</v>
      </c>
      <c r="H2016" t="s">
        <v>158</v>
      </c>
      <c r="I2016" t="s">
        <v>232</v>
      </c>
      <c r="J2016" t="s">
        <v>88</v>
      </c>
      <c r="K2016" t="s">
        <v>77</v>
      </c>
      <c r="L2016" t="s">
        <v>128</v>
      </c>
      <c r="M2016">
        <v>1</v>
      </c>
      <c r="N2016" s="47">
        <v>250</v>
      </c>
      <c r="O2016" s="47">
        <v>0</v>
      </c>
      <c r="P2016" s="47">
        <v>0</v>
      </c>
      <c r="Q2016" s="47">
        <v>0</v>
      </c>
      <c r="R2016" s="47">
        <v>0</v>
      </c>
      <c r="S2016" s="47">
        <v>0</v>
      </c>
      <c r="T2016" s="47">
        <v>225</v>
      </c>
      <c r="U2016" s="47">
        <v>225</v>
      </c>
      <c r="V2016" t="s">
        <v>71</v>
      </c>
      <c r="W2016" t="s">
        <v>72</v>
      </c>
      <c r="X2016"/>
      <c r="Y2016" t="s">
        <v>240</v>
      </c>
      <c r="Z2016" s="43" t="str">
        <f>Raw_data[[#This Row],[Month]]&amp;Raw_data[[#This Row],[Locations]]&amp;Raw_data[[#This Row],[Looker2]]</f>
        <v>45292HumbleIOP</v>
      </c>
      <c r="AA2016" s="44" t="str">
        <f>IFERROR(VLOOKUP(Raw_data[[#This Row],[Description]],'LU Table'!$A$1:$B$50,2,0),"")</f>
        <v>IOP</v>
      </c>
      <c r="AB2016" s="44" t="str">
        <f>TRIM(MID(Raw_data[[#This Row],[Location]],LEN("Positive Recovery- ")+1,LEN(Raw_data[[#This Row],[Location]])))</f>
        <v>Humble</v>
      </c>
      <c r="AC2016" s="45">
        <f t="shared" si="32"/>
        <v>45292</v>
      </c>
      <c r="AD2016" s="44" t="str">
        <f>VLOOKUP(Raw_data[[#This Row],[Locations]]&amp;Raw_data[[#This Row],[Looker2]],Category!A:E,5,0)</f>
        <v>Affiliate</v>
      </c>
      <c r="AE2016" s="44" t="str">
        <f>Raw_data[[#This Row],[Locations]]&amp;Raw_data[[#This Row],[Looker2]]</f>
        <v>HumbleIOP</v>
      </c>
    </row>
    <row r="2017" spans="1:31">
      <c r="A2017" s="15">
        <v>45313</v>
      </c>
      <c r="B2017" s="15">
        <v>45309</v>
      </c>
      <c r="C2017" t="s">
        <v>9</v>
      </c>
      <c r="D2017">
        <v>208277</v>
      </c>
      <c r="E2017" t="s">
        <v>884</v>
      </c>
      <c r="F2017" t="s">
        <v>324</v>
      </c>
      <c r="G2017" t="s">
        <v>643</v>
      </c>
      <c r="H2017" t="s">
        <v>158</v>
      </c>
      <c r="I2017" t="s">
        <v>232</v>
      </c>
      <c r="J2017" t="s">
        <v>87</v>
      </c>
      <c r="K2017" t="s">
        <v>77</v>
      </c>
      <c r="L2017" t="s">
        <v>128</v>
      </c>
      <c r="M2017">
        <v>1</v>
      </c>
      <c r="N2017" s="47">
        <v>275</v>
      </c>
      <c r="O2017" s="47">
        <v>0</v>
      </c>
      <c r="P2017" s="47">
        <v>0</v>
      </c>
      <c r="Q2017" s="47">
        <v>0</v>
      </c>
      <c r="R2017" s="47">
        <v>0</v>
      </c>
      <c r="S2017" s="47">
        <v>275</v>
      </c>
      <c r="T2017" s="47">
        <v>247.5</v>
      </c>
      <c r="U2017" s="47">
        <v>247.5</v>
      </c>
      <c r="V2017" t="s">
        <v>71</v>
      </c>
      <c r="W2017" t="s">
        <v>72</v>
      </c>
      <c r="X2017"/>
      <c r="Y2017" t="s">
        <v>240</v>
      </c>
      <c r="Z2017" s="43" t="str">
        <f>Raw_data[[#This Row],[Month]]&amp;Raw_data[[#This Row],[Locations]]&amp;Raw_data[[#This Row],[Looker2]]</f>
        <v>45292HumbleIOP</v>
      </c>
      <c r="AA2017" s="44" t="str">
        <f>IFERROR(VLOOKUP(Raw_data[[#This Row],[Description]],'LU Table'!$A$1:$B$50,2,0),"")</f>
        <v>IOP</v>
      </c>
      <c r="AB2017" s="44" t="str">
        <f>TRIM(MID(Raw_data[[#This Row],[Location]],LEN("Positive Recovery- ")+1,LEN(Raw_data[[#This Row],[Location]])))</f>
        <v>Humble</v>
      </c>
      <c r="AC2017" s="45">
        <f t="shared" si="32"/>
        <v>45292</v>
      </c>
      <c r="AD2017" s="44" t="str">
        <f>VLOOKUP(Raw_data[[#This Row],[Locations]]&amp;Raw_data[[#This Row],[Looker2]],Category!A:E,5,0)</f>
        <v>Affiliate</v>
      </c>
      <c r="AE2017" s="44" t="str">
        <f>Raw_data[[#This Row],[Locations]]&amp;Raw_data[[#This Row],[Looker2]]</f>
        <v>HumbleIOP</v>
      </c>
    </row>
    <row r="2018" spans="1:31">
      <c r="A2018" s="15">
        <v>45313</v>
      </c>
      <c r="B2018" s="15">
        <v>45309</v>
      </c>
      <c r="C2018" t="s">
        <v>9</v>
      </c>
      <c r="D2018">
        <v>208278</v>
      </c>
      <c r="E2018" t="s">
        <v>584</v>
      </c>
      <c r="F2018" t="s">
        <v>358</v>
      </c>
      <c r="G2018" t="s">
        <v>585</v>
      </c>
      <c r="H2018" t="s">
        <v>160</v>
      </c>
      <c r="I2018" t="s">
        <v>232</v>
      </c>
      <c r="J2018" t="s">
        <v>95</v>
      </c>
      <c r="K2018" t="s">
        <v>78</v>
      </c>
      <c r="L2018" t="s">
        <v>128</v>
      </c>
      <c r="M2018">
        <v>1</v>
      </c>
      <c r="N2018" s="47">
        <v>130</v>
      </c>
      <c r="O2018" s="47">
        <v>0</v>
      </c>
      <c r="P2018" s="47">
        <v>0</v>
      </c>
      <c r="Q2018" s="47">
        <v>0</v>
      </c>
      <c r="R2018" s="47">
        <v>0</v>
      </c>
      <c r="S2018" s="47">
        <v>0</v>
      </c>
      <c r="T2018" s="47">
        <v>117</v>
      </c>
      <c r="U2018" s="47">
        <v>26</v>
      </c>
      <c r="V2018" t="s">
        <v>71</v>
      </c>
      <c r="W2018" t="s">
        <v>72</v>
      </c>
      <c r="X2018"/>
      <c r="Y2018" t="s">
        <v>240</v>
      </c>
      <c r="Z2018" s="43" t="str">
        <f>Raw_data[[#This Row],[Month]]&amp;Raw_data[[#This Row],[Locations]]&amp;Raw_data[[#This Row],[Looker2]]</f>
        <v>45292PasadenaIOP</v>
      </c>
      <c r="AA2018" s="44" t="str">
        <f>IFERROR(VLOOKUP(Raw_data[[#This Row],[Description]],'LU Table'!$A$1:$B$50,2,0),"")</f>
        <v>IOP</v>
      </c>
      <c r="AB2018" s="44" t="str">
        <f>TRIM(MID(Raw_data[[#This Row],[Location]],LEN("Positive Recovery- ")+1,LEN(Raw_data[[#This Row],[Location]])))</f>
        <v>Pasadena</v>
      </c>
      <c r="AC2018" s="45">
        <f t="shared" si="32"/>
        <v>45292</v>
      </c>
      <c r="AD2018" s="44" t="str">
        <f>VLOOKUP(Raw_data[[#This Row],[Locations]]&amp;Raw_data[[#This Row],[Looker2]],Category!A:E,5,0)</f>
        <v>Affiliate</v>
      </c>
      <c r="AE2018" s="44" t="str">
        <f>Raw_data[[#This Row],[Locations]]&amp;Raw_data[[#This Row],[Looker2]]</f>
        <v>PasadenaIOP</v>
      </c>
    </row>
    <row r="2019" spans="1:31">
      <c r="A2019" s="15">
        <v>45313</v>
      </c>
      <c r="B2019" s="15">
        <v>45309</v>
      </c>
      <c r="C2019" t="s">
        <v>9</v>
      </c>
      <c r="D2019">
        <v>208279</v>
      </c>
      <c r="E2019" t="s">
        <v>683</v>
      </c>
      <c r="F2019" t="s">
        <v>424</v>
      </c>
      <c r="G2019" t="s">
        <v>684</v>
      </c>
      <c r="H2019" t="s">
        <v>160</v>
      </c>
      <c r="I2019" t="s">
        <v>232</v>
      </c>
      <c r="J2019" t="s">
        <v>90</v>
      </c>
      <c r="K2019" t="s">
        <v>78</v>
      </c>
      <c r="L2019" t="s">
        <v>128</v>
      </c>
      <c r="M2019">
        <v>1</v>
      </c>
      <c r="N2019" s="47">
        <v>220</v>
      </c>
      <c r="O2019" s="47">
        <v>0</v>
      </c>
      <c r="P2019" s="47">
        <v>0</v>
      </c>
      <c r="Q2019" s="47">
        <v>0</v>
      </c>
      <c r="R2019" s="47">
        <v>0</v>
      </c>
      <c r="S2019" s="47">
        <v>8</v>
      </c>
      <c r="T2019" s="47">
        <v>198</v>
      </c>
      <c r="U2019" s="47">
        <v>11</v>
      </c>
      <c r="V2019" t="s">
        <v>71</v>
      </c>
      <c r="W2019" t="s">
        <v>72</v>
      </c>
      <c r="X2019"/>
      <c r="Y2019" t="s">
        <v>240</v>
      </c>
      <c r="Z2019" s="43" t="str">
        <f>Raw_data[[#This Row],[Month]]&amp;Raw_data[[#This Row],[Locations]]&amp;Raw_data[[#This Row],[Looker2]]</f>
        <v>45292PasadenaIOP</v>
      </c>
      <c r="AA2019" s="44" t="str">
        <f>IFERROR(VLOOKUP(Raw_data[[#This Row],[Description]],'LU Table'!$A$1:$B$50,2,0),"")</f>
        <v>IOP</v>
      </c>
      <c r="AB2019" s="44" t="str">
        <f>TRIM(MID(Raw_data[[#This Row],[Location]],LEN("Positive Recovery- ")+1,LEN(Raw_data[[#This Row],[Location]])))</f>
        <v>Pasadena</v>
      </c>
      <c r="AC2019" s="45">
        <f t="shared" si="32"/>
        <v>45292</v>
      </c>
      <c r="AD2019" s="44" t="str">
        <f>VLOOKUP(Raw_data[[#This Row],[Locations]]&amp;Raw_data[[#This Row],[Looker2]],Category!A:E,5,0)</f>
        <v>Affiliate</v>
      </c>
      <c r="AE2019" s="44" t="str">
        <f>Raw_data[[#This Row],[Locations]]&amp;Raw_data[[#This Row],[Looker2]]</f>
        <v>PasadenaIOP</v>
      </c>
    </row>
    <row r="2020" spans="1:31">
      <c r="A2020" s="15">
        <v>45313</v>
      </c>
      <c r="B2020" s="15">
        <v>45309</v>
      </c>
      <c r="C2020" t="s">
        <v>9</v>
      </c>
      <c r="D2020">
        <v>208280</v>
      </c>
      <c r="E2020" t="s">
        <v>995</v>
      </c>
      <c r="F2020" t="s">
        <v>467</v>
      </c>
      <c r="G2020" t="s">
        <v>1025</v>
      </c>
      <c r="H2020" t="s">
        <v>160</v>
      </c>
      <c r="I2020" t="s">
        <v>232</v>
      </c>
      <c r="J2020" t="s">
        <v>94</v>
      </c>
      <c r="K2020" t="s">
        <v>78</v>
      </c>
      <c r="L2020" t="s">
        <v>128</v>
      </c>
      <c r="M2020">
        <v>1</v>
      </c>
      <c r="N2020" s="47">
        <v>215</v>
      </c>
      <c r="O2020" s="47">
        <v>0</v>
      </c>
      <c r="P2020" s="47">
        <v>0</v>
      </c>
      <c r="Q2020" s="47">
        <v>0</v>
      </c>
      <c r="R2020" s="47">
        <v>0</v>
      </c>
      <c r="S2020" s="47">
        <v>0</v>
      </c>
      <c r="T2020" s="47">
        <v>193.5</v>
      </c>
      <c r="U2020" s="47">
        <v>32.25</v>
      </c>
      <c r="V2020" t="s">
        <v>71</v>
      </c>
      <c r="W2020" t="s">
        <v>72</v>
      </c>
      <c r="X2020"/>
      <c r="Y2020" t="s">
        <v>240</v>
      </c>
      <c r="Z2020" s="43" t="str">
        <f>Raw_data[[#This Row],[Month]]&amp;Raw_data[[#This Row],[Locations]]&amp;Raw_data[[#This Row],[Looker2]]</f>
        <v>45292PasadenaIOP</v>
      </c>
      <c r="AA2020" s="44" t="str">
        <f>IFERROR(VLOOKUP(Raw_data[[#This Row],[Description]],'LU Table'!$A$1:$B$50,2,0),"")</f>
        <v>IOP</v>
      </c>
      <c r="AB2020" s="44" t="str">
        <f>TRIM(MID(Raw_data[[#This Row],[Location]],LEN("Positive Recovery- ")+1,LEN(Raw_data[[#This Row],[Location]])))</f>
        <v>Pasadena</v>
      </c>
      <c r="AC2020" s="45">
        <f t="shared" si="32"/>
        <v>45292</v>
      </c>
      <c r="AD2020" s="44" t="str">
        <f>VLOOKUP(Raw_data[[#This Row],[Locations]]&amp;Raw_data[[#This Row],[Looker2]],Category!A:E,5,0)</f>
        <v>Affiliate</v>
      </c>
      <c r="AE2020" s="44" t="str">
        <f>Raw_data[[#This Row],[Locations]]&amp;Raw_data[[#This Row],[Looker2]]</f>
        <v>PasadenaIOP</v>
      </c>
    </row>
    <row r="2021" spans="1:31">
      <c r="A2021" s="15">
        <v>45313</v>
      </c>
      <c r="B2021" s="15">
        <v>45309</v>
      </c>
      <c r="C2021" t="s">
        <v>9</v>
      </c>
      <c r="D2021">
        <v>208281</v>
      </c>
      <c r="E2021" t="s">
        <v>1083</v>
      </c>
      <c r="F2021" t="s">
        <v>275</v>
      </c>
      <c r="G2021" t="s">
        <v>1084</v>
      </c>
      <c r="H2021" t="s">
        <v>158</v>
      </c>
      <c r="I2021" t="s">
        <v>232</v>
      </c>
      <c r="J2021" t="s">
        <v>103</v>
      </c>
      <c r="K2021" t="s">
        <v>62</v>
      </c>
      <c r="L2021" t="s">
        <v>128</v>
      </c>
      <c r="M2021">
        <v>1</v>
      </c>
      <c r="N2021" s="47">
        <v>250</v>
      </c>
      <c r="O2021" s="47">
        <v>0</v>
      </c>
      <c r="P2021" s="47">
        <v>0</v>
      </c>
      <c r="Q2021" s="47">
        <v>0</v>
      </c>
      <c r="R2021" s="47">
        <v>0</v>
      </c>
      <c r="S2021" s="47">
        <v>0</v>
      </c>
      <c r="T2021" s="47">
        <v>225</v>
      </c>
      <c r="U2021" s="47">
        <v>10</v>
      </c>
      <c r="V2021" t="s">
        <v>71</v>
      </c>
      <c r="W2021" t="s">
        <v>72</v>
      </c>
      <c r="X2021"/>
      <c r="Y2021" t="s">
        <v>240</v>
      </c>
      <c r="Z2021" s="43" t="str">
        <f>Raw_data[[#This Row],[Month]]&amp;Raw_data[[#This Row],[Locations]]&amp;Raw_data[[#This Row],[Looker2]]</f>
        <v>45292SugarlandIOP</v>
      </c>
      <c r="AA2021" s="44" t="str">
        <f>IFERROR(VLOOKUP(Raw_data[[#This Row],[Description]],'LU Table'!$A$1:$B$50,2,0),"")</f>
        <v>IOP</v>
      </c>
      <c r="AB2021" s="44" t="str">
        <f>TRIM(MID(Raw_data[[#This Row],[Location]],LEN("Positive Recovery- ")+1,LEN(Raw_data[[#This Row],[Location]])))</f>
        <v>Sugarland</v>
      </c>
      <c r="AC2021" s="45">
        <f t="shared" si="32"/>
        <v>45292</v>
      </c>
      <c r="AD2021" s="44" t="str">
        <f>VLOOKUP(Raw_data[[#This Row],[Locations]]&amp;Raw_data[[#This Row],[Looker2]],Category!A:E,5,0)</f>
        <v>Affiliate</v>
      </c>
      <c r="AE2021" s="44" t="str">
        <f>Raw_data[[#This Row],[Locations]]&amp;Raw_data[[#This Row],[Looker2]]</f>
        <v>SugarlandIOP</v>
      </c>
    </row>
    <row r="2022" spans="1:31">
      <c r="A2022" s="15">
        <v>45313</v>
      </c>
      <c r="B2022" s="15">
        <v>45309</v>
      </c>
      <c r="C2022" t="s">
        <v>9</v>
      </c>
      <c r="D2022">
        <v>208282</v>
      </c>
      <c r="E2022" t="s">
        <v>857</v>
      </c>
      <c r="F2022" t="s">
        <v>279</v>
      </c>
      <c r="G2022" t="s">
        <v>858</v>
      </c>
      <c r="H2022" t="s">
        <v>158</v>
      </c>
      <c r="I2022" t="s">
        <v>232</v>
      </c>
      <c r="J2022" t="s">
        <v>103</v>
      </c>
      <c r="K2022" t="s">
        <v>62</v>
      </c>
      <c r="L2022" t="s">
        <v>128</v>
      </c>
      <c r="M2022">
        <v>1</v>
      </c>
      <c r="N2022" s="47">
        <v>250</v>
      </c>
      <c r="O2022" s="47">
        <v>0</v>
      </c>
      <c r="P2022" s="47">
        <v>0</v>
      </c>
      <c r="Q2022" s="47">
        <v>0</v>
      </c>
      <c r="R2022" s="47">
        <v>0</v>
      </c>
      <c r="S2022" s="47">
        <v>0</v>
      </c>
      <c r="T2022" s="47">
        <v>225</v>
      </c>
      <c r="U2022" s="47">
        <v>10</v>
      </c>
      <c r="V2022" t="s">
        <v>71</v>
      </c>
      <c r="W2022" t="s">
        <v>72</v>
      </c>
      <c r="X2022"/>
      <c r="Y2022" t="s">
        <v>240</v>
      </c>
      <c r="Z2022" s="43" t="str">
        <f>Raw_data[[#This Row],[Month]]&amp;Raw_data[[#This Row],[Locations]]&amp;Raw_data[[#This Row],[Looker2]]</f>
        <v>45292SugarlandIOP</v>
      </c>
      <c r="AA2022" s="44" t="str">
        <f>IFERROR(VLOOKUP(Raw_data[[#This Row],[Description]],'LU Table'!$A$1:$B$50,2,0),"")</f>
        <v>IOP</v>
      </c>
      <c r="AB2022" s="44" t="str">
        <f>TRIM(MID(Raw_data[[#This Row],[Location]],LEN("Positive Recovery- ")+1,LEN(Raw_data[[#This Row],[Location]])))</f>
        <v>Sugarland</v>
      </c>
      <c r="AC2022" s="45">
        <f t="shared" si="32"/>
        <v>45292</v>
      </c>
      <c r="AD2022" s="44" t="str">
        <f>VLOOKUP(Raw_data[[#This Row],[Locations]]&amp;Raw_data[[#This Row],[Looker2]],Category!A:E,5,0)</f>
        <v>Affiliate</v>
      </c>
      <c r="AE2022" s="44" t="str">
        <f>Raw_data[[#This Row],[Locations]]&amp;Raw_data[[#This Row],[Looker2]]</f>
        <v>SugarlandIOP</v>
      </c>
    </row>
    <row r="2023" spans="1:31">
      <c r="A2023" s="15">
        <v>45313</v>
      </c>
      <c r="B2023" s="15">
        <v>45309</v>
      </c>
      <c r="C2023" t="s">
        <v>9</v>
      </c>
      <c r="D2023">
        <v>208283</v>
      </c>
      <c r="E2023" t="s">
        <v>842</v>
      </c>
      <c r="F2023" t="s">
        <v>676</v>
      </c>
      <c r="G2023" t="s">
        <v>308</v>
      </c>
      <c r="H2023" t="s">
        <v>158</v>
      </c>
      <c r="I2023" t="s">
        <v>232</v>
      </c>
      <c r="J2023" t="s">
        <v>749</v>
      </c>
      <c r="K2023" t="s">
        <v>62</v>
      </c>
      <c r="L2023" t="s">
        <v>128</v>
      </c>
      <c r="M2023">
        <v>1</v>
      </c>
      <c r="N2023" s="47">
        <v>158</v>
      </c>
      <c r="O2023" s="47">
        <v>0</v>
      </c>
      <c r="P2023" s="47">
        <v>0</v>
      </c>
      <c r="Q2023" s="47">
        <v>0</v>
      </c>
      <c r="R2023" s="47">
        <v>0</v>
      </c>
      <c r="S2023" s="47">
        <v>158</v>
      </c>
      <c r="T2023" s="47">
        <v>142.19999999999999</v>
      </c>
      <c r="U2023" s="47">
        <v>142.19999999999999</v>
      </c>
      <c r="V2023" t="s">
        <v>71</v>
      </c>
      <c r="W2023" t="s">
        <v>72</v>
      </c>
      <c r="X2023"/>
      <c r="Y2023" t="s">
        <v>240</v>
      </c>
      <c r="Z2023" s="43" t="str">
        <f>Raw_data[[#This Row],[Month]]&amp;Raw_data[[#This Row],[Locations]]&amp;Raw_data[[#This Row],[Looker2]]</f>
        <v>45292SugarlandIOP</v>
      </c>
      <c r="AA2023" s="44" t="str">
        <f>IFERROR(VLOOKUP(Raw_data[[#This Row],[Description]],'LU Table'!$A$1:$B$50,2,0),"")</f>
        <v>IOP</v>
      </c>
      <c r="AB2023" s="44" t="str">
        <f>TRIM(MID(Raw_data[[#This Row],[Location]],LEN("Positive Recovery- ")+1,LEN(Raw_data[[#This Row],[Location]])))</f>
        <v>Sugarland</v>
      </c>
      <c r="AC2023" s="45">
        <f t="shared" si="32"/>
        <v>45292</v>
      </c>
      <c r="AD2023" s="44" t="str">
        <f>VLOOKUP(Raw_data[[#This Row],[Locations]]&amp;Raw_data[[#This Row],[Looker2]],Category!A:E,5,0)</f>
        <v>Affiliate</v>
      </c>
      <c r="AE2023" s="44" t="str">
        <f>Raw_data[[#This Row],[Locations]]&amp;Raw_data[[#This Row],[Looker2]]</f>
        <v>SugarlandIOP</v>
      </c>
    </row>
    <row r="2024" spans="1:31">
      <c r="A2024" s="15">
        <v>45313</v>
      </c>
      <c r="B2024" s="15">
        <v>45309</v>
      </c>
      <c r="C2024" t="s">
        <v>9</v>
      </c>
      <c r="D2024">
        <v>208284</v>
      </c>
      <c r="E2024" t="s">
        <v>1094</v>
      </c>
      <c r="F2024" t="s">
        <v>332</v>
      </c>
      <c r="G2024" t="s">
        <v>1095</v>
      </c>
      <c r="H2024" t="s">
        <v>158</v>
      </c>
      <c r="I2024" t="s">
        <v>232</v>
      </c>
      <c r="J2024" t="s">
        <v>92</v>
      </c>
      <c r="K2024" t="s">
        <v>62</v>
      </c>
      <c r="L2024" t="s">
        <v>128</v>
      </c>
      <c r="M2024">
        <v>1</v>
      </c>
      <c r="N2024" s="47">
        <v>190</v>
      </c>
      <c r="O2024" s="47">
        <v>0</v>
      </c>
      <c r="P2024" s="47">
        <v>0</v>
      </c>
      <c r="Q2024" s="47">
        <v>0</v>
      </c>
      <c r="R2024" s="47">
        <v>0</v>
      </c>
      <c r="S2024" s="47">
        <v>190</v>
      </c>
      <c r="T2024" s="47">
        <v>171</v>
      </c>
      <c r="U2024" s="47">
        <v>171</v>
      </c>
      <c r="V2024" t="s">
        <v>71</v>
      </c>
      <c r="W2024" t="s">
        <v>72</v>
      </c>
      <c r="X2024"/>
      <c r="Y2024" t="s">
        <v>240</v>
      </c>
      <c r="Z2024" s="43" t="str">
        <f>Raw_data[[#This Row],[Month]]&amp;Raw_data[[#This Row],[Locations]]&amp;Raw_data[[#This Row],[Looker2]]</f>
        <v>45292SugarlandIOP</v>
      </c>
      <c r="AA2024" s="44" t="str">
        <f>IFERROR(VLOOKUP(Raw_data[[#This Row],[Description]],'LU Table'!$A$1:$B$50,2,0),"")</f>
        <v>IOP</v>
      </c>
      <c r="AB2024" s="44" t="str">
        <f>TRIM(MID(Raw_data[[#This Row],[Location]],LEN("Positive Recovery- ")+1,LEN(Raw_data[[#This Row],[Location]])))</f>
        <v>Sugarland</v>
      </c>
      <c r="AC2024" s="45">
        <f t="shared" si="32"/>
        <v>45292</v>
      </c>
      <c r="AD2024" s="44" t="str">
        <f>VLOOKUP(Raw_data[[#This Row],[Locations]]&amp;Raw_data[[#This Row],[Looker2]],Category!A:E,5,0)</f>
        <v>Affiliate</v>
      </c>
      <c r="AE2024" s="44" t="str">
        <f>Raw_data[[#This Row],[Locations]]&amp;Raw_data[[#This Row],[Looker2]]</f>
        <v>SugarlandIOP</v>
      </c>
    </row>
    <row r="2025" spans="1:31">
      <c r="A2025" s="15">
        <v>45313</v>
      </c>
      <c r="B2025" s="15">
        <v>45309</v>
      </c>
      <c r="C2025" t="s">
        <v>9</v>
      </c>
      <c r="D2025">
        <v>208285</v>
      </c>
      <c r="E2025" t="s">
        <v>1050</v>
      </c>
      <c r="F2025" t="s">
        <v>1051</v>
      </c>
      <c r="G2025" t="s">
        <v>1052</v>
      </c>
      <c r="H2025" t="s">
        <v>160</v>
      </c>
      <c r="I2025" t="s">
        <v>232</v>
      </c>
      <c r="J2025" t="s">
        <v>95</v>
      </c>
      <c r="K2025" t="s">
        <v>62</v>
      </c>
      <c r="L2025" t="s">
        <v>128</v>
      </c>
      <c r="M2025">
        <v>1</v>
      </c>
      <c r="N2025" s="47">
        <v>130</v>
      </c>
      <c r="O2025" s="47">
        <v>0</v>
      </c>
      <c r="P2025" s="47">
        <v>0</v>
      </c>
      <c r="Q2025" s="47">
        <v>0</v>
      </c>
      <c r="R2025" s="47">
        <v>0</v>
      </c>
      <c r="S2025" s="47">
        <v>0</v>
      </c>
      <c r="T2025" s="47">
        <v>117</v>
      </c>
      <c r="U2025" s="47">
        <v>19.5</v>
      </c>
      <c r="V2025" t="s">
        <v>71</v>
      </c>
      <c r="W2025" t="s">
        <v>72</v>
      </c>
      <c r="X2025"/>
      <c r="Y2025" t="s">
        <v>240</v>
      </c>
      <c r="Z2025" s="43" t="str">
        <f>Raw_data[[#This Row],[Month]]&amp;Raw_data[[#This Row],[Locations]]&amp;Raw_data[[#This Row],[Looker2]]</f>
        <v>45292SugarlandIOP</v>
      </c>
      <c r="AA2025" s="44" t="str">
        <f>IFERROR(VLOOKUP(Raw_data[[#This Row],[Description]],'LU Table'!$A$1:$B$50,2,0),"")</f>
        <v>IOP</v>
      </c>
      <c r="AB2025" s="44" t="str">
        <f>TRIM(MID(Raw_data[[#This Row],[Location]],LEN("Positive Recovery- ")+1,LEN(Raw_data[[#This Row],[Location]])))</f>
        <v>Sugarland</v>
      </c>
      <c r="AC2025" s="45">
        <f t="shared" si="32"/>
        <v>45292</v>
      </c>
      <c r="AD2025" s="44" t="str">
        <f>VLOOKUP(Raw_data[[#This Row],[Locations]]&amp;Raw_data[[#This Row],[Looker2]],Category!A:E,5,0)</f>
        <v>Affiliate</v>
      </c>
      <c r="AE2025" s="44" t="str">
        <f>Raw_data[[#This Row],[Locations]]&amp;Raw_data[[#This Row],[Looker2]]</f>
        <v>SugarlandIOP</v>
      </c>
    </row>
    <row r="2026" spans="1:31">
      <c r="A2026" s="15">
        <v>45313</v>
      </c>
      <c r="B2026" s="15">
        <v>45309</v>
      </c>
      <c r="C2026" t="s">
        <v>9</v>
      </c>
      <c r="D2026">
        <v>208286</v>
      </c>
      <c r="E2026" t="s">
        <v>1012</v>
      </c>
      <c r="F2026" t="s">
        <v>650</v>
      </c>
      <c r="G2026" t="s">
        <v>1013</v>
      </c>
      <c r="H2026" t="s">
        <v>157</v>
      </c>
      <c r="I2026" t="s">
        <v>232</v>
      </c>
      <c r="J2026" t="s">
        <v>88</v>
      </c>
      <c r="K2026" t="s">
        <v>62</v>
      </c>
      <c r="L2026" t="s">
        <v>129</v>
      </c>
      <c r="M2026">
        <v>1</v>
      </c>
      <c r="N2026" s="47">
        <v>400</v>
      </c>
      <c r="O2026" s="47">
        <v>0</v>
      </c>
      <c r="P2026" s="47">
        <v>0</v>
      </c>
      <c r="Q2026" s="47">
        <v>0</v>
      </c>
      <c r="R2026" s="47">
        <v>0</v>
      </c>
      <c r="S2026" s="47">
        <v>0</v>
      </c>
      <c r="T2026" s="47">
        <v>360</v>
      </c>
      <c r="U2026" s="47">
        <v>0</v>
      </c>
      <c r="V2026" t="s">
        <v>71</v>
      </c>
      <c r="W2026" t="s">
        <v>72</v>
      </c>
      <c r="X2026"/>
      <c r="Y2026" t="s">
        <v>240</v>
      </c>
      <c r="Z2026" s="43" t="str">
        <f>Raw_data[[#This Row],[Month]]&amp;Raw_data[[#This Row],[Locations]]&amp;Raw_data[[#This Row],[Looker2]]</f>
        <v>45292SugarlandPHP</v>
      </c>
      <c r="AA2026" s="44" t="str">
        <f>IFERROR(VLOOKUP(Raw_data[[#This Row],[Description]],'LU Table'!$A$1:$B$50,2,0),"")</f>
        <v>PHP</v>
      </c>
      <c r="AB2026" s="44" t="str">
        <f>TRIM(MID(Raw_data[[#This Row],[Location]],LEN("Positive Recovery- ")+1,LEN(Raw_data[[#This Row],[Location]])))</f>
        <v>Sugarland</v>
      </c>
      <c r="AC2026" s="45">
        <f t="shared" si="32"/>
        <v>45292</v>
      </c>
      <c r="AD2026" s="44" t="str">
        <f>VLOOKUP(Raw_data[[#This Row],[Locations]]&amp;Raw_data[[#This Row],[Looker2]],Category!A:E,5,0)</f>
        <v>Affiliate</v>
      </c>
      <c r="AE2026" s="44" t="str">
        <f>Raw_data[[#This Row],[Locations]]&amp;Raw_data[[#This Row],[Looker2]]</f>
        <v>SugarlandPHP</v>
      </c>
    </row>
    <row r="2027" spans="1:31">
      <c r="A2027" s="15">
        <v>45313</v>
      </c>
      <c r="B2027" s="15">
        <v>45309</v>
      </c>
      <c r="C2027" t="s">
        <v>9</v>
      </c>
      <c r="D2027">
        <v>208287</v>
      </c>
      <c r="E2027" t="s">
        <v>771</v>
      </c>
      <c r="F2027" t="s">
        <v>434</v>
      </c>
      <c r="G2027" t="s">
        <v>327</v>
      </c>
      <c r="H2027" t="s">
        <v>158</v>
      </c>
      <c r="I2027" t="s">
        <v>232</v>
      </c>
      <c r="J2027" t="s">
        <v>932</v>
      </c>
      <c r="K2027" t="s">
        <v>62</v>
      </c>
      <c r="L2027" t="s">
        <v>128</v>
      </c>
      <c r="M2027">
        <v>1</v>
      </c>
      <c r="N2027" s="47">
        <v>700</v>
      </c>
      <c r="O2027" s="47">
        <v>0</v>
      </c>
      <c r="P2027" s="47">
        <v>0</v>
      </c>
      <c r="Q2027" s="47">
        <v>0</v>
      </c>
      <c r="R2027" s="47">
        <v>0</v>
      </c>
      <c r="S2027" s="47">
        <v>388.56</v>
      </c>
      <c r="T2027" s="47">
        <v>630</v>
      </c>
      <c r="U2027" s="47">
        <v>630</v>
      </c>
      <c r="V2027" t="s">
        <v>71</v>
      </c>
      <c r="W2027" t="s">
        <v>72</v>
      </c>
      <c r="X2027"/>
      <c r="Y2027" t="s">
        <v>240</v>
      </c>
      <c r="Z2027" s="43" t="str">
        <f>Raw_data[[#This Row],[Month]]&amp;Raw_data[[#This Row],[Locations]]&amp;Raw_data[[#This Row],[Looker2]]</f>
        <v>45292SugarlandIOP</v>
      </c>
      <c r="AA2027" s="44" t="str">
        <f>IFERROR(VLOOKUP(Raw_data[[#This Row],[Description]],'LU Table'!$A$1:$B$50,2,0),"")</f>
        <v>IOP</v>
      </c>
      <c r="AB2027" s="44" t="str">
        <f>TRIM(MID(Raw_data[[#This Row],[Location]],LEN("Positive Recovery- ")+1,LEN(Raw_data[[#This Row],[Location]])))</f>
        <v>Sugarland</v>
      </c>
      <c r="AC2027" s="45">
        <f t="shared" si="32"/>
        <v>45292</v>
      </c>
      <c r="AD2027" s="44" t="str">
        <f>VLOOKUP(Raw_data[[#This Row],[Locations]]&amp;Raw_data[[#This Row],[Looker2]],Category!A:E,5,0)</f>
        <v>Affiliate</v>
      </c>
      <c r="AE2027" s="44" t="str">
        <f>Raw_data[[#This Row],[Locations]]&amp;Raw_data[[#This Row],[Looker2]]</f>
        <v>SugarlandIOP</v>
      </c>
    </row>
    <row r="2028" spans="1:31">
      <c r="A2028" s="15">
        <v>45313</v>
      </c>
      <c r="B2028" s="15">
        <v>45309</v>
      </c>
      <c r="C2028" t="s">
        <v>9</v>
      </c>
      <c r="D2028">
        <v>208288</v>
      </c>
      <c r="E2028" t="s">
        <v>977</v>
      </c>
      <c r="F2028" t="s">
        <v>827</v>
      </c>
      <c r="G2028" t="s">
        <v>482</v>
      </c>
      <c r="H2028" t="s">
        <v>159</v>
      </c>
      <c r="I2028" t="s">
        <v>232</v>
      </c>
      <c r="J2028" t="s">
        <v>17</v>
      </c>
      <c r="K2028" t="s">
        <v>62</v>
      </c>
      <c r="L2028" t="s">
        <v>128</v>
      </c>
      <c r="M2028">
        <v>1</v>
      </c>
      <c r="N2028" s="47">
        <v>200</v>
      </c>
      <c r="O2028" s="47">
        <v>0</v>
      </c>
      <c r="P2028" s="47">
        <v>0</v>
      </c>
      <c r="Q2028" s="47">
        <v>0</v>
      </c>
      <c r="R2028" s="47">
        <v>0</v>
      </c>
      <c r="S2028" s="47">
        <v>200</v>
      </c>
      <c r="T2028" s="47">
        <v>200</v>
      </c>
      <c r="U2028" s="47">
        <v>200</v>
      </c>
      <c r="V2028" t="s">
        <v>71</v>
      </c>
      <c r="W2028" t="s">
        <v>72</v>
      </c>
      <c r="X2028"/>
      <c r="Y2028" t="s">
        <v>240</v>
      </c>
      <c r="Z2028" s="43" t="str">
        <f>Raw_data[[#This Row],[Month]]&amp;Raw_data[[#This Row],[Locations]]&amp;Raw_data[[#This Row],[Looker2]]</f>
        <v>45292SugarlandIOP</v>
      </c>
      <c r="AA2028" s="44" t="str">
        <f>IFERROR(VLOOKUP(Raw_data[[#This Row],[Description]],'LU Table'!$A$1:$B$50,2,0),"")</f>
        <v>IOP</v>
      </c>
      <c r="AB2028" s="44" t="str">
        <f>TRIM(MID(Raw_data[[#This Row],[Location]],LEN("Positive Recovery- ")+1,LEN(Raw_data[[#This Row],[Location]])))</f>
        <v>Sugarland</v>
      </c>
      <c r="AC2028" s="45">
        <f t="shared" si="32"/>
        <v>45292</v>
      </c>
      <c r="AD2028" s="44" t="str">
        <f>VLOOKUP(Raw_data[[#This Row],[Locations]]&amp;Raw_data[[#This Row],[Looker2]],Category!A:E,5,0)</f>
        <v>Affiliate</v>
      </c>
      <c r="AE2028" s="44" t="str">
        <f>Raw_data[[#This Row],[Locations]]&amp;Raw_data[[#This Row],[Looker2]]</f>
        <v>SugarlandIOP</v>
      </c>
    </row>
    <row r="2029" spans="1:31">
      <c r="A2029" s="15">
        <v>45313</v>
      </c>
      <c r="B2029" s="15">
        <v>45309</v>
      </c>
      <c r="C2029" t="s">
        <v>9</v>
      </c>
      <c r="D2029">
        <v>208305</v>
      </c>
      <c r="E2029" t="s">
        <v>994</v>
      </c>
      <c r="F2029" t="s">
        <v>321</v>
      </c>
      <c r="G2029" t="s">
        <v>276</v>
      </c>
      <c r="H2029" t="s">
        <v>151</v>
      </c>
      <c r="I2029" t="s">
        <v>232</v>
      </c>
      <c r="J2029" t="s">
        <v>95</v>
      </c>
      <c r="K2029" t="s">
        <v>107</v>
      </c>
      <c r="L2029" t="s">
        <v>130</v>
      </c>
      <c r="M2029">
        <v>4</v>
      </c>
      <c r="N2029" s="47">
        <v>2120</v>
      </c>
      <c r="O2029" s="47">
        <v>0</v>
      </c>
      <c r="P2029" s="47">
        <v>0</v>
      </c>
      <c r="Q2029" s="47">
        <v>0</v>
      </c>
      <c r="R2029" s="47">
        <v>0</v>
      </c>
      <c r="S2029" s="47">
        <v>0</v>
      </c>
      <c r="T2029" s="47">
        <v>2088</v>
      </c>
      <c r="U2029" s="47">
        <v>-32</v>
      </c>
      <c r="V2029" t="s">
        <v>71</v>
      </c>
      <c r="W2029" t="s">
        <v>72</v>
      </c>
      <c r="X2029"/>
      <c r="Y2029" t="s">
        <v>240</v>
      </c>
      <c r="Z2029" s="43" t="str">
        <f>Raw_data[[#This Row],[Month]]&amp;Raw_data[[#This Row],[Locations]]&amp;Raw_data[[#This Row],[Looker2]]</f>
        <v>45292Dallas Ft WorthRTC</v>
      </c>
      <c r="AA2029" s="44" t="str">
        <f>IFERROR(VLOOKUP(Raw_data[[#This Row],[Description]],'LU Table'!$A$1:$B$50,2,0),"")</f>
        <v>RTC</v>
      </c>
      <c r="AB2029" s="44" t="str">
        <f>TRIM(MID(Raw_data[[#This Row],[Location]],LEN("Positive Recovery- ")+1,LEN(Raw_data[[#This Row],[Location]])))</f>
        <v>Dallas Ft Worth</v>
      </c>
      <c r="AC2029" s="45">
        <f t="shared" si="32"/>
        <v>45292</v>
      </c>
      <c r="AD2029" s="44" t="str">
        <f>VLOOKUP(Raw_data[[#This Row],[Locations]]&amp;Raw_data[[#This Row],[Looker2]],Category!A:E,5,0)</f>
        <v>Company Owned</v>
      </c>
      <c r="AE2029" s="44" t="str">
        <f>Raw_data[[#This Row],[Locations]]&amp;Raw_data[[#This Row],[Looker2]]</f>
        <v>Dallas Ft WorthRTC</v>
      </c>
    </row>
    <row r="2030" spans="1:31">
      <c r="A2030" s="15">
        <v>45313</v>
      </c>
      <c r="B2030" s="15">
        <v>45310</v>
      </c>
      <c r="C2030" t="s">
        <v>9</v>
      </c>
      <c r="D2030">
        <v>208016</v>
      </c>
      <c r="E2030" t="s">
        <v>714</v>
      </c>
      <c r="F2030" t="s">
        <v>715</v>
      </c>
      <c r="G2030" t="s">
        <v>532</v>
      </c>
      <c r="H2030" t="s">
        <v>151</v>
      </c>
      <c r="I2030" t="s">
        <v>232</v>
      </c>
      <c r="J2030" t="s">
        <v>89</v>
      </c>
      <c r="K2030" t="s">
        <v>16</v>
      </c>
      <c r="L2030" t="s">
        <v>131</v>
      </c>
      <c r="M2030">
        <v>1</v>
      </c>
      <c r="N2030" s="47">
        <v>425</v>
      </c>
      <c r="O2030" s="47">
        <v>0</v>
      </c>
      <c r="P2030" s="47">
        <v>0</v>
      </c>
      <c r="Q2030" s="47">
        <v>0</v>
      </c>
      <c r="R2030" s="47">
        <v>0</v>
      </c>
      <c r="S2030" s="47">
        <v>0</v>
      </c>
      <c r="T2030" s="47">
        <v>382.5</v>
      </c>
      <c r="U2030" s="47">
        <v>-42.5</v>
      </c>
      <c r="V2030" t="s">
        <v>71</v>
      </c>
      <c r="W2030" t="s">
        <v>72</v>
      </c>
      <c r="X2030"/>
      <c r="Y2030" t="s">
        <v>240</v>
      </c>
      <c r="Z2030" s="43" t="str">
        <f>Raw_data[[#This Row],[Month]]&amp;Raw_data[[#This Row],[Locations]]&amp;Raw_data[[#This Row],[Looker2]]</f>
        <v>45292Garden OaksRTC</v>
      </c>
      <c r="AA2030" s="44" t="str">
        <f>IFERROR(VLOOKUP(Raw_data[[#This Row],[Description]],'LU Table'!$A$1:$B$50,2,0),"")</f>
        <v>RTC</v>
      </c>
      <c r="AB2030" s="44" t="str">
        <f>TRIM(MID(Raw_data[[#This Row],[Location]],LEN("Positive Recovery- ")+1,LEN(Raw_data[[#This Row],[Location]])))</f>
        <v>Garden Oaks</v>
      </c>
      <c r="AC2030" s="45">
        <f t="shared" si="32"/>
        <v>45292</v>
      </c>
      <c r="AD2030" s="44" t="str">
        <f>VLOOKUP(Raw_data[[#This Row],[Locations]]&amp;Raw_data[[#This Row],[Looker2]],Category!A:E,5,0)</f>
        <v>Company Owned</v>
      </c>
      <c r="AE2030" s="44" t="str">
        <f>Raw_data[[#This Row],[Locations]]&amp;Raw_data[[#This Row],[Looker2]]</f>
        <v>Garden OaksRTC</v>
      </c>
    </row>
    <row r="2031" spans="1:31">
      <c r="A2031" s="15">
        <v>45313</v>
      </c>
      <c r="B2031" s="15">
        <v>45310</v>
      </c>
      <c r="C2031" t="s">
        <v>9</v>
      </c>
      <c r="D2031">
        <v>208017</v>
      </c>
      <c r="E2031" t="s">
        <v>1061</v>
      </c>
      <c r="F2031" t="s">
        <v>278</v>
      </c>
      <c r="G2031" t="s">
        <v>1062</v>
      </c>
      <c r="H2031" t="s">
        <v>152</v>
      </c>
      <c r="I2031" t="s">
        <v>232</v>
      </c>
      <c r="J2031" t="s">
        <v>96</v>
      </c>
      <c r="K2031" t="s">
        <v>57</v>
      </c>
      <c r="L2031" t="s">
        <v>130</v>
      </c>
      <c r="M2031">
        <v>1</v>
      </c>
      <c r="N2031" s="47">
        <v>428</v>
      </c>
      <c r="O2031" s="47">
        <v>0</v>
      </c>
      <c r="P2031" s="47">
        <v>0</v>
      </c>
      <c r="Q2031" s="47">
        <v>0</v>
      </c>
      <c r="R2031" s="47">
        <v>0</v>
      </c>
      <c r="S2031" s="47">
        <v>0</v>
      </c>
      <c r="T2031" s="47">
        <v>385.2</v>
      </c>
      <c r="U2031" s="47">
        <v>-42.8</v>
      </c>
      <c r="V2031" t="s">
        <v>71</v>
      </c>
      <c r="W2031" t="s">
        <v>72</v>
      </c>
      <c r="X2031"/>
      <c r="Y2031" t="s">
        <v>240</v>
      </c>
      <c r="Z2031" s="43" t="str">
        <f>Raw_data[[#This Row],[Month]]&amp;Raw_data[[#This Row],[Locations]]&amp;Raw_data[[#This Row],[Looker2]]</f>
        <v>45292Hill CountryRTC</v>
      </c>
      <c r="AA2031" s="44" t="str">
        <f>IFERROR(VLOOKUP(Raw_data[[#This Row],[Description]],'LU Table'!$A$1:$B$50,2,0),"")</f>
        <v>RTC</v>
      </c>
      <c r="AB2031" s="44" t="str">
        <f>TRIM(MID(Raw_data[[#This Row],[Location]],LEN("Positive Recovery- ")+1,LEN(Raw_data[[#This Row],[Location]])))</f>
        <v>Hill Country</v>
      </c>
      <c r="AC2031" s="45">
        <f t="shared" si="32"/>
        <v>45292</v>
      </c>
      <c r="AD2031" s="44" t="str">
        <f>VLOOKUP(Raw_data[[#This Row],[Locations]]&amp;Raw_data[[#This Row],[Looker2]],Category!A:E,5,0)</f>
        <v>Company Owned</v>
      </c>
      <c r="AE2031" s="44" t="str">
        <f>Raw_data[[#This Row],[Locations]]&amp;Raw_data[[#This Row],[Looker2]]</f>
        <v>Hill CountryRTC</v>
      </c>
    </row>
    <row r="2032" spans="1:31">
      <c r="A2032" s="15">
        <v>45313</v>
      </c>
      <c r="B2032" s="15">
        <v>45310</v>
      </c>
      <c r="C2032" t="s">
        <v>9</v>
      </c>
      <c r="D2032">
        <v>208018</v>
      </c>
      <c r="E2032" t="s">
        <v>999</v>
      </c>
      <c r="F2032" t="s">
        <v>1000</v>
      </c>
      <c r="G2032" t="s">
        <v>317</v>
      </c>
      <c r="H2032" t="s">
        <v>151</v>
      </c>
      <c r="I2032" t="s">
        <v>232</v>
      </c>
      <c r="J2032" t="s">
        <v>88</v>
      </c>
      <c r="K2032" t="s">
        <v>16</v>
      </c>
      <c r="L2032" t="s">
        <v>131</v>
      </c>
      <c r="M2032">
        <v>1</v>
      </c>
      <c r="N2032" s="47">
        <v>500</v>
      </c>
      <c r="O2032" s="47">
        <v>0</v>
      </c>
      <c r="P2032" s="47">
        <v>0</v>
      </c>
      <c r="Q2032" s="47">
        <v>0</v>
      </c>
      <c r="R2032" s="47">
        <v>0</v>
      </c>
      <c r="S2032" s="47">
        <v>0</v>
      </c>
      <c r="T2032" s="47">
        <v>450</v>
      </c>
      <c r="U2032" s="47">
        <v>50</v>
      </c>
      <c r="V2032" t="s">
        <v>71</v>
      </c>
      <c r="W2032" t="s">
        <v>72</v>
      </c>
      <c r="X2032"/>
      <c r="Y2032" t="s">
        <v>240</v>
      </c>
      <c r="Z2032" s="43" t="str">
        <f>Raw_data[[#This Row],[Month]]&amp;Raw_data[[#This Row],[Locations]]&amp;Raw_data[[#This Row],[Looker2]]</f>
        <v>45292Garden OaksRTC</v>
      </c>
      <c r="AA2032" s="44" t="str">
        <f>IFERROR(VLOOKUP(Raw_data[[#This Row],[Description]],'LU Table'!$A$1:$B$50,2,0),"")</f>
        <v>RTC</v>
      </c>
      <c r="AB2032" s="44" t="str">
        <f>TRIM(MID(Raw_data[[#This Row],[Location]],LEN("Positive Recovery- ")+1,LEN(Raw_data[[#This Row],[Location]])))</f>
        <v>Garden Oaks</v>
      </c>
      <c r="AC2032" s="45">
        <f t="shared" si="32"/>
        <v>45292</v>
      </c>
      <c r="AD2032" s="44" t="str">
        <f>VLOOKUP(Raw_data[[#This Row],[Locations]]&amp;Raw_data[[#This Row],[Looker2]],Category!A:E,5,0)</f>
        <v>Company Owned</v>
      </c>
      <c r="AE2032" s="44" t="str">
        <f>Raw_data[[#This Row],[Locations]]&amp;Raw_data[[#This Row],[Looker2]]</f>
        <v>Garden OaksRTC</v>
      </c>
    </row>
    <row r="2033" spans="1:31">
      <c r="A2033" s="15">
        <v>45313</v>
      </c>
      <c r="B2033" s="15">
        <v>45310</v>
      </c>
      <c r="C2033" t="s">
        <v>9</v>
      </c>
      <c r="D2033">
        <v>208019</v>
      </c>
      <c r="E2033" t="s">
        <v>110</v>
      </c>
      <c r="F2033" t="s">
        <v>386</v>
      </c>
      <c r="G2033" t="s">
        <v>387</v>
      </c>
      <c r="H2033" t="s">
        <v>151</v>
      </c>
      <c r="I2033" t="s">
        <v>232</v>
      </c>
      <c r="J2033" t="s">
        <v>88</v>
      </c>
      <c r="K2033" t="s">
        <v>57</v>
      </c>
      <c r="L2033" t="s">
        <v>130</v>
      </c>
      <c r="M2033">
        <v>1</v>
      </c>
      <c r="N2033" s="47">
        <v>500</v>
      </c>
      <c r="O2033" s="47">
        <v>0</v>
      </c>
      <c r="P2033" s="47">
        <v>0</v>
      </c>
      <c r="Q2033" s="47">
        <v>0</v>
      </c>
      <c r="R2033" s="47">
        <v>0</v>
      </c>
      <c r="S2033" s="47">
        <v>500</v>
      </c>
      <c r="T2033" s="47">
        <v>450</v>
      </c>
      <c r="U2033" s="47">
        <v>450</v>
      </c>
      <c r="V2033" t="s">
        <v>71</v>
      </c>
      <c r="W2033" t="s">
        <v>72</v>
      </c>
      <c r="X2033"/>
      <c r="Y2033" t="s">
        <v>240</v>
      </c>
      <c r="Z2033" s="43" t="str">
        <f>Raw_data[[#This Row],[Month]]&amp;Raw_data[[#This Row],[Locations]]&amp;Raw_data[[#This Row],[Looker2]]</f>
        <v>45292Hill CountryRTC</v>
      </c>
      <c r="AA2033" s="44" t="str">
        <f>IFERROR(VLOOKUP(Raw_data[[#This Row],[Description]],'LU Table'!$A$1:$B$50,2,0),"")</f>
        <v>RTC</v>
      </c>
      <c r="AB2033" s="44" t="str">
        <f>TRIM(MID(Raw_data[[#This Row],[Location]],LEN("Positive Recovery- ")+1,LEN(Raw_data[[#This Row],[Location]])))</f>
        <v>Hill Country</v>
      </c>
      <c r="AC2033" s="45">
        <f t="shared" si="32"/>
        <v>45292</v>
      </c>
      <c r="AD2033" s="44" t="str">
        <f>VLOOKUP(Raw_data[[#This Row],[Locations]]&amp;Raw_data[[#This Row],[Looker2]],Category!A:E,5,0)</f>
        <v>Company Owned</v>
      </c>
      <c r="AE2033" s="44" t="str">
        <f>Raw_data[[#This Row],[Locations]]&amp;Raw_data[[#This Row],[Looker2]]</f>
        <v>Hill CountryRTC</v>
      </c>
    </row>
    <row r="2034" spans="1:31">
      <c r="A2034" s="15">
        <v>45313</v>
      </c>
      <c r="B2034" s="15">
        <v>45310</v>
      </c>
      <c r="C2034" t="s">
        <v>9</v>
      </c>
      <c r="D2034">
        <v>208020</v>
      </c>
      <c r="E2034" t="s">
        <v>1100</v>
      </c>
      <c r="F2034" t="s">
        <v>608</v>
      </c>
      <c r="G2034" t="s">
        <v>631</v>
      </c>
      <c r="H2034" t="s">
        <v>627</v>
      </c>
      <c r="I2034" t="s">
        <v>232</v>
      </c>
      <c r="J2034" t="s">
        <v>94</v>
      </c>
      <c r="K2034" t="s">
        <v>57</v>
      </c>
      <c r="L2034" t="s">
        <v>130</v>
      </c>
      <c r="M2034">
        <v>1</v>
      </c>
      <c r="N2034" s="47">
        <v>495</v>
      </c>
      <c r="O2034" s="47">
        <v>0</v>
      </c>
      <c r="P2034" s="47">
        <v>0</v>
      </c>
      <c r="Q2034" s="47">
        <v>0</v>
      </c>
      <c r="R2034" s="47">
        <v>0</v>
      </c>
      <c r="S2034" s="47">
        <v>0</v>
      </c>
      <c r="T2034" s="47">
        <v>445.5</v>
      </c>
      <c r="U2034" s="47">
        <v>246.85</v>
      </c>
      <c r="V2034" t="s">
        <v>71</v>
      </c>
      <c r="W2034" t="s">
        <v>72</v>
      </c>
      <c r="X2034"/>
      <c r="Y2034" t="s">
        <v>240</v>
      </c>
      <c r="Z2034" s="43" t="str">
        <f>Raw_data[[#This Row],[Month]]&amp;Raw_data[[#This Row],[Locations]]&amp;Raw_data[[#This Row],[Looker2]]</f>
        <v>45292Hill CountryRTC</v>
      </c>
      <c r="AA2034" s="44" t="str">
        <f>IFERROR(VLOOKUP(Raw_data[[#This Row],[Description]],'LU Table'!$A$1:$B$50,2,0),"")</f>
        <v>RTC</v>
      </c>
      <c r="AB2034" s="44" t="str">
        <f>TRIM(MID(Raw_data[[#This Row],[Location]],LEN("Positive Recovery- ")+1,LEN(Raw_data[[#This Row],[Location]])))</f>
        <v>Hill Country</v>
      </c>
      <c r="AC2034" s="45">
        <f t="shared" si="32"/>
        <v>45292</v>
      </c>
      <c r="AD2034" s="44" t="str">
        <f>VLOOKUP(Raw_data[[#This Row],[Locations]]&amp;Raw_data[[#This Row],[Looker2]],Category!A:E,5,0)</f>
        <v>Company Owned</v>
      </c>
      <c r="AE2034" s="44" t="str">
        <f>Raw_data[[#This Row],[Locations]]&amp;Raw_data[[#This Row],[Looker2]]</f>
        <v>Hill CountryRTC</v>
      </c>
    </row>
    <row r="2035" spans="1:31">
      <c r="A2035" s="15">
        <v>45313</v>
      </c>
      <c r="B2035" s="15">
        <v>45310</v>
      </c>
      <c r="C2035" t="s">
        <v>9</v>
      </c>
      <c r="D2035">
        <v>208021</v>
      </c>
      <c r="E2035" t="s">
        <v>1109</v>
      </c>
      <c r="F2035" t="s">
        <v>311</v>
      </c>
      <c r="G2035" t="s">
        <v>1110</v>
      </c>
      <c r="H2035" t="s">
        <v>151</v>
      </c>
      <c r="I2035" t="s">
        <v>232</v>
      </c>
      <c r="J2035" t="s">
        <v>17</v>
      </c>
      <c r="K2035" t="s">
        <v>57</v>
      </c>
      <c r="L2035" t="s">
        <v>130</v>
      </c>
      <c r="M2035">
        <v>1</v>
      </c>
      <c r="N2035" s="47">
        <v>518.75</v>
      </c>
      <c r="O2035" s="47">
        <v>0</v>
      </c>
      <c r="P2035" s="47">
        <v>0</v>
      </c>
      <c r="Q2035" s="47">
        <v>0</v>
      </c>
      <c r="R2035" s="47">
        <v>0</v>
      </c>
      <c r="S2035" s="47">
        <v>0</v>
      </c>
      <c r="T2035" s="47">
        <v>518.75</v>
      </c>
      <c r="U2035" s="47">
        <v>0</v>
      </c>
      <c r="V2035" t="s">
        <v>71</v>
      </c>
      <c r="W2035" t="s">
        <v>72</v>
      </c>
      <c r="X2035"/>
      <c r="Y2035" t="s">
        <v>240</v>
      </c>
      <c r="Z2035" s="43" t="str">
        <f>Raw_data[[#This Row],[Month]]&amp;Raw_data[[#This Row],[Locations]]&amp;Raw_data[[#This Row],[Looker2]]</f>
        <v>45292Hill CountryRTC</v>
      </c>
      <c r="AA2035" s="44" t="str">
        <f>IFERROR(VLOOKUP(Raw_data[[#This Row],[Description]],'LU Table'!$A$1:$B$50,2,0),"")</f>
        <v>RTC</v>
      </c>
      <c r="AB2035" s="44" t="str">
        <f>TRIM(MID(Raw_data[[#This Row],[Location]],LEN("Positive Recovery- ")+1,LEN(Raw_data[[#This Row],[Location]])))</f>
        <v>Hill Country</v>
      </c>
      <c r="AC2035" s="45">
        <f t="shared" si="32"/>
        <v>45292</v>
      </c>
      <c r="AD2035" s="44" t="str">
        <f>VLOOKUP(Raw_data[[#This Row],[Locations]]&amp;Raw_data[[#This Row],[Looker2]],Category!A:E,5,0)</f>
        <v>Company Owned</v>
      </c>
      <c r="AE2035" s="44" t="str">
        <f>Raw_data[[#This Row],[Locations]]&amp;Raw_data[[#This Row],[Looker2]]</f>
        <v>Hill CountryRTC</v>
      </c>
    </row>
    <row r="2036" spans="1:31">
      <c r="A2036" s="15">
        <v>45313</v>
      </c>
      <c r="B2036" s="15">
        <v>45310</v>
      </c>
      <c r="C2036" t="s">
        <v>9</v>
      </c>
      <c r="D2036">
        <v>208022</v>
      </c>
      <c r="E2036" t="s">
        <v>1072</v>
      </c>
      <c r="F2036" t="s">
        <v>321</v>
      </c>
      <c r="G2036" t="s">
        <v>1073</v>
      </c>
      <c r="H2036" t="s">
        <v>151</v>
      </c>
      <c r="I2036" t="s">
        <v>232</v>
      </c>
      <c r="J2036" t="s">
        <v>87</v>
      </c>
      <c r="K2036" t="s">
        <v>107</v>
      </c>
      <c r="L2036" t="s">
        <v>131</v>
      </c>
      <c r="M2036">
        <v>1</v>
      </c>
      <c r="N2036" s="47">
        <v>470</v>
      </c>
      <c r="O2036" s="47">
        <v>0</v>
      </c>
      <c r="P2036" s="47">
        <v>0</v>
      </c>
      <c r="Q2036" s="47">
        <v>0</v>
      </c>
      <c r="R2036" s="47">
        <v>0</v>
      </c>
      <c r="S2036" s="47">
        <v>0</v>
      </c>
      <c r="T2036" s="47">
        <v>423</v>
      </c>
      <c r="U2036" s="47">
        <v>70.5</v>
      </c>
      <c r="V2036" t="s">
        <v>71</v>
      </c>
      <c r="W2036" t="s">
        <v>72</v>
      </c>
      <c r="X2036"/>
      <c r="Y2036" t="s">
        <v>240</v>
      </c>
      <c r="Z2036" s="43" t="str">
        <f>Raw_data[[#This Row],[Month]]&amp;Raw_data[[#This Row],[Locations]]&amp;Raw_data[[#This Row],[Looker2]]</f>
        <v>45292Dallas Ft WorthRTC</v>
      </c>
      <c r="AA2036" s="44" t="str">
        <f>IFERROR(VLOOKUP(Raw_data[[#This Row],[Description]],'LU Table'!$A$1:$B$50,2,0),"")</f>
        <v>RTC</v>
      </c>
      <c r="AB2036" s="44" t="str">
        <f>TRIM(MID(Raw_data[[#This Row],[Location]],LEN("Positive Recovery- ")+1,LEN(Raw_data[[#This Row],[Location]])))</f>
        <v>Dallas Ft Worth</v>
      </c>
      <c r="AC2036" s="45">
        <f t="shared" si="32"/>
        <v>45292</v>
      </c>
      <c r="AD2036" s="44" t="str">
        <f>VLOOKUP(Raw_data[[#This Row],[Locations]]&amp;Raw_data[[#This Row],[Looker2]],Category!A:E,5,0)</f>
        <v>Company Owned</v>
      </c>
      <c r="AE2036" s="44" t="str">
        <f>Raw_data[[#This Row],[Locations]]&amp;Raw_data[[#This Row],[Looker2]]</f>
        <v>Dallas Ft WorthRTC</v>
      </c>
    </row>
    <row r="2037" spans="1:31">
      <c r="A2037" s="15">
        <v>45313</v>
      </c>
      <c r="B2037" s="15">
        <v>45310</v>
      </c>
      <c r="C2037" t="s">
        <v>9</v>
      </c>
      <c r="D2037">
        <v>208023</v>
      </c>
      <c r="E2037" t="s">
        <v>124</v>
      </c>
      <c r="F2037" t="s">
        <v>316</v>
      </c>
      <c r="G2037" t="s">
        <v>443</v>
      </c>
      <c r="H2037" t="s">
        <v>152</v>
      </c>
      <c r="I2037" t="s">
        <v>232</v>
      </c>
      <c r="J2037" t="s">
        <v>96</v>
      </c>
      <c r="K2037" t="s">
        <v>107</v>
      </c>
      <c r="L2037" t="s">
        <v>131</v>
      </c>
      <c r="M2037">
        <v>1</v>
      </c>
      <c r="N2037" s="47">
        <v>428</v>
      </c>
      <c r="O2037" s="47">
        <v>0</v>
      </c>
      <c r="P2037" s="47">
        <v>0</v>
      </c>
      <c r="Q2037" s="47">
        <v>0</v>
      </c>
      <c r="R2037" s="47">
        <v>0</v>
      </c>
      <c r="S2037" s="47">
        <v>0</v>
      </c>
      <c r="T2037" s="47">
        <v>385.2</v>
      </c>
      <c r="U2037" s="47">
        <v>64.2</v>
      </c>
      <c r="V2037" t="s">
        <v>71</v>
      </c>
      <c r="W2037" t="s">
        <v>72</v>
      </c>
      <c r="X2037"/>
      <c r="Y2037" t="s">
        <v>240</v>
      </c>
      <c r="Z2037" s="43" t="str">
        <f>Raw_data[[#This Row],[Month]]&amp;Raw_data[[#This Row],[Locations]]&amp;Raw_data[[#This Row],[Looker2]]</f>
        <v>45292Dallas Ft WorthRTC</v>
      </c>
      <c r="AA2037" s="44" t="str">
        <f>IFERROR(VLOOKUP(Raw_data[[#This Row],[Description]],'LU Table'!$A$1:$B$50,2,0),"")</f>
        <v>RTC</v>
      </c>
      <c r="AB2037" s="44" t="str">
        <f>TRIM(MID(Raw_data[[#This Row],[Location]],LEN("Positive Recovery- ")+1,LEN(Raw_data[[#This Row],[Location]])))</f>
        <v>Dallas Ft Worth</v>
      </c>
      <c r="AC2037" s="45">
        <f t="shared" si="32"/>
        <v>45292</v>
      </c>
      <c r="AD2037" s="44" t="str">
        <f>VLOOKUP(Raw_data[[#This Row],[Locations]]&amp;Raw_data[[#This Row],[Looker2]],Category!A:E,5,0)</f>
        <v>Company Owned</v>
      </c>
      <c r="AE2037" s="44" t="str">
        <f>Raw_data[[#This Row],[Locations]]&amp;Raw_data[[#This Row],[Looker2]]</f>
        <v>Dallas Ft WorthRTC</v>
      </c>
    </row>
    <row r="2038" spans="1:31">
      <c r="A2038" s="15">
        <v>45313</v>
      </c>
      <c r="B2038" s="15">
        <v>45310</v>
      </c>
      <c r="C2038" t="s">
        <v>9</v>
      </c>
      <c r="D2038">
        <v>208024</v>
      </c>
      <c r="E2038" t="s">
        <v>1108</v>
      </c>
      <c r="F2038" t="s">
        <v>349</v>
      </c>
      <c r="G2038" t="s">
        <v>490</v>
      </c>
      <c r="H2038" t="s">
        <v>151</v>
      </c>
      <c r="I2038" t="s">
        <v>232</v>
      </c>
      <c r="J2038" t="s">
        <v>89</v>
      </c>
      <c r="K2038" t="s">
        <v>16</v>
      </c>
      <c r="L2038" t="s">
        <v>131</v>
      </c>
      <c r="M2038">
        <v>1</v>
      </c>
      <c r="N2038" s="47">
        <v>425</v>
      </c>
      <c r="O2038" s="47">
        <v>0</v>
      </c>
      <c r="P2038" s="47">
        <v>0</v>
      </c>
      <c r="Q2038" s="47">
        <v>0</v>
      </c>
      <c r="R2038" s="47">
        <v>0</v>
      </c>
      <c r="S2038" s="47">
        <v>0</v>
      </c>
      <c r="T2038" s="47">
        <v>382.5</v>
      </c>
      <c r="U2038" s="47">
        <v>-42.5</v>
      </c>
      <c r="V2038" t="s">
        <v>71</v>
      </c>
      <c r="W2038" t="s">
        <v>72</v>
      </c>
      <c r="X2038"/>
      <c r="Y2038" t="s">
        <v>240</v>
      </c>
      <c r="Z2038" s="43" t="str">
        <f>Raw_data[[#This Row],[Month]]&amp;Raw_data[[#This Row],[Locations]]&amp;Raw_data[[#This Row],[Looker2]]</f>
        <v>45292Garden OaksRTC</v>
      </c>
      <c r="AA2038" s="44" t="str">
        <f>IFERROR(VLOOKUP(Raw_data[[#This Row],[Description]],'LU Table'!$A$1:$B$50,2,0),"")</f>
        <v>RTC</v>
      </c>
      <c r="AB2038" s="44" t="str">
        <f>TRIM(MID(Raw_data[[#This Row],[Location]],LEN("Positive Recovery- ")+1,LEN(Raw_data[[#This Row],[Location]])))</f>
        <v>Garden Oaks</v>
      </c>
      <c r="AC2038" s="45">
        <f t="shared" si="32"/>
        <v>45292</v>
      </c>
      <c r="AD2038" s="44" t="str">
        <f>VLOOKUP(Raw_data[[#This Row],[Locations]]&amp;Raw_data[[#This Row],[Looker2]],Category!A:E,5,0)</f>
        <v>Company Owned</v>
      </c>
      <c r="AE2038" s="44" t="str">
        <f>Raw_data[[#This Row],[Locations]]&amp;Raw_data[[#This Row],[Looker2]]</f>
        <v>Garden OaksRTC</v>
      </c>
    </row>
    <row r="2039" spans="1:31">
      <c r="A2039" s="15">
        <v>45313</v>
      </c>
      <c r="B2039" s="15">
        <v>45310</v>
      </c>
      <c r="C2039" t="s">
        <v>9</v>
      </c>
      <c r="D2039">
        <v>208025</v>
      </c>
      <c r="E2039" t="s">
        <v>891</v>
      </c>
      <c r="F2039" t="s">
        <v>597</v>
      </c>
      <c r="G2039" t="s">
        <v>892</v>
      </c>
      <c r="H2039" t="s">
        <v>173</v>
      </c>
      <c r="I2039" t="s">
        <v>232</v>
      </c>
      <c r="J2039" t="s">
        <v>90</v>
      </c>
      <c r="K2039" t="s">
        <v>107</v>
      </c>
      <c r="L2039" t="s">
        <v>130</v>
      </c>
      <c r="M2039">
        <v>1</v>
      </c>
      <c r="N2039" s="47">
        <v>450</v>
      </c>
      <c r="O2039" s="47">
        <v>0</v>
      </c>
      <c r="P2039" s="47">
        <v>0</v>
      </c>
      <c r="Q2039" s="47">
        <v>0</v>
      </c>
      <c r="R2039" s="47">
        <v>0</v>
      </c>
      <c r="S2039" s="47">
        <v>15</v>
      </c>
      <c r="T2039" s="47">
        <v>405</v>
      </c>
      <c r="U2039" s="47">
        <v>-30</v>
      </c>
      <c r="V2039" t="s">
        <v>71</v>
      </c>
      <c r="W2039" t="s">
        <v>72</v>
      </c>
      <c r="X2039"/>
      <c r="Y2039" t="s">
        <v>240</v>
      </c>
      <c r="Z2039" s="43" t="str">
        <f>Raw_data[[#This Row],[Month]]&amp;Raw_data[[#This Row],[Locations]]&amp;Raw_data[[#This Row],[Looker2]]</f>
        <v>45292Dallas Ft WorthRTC</v>
      </c>
      <c r="AA2039" s="44" t="str">
        <f>IFERROR(VLOOKUP(Raw_data[[#This Row],[Description]],'LU Table'!$A$1:$B$50,2,0),"")</f>
        <v>RTC</v>
      </c>
      <c r="AB2039" s="44" t="str">
        <f>TRIM(MID(Raw_data[[#This Row],[Location]],LEN("Positive Recovery- ")+1,LEN(Raw_data[[#This Row],[Location]])))</f>
        <v>Dallas Ft Worth</v>
      </c>
      <c r="AC2039" s="45">
        <f t="shared" si="32"/>
        <v>45292</v>
      </c>
      <c r="AD2039" s="44" t="str">
        <f>VLOOKUP(Raw_data[[#This Row],[Locations]]&amp;Raw_data[[#This Row],[Looker2]],Category!A:E,5,0)</f>
        <v>Company Owned</v>
      </c>
      <c r="AE2039" s="44" t="str">
        <f>Raw_data[[#This Row],[Locations]]&amp;Raw_data[[#This Row],[Looker2]]</f>
        <v>Dallas Ft WorthRTC</v>
      </c>
    </row>
    <row r="2040" spans="1:31">
      <c r="A2040" s="15">
        <v>45313</v>
      </c>
      <c r="B2040" s="15">
        <v>45310</v>
      </c>
      <c r="C2040" t="s">
        <v>9</v>
      </c>
      <c r="D2040">
        <v>208026</v>
      </c>
      <c r="E2040" t="s">
        <v>1004</v>
      </c>
      <c r="F2040" t="s">
        <v>324</v>
      </c>
      <c r="G2040" t="s">
        <v>1005</v>
      </c>
      <c r="H2040" t="s">
        <v>151</v>
      </c>
      <c r="I2040" t="s">
        <v>232</v>
      </c>
      <c r="J2040" t="s">
        <v>806</v>
      </c>
      <c r="K2040" t="s">
        <v>16</v>
      </c>
      <c r="L2040" t="s">
        <v>130</v>
      </c>
      <c r="M2040">
        <v>1</v>
      </c>
      <c r="N2040" s="47">
        <v>470</v>
      </c>
      <c r="O2040" s="47">
        <v>0</v>
      </c>
      <c r="P2040" s="47">
        <v>0</v>
      </c>
      <c r="Q2040" s="47">
        <v>0</v>
      </c>
      <c r="R2040" s="47">
        <v>0</v>
      </c>
      <c r="S2040" s="47">
        <v>0</v>
      </c>
      <c r="T2040" s="47">
        <v>423</v>
      </c>
      <c r="U2040" s="47">
        <v>423</v>
      </c>
      <c r="V2040" t="s">
        <v>71</v>
      </c>
      <c r="W2040" t="s">
        <v>72</v>
      </c>
      <c r="X2040"/>
      <c r="Y2040" t="s">
        <v>240</v>
      </c>
      <c r="Z2040" s="43" t="str">
        <f>Raw_data[[#This Row],[Month]]&amp;Raw_data[[#This Row],[Locations]]&amp;Raw_data[[#This Row],[Looker2]]</f>
        <v>45292Garden OaksRTC</v>
      </c>
      <c r="AA2040" s="44" t="str">
        <f>IFERROR(VLOOKUP(Raw_data[[#This Row],[Description]],'LU Table'!$A$1:$B$50,2,0),"")</f>
        <v>RTC</v>
      </c>
      <c r="AB2040" s="44" t="str">
        <f>TRIM(MID(Raw_data[[#This Row],[Location]],LEN("Positive Recovery- ")+1,LEN(Raw_data[[#This Row],[Location]])))</f>
        <v>Garden Oaks</v>
      </c>
      <c r="AC2040" s="45">
        <f t="shared" si="32"/>
        <v>45292</v>
      </c>
      <c r="AD2040" s="44" t="str">
        <f>VLOOKUP(Raw_data[[#This Row],[Locations]]&amp;Raw_data[[#This Row],[Looker2]],Category!A:E,5,0)</f>
        <v>Company Owned</v>
      </c>
      <c r="AE2040" s="44" t="str">
        <f>Raw_data[[#This Row],[Locations]]&amp;Raw_data[[#This Row],[Looker2]]</f>
        <v>Garden OaksRTC</v>
      </c>
    </row>
    <row r="2041" spans="1:31">
      <c r="A2041" s="15">
        <v>45313</v>
      </c>
      <c r="B2041" s="15">
        <v>45310</v>
      </c>
      <c r="C2041" t="s">
        <v>9</v>
      </c>
      <c r="D2041">
        <v>208027</v>
      </c>
      <c r="E2041" t="s">
        <v>1036</v>
      </c>
      <c r="F2041" t="s">
        <v>1037</v>
      </c>
      <c r="G2041" t="s">
        <v>1038</v>
      </c>
      <c r="H2041" t="s">
        <v>151</v>
      </c>
      <c r="I2041" t="s">
        <v>232</v>
      </c>
      <c r="J2041" t="s">
        <v>89</v>
      </c>
      <c r="K2041" t="s">
        <v>16</v>
      </c>
      <c r="L2041" t="s">
        <v>131</v>
      </c>
      <c r="M2041">
        <v>1</v>
      </c>
      <c r="N2041" s="47">
        <v>425</v>
      </c>
      <c r="O2041" s="47">
        <v>0</v>
      </c>
      <c r="P2041" s="47">
        <v>0</v>
      </c>
      <c r="Q2041" s="47">
        <v>0</v>
      </c>
      <c r="R2041" s="47">
        <v>0</v>
      </c>
      <c r="S2041" s="47">
        <v>0</v>
      </c>
      <c r="T2041" s="47">
        <v>382.5</v>
      </c>
      <c r="U2041" s="47">
        <v>-42.5</v>
      </c>
      <c r="V2041" t="s">
        <v>71</v>
      </c>
      <c r="W2041" t="s">
        <v>72</v>
      </c>
      <c r="X2041"/>
      <c r="Y2041" t="s">
        <v>240</v>
      </c>
      <c r="Z2041" s="43" t="str">
        <f>Raw_data[[#This Row],[Month]]&amp;Raw_data[[#This Row],[Locations]]&amp;Raw_data[[#This Row],[Looker2]]</f>
        <v>45292Garden OaksRTC</v>
      </c>
      <c r="AA2041" s="44" t="str">
        <f>IFERROR(VLOOKUP(Raw_data[[#This Row],[Description]],'LU Table'!$A$1:$B$50,2,0),"")</f>
        <v>RTC</v>
      </c>
      <c r="AB2041" s="44" t="str">
        <f>TRIM(MID(Raw_data[[#This Row],[Location]],LEN("Positive Recovery- ")+1,LEN(Raw_data[[#This Row],[Location]])))</f>
        <v>Garden Oaks</v>
      </c>
      <c r="AC2041" s="45">
        <f t="shared" si="32"/>
        <v>45292</v>
      </c>
      <c r="AD2041" s="44" t="str">
        <f>VLOOKUP(Raw_data[[#This Row],[Locations]]&amp;Raw_data[[#This Row],[Looker2]],Category!A:E,5,0)</f>
        <v>Company Owned</v>
      </c>
      <c r="AE2041" s="44" t="str">
        <f>Raw_data[[#This Row],[Locations]]&amp;Raw_data[[#This Row],[Looker2]]</f>
        <v>Garden OaksRTC</v>
      </c>
    </row>
    <row r="2042" spans="1:31">
      <c r="A2042" s="15">
        <v>45313</v>
      </c>
      <c r="B2042" s="15">
        <v>45310</v>
      </c>
      <c r="C2042" t="s">
        <v>9</v>
      </c>
      <c r="D2042">
        <v>208028</v>
      </c>
      <c r="E2042" t="s">
        <v>963</v>
      </c>
      <c r="F2042" t="s">
        <v>964</v>
      </c>
      <c r="G2042" t="s">
        <v>965</v>
      </c>
      <c r="H2042" t="s">
        <v>151</v>
      </c>
      <c r="I2042" t="s">
        <v>232</v>
      </c>
      <c r="J2042" t="s">
        <v>87</v>
      </c>
      <c r="K2042" t="s">
        <v>16</v>
      </c>
      <c r="L2042" t="s">
        <v>130</v>
      </c>
      <c r="M2042">
        <v>1</v>
      </c>
      <c r="N2042" s="47">
        <v>470</v>
      </c>
      <c r="O2042" s="47">
        <v>0</v>
      </c>
      <c r="P2042" s="47">
        <v>0</v>
      </c>
      <c r="Q2042" s="47">
        <v>0</v>
      </c>
      <c r="R2042" s="47">
        <v>0</v>
      </c>
      <c r="S2042" s="47">
        <v>470</v>
      </c>
      <c r="T2042" s="47">
        <v>423</v>
      </c>
      <c r="U2042" s="47">
        <v>423</v>
      </c>
      <c r="V2042" t="s">
        <v>71</v>
      </c>
      <c r="W2042" t="s">
        <v>72</v>
      </c>
      <c r="X2042"/>
      <c r="Y2042" t="s">
        <v>240</v>
      </c>
      <c r="Z2042" s="43" t="str">
        <f>Raw_data[[#This Row],[Month]]&amp;Raw_data[[#This Row],[Locations]]&amp;Raw_data[[#This Row],[Looker2]]</f>
        <v>45292Garden OaksRTC</v>
      </c>
      <c r="AA2042" s="44" t="str">
        <f>IFERROR(VLOOKUP(Raw_data[[#This Row],[Description]],'LU Table'!$A$1:$B$50,2,0),"")</f>
        <v>RTC</v>
      </c>
      <c r="AB2042" s="44" t="str">
        <f>TRIM(MID(Raw_data[[#This Row],[Location]],LEN("Positive Recovery- ")+1,LEN(Raw_data[[#This Row],[Location]])))</f>
        <v>Garden Oaks</v>
      </c>
      <c r="AC2042" s="45">
        <f t="shared" si="32"/>
        <v>45292</v>
      </c>
      <c r="AD2042" s="44" t="str">
        <f>VLOOKUP(Raw_data[[#This Row],[Locations]]&amp;Raw_data[[#This Row],[Looker2]],Category!A:E,5,0)</f>
        <v>Company Owned</v>
      </c>
      <c r="AE2042" s="44" t="str">
        <f>Raw_data[[#This Row],[Locations]]&amp;Raw_data[[#This Row],[Looker2]]</f>
        <v>Garden OaksRTC</v>
      </c>
    </row>
    <row r="2043" spans="1:31">
      <c r="A2043" s="15">
        <v>45313</v>
      </c>
      <c r="B2043" s="15">
        <v>45310</v>
      </c>
      <c r="C2043" t="s">
        <v>9</v>
      </c>
      <c r="D2043">
        <v>208029</v>
      </c>
      <c r="E2043" t="s">
        <v>1058</v>
      </c>
      <c r="F2043" t="s">
        <v>1059</v>
      </c>
      <c r="G2043" t="s">
        <v>1060</v>
      </c>
      <c r="H2043" t="s">
        <v>151</v>
      </c>
      <c r="I2043" t="s">
        <v>232</v>
      </c>
      <c r="J2043" t="s">
        <v>89</v>
      </c>
      <c r="K2043" t="s">
        <v>16</v>
      </c>
      <c r="L2043" t="s">
        <v>131</v>
      </c>
      <c r="M2043">
        <v>1</v>
      </c>
      <c r="N2043" s="47">
        <v>425</v>
      </c>
      <c r="O2043" s="47">
        <v>0</v>
      </c>
      <c r="P2043" s="47">
        <v>0</v>
      </c>
      <c r="Q2043" s="47">
        <v>0</v>
      </c>
      <c r="R2043" s="47">
        <v>0</v>
      </c>
      <c r="S2043" s="47">
        <v>0</v>
      </c>
      <c r="T2043" s="47">
        <v>382.5</v>
      </c>
      <c r="U2043" s="47">
        <v>-42.5</v>
      </c>
      <c r="V2043" t="s">
        <v>71</v>
      </c>
      <c r="W2043" t="s">
        <v>72</v>
      </c>
      <c r="X2043"/>
      <c r="Y2043" t="s">
        <v>240</v>
      </c>
      <c r="Z2043" s="43" t="str">
        <f>Raw_data[[#This Row],[Month]]&amp;Raw_data[[#This Row],[Locations]]&amp;Raw_data[[#This Row],[Looker2]]</f>
        <v>45292Garden OaksRTC</v>
      </c>
      <c r="AA2043" s="44" t="str">
        <f>IFERROR(VLOOKUP(Raw_data[[#This Row],[Description]],'LU Table'!$A$1:$B$50,2,0),"")</f>
        <v>RTC</v>
      </c>
      <c r="AB2043" s="44" t="str">
        <f>TRIM(MID(Raw_data[[#This Row],[Location]],LEN("Positive Recovery- ")+1,LEN(Raw_data[[#This Row],[Location]])))</f>
        <v>Garden Oaks</v>
      </c>
      <c r="AC2043" s="45">
        <f t="shared" si="32"/>
        <v>45292</v>
      </c>
      <c r="AD2043" s="44" t="str">
        <f>VLOOKUP(Raw_data[[#This Row],[Locations]]&amp;Raw_data[[#This Row],[Looker2]],Category!A:E,5,0)</f>
        <v>Company Owned</v>
      </c>
      <c r="AE2043" s="44" t="str">
        <f>Raw_data[[#This Row],[Locations]]&amp;Raw_data[[#This Row],[Looker2]]</f>
        <v>Garden OaksRTC</v>
      </c>
    </row>
    <row r="2044" spans="1:31">
      <c r="A2044" s="15">
        <v>45313</v>
      </c>
      <c r="B2044" s="15">
        <v>45310</v>
      </c>
      <c r="C2044" t="s">
        <v>9</v>
      </c>
      <c r="D2044">
        <v>208030</v>
      </c>
      <c r="E2044" t="s">
        <v>675</v>
      </c>
      <c r="F2044" t="s">
        <v>37</v>
      </c>
      <c r="G2044" t="s">
        <v>487</v>
      </c>
      <c r="H2044" t="s">
        <v>154</v>
      </c>
      <c r="I2044" t="s">
        <v>232</v>
      </c>
      <c r="J2044" t="s">
        <v>132</v>
      </c>
      <c r="K2044" t="s">
        <v>16</v>
      </c>
      <c r="L2044" t="s">
        <v>131</v>
      </c>
      <c r="M2044">
        <v>1</v>
      </c>
      <c r="N2044" s="47">
        <v>400.39</v>
      </c>
      <c r="O2044" s="47">
        <v>0</v>
      </c>
      <c r="P2044" s="47">
        <v>0</v>
      </c>
      <c r="Q2044" s="47">
        <v>0</v>
      </c>
      <c r="R2044" s="47">
        <v>0</v>
      </c>
      <c r="S2044" s="47">
        <v>400.39</v>
      </c>
      <c r="T2044" s="47">
        <v>360.35</v>
      </c>
      <c r="U2044" s="47">
        <v>360.35</v>
      </c>
      <c r="V2044" t="s">
        <v>71</v>
      </c>
      <c r="W2044" t="s">
        <v>72</v>
      </c>
      <c r="X2044"/>
      <c r="Y2044" t="s">
        <v>240</v>
      </c>
      <c r="Z2044" s="43" t="str">
        <f>Raw_data[[#This Row],[Month]]&amp;Raw_data[[#This Row],[Locations]]&amp;Raw_data[[#This Row],[Looker2]]</f>
        <v>45292Garden OaksRTC</v>
      </c>
      <c r="AA2044" s="44" t="str">
        <f>IFERROR(VLOOKUP(Raw_data[[#This Row],[Description]],'LU Table'!$A$1:$B$50,2,0),"")</f>
        <v>RTC</v>
      </c>
      <c r="AB2044" s="44" t="str">
        <f>TRIM(MID(Raw_data[[#This Row],[Location]],LEN("Positive Recovery- ")+1,LEN(Raw_data[[#This Row],[Location]])))</f>
        <v>Garden Oaks</v>
      </c>
      <c r="AC2044" s="45">
        <f t="shared" si="32"/>
        <v>45292</v>
      </c>
      <c r="AD2044" s="44" t="str">
        <f>VLOOKUP(Raw_data[[#This Row],[Locations]]&amp;Raw_data[[#This Row],[Looker2]],Category!A:E,5,0)</f>
        <v>Company Owned</v>
      </c>
      <c r="AE2044" s="44" t="str">
        <f>Raw_data[[#This Row],[Locations]]&amp;Raw_data[[#This Row],[Looker2]]</f>
        <v>Garden OaksRTC</v>
      </c>
    </row>
    <row r="2045" spans="1:31">
      <c r="A2045" s="15">
        <v>45313</v>
      </c>
      <c r="B2045" s="15">
        <v>45310</v>
      </c>
      <c r="C2045" t="s">
        <v>9</v>
      </c>
      <c r="D2045">
        <v>208031</v>
      </c>
      <c r="E2045" t="s">
        <v>1003</v>
      </c>
      <c r="F2045" t="s">
        <v>491</v>
      </c>
      <c r="G2045" t="s">
        <v>393</v>
      </c>
      <c r="H2045" t="s">
        <v>151</v>
      </c>
      <c r="I2045" t="s">
        <v>232</v>
      </c>
      <c r="J2045" t="s">
        <v>87</v>
      </c>
      <c r="K2045" t="s">
        <v>107</v>
      </c>
      <c r="L2045" t="s">
        <v>130</v>
      </c>
      <c r="M2045">
        <v>1</v>
      </c>
      <c r="N2045" s="47">
        <v>470</v>
      </c>
      <c r="O2045" s="47">
        <v>0</v>
      </c>
      <c r="P2045" s="47">
        <v>0</v>
      </c>
      <c r="Q2045" s="47">
        <v>0</v>
      </c>
      <c r="R2045" s="47">
        <v>0</v>
      </c>
      <c r="S2045" s="47">
        <v>470</v>
      </c>
      <c r="T2045" s="47">
        <v>423</v>
      </c>
      <c r="U2045" s="47">
        <v>423</v>
      </c>
      <c r="V2045" t="s">
        <v>71</v>
      </c>
      <c r="W2045" t="s">
        <v>72</v>
      </c>
      <c r="X2045"/>
      <c r="Y2045" t="s">
        <v>240</v>
      </c>
      <c r="Z2045" s="43" t="str">
        <f>Raw_data[[#This Row],[Month]]&amp;Raw_data[[#This Row],[Locations]]&amp;Raw_data[[#This Row],[Looker2]]</f>
        <v>45292Dallas Ft WorthRTC</v>
      </c>
      <c r="AA2045" s="44" t="str">
        <f>IFERROR(VLOOKUP(Raw_data[[#This Row],[Description]],'LU Table'!$A$1:$B$50,2,0),"")</f>
        <v>RTC</v>
      </c>
      <c r="AB2045" s="44" t="str">
        <f>TRIM(MID(Raw_data[[#This Row],[Location]],LEN("Positive Recovery- ")+1,LEN(Raw_data[[#This Row],[Location]])))</f>
        <v>Dallas Ft Worth</v>
      </c>
      <c r="AC2045" s="45">
        <f t="shared" si="32"/>
        <v>45292</v>
      </c>
      <c r="AD2045" s="44" t="str">
        <f>VLOOKUP(Raw_data[[#This Row],[Locations]]&amp;Raw_data[[#This Row],[Looker2]],Category!A:E,5,0)</f>
        <v>Company Owned</v>
      </c>
      <c r="AE2045" s="44" t="str">
        <f>Raw_data[[#This Row],[Locations]]&amp;Raw_data[[#This Row],[Looker2]]</f>
        <v>Dallas Ft WorthRTC</v>
      </c>
    </row>
    <row r="2046" spans="1:31">
      <c r="A2046" s="15">
        <v>45313</v>
      </c>
      <c r="B2046" s="15">
        <v>45310</v>
      </c>
      <c r="C2046" t="s">
        <v>9</v>
      </c>
      <c r="D2046">
        <v>208032</v>
      </c>
      <c r="E2046" t="s">
        <v>888</v>
      </c>
      <c r="F2046" t="s">
        <v>290</v>
      </c>
      <c r="G2046" t="s">
        <v>889</v>
      </c>
      <c r="H2046" t="s">
        <v>151</v>
      </c>
      <c r="I2046" t="s">
        <v>232</v>
      </c>
      <c r="J2046" t="s">
        <v>17</v>
      </c>
      <c r="K2046" t="s">
        <v>16</v>
      </c>
      <c r="L2046" t="s">
        <v>130</v>
      </c>
      <c r="M2046">
        <v>1</v>
      </c>
      <c r="N2046" s="47">
        <v>200</v>
      </c>
      <c r="O2046" s="47">
        <v>0</v>
      </c>
      <c r="P2046" s="47">
        <v>0</v>
      </c>
      <c r="Q2046" s="47">
        <v>0</v>
      </c>
      <c r="R2046" s="47">
        <v>0</v>
      </c>
      <c r="S2046" s="47">
        <v>0</v>
      </c>
      <c r="T2046" s="47">
        <v>200</v>
      </c>
      <c r="U2046" s="47">
        <v>0</v>
      </c>
      <c r="V2046" t="s">
        <v>71</v>
      </c>
      <c r="W2046" t="s">
        <v>72</v>
      </c>
      <c r="X2046"/>
      <c r="Y2046" t="s">
        <v>240</v>
      </c>
      <c r="Z2046" s="43" t="str">
        <f>Raw_data[[#This Row],[Month]]&amp;Raw_data[[#This Row],[Locations]]&amp;Raw_data[[#This Row],[Looker2]]</f>
        <v>45292Garden OaksRTC</v>
      </c>
      <c r="AA2046" s="44" t="str">
        <f>IFERROR(VLOOKUP(Raw_data[[#This Row],[Description]],'LU Table'!$A$1:$B$50,2,0),"")</f>
        <v>RTC</v>
      </c>
      <c r="AB2046" s="44" t="str">
        <f>TRIM(MID(Raw_data[[#This Row],[Location]],LEN("Positive Recovery- ")+1,LEN(Raw_data[[#This Row],[Location]])))</f>
        <v>Garden Oaks</v>
      </c>
      <c r="AC2046" s="45">
        <f t="shared" si="32"/>
        <v>45292</v>
      </c>
      <c r="AD2046" s="44" t="str">
        <f>VLOOKUP(Raw_data[[#This Row],[Locations]]&amp;Raw_data[[#This Row],[Looker2]],Category!A:E,5,0)</f>
        <v>Company Owned</v>
      </c>
      <c r="AE2046" s="44" t="str">
        <f>Raw_data[[#This Row],[Locations]]&amp;Raw_data[[#This Row],[Looker2]]</f>
        <v>Garden OaksRTC</v>
      </c>
    </row>
    <row r="2047" spans="1:31">
      <c r="A2047" s="15">
        <v>45313</v>
      </c>
      <c r="B2047" s="15">
        <v>45310</v>
      </c>
      <c r="C2047" t="s">
        <v>9</v>
      </c>
      <c r="D2047">
        <v>208033</v>
      </c>
      <c r="E2047" t="s">
        <v>1098</v>
      </c>
      <c r="F2047" t="s">
        <v>464</v>
      </c>
      <c r="G2047" t="s">
        <v>1099</v>
      </c>
      <c r="H2047" t="s">
        <v>151</v>
      </c>
      <c r="I2047" t="s">
        <v>232</v>
      </c>
      <c r="J2047" t="s">
        <v>88</v>
      </c>
      <c r="K2047" t="s">
        <v>107</v>
      </c>
      <c r="L2047" t="s">
        <v>131</v>
      </c>
      <c r="M2047">
        <v>1</v>
      </c>
      <c r="N2047" s="47">
        <v>500</v>
      </c>
      <c r="O2047" s="47">
        <v>0</v>
      </c>
      <c r="P2047" s="47">
        <v>0</v>
      </c>
      <c r="Q2047" s="47">
        <v>0</v>
      </c>
      <c r="R2047" s="47">
        <v>0</v>
      </c>
      <c r="S2047" s="47">
        <v>0</v>
      </c>
      <c r="T2047" s="47">
        <v>450</v>
      </c>
      <c r="U2047" s="47">
        <v>50</v>
      </c>
      <c r="V2047" t="s">
        <v>71</v>
      </c>
      <c r="W2047" t="s">
        <v>72</v>
      </c>
      <c r="X2047"/>
      <c r="Y2047" t="s">
        <v>240</v>
      </c>
      <c r="Z2047" s="43" t="str">
        <f>Raw_data[[#This Row],[Month]]&amp;Raw_data[[#This Row],[Locations]]&amp;Raw_data[[#This Row],[Looker2]]</f>
        <v>45292Dallas Ft WorthRTC</v>
      </c>
      <c r="AA2047" s="44" t="str">
        <f>IFERROR(VLOOKUP(Raw_data[[#This Row],[Description]],'LU Table'!$A$1:$B$50,2,0),"")</f>
        <v>RTC</v>
      </c>
      <c r="AB2047" s="44" t="str">
        <f>TRIM(MID(Raw_data[[#This Row],[Location]],LEN("Positive Recovery- ")+1,LEN(Raw_data[[#This Row],[Location]])))</f>
        <v>Dallas Ft Worth</v>
      </c>
      <c r="AC2047" s="45">
        <f t="shared" si="32"/>
        <v>45292</v>
      </c>
      <c r="AD2047" s="44" t="str">
        <f>VLOOKUP(Raw_data[[#This Row],[Locations]]&amp;Raw_data[[#This Row],[Looker2]],Category!A:E,5,0)</f>
        <v>Company Owned</v>
      </c>
      <c r="AE2047" s="44" t="str">
        <f>Raw_data[[#This Row],[Locations]]&amp;Raw_data[[#This Row],[Looker2]]</f>
        <v>Dallas Ft WorthRTC</v>
      </c>
    </row>
    <row r="2048" spans="1:31">
      <c r="A2048" s="15">
        <v>45313</v>
      </c>
      <c r="B2048" s="15">
        <v>45310</v>
      </c>
      <c r="C2048" t="s">
        <v>9</v>
      </c>
      <c r="D2048">
        <v>208034</v>
      </c>
      <c r="E2048" t="s">
        <v>807</v>
      </c>
      <c r="F2048" t="s">
        <v>405</v>
      </c>
      <c r="G2048" t="s">
        <v>808</v>
      </c>
      <c r="H2048" t="s">
        <v>152</v>
      </c>
      <c r="I2048" t="s">
        <v>232</v>
      </c>
      <c r="J2048" t="s">
        <v>96</v>
      </c>
      <c r="K2048" t="s">
        <v>57</v>
      </c>
      <c r="L2048" t="s">
        <v>128</v>
      </c>
      <c r="M2048">
        <v>1</v>
      </c>
      <c r="N2048" s="47">
        <v>428</v>
      </c>
      <c r="O2048" s="47">
        <v>0</v>
      </c>
      <c r="P2048" s="47">
        <v>0</v>
      </c>
      <c r="Q2048" s="47">
        <v>0</v>
      </c>
      <c r="R2048" s="47">
        <v>0</v>
      </c>
      <c r="S2048" s="47">
        <v>0</v>
      </c>
      <c r="T2048" s="47">
        <v>385.2</v>
      </c>
      <c r="U2048" s="47">
        <v>-42.8</v>
      </c>
      <c r="V2048" t="s">
        <v>71</v>
      </c>
      <c r="W2048" t="s">
        <v>72</v>
      </c>
      <c r="X2048"/>
      <c r="Y2048" t="s">
        <v>240</v>
      </c>
      <c r="Z2048" s="43" t="str">
        <f>Raw_data[[#This Row],[Month]]&amp;Raw_data[[#This Row],[Locations]]&amp;Raw_data[[#This Row],[Looker2]]</f>
        <v>45292Hill CountryRTC</v>
      </c>
      <c r="AA2048" s="44" t="str">
        <f>IFERROR(VLOOKUP(Raw_data[[#This Row],[Description]],'LU Table'!$A$1:$B$50,2,0),"")</f>
        <v>RTC</v>
      </c>
      <c r="AB2048" s="44" t="str">
        <f>TRIM(MID(Raw_data[[#This Row],[Location]],LEN("Positive Recovery- ")+1,LEN(Raw_data[[#This Row],[Location]])))</f>
        <v>Hill Country</v>
      </c>
      <c r="AC2048" s="45">
        <f t="shared" si="32"/>
        <v>45292</v>
      </c>
      <c r="AD2048" s="44" t="str">
        <f>VLOOKUP(Raw_data[[#This Row],[Locations]]&amp;Raw_data[[#This Row],[Looker2]],Category!A:E,5,0)</f>
        <v>Company Owned</v>
      </c>
      <c r="AE2048" s="44" t="str">
        <f>Raw_data[[#This Row],[Locations]]&amp;Raw_data[[#This Row],[Looker2]]</f>
        <v>Hill CountryRTC</v>
      </c>
    </row>
    <row r="2049" spans="1:31">
      <c r="A2049" s="15">
        <v>45313</v>
      </c>
      <c r="B2049" s="15">
        <v>45310</v>
      </c>
      <c r="C2049" t="s">
        <v>9</v>
      </c>
      <c r="D2049">
        <v>208035</v>
      </c>
      <c r="E2049" t="s">
        <v>991</v>
      </c>
      <c r="F2049" t="s">
        <v>992</v>
      </c>
      <c r="G2049" t="s">
        <v>993</v>
      </c>
      <c r="H2049" t="s">
        <v>152</v>
      </c>
      <c r="I2049" t="s">
        <v>232</v>
      </c>
      <c r="J2049" t="s">
        <v>90</v>
      </c>
      <c r="K2049" t="s">
        <v>16</v>
      </c>
      <c r="L2049" t="s">
        <v>131</v>
      </c>
      <c r="M2049">
        <v>1</v>
      </c>
      <c r="N2049" s="47">
        <v>535</v>
      </c>
      <c r="O2049" s="47">
        <v>0</v>
      </c>
      <c r="P2049" s="47">
        <v>0</v>
      </c>
      <c r="Q2049" s="47">
        <v>0</v>
      </c>
      <c r="R2049" s="47">
        <v>0</v>
      </c>
      <c r="S2049" s="47">
        <v>15</v>
      </c>
      <c r="T2049" s="47">
        <v>481.5</v>
      </c>
      <c r="U2049" s="47">
        <v>91.5</v>
      </c>
      <c r="V2049" t="s">
        <v>71</v>
      </c>
      <c r="W2049" t="s">
        <v>72</v>
      </c>
      <c r="X2049"/>
      <c r="Y2049" t="s">
        <v>240</v>
      </c>
      <c r="Z2049" s="43" t="str">
        <f>Raw_data[[#This Row],[Month]]&amp;Raw_data[[#This Row],[Locations]]&amp;Raw_data[[#This Row],[Looker2]]</f>
        <v>45292Garden OaksRTC</v>
      </c>
      <c r="AA2049" s="44" t="str">
        <f>IFERROR(VLOOKUP(Raw_data[[#This Row],[Description]],'LU Table'!$A$1:$B$50,2,0),"")</f>
        <v>RTC</v>
      </c>
      <c r="AB2049" s="44" t="str">
        <f>TRIM(MID(Raw_data[[#This Row],[Location]],LEN("Positive Recovery- ")+1,LEN(Raw_data[[#This Row],[Location]])))</f>
        <v>Garden Oaks</v>
      </c>
      <c r="AC2049" s="45">
        <f t="shared" si="32"/>
        <v>45292</v>
      </c>
      <c r="AD2049" s="44" t="str">
        <f>VLOOKUP(Raw_data[[#This Row],[Locations]]&amp;Raw_data[[#This Row],[Looker2]],Category!A:E,5,0)</f>
        <v>Company Owned</v>
      </c>
      <c r="AE2049" s="44" t="str">
        <f>Raw_data[[#This Row],[Locations]]&amp;Raw_data[[#This Row],[Looker2]]</f>
        <v>Garden OaksRTC</v>
      </c>
    </row>
    <row r="2050" spans="1:31">
      <c r="A2050" s="15">
        <v>45313</v>
      </c>
      <c r="B2050" s="15">
        <v>45310</v>
      </c>
      <c r="C2050" t="s">
        <v>9</v>
      </c>
      <c r="D2050">
        <v>208036</v>
      </c>
      <c r="E2050" t="s">
        <v>975</v>
      </c>
      <c r="F2050" t="s">
        <v>255</v>
      </c>
      <c r="G2050" t="s">
        <v>976</v>
      </c>
      <c r="H2050" t="s">
        <v>627</v>
      </c>
      <c r="I2050" t="s">
        <v>232</v>
      </c>
      <c r="J2050" t="s">
        <v>94</v>
      </c>
      <c r="K2050" t="s">
        <v>16</v>
      </c>
      <c r="L2050" t="s">
        <v>130</v>
      </c>
      <c r="M2050">
        <v>1</v>
      </c>
      <c r="N2050" s="47">
        <v>495</v>
      </c>
      <c r="O2050" s="47">
        <v>0</v>
      </c>
      <c r="P2050" s="47">
        <v>0</v>
      </c>
      <c r="Q2050" s="47">
        <v>0</v>
      </c>
      <c r="R2050" s="47">
        <v>0</v>
      </c>
      <c r="S2050" s="47">
        <v>0</v>
      </c>
      <c r="T2050" s="47">
        <v>445.5</v>
      </c>
      <c r="U2050" s="47">
        <v>-49.5</v>
      </c>
      <c r="V2050" t="s">
        <v>71</v>
      </c>
      <c r="W2050" t="s">
        <v>72</v>
      </c>
      <c r="X2050"/>
      <c r="Y2050" t="s">
        <v>240</v>
      </c>
      <c r="Z2050" s="43" t="str">
        <f>Raw_data[[#This Row],[Month]]&amp;Raw_data[[#This Row],[Locations]]&amp;Raw_data[[#This Row],[Looker2]]</f>
        <v>45292Garden OaksRTC</v>
      </c>
      <c r="AA2050" s="44" t="str">
        <f>IFERROR(VLOOKUP(Raw_data[[#This Row],[Description]],'LU Table'!$A$1:$B$50,2,0),"")</f>
        <v>RTC</v>
      </c>
      <c r="AB2050" s="44" t="str">
        <f>TRIM(MID(Raw_data[[#This Row],[Location]],LEN("Positive Recovery- ")+1,LEN(Raw_data[[#This Row],[Location]])))</f>
        <v>Garden Oaks</v>
      </c>
      <c r="AC2050" s="45">
        <f t="shared" si="32"/>
        <v>45292</v>
      </c>
      <c r="AD2050" s="44" t="str">
        <f>VLOOKUP(Raw_data[[#This Row],[Locations]]&amp;Raw_data[[#This Row],[Looker2]],Category!A:E,5,0)</f>
        <v>Company Owned</v>
      </c>
      <c r="AE2050" s="44" t="str">
        <f>Raw_data[[#This Row],[Locations]]&amp;Raw_data[[#This Row],[Looker2]]</f>
        <v>Garden OaksRTC</v>
      </c>
    </row>
    <row r="2051" spans="1:31">
      <c r="A2051" s="15">
        <v>45313</v>
      </c>
      <c r="B2051" s="15">
        <v>45310</v>
      </c>
      <c r="C2051" t="s">
        <v>9</v>
      </c>
      <c r="D2051">
        <v>208037</v>
      </c>
      <c r="E2051" t="s">
        <v>949</v>
      </c>
      <c r="F2051" t="s">
        <v>950</v>
      </c>
      <c r="G2051" t="s">
        <v>382</v>
      </c>
      <c r="H2051" t="s">
        <v>171</v>
      </c>
      <c r="I2051" t="s">
        <v>232</v>
      </c>
      <c r="J2051" t="s">
        <v>93</v>
      </c>
      <c r="K2051" t="s">
        <v>107</v>
      </c>
      <c r="L2051" t="s">
        <v>131</v>
      </c>
      <c r="M2051">
        <v>1</v>
      </c>
      <c r="N2051" s="47">
        <v>230</v>
      </c>
      <c r="O2051" s="47">
        <v>0</v>
      </c>
      <c r="P2051" s="47">
        <v>0</v>
      </c>
      <c r="Q2051" s="47">
        <v>0</v>
      </c>
      <c r="R2051" s="47">
        <v>0</v>
      </c>
      <c r="S2051" s="47">
        <v>230</v>
      </c>
      <c r="T2051" s="47">
        <v>207</v>
      </c>
      <c r="U2051" s="47">
        <v>207</v>
      </c>
      <c r="V2051" t="s">
        <v>71</v>
      </c>
      <c r="W2051" t="s">
        <v>72</v>
      </c>
      <c r="X2051"/>
      <c r="Y2051" t="s">
        <v>240</v>
      </c>
      <c r="Z2051" s="43" t="str">
        <f>Raw_data[[#This Row],[Month]]&amp;Raw_data[[#This Row],[Locations]]&amp;Raw_data[[#This Row],[Looker2]]</f>
        <v>45292Dallas Ft WorthRTC</v>
      </c>
      <c r="AA2051" s="44" t="str">
        <f>IFERROR(VLOOKUP(Raw_data[[#This Row],[Description]],'LU Table'!$A$1:$B$50,2,0),"")</f>
        <v>RTC</v>
      </c>
      <c r="AB2051" s="44" t="str">
        <f>TRIM(MID(Raw_data[[#This Row],[Location]],LEN("Positive Recovery- ")+1,LEN(Raw_data[[#This Row],[Location]])))</f>
        <v>Dallas Ft Worth</v>
      </c>
      <c r="AC2051" s="45">
        <f t="shared" si="32"/>
        <v>45292</v>
      </c>
      <c r="AD2051" s="44" t="str">
        <f>VLOOKUP(Raw_data[[#This Row],[Locations]]&amp;Raw_data[[#This Row],[Looker2]],Category!A:E,5,0)</f>
        <v>Company Owned</v>
      </c>
      <c r="AE2051" s="44" t="str">
        <f>Raw_data[[#This Row],[Locations]]&amp;Raw_data[[#This Row],[Looker2]]</f>
        <v>Dallas Ft WorthRTC</v>
      </c>
    </row>
    <row r="2052" spans="1:31">
      <c r="A2052" s="15">
        <v>45313</v>
      </c>
      <c r="B2052" s="15">
        <v>45310</v>
      </c>
      <c r="C2052" t="s">
        <v>9</v>
      </c>
      <c r="D2052">
        <v>208038</v>
      </c>
      <c r="E2052" t="s">
        <v>677</v>
      </c>
      <c r="F2052" t="s">
        <v>543</v>
      </c>
      <c r="G2052" t="s">
        <v>508</v>
      </c>
      <c r="H2052" t="s">
        <v>164</v>
      </c>
      <c r="I2052" t="s">
        <v>232</v>
      </c>
      <c r="J2052" t="s">
        <v>88</v>
      </c>
      <c r="K2052" t="s">
        <v>57</v>
      </c>
      <c r="L2052" t="s">
        <v>129</v>
      </c>
      <c r="M2052">
        <v>1</v>
      </c>
      <c r="N2052" s="47">
        <v>400</v>
      </c>
      <c r="O2052" s="47">
        <v>0</v>
      </c>
      <c r="P2052" s="47">
        <v>0</v>
      </c>
      <c r="Q2052" s="47">
        <v>0</v>
      </c>
      <c r="R2052" s="47">
        <v>0</v>
      </c>
      <c r="S2052" s="47">
        <v>0</v>
      </c>
      <c r="T2052" s="47">
        <v>360</v>
      </c>
      <c r="U2052" s="47">
        <v>360</v>
      </c>
      <c r="V2052" t="s">
        <v>71</v>
      </c>
      <c r="W2052" t="s">
        <v>72</v>
      </c>
      <c r="X2052"/>
      <c r="Y2052" t="s">
        <v>240</v>
      </c>
      <c r="Z2052" s="43" t="str">
        <f>Raw_data[[#This Row],[Month]]&amp;Raw_data[[#This Row],[Locations]]&amp;Raw_data[[#This Row],[Looker2]]</f>
        <v>45292Hill CountryRTC</v>
      </c>
      <c r="AA2052" s="44" t="str">
        <f>IFERROR(VLOOKUP(Raw_data[[#This Row],[Description]],'LU Table'!$A$1:$B$50,2,0),"")</f>
        <v>RTC</v>
      </c>
      <c r="AB2052" s="44" t="str">
        <f>TRIM(MID(Raw_data[[#This Row],[Location]],LEN("Positive Recovery- ")+1,LEN(Raw_data[[#This Row],[Location]])))</f>
        <v>Hill Country</v>
      </c>
      <c r="AC2052" s="45">
        <f t="shared" si="32"/>
        <v>45292</v>
      </c>
      <c r="AD2052" s="44" t="str">
        <f>VLOOKUP(Raw_data[[#This Row],[Locations]]&amp;Raw_data[[#This Row],[Looker2]],Category!A:E,5,0)</f>
        <v>Company Owned</v>
      </c>
      <c r="AE2052" s="44" t="str">
        <f>Raw_data[[#This Row],[Locations]]&amp;Raw_data[[#This Row],[Looker2]]</f>
        <v>Hill CountryRTC</v>
      </c>
    </row>
    <row r="2053" spans="1:31">
      <c r="A2053" s="15">
        <v>45313</v>
      </c>
      <c r="B2053" s="15">
        <v>45310</v>
      </c>
      <c r="C2053" t="s">
        <v>9</v>
      </c>
      <c r="D2053">
        <v>208039</v>
      </c>
      <c r="E2053" t="s">
        <v>116</v>
      </c>
      <c r="F2053" t="s">
        <v>272</v>
      </c>
      <c r="G2053" t="s">
        <v>273</v>
      </c>
      <c r="H2053" t="s">
        <v>151</v>
      </c>
      <c r="I2053" t="s">
        <v>232</v>
      </c>
      <c r="J2053" t="s">
        <v>89</v>
      </c>
      <c r="K2053" t="s">
        <v>16</v>
      </c>
      <c r="L2053" t="s">
        <v>131</v>
      </c>
      <c r="M2053">
        <v>1</v>
      </c>
      <c r="N2053" s="47">
        <v>425</v>
      </c>
      <c r="O2053" s="47">
        <v>0</v>
      </c>
      <c r="P2053" s="47">
        <v>0</v>
      </c>
      <c r="Q2053" s="47">
        <v>0</v>
      </c>
      <c r="R2053" s="47">
        <v>0</v>
      </c>
      <c r="S2053" s="47">
        <v>0</v>
      </c>
      <c r="T2053" s="47">
        <v>382.5</v>
      </c>
      <c r="U2053" s="47">
        <v>-42.5</v>
      </c>
      <c r="V2053" t="s">
        <v>71</v>
      </c>
      <c r="W2053" t="s">
        <v>72</v>
      </c>
      <c r="X2053"/>
      <c r="Y2053" t="s">
        <v>240</v>
      </c>
      <c r="Z2053" s="43" t="str">
        <f>Raw_data[[#This Row],[Month]]&amp;Raw_data[[#This Row],[Locations]]&amp;Raw_data[[#This Row],[Looker2]]</f>
        <v>45292Garden OaksRTC</v>
      </c>
      <c r="AA2053" s="44" t="str">
        <f>IFERROR(VLOOKUP(Raw_data[[#This Row],[Description]],'LU Table'!$A$1:$B$50,2,0),"")</f>
        <v>RTC</v>
      </c>
      <c r="AB2053" s="44" t="str">
        <f>TRIM(MID(Raw_data[[#This Row],[Location]],LEN("Positive Recovery- ")+1,LEN(Raw_data[[#This Row],[Location]])))</f>
        <v>Garden Oaks</v>
      </c>
      <c r="AC2053" s="45">
        <f t="shared" si="32"/>
        <v>45292</v>
      </c>
      <c r="AD2053" s="44" t="str">
        <f>VLOOKUP(Raw_data[[#This Row],[Locations]]&amp;Raw_data[[#This Row],[Looker2]],Category!A:E,5,0)</f>
        <v>Company Owned</v>
      </c>
      <c r="AE2053" s="44" t="str">
        <f>Raw_data[[#This Row],[Locations]]&amp;Raw_data[[#This Row],[Looker2]]</f>
        <v>Garden OaksRTC</v>
      </c>
    </row>
    <row r="2054" spans="1:31">
      <c r="A2054" s="15">
        <v>45313</v>
      </c>
      <c r="B2054" s="15">
        <v>45310</v>
      </c>
      <c r="C2054" t="s">
        <v>9</v>
      </c>
      <c r="D2054">
        <v>208040</v>
      </c>
      <c r="E2054" t="s">
        <v>187</v>
      </c>
      <c r="F2054" t="s">
        <v>349</v>
      </c>
      <c r="G2054" t="s">
        <v>507</v>
      </c>
      <c r="H2054" t="s">
        <v>151</v>
      </c>
      <c r="I2054" t="s">
        <v>232</v>
      </c>
      <c r="J2054" t="s">
        <v>88</v>
      </c>
      <c r="K2054" t="s">
        <v>107</v>
      </c>
      <c r="L2054" t="s">
        <v>130</v>
      </c>
      <c r="M2054">
        <v>1</v>
      </c>
      <c r="N2054" s="47">
        <v>500</v>
      </c>
      <c r="O2054" s="47">
        <v>0</v>
      </c>
      <c r="P2054" s="47">
        <v>0</v>
      </c>
      <c r="Q2054" s="47">
        <v>0</v>
      </c>
      <c r="R2054" s="47">
        <v>0</v>
      </c>
      <c r="S2054" s="47">
        <v>500</v>
      </c>
      <c r="T2054" s="47">
        <v>450</v>
      </c>
      <c r="U2054" s="47">
        <v>450</v>
      </c>
      <c r="V2054" t="s">
        <v>71</v>
      </c>
      <c r="W2054" t="s">
        <v>72</v>
      </c>
      <c r="X2054"/>
      <c r="Y2054" t="s">
        <v>240</v>
      </c>
      <c r="Z2054" s="43" t="str">
        <f>Raw_data[[#This Row],[Month]]&amp;Raw_data[[#This Row],[Locations]]&amp;Raw_data[[#This Row],[Looker2]]</f>
        <v>45292Dallas Ft WorthRTC</v>
      </c>
      <c r="AA2054" s="44" t="str">
        <f>IFERROR(VLOOKUP(Raw_data[[#This Row],[Description]],'LU Table'!$A$1:$B$50,2,0),"")</f>
        <v>RTC</v>
      </c>
      <c r="AB2054" s="44" t="str">
        <f>TRIM(MID(Raw_data[[#This Row],[Location]],LEN("Positive Recovery- ")+1,LEN(Raw_data[[#This Row],[Location]])))</f>
        <v>Dallas Ft Worth</v>
      </c>
      <c r="AC2054" s="45">
        <f t="shared" si="32"/>
        <v>45292</v>
      </c>
      <c r="AD2054" s="44" t="str">
        <f>VLOOKUP(Raw_data[[#This Row],[Locations]]&amp;Raw_data[[#This Row],[Looker2]],Category!A:E,5,0)</f>
        <v>Company Owned</v>
      </c>
      <c r="AE2054" s="44" t="str">
        <f>Raw_data[[#This Row],[Locations]]&amp;Raw_data[[#This Row],[Looker2]]</f>
        <v>Dallas Ft WorthRTC</v>
      </c>
    </row>
    <row r="2055" spans="1:31">
      <c r="A2055" s="15">
        <v>45313</v>
      </c>
      <c r="B2055" s="15">
        <v>45310</v>
      </c>
      <c r="C2055" t="s">
        <v>9</v>
      </c>
      <c r="D2055">
        <v>208041</v>
      </c>
      <c r="E2055" t="s">
        <v>1096</v>
      </c>
      <c r="F2055" t="s">
        <v>282</v>
      </c>
      <c r="G2055" t="s">
        <v>1097</v>
      </c>
      <c r="H2055" t="s">
        <v>155</v>
      </c>
      <c r="I2055" t="s">
        <v>232</v>
      </c>
      <c r="J2055" t="s">
        <v>94</v>
      </c>
      <c r="K2055" t="s">
        <v>16</v>
      </c>
      <c r="L2055" t="s">
        <v>130</v>
      </c>
      <c r="M2055">
        <v>1</v>
      </c>
      <c r="N2055" s="47">
        <v>610</v>
      </c>
      <c r="O2055" s="47">
        <v>0</v>
      </c>
      <c r="P2055" s="47">
        <v>0</v>
      </c>
      <c r="Q2055" s="47">
        <v>0</v>
      </c>
      <c r="R2055" s="47">
        <v>0</v>
      </c>
      <c r="S2055" s="47">
        <v>610</v>
      </c>
      <c r="T2055" s="47">
        <v>549</v>
      </c>
      <c r="U2055" s="47">
        <v>549</v>
      </c>
      <c r="V2055" t="s">
        <v>71</v>
      </c>
      <c r="W2055" t="s">
        <v>72</v>
      </c>
      <c r="X2055"/>
      <c r="Y2055" t="s">
        <v>240</v>
      </c>
      <c r="Z2055" s="43" t="str">
        <f>Raw_data[[#This Row],[Month]]&amp;Raw_data[[#This Row],[Locations]]&amp;Raw_data[[#This Row],[Looker2]]</f>
        <v>45292Garden OaksDetox</v>
      </c>
      <c r="AA2055" s="44" t="str">
        <f>IFERROR(VLOOKUP(Raw_data[[#This Row],[Description]],'LU Table'!$A$1:$B$50,2,0),"")</f>
        <v>Detox</v>
      </c>
      <c r="AB2055" s="44" t="str">
        <f>TRIM(MID(Raw_data[[#This Row],[Location]],LEN("Positive Recovery- ")+1,LEN(Raw_data[[#This Row],[Location]])))</f>
        <v>Garden Oaks</v>
      </c>
      <c r="AC2055" s="45">
        <f t="shared" si="32"/>
        <v>45292</v>
      </c>
      <c r="AD2055" s="44" t="str">
        <f>VLOOKUP(Raw_data[[#This Row],[Locations]]&amp;Raw_data[[#This Row],[Looker2]],Category!A:E,5,0)</f>
        <v>Company Owned</v>
      </c>
      <c r="AE2055" s="44" t="str">
        <f>Raw_data[[#This Row],[Locations]]&amp;Raw_data[[#This Row],[Looker2]]</f>
        <v>Garden OaksDetox</v>
      </c>
    </row>
    <row r="2056" spans="1:31">
      <c r="A2056" s="15">
        <v>45313</v>
      </c>
      <c r="B2056" s="15">
        <v>45310</v>
      </c>
      <c r="C2056" t="s">
        <v>9</v>
      </c>
      <c r="D2056">
        <v>208042</v>
      </c>
      <c r="E2056" t="s">
        <v>1046</v>
      </c>
      <c r="F2056" t="s">
        <v>1047</v>
      </c>
      <c r="G2056" t="s">
        <v>1048</v>
      </c>
      <c r="H2056" t="s">
        <v>164</v>
      </c>
      <c r="I2056" t="s">
        <v>232</v>
      </c>
      <c r="J2056" t="s">
        <v>88</v>
      </c>
      <c r="K2056" t="s">
        <v>57</v>
      </c>
      <c r="L2056" t="s">
        <v>131</v>
      </c>
      <c r="M2056">
        <v>1</v>
      </c>
      <c r="N2056" s="47">
        <v>400</v>
      </c>
      <c r="O2056" s="47">
        <v>0</v>
      </c>
      <c r="P2056" s="47">
        <v>0</v>
      </c>
      <c r="Q2056" s="47">
        <v>0</v>
      </c>
      <c r="R2056" s="47">
        <v>0</v>
      </c>
      <c r="S2056" s="47">
        <v>0</v>
      </c>
      <c r="T2056" s="47">
        <v>360</v>
      </c>
      <c r="U2056" s="47">
        <v>0</v>
      </c>
      <c r="V2056" t="s">
        <v>71</v>
      </c>
      <c r="W2056" t="s">
        <v>72</v>
      </c>
      <c r="X2056"/>
      <c r="Y2056" t="s">
        <v>240</v>
      </c>
      <c r="Z2056" s="43" t="str">
        <f>Raw_data[[#This Row],[Month]]&amp;Raw_data[[#This Row],[Locations]]&amp;Raw_data[[#This Row],[Looker2]]</f>
        <v>45292Hill CountryRTC</v>
      </c>
      <c r="AA2056" s="44" t="str">
        <f>IFERROR(VLOOKUP(Raw_data[[#This Row],[Description]],'LU Table'!$A$1:$B$50,2,0),"")</f>
        <v>RTC</v>
      </c>
      <c r="AB2056" s="44" t="str">
        <f>TRIM(MID(Raw_data[[#This Row],[Location]],LEN("Positive Recovery- ")+1,LEN(Raw_data[[#This Row],[Location]])))</f>
        <v>Hill Country</v>
      </c>
      <c r="AC2056" s="45">
        <f t="shared" si="32"/>
        <v>45292</v>
      </c>
      <c r="AD2056" s="44" t="str">
        <f>VLOOKUP(Raw_data[[#This Row],[Locations]]&amp;Raw_data[[#This Row],[Looker2]],Category!A:E,5,0)</f>
        <v>Company Owned</v>
      </c>
      <c r="AE2056" s="44" t="str">
        <f>Raw_data[[#This Row],[Locations]]&amp;Raw_data[[#This Row],[Looker2]]</f>
        <v>Hill CountryRTC</v>
      </c>
    </row>
    <row r="2057" spans="1:31">
      <c r="A2057" s="15">
        <v>45313</v>
      </c>
      <c r="B2057" s="15">
        <v>45310</v>
      </c>
      <c r="C2057" t="s">
        <v>9</v>
      </c>
      <c r="D2057">
        <v>208043</v>
      </c>
      <c r="E2057" t="s">
        <v>1076</v>
      </c>
      <c r="F2057" t="s">
        <v>1077</v>
      </c>
      <c r="G2057" t="s">
        <v>1078</v>
      </c>
      <c r="H2057" t="s">
        <v>151</v>
      </c>
      <c r="I2057" t="s">
        <v>232</v>
      </c>
      <c r="J2057" t="s">
        <v>89</v>
      </c>
      <c r="K2057" t="s">
        <v>16</v>
      </c>
      <c r="L2057" t="s">
        <v>131</v>
      </c>
      <c r="M2057">
        <v>1</v>
      </c>
      <c r="N2057" s="47">
        <v>425</v>
      </c>
      <c r="O2057" s="47">
        <v>0</v>
      </c>
      <c r="P2057" s="47">
        <v>0</v>
      </c>
      <c r="Q2057" s="47">
        <v>0</v>
      </c>
      <c r="R2057" s="47">
        <v>0</v>
      </c>
      <c r="S2057" s="47">
        <v>0</v>
      </c>
      <c r="T2057" s="47">
        <v>382.5</v>
      </c>
      <c r="U2057" s="47">
        <v>-42.5</v>
      </c>
      <c r="V2057" t="s">
        <v>71</v>
      </c>
      <c r="W2057" t="s">
        <v>72</v>
      </c>
      <c r="X2057"/>
      <c r="Y2057" t="s">
        <v>240</v>
      </c>
      <c r="Z2057" s="43" t="str">
        <f>Raw_data[[#This Row],[Month]]&amp;Raw_data[[#This Row],[Locations]]&amp;Raw_data[[#This Row],[Looker2]]</f>
        <v>45292Garden OaksRTC</v>
      </c>
      <c r="AA2057" s="44" t="str">
        <f>IFERROR(VLOOKUP(Raw_data[[#This Row],[Description]],'LU Table'!$A$1:$B$50,2,0),"")</f>
        <v>RTC</v>
      </c>
      <c r="AB2057" s="44" t="str">
        <f>TRIM(MID(Raw_data[[#This Row],[Location]],LEN("Positive Recovery- ")+1,LEN(Raw_data[[#This Row],[Location]])))</f>
        <v>Garden Oaks</v>
      </c>
      <c r="AC2057" s="45">
        <f t="shared" si="32"/>
        <v>45292</v>
      </c>
      <c r="AD2057" s="44" t="str">
        <f>VLOOKUP(Raw_data[[#This Row],[Locations]]&amp;Raw_data[[#This Row],[Looker2]],Category!A:E,5,0)</f>
        <v>Company Owned</v>
      </c>
      <c r="AE2057" s="44" t="str">
        <f>Raw_data[[#This Row],[Locations]]&amp;Raw_data[[#This Row],[Looker2]]</f>
        <v>Garden OaksRTC</v>
      </c>
    </row>
    <row r="2058" spans="1:31">
      <c r="A2058" s="15">
        <v>45313</v>
      </c>
      <c r="B2058" s="15">
        <v>45310</v>
      </c>
      <c r="C2058" t="s">
        <v>9</v>
      </c>
      <c r="D2058">
        <v>208044</v>
      </c>
      <c r="E2058" t="s">
        <v>122</v>
      </c>
      <c r="F2058" t="s">
        <v>441</v>
      </c>
      <c r="G2058" t="s">
        <v>442</v>
      </c>
      <c r="H2058" t="s">
        <v>627</v>
      </c>
      <c r="I2058" t="s">
        <v>232</v>
      </c>
      <c r="J2058" t="s">
        <v>94</v>
      </c>
      <c r="K2058" t="s">
        <v>16</v>
      </c>
      <c r="L2058" t="s">
        <v>130</v>
      </c>
      <c r="M2058">
        <v>1</v>
      </c>
      <c r="N2058" s="47">
        <v>495</v>
      </c>
      <c r="O2058" s="47">
        <v>0</v>
      </c>
      <c r="P2058" s="47">
        <v>0</v>
      </c>
      <c r="Q2058" s="47">
        <v>0</v>
      </c>
      <c r="R2058" s="47">
        <v>0</v>
      </c>
      <c r="S2058" s="47">
        <v>0</v>
      </c>
      <c r="T2058" s="47">
        <v>445.5</v>
      </c>
      <c r="U2058" s="47">
        <v>-49.5</v>
      </c>
      <c r="V2058" t="s">
        <v>71</v>
      </c>
      <c r="W2058" t="s">
        <v>72</v>
      </c>
      <c r="X2058"/>
      <c r="Y2058" t="s">
        <v>240</v>
      </c>
      <c r="Z2058" s="43" t="str">
        <f>Raw_data[[#This Row],[Month]]&amp;Raw_data[[#This Row],[Locations]]&amp;Raw_data[[#This Row],[Looker2]]</f>
        <v>45292Garden OaksRTC</v>
      </c>
      <c r="AA2058" s="44" t="str">
        <f>IFERROR(VLOOKUP(Raw_data[[#This Row],[Description]],'LU Table'!$A$1:$B$50,2,0),"")</f>
        <v>RTC</v>
      </c>
      <c r="AB2058" s="44" t="str">
        <f>TRIM(MID(Raw_data[[#This Row],[Location]],LEN("Positive Recovery- ")+1,LEN(Raw_data[[#This Row],[Location]])))</f>
        <v>Garden Oaks</v>
      </c>
      <c r="AC2058" s="45">
        <f t="shared" si="32"/>
        <v>45292</v>
      </c>
      <c r="AD2058" s="44" t="str">
        <f>VLOOKUP(Raw_data[[#This Row],[Locations]]&amp;Raw_data[[#This Row],[Looker2]],Category!A:E,5,0)</f>
        <v>Company Owned</v>
      </c>
      <c r="AE2058" s="44" t="str">
        <f>Raw_data[[#This Row],[Locations]]&amp;Raw_data[[#This Row],[Looker2]]</f>
        <v>Garden OaksRTC</v>
      </c>
    </row>
    <row r="2059" spans="1:31">
      <c r="A2059" s="15">
        <v>45313</v>
      </c>
      <c r="B2059" s="15">
        <v>45310</v>
      </c>
      <c r="C2059" t="s">
        <v>9</v>
      </c>
      <c r="D2059">
        <v>208045</v>
      </c>
      <c r="E2059" t="s">
        <v>544</v>
      </c>
      <c r="F2059" t="s">
        <v>395</v>
      </c>
      <c r="G2059" t="s">
        <v>331</v>
      </c>
      <c r="H2059" t="s">
        <v>152</v>
      </c>
      <c r="I2059" t="s">
        <v>232</v>
      </c>
      <c r="J2059" t="s">
        <v>90</v>
      </c>
      <c r="K2059" t="s">
        <v>57</v>
      </c>
      <c r="L2059" t="s">
        <v>131</v>
      </c>
      <c r="M2059">
        <v>1</v>
      </c>
      <c r="N2059" s="47">
        <v>535</v>
      </c>
      <c r="O2059" s="47">
        <v>0</v>
      </c>
      <c r="P2059" s="47">
        <v>0</v>
      </c>
      <c r="Q2059" s="47">
        <v>0</v>
      </c>
      <c r="R2059" s="47">
        <v>0</v>
      </c>
      <c r="S2059" s="47">
        <v>15</v>
      </c>
      <c r="T2059" s="47">
        <v>481.5</v>
      </c>
      <c r="U2059" s="47">
        <v>13.5</v>
      </c>
      <c r="V2059" t="s">
        <v>71</v>
      </c>
      <c r="W2059" t="s">
        <v>72</v>
      </c>
      <c r="X2059"/>
      <c r="Y2059" t="s">
        <v>240</v>
      </c>
      <c r="Z2059" s="43" t="str">
        <f>Raw_data[[#This Row],[Month]]&amp;Raw_data[[#This Row],[Locations]]&amp;Raw_data[[#This Row],[Looker2]]</f>
        <v>45292Hill CountryRTC</v>
      </c>
      <c r="AA2059" s="44" t="str">
        <f>IFERROR(VLOOKUP(Raw_data[[#This Row],[Description]],'LU Table'!$A$1:$B$50,2,0),"")</f>
        <v>RTC</v>
      </c>
      <c r="AB2059" s="44" t="str">
        <f>TRIM(MID(Raw_data[[#This Row],[Location]],LEN("Positive Recovery- ")+1,LEN(Raw_data[[#This Row],[Location]])))</f>
        <v>Hill Country</v>
      </c>
      <c r="AC2059" s="45">
        <f t="shared" si="32"/>
        <v>45292</v>
      </c>
      <c r="AD2059" s="44" t="str">
        <f>VLOOKUP(Raw_data[[#This Row],[Locations]]&amp;Raw_data[[#This Row],[Looker2]],Category!A:E,5,0)</f>
        <v>Company Owned</v>
      </c>
      <c r="AE2059" s="44" t="str">
        <f>Raw_data[[#This Row],[Locations]]&amp;Raw_data[[#This Row],[Looker2]]</f>
        <v>Hill CountryRTC</v>
      </c>
    </row>
    <row r="2060" spans="1:31">
      <c r="A2060" s="15">
        <v>45313</v>
      </c>
      <c r="B2060" s="15">
        <v>45310</v>
      </c>
      <c r="C2060" t="s">
        <v>9</v>
      </c>
      <c r="D2060">
        <v>208046</v>
      </c>
      <c r="E2060" t="s">
        <v>691</v>
      </c>
      <c r="F2060" t="s">
        <v>314</v>
      </c>
      <c r="G2060" t="s">
        <v>692</v>
      </c>
      <c r="H2060" t="s">
        <v>627</v>
      </c>
      <c r="I2060" t="s">
        <v>232</v>
      </c>
      <c r="J2060" t="s">
        <v>94</v>
      </c>
      <c r="K2060" t="s">
        <v>107</v>
      </c>
      <c r="L2060" t="s">
        <v>130</v>
      </c>
      <c r="M2060">
        <v>1</v>
      </c>
      <c r="N2060" s="47">
        <v>495</v>
      </c>
      <c r="O2060" s="47">
        <v>0</v>
      </c>
      <c r="P2060" s="47">
        <v>0</v>
      </c>
      <c r="Q2060" s="47">
        <v>0</v>
      </c>
      <c r="R2060" s="47">
        <v>0</v>
      </c>
      <c r="S2060" s="47">
        <v>0</v>
      </c>
      <c r="T2060" s="47">
        <v>445.5</v>
      </c>
      <c r="U2060" s="47">
        <v>148.5</v>
      </c>
      <c r="V2060" t="s">
        <v>71</v>
      </c>
      <c r="W2060" t="s">
        <v>72</v>
      </c>
      <c r="X2060"/>
      <c r="Y2060" t="s">
        <v>240</v>
      </c>
      <c r="Z2060" s="43" t="str">
        <f>Raw_data[[#This Row],[Month]]&amp;Raw_data[[#This Row],[Locations]]&amp;Raw_data[[#This Row],[Looker2]]</f>
        <v>45292Dallas Ft WorthRTC</v>
      </c>
      <c r="AA2060" s="44" t="str">
        <f>IFERROR(VLOOKUP(Raw_data[[#This Row],[Description]],'LU Table'!$A$1:$B$50,2,0),"")</f>
        <v>RTC</v>
      </c>
      <c r="AB2060" s="44" t="str">
        <f>TRIM(MID(Raw_data[[#This Row],[Location]],LEN("Positive Recovery- ")+1,LEN(Raw_data[[#This Row],[Location]])))</f>
        <v>Dallas Ft Worth</v>
      </c>
      <c r="AC2060" s="45">
        <f t="shared" si="32"/>
        <v>45292</v>
      </c>
      <c r="AD2060" s="44" t="str">
        <f>VLOOKUP(Raw_data[[#This Row],[Locations]]&amp;Raw_data[[#This Row],[Looker2]],Category!A:E,5,0)</f>
        <v>Company Owned</v>
      </c>
      <c r="AE2060" s="44" t="str">
        <f>Raw_data[[#This Row],[Locations]]&amp;Raw_data[[#This Row],[Looker2]]</f>
        <v>Dallas Ft WorthRTC</v>
      </c>
    </row>
    <row r="2061" spans="1:31">
      <c r="A2061" s="15">
        <v>45313</v>
      </c>
      <c r="B2061" s="15">
        <v>45310</v>
      </c>
      <c r="C2061" t="s">
        <v>9</v>
      </c>
      <c r="D2061">
        <v>208047</v>
      </c>
      <c r="E2061" t="s">
        <v>997</v>
      </c>
      <c r="F2061" t="s">
        <v>351</v>
      </c>
      <c r="G2061" t="s">
        <v>408</v>
      </c>
      <c r="H2061" t="s">
        <v>151</v>
      </c>
      <c r="I2061" t="s">
        <v>232</v>
      </c>
      <c r="J2061" t="s">
        <v>806</v>
      </c>
      <c r="K2061" t="s">
        <v>107</v>
      </c>
      <c r="L2061" t="s">
        <v>130</v>
      </c>
      <c r="M2061">
        <v>1</v>
      </c>
      <c r="N2061" s="47">
        <v>470</v>
      </c>
      <c r="O2061" s="47">
        <v>0</v>
      </c>
      <c r="P2061" s="47">
        <v>0</v>
      </c>
      <c r="Q2061" s="47">
        <v>0</v>
      </c>
      <c r="R2061" s="47">
        <v>0</v>
      </c>
      <c r="S2061" s="47">
        <v>0</v>
      </c>
      <c r="T2061" s="47">
        <v>423</v>
      </c>
      <c r="U2061" s="47">
        <v>188</v>
      </c>
      <c r="V2061" t="s">
        <v>71</v>
      </c>
      <c r="W2061" t="s">
        <v>72</v>
      </c>
      <c r="X2061"/>
      <c r="Y2061" t="s">
        <v>240</v>
      </c>
      <c r="Z2061" s="43" t="str">
        <f>Raw_data[[#This Row],[Month]]&amp;Raw_data[[#This Row],[Locations]]&amp;Raw_data[[#This Row],[Looker2]]</f>
        <v>45292Dallas Ft WorthRTC</v>
      </c>
      <c r="AA2061" s="44" t="str">
        <f>IFERROR(VLOOKUP(Raw_data[[#This Row],[Description]],'LU Table'!$A$1:$B$50,2,0),"")</f>
        <v>RTC</v>
      </c>
      <c r="AB2061" s="44" t="str">
        <f>TRIM(MID(Raw_data[[#This Row],[Location]],LEN("Positive Recovery- ")+1,LEN(Raw_data[[#This Row],[Location]])))</f>
        <v>Dallas Ft Worth</v>
      </c>
      <c r="AC2061" s="45">
        <f t="shared" si="32"/>
        <v>45292</v>
      </c>
      <c r="AD2061" s="44" t="str">
        <f>VLOOKUP(Raw_data[[#This Row],[Locations]]&amp;Raw_data[[#This Row],[Looker2]],Category!A:E,5,0)</f>
        <v>Company Owned</v>
      </c>
      <c r="AE2061" s="44" t="str">
        <f>Raw_data[[#This Row],[Locations]]&amp;Raw_data[[#This Row],[Looker2]]</f>
        <v>Dallas Ft WorthRTC</v>
      </c>
    </row>
    <row r="2062" spans="1:31">
      <c r="A2062" s="15">
        <v>45313</v>
      </c>
      <c r="B2062" s="15">
        <v>45310</v>
      </c>
      <c r="C2062" t="s">
        <v>9</v>
      </c>
      <c r="D2062">
        <v>208048</v>
      </c>
      <c r="E2062" t="s">
        <v>1033</v>
      </c>
      <c r="F2062" t="s">
        <v>1034</v>
      </c>
      <c r="G2062" t="s">
        <v>1035</v>
      </c>
      <c r="H2062" t="s">
        <v>151</v>
      </c>
      <c r="I2062" t="s">
        <v>232</v>
      </c>
      <c r="J2062" t="s">
        <v>92</v>
      </c>
      <c r="K2062" t="s">
        <v>16</v>
      </c>
      <c r="L2062" t="s">
        <v>130</v>
      </c>
      <c r="M2062">
        <v>1</v>
      </c>
      <c r="N2062" s="47">
        <v>475</v>
      </c>
      <c r="O2062" s="47">
        <v>0</v>
      </c>
      <c r="P2062" s="47">
        <v>0</v>
      </c>
      <c r="Q2062" s="47">
        <v>0</v>
      </c>
      <c r="R2062" s="47">
        <v>0</v>
      </c>
      <c r="S2062" s="47">
        <v>475</v>
      </c>
      <c r="T2062" s="47">
        <v>427.5</v>
      </c>
      <c r="U2062" s="47">
        <v>427.5</v>
      </c>
      <c r="V2062" t="s">
        <v>71</v>
      </c>
      <c r="W2062" t="s">
        <v>72</v>
      </c>
      <c r="X2062"/>
      <c r="Y2062" t="s">
        <v>240</v>
      </c>
      <c r="Z2062" s="43" t="str">
        <f>Raw_data[[#This Row],[Month]]&amp;Raw_data[[#This Row],[Locations]]&amp;Raw_data[[#This Row],[Looker2]]</f>
        <v>45292Garden OaksRTC</v>
      </c>
      <c r="AA2062" s="44" t="str">
        <f>IFERROR(VLOOKUP(Raw_data[[#This Row],[Description]],'LU Table'!$A$1:$B$50,2,0),"")</f>
        <v>RTC</v>
      </c>
      <c r="AB2062" s="44" t="str">
        <f>TRIM(MID(Raw_data[[#This Row],[Location]],LEN("Positive Recovery- ")+1,LEN(Raw_data[[#This Row],[Location]])))</f>
        <v>Garden Oaks</v>
      </c>
      <c r="AC2062" s="45">
        <f t="shared" si="32"/>
        <v>45292</v>
      </c>
      <c r="AD2062" s="44" t="str">
        <f>VLOOKUP(Raw_data[[#This Row],[Locations]]&amp;Raw_data[[#This Row],[Looker2]],Category!A:E,5,0)</f>
        <v>Company Owned</v>
      </c>
      <c r="AE2062" s="44" t="str">
        <f>Raw_data[[#This Row],[Locations]]&amp;Raw_data[[#This Row],[Looker2]]</f>
        <v>Garden OaksRTC</v>
      </c>
    </row>
    <row r="2063" spans="1:31">
      <c r="A2063" s="15">
        <v>45313</v>
      </c>
      <c r="B2063" s="15">
        <v>45310</v>
      </c>
      <c r="C2063" t="s">
        <v>9</v>
      </c>
      <c r="D2063">
        <v>208050</v>
      </c>
      <c r="E2063" t="s">
        <v>969</v>
      </c>
      <c r="F2063" t="s">
        <v>307</v>
      </c>
      <c r="G2063" t="s">
        <v>276</v>
      </c>
      <c r="H2063" t="s">
        <v>173</v>
      </c>
      <c r="I2063" t="s">
        <v>232</v>
      </c>
      <c r="J2063" t="s">
        <v>96</v>
      </c>
      <c r="K2063" t="s">
        <v>107</v>
      </c>
      <c r="L2063" t="s">
        <v>130</v>
      </c>
      <c r="M2063">
        <v>1</v>
      </c>
      <c r="N2063" s="47">
        <v>364</v>
      </c>
      <c r="O2063" s="47">
        <v>0</v>
      </c>
      <c r="P2063" s="47">
        <v>0</v>
      </c>
      <c r="Q2063" s="47">
        <v>0</v>
      </c>
      <c r="R2063" s="47">
        <v>0</v>
      </c>
      <c r="S2063" s="47">
        <v>0</v>
      </c>
      <c r="T2063" s="47">
        <v>327.60000000000002</v>
      </c>
      <c r="U2063" s="47">
        <v>-36.4</v>
      </c>
      <c r="V2063" t="s">
        <v>71</v>
      </c>
      <c r="W2063" t="s">
        <v>72</v>
      </c>
      <c r="X2063"/>
      <c r="Y2063" t="s">
        <v>240</v>
      </c>
      <c r="Z2063" s="43" t="str">
        <f>Raw_data[[#This Row],[Month]]&amp;Raw_data[[#This Row],[Locations]]&amp;Raw_data[[#This Row],[Looker2]]</f>
        <v>45292Dallas Ft WorthRTC</v>
      </c>
      <c r="AA2063" s="44" t="str">
        <f>IFERROR(VLOOKUP(Raw_data[[#This Row],[Description]],'LU Table'!$A$1:$B$50,2,0),"")</f>
        <v>RTC</v>
      </c>
      <c r="AB2063" s="44" t="str">
        <f>TRIM(MID(Raw_data[[#This Row],[Location]],LEN("Positive Recovery- ")+1,LEN(Raw_data[[#This Row],[Location]])))</f>
        <v>Dallas Ft Worth</v>
      </c>
      <c r="AC2063" s="45">
        <f t="shared" si="32"/>
        <v>45292</v>
      </c>
      <c r="AD2063" s="44" t="str">
        <f>VLOOKUP(Raw_data[[#This Row],[Locations]]&amp;Raw_data[[#This Row],[Looker2]],Category!A:E,5,0)</f>
        <v>Company Owned</v>
      </c>
      <c r="AE2063" s="44" t="str">
        <f>Raw_data[[#This Row],[Locations]]&amp;Raw_data[[#This Row],[Looker2]]</f>
        <v>Dallas Ft WorthRTC</v>
      </c>
    </row>
    <row r="2064" spans="1:31">
      <c r="A2064" s="15">
        <v>45313</v>
      </c>
      <c r="B2064" s="15">
        <v>45310</v>
      </c>
      <c r="C2064" t="s">
        <v>9</v>
      </c>
      <c r="D2064">
        <v>208051</v>
      </c>
      <c r="E2064" t="s">
        <v>1079</v>
      </c>
      <c r="F2064" t="s">
        <v>1080</v>
      </c>
      <c r="G2064" t="s">
        <v>1081</v>
      </c>
      <c r="H2064" t="s">
        <v>154</v>
      </c>
      <c r="I2064" t="s">
        <v>232</v>
      </c>
      <c r="J2064" t="s">
        <v>93</v>
      </c>
      <c r="K2064" t="s">
        <v>107</v>
      </c>
      <c r="L2064" t="s">
        <v>131</v>
      </c>
      <c r="M2064">
        <v>1</v>
      </c>
      <c r="N2064" s="47">
        <v>530</v>
      </c>
      <c r="O2064" s="47">
        <v>0</v>
      </c>
      <c r="P2064" s="47">
        <v>0</v>
      </c>
      <c r="Q2064" s="47">
        <v>0</v>
      </c>
      <c r="R2064" s="47">
        <v>0</v>
      </c>
      <c r="S2064" s="47">
        <v>0</v>
      </c>
      <c r="T2064" s="47">
        <v>477</v>
      </c>
      <c r="U2064" s="47">
        <v>-53</v>
      </c>
      <c r="V2064" t="s">
        <v>71</v>
      </c>
      <c r="W2064" t="s">
        <v>72</v>
      </c>
      <c r="X2064"/>
      <c r="Y2064" t="s">
        <v>240</v>
      </c>
      <c r="Z2064" s="43" t="str">
        <f>Raw_data[[#This Row],[Month]]&amp;Raw_data[[#This Row],[Locations]]&amp;Raw_data[[#This Row],[Looker2]]</f>
        <v>45292Dallas Ft WorthRTC</v>
      </c>
      <c r="AA2064" s="44" t="str">
        <f>IFERROR(VLOOKUP(Raw_data[[#This Row],[Description]],'LU Table'!$A$1:$B$50,2,0),"")</f>
        <v>RTC</v>
      </c>
      <c r="AB2064" s="44" t="str">
        <f>TRIM(MID(Raw_data[[#This Row],[Location]],LEN("Positive Recovery- ")+1,LEN(Raw_data[[#This Row],[Location]])))</f>
        <v>Dallas Ft Worth</v>
      </c>
      <c r="AC2064" s="45">
        <f t="shared" si="32"/>
        <v>45292</v>
      </c>
      <c r="AD2064" s="44" t="str">
        <f>VLOOKUP(Raw_data[[#This Row],[Locations]]&amp;Raw_data[[#This Row],[Looker2]],Category!A:E,5,0)</f>
        <v>Company Owned</v>
      </c>
      <c r="AE2064" s="44" t="str">
        <f>Raw_data[[#This Row],[Locations]]&amp;Raw_data[[#This Row],[Looker2]]</f>
        <v>Dallas Ft WorthRTC</v>
      </c>
    </row>
    <row r="2065" spans="1:31">
      <c r="A2065" s="15">
        <v>45313</v>
      </c>
      <c r="B2065" s="15">
        <v>45310</v>
      </c>
      <c r="C2065" t="s">
        <v>9</v>
      </c>
      <c r="D2065">
        <v>208052</v>
      </c>
      <c r="E2065" t="s">
        <v>1006</v>
      </c>
      <c r="F2065" t="s">
        <v>362</v>
      </c>
      <c r="G2065" t="s">
        <v>728</v>
      </c>
      <c r="H2065" t="s">
        <v>151</v>
      </c>
      <c r="I2065" t="s">
        <v>232</v>
      </c>
      <c r="J2065" t="s">
        <v>87</v>
      </c>
      <c r="K2065" t="s">
        <v>57</v>
      </c>
      <c r="L2065" t="s">
        <v>131</v>
      </c>
      <c r="M2065">
        <v>1</v>
      </c>
      <c r="N2065" s="47">
        <v>470</v>
      </c>
      <c r="O2065" s="47">
        <v>0</v>
      </c>
      <c r="P2065" s="47">
        <v>0</v>
      </c>
      <c r="Q2065" s="47">
        <v>0</v>
      </c>
      <c r="R2065" s="47">
        <v>0</v>
      </c>
      <c r="S2065" s="47">
        <v>470</v>
      </c>
      <c r="T2065" s="47">
        <v>423</v>
      </c>
      <c r="U2065" s="47">
        <v>423</v>
      </c>
      <c r="V2065" t="s">
        <v>71</v>
      </c>
      <c r="W2065" t="s">
        <v>72</v>
      </c>
      <c r="X2065"/>
      <c r="Y2065" t="s">
        <v>240</v>
      </c>
      <c r="Z2065" s="43" t="str">
        <f>Raw_data[[#This Row],[Month]]&amp;Raw_data[[#This Row],[Locations]]&amp;Raw_data[[#This Row],[Looker2]]</f>
        <v>45292Hill CountryRTC</v>
      </c>
      <c r="AA2065" s="44" t="str">
        <f>IFERROR(VLOOKUP(Raw_data[[#This Row],[Description]],'LU Table'!$A$1:$B$50,2,0),"")</f>
        <v>RTC</v>
      </c>
      <c r="AB2065" s="44" t="str">
        <f>TRIM(MID(Raw_data[[#This Row],[Location]],LEN("Positive Recovery- ")+1,LEN(Raw_data[[#This Row],[Location]])))</f>
        <v>Hill Country</v>
      </c>
      <c r="AC2065" s="45">
        <f t="shared" si="32"/>
        <v>45292</v>
      </c>
      <c r="AD2065" s="44" t="str">
        <f>VLOOKUP(Raw_data[[#This Row],[Locations]]&amp;Raw_data[[#This Row],[Looker2]],Category!A:E,5,0)</f>
        <v>Company Owned</v>
      </c>
      <c r="AE2065" s="44" t="str">
        <f>Raw_data[[#This Row],[Locations]]&amp;Raw_data[[#This Row],[Looker2]]</f>
        <v>Hill CountryRTC</v>
      </c>
    </row>
    <row r="2066" spans="1:31">
      <c r="A2066" s="15">
        <v>45313</v>
      </c>
      <c r="B2066" s="15">
        <v>45310</v>
      </c>
      <c r="C2066" t="s">
        <v>9</v>
      </c>
      <c r="D2066">
        <v>208053</v>
      </c>
      <c r="E2066" t="s">
        <v>712</v>
      </c>
      <c r="F2066" t="s">
        <v>713</v>
      </c>
      <c r="G2066" t="s">
        <v>353</v>
      </c>
      <c r="H2066" t="s">
        <v>154</v>
      </c>
      <c r="I2066" t="s">
        <v>232</v>
      </c>
      <c r="J2066" t="s">
        <v>93</v>
      </c>
      <c r="K2066" t="s">
        <v>107</v>
      </c>
      <c r="L2066" t="s">
        <v>130</v>
      </c>
      <c r="M2066">
        <v>1</v>
      </c>
      <c r="N2066" s="47">
        <v>530</v>
      </c>
      <c r="O2066" s="47">
        <v>0</v>
      </c>
      <c r="P2066" s="47">
        <v>0</v>
      </c>
      <c r="Q2066" s="47">
        <v>0</v>
      </c>
      <c r="R2066" s="47">
        <v>0</v>
      </c>
      <c r="S2066" s="47">
        <v>0</v>
      </c>
      <c r="T2066" s="47">
        <v>477</v>
      </c>
      <c r="U2066" s="47">
        <v>-53</v>
      </c>
      <c r="V2066" t="s">
        <v>71</v>
      </c>
      <c r="W2066" t="s">
        <v>72</v>
      </c>
      <c r="X2066"/>
      <c r="Y2066" t="s">
        <v>240</v>
      </c>
      <c r="Z2066" s="43" t="str">
        <f>Raw_data[[#This Row],[Month]]&amp;Raw_data[[#This Row],[Locations]]&amp;Raw_data[[#This Row],[Looker2]]</f>
        <v>45292Dallas Ft WorthRTC</v>
      </c>
      <c r="AA2066" s="44" t="str">
        <f>IFERROR(VLOOKUP(Raw_data[[#This Row],[Description]],'LU Table'!$A$1:$B$50,2,0),"")</f>
        <v>RTC</v>
      </c>
      <c r="AB2066" s="44" t="str">
        <f>TRIM(MID(Raw_data[[#This Row],[Location]],LEN("Positive Recovery- ")+1,LEN(Raw_data[[#This Row],[Location]])))</f>
        <v>Dallas Ft Worth</v>
      </c>
      <c r="AC2066" s="45">
        <f t="shared" si="32"/>
        <v>45292</v>
      </c>
      <c r="AD2066" s="44" t="str">
        <f>VLOOKUP(Raw_data[[#This Row],[Locations]]&amp;Raw_data[[#This Row],[Looker2]],Category!A:E,5,0)</f>
        <v>Company Owned</v>
      </c>
      <c r="AE2066" s="44" t="str">
        <f>Raw_data[[#This Row],[Locations]]&amp;Raw_data[[#This Row],[Looker2]]</f>
        <v>Dallas Ft WorthRTC</v>
      </c>
    </row>
    <row r="2067" spans="1:31">
      <c r="A2067" s="15">
        <v>45313</v>
      </c>
      <c r="B2067" s="15">
        <v>45310</v>
      </c>
      <c r="C2067" t="s">
        <v>9</v>
      </c>
      <c r="D2067">
        <v>208054</v>
      </c>
      <c r="E2067" t="s">
        <v>568</v>
      </c>
      <c r="F2067" t="s">
        <v>302</v>
      </c>
      <c r="G2067" t="s">
        <v>482</v>
      </c>
      <c r="H2067" t="s">
        <v>164</v>
      </c>
      <c r="I2067"/>
      <c r="J2067" t="s">
        <v>89</v>
      </c>
      <c r="K2067" t="s">
        <v>16</v>
      </c>
      <c r="L2067" t="s">
        <v>131</v>
      </c>
      <c r="M2067">
        <v>1</v>
      </c>
      <c r="N2067" s="47">
        <v>365</v>
      </c>
      <c r="O2067" s="47">
        <v>0</v>
      </c>
      <c r="P2067" s="47">
        <v>0</v>
      </c>
      <c r="Q2067" s="47">
        <v>0</v>
      </c>
      <c r="R2067" s="47">
        <v>0</v>
      </c>
      <c r="S2067" s="47">
        <v>0</v>
      </c>
      <c r="T2067" s="47">
        <v>328.5</v>
      </c>
      <c r="U2067" s="47">
        <v>-36.5</v>
      </c>
      <c r="V2067" t="s">
        <v>71</v>
      </c>
      <c r="W2067" t="s">
        <v>72</v>
      </c>
      <c r="X2067"/>
      <c r="Y2067" t="s">
        <v>240</v>
      </c>
      <c r="Z2067" s="43" t="str">
        <f>Raw_data[[#This Row],[Month]]&amp;Raw_data[[#This Row],[Locations]]&amp;Raw_data[[#This Row],[Looker2]]</f>
        <v>45292Garden OaksRTC</v>
      </c>
      <c r="AA2067" s="44" t="str">
        <f>IFERROR(VLOOKUP(Raw_data[[#This Row],[Description]],'LU Table'!$A$1:$B$50,2,0),"")</f>
        <v>RTC</v>
      </c>
      <c r="AB2067" s="44" t="str">
        <f>TRIM(MID(Raw_data[[#This Row],[Location]],LEN("Positive Recovery- ")+1,LEN(Raw_data[[#This Row],[Location]])))</f>
        <v>Garden Oaks</v>
      </c>
      <c r="AC2067" s="45">
        <f t="shared" si="32"/>
        <v>45292</v>
      </c>
      <c r="AD2067" s="44" t="str">
        <f>VLOOKUP(Raw_data[[#This Row],[Locations]]&amp;Raw_data[[#This Row],[Looker2]],Category!A:E,5,0)</f>
        <v>Company Owned</v>
      </c>
      <c r="AE2067" s="44" t="str">
        <f>Raw_data[[#This Row],[Locations]]&amp;Raw_data[[#This Row],[Looker2]]</f>
        <v>Garden OaksRTC</v>
      </c>
    </row>
    <row r="2068" spans="1:31">
      <c r="A2068" s="15">
        <v>45313</v>
      </c>
      <c r="B2068" s="15">
        <v>45310</v>
      </c>
      <c r="C2068" t="s">
        <v>9</v>
      </c>
      <c r="D2068">
        <v>208055</v>
      </c>
      <c r="E2068" t="s">
        <v>759</v>
      </c>
      <c r="F2068" t="s">
        <v>760</v>
      </c>
      <c r="G2068" t="s">
        <v>761</v>
      </c>
      <c r="H2068" t="s">
        <v>151</v>
      </c>
      <c r="I2068" t="s">
        <v>232</v>
      </c>
      <c r="J2068" t="s">
        <v>931</v>
      </c>
      <c r="K2068" t="s">
        <v>107</v>
      </c>
      <c r="L2068" t="s">
        <v>130</v>
      </c>
      <c r="M2068">
        <v>1</v>
      </c>
      <c r="N2068" s="47">
        <v>520</v>
      </c>
      <c r="O2068" s="47">
        <v>0</v>
      </c>
      <c r="P2068" s="47">
        <v>0</v>
      </c>
      <c r="Q2068" s="47">
        <v>0</v>
      </c>
      <c r="R2068" s="47">
        <v>0</v>
      </c>
      <c r="S2068" s="47">
        <v>0</v>
      </c>
      <c r="T2068" s="47">
        <v>468</v>
      </c>
      <c r="U2068" s="47">
        <v>-52</v>
      </c>
      <c r="V2068" t="s">
        <v>71</v>
      </c>
      <c r="W2068" t="s">
        <v>72</v>
      </c>
      <c r="X2068"/>
      <c r="Y2068" t="s">
        <v>240</v>
      </c>
      <c r="Z2068" s="43" t="str">
        <f>Raw_data[[#This Row],[Month]]&amp;Raw_data[[#This Row],[Locations]]&amp;Raw_data[[#This Row],[Looker2]]</f>
        <v>45292Dallas Ft WorthRTC</v>
      </c>
      <c r="AA2068" s="44" t="str">
        <f>IFERROR(VLOOKUP(Raw_data[[#This Row],[Description]],'LU Table'!$A$1:$B$50,2,0),"")</f>
        <v>RTC</v>
      </c>
      <c r="AB2068" s="44" t="str">
        <f>TRIM(MID(Raw_data[[#This Row],[Location]],LEN("Positive Recovery- ")+1,LEN(Raw_data[[#This Row],[Location]])))</f>
        <v>Dallas Ft Worth</v>
      </c>
      <c r="AC2068" s="45">
        <f t="shared" si="32"/>
        <v>45292</v>
      </c>
      <c r="AD2068" s="44" t="str">
        <f>VLOOKUP(Raw_data[[#This Row],[Locations]]&amp;Raw_data[[#This Row],[Looker2]],Category!A:E,5,0)</f>
        <v>Company Owned</v>
      </c>
      <c r="AE2068" s="44" t="str">
        <f>Raw_data[[#This Row],[Locations]]&amp;Raw_data[[#This Row],[Looker2]]</f>
        <v>Dallas Ft WorthRTC</v>
      </c>
    </row>
    <row r="2069" spans="1:31">
      <c r="A2069" s="15">
        <v>45313</v>
      </c>
      <c r="B2069" s="15">
        <v>45310</v>
      </c>
      <c r="C2069" t="s">
        <v>9</v>
      </c>
      <c r="D2069">
        <v>208057</v>
      </c>
      <c r="E2069" t="s">
        <v>1111</v>
      </c>
      <c r="F2069" t="s">
        <v>1112</v>
      </c>
      <c r="G2069" t="s">
        <v>1113</v>
      </c>
      <c r="H2069" t="s">
        <v>151</v>
      </c>
      <c r="I2069" t="s">
        <v>232</v>
      </c>
      <c r="J2069" t="s">
        <v>17</v>
      </c>
      <c r="K2069" t="s">
        <v>16</v>
      </c>
      <c r="L2069" t="s">
        <v>131</v>
      </c>
      <c r="M2069">
        <v>1</v>
      </c>
      <c r="N2069" s="47">
        <v>400</v>
      </c>
      <c r="O2069" s="47">
        <v>0</v>
      </c>
      <c r="P2069" s="47">
        <v>0</v>
      </c>
      <c r="Q2069" s="47">
        <v>0</v>
      </c>
      <c r="R2069" s="47">
        <v>0</v>
      </c>
      <c r="S2069" s="47">
        <v>0</v>
      </c>
      <c r="T2069" s="47">
        <v>400</v>
      </c>
      <c r="U2069" s="47">
        <v>0</v>
      </c>
      <c r="V2069" t="s">
        <v>71</v>
      </c>
      <c r="W2069" t="s">
        <v>72</v>
      </c>
      <c r="X2069"/>
      <c r="Y2069" t="s">
        <v>240</v>
      </c>
      <c r="Z2069" s="43" t="str">
        <f>Raw_data[[#This Row],[Month]]&amp;Raw_data[[#This Row],[Locations]]&amp;Raw_data[[#This Row],[Looker2]]</f>
        <v>45292Garden OaksRTC</v>
      </c>
      <c r="AA2069" s="44" t="str">
        <f>IFERROR(VLOOKUP(Raw_data[[#This Row],[Description]],'LU Table'!$A$1:$B$50,2,0),"")</f>
        <v>RTC</v>
      </c>
      <c r="AB2069" s="44" t="str">
        <f>TRIM(MID(Raw_data[[#This Row],[Location]],LEN("Positive Recovery- ")+1,LEN(Raw_data[[#This Row],[Location]])))</f>
        <v>Garden Oaks</v>
      </c>
      <c r="AC2069" s="45">
        <f t="shared" si="32"/>
        <v>45292</v>
      </c>
      <c r="AD2069" s="44" t="str">
        <f>VLOOKUP(Raw_data[[#This Row],[Locations]]&amp;Raw_data[[#This Row],[Looker2]],Category!A:E,5,0)</f>
        <v>Company Owned</v>
      </c>
      <c r="AE2069" s="44" t="str">
        <f>Raw_data[[#This Row],[Locations]]&amp;Raw_data[[#This Row],[Looker2]]</f>
        <v>Garden OaksRTC</v>
      </c>
    </row>
    <row r="2070" spans="1:31">
      <c r="A2070" s="15">
        <v>45313</v>
      </c>
      <c r="B2070" s="15">
        <v>45310</v>
      </c>
      <c r="C2070" t="s">
        <v>9</v>
      </c>
      <c r="D2070">
        <v>208058</v>
      </c>
      <c r="E2070" t="s">
        <v>228</v>
      </c>
      <c r="F2070" t="s">
        <v>377</v>
      </c>
      <c r="G2070" t="s">
        <v>542</v>
      </c>
      <c r="H2070" t="s">
        <v>151</v>
      </c>
      <c r="I2070" t="s">
        <v>232</v>
      </c>
      <c r="J2070" t="s">
        <v>17</v>
      </c>
      <c r="K2070" t="s">
        <v>16</v>
      </c>
      <c r="L2070" t="s">
        <v>131</v>
      </c>
      <c r="M2070">
        <v>1</v>
      </c>
      <c r="N2070" s="47">
        <v>400</v>
      </c>
      <c r="O2070" s="47">
        <v>0</v>
      </c>
      <c r="P2070" s="47">
        <v>0</v>
      </c>
      <c r="Q2070" s="47">
        <v>0</v>
      </c>
      <c r="R2070" s="47">
        <v>0</v>
      </c>
      <c r="S2070" s="47">
        <v>0</v>
      </c>
      <c r="T2070" s="47">
        <v>400</v>
      </c>
      <c r="U2070" s="47">
        <v>0</v>
      </c>
      <c r="V2070" t="s">
        <v>71</v>
      </c>
      <c r="W2070" t="s">
        <v>72</v>
      </c>
      <c r="X2070"/>
      <c r="Y2070" t="s">
        <v>240</v>
      </c>
      <c r="Z2070" s="43" t="str">
        <f>Raw_data[[#This Row],[Month]]&amp;Raw_data[[#This Row],[Locations]]&amp;Raw_data[[#This Row],[Looker2]]</f>
        <v>45292Garden OaksRTC</v>
      </c>
      <c r="AA2070" s="44" t="str">
        <f>IFERROR(VLOOKUP(Raw_data[[#This Row],[Description]],'LU Table'!$A$1:$B$50,2,0),"")</f>
        <v>RTC</v>
      </c>
      <c r="AB2070" s="44" t="str">
        <f>TRIM(MID(Raw_data[[#This Row],[Location]],LEN("Positive Recovery- ")+1,LEN(Raw_data[[#This Row],[Location]])))</f>
        <v>Garden Oaks</v>
      </c>
      <c r="AC2070" s="45">
        <f t="shared" si="32"/>
        <v>45292</v>
      </c>
      <c r="AD2070" s="44" t="str">
        <f>VLOOKUP(Raw_data[[#This Row],[Locations]]&amp;Raw_data[[#This Row],[Looker2]],Category!A:E,5,0)</f>
        <v>Company Owned</v>
      </c>
      <c r="AE2070" s="44" t="str">
        <f>Raw_data[[#This Row],[Locations]]&amp;Raw_data[[#This Row],[Looker2]]</f>
        <v>Garden OaksRTC</v>
      </c>
    </row>
    <row r="2071" spans="1:31">
      <c r="A2071" s="15">
        <v>45313</v>
      </c>
      <c r="B2071" s="15">
        <v>45310</v>
      </c>
      <c r="C2071" t="s">
        <v>9</v>
      </c>
      <c r="D2071">
        <v>208059</v>
      </c>
      <c r="E2071" t="s">
        <v>1118</v>
      </c>
      <c r="F2071" t="s">
        <v>351</v>
      </c>
      <c r="G2071" t="s">
        <v>1119</v>
      </c>
      <c r="H2071" t="s">
        <v>155</v>
      </c>
      <c r="I2071" t="s">
        <v>232</v>
      </c>
      <c r="J2071" t="s">
        <v>88</v>
      </c>
      <c r="K2071" t="s">
        <v>16</v>
      </c>
      <c r="L2071" t="s">
        <v>130</v>
      </c>
      <c r="M2071">
        <v>1</v>
      </c>
      <c r="N2071" s="47">
        <v>700</v>
      </c>
      <c r="O2071" s="47">
        <v>0</v>
      </c>
      <c r="P2071" s="47">
        <v>0</v>
      </c>
      <c r="Q2071" s="47">
        <v>0</v>
      </c>
      <c r="R2071" s="47">
        <v>0</v>
      </c>
      <c r="S2071" s="47">
        <v>0</v>
      </c>
      <c r="T2071" s="47">
        <v>630</v>
      </c>
      <c r="U2071" s="47">
        <v>470</v>
      </c>
      <c r="V2071" t="s">
        <v>71</v>
      </c>
      <c r="W2071" t="s">
        <v>72</v>
      </c>
      <c r="X2071"/>
      <c r="Y2071" t="s">
        <v>240</v>
      </c>
      <c r="Z2071" s="43" t="str">
        <f>Raw_data[[#This Row],[Month]]&amp;Raw_data[[#This Row],[Locations]]&amp;Raw_data[[#This Row],[Looker2]]</f>
        <v>45292Garden OaksDetox</v>
      </c>
      <c r="AA2071" s="44" t="str">
        <f>IFERROR(VLOOKUP(Raw_data[[#This Row],[Description]],'LU Table'!$A$1:$B$50,2,0),"")</f>
        <v>Detox</v>
      </c>
      <c r="AB2071" s="44" t="str">
        <f>TRIM(MID(Raw_data[[#This Row],[Location]],LEN("Positive Recovery- ")+1,LEN(Raw_data[[#This Row],[Location]])))</f>
        <v>Garden Oaks</v>
      </c>
      <c r="AC2071" s="45">
        <f t="shared" si="32"/>
        <v>45292</v>
      </c>
      <c r="AD2071" s="44" t="str">
        <f>VLOOKUP(Raw_data[[#This Row],[Locations]]&amp;Raw_data[[#This Row],[Looker2]],Category!A:E,5,0)</f>
        <v>Company Owned</v>
      </c>
      <c r="AE2071" s="44" t="str">
        <f>Raw_data[[#This Row],[Locations]]&amp;Raw_data[[#This Row],[Looker2]]</f>
        <v>Garden OaksDetox</v>
      </c>
    </row>
    <row r="2072" spans="1:31">
      <c r="A2072" s="15">
        <v>45313</v>
      </c>
      <c r="B2072" s="15">
        <v>45310</v>
      </c>
      <c r="C2072" t="s">
        <v>9</v>
      </c>
      <c r="D2072">
        <v>208289</v>
      </c>
      <c r="E2072" t="s">
        <v>1007</v>
      </c>
      <c r="F2072" t="s">
        <v>460</v>
      </c>
      <c r="G2072" t="s">
        <v>1008</v>
      </c>
      <c r="H2072" t="s">
        <v>157</v>
      </c>
      <c r="I2072" t="s">
        <v>232</v>
      </c>
      <c r="J2072" t="s">
        <v>17</v>
      </c>
      <c r="K2072" t="s">
        <v>22</v>
      </c>
      <c r="L2072" t="s">
        <v>129</v>
      </c>
      <c r="M2072">
        <v>1</v>
      </c>
      <c r="N2072" s="47">
        <v>300</v>
      </c>
      <c r="O2072" s="47">
        <v>0</v>
      </c>
      <c r="P2072" s="47">
        <v>0</v>
      </c>
      <c r="Q2072" s="47">
        <v>0</v>
      </c>
      <c r="R2072" s="47">
        <v>0</v>
      </c>
      <c r="S2072" s="47">
        <v>300</v>
      </c>
      <c r="T2072" s="47">
        <v>300</v>
      </c>
      <c r="U2072" s="47">
        <v>300</v>
      </c>
      <c r="V2072" t="s">
        <v>71</v>
      </c>
      <c r="W2072" t="s">
        <v>72</v>
      </c>
      <c r="X2072"/>
      <c r="Y2072" t="s">
        <v>240</v>
      </c>
      <c r="Z2072" s="43" t="str">
        <f>Raw_data[[#This Row],[Month]]&amp;Raw_data[[#This Row],[Locations]]&amp;Raw_data[[#This Row],[Looker2]]</f>
        <v>45292AustinPHP</v>
      </c>
      <c r="AA2072" s="44" t="str">
        <f>IFERROR(VLOOKUP(Raw_data[[#This Row],[Description]],'LU Table'!$A$1:$B$50,2,0),"")</f>
        <v>PHP</v>
      </c>
      <c r="AB2072" s="44" t="str">
        <f>TRIM(MID(Raw_data[[#This Row],[Location]],LEN("Positive Recovery- ")+1,LEN(Raw_data[[#This Row],[Location]])))</f>
        <v>Austin</v>
      </c>
      <c r="AC2072" s="45">
        <f t="shared" si="32"/>
        <v>45292</v>
      </c>
      <c r="AD2072" s="44" t="str">
        <f>VLOOKUP(Raw_data[[#This Row],[Locations]]&amp;Raw_data[[#This Row],[Looker2]],Category!A:E,5,0)</f>
        <v>Affiliate</v>
      </c>
      <c r="AE2072" s="44" t="str">
        <f>Raw_data[[#This Row],[Locations]]&amp;Raw_data[[#This Row],[Looker2]]</f>
        <v>AustinPHP</v>
      </c>
    </row>
    <row r="2073" spans="1:31">
      <c r="A2073" s="15">
        <v>45313</v>
      </c>
      <c r="B2073" s="15">
        <v>45310</v>
      </c>
      <c r="C2073" t="s">
        <v>9</v>
      </c>
      <c r="D2073">
        <v>208290</v>
      </c>
      <c r="E2073" t="s">
        <v>803</v>
      </c>
      <c r="F2073" t="s">
        <v>804</v>
      </c>
      <c r="G2073" t="s">
        <v>805</v>
      </c>
      <c r="H2073" t="s">
        <v>157</v>
      </c>
      <c r="I2073" t="s">
        <v>232</v>
      </c>
      <c r="J2073" t="s">
        <v>17</v>
      </c>
      <c r="K2073" t="s">
        <v>76</v>
      </c>
      <c r="L2073" t="s">
        <v>129</v>
      </c>
      <c r="M2073">
        <v>1</v>
      </c>
      <c r="N2073" s="47">
        <v>300</v>
      </c>
      <c r="O2073" s="47">
        <v>0</v>
      </c>
      <c r="P2073" s="47">
        <v>0</v>
      </c>
      <c r="Q2073" s="47">
        <v>0</v>
      </c>
      <c r="R2073" s="47">
        <v>0</v>
      </c>
      <c r="S2073" s="47">
        <v>300</v>
      </c>
      <c r="T2073" s="47">
        <v>300</v>
      </c>
      <c r="U2073" s="47">
        <v>300</v>
      </c>
      <c r="V2073" t="s">
        <v>71</v>
      </c>
      <c r="W2073" t="s">
        <v>72</v>
      </c>
      <c r="X2073"/>
      <c r="Y2073" t="s">
        <v>240</v>
      </c>
      <c r="Z2073" s="43" t="str">
        <f>Raw_data[[#This Row],[Month]]&amp;Raw_data[[#This Row],[Locations]]&amp;Raw_data[[#This Row],[Looker2]]</f>
        <v>45292MontrosePHP</v>
      </c>
      <c r="AA2073" s="44" t="str">
        <f>IFERROR(VLOOKUP(Raw_data[[#This Row],[Description]],'LU Table'!$A$1:$B$50,2,0),"")</f>
        <v>PHP</v>
      </c>
      <c r="AB2073" s="44" t="str">
        <f>TRIM(MID(Raw_data[[#This Row],[Location]],LEN("Positive Recovery- ")+1,LEN(Raw_data[[#This Row],[Location]])))</f>
        <v>Montrose</v>
      </c>
      <c r="AC2073" s="45">
        <f t="shared" si="32"/>
        <v>45292</v>
      </c>
      <c r="AD2073" s="44" t="str">
        <f>VLOOKUP(Raw_data[[#This Row],[Locations]]&amp;Raw_data[[#This Row],[Looker2]],Category!A:E,5,0)</f>
        <v>Company Owned</v>
      </c>
      <c r="AE2073" s="44" t="str">
        <f>Raw_data[[#This Row],[Locations]]&amp;Raw_data[[#This Row],[Looker2]]</f>
        <v>MontrosePHP</v>
      </c>
    </row>
    <row r="2074" spans="1:31">
      <c r="A2074" s="15">
        <v>45313</v>
      </c>
      <c r="B2074" s="15">
        <v>45310</v>
      </c>
      <c r="C2074" t="s">
        <v>9</v>
      </c>
      <c r="D2074">
        <v>208291</v>
      </c>
      <c r="E2074" t="s">
        <v>787</v>
      </c>
      <c r="F2074" t="s">
        <v>648</v>
      </c>
      <c r="G2074" t="s">
        <v>788</v>
      </c>
      <c r="H2074" t="s">
        <v>157</v>
      </c>
      <c r="I2074" t="s">
        <v>232</v>
      </c>
      <c r="J2074" t="s">
        <v>103</v>
      </c>
      <c r="K2074" t="s">
        <v>76</v>
      </c>
      <c r="L2074" t="s">
        <v>129</v>
      </c>
      <c r="M2074">
        <v>1</v>
      </c>
      <c r="N2074" s="47">
        <v>400</v>
      </c>
      <c r="O2074" s="47">
        <v>0</v>
      </c>
      <c r="P2074" s="47">
        <v>0</v>
      </c>
      <c r="Q2074" s="47">
        <v>0</v>
      </c>
      <c r="R2074" s="47">
        <v>0</v>
      </c>
      <c r="S2074" s="47">
        <v>400</v>
      </c>
      <c r="T2074" s="47">
        <v>360</v>
      </c>
      <c r="U2074" s="47">
        <v>360</v>
      </c>
      <c r="V2074" t="s">
        <v>71</v>
      </c>
      <c r="W2074" t="s">
        <v>72</v>
      </c>
      <c r="X2074"/>
      <c r="Y2074" t="s">
        <v>240</v>
      </c>
      <c r="Z2074" s="43" t="str">
        <f>Raw_data[[#This Row],[Month]]&amp;Raw_data[[#This Row],[Locations]]&amp;Raw_data[[#This Row],[Looker2]]</f>
        <v>45292MontrosePHP</v>
      </c>
      <c r="AA2074" s="44" t="str">
        <f>IFERROR(VLOOKUP(Raw_data[[#This Row],[Description]],'LU Table'!$A$1:$B$50,2,0),"")</f>
        <v>PHP</v>
      </c>
      <c r="AB2074" s="44" t="str">
        <f>TRIM(MID(Raw_data[[#This Row],[Location]],LEN("Positive Recovery- ")+1,LEN(Raw_data[[#This Row],[Location]])))</f>
        <v>Montrose</v>
      </c>
      <c r="AC2074" s="45">
        <f t="shared" si="32"/>
        <v>45292</v>
      </c>
      <c r="AD2074" s="44" t="str">
        <f>VLOOKUP(Raw_data[[#This Row],[Locations]]&amp;Raw_data[[#This Row],[Looker2]],Category!A:E,5,0)</f>
        <v>Company Owned</v>
      </c>
      <c r="AE2074" s="44" t="str">
        <f>Raw_data[[#This Row],[Locations]]&amp;Raw_data[[#This Row],[Looker2]]</f>
        <v>MontrosePHP</v>
      </c>
    </row>
    <row r="2075" spans="1:31">
      <c r="A2075" s="15">
        <v>45313</v>
      </c>
      <c r="B2075" s="15">
        <v>45310</v>
      </c>
      <c r="C2075" t="s">
        <v>9</v>
      </c>
      <c r="D2075">
        <v>208292</v>
      </c>
      <c r="E2075" t="s">
        <v>820</v>
      </c>
      <c r="F2075" t="s">
        <v>287</v>
      </c>
      <c r="G2075" t="s">
        <v>325</v>
      </c>
      <c r="H2075" t="s">
        <v>167</v>
      </c>
      <c r="I2075" t="s">
        <v>232</v>
      </c>
      <c r="J2075" t="s">
        <v>87</v>
      </c>
      <c r="K2075" t="s">
        <v>76</v>
      </c>
      <c r="L2075" t="s">
        <v>129</v>
      </c>
      <c r="M2075">
        <v>1</v>
      </c>
      <c r="N2075" s="47">
        <v>425</v>
      </c>
      <c r="O2075" s="47">
        <v>0</v>
      </c>
      <c r="P2075" s="47">
        <v>0</v>
      </c>
      <c r="Q2075" s="47">
        <v>0</v>
      </c>
      <c r="R2075" s="47">
        <v>0</v>
      </c>
      <c r="S2075" s="47">
        <v>425</v>
      </c>
      <c r="T2075" s="47">
        <v>425</v>
      </c>
      <c r="U2075" s="47">
        <v>425</v>
      </c>
      <c r="V2075" t="s">
        <v>71</v>
      </c>
      <c r="W2075" t="s">
        <v>72</v>
      </c>
      <c r="X2075"/>
      <c r="Y2075" t="s">
        <v>240</v>
      </c>
      <c r="Z2075" s="43" t="str">
        <f>Raw_data[[#This Row],[Month]]&amp;Raw_data[[#This Row],[Locations]]&amp;Raw_data[[#This Row],[Looker2]]</f>
        <v>45292MontrosePHP</v>
      </c>
      <c r="AA2075" s="44" t="str">
        <f>IFERROR(VLOOKUP(Raw_data[[#This Row],[Description]],'LU Table'!$A$1:$B$50,2,0),"")</f>
        <v>PHP</v>
      </c>
      <c r="AB2075" s="44" t="str">
        <f>TRIM(MID(Raw_data[[#This Row],[Location]],LEN("Positive Recovery- ")+1,LEN(Raw_data[[#This Row],[Location]])))</f>
        <v>Montrose</v>
      </c>
      <c r="AC2075" s="45">
        <f t="shared" si="32"/>
        <v>45292</v>
      </c>
      <c r="AD2075" s="44" t="str">
        <f>VLOOKUP(Raw_data[[#This Row],[Locations]]&amp;Raw_data[[#This Row],[Looker2]],Category!A:E,5,0)</f>
        <v>Company Owned</v>
      </c>
      <c r="AE2075" s="44" t="str">
        <f>Raw_data[[#This Row],[Locations]]&amp;Raw_data[[#This Row],[Looker2]]</f>
        <v>MontrosePHP</v>
      </c>
    </row>
    <row r="2076" spans="1:31">
      <c r="A2076" s="15">
        <v>45313</v>
      </c>
      <c r="B2076" s="15">
        <v>45310</v>
      </c>
      <c r="C2076" t="s">
        <v>9</v>
      </c>
      <c r="D2076">
        <v>208293</v>
      </c>
      <c r="E2076" t="s">
        <v>141</v>
      </c>
      <c r="F2076" t="s">
        <v>478</v>
      </c>
      <c r="G2076" t="s">
        <v>325</v>
      </c>
      <c r="H2076" t="s">
        <v>157</v>
      </c>
      <c r="I2076" t="s">
        <v>232</v>
      </c>
      <c r="J2076" t="s">
        <v>89</v>
      </c>
      <c r="K2076" t="s">
        <v>76</v>
      </c>
      <c r="L2076" t="s">
        <v>129</v>
      </c>
      <c r="M2076">
        <v>1</v>
      </c>
      <c r="N2076" s="47">
        <v>365</v>
      </c>
      <c r="O2076" s="47">
        <v>0</v>
      </c>
      <c r="P2076" s="47">
        <v>0</v>
      </c>
      <c r="Q2076" s="47">
        <v>0</v>
      </c>
      <c r="R2076" s="47">
        <v>0</v>
      </c>
      <c r="S2076" s="47">
        <v>0</v>
      </c>
      <c r="T2076" s="47">
        <v>328.5</v>
      </c>
      <c r="U2076" s="47">
        <v>-36.5</v>
      </c>
      <c r="V2076" t="s">
        <v>71</v>
      </c>
      <c r="W2076" t="s">
        <v>72</v>
      </c>
      <c r="X2076"/>
      <c r="Y2076" t="s">
        <v>240</v>
      </c>
      <c r="Z2076" s="43" t="str">
        <f>Raw_data[[#This Row],[Month]]&amp;Raw_data[[#This Row],[Locations]]&amp;Raw_data[[#This Row],[Looker2]]</f>
        <v>45292MontrosePHP</v>
      </c>
      <c r="AA2076" s="44" t="str">
        <f>IFERROR(VLOOKUP(Raw_data[[#This Row],[Description]],'LU Table'!$A$1:$B$50,2,0),"")</f>
        <v>PHP</v>
      </c>
      <c r="AB2076" s="44" t="str">
        <f>TRIM(MID(Raw_data[[#This Row],[Location]],LEN("Positive Recovery- ")+1,LEN(Raw_data[[#This Row],[Location]])))</f>
        <v>Montrose</v>
      </c>
      <c r="AC2076" s="45">
        <f t="shared" si="32"/>
        <v>45292</v>
      </c>
      <c r="AD2076" s="44" t="str">
        <f>VLOOKUP(Raw_data[[#This Row],[Locations]]&amp;Raw_data[[#This Row],[Looker2]],Category!A:E,5,0)</f>
        <v>Company Owned</v>
      </c>
      <c r="AE2076" s="44" t="str">
        <f>Raw_data[[#This Row],[Locations]]&amp;Raw_data[[#This Row],[Looker2]]</f>
        <v>MontrosePHP</v>
      </c>
    </row>
    <row r="2077" spans="1:31">
      <c r="A2077" s="15">
        <v>45313</v>
      </c>
      <c r="B2077" s="15">
        <v>45310</v>
      </c>
      <c r="C2077" t="s">
        <v>9</v>
      </c>
      <c r="D2077">
        <v>208294</v>
      </c>
      <c r="E2077" t="s">
        <v>1012</v>
      </c>
      <c r="F2077" t="s">
        <v>650</v>
      </c>
      <c r="G2077" t="s">
        <v>1013</v>
      </c>
      <c r="H2077" t="s">
        <v>157</v>
      </c>
      <c r="I2077" t="s">
        <v>232</v>
      </c>
      <c r="J2077" t="s">
        <v>88</v>
      </c>
      <c r="K2077" t="s">
        <v>62</v>
      </c>
      <c r="L2077" t="s">
        <v>129</v>
      </c>
      <c r="M2077">
        <v>1</v>
      </c>
      <c r="N2077" s="47">
        <v>400</v>
      </c>
      <c r="O2077" s="47">
        <v>0</v>
      </c>
      <c r="P2077" s="47">
        <v>0</v>
      </c>
      <c r="Q2077" s="47">
        <v>0</v>
      </c>
      <c r="R2077" s="47">
        <v>0</v>
      </c>
      <c r="S2077" s="47">
        <v>0</v>
      </c>
      <c r="T2077" s="47">
        <v>360</v>
      </c>
      <c r="U2077" s="47">
        <v>0</v>
      </c>
      <c r="V2077" t="s">
        <v>71</v>
      </c>
      <c r="W2077" t="s">
        <v>72</v>
      </c>
      <c r="X2077"/>
      <c r="Y2077" t="s">
        <v>240</v>
      </c>
      <c r="Z2077" s="43" t="str">
        <f>Raw_data[[#This Row],[Month]]&amp;Raw_data[[#This Row],[Locations]]&amp;Raw_data[[#This Row],[Looker2]]</f>
        <v>45292SugarlandPHP</v>
      </c>
      <c r="AA2077" s="44" t="str">
        <f>IFERROR(VLOOKUP(Raw_data[[#This Row],[Description]],'LU Table'!$A$1:$B$50,2,0),"")</f>
        <v>PHP</v>
      </c>
      <c r="AB2077" s="44" t="str">
        <f>TRIM(MID(Raw_data[[#This Row],[Location]],LEN("Positive Recovery- ")+1,LEN(Raw_data[[#This Row],[Location]])))</f>
        <v>Sugarland</v>
      </c>
      <c r="AC2077" s="45">
        <f t="shared" si="32"/>
        <v>45292</v>
      </c>
      <c r="AD2077" s="44" t="str">
        <f>VLOOKUP(Raw_data[[#This Row],[Locations]]&amp;Raw_data[[#This Row],[Looker2]],Category!A:E,5,0)</f>
        <v>Affiliate</v>
      </c>
      <c r="AE2077" s="44" t="str">
        <f>Raw_data[[#This Row],[Locations]]&amp;Raw_data[[#This Row],[Looker2]]</f>
        <v>SugarlandPHP</v>
      </c>
    </row>
    <row r="2078" spans="1:31">
      <c r="A2078" s="15">
        <v>45313</v>
      </c>
      <c r="B2078" s="15">
        <v>45310</v>
      </c>
      <c r="C2078" t="s">
        <v>9</v>
      </c>
      <c r="D2078">
        <v>208295</v>
      </c>
      <c r="E2078" t="s">
        <v>837</v>
      </c>
      <c r="F2078" t="s">
        <v>307</v>
      </c>
      <c r="G2078" t="s">
        <v>838</v>
      </c>
      <c r="H2078" t="s">
        <v>158</v>
      </c>
      <c r="I2078" t="s">
        <v>232</v>
      </c>
      <c r="J2078" t="s">
        <v>87</v>
      </c>
      <c r="K2078" t="s">
        <v>107</v>
      </c>
      <c r="L2078" t="s">
        <v>128</v>
      </c>
      <c r="M2078">
        <v>1</v>
      </c>
      <c r="N2078" s="47">
        <v>275</v>
      </c>
      <c r="O2078" s="47">
        <v>0</v>
      </c>
      <c r="P2078" s="47">
        <v>0</v>
      </c>
      <c r="Q2078" s="47">
        <v>0</v>
      </c>
      <c r="R2078" s="47">
        <v>0</v>
      </c>
      <c r="S2078" s="47">
        <v>275</v>
      </c>
      <c r="T2078" s="47">
        <v>247.5</v>
      </c>
      <c r="U2078" s="47">
        <v>247.5</v>
      </c>
      <c r="V2078" t="s">
        <v>71</v>
      </c>
      <c r="W2078" t="s">
        <v>72</v>
      </c>
      <c r="X2078"/>
      <c r="Y2078" t="s">
        <v>240</v>
      </c>
      <c r="Z2078" s="43" t="str">
        <f>Raw_data[[#This Row],[Month]]&amp;Raw_data[[#This Row],[Locations]]&amp;Raw_data[[#This Row],[Looker2]]</f>
        <v>45292Dallas Ft WorthIOP</v>
      </c>
      <c r="AA2078" s="44" t="str">
        <f>IFERROR(VLOOKUP(Raw_data[[#This Row],[Description]],'LU Table'!$A$1:$B$50,2,0),"")</f>
        <v>IOP</v>
      </c>
      <c r="AB2078" s="44" t="str">
        <f>TRIM(MID(Raw_data[[#This Row],[Location]],LEN("Positive Recovery- ")+1,LEN(Raw_data[[#This Row],[Location]])))</f>
        <v>Dallas Ft Worth</v>
      </c>
      <c r="AC2078" s="45">
        <f t="shared" si="32"/>
        <v>45292</v>
      </c>
      <c r="AD2078" s="44" t="str">
        <f>VLOOKUP(Raw_data[[#This Row],[Locations]]&amp;Raw_data[[#This Row],[Looker2]],Category!A:E,5,0)</f>
        <v>Company Owned</v>
      </c>
      <c r="AE2078" s="44" t="str">
        <f>Raw_data[[#This Row],[Locations]]&amp;Raw_data[[#This Row],[Looker2]]</f>
        <v>Dallas Ft WorthIOP</v>
      </c>
    </row>
    <row r="2079" spans="1:31">
      <c r="A2079" s="15">
        <v>45313</v>
      </c>
      <c r="B2079" s="15">
        <v>45310</v>
      </c>
      <c r="C2079" t="s">
        <v>9</v>
      </c>
      <c r="D2079">
        <v>208296</v>
      </c>
      <c r="E2079" t="s">
        <v>828</v>
      </c>
      <c r="F2079" t="s">
        <v>385</v>
      </c>
      <c r="G2079" t="s">
        <v>541</v>
      </c>
      <c r="H2079" t="s">
        <v>158</v>
      </c>
      <c r="I2079" t="s">
        <v>232</v>
      </c>
      <c r="J2079" t="s">
        <v>87</v>
      </c>
      <c r="K2079" t="s">
        <v>107</v>
      </c>
      <c r="L2079" t="s">
        <v>128</v>
      </c>
      <c r="M2079">
        <v>1</v>
      </c>
      <c r="N2079" s="47">
        <v>275</v>
      </c>
      <c r="O2079" s="47">
        <v>0</v>
      </c>
      <c r="P2079" s="47">
        <v>0</v>
      </c>
      <c r="Q2079" s="47">
        <v>0</v>
      </c>
      <c r="R2079" s="47">
        <v>0</v>
      </c>
      <c r="S2079" s="47">
        <v>275</v>
      </c>
      <c r="T2079" s="47">
        <v>247.5</v>
      </c>
      <c r="U2079" s="47">
        <v>247.5</v>
      </c>
      <c r="V2079" t="s">
        <v>71</v>
      </c>
      <c r="W2079" t="s">
        <v>72</v>
      </c>
      <c r="X2079"/>
      <c r="Y2079" t="s">
        <v>240</v>
      </c>
      <c r="Z2079" s="43" t="str">
        <f>Raw_data[[#This Row],[Month]]&amp;Raw_data[[#This Row],[Locations]]&amp;Raw_data[[#This Row],[Looker2]]</f>
        <v>45292Dallas Ft WorthIOP</v>
      </c>
      <c r="AA2079" s="44" t="str">
        <f>IFERROR(VLOOKUP(Raw_data[[#This Row],[Description]],'LU Table'!$A$1:$B$50,2,0),"")</f>
        <v>IOP</v>
      </c>
      <c r="AB2079" s="44" t="str">
        <f>TRIM(MID(Raw_data[[#This Row],[Location]],LEN("Positive Recovery- ")+1,LEN(Raw_data[[#This Row],[Location]])))</f>
        <v>Dallas Ft Worth</v>
      </c>
      <c r="AC2079" s="45">
        <f t="shared" ref="AC2079:AC2142" si="33">B2079-DAY(B2079)+1</f>
        <v>45292</v>
      </c>
      <c r="AD2079" s="44" t="str">
        <f>VLOOKUP(Raw_data[[#This Row],[Locations]]&amp;Raw_data[[#This Row],[Looker2]],Category!A:E,5,0)</f>
        <v>Company Owned</v>
      </c>
      <c r="AE2079" s="44" t="str">
        <f>Raw_data[[#This Row],[Locations]]&amp;Raw_data[[#This Row],[Looker2]]</f>
        <v>Dallas Ft WorthIOP</v>
      </c>
    </row>
    <row r="2080" spans="1:31">
      <c r="A2080" s="15">
        <v>45313</v>
      </c>
      <c r="B2080" s="15">
        <v>45310</v>
      </c>
      <c r="C2080" t="s">
        <v>9</v>
      </c>
      <c r="D2080">
        <v>208297</v>
      </c>
      <c r="E2080" t="s">
        <v>649</v>
      </c>
      <c r="F2080" t="s">
        <v>468</v>
      </c>
      <c r="G2080" t="s">
        <v>298</v>
      </c>
      <c r="H2080" t="s">
        <v>158</v>
      </c>
      <c r="I2080" t="s">
        <v>232</v>
      </c>
      <c r="J2080" t="s">
        <v>88</v>
      </c>
      <c r="K2080" t="s">
        <v>107</v>
      </c>
      <c r="L2080" t="s">
        <v>128</v>
      </c>
      <c r="M2080">
        <v>1</v>
      </c>
      <c r="N2080" s="47">
        <v>250</v>
      </c>
      <c r="O2080" s="47">
        <v>0</v>
      </c>
      <c r="P2080" s="47">
        <v>0</v>
      </c>
      <c r="Q2080" s="47">
        <v>0</v>
      </c>
      <c r="R2080" s="47">
        <v>0</v>
      </c>
      <c r="S2080" s="47">
        <v>0</v>
      </c>
      <c r="T2080" s="47">
        <v>225</v>
      </c>
      <c r="U2080" s="47">
        <v>25</v>
      </c>
      <c r="V2080" t="s">
        <v>71</v>
      </c>
      <c r="W2080" t="s">
        <v>72</v>
      </c>
      <c r="X2080"/>
      <c r="Y2080" t="s">
        <v>240</v>
      </c>
      <c r="Z2080" s="43" t="str">
        <f>Raw_data[[#This Row],[Month]]&amp;Raw_data[[#This Row],[Locations]]&amp;Raw_data[[#This Row],[Looker2]]</f>
        <v>45292Dallas Ft WorthIOP</v>
      </c>
      <c r="AA2080" s="44" t="str">
        <f>IFERROR(VLOOKUP(Raw_data[[#This Row],[Description]],'LU Table'!$A$1:$B$50,2,0),"")</f>
        <v>IOP</v>
      </c>
      <c r="AB2080" s="44" t="str">
        <f>TRIM(MID(Raw_data[[#This Row],[Location]],LEN("Positive Recovery- ")+1,LEN(Raw_data[[#This Row],[Location]])))</f>
        <v>Dallas Ft Worth</v>
      </c>
      <c r="AC2080" s="45">
        <f t="shared" si="33"/>
        <v>45292</v>
      </c>
      <c r="AD2080" s="44" t="str">
        <f>VLOOKUP(Raw_data[[#This Row],[Locations]]&amp;Raw_data[[#This Row],[Looker2]],Category!A:E,5,0)</f>
        <v>Company Owned</v>
      </c>
      <c r="AE2080" s="44" t="str">
        <f>Raw_data[[#This Row],[Locations]]&amp;Raw_data[[#This Row],[Looker2]]</f>
        <v>Dallas Ft WorthIOP</v>
      </c>
    </row>
    <row r="2081" spans="1:31">
      <c r="A2081" s="15">
        <v>45313</v>
      </c>
      <c r="B2081" s="15">
        <v>45310</v>
      </c>
      <c r="C2081" t="s">
        <v>9</v>
      </c>
      <c r="D2081">
        <v>208298</v>
      </c>
      <c r="E2081" t="s">
        <v>743</v>
      </c>
      <c r="F2081" t="s">
        <v>624</v>
      </c>
      <c r="G2081" t="s">
        <v>546</v>
      </c>
      <c r="H2081" t="s">
        <v>160</v>
      </c>
      <c r="I2081" t="s">
        <v>232</v>
      </c>
      <c r="J2081" t="s">
        <v>96</v>
      </c>
      <c r="K2081" t="s">
        <v>107</v>
      </c>
      <c r="L2081" t="s">
        <v>128</v>
      </c>
      <c r="M2081">
        <v>1</v>
      </c>
      <c r="N2081" s="47">
        <v>169</v>
      </c>
      <c r="O2081" s="47">
        <v>0</v>
      </c>
      <c r="P2081" s="47">
        <v>0</v>
      </c>
      <c r="Q2081" s="47">
        <v>0</v>
      </c>
      <c r="R2081" s="47">
        <v>0</v>
      </c>
      <c r="S2081" s="47">
        <v>169</v>
      </c>
      <c r="T2081" s="47">
        <v>152.1</v>
      </c>
      <c r="U2081" s="47">
        <v>152.1</v>
      </c>
      <c r="V2081" t="s">
        <v>71</v>
      </c>
      <c r="W2081" t="s">
        <v>72</v>
      </c>
      <c r="X2081"/>
      <c r="Y2081" t="s">
        <v>240</v>
      </c>
      <c r="Z2081" s="43" t="str">
        <f>Raw_data[[#This Row],[Month]]&amp;Raw_data[[#This Row],[Locations]]&amp;Raw_data[[#This Row],[Looker2]]</f>
        <v>45292Dallas Ft WorthIOP</v>
      </c>
      <c r="AA2081" s="44" t="str">
        <f>IFERROR(VLOOKUP(Raw_data[[#This Row],[Description]],'LU Table'!$A$1:$B$50,2,0),"")</f>
        <v>IOP</v>
      </c>
      <c r="AB2081" s="44" t="str">
        <f>TRIM(MID(Raw_data[[#This Row],[Location]],LEN("Positive Recovery- ")+1,LEN(Raw_data[[#This Row],[Location]])))</f>
        <v>Dallas Ft Worth</v>
      </c>
      <c r="AC2081" s="45">
        <f t="shared" si="33"/>
        <v>45292</v>
      </c>
      <c r="AD2081" s="44" t="str">
        <f>VLOOKUP(Raw_data[[#This Row],[Locations]]&amp;Raw_data[[#This Row],[Looker2]],Category!A:E,5,0)</f>
        <v>Company Owned</v>
      </c>
      <c r="AE2081" s="44" t="str">
        <f>Raw_data[[#This Row],[Locations]]&amp;Raw_data[[#This Row],[Looker2]]</f>
        <v>Dallas Ft WorthIOP</v>
      </c>
    </row>
    <row r="2082" spans="1:31">
      <c r="A2082" s="15">
        <v>45313</v>
      </c>
      <c r="B2082" s="15">
        <v>45310</v>
      </c>
      <c r="C2082" t="s">
        <v>9</v>
      </c>
      <c r="D2082">
        <v>208299</v>
      </c>
      <c r="E2082" t="s">
        <v>734</v>
      </c>
      <c r="F2082" t="s">
        <v>566</v>
      </c>
      <c r="G2082" t="s">
        <v>393</v>
      </c>
      <c r="H2082" t="s">
        <v>158</v>
      </c>
      <c r="I2082" t="s">
        <v>232</v>
      </c>
      <c r="J2082" t="s">
        <v>88</v>
      </c>
      <c r="K2082" t="s">
        <v>107</v>
      </c>
      <c r="L2082" t="s">
        <v>128</v>
      </c>
      <c r="M2082">
        <v>1</v>
      </c>
      <c r="N2082" s="47">
        <v>250</v>
      </c>
      <c r="O2082" s="47">
        <v>0</v>
      </c>
      <c r="P2082" s="47">
        <v>0</v>
      </c>
      <c r="Q2082" s="47">
        <v>0</v>
      </c>
      <c r="R2082" s="47">
        <v>0</v>
      </c>
      <c r="S2082" s="47">
        <v>0</v>
      </c>
      <c r="T2082" s="47">
        <v>225</v>
      </c>
      <c r="U2082" s="47">
        <v>225</v>
      </c>
      <c r="V2082" t="s">
        <v>71</v>
      </c>
      <c r="W2082" t="s">
        <v>72</v>
      </c>
      <c r="X2082"/>
      <c r="Y2082" t="s">
        <v>240</v>
      </c>
      <c r="Z2082" s="43" t="str">
        <f>Raw_data[[#This Row],[Month]]&amp;Raw_data[[#This Row],[Locations]]&amp;Raw_data[[#This Row],[Looker2]]</f>
        <v>45292Dallas Ft WorthIOP</v>
      </c>
      <c r="AA2082" s="44" t="str">
        <f>IFERROR(VLOOKUP(Raw_data[[#This Row],[Description]],'LU Table'!$A$1:$B$50,2,0),"")</f>
        <v>IOP</v>
      </c>
      <c r="AB2082" s="44" t="str">
        <f>TRIM(MID(Raw_data[[#This Row],[Location]],LEN("Positive Recovery- ")+1,LEN(Raw_data[[#This Row],[Location]])))</f>
        <v>Dallas Ft Worth</v>
      </c>
      <c r="AC2082" s="45">
        <f t="shared" si="33"/>
        <v>45292</v>
      </c>
      <c r="AD2082" s="44" t="str">
        <f>VLOOKUP(Raw_data[[#This Row],[Locations]]&amp;Raw_data[[#This Row],[Looker2]],Category!A:E,5,0)</f>
        <v>Company Owned</v>
      </c>
      <c r="AE2082" s="44" t="str">
        <f>Raw_data[[#This Row],[Locations]]&amp;Raw_data[[#This Row],[Looker2]]</f>
        <v>Dallas Ft WorthIOP</v>
      </c>
    </row>
    <row r="2083" spans="1:31">
      <c r="A2083" s="15">
        <v>45313</v>
      </c>
      <c r="B2083" s="15">
        <v>45310</v>
      </c>
      <c r="C2083" t="s">
        <v>9</v>
      </c>
      <c r="D2083">
        <v>208300</v>
      </c>
      <c r="E2083" t="s">
        <v>893</v>
      </c>
      <c r="F2083" t="s">
        <v>219</v>
      </c>
      <c r="G2083" t="s">
        <v>470</v>
      </c>
      <c r="H2083" t="s">
        <v>158</v>
      </c>
      <c r="I2083" t="s">
        <v>232</v>
      </c>
      <c r="J2083" t="s">
        <v>88</v>
      </c>
      <c r="K2083" t="s">
        <v>107</v>
      </c>
      <c r="L2083" t="s">
        <v>128</v>
      </c>
      <c r="M2083">
        <v>1</v>
      </c>
      <c r="N2083" s="47">
        <v>250</v>
      </c>
      <c r="O2083" s="47">
        <v>0</v>
      </c>
      <c r="P2083" s="47">
        <v>0</v>
      </c>
      <c r="Q2083" s="47">
        <v>0</v>
      </c>
      <c r="R2083" s="47">
        <v>0</v>
      </c>
      <c r="S2083" s="47">
        <v>250</v>
      </c>
      <c r="T2083" s="47">
        <v>225</v>
      </c>
      <c r="U2083" s="47">
        <v>225</v>
      </c>
      <c r="V2083" t="s">
        <v>71</v>
      </c>
      <c r="W2083" t="s">
        <v>72</v>
      </c>
      <c r="X2083"/>
      <c r="Y2083" t="s">
        <v>240</v>
      </c>
      <c r="Z2083" s="43" t="str">
        <f>Raw_data[[#This Row],[Month]]&amp;Raw_data[[#This Row],[Locations]]&amp;Raw_data[[#This Row],[Looker2]]</f>
        <v>45292Dallas Ft WorthIOP</v>
      </c>
      <c r="AA2083" s="44" t="str">
        <f>IFERROR(VLOOKUP(Raw_data[[#This Row],[Description]],'LU Table'!$A$1:$B$50,2,0),"")</f>
        <v>IOP</v>
      </c>
      <c r="AB2083" s="44" t="str">
        <f>TRIM(MID(Raw_data[[#This Row],[Location]],LEN("Positive Recovery- ")+1,LEN(Raw_data[[#This Row],[Location]])))</f>
        <v>Dallas Ft Worth</v>
      </c>
      <c r="AC2083" s="45">
        <f t="shared" si="33"/>
        <v>45292</v>
      </c>
      <c r="AD2083" s="44" t="str">
        <f>VLOOKUP(Raw_data[[#This Row],[Locations]]&amp;Raw_data[[#This Row],[Looker2]],Category!A:E,5,0)</f>
        <v>Company Owned</v>
      </c>
      <c r="AE2083" s="44" t="str">
        <f>Raw_data[[#This Row],[Locations]]&amp;Raw_data[[#This Row],[Looker2]]</f>
        <v>Dallas Ft WorthIOP</v>
      </c>
    </row>
    <row r="2084" spans="1:31">
      <c r="A2084" s="15">
        <v>45313</v>
      </c>
      <c r="B2084" s="15">
        <v>45310</v>
      </c>
      <c r="C2084" t="s">
        <v>9</v>
      </c>
      <c r="D2084">
        <v>208306</v>
      </c>
      <c r="E2084" t="s">
        <v>1085</v>
      </c>
      <c r="F2084" t="s">
        <v>330</v>
      </c>
      <c r="G2084" t="s">
        <v>1086</v>
      </c>
      <c r="H2084" t="s">
        <v>166</v>
      </c>
      <c r="I2084" t="s">
        <v>232</v>
      </c>
      <c r="J2084" t="s">
        <v>94</v>
      </c>
      <c r="K2084" t="s">
        <v>75</v>
      </c>
      <c r="L2084" t="s">
        <v>129</v>
      </c>
      <c r="M2084">
        <v>1</v>
      </c>
      <c r="N2084" s="47">
        <v>325</v>
      </c>
      <c r="O2084" s="47">
        <v>0</v>
      </c>
      <c r="P2084" s="47">
        <v>0</v>
      </c>
      <c r="Q2084" s="47">
        <v>0</v>
      </c>
      <c r="R2084" s="47">
        <v>0</v>
      </c>
      <c r="S2084" s="47">
        <v>0</v>
      </c>
      <c r="T2084" s="47">
        <v>292.5</v>
      </c>
      <c r="U2084" s="47">
        <v>240</v>
      </c>
      <c r="V2084" t="s">
        <v>71</v>
      </c>
      <c r="W2084" t="s">
        <v>72</v>
      </c>
      <c r="X2084"/>
      <c r="Y2084" t="s">
        <v>240</v>
      </c>
      <c r="Z2084" s="43" t="str">
        <f>Raw_data[[#This Row],[Month]]&amp;Raw_data[[#This Row],[Locations]]&amp;Raw_data[[#This Row],[Looker2]]</f>
        <v>45292The WoodlandsPHP</v>
      </c>
      <c r="AA2084" s="44" t="str">
        <f>IFERROR(VLOOKUP(Raw_data[[#This Row],[Description]],'LU Table'!$A$1:$B$50,2,0),"")</f>
        <v>PHP</v>
      </c>
      <c r="AB2084" s="44" t="str">
        <f>TRIM(MID(Raw_data[[#This Row],[Location]],LEN("Positive Recovery- ")+1,LEN(Raw_data[[#This Row],[Location]])))</f>
        <v>The Woodlands</v>
      </c>
      <c r="AC2084" s="45">
        <f t="shared" si="33"/>
        <v>45292</v>
      </c>
      <c r="AD2084" s="44" t="str">
        <f>VLOOKUP(Raw_data[[#This Row],[Locations]]&amp;Raw_data[[#This Row],[Looker2]],Category!A:E,5,0)</f>
        <v>Affiliate</v>
      </c>
      <c r="AE2084" s="44" t="str">
        <f>Raw_data[[#This Row],[Locations]]&amp;Raw_data[[#This Row],[Looker2]]</f>
        <v>The WoodlandsPHP</v>
      </c>
    </row>
    <row r="2085" spans="1:31">
      <c r="A2085" s="15">
        <v>45313</v>
      </c>
      <c r="B2085" s="15">
        <v>45311</v>
      </c>
      <c r="C2085" t="s">
        <v>9</v>
      </c>
      <c r="D2085">
        <v>208060</v>
      </c>
      <c r="E2085" t="s">
        <v>714</v>
      </c>
      <c r="F2085" t="s">
        <v>715</v>
      </c>
      <c r="G2085" t="s">
        <v>532</v>
      </c>
      <c r="H2085" t="s">
        <v>151</v>
      </c>
      <c r="I2085" t="s">
        <v>232</v>
      </c>
      <c r="J2085" t="s">
        <v>89</v>
      </c>
      <c r="K2085" t="s">
        <v>16</v>
      </c>
      <c r="L2085" t="s">
        <v>131</v>
      </c>
      <c r="M2085">
        <v>1</v>
      </c>
      <c r="N2085" s="47">
        <v>425</v>
      </c>
      <c r="O2085" s="47">
        <v>0</v>
      </c>
      <c r="P2085" s="47">
        <v>0</v>
      </c>
      <c r="Q2085" s="47">
        <v>0</v>
      </c>
      <c r="R2085" s="47">
        <v>0</v>
      </c>
      <c r="S2085" s="47">
        <v>0</v>
      </c>
      <c r="T2085" s="47">
        <v>382.5</v>
      </c>
      <c r="U2085" s="47">
        <v>-42.5</v>
      </c>
      <c r="V2085" t="s">
        <v>71</v>
      </c>
      <c r="W2085" t="s">
        <v>72</v>
      </c>
      <c r="X2085"/>
      <c r="Y2085" t="s">
        <v>240</v>
      </c>
      <c r="Z2085" s="43" t="str">
        <f>Raw_data[[#This Row],[Month]]&amp;Raw_data[[#This Row],[Locations]]&amp;Raw_data[[#This Row],[Looker2]]</f>
        <v>45292Garden OaksRTC</v>
      </c>
      <c r="AA2085" s="44" t="str">
        <f>IFERROR(VLOOKUP(Raw_data[[#This Row],[Description]],'LU Table'!$A$1:$B$50,2,0),"")</f>
        <v>RTC</v>
      </c>
      <c r="AB2085" s="44" t="str">
        <f>TRIM(MID(Raw_data[[#This Row],[Location]],LEN("Positive Recovery- ")+1,LEN(Raw_data[[#This Row],[Location]])))</f>
        <v>Garden Oaks</v>
      </c>
      <c r="AC2085" s="45">
        <f t="shared" si="33"/>
        <v>45292</v>
      </c>
      <c r="AD2085" s="44" t="str">
        <f>VLOOKUP(Raw_data[[#This Row],[Locations]]&amp;Raw_data[[#This Row],[Looker2]],Category!A:E,5,0)</f>
        <v>Company Owned</v>
      </c>
      <c r="AE2085" s="44" t="str">
        <f>Raw_data[[#This Row],[Locations]]&amp;Raw_data[[#This Row],[Looker2]]</f>
        <v>Garden OaksRTC</v>
      </c>
    </row>
    <row r="2086" spans="1:31">
      <c r="A2086" s="15">
        <v>45313</v>
      </c>
      <c r="B2086" s="15">
        <v>45311</v>
      </c>
      <c r="C2086" t="s">
        <v>9</v>
      </c>
      <c r="D2086">
        <v>208061</v>
      </c>
      <c r="E2086" t="s">
        <v>1061</v>
      </c>
      <c r="F2086" t="s">
        <v>278</v>
      </c>
      <c r="G2086" t="s">
        <v>1062</v>
      </c>
      <c r="H2086" t="s">
        <v>152</v>
      </c>
      <c r="I2086" t="s">
        <v>232</v>
      </c>
      <c r="J2086" t="s">
        <v>96</v>
      </c>
      <c r="K2086" t="s">
        <v>57</v>
      </c>
      <c r="L2086" t="s">
        <v>130</v>
      </c>
      <c r="M2086">
        <v>1</v>
      </c>
      <c r="N2086" s="47">
        <v>428</v>
      </c>
      <c r="O2086" s="47">
        <v>0</v>
      </c>
      <c r="P2086" s="47">
        <v>0</v>
      </c>
      <c r="Q2086" s="47">
        <v>0</v>
      </c>
      <c r="R2086" s="47">
        <v>0</v>
      </c>
      <c r="S2086" s="47">
        <v>0</v>
      </c>
      <c r="T2086" s="47">
        <v>385.2</v>
      </c>
      <c r="U2086" s="47">
        <v>-42.8</v>
      </c>
      <c r="V2086" t="s">
        <v>71</v>
      </c>
      <c r="W2086" t="s">
        <v>72</v>
      </c>
      <c r="X2086"/>
      <c r="Y2086" t="s">
        <v>240</v>
      </c>
      <c r="Z2086" s="43" t="str">
        <f>Raw_data[[#This Row],[Month]]&amp;Raw_data[[#This Row],[Locations]]&amp;Raw_data[[#This Row],[Looker2]]</f>
        <v>45292Hill CountryRTC</v>
      </c>
      <c r="AA2086" s="44" t="str">
        <f>IFERROR(VLOOKUP(Raw_data[[#This Row],[Description]],'LU Table'!$A$1:$B$50,2,0),"")</f>
        <v>RTC</v>
      </c>
      <c r="AB2086" s="44" t="str">
        <f>TRIM(MID(Raw_data[[#This Row],[Location]],LEN("Positive Recovery- ")+1,LEN(Raw_data[[#This Row],[Location]])))</f>
        <v>Hill Country</v>
      </c>
      <c r="AC2086" s="45">
        <f t="shared" si="33"/>
        <v>45292</v>
      </c>
      <c r="AD2086" s="44" t="str">
        <f>VLOOKUP(Raw_data[[#This Row],[Locations]]&amp;Raw_data[[#This Row],[Looker2]],Category!A:E,5,0)</f>
        <v>Company Owned</v>
      </c>
      <c r="AE2086" s="44" t="str">
        <f>Raw_data[[#This Row],[Locations]]&amp;Raw_data[[#This Row],[Looker2]]</f>
        <v>Hill CountryRTC</v>
      </c>
    </row>
    <row r="2087" spans="1:31">
      <c r="A2087" s="15">
        <v>45313</v>
      </c>
      <c r="B2087" s="15">
        <v>45311</v>
      </c>
      <c r="C2087" t="s">
        <v>9</v>
      </c>
      <c r="D2087">
        <v>208062</v>
      </c>
      <c r="E2087" t="s">
        <v>1111</v>
      </c>
      <c r="F2087" t="s">
        <v>1112</v>
      </c>
      <c r="G2087" t="s">
        <v>1113</v>
      </c>
      <c r="H2087" t="s">
        <v>151</v>
      </c>
      <c r="I2087" t="s">
        <v>232</v>
      </c>
      <c r="J2087" t="s">
        <v>17</v>
      </c>
      <c r="K2087" t="s">
        <v>16</v>
      </c>
      <c r="L2087" t="s">
        <v>131</v>
      </c>
      <c r="M2087">
        <v>1</v>
      </c>
      <c r="N2087" s="47">
        <v>400</v>
      </c>
      <c r="O2087" s="47">
        <v>0</v>
      </c>
      <c r="P2087" s="47">
        <v>0</v>
      </c>
      <c r="Q2087" s="47">
        <v>0</v>
      </c>
      <c r="R2087" s="47">
        <v>0</v>
      </c>
      <c r="S2087" s="47">
        <v>0</v>
      </c>
      <c r="T2087" s="47">
        <v>400</v>
      </c>
      <c r="U2087" s="47">
        <v>0</v>
      </c>
      <c r="V2087" t="s">
        <v>71</v>
      </c>
      <c r="W2087" t="s">
        <v>72</v>
      </c>
      <c r="X2087"/>
      <c r="Y2087" t="s">
        <v>240</v>
      </c>
      <c r="Z2087" s="43" t="str">
        <f>Raw_data[[#This Row],[Month]]&amp;Raw_data[[#This Row],[Locations]]&amp;Raw_data[[#This Row],[Looker2]]</f>
        <v>45292Garden OaksRTC</v>
      </c>
      <c r="AA2087" s="44" t="str">
        <f>IFERROR(VLOOKUP(Raw_data[[#This Row],[Description]],'LU Table'!$A$1:$B$50,2,0),"")</f>
        <v>RTC</v>
      </c>
      <c r="AB2087" s="44" t="str">
        <f>TRIM(MID(Raw_data[[#This Row],[Location]],LEN("Positive Recovery- ")+1,LEN(Raw_data[[#This Row],[Location]])))</f>
        <v>Garden Oaks</v>
      </c>
      <c r="AC2087" s="45">
        <f t="shared" si="33"/>
        <v>45292</v>
      </c>
      <c r="AD2087" s="44" t="str">
        <f>VLOOKUP(Raw_data[[#This Row],[Locations]]&amp;Raw_data[[#This Row],[Looker2]],Category!A:E,5,0)</f>
        <v>Company Owned</v>
      </c>
      <c r="AE2087" s="44" t="str">
        <f>Raw_data[[#This Row],[Locations]]&amp;Raw_data[[#This Row],[Looker2]]</f>
        <v>Garden OaksRTC</v>
      </c>
    </row>
    <row r="2088" spans="1:31">
      <c r="A2088" s="15">
        <v>45313</v>
      </c>
      <c r="B2088" s="15">
        <v>45311</v>
      </c>
      <c r="C2088" t="s">
        <v>9</v>
      </c>
      <c r="D2088">
        <v>208063</v>
      </c>
      <c r="E2088" t="s">
        <v>999</v>
      </c>
      <c r="F2088" t="s">
        <v>1000</v>
      </c>
      <c r="G2088" t="s">
        <v>317</v>
      </c>
      <c r="H2088" t="s">
        <v>151</v>
      </c>
      <c r="I2088" t="s">
        <v>232</v>
      </c>
      <c r="J2088" t="s">
        <v>88</v>
      </c>
      <c r="K2088" t="s">
        <v>16</v>
      </c>
      <c r="L2088" t="s">
        <v>131</v>
      </c>
      <c r="M2088">
        <v>1</v>
      </c>
      <c r="N2088" s="47">
        <v>500</v>
      </c>
      <c r="O2088" s="47">
        <v>0</v>
      </c>
      <c r="P2088" s="47">
        <v>0</v>
      </c>
      <c r="Q2088" s="47">
        <v>0</v>
      </c>
      <c r="R2088" s="47">
        <v>0</v>
      </c>
      <c r="S2088" s="47">
        <v>0</v>
      </c>
      <c r="T2088" s="47">
        <v>450</v>
      </c>
      <c r="U2088" s="47">
        <v>50</v>
      </c>
      <c r="V2088" t="s">
        <v>71</v>
      </c>
      <c r="W2088" t="s">
        <v>72</v>
      </c>
      <c r="X2088"/>
      <c r="Y2088" t="s">
        <v>240</v>
      </c>
      <c r="Z2088" s="43" t="str">
        <f>Raw_data[[#This Row],[Month]]&amp;Raw_data[[#This Row],[Locations]]&amp;Raw_data[[#This Row],[Looker2]]</f>
        <v>45292Garden OaksRTC</v>
      </c>
      <c r="AA2088" s="44" t="str">
        <f>IFERROR(VLOOKUP(Raw_data[[#This Row],[Description]],'LU Table'!$A$1:$B$50,2,0),"")</f>
        <v>RTC</v>
      </c>
      <c r="AB2088" s="44" t="str">
        <f>TRIM(MID(Raw_data[[#This Row],[Location]],LEN("Positive Recovery- ")+1,LEN(Raw_data[[#This Row],[Location]])))</f>
        <v>Garden Oaks</v>
      </c>
      <c r="AC2088" s="45">
        <f t="shared" si="33"/>
        <v>45292</v>
      </c>
      <c r="AD2088" s="44" t="str">
        <f>VLOOKUP(Raw_data[[#This Row],[Locations]]&amp;Raw_data[[#This Row],[Looker2]],Category!A:E,5,0)</f>
        <v>Company Owned</v>
      </c>
      <c r="AE2088" s="44" t="str">
        <f>Raw_data[[#This Row],[Locations]]&amp;Raw_data[[#This Row],[Looker2]]</f>
        <v>Garden OaksRTC</v>
      </c>
    </row>
    <row r="2089" spans="1:31">
      <c r="A2089" s="15">
        <v>45313</v>
      </c>
      <c r="B2089" s="15">
        <v>45311</v>
      </c>
      <c r="C2089" t="s">
        <v>9</v>
      </c>
      <c r="D2089">
        <v>208064</v>
      </c>
      <c r="E2089" t="s">
        <v>110</v>
      </c>
      <c r="F2089" t="s">
        <v>386</v>
      </c>
      <c r="G2089" t="s">
        <v>387</v>
      </c>
      <c r="H2089" t="s">
        <v>151</v>
      </c>
      <c r="I2089" t="s">
        <v>232</v>
      </c>
      <c r="J2089" t="s">
        <v>88</v>
      </c>
      <c r="K2089" t="s">
        <v>57</v>
      </c>
      <c r="L2089" t="s">
        <v>130</v>
      </c>
      <c r="M2089">
        <v>1</v>
      </c>
      <c r="N2089" s="47">
        <v>500</v>
      </c>
      <c r="O2089" s="47">
        <v>0</v>
      </c>
      <c r="P2089" s="47">
        <v>0</v>
      </c>
      <c r="Q2089" s="47">
        <v>0</v>
      </c>
      <c r="R2089" s="47">
        <v>0</v>
      </c>
      <c r="S2089" s="47">
        <v>500</v>
      </c>
      <c r="T2089" s="47">
        <v>450</v>
      </c>
      <c r="U2089" s="47">
        <v>450</v>
      </c>
      <c r="V2089" t="s">
        <v>71</v>
      </c>
      <c r="W2089" t="s">
        <v>72</v>
      </c>
      <c r="X2089"/>
      <c r="Y2089" t="s">
        <v>240</v>
      </c>
      <c r="Z2089" s="43" t="str">
        <f>Raw_data[[#This Row],[Month]]&amp;Raw_data[[#This Row],[Locations]]&amp;Raw_data[[#This Row],[Looker2]]</f>
        <v>45292Hill CountryRTC</v>
      </c>
      <c r="AA2089" s="44" t="str">
        <f>IFERROR(VLOOKUP(Raw_data[[#This Row],[Description]],'LU Table'!$A$1:$B$50,2,0),"")</f>
        <v>RTC</v>
      </c>
      <c r="AB2089" s="44" t="str">
        <f>TRIM(MID(Raw_data[[#This Row],[Location]],LEN("Positive Recovery- ")+1,LEN(Raw_data[[#This Row],[Location]])))</f>
        <v>Hill Country</v>
      </c>
      <c r="AC2089" s="45">
        <f t="shared" si="33"/>
        <v>45292</v>
      </c>
      <c r="AD2089" s="44" t="str">
        <f>VLOOKUP(Raw_data[[#This Row],[Locations]]&amp;Raw_data[[#This Row],[Looker2]],Category!A:E,5,0)</f>
        <v>Company Owned</v>
      </c>
      <c r="AE2089" s="44" t="str">
        <f>Raw_data[[#This Row],[Locations]]&amp;Raw_data[[#This Row],[Looker2]]</f>
        <v>Hill CountryRTC</v>
      </c>
    </row>
    <row r="2090" spans="1:31">
      <c r="A2090" s="15">
        <v>45313</v>
      </c>
      <c r="B2090" s="15">
        <v>45311</v>
      </c>
      <c r="C2090" t="s">
        <v>9</v>
      </c>
      <c r="D2090">
        <v>208065</v>
      </c>
      <c r="E2090" t="s">
        <v>1100</v>
      </c>
      <c r="F2090" t="s">
        <v>608</v>
      </c>
      <c r="G2090" t="s">
        <v>631</v>
      </c>
      <c r="H2090" t="s">
        <v>627</v>
      </c>
      <c r="I2090" t="s">
        <v>232</v>
      </c>
      <c r="J2090" t="s">
        <v>94</v>
      </c>
      <c r="K2090" t="s">
        <v>57</v>
      </c>
      <c r="L2090" t="s">
        <v>130</v>
      </c>
      <c r="M2090">
        <v>1</v>
      </c>
      <c r="N2090" s="47">
        <v>495</v>
      </c>
      <c r="O2090" s="47">
        <v>0</v>
      </c>
      <c r="P2090" s="47">
        <v>0</v>
      </c>
      <c r="Q2090" s="47">
        <v>0</v>
      </c>
      <c r="R2090" s="47">
        <v>0</v>
      </c>
      <c r="S2090" s="47">
        <v>0</v>
      </c>
      <c r="T2090" s="47">
        <v>445.5</v>
      </c>
      <c r="U2090" s="47">
        <v>49.5</v>
      </c>
      <c r="V2090" t="s">
        <v>71</v>
      </c>
      <c r="W2090" t="s">
        <v>72</v>
      </c>
      <c r="X2090"/>
      <c r="Y2090" t="s">
        <v>240</v>
      </c>
      <c r="Z2090" s="43" t="str">
        <f>Raw_data[[#This Row],[Month]]&amp;Raw_data[[#This Row],[Locations]]&amp;Raw_data[[#This Row],[Looker2]]</f>
        <v>45292Hill CountryRTC</v>
      </c>
      <c r="AA2090" s="44" t="str">
        <f>IFERROR(VLOOKUP(Raw_data[[#This Row],[Description]],'LU Table'!$A$1:$B$50,2,0),"")</f>
        <v>RTC</v>
      </c>
      <c r="AB2090" s="44" t="str">
        <f>TRIM(MID(Raw_data[[#This Row],[Location]],LEN("Positive Recovery- ")+1,LEN(Raw_data[[#This Row],[Location]])))</f>
        <v>Hill Country</v>
      </c>
      <c r="AC2090" s="45">
        <f t="shared" si="33"/>
        <v>45292</v>
      </c>
      <c r="AD2090" s="44" t="str">
        <f>VLOOKUP(Raw_data[[#This Row],[Locations]]&amp;Raw_data[[#This Row],[Looker2]],Category!A:E,5,0)</f>
        <v>Company Owned</v>
      </c>
      <c r="AE2090" s="44" t="str">
        <f>Raw_data[[#This Row],[Locations]]&amp;Raw_data[[#This Row],[Looker2]]</f>
        <v>Hill CountryRTC</v>
      </c>
    </row>
    <row r="2091" spans="1:31">
      <c r="A2091" s="15">
        <v>45313</v>
      </c>
      <c r="B2091" s="15">
        <v>45311</v>
      </c>
      <c r="C2091" t="s">
        <v>9</v>
      </c>
      <c r="D2091">
        <v>208066</v>
      </c>
      <c r="E2091" t="s">
        <v>1109</v>
      </c>
      <c r="F2091" t="s">
        <v>311</v>
      </c>
      <c r="G2091" t="s">
        <v>1110</v>
      </c>
      <c r="H2091" t="s">
        <v>151</v>
      </c>
      <c r="I2091" t="s">
        <v>232</v>
      </c>
      <c r="J2091" t="s">
        <v>17</v>
      </c>
      <c r="K2091" t="s">
        <v>57</v>
      </c>
      <c r="L2091" t="s">
        <v>130</v>
      </c>
      <c r="M2091">
        <v>1</v>
      </c>
      <c r="N2091" s="47">
        <v>518.75</v>
      </c>
      <c r="O2091" s="47">
        <v>0</v>
      </c>
      <c r="P2091" s="47">
        <v>0</v>
      </c>
      <c r="Q2091" s="47">
        <v>0</v>
      </c>
      <c r="R2091" s="47">
        <v>0</v>
      </c>
      <c r="S2091" s="47">
        <v>0</v>
      </c>
      <c r="T2091" s="47">
        <v>518.75</v>
      </c>
      <c r="U2091" s="47">
        <v>0</v>
      </c>
      <c r="V2091" t="s">
        <v>71</v>
      </c>
      <c r="W2091" t="s">
        <v>72</v>
      </c>
      <c r="X2091"/>
      <c r="Y2091" t="s">
        <v>240</v>
      </c>
      <c r="Z2091" s="43" t="str">
        <f>Raw_data[[#This Row],[Month]]&amp;Raw_data[[#This Row],[Locations]]&amp;Raw_data[[#This Row],[Looker2]]</f>
        <v>45292Hill CountryRTC</v>
      </c>
      <c r="AA2091" s="44" t="str">
        <f>IFERROR(VLOOKUP(Raw_data[[#This Row],[Description]],'LU Table'!$A$1:$B$50,2,0),"")</f>
        <v>RTC</v>
      </c>
      <c r="AB2091" s="44" t="str">
        <f>TRIM(MID(Raw_data[[#This Row],[Location]],LEN("Positive Recovery- ")+1,LEN(Raw_data[[#This Row],[Location]])))</f>
        <v>Hill Country</v>
      </c>
      <c r="AC2091" s="45">
        <f t="shared" si="33"/>
        <v>45292</v>
      </c>
      <c r="AD2091" s="44" t="str">
        <f>VLOOKUP(Raw_data[[#This Row],[Locations]]&amp;Raw_data[[#This Row],[Looker2]],Category!A:E,5,0)</f>
        <v>Company Owned</v>
      </c>
      <c r="AE2091" s="44" t="str">
        <f>Raw_data[[#This Row],[Locations]]&amp;Raw_data[[#This Row],[Looker2]]</f>
        <v>Hill CountryRTC</v>
      </c>
    </row>
    <row r="2092" spans="1:31">
      <c r="A2092" s="15">
        <v>45313</v>
      </c>
      <c r="B2092" s="15">
        <v>45311</v>
      </c>
      <c r="C2092" t="s">
        <v>9</v>
      </c>
      <c r="D2092">
        <v>208067</v>
      </c>
      <c r="E2092" t="s">
        <v>1072</v>
      </c>
      <c r="F2092" t="s">
        <v>321</v>
      </c>
      <c r="G2092" t="s">
        <v>1073</v>
      </c>
      <c r="H2092" t="s">
        <v>151</v>
      </c>
      <c r="I2092" t="s">
        <v>232</v>
      </c>
      <c r="J2092" t="s">
        <v>87</v>
      </c>
      <c r="K2092" t="s">
        <v>107</v>
      </c>
      <c r="L2092" t="s">
        <v>131</v>
      </c>
      <c r="M2092">
        <v>1</v>
      </c>
      <c r="N2092" s="47">
        <v>470</v>
      </c>
      <c r="O2092" s="47">
        <v>0</v>
      </c>
      <c r="P2092" s="47">
        <v>0</v>
      </c>
      <c r="Q2092" s="47">
        <v>0</v>
      </c>
      <c r="R2092" s="47">
        <v>0</v>
      </c>
      <c r="S2092" s="47">
        <v>0</v>
      </c>
      <c r="T2092" s="47">
        <v>423</v>
      </c>
      <c r="U2092" s="47">
        <v>70.5</v>
      </c>
      <c r="V2092" t="s">
        <v>71</v>
      </c>
      <c r="W2092" t="s">
        <v>72</v>
      </c>
      <c r="X2092"/>
      <c r="Y2092" t="s">
        <v>240</v>
      </c>
      <c r="Z2092" s="43" t="str">
        <f>Raw_data[[#This Row],[Month]]&amp;Raw_data[[#This Row],[Locations]]&amp;Raw_data[[#This Row],[Looker2]]</f>
        <v>45292Dallas Ft WorthRTC</v>
      </c>
      <c r="AA2092" s="44" t="str">
        <f>IFERROR(VLOOKUP(Raw_data[[#This Row],[Description]],'LU Table'!$A$1:$B$50,2,0),"")</f>
        <v>RTC</v>
      </c>
      <c r="AB2092" s="44" t="str">
        <f>TRIM(MID(Raw_data[[#This Row],[Location]],LEN("Positive Recovery- ")+1,LEN(Raw_data[[#This Row],[Location]])))</f>
        <v>Dallas Ft Worth</v>
      </c>
      <c r="AC2092" s="45">
        <f t="shared" si="33"/>
        <v>45292</v>
      </c>
      <c r="AD2092" s="44" t="str">
        <f>VLOOKUP(Raw_data[[#This Row],[Locations]]&amp;Raw_data[[#This Row],[Looker2]],Category!A:E,5,0)</f>
        <v>Company Owned</v>
      </c>
      <c r="AE2092" s="44" t="str">
        <f>Raw_data[[#This Row],[Locations]]&amp;Raw_data[[#This Row],[Looker2]]</f>
        <v>Dallas Ft WorthRTC</v>
      </c>
    </row>
    <row r="2093" spans="1:31">
      <c r="A2093" s="15">
        <v>45313</v>
      </c>
      <c r="B2093" s="15">
        <v>45311</v>
      </c>
      <c r="C2093" t="s">
        <v>9</v>
      </c>
      <c r="D2093">
        <v>208068</v>
      </c>
      <c r="E2093" t="s">
        <v>124</v>
      </c>
      <c r="F2093" t="s">
        <v>316</v>
      </c>
      <c r="G2093" t="s">
        <v>443</v>
      </c>
      <c r="H2093" t="s">
        <v>152</v>
      </c>
      <c r="I2093" t="s">
        <v>232</v>
      </c>
      <c r="J2093" t="s">
        <v>96</v>
      </c>
      <c r="K2093" t="s">
        <v>107</v>
      </c>
      <c r="L2093" t="s">
        <v>131</v>
      </c>
      <c r="M2093">
        <v>1</v>
      </c>
      <c r="N2093" s="47">
        <v>428</v>
      </c>
      <c r="O2093" s="47">
        <v>0</v>
      </c>
      <c r="P2093" s="47">
        <v>0</v>
      </c>
      <c r="Q2093" s="47">
        <v>0</v>
      </c>
      <c r="R2093" s="47">
        <v>0</v>
      </c>
      <c r="S2093" s="47">
        <v>0</v>
      </c>
      <c r="T2093" s="47">
        <v>385.2</v>
      </c>
      <c r="U2093" s="47">
        <v>64.2</v>
      </c>
      <c r="V2093" t="s">
        <v>71</v>
      </c>
      <c r="W2093" t="s">
        <v>72</v>
      </c>
      <c r="X2093"/>
      <c r="Y2093" t="s">
        <v>240</v>
      </c>
      <c r="Z2093" s="43" t="str">
        <f>Raw_data[[#This Row],[Month]]&amp;Raw_data[[#This Row],[Locations]]&amp;Raw_data[[#This Row],[Looker2]]</f>
        <v>45292Dallas Ft WorthRTC</v>
      </c>
      <c r="AA2093" s="44" t="str">
        <f>IFERROR(VLOOKUP(Raw_data[[#This Row],[Description]],'LU Table'!$A$1:$B$50,2,0),"")</f>
        <v>RTC</v>
      </c>
      <c r="AB2093" s="44" t="str">
        <f>TRIM(MID(Raw_data[[#This Row],[Location]],LEN("Positive Recovery- ")+1,LEN(Raw_data[[#This Row],[Location]])))</f>
        <v>Dallas Ft Worth</v>
      </c>
      <c r="AC2093" s="45">
        <f t="shared" si="33"/>
        <v>45292</v>
      </c>
      <c r="AD2093" s="44" t="str">
        <f>VLOOKUP(Raw_data[[#This Row],[Locations]]&amp;Raw_data[[#This Row],[Looker2]],Category!A:E,5,0)</f>
        <v>Company Owned</v>
      </c>
      <c r="AE2093" s="44" t="str">
        <f>Raw_data[[#This Row],[Locations]]&amp;Raw_data[[#This Row],[Looker2]]</f>
        <v>Dallas Ft WorthRTC</v>
      </c>
    </row>
    <row r="2094" spans="1:31">
      <c r="A2094" s="15">
        <v>45313</v>
      </c>
      <c r="B2094" s="15">
        <v>45311</v>
      </c>
      <c r="C2094" t="s">
        <v>9</v>
      </c>
      <c r="D2094">
        <v>208069</v>
      </c>
      <c r="E2094" t="s">
        <v>1108</v>
      </c>
      <c r="F2094" t="s">
        <v>349</v>
      </c>
      <c r="G2094" t="s">
        <v>490</v>
      </c>
      <c r="H2094" t="s">
        <v>151</v>
      </c>
      <c r="I2094" t="s">
        <v>232</v>
      </c>
      <c r="J2094" t="s">
        <v>89</v>
      </c>
      <c r="K2094" t="s">
        <v>16</v>
      </c>
      <c r="L2094" t="s">
        <v>131</v>
      </c>
      <c r="M2094">
        <v>1</v>
      </c>
      <c r="N2094" s="47">
        <v>425</v>
      </c>
      <c r="O2094" s="47">
        <v>0</v>
      </c>
      <c r="P2094" s="47">
        <v>0</v>
      </c>
      <c r="Q2094" s="47">
        <v>0</v>
      </c>
      <c r="R2094" s="47">
        <v>0</v>
      </c>
      <c r="S2094" s="47">
        <v>0</v>
      </c>
      <c r="T2094" s="47">
        <v>382.5</v>
      </c>
      <c r="U2094" s="47">
        <v>-42.5</v>
      </c>
      <c r="V2094" t="s">
        <v>71</v>
      </c>
      <c r="W2094" t="s">
        <v>72</v>
      </c>
      <c r="X2094"/>
      <c r="Y2094" t="s">
        <v>240</v>
      </c>
      <c r="Z2094" s="43" t="str">
        <f>Raw_data[[#This Row],[Month]]&amp;Raw_data[[#This Row],[Locations]]&amp;Raw_data[[#This Row],[Looker2]]</f>
        <v>45292Garden OaksRTC</v>
      </c>
      <c r="AA2094" s="44" t="str">
        <f>IFERROR(VLOOKUP(Raw_data[[#This Row],[Description]],'LU Table'!$A$1:$B$50,2,0),"")</f>
        <v>RTC</v>
      </c>
      <c r="AB2094" s="44" t="str">
        <f>TRIM(MID(Raw_data[[#This Row],[Location]],LEN("Positive Recovery- ")+1,LEN(Raw_data[[#This Row],[Location]])))</f>
        <v>Garden Oaks</v>
      </c>
      <c r="AC2094" s="45">
        <f t="shared" si="33"/>
        <v>45292</v>
      </c>
      <c r="AD2094" s="44" t="str">
        <f>VLOOKUP(Raw_data[[#This Row],[Locations]]&amp;Raw_data[[#This Row],[Looker2]],Category!A:E,5,0)</f>
        <v>Company Owned</v>
      </c>
      <c r="AE2094" s="44" t="str">
        <f>Raw_data[[#This Row],[Locations]]&amp;Raw_data[[#This Row],[Looker2]]</f>
        <v>Garden OaksRTC</v>
      </c>
    </row>
    <row r="2095" spans="1:31">
      <c r="A2095" s="15">
        <v>45313</v>
      </c>
      <c r="B2095" s="15">
        <v>45311</v>
      </c>
      <c r="C2095" t="s">
        <v>9</v>
      </c>
      <c r="D2095">
        <v>208070</v>
      </c>
      <c r="E2095" t="s">
        <v>891</v>
      </c>
      <c r="F2095" t="s">
        <v>597</v>
      </c>
      <c r="G2095" t="s">
        <v>892</v>
      </c>
      <c r="H2095" t="s">
        <v>173</v>
      </c>
      <c r="I2095" t="s">
        <v>232</v>
      </c>
      <c r="J2095" t="s">
        <v>90</v>
      </c>
      <c r="K2095" t="s">
        <v>107</v>
      </c>
      <c r="L2095" t="s">
        <v>130</v>
      </c>
      <c r="M2095">
        <v>1</v>
      </c>
      <c r="N2095" s="47">
        <v>450</v>
      </c>
      <c r="O2095" s="47">
        <v>0</v>
      </c>
      <c r="P2095" s="47">
        <v>0</v>
      </c>
      <c r="Q2095" s="47">
        <v>0</v>
      </c>
      <c r="R2095" s="47">
        <v>0</v>
      </c>
      <c r="S2095" s="47">
        <v>15</v>
      </c>
      <c r="T2095" s="47">
        <v>405</v>
      </c>
      <c r="U2095" s="47">
        <v>-30</v>
      </c>
      <c r="V2095" t="s">
        <v>71</v>
      </c>
      <c r="W2095" t="s">
        <v>72</v>
      </c>
      <c r="X2095"/>
      <c r="Y2095" t="s">
        <v>240</v>
      </c>
      <c r="Z2095" s="43" t="str">
        <f>Raw_data[[#This Row],[Month]]&amp;Raw_data[[#This Row],[Locations]]&amp;Raw_data[[#This Row],[Looker2]]</f>
        <v>45292Dallas Ft WorthRTC</v>
      </c>
      <c r="AA2095" s="44" t="str">
        <f>IFERROR(VLOOKUP(Raw_data[[#This Row],[Description]],'LU Table'!$A$1:$B$50,2,0),"")</f>
        <v>RTC</v>
      </c>
      <c r="AB2095" s="44" t="str">
        <f>TRIM(MID(Raw_data[[#This Row],[Location]],LEN("Positive Recovery- ")+1,LEN(Raw_data[[#This Row],[Location]])))</f>
        <v>Dallas Ft Worth</v>
      </c>
      <c r="AC2095" s="45">
        <f t="shared" si="33"/>
        <v>45292</v>
      </c>
      <c r="AD2095" s="44" t="str">
        <f>VLOOKUP(Raw_data[[#This Row],[Locations]]&amp;Raw_data[[#This Row],[Looker2]],Category!A:E,5,0)</f>
        <v>Company Owned</v>
      </c>
      <c r="AE2095" s="44" t="str">
        <f>Raw_data[[#This Row],[Locations]]&amp;Raw_data[[#This Row],[Looker2]]</f>
        <v>Dallas Ft WorthRTC</v>
      </c>
    </row>
    <row r="2096" spans="1:31">
      <c r="A2096" s="15">
        <v>45313</v>
      </c>
      <c r="B2096" s="15">
        <v>45311</v>
      </c>
      <c r="C2096" t="s">
        <v>9</v>
      </c>
      <c r="D2096">
        <v>208071</v>
      </c>
      <c r="E2096" t="s">
        <v>1004</v>
      </c>
      <c r="F2096" t="s">
        <v>324</v>
      </c>
      <c r="G2096" t="s">
        <v>1005</v>
      </c>
      <c r="H2096" t="s">
        <v>151</v>
      </c>
      <c r="I2096" t="s">
        <v>232</v>
      </c>
      <c r="J2096" t="s">
        <v>806</v>
      </c>
      <c r="K2096" t="s">
        <v>16</v>
      </c>
      <c r="L2096" t="s">
        <v>130</v>
      </c>
      <c r="M2096">
        <v>1</v>
      </c>
      <c r="N2096" s="47">
        <v>470</v>
      </c>
      <c r="O2096" s="47">
        <v>0</v>
      </c>
      <c r="P2096" s="47">
        <v>0</v>
      </c>
      <c r="Q2096" s="47">
        <v>0</v>
      </c>
      <c r="R2096" s="47">
        <v>0</v>
      </c>
      <c r="S2096" s="47">
        <v>0</v>
      </c>
      <c r="T2096" s="47">
        <v>423</v>
      </c>
      <c r="U2096" s="47">
        <v>423</v>
      </c>
      <c r="V2096" t="s">
        <v>71</v>
      </c>
      <c r="W2096" t="s">
        <v>72</v>
      </c>
      <c r="X2096"/>
      <c r="Y2096" t="s">
        <v>240</v>
      </c>
      <c r="Z2096" s="43" t="str">
        <f>Raw_data[[#This Row],[Month]]&amp;Raw_data[[#This Row],[Locations]]&amp;Raw_data[[#This Row],[Looker2]]</f>
        <v>45292Garden OaksRTC</v>
      </c>
      <c r="AA2096" s="44" t="str">
        <f>IFERROR(VLOOKUP(Raw_data[[#This Row],[Description]],'LU Table'!$A$1:$B$50,2,0),"")</f>
        <v>RTC</v>
      </c>
      <c r="AB2096" s="44" t="str">
        <f>TRIM(MID(Raw_data[[#This Row],[Location]],LEN("Positive Recovery- ")+1,LEN(Raw_data[[#This Row],[Location]])))</f>
        <v>Garden Oaks</v>
      </c>
      <c r="AC2096" s="45">
        <f t="shared" si="33"/>
        <v>45292</v>
      </c>
      <c r="AD2096" s="44" t="str">
        <f>VLOOKUP(Raw_data[[#This Row],[Locations]]&amp;Raw_data[[#This Row],[Looker2]],Category!A:E,5,0)</f>
        <v>Company Owned</v>
      </c>
      <c r="AE2096" s="44" t="str">
        <f>Raw_data[[#This Row],[Locations]]&amp;Raw_data[[#This Row],[Looker2]]</f>
        <v>Garden OaksRTC</v>
      </c>
    </row>
    <row r="2097" spans="1:31">
      <c r="A2097" s="15">
        <v>45313</v>
      </c>
      <c r="B2097" s="15">
        <v>45311</v>
      </c>
      <c r="C2097" t="s">
        <v>9</v>
      </c>
      <c r="D2097">
        <v>208072</v>
      </c>
      <c r="E2097" t="s">
        <v>1036</v>
      </c>
      <c r="F2097" t="s">
        <v>1037</v>
      </c>
      <c r="G2097" t="s">
        <v>1038</v>
      </c>
      <c r="H2097" t="s">
        <v>151</v>
      </c>
      <c r="I2097" t="s">
        <v>232</v>
      </c>
      <c r="J2097" t="s">
        <v>89</v>
      </c>
      <c r="K2097" t="s">
        <v>16</v>
      </c>
      <c r="L2097" t="s">
        <v>131</v>
      </c>
      <c r="M2097">
        <v>1</v>
      </c>
      <c r="N2097" s="47">
        <v>425</v>
      </c>
      <c r="O2097" s="47">
        <v>0</v>
      </c>
      <c r="P2097" s="47">
        <v>0</v>
      </c>
      <c r="Q2097" s="47">
        <v>0</v>
      </c>
      <c r="R2097" s="47">
        <v>0</v>
      </c>
      <c r="S2097" s="47">
        <v>0</v>
      </c>
      <c r="T2097" s="47">
        <v>382.5</v>
      </c>
      <c r="U2097" s="47">
        <v>-42.5</v>
      </c>
      <c r="V2097" t="s">
        <v>71</v>
      </c>
      <c r="W2097" t="s">
        <v>72</v>
      </c>
      <c r="X2097"/>
      <c r="Y2097" t="s">
        <v>240</v>
      </c>
      <c r="Z2097" s="43" t="str">
        <f>Raw_data[[#This Row],[Month]]&amp;Raw_data[[#This Row],[Locations]]&amp;Raw_data[[#This Row],[Looker2]]</f>
        <v>45292Garden OaksRTC</v>
      </c>
      <c r="AA2097" s="44" t="str">
        <f>IFERROR(VLOOKUP(Raw_data[[#This Row],[Description]],'LU Table'!$A$1:$B$50,2,0),"")</f>
        <v>RTC</v>
      </c>
      <c r="AB2097" s="44" t="str">
        <f>TRIM(MID(Raw_data[[#This Row],[Location]],LEN("Positive Recovery- ")+1,LEN(Raw_data[[#This Row],[Location]])))</f>
        <v>Garden Oaks</v>
      </c>
      <c r="AC2097" s="45">
        <f t="shared" si="33"/>
        <v>45292</v>
      </c>
      <c r="AD2097" s="44" t="str">
        <f>VLOOKUP(Raw_data[[#This Row],[Locations]]&amp;Raw_data[[#This Row],[Looker2]],Category!A:E,5,0)</f>
        <v>Company Owned</v>
      </c>
      <c r="AE2097" s="44" t="str">
        <f>Raw_data[[#This Row],[Locations]]&amp;Raw_data[[#This Row],[Looker2]]</f>
        <v>Garden OaksRTC</v>
      </c>
    </row>
    <row r="2098" spans="1:31">
      <c r="A2098" s="15">
        <v>45313</v>
      </c>
      <c r="B2098" s="15">
        <v>45311</v>
      </c>
      <c r="C2098" t="s">
        <v>9</v>
      </c>
      <c r="D2098">
        <v>208073</v>
      </c>
      <c r="E2098" t="s">
        <v>963</v>
      </c>
      <c r="F2098" t="s">
        <v>964</v>
      </c>
      <c r="G2098" t="s">
        <v>965</v>
      </c>
      <c r="H2098" t="s">
        <v>151</v>
      </c>
      <c r="I2098" t="s">
        <v>232</v>
      </c>
      <c r="J2098" t="s">
        <v>87</v>
      </c>
      <c r="K2098" t="s">
        <v>16</v>
      </c>
      <c r="L2098" t="s">
        <v>130</v>
      </c>
      <c r="M2098">
        <v>1</v>
      </c>
      <c r="N2098" s="47">
        <v>470</v>
      </c>
      <c r="O2098" s="47">
        <v>0</v>
      </c>
      <c r="P2098" s="47">
        <v>0</v>
      </c>
      <c r="Q2098" s="47">
        <v>0</v>
      </c>
      <c r="R2098" s="47">
        <v>0</v>
      </c>
      <c r="S2098" s="47">
        <v>470</v>
      </c>
      <c r="T2098" s="47">
        <v>423</v>
      </c>
      <c r="U2098" s="47">
        <v>423</v>
      </c>
      <c r="V2098" t="s">
        <v>71</v>
      </c>
      <c r="W2098" t="s">
        <v>72</v>
      </c>
      <c r="X2098"/>
      <c r="Y2098" t="s">
        <v>240</v>
      </c>
      <c r="Z2098" s="43" t="str">
        <f>Raw_data[[#This Row],[Month]]&amp;Raw_data[[#This Row],[Locations]]&amp;Raw_data[[#This Row],[Looker2]]</f>
        <v>45292Garden OaksRTC</v>
      </c>
      <c r="AA2098" s="44" t="str">
        <f>IFERROR(VLOOKUP(Raw_data[[#This Row],[Description]],'LU Table'!$A$1:$B$50,2,0),"")</f>
        <v>RTC</v>
      </c>
      <c r="AB2098" s="44" t="str">
        <f>TRIM(MID(Raw_data[[#This Row],[Location]],LEN("Positive Recovery- ")+1,LEN(Raw_data[[#This Row],[Location]])))</f>
        <v>Garden Oaks</v>
      </c>
      <c r="AC2098" s="45">
        <f t="shared" si="33"/>
        <v>45292</v>
      </c>
      <c r="AD2098" s="44" t="str">
        <f>VLOOKUP(Raw_data[[#This Row],[Locations]]&amp;Raw_data[[#This Row],[Looker2]],Category!A:E,5,0)</f>
        <v>Company Owned</v>
      </c>
      <c r="AE2098" s="44" t="str">
        <f>Raw_data[[#This Row],[Locations]]&amp;Raw_data[[#This Row],[Looker2]]</f>
        <v>Garden OaksRTC</v>
      </c>
    </row>
    <row r="2099" spans="1:31">
      <c r="A2099" s="15">
        <v>45313</v>
      </c>
      <c r="B2099" s="15">
        <v>45311</v>
      </c>
      <c r="C2099" t="s">
        <v>9</v>
      </c>
      <c r="D2099">
        <v>208074</v>
      </c>
      <c r="E2099" t="s">
        <v>1058</v>
      </c>
      <c r="F2099" t="s">
        <v>1059</v>
      </c>
      <c r="G2099" t="s">
        <v>1060</v>
      </c>
      <c r="H2099" t="s">
        <v>151</v>
      </c>
      <c r="I2099" t="s">
        <v>232</v>
      </c>
      <c r="J2099" t="s">
        <v>89</v>
      </c>
      <c r="K2099" t="s">
        <v>16</v>
      </c>
      <c r="L2099" t="s">
        <v>131</v>
      </c>
      <c r="M2099">
        <v>1</v>
      </c>
      <c r="N2099" s="47">
        <v>425</v>
      </c>
      <c r="O2099" s="47">
        <v>0</v>
      </c>
      <c r="P2099" s="47">
        <v>0</v>
      </c>
      <c r="Q2099" s="47">
        <v>0</v>
      </c>
      <c r="R2099" s="47">
        <v>0</v>
      </c>
      <c r="S2099" s="47">
        <v>0</v>
      </c>
      <c r="T2099" s="47">
        <v>382.5</v>
      </c>
      <c r="U2099" s="47">
        <v>-42.5</v>
      </c>
      <c r="V2099" t="s">
        <v>71</v>
      </c>
      <c r="W2099" t="s">
        <v>72</v>
      </c>
      <c r="X2099"/>
      <c r="Y2099" t="s">
        <v>240</v>
      </c>
      <c r="Z2099" s="43" t="str">
        <f>Raw_data[[#This Row],[Month]]&amp;Raw_data[[#This Row],[Locations]]&amp;Raw_data[[#This Row],[Looker2]]</f>
        <v>45292Garden OaksRTC</v>
      </c>
      <c r="AA2099" s="44" t="str">
        <f>IFERROR(VLOOKUP(Raw_data[[#This Row],[Description]],'LU Table'!$A$1:$B$50,2,0),"")</f>
        <v>RTC</v>
      </c>
      <c r="AB2099" s="44" t="str">
        <f>TRIM(MID(Raw_data[[#This Row],[Location]],LEN("Positive Recovery- ")+1,LEN(Raw_data[[#This Row],[Location]])))</f>
        <v>Garden Oaks</v>
      </c>
      <c r="AC2099" s="45">
        <f t="shared" si="33"/>
        <v>45292</v>
      </c>
      <c r="AD2099" s="44" t="str">
        <f>VLOOKUP(Raw_data[[#This Row],[Locations]]&amp;Raw_data[[#This Row],[Looker2]],Category!A:E,5,0)</f>
        <v>Company Owned</v>
      </c>
      <c r="AE2099" s="44" t="str">
        <f>Raw_data[[#This Row],[Locations]]&amp;Raw_data[[#This Row],[Looker2]]</f>
        <v>Garden OaksRTC</v>
      </c>
    </row>
    <row r="2100" spans="1:31">
      <c r="A2100" s="15">
        <v>45313</v>
      </c>
      <c r="B2100" s="15">
        <v>45311</v>
      </c>
      <c r="C2100" t="s">
        <v>9</v>
      </c>
      <c r="D2100">
        <v>208075</v>
      </c>
      <c r="E2100" t="s">
        <v>1003</v>
      </c>
      <c r="F2100" t="s">
        <v>491</v>
      </c>
      <c r="G2100" t="s">
        <v>393</v>
      </c>
      <c r="H2100" t="s">
        <v>151</v>
      </c>
      <c r="I2100" t="s">
        <v>232</v>
      </c>
      <c r="J2100" t="s">
        <v>87</v>
      </c>
      <c r="K2100" t="s">
        <v>107</v>
      </c>
      <c r="L2100" t="s">
        <v>130</v>
      </c>
      <c r="M2100">
        <v>1</v>
      </c>
      <c r="N2100" s="47">
        <v>470</v>
      </c>
      <c r="O2100" s="47">
        <v>0</v>
      </c>
      <c r="P2100" s="47">
        <v>0</v>
      </c>
      <c r="Q2100" s="47">
        <v>0</v>
      </c>
      <c r="R2100" s="47">
        <v>0</v>
      </c>
      <c r="S2100" s="47">
        <v>470</v>
      </c>
      <c r="T2100" s="47">
        <v>423</v>
      </c>
      <c r="U2100" s="47">
        <v>423</v>
      </c>
      <c r="V2100" t="s">
        <v>71</v>
      </c>
      <c r="W2100" t="s">
        <v>72</v>
      </c>
      <c r="X2100"/>
      <c r="Y2100" t="s">
        <v>240</v>
      </c>
      <c r="Z2100" s="43" t="str">
        <f>Raw_data[[#This Row],[Month]]&amp;Raw_data[[#This Row],[Locations]]&amp;Raw_data[[#This Row],[Looker2]]</f>
        <v>45292Dallas Ft WorthRTC</v>
      </c>
      <c r="AA2100" s="44" t="str">
        <f>IFERROR(VLOOKUP(Raw_data[[#This Row],[Description]],'LU Table'!$A$1:$B$50,2,0),"")</f>
        <v>RTC</v>
      </c>
      <c r="AB2100" s="44" t="str">
        <f>TRIM(MID(Raw_data[[#This Row],[Location]],LEN("Positive Recovery- ")+1,LEN(Raw_data[[#This Row],[Location]])))</f>
        <v>Dallas Ft Worth</v>
      </c>
      <c r="AC2100" s="45">
        <f t="shared" si="33"/>
        <v>45292</v>
      </c>
      <c r="AD2100" s="44" t="str">
        <f>VLOOKUP(Raw_data[[#This Row],[Locations]]&amp;Raw_data[[#This Row],[Looker2]],Category!A:E,5,0)</f>
        <v>Company Owned</v>
      </c>
      <c r="AE2100" s="44" t="str">
        <f>Raw_data[[#This Row],[Locations]]&amp;Raw_data[[#This Row],[Looker2]]</f>
        <v>Dallas Ft WorthRTC</v>
      </c>
    </row>
    <row r="2101" spans="1:31">
      <c r="A2101" s="15">
        <v>45313</v>
      </c>
      <c r="B2101" s="15">
        <v>45311</v>
      </c>
      <c r="C2101" t="s">
        <v>9</v>
      </c>
      <c r="D2101">
        <v>208076</v>
      </c>
      <c r="E2101" t="s">
        <v>888</v>
      </c>
      <c r="F2101" t="s">
        <v>290</v>
      </c>
      <c r="G2101" t="s">
        <v>889</v>
      </c>
      <c r="H2101" t="s">
        <v>151</v>
      </c>
      <c r="I2101" t="s">
        <v>232</v>
      </c>
      <c r="J2101" t="s">
        <v>17</v>
      </c>
      <c r="K2101" t="s">
        <v>16</v>
      </c>
      <c r="L2101" t="s">
        <v>130</v>
      </c>
      <c r="M2101">
        <v>1</v>
      </c>
      <c r="N2101" s="47">
        <v>200</v>
      </c>
      <c r="O2101" s="47">
        <v>0</v>
      </c>
      <c r="P2101" s="47">
        <v>0</v>
      </c>
      <c r="Q2101" s="47">
        <v>0</v>
      </c>
      <c r="R2101" s="47">
        <v>0</v>
      </c>
      <c r="S2101" s="47">
        <v>0</v>
      </c>
      <c r="T2101" s="47">
        <v>200</v>
      </c>
      <c r="U2101" s="47">
        <v>0</v>
      </c>
      <c r="V2101" t="s">
        <v>71</v>
      </c>
      <c r="W2101" t="s">
        <v>72</v>
      </c>
      <c r="X2101"/>
      <c r="Y2101" t="s">
        <v>240</v>
      </c>
      <c r="Z2101" s="43" t="str">
        <f>Raw_data[[#This Row],[Month]]&amp;Raw_data[[#This Row],[Locations]]&amp;Raw_data[[#This Row],[Looker2]]</f>
        <v>45292Garden OaksRTC</v>
      </c>
      <c r="AA2101" s="44" t="str">
        <f>IFERROR(VLOOKUP(Raw_data[[#This Row],[Description]],'LU Table'!$A$1:$B$50,2,0),"")</f>
        <v>RTC</v>
      </c>
      <c r="AB2101" s="44" t="str">
        <f>TRIM(MID(Raw_data[[#This Row],[Location]],LEN("Positive Recovery- ")+1,LEN(Raw_data[[#This Row],[Location]])))</f>
        <v>Garden Oaks</v>
      </c>
      <c r="AC2101" s="45">
        <f t="shared" si="33"/>
        <v>45292</v>
      </c>
      <c r="AD2101" s="44" t="str">
        <f>VLOOKUP(Raw_data[[#This Row],[Locations]]&amp;Raw_data[[#This Row],[Looker2]],Category!A:E,5,0)</f>
        <v>Company Owned</v>
      </c>
      <c r="AE2101" s="44" t="str">
        <f>Raw_data[[#This Row],[Locations]]&amp;Raw_data[[#This Row],[Looker2]]</f>
        <v>Garden OaksRTC</v>
      </c>
    </row>
    <row r="2102" spans="1:31">
      <c r="A2102" s="15">
        <v>45313</v>
      </c>
      <c r="B2102" s="15">
        <v>45311</v>
      </c>
      <c r="C2102" t="s">
        <v>9</v>
      </c>
      <c r="D2102">
        <v>208077</v>
      </c>
      <c r="E2102" t="s">
        <v>1098</v>
      </c>
      <c r="F2102" t="s">
        <v>464</v>
      </c>
      <c r="G2102" t="s">
        <v>1099</v>
      </c>
      <c r="H2102" t="s">
        <v>151</v>
      </c>
      <c r="I2102" t="s">
        <v>232</v>
      </c>
      <c r="J2102" t="s">
        <v>88</v>
      </c>
      <c r="K2102" t="s">
        <v>107</v>
      </c>
      <c r="L2102" t="s">
        <v>131</v>
      </c>
      <c r="M2102">
        <v>1</v>
      </c>
      <c r="N2102" s="47">
        <v>500</v>
      </c>
      <c r="O2102" s="47">
        <v>0</v>
      </c>
      <c r="P2102" s="47">
        <v>0</v>
      </c>
      <c r="Q2102" s="47">
        <v>0</v>
      </c>
      <c r="R2102" s="47">
        <v>0</v>
      </c>
      <c r="S2102" s="47">
        <v>0</v>
      </c>
      <c r="T2102" s="47">
        <v>450</v>
      </c>
      <c r="U2102" s="47">
        <v>50</v>
      </c>
      <c r="V2102" t="s">
        <v>71</v>
      </c>
      <c r="W2102" t="s">
        <v>72</v>
      </c>
      <c r="X2102"/>
      <c r="Y2102" t="s">
        <v>240</v>
      </c>
      <c r="Z2102" s="43" t="str">
        <f>Raw_data[[#This Row],[Month]]&amp;Raw_data[[#This Row],[Locations]]&amp;Raw_data[[#This Row],[Looker2]]</f>
        <v>45292Dallas Ft WorthRTC</v>
      </c>
      <c r="AA2102" s="44" t="str">
        <f>IFERROR(VLOOKUP(Raw_data[[#This Row],[Description]],'LU Table'!$A$1:$B$50,2,0),"")</f>
        <v>RTC</v>
      </c>
      <c r="AB2102" s="44" t="str">
        <f>TRIM(MID(Raw_data[[#This Row],[Location]],LEN("Positive Recovery- ")+1,LEN(Raw_data[[#This Row],[Location]])))</f>
        <v>Dallas Ft Worth</v>
      </c>
      <c r="AC2102" s="45">
        <f t="shared" si="33"/>
        <v>45292</v>
      </c>
      <c r="AD2102" s="44" t="str">
        <f>VLOOKUP(Raw_data[[#This Row],[Locations]]&amp;Raw_data[[#This Row],[Looker2]],Category!A:E,5,0)</f>
        <v>Company Owned</v>
      </c>
      <c r="AE2102" s="44" t="str">
        <f>Raw_data[[#This Row],[Locations]]&amp;Raw_data[[#This Row],[Looker2]]</f>
        <v>Dallas Ft WorthRTC</v>
      </c>
    </row>
    <row r="2103" spans="1:31">
      <c r="A2103" s="15">
        <v>45313</v>
      </c>
      <c r="B2103" s="15">
        <v>45311</v>
      </c>
      <c r="C2103" t="s">
        <v>9</v>
      </c>
      <c r="D2103">
        <v>208078</v>
      </c>
      <c r="E2103" t="s">
        <v>807</v>
      </c>
      <c r="F2103" t="s">
        <v>405</v>
      </c>
      <c r="G2103" t="s">
        <v>808</v>
      </c>
      <c r="H2103" t="s">
        <v>152</v>
      </c>
      <c r="I2103" t="s">
        <v>232</v>
      </c>
      <c r="J2103" t="s">
        <v>96</v>
      </c>
      <c r="K2103" t="s">
        <v>57</v>
      </c>
      <c r="L2103" t="s">
        <v>128</v>
      </c>
      <c r="M2103">
        <v>1</v>
      </c>
      <c r="N2103" s="47">
        <v>428</v>
      </c>
      <c r="O2103" s="47">
        <v>0</v>
      </c>
      <c r="P2103" s="47">
        <v>0</v>
      </c>
      <c r="Q2103" s="47">
        <v>0</v>
      </c>
      <c r="R2103" s="47">
        <v>0</v>
      </c>
      <c r="S2103" s="47">
        <v>0</v>
      </c>
      <c r="T2103" s="47">
        <v>385.2</v>
      </c>
      <c r="U2103" s="47">
        <v>-42.8</v>
      </c>
      <c r="V2103" t="s">
        <v>71</v>
      </c>
      <c r="W2103" t="s">
        <v>72</v>
      </c>
      <c r="X2103"/>
      <c r="Y2103" t="s">
        <v>240</v>
      </c>
      <c r="Z2103" s="43" t="str">
        <f>Raw_data[[#This Row],[Month]]&amp;Raw_data[[#This Row],[Locations]]&amp;Raw_data[[#This Row],[Looker2]]</f>
        <v>45292Hill CountryRTC</v>
      </c>
      <c r="AA2103" s="44" t="str">
        <f>IFERROR(VLOOKUP(Raw_data[[#This Row],[Description]],'LU Table'!$A$1:$B$50,2,0),"")</f>
        <v>RTC</v>
      </c>
      <c r="AB2103" s="44" t="str">
        <f>TRIM(MID(Raw_data[[#This Row],[Location]],LEN("Positive Recovery- ")+1,LEN(Raw_data[[#This Row],[Location]])))</f>
        <v>Hill Country</v>
      </c>
      <c r="AC2103" s="45">
        <f t="shared" si="33"/>
        <v>45292</v>
      </c>
      <c r="AD2103" s="44" t="str">
        <f>VLOOKUP(Raw_data[[#This Row],[Locations]]&amp;Raw_data[[#This Row],[Looker2]],Category!A:E,5,0)</f>
        <v>Company Owned</v>
      </c>
      <c r="AE2103" s="44" t="str">
        <f>Raw_data[[#This Row],[Locations]]&amp;Raw_data[[#This Row],[Looker2]]</f>
        <v>Hill CountryRTC</v>
      </c>
    </row>
    <row r="2104" spans="1:31">
      <c r="A2104" s="15">
        <v>45313</v>
      </c>
      <c r="B2104" s="15">
        <v>45311</v>
      </c>
      <c r="C2104" t="s">
        <v>9</v>
      </c>
      <c r="D2104">
        <v>208079</v>
      </c>
      <c r="E2104" t="s">
        <v>228</v>
      </c>
      <c r="F2104" t="s">
        <v>377</v>
      </c>
      <c r="G2104" t="s">
        <v>542</v>
      </c>
      <c r="H2104" t="s">
        <v>151</v>
      </c>
      <c r="I2104" t="s">
        <v>232</v>
      </c>
      <c r="J2104" t="s">
        <v>17</v>
      </c>
      <c r="K2104" t="s">
        <v>16</v>
      </c>
      <c r="L2104" t="s">
        <v>131</v>
      </c>
      <c r="M2104">
        <v>1</v>
      </c>
      <c r="N2104" s="47">
        <v>400</v>
      </c>
      <c r="O2104" s="47">
        <v>0</v>
      </c>
      <c r="P2104" s="47">
        <v>0</v>
      </c>
      <c r="Q2104" s="47">
        <v>0</v>
      </c>
      <c r="R2104" s="47">
        <v>0</v>
      </c>
      <c r="S2104" s="47">
        <v>0</v>
      </c>
      <c r="T2104" s="47">
        <v>400</v>
      </c>
      <c r="U2104" s="47">
        <v>0</v>
      </c>
      <c r="V2104" t="s">
        <v>71</v>
      </c>
      <c r="W2104" t="s">
        <v>72</v>
      </c>
      <c r="X2104"/>
      <c r="Y2104" t="s">
        <v>240</v>
      </c>
      <c r="Z2104" s="43" t="str">
        <f>Raw_data[[#This Row],[Month]]&amp;Raw_data[[#This Row],[Locations]]&amp;Raw_data[[#This Row],[Looker2]]</f>
        <v>45292Garden OaksRTC</v>
      </c>
      <c r="AA2104" s="44" t="str">
        <f>IFERROR(VLOOKUP(Raw_data[[#This Row],[Description]],'LU Table'!$A$1:$B$50,2,0),"")</f>
        <v>RTC</v>
      </c>
      <c r="AB2104" s="44" t="str">
        <f>TRIM(MID(Raw_data[[#This Row],[Location]],LEN("Positive Recovery- ")+1,LEN(Raw_data[[#This Row],[Location]])))</f>
        <v>Garden Oaks</v>
      </c>
      <c r="AC2104" s="45">
        <f t="shared" si="33"/>
        <v>45292</v>
      </c>
      <c r="AD2104" s="44" t="str">
        <f>VLOOKUP(Raw_data[[#This Row],[Locations]]&amp;Raw_data[[#This Row],[Looker2]],Category!A:E,5,0)</f>
        <v>Company Owned</v>
      </c>
      <c r="AE2104" s="44" t="str">
        <f>Raw_data[[#This Row],[Locations]]&amp;Raw_data[[#This Row],[Looker2]]</f>
        <v>Garden OaksRTC</v>
      </c>
    </row>
    <row r="2105" spans="1:31">
      <c r="A2105" s="15">
        <v>45313</v>
      </c>
      <c r="B2105" s="15">
        <v>45311</v>
      </c>
      <c r="C2105" t="s">
        <v>9</v>
      </c>
      <c r="D2105">
        <v>208080</v>
      </c>
      <c r="E2105" t="s">
        <v>991</v>
      </c>
      <c r="F2105" t="s">
        <v>992</v>
      </c>
      <c r="G2105" t="s">
        <v>993</v>
      </c>
      <c r="H2105" t="s">
        <v>152</v>
      </c>
      <c r="I2105" t="s">
        <v>232</v>
      </c>
      <c r="J2105" t="s">
        <v>90</v>
      </c>
      <c r="K2105" t="s">
        <v>16</v>
      </c>
      <c r="L2105" t="s">
        <v>131</v>
      </c>
      <c r="M2105">
        <v>1</v>
      </c>
      <c r="N2105" s="47">
        <v>535</v>
      </c>
      <c r="O2105" s="47">
        <v>0</v>
      </c>
      <c r="P2105" s="47">
        <v>0</v>
      </c>
      <c r="Q2105" s="47">
        <v>0</v>
      </c>
      <c r="R2105" s="47">
        <v>0</v>
      </c>
      <c r="S2105" s="47">
        <v>15</v>
      </c>
      <c r="T2105" s="47">
        <v>481.5</v>
      </c>
      <c r="U2105" s="47">
        <v>91.5</v>
      </c>
      <c r="V2105" t="s">
        <v>71</v>
      </c>
      <c r="W2105" t="s">
        <v>72</v>
      </c>
      <c r="X2105"/>
      <c r="Y2105" t="s">
        <v>240</v>
      </c>
      <c r="Z2105" s="43" t="str">
        <f>Raw_data[[#This Row],[Month]]&amp;Raw_data[[#This Row],[Locations]]&amp;Raw_data[[#This Row],[Looker2]]</f>
        <v>45292Garden OaksRTC</v>
      </c>
      <c r="AA2105" s="44" t="str">
        <f>IFERROR(VLOOKUP(Raw_data[[#This Row],[Description]],'LU Table'!$A$1:$B$50,2,0),"")</f>
        <v>RTC</v>
      </c>
      <c r="AB2105" s="44" t="str">
        <f>TRIM(MID(Raw_data[[#This Row],[Location]],LEN("Positive Recovery- ")+1,LEN(Raw_data[[#This Row],[Location]])))</f>
        <v>Garden Oaks</v>
      </c>
      <c r="AC2105" s="45">
        <f t="shared" si="33"/>
        <v>45292</v>
      </c>
      <c r="AD2105" s="44" t="str">
        <f>VLOOKUP(Raw_data[[#This Row],[Locations]]&amp;Raw_data[[#This Row],[Looker2]],Category!A:E,5,0)</f>
        <v>Company Owned</v>
      </c>
      <c r="AE2105" s="44" t="str">
        <f>Raw_data[[#This Row],[Locations]]&amp;Raw_data[[#This Row],[Looker2]]</f>
        <v>Garden OaksRTC</v>
      </c>
    </row>
    <row r="2106" spans="1:31">
      <c r="A2106" s="15">
        <v>45313</v>
      </c>
      <c r="B2106" s="15">
        <v>45311</v>
      </c>
      <c r="C2106" t="s">
        <v>9</v>
      </c>
      <c r="D2106">
        <v>208081</v>
      </c>
      <c r="E2106" t="s">
        <v>975</v>
      </c>
      <c r="F2106" t="s">
        <v>255</v>
      </c>
      <c r="G2106" t="s">
        <v>976</v>
      </c>
      <c r="H2106" t="s">
        <v>627</v>
      </c>
      <c r="I2106" t="s">
        <v>232</v>
      </c>
      <c r="J2106" t="s">
        <v>94</v>
      </c>
      <c r="K2106" t="s">
        <v>16</v>
      </c>
      <c r="L2106" t="s">
        <v>130</v>
      </c>
      <c r="M2106">
        <v>1</v>
      </c>
      <c r="N2106" s="47">
        <v>495</v>
      </c>
      <c r="O2106" s="47">
        <v>0</v>
      </c>
      <c r="P2106" s="47">
        <v>0</v>
      </c>
      <c r="Q2106" s="47">
        <v>0</v>
      </c>
      <c r="R2106" s="47">
        <v>0</v>
      </c>
      <c r="S2106" s="47">
        <v>0</v>
      </c>
      <c r="T2106" s="47">
        <v>445.5</v>
      </c>
      <c r="U2106" s="47">
        <v>-49.5</v>
      </c>
      <c r="V2106" t="s">
        <v>71</v>
      </c>
      <c r="W2106" t="s">
        <v>72</v>
      </c>
      <c r="X2106"/>
      <c r="Y2106" t="s">
        <v>240</v>
      </c>
      <c r="Z2106" s="43" t="str">
        <f>Raw_data[[#This Row],[Month]]&amp;Raw_data[[#This Row],[Locations]]&amp;Raw_data[[#This Row],[Looker2]]</f>
        <v>45292Garden OaksRTC</v>
      </c>
      <c r="AA2106" s="44" t="str">
        <f>IFERROR(VLOOKUP(Raw_data[[#This Row],[Description]],'LU Table'!$A$1:$B$50,2,0),"")</f>
        <v>RTC</v>
      </c>
      <c r="AB2106" s="44" t="str">
        <f>TRIM(MID(Raw_data[[#This Row],[Location]],LEN("Positive Recovery- ")+1,LEN(Raw_data[[#This Row],[Location]])))</f>
        <v>Garden Oaks</v>
      </c>
      <c r="AC2106" s="45">
        <f t="shared" si="33"/>
        <v>45292</v>
      </c>
      <c r="AD2106" s="44" t="str">
        <f>VLOOKUP(Raw_data[[#This Row],[Locations]]&amp;Raw_data[[#This Row],[Looker2]],Category!A:E,5,0)</f>
        <v>Company Owned</v>
      </c>
      <c r="AE2106" s="44" t="str">
        <f>Raw_data[[#This Row],[Locations]]&amp;Raw_data[[#This Row],[Looker2]]</f>
        <v>Garden OaksRTC</v>
      </c>
    </row>
    <row r="2107" spans="1:31">
      <c r="A2107" s="15">
        <v>45313</v>
      </c>
      <c r="B2107" s="15">
        <v>45311</v>
      </c>
      <c r="C2107" t="s">
        <v>9</v>
      </c>
      <c r="D2107">
        <v>208082</v>
      </c>
      <c r="E2107" t="s">
        <v>949</v>
      </c>
      <c r="F2107" t="s">
        <v>950</v>
      </c>
      <c r="G2107" t="s">
        <v>382</v>
      </c>
      <c r="H2107" t="s">
        <v>171</v>
      </c>
      <c r="I2107" t="s">
        <v>232</v>
      </c>
      <c r="J2107" t="s">
        <v>93</v>
      </c>
      <c r="K2107" t="s">
        <v>107</v>
      </c>
      <c r="L2107" t="s">
        <v>131</v>
      </c>
      <c r="M2107">
        <v>1</v>
      </c>
      <c r="N2107" s="47">
        <v>230</v>
      </c>
      <c r="O2107" s="47">
        <v>0</v>
      </c>
      <c r="P2107" s="47">
        <v>0</v>
      </c>
      <c r="Q2107" s="47">
        <v>0</v>
      </c>
      <c r="R2107" s="47">
        <v>0</v>
      </c>
      <c r="S2107" s="47">
        <v>230</v>
      </c>
      <c r="T2107" s="47">
        <v>207</v>
      </c>
      <c r="U2107" s="47">
        <v>207</v>
      </c>
      <c r="V2107" t="s">
        <v>71</v>
      </c>
      <c r="W2107" t="s">
        <v>72</v>
      </c>
      <c r="X2107"/>
      <c r="Y2107" t="s">
        <v>240</v>
      </c>
      <c r="Z2107" s="43" t="str">
        <f>Raw_data[[#This Row],[Month]]&amp;Raw_data[[#This Row],[Locations]]&amp;Raw_data[[#This Row],[Looker2]]</f>
        <v>45292Dallas Ft WorthRTC</v>
      </c>
      <c r="AA2107" s="44" t="str">
        <f>IFERROR(VLOOKUP(Raw_data[[#This Row],[Description]],'LU Table'!$A$1:$B$50,2,0),"")</f>
        <v>RTC</v>
      </c>
      <c r="AB2107" s="44" t="str">
        <f>TRIM(MID(Raw_data[[#This Row],[Location]],LEN("Positive Recovery- ")+1,LEN(Raw_data[[#This Row],[Location]])))</f>
        <v>Dallas Ft Worth</v>
      </c>
      <c r="AC2107" s="45">
        <f t="shared" si="33"/>
        <v>45292</v>
      </c>
      <c r="AD2107" s="44" t="str">
        <f>VLOOKUP(Raw_data[[#This Row],[Locations]]&amp;Raw_data[[#This Row],[Looker2]],Category!A:E,5,0)</f>
        <v>Company Owned</v>
      </c>
      <c r="AE2107" s="44" t="str">
        <f>Raw_data[[#This Row],[Locations]]&amp;Raw_data[[#This Row],[Looker2]]</f>
        <v>Dallas Ft WorthRTC</v>
      </c>
    </row>
    <row r="2108" spans="1:31">
      <c r="A2108" s="15">
        <v>45313</v>
      </c>
      <c r="B2108" s="15">
        <v>45311</v>
      </c>
      <c r="C2108" t="s">
        <v>9</v>
      </c>
      <c r="D2108">
        <v>208083</v>
      </c>
      <c r="E2108" t="s">
        <v>677</v>
      </c>
      <c r="F2108" t="s">
        <v>543</v>
      </c>
      <c r="G2108" t="s">
        <v>508</v>
      </c>
      <c r="H2108" t="s">
        <v>164</v>
      </c>
      <c r="I2108" t="s">
        <v>232</v>
      </c>
      <c r="J2108" t="s">
        <v>88</v>
      </c>
      <c r="K2108" t="s">
        <v>57</v>
      </c>
      <c r="L2108" t="s">
        <v>129</v>
      </c>
      <c r="M2108">
        <v>1</v>
      </c>
      <c r="N2108" s="47">
        <v>400</v>
      </c>
      <c r="O2108" s="47">
        <v>0</v>
      </c>
      <c r="P2108" s="47">
        <v>0</v>
      </c>
      <c r="Q2108" s="47">
        <v>0</v>
      </c>
      <c r="R2108" s="47">
        <v>0</v>
      </c>
      <c r="S2108" s="47">
        <v>0</v>
      </c>
      <c r="T2108" s="47">
        <v>360</v>
      </c>
      <c r="U2108" s="47">
        <v>360</v>
      </c>
      <c r="V2108" t="s">
        <v>71</v>
      </c>
      <c r="W2108" t="s">
        <v>72</v>
      </c>
      <c r="X2108"/>
      <c r="Y2108" t="s">
        <v>240</v>
      </c>
      <c r="Z2108" s="43" t="str">
        <f>Raw_data[[#This Row],[Month]]&amp;Raw_data[[#This Row],[Locations]]&amp;Raw_data[[#This Row],[Looker2]]</f>
        <v>45292Hill CountryRTC</v>
      </c>
      <c r="AA2108" s="44" t="str">
        <f>IFERROR(VLOOKUP(Raw_data[[#This Row],[Description]],'LU Table'!$A$1:$B$50,2,0),"")</f>
        <v>RTC</v>
      </c>
      <c r="AB2108" s="44" t="str">
        <f>TRIM(MID(Raw_data[[#This Row],[Location]],LEN("Positive Recovery- ")+1,LEN(Raw_data[[#This Row],[Location]])))</f>
        <v>Hill Country</v>
      </c>
      <c r="AC2108" s="45">
        <f t="shared" si="33"/>
        <v>45292</v>
      </c>
      <c r="AD2108" s="44" t="str">
        <f>VLOOKUP(Raw_data[[#This Row],[Locations]]&amp;Raw_data[[#This Row],[Looker2]],Category!A:E,5,0)</f>
        <v>Company Owned</v>
      </c>
      <c r="AE2108" s="44" t="str">
        <f>Raw_data[[#This Row],[Locations]]&amp;Raw_data[[#This Row],[Looker2]]</f>
        <v>Hill CountryRTC</v>
      </c>
    </row>
    <row r="2109" spans="1:31">
      <c r="A2109" s="15">
        <v>45313</v>
      </c>
      <c r="B2109" s="15">
        <v>45311</v>
      </c>
      <c r="C2109" t="s">
        <v>9</v>
      </c>
      <c r="D2109">
        <v>208084</v>
      </c>
      <c r="E2109" t="s">
        <v>116</v>
      </c>
      <c r="F2109" t="s">
        <v>272</v>
      </c>
      <c r="G2109" t="s">
        <v>273</v>
      </c>
      <c r="H2109" t="s">
        <v>151</v>
      </c>
      <c r="I2109" t="s">
        <v>232</v>
      </c>
      <c r="J2109" t="s">
        <v>89</v>
      </c>
      <c r="K2109" t="s">
        <v>16</v>
      </c>
      <c r="L2109" t="s">
        <v>131</v>
      </c>
      <c r="M2109">
        <v>1</v>
      </c>
      <c r="N2109" s="47">
        <v>425</v>
      </c>
      <c r="O2109" s="47">
        <v>0</v>
      </c>
      <c r="P2109" s="47">
        <v>0</v>
      </c>
      <c r="Q2109" s="47">
        <v>0</v>
      </c>
      <c r="R2109" s="47">
        <v>0</v>
      </c>
      <c r="S2109" s="47">
        <v>0</v>
      </c>
      <c r="T2109" s="47">
        <v>382.5</v>
      </c>
      <c r="U2109" s="47">
        <v>-42.5</v>
      </c>
      <c r="V2109" t="s">
        <v>71</v>
      </c>
      <c r="W2109" t="s">
        <v>72</v>
      </c>
      <c r="X2109"/>
      <c r="Y2109" t="s">
        <v>240</v>
      </c>
      <c r="Z2109" s="43" t="str">
        <f>Raw_data[[#This Row],[Month]]&amp;Raw_data[[#This Row],[Locations]]&amp;Raw_data[[#This Row],[Looker2]]</f>
        <v>45292Garden OaksRTC</v>
      </c>
      <c r="AA2109" s="44" t="str">
        <f>IFERROR(VLOOKUP(Raw_data[[#This Row],[Description]],'LU Table'!$A$1:$B$50,2,0),"")</f>
        <v>RTC</v>
      </c>
      <c r="AB2109" s="44" t="str">
        <f>TRIM(MID(Raw_data[[#This Row],[Location]],LEN("Positive Recovery- ")+1,LEN(Raw_data[[#This Row],[Location]])))</f>
        <v>Garden Oaks</v>
      </c>
      <c r="AC2109" s="45">
        <f t="shared" si="33"/>
        <v>45292</v>
      </c>
      <c r="AD2109" s="44" t="str">
        <f>VLOOKUP(Raw_data[[#This Row],[Locations]]&amp;Raw_data[[#This Row],[Looker2]],Category!A:E,5,0)</f>
        <v>Company Owned</v>
      </c>
      <c r="AE2109" s="44" t="str">
        <f>Raw_data[[#This Row],[Locations]]&amp;Raw_data[[#This Row],[Looker2]]</f>
        <v>Garden OaksRTC</v>
      </c>
    </row>
    <row r="2110" spans="1:31">
      <c r="A2110" s="15">
        <v>45313</v>
      </c>
      <c r="B2110" s="15">
        <v>45311</v>
      </c>
      <c r="C2110" t="s">
        <v>9</v>
      </c>
      <c r="D2110">
        <v>208085</v>
      </c>
      <c r="E2110" t="s">
        <v>187</v>
      </c>
      <c r="F2110" t="s">
        <v>349</v>
      </c>
      <c r="G2110" t="s">
        <v>507</v>
      </c>
      <c r="H2110" t="s">
        <v>151</v>
      </c>
      <c r="I2110" t="s">
        <v>232</v>
      </c>
      <c r="J2110" t="s">
        <v>88</v>
      </c>
      <c r="K2110" t="s">
        <v>107</v>
      </c>
      <c r="L2110" t="s">
        <v>130</v>
      </c>
      <c r="M2110">
        <v>1</v>
      </c>
      <c r="N2110" s="47">
        <v>500</v>
      </c>
      <c r="O2110" s="47">
        <v>0</v>
      </c>
      <c r="P2110" s="47">
        <v>0</v>
      </c>
      <c r="Q2110" s="47">
        <v>0</v>
      </c>
      <c r="R2110" s="47">
        <v>0</v>
      </c>
      <c r="S2110" s="47">
        <v>500</v>
      </c>
      <c r="T2110" s="47">
        <v>450</v>
      </c>
      <c r="U2110" s="47">
        <v>450</v>
      </c>
      <c r="V2110" t="s">
        <v>71</v>
      </c>
      <c r="W2110" t="s">
        <v>72</v>
      </c>
      <c r="X2110"/>
      <c r="Y2110" t="s">
        <v>240</v>
      </c>
      <c r="Z2110" s="43" t="str">
        <f>Raw_data[[#This Row],[Month]]&amp;Raw_data[[#This Row],[Locations]]&amp;Raw_data[[#This Row],[Looker2]]</f>
        <v>45292Dallas Ft WorthRTC</v>
      </c>
      <c r="AA2110" s="44" t="str">
        <f>IFERROR(VLOOKUP(Raw_data[[#This Row],[Description]],'LU Table'!$A$1:$B$50,2,0),"")</f>
        <v>RTC</v>
      </c>
      <c r="AB2110" s="44" t="str">
        <f>TRIM(MID(Raw_data[[#This Row],[Location]],LEN("Positive Recovery- ")+1,LEN(Raw_data[[#This Row],[Location]])))</f>
        <v>Dallas Ft Worth</v>
      </c>
      <c r="AC2110" s="45">
        <f t="shared" si="33"/>
        <v>45292</v>
      </c>
      <c r="AD2110" s="44" t="str">
        <f>VLOOKUP(Raw_data[[#This Row],[Locations]]&amp;Raw_data[[#This Row],[Looker2]],Category!A:E,5,0)</f>
        <v>Company Owned</v>
      </c>
      <c r="AE2110" s="44" t="str">
        <f>Raw_data[[#This Row],[Locations]]&amp;Raw_data[[#This Row],[Looker2]]</f>
        <v>Dallas Ft WorthRTC</v>
      </c>
    </row>
    <row r="2111" spans="1:31">
      <c r="A2111" s="15">
        <v>45313</v>
      </c>
      <c r="B2111" s="15">
        <v>45311</v>
      </c>
      <c r="C2111" t="s">
        <v>9</v>
      </c>
      <c r="D2111">
        <v>208086</v>
      </c>
      <c r="E2111" t="s">
        <v>1096</v>
      </c>
      <c r="F2111" t="s">
        <v>282</v>
      </c>
      <c r="G2111" t="s">
        <v>1097</v>
      </c>
      <c r="H2111" t="s">
        <v>155</v>
      </c>
      <c r="I2111" t="s">
        <v>232</v>
      </c>
      <c r="J2111" t="s">
        <v>94</v>
      </c>
      <c r="K2111" t="s">
        <v>16</v>
      </c>
      <c r="L2111" t="s">
        <v>130</v>
      </c>
      <c r="M2111">
        <v>1</v>
      </c>
      <c r="N2111" s="47">
        <v>610</v>
      </c>
      <c r="O2111" s="47">
        <v>0</v>
      </c>
      <c r="P2111" s="47">
        <v>0</v>
      </c>
      <c r="Q2111" s="47">
        <v>0</v>
      </c>
      <c r="R2111" s="47">
        <v>0</v>
      </c>
      <c r="S2111" s="47">
        <v>610</v>
      </c>
      <c r="T2111" s="47">
        <v>549</v>
      </c>
      <c r="U2111" s="47">
        <v>549</v>
      </c>
      <c r="V2111" t="s">
        <v>71</v>
      </c>
      <c r="W2111" t="s">
        <v>72</v>
      </c>
      <c r="X2111"/>
      <c r="Y2111" t="s">
        <v>240</v>
      </c>
      <c r="Z2111" s="43" t="str">
        <f>Raw_data[[#This Row],[Month]]&amp;Raw_data[[#This Row],[Locations]]&amp;Raw_data[[#This Row],[Looker2]]</f>
        <v>45292Garden OaksDetox</v>
      </c>
      <c r="AA2111" s="44" t="str">
        <f>IFERROR(VLOOKUP(Raw_data[[#This Row],[Description]],'LU Table'!$A$1:$B$50,2,0),"")</f>
        <v>Detox</v>
      </c>
      <c r="AB2111" s="44" t="str">
        <f>TRIM(MID(Raw_data[[#This Row],[Location]],LEN("Positive Recovery- ")+1,LEN(Raw_data[[#This Row],[Location]])))</f>
        <v>Garden Oaks</v>
      </c>
      <c r="AC2111" s="45">
        <f t="shared" si="33"/>
        <v>45292</v>
      </c>
      <c r="AD2111" s="44" t="str">
        <f>VLOOKUP(Raw_data[[#This Row],[Locations]]&amp;Raw_data[[#This Row],[Looker2]],Category!A:E,5,0)</f>
        <v>Company Owned</v>
      </c>
      <c r="AE2111" s="44" t="str">
        <f>Raw_data[[#This Row],[Locations]]&amp;Raw_data[[#This Row],[Looker2]]</f>
        <v>Garden OaksDetox</v>
      </c>
    </row>
    <row r="2112" spans="1:31">
      <c r="A2112" s="15">
        <v>45313</v>
      </c>
      <c r="B2112" s="15">
        <v>45311</v>
      </c>
      <c r="C2112" t="s">
        <v>9</v>
      </c>
      <c r="D2112">
        <v>208087</v>
      </c>
      <c r="E2112" t="s">
        <v>1046</v>
      </c>
      <c r="F2112" t="s">
        <v>1047</v>
      </c>
      <c r="G2112" t="s">
        <v>1048</v>
      </c>
      <c r="H2112" t="s">
        <v>164</v>
      </c>
      <c r="I2112" t="s">
        <v>232</v>
      </c>
      <c r="J2112" t="s">
        <v>88</v>
      </c>
      <c r="K2112" t="s">
        <v>57</v>
      </c>
      <c r="L2112" t="s">
        <v>131</v>
      </c>
      <c r="M2112">
        <v>1</v>
      </c>
      <c r="N2112" s="47">
        <v>400</v>
      </c>
      <c r="O2112" s="47">
        <v>0</v>
      </c>
      <c r="P2112" s="47">
        <v>0</v>
      </c>
      <c r="Q2112" s="47">
        <v>0</v>
      </c>
      <c r="R2112" s="47">
        <v>0</v>
      </c>
      <c r="S2112" s="47">
        <v>0</v>
      </c>
      <c r="T2112" s="47">
        <v>360</v>
      </c>
      <c r="U2112" s="47">
        <v>0</v>
      </c>
      <c r="V2112" t="s">
        <v>71</v>
      </c>
      <c r="W2112" t="s">
        <v>72</v>
      </c>
      <c r="X2112"/>
      <c r="Y2112" t="s">
        <v>240</v>
      </c>
      <c r="Z2112" s="43" t="str">
        <f>Raw_data[[#This Row],[Month]]&amp;Raw_data[[#This Row],[Locations]]&amp;Raw_data[[#This Row],[Looker2]]</f>
        <v>45292Hill CountryRTC</v>
      </c>
      <c r="AA2112" s="44" t="str">
        <f>IFERROR(VLOOKUP(Raw_data[[#This Row],[Description]],'LU Table'!$A$1:$B$50,2,0),"")</f>
        <v>RTC</v>
      </c>
      <c r="AB2112" s="44" t="str">
        <f>TRIM(MID(Raw_data[[#This Row],[Location]],LEN("Positive Recovery- ")+1,LEN(Raw_data[[#This Row],[Location]])))</f>
        <v>Hill Country</v>
      </c>
      <c r="AC2112" s="45">
        <f t="shared" si="33"/>
        <v>45292</v>
      </c>
      <c r="AD2112" s="44" t="str">
        <f>VLOOKUP(Raw_data[[#This Row],[Locations]]&amp;Raw_data[[#This Row],[Looker2]],Category!A:E,5,0)</f>
        <v>Company Owned</v>
      </c>
      <c r="AE2112" s="44" t="str">
        <f>Raw_data[[#This Row],[Locations]]&amp;Raw_data[[#This Row],[Looker2]]</f>
        <v>Hill CountryRTC</v>
      </c>
    </row>
    <row r="2113" spans="1:31">
      <c r="A2113" s="15">
        <v>45313</v>
      </c>
      <c r="B2113" s="15">
        <v>45311</v>
      </c>
      <c r="C2113" t="s">
        <v>9</v>
      </c>
      <c r="D2113">
        <v>208088</v>
      </c>
      <c r="E2113" t="s">
        <v>1076</v>
      </c>
      <c r="F2113" t="s">
        <v>1077</v>
      </c>
      <c r="G2113" t="s">
        <v>1078</v>
      </c>
      <c r="H2113" t="s">
        <v>151</v>
      </c>
      <c r="I2113" t="s">
        <v>232</v>
      </c>
      <c r="J2113" t="s">
        <v>89</v>
      </c>
      <c r="K2113" t="s">
        <v>16</v>
      </c>
      <c r="L2113" t="s">
        <v>131</v>
      </c>
      <c r="M2113">
        <v>1</v>
      </c>
      <c r="N2113" s="47">
        <v>425</v>
      </c>
      <c r="O2113" s="47">
        <v>0</v>
      </c>
      <c r="P2113" s="47">
        <v>0</v>
      </c>
      <c r="Q2113" s="47">
        <v>0</v>
      </c>
      <c r="R2113" s="47">
        <v>0</v>
      </c>
      <c r="S2113" s="47">
        <v>0</v>
      </c>
      <c r="T2113" s="47">
        <v>382.5</v>
      </c>
      <c r="U2113" s="47">
        <v>-42.5</v>
      </c>
      <c r="V2113" t="s">
        <v>71</v>
      </c>
      <c r="W2113" t="s">
        <v>72</v>
      </c>
      <c r="X2113"/>
      <c r="Y2113" t="s">
        <v>240</v>
      </c>
      <c r="Z2113" s="43" t="str">
        <f>Raw_data[[#This Row],[Month]]&amp;Raw_data[[#This Row],[Locations]]&amp;Raw_data[[#This Row],[Looker2]]</f>
        <v>45292Garden OaksRTC</v>
      </c>
      <c r="AA2113" s="44" t="str">
        <f>IFERROR(VLOOKUP(Raw_data[[#This Row],[Description]],'LU Table'!$A$1:$B$50,2,0),"")</f>
        <v>RTC</v>
      </c>
      <c r="AB2113" s="44" t="str">
        <f>TRIM(MID(Raw_data[[#This Row],[Location]],LEN("Positive Recovery- ")+1,LEN(Raw_data[[#This Row],[Location]])))</f>
        <v>Garden Oaks</v>
      </c>
      <c r="AC2113" s="45">
        <f t="shared" si="33"/>
        <v>45292</v>
      </c>
      <c r="AD2113" s="44" t="str">
        <f>VLOOKUP(Raw_data[[#This Row],[Locations]]&amp;Raw_data[[#This Row],[Looker2]],Category!A:E,5,0)</f>
        <v>Company Owned</v>
      </c>
      <c r="AE2113" s="44" t="str">
        <f>Raw_data[[#This Row],[Locations]]&amp;Raw_data[[#This Row],[Looker2]]</f>
        <v>Garden OaksRTC</v>
      </c>
    </row>
    <row r="2114" spans="1:31">
      <c r="A2114" s="15">
        <v>45313</v>
      </c>
      <c r="B2114" s="15">
        <v>45311</v>
      </c>
      <c r="C2114" t="s">
        <v>9</v>
      </c>
      <c r="D2114">
        <v>208089</v>
      </c>
      <c r="E2114" t="s">
        <v>122</v>
      </c>
      <c r="F2114" t="s">
        <v>441</v>
      </c>
      <c r="G2114" t="s">
        <v>442</v>
      </c>
      <c r="H2114" t="s">
        <v>627</v>
      </c>
      <c r="I2114" t="s">
        <v>232</v>
      </c>
      <c r="J2114" t="s">
        <v>94</v>
      </c>
      <c r="K2114" t="s">
        <v>16</v>
      </c>
      <c r="L2114" t="s">
        <v>130</v>
      </c>
      <c r="M2114">
        <v>1</v>
      </c>
      <c r="N2114" s="47">
        <v>495</v>
      </c>
      <c r="O2114" s="47">
        <v>0</v>
      </c>
      <c r="P2114" s="47">
        <v>0</v>
      </c>
      <c r="Q2114" s="47">
        <v>0</v>
      </c>
      <c r="R2114" s="47">
        <v>0</v>
      </c>
      <c r="S2114" s="47">
        <v>0</v>
      </c>
      <c r="T2114" s="47">
        <v>445.5</v>
      </c>
      <c r="U2114" s="47">
        <v>-49.5</v>
      </c>
      <c r="V2114" t="s">
        <v>71</v>
      </c>
      <c r="W2114" t="s">
        <v>72</v>
      </c>
      <c r="X2114"/>
      <c r="Y2114" t="s">
        <v>240</v>
      </c>
      <c r="Z2114" s="43" t="str">
        <f>Raw_data[[#This Row],[Month]]&amp;Raw_data[[#This Row],[Locations]]&amp;Raw_data[[#This Row],[Looker2]]</f>
        <v>45292Garden OaksRTC</v>
      </c>
      <c r="AA2114" s="44" t="str">
        <f>IFERROR(VLOOKUP(Raw_data[[#This Row],[Description]],'LU Table'!$A$1:$B$50,2,0),"")</f>
        <v>RTC</v>
      </c>
      <c r="AB2114" s="44" t="str">
        <f>TRIM(MID(Raw_data[[#This Row],[Location]],LEN("Positive Recovery- ")+1,LEN(Raw_data[[#This Row],[Location]])))</f>
        <v>Garden Oaks</v>
      </c>
      <c r="AC2114" s="45">
        <f t="shared" si="33"/>
        <v>45292</v>
      </c>
      <c r="AD2114" s="44" t="str">
        <f>VLOOKUP(Raw_data[[#This Row],[Locations]]&amp;Raw_data[[#This Row],[Looker2]],Category!A:E,5,0)</f>
        <v>Company Owned</v>
      </c>
      <c r="AE2114" s="44" t="str">
        <f>Raw_data[[#This Row],[Locations]]&amp;Raw_data[[#This Row],[Looker2]]</f>
        <v>Garden OaksRTC</v>
      </c>
    </row>
    <row r="2115" spans="1:31">
      <c r="A2115" s="15">
        <v>45313</v>
      </c>
      <c r="B2115" s="15">
        <v>45311</v>
      </c>
      <c r="C2115" t="s">
        <v>9</v>
      </c>
      <c r="D2115">
        <v>208090</v>
      </c>
      <c r="E2115" t="s">
        <v>544</v>
      </c>
      <c r="F2115" t="s">
        <v>395</v>
      </c>
      <c r="G2115" t="s">
        <v>331</v>
      </c>
      <c r="H2115" t="s">
        <v>152</v>
      </c>
      <c r="I2115" t="s">
        <v>232</v>
      </c>
      <c r="J2115" t="s">
        <v>90</v>
      </c>
      <c r="K2115" t="s">
        <v>57</v>
      </c>
      <c r="L2115" t="s">
        <v>131</v>
      </c>
      <c r="M2115">
        <v>1</v>
      </c>
      <c r="N2115" s="47">
        <v>535</v>
      </c>
      <c r="O2115" s="47">
        <v>0</v>
      </c>
      <c r="P2115" s="47">
        <v>0</v>
      </c>
      <c r="Q2115" s="47">
        <v>0</v>
      </c>
      <c r="R2115" s="47">
        <v>0</v>
      </c>
      <c r="S2115" s="47">
        <v>15</v>
      </c>
      <c r="T2115" s="47">
        <v>481.5</v>
      </c>
      <c r="U2115" s="47">
        <v>13.5</v>
      </c>
      <c r="V2115" t="s">
        <v>71</v>
      </c>
      <c r="W2115" t="s">
        <v>72</v>
      </c>
      <c r="X2115"/>
      <c r="Y2115" t="s">
        <v>240</v>
      </c>
      <c r="Z2115" s="43" t="str">
        <f>Raw_data[[#This Row],[Month]]&amp;Raw_data[[#This Row],[Locations]]&amp;Raw_data[[#This Row],[Looker2]]</f>
        <v>45292Hill CountryRTC</v>
      </c>
      <c r="AA2115" s="44" t="str">
        <f>IFERROR(VLOOKUP(Raw_data[[#This Row],[Description]],'LU Table'!$A$1:$B$50,2,0),"")</f>
        <v>RTC</v>
      </c>
      <c r="AB2115" s="44" t="str">
        <f>TRIM(MID(Raw_data[[#This Row],[Location]],LEN("Positive Recovery- ")+1,LEN(Raw_data[[#This Row],[Location]])))</f>
        <v>Hill Country</v>
      </c>
      <c r="AC2115" s="45">
        <f t="shared" si="33"/>
        <v>45292</v>
      </c>
      <c r="AD2115" s="44" t="str">
        <f>VLOOKUP(Raw_data[[#This Row],[Locations]]&amp;Raw_data[[#This Row],[Looker2]],Category!A:E,5,0)</f>
        <v>Company Owned</v>
      </c>
      <c r="AE2115" s="44" t="str">
        <f>Raw_data[[#This Row],[Locations]]&amp;Raw_data[[#This Row],[Looker2]]</f>
        <v>Hill CountryRTC</v>
      </c>
    </row>
    <row r="2116" spans="1:31">
      <c r="A2116" s="15">
        <v>45313</v>
      </c>
      <c r="B2116" s="15">
        <v>45311</v>
      </c>
      <c r="C2116" t="s">
        <v>9</v>
      </c>
      <c r="D2116">
        <v>208091</v>
      </c>
      <c r="E2116" t="s">
        <v>691</v>
      </c>
      <c r="F2116" t="s">
        <v>314</v>
      </c>
      <c r="G2116" t="s">
        <v>692</v>
      </c>
      <c r="H2116" t="s">
        <v>627</v>
      </c>
      <c r="I2116" t="s">
        <v>232</v>
      </c>
      <c r="J2116" t="s">
        <v>94</v>
      </c>
      <c r="K2116" t="s">
        <v>107</v>
      </c>
      <c r="L2116" t="s">
        <v>130</v>
      </c>
      <c r="M2116">
        <v>1</v>
      </c>
      <c r="N2116" s="47">
        <v>495</v>
      </c>
      <c r="O2116" s="47">
        <v>0</v>
      </c>
      <c r="P2116" s="47">
        <v>0</v>
      </c>
      <c r="Q2116" s="47">
        <v>0</v>
      </c>
      <c r="R2116" s="47">
        <v>0</v>
      </c>
      <c r="S2116" s="47">
        <v>0</v>
      </c>
      <c r="T2116" s="47">
        <v>445.5</v>
      </c>
      <c r="U2116" s="47">
        <v>148.5</v>
      </c>
      <c r="V2116" t="s">
        <v>71</v>
      </c>
      <c r="W2116" t="s">
        <v>72</v>
      </c>
      <c r="X2116"/>
      <c r="Y2116" t="s">
        <v>240</v>
      </c>
      <c r="Z2116" s="43" t="str">
        <f>Raw_data[[#This Row],[Month]]&amp;Raw_data[[#This Row],[Locations]]&amp;Raw_data[[#This Row],[Looker2]]</f>
        <v>45292Dallas Ft WorthRTC</v>
      </c>
      <c r="AA2116" s="44" t="str">
        <f>IFERROR(VLOOKUP(Raw_data[[#This Row],[Description]],'LU Table'!$A$1:$B$50,2,0),"")</f>
        <v>RTC</v>
      </c>
      <c r="AB2116" s="44" t="str">
        <f>TRIM(MID(Raw_data[[#This Row],[Location]],LEN("Positive Recovery- ")+1,LEN(Raw_data[[#This Row],[Location]])))</f>
        <v>Dallas Ft Worth</v>
      </c>
      <c r="AC2116" s="45">
        <f t="shared" si="33"/>
        <v>45292</v>
      </c>
      <c r="AD2116" s="44" t="str">
        <f>VLOOKUP(Raw_data[[#This Row],[Locations]]&amp;Raw_data[[#This Row],[Looker2]],Category!A:E,5,0)</f>
        <v>Company Owned</v>
      </c>
      <c r="AE2116" s="44" t="str">
        <f>Raw_data[[#This Row],[Locations]]&amp;Raw_data[[#This Row],[Looker2]]</f>
        <v>Dallas Ft WorthRTC</v>
      </c>
    </row>
    <row r="2117" spans="1:31">
      <c r="A2117" s="15">
        <v>45313</v>
      </c>
      <c r="B2117" s="15">
        <v>45311</v>
      </c>
      <c r="C2117" t="s">
        <v>9</v>
      </c>
      <c r="D2117">
        <v>208092</v>
      </c>
      <c r="E2117" t="s">
        <v>1118</v>
      </c>
      <c r="F2117" t="s">
        <v>351</v>
      </c>
      <c r="G2117" t="s">
        <v>1119</v>
      </c>
      <c r="H2117" t="s">
        <v>155</v>
      </c>
      <c r="I2117" t="s">
        <v>232</v>
      </c>
      <c r="J2117" t="s">
        <v>88</v>
      </c>
      <c r="K2117" t="s">
        <v>16</v>
      </c>
      <c r="L2117" t="s">
        <v>130</v>
      </c>
      <c r="M2117">
        <v>1</v>
      </c>
      <c r="N2117" s="47">
        <v>700</v>
      </c>
      <c r="O2117" s="47">
        <v>0</v>
      </c>
      <c r="P2117" s="47">
        <v>0</v>
      </c>
      <c r="Q2117" s="47">
        <v>0</v>
      </c>
      <c r="R2117" s="47">
        <v>0</v>
      </c>
      <c r="S2117" s="47">
        <v>0</v>
      </c>
      <c r="T2117" s="47">
        <v>630</v>
      </c>
      <c r="U2117" s="47">
        <v>70</v>
      </c>
      <c r="V2117" t="s">
        <v>71</v>
      </c>
      <c r="W2117" t="s">
        <v>72</v>
      </c>
      <c r="X2117"/>
      <c r="Y2117" t="s">
        <v>240</v>
      </c>
      <c r="Z2117" s="43" t="str">
        <f>Raw_data[[#This Row],[Month]]&amp;Raw_data[[#This Row],[Locations]]&amp;Raw_data[[#This Row],[Looker2]]</f>
        <v>45292Garden OaksDetox</v>
      </c>
      <c r="AA2117" s="44" t="str">
        <f>IFERROR(VLOOKUP(Raw_data[[#This Row],[Description]],'LU Table'!$A$1:$B$50,2,0),"")</f>
        <v>Detox</v>
      </c>
      <c r="AB2117" s="44" t="str">
        <f>TRIM(MID(Raw_data[[#This Row],[Location]],LEN("Positive Recovery- ")+1,LEN(Raw_data[[#This Row],[Location]])))</f>
        <v>Garden Oaks</v>
      </c>
      <c r="AC2117" s="45">
        <f t="shared" si="33"/>
        <v>45292</v>
      </c>
      <c r="AD2117" s="44" t="str">
        <f>VLOOKUP(Raw_data[[#This Row],[Locations]]&amp;Raw_data[[#This Row],[Looker2]],Category!A:E,5,0)</f>
        <v>Company Owned</v>
      </c>
      <c r="AE2117" s="44" t="str">
        <f>Raw_data[[#This Row],[Locations]]&amp;Raw_data[[#This Row],[Looker2]]</f>
        <v>Garden OaksDetox</v>
      </c>
    </row>
    <row r="2118" spans="1:31">
      <c r="A2118" s="15">
        <v>45313</v>
      </c>
      <c r="B2118" s="15">
        <v>45311</v>
      </c>
      <c r="C2118" t="s">
        <v>9</v>
      </c>
      <c r="D2118">
        <v>208093</v>
      </c>
      <c r="E2118" t="s">
        <v>997</v>
      </c>
      <c r="F2118" t="s">
        <v>351</v>
      </c>
      <c r="G2118" t="s">
        <v>408</v>
      </c>
      <c r="H2118" t="s">
        <v>151</v>
      </c>
      <c r="I2118" t="s">
        <v>232</v>
      </c>
      <c r="J2118" t="s">
        <v>806</v>
      </c>
      <c r="K2118" t="s">
        <v>107</v>
      </c>
      <c r="L2118" t="s">
        <v>130</v>
      </c>
      <c r="M2118">
        <v>1</v>
      </c>
      <c r="N2118" s="47">
        <v>470</v>
      </c>
      <c r="O2118" s="47">
        <v>0</v>
      </c>
      <c r="P2118" s="47">
        <v>0</v>
      </c>
      <c r="Q2118" s="47">
        <v>0</v>
      </c>
      <c r="R2118" s="47">
        <v>0</v>
      </c>
      <c r="S2118" s="47">
        <v>470</v>
      </c>
      <c r="T2118" s="47">
        <v>423</v>
      </c>
      <c r="U2118" s="47">
        <v>423</v>
      </c>
      <c r="V2118" t="s">
        <v>71</v>
      </c>
      <c r="W2118" t="s">
        <v>72</v>
      </c>
      <c r="X2118"/>
      <c r="Y2118" t="s">
        <v>240</v>
      </c>
      <c r="Z2118" s="43" t="str">
        <f>Raw_data[[#This Row],[Month]]&amp;Raw_data[[#This Row],[Locations]]&amp;Raw_data[[#This Row],[Looker2]]</f>
        <v>45292Dallas Ft WorthRTC</v>
      </c>
      <c r="AA2118" s="44" t="str">
        <f>IFERROR(VLOOKUP(Raw_data[[#This Row],[Description]],'LU Table'!$A$1:$B$50,2,0),"")</f>
        <v>RTC</v>
      </c>
      <c r="AB2118" s="44" t="str">
        <f>TRIM(MID(Raw_data[[#This Row],[Location]],LEN("Positive Recovery- ")+1,LEN(Raw_data[[#This Row],[Location]])))</f>
        <v>Dallas Ft Worth</v>
      </c>
      <c r="AC2118" s="45">
        <f t="shared" si="33"/>
        <v>45292</v>
      </c>
      <c r="AD2118" s="44" t="str">
        <f>VLOOKUP(Raw_data[[#This Row],[Locations]]&amp;Raw_data[[#This Row],[Looker2]],Category!A:E,5,0)</f>
        <v>Company Owned</v>
      </c>
      <c r="AE2118" s="44" t="str">
        <f>Raw_data[[#This Row],[Locations]]&amp;Raw_data[[#This Row],[Looker2]]</f>
        <v>Dallas Ft WorthRTC</v>
      </c>
    </row>
    <row r="2119" spans="1:31">
      <c r="A2119" s="15">
        <v>45313</v>
      </c>
      <c r="B2119" s="15">
        <v>45311</v>
      </c>
      <c r="C2119" t="s">
        <v>9</v>
      </c>
      <c r="D2119">
        <v>208094</v>
      </c>
      <c r="E2119" t="s">
        <v>1033</v>
      </c>
      <c r="F2119" t="s">
        <v>1034</v>
      </c>
      <c r="G2119" t="s">
        <v>1035</v>
      </c>
      <c r="H2119" t="s">
        <v>151</v>
      </c>
      <c r="I2119" t="s">
        <v>232</v>
      </c>
      <c r="J2119" t="s">
        <v>92</v>
      </c>
      <c r="K2119" t="s">
        <v>16</v>
      </c>
      <c r="L2119" t="s">
        <v>130</v>
      </c>
      <c r="M2119">
        <v>1</v>
      </c>
      <c r="N2119" s="47">
        <v>475</v>
      </c>
      <c r="O2119" s="47">
        <v>0</v>
      </c>
      <c r="P2119" s="47">
        <v>0</v>
      </c>
      <c r="Q2119" s="47">
        <v>0</v>
      </c>
      <c r="R2119" s="47">
        <v>0</v>
      </c>
      <c r="S2119" s="47">
        <v>475</v>
      </c>
      <c r="T2119" s="47">
        <v>427.5</v>
      </c>
      <c r="U2119" s="47">
        <v>427.5</v>
      </c>
      <c r="V2119" t="s">
        <v>71</v>
      </c>
      <c r="W2119" t="s">
        <v>72</v>
      </c>
      <c r="X2119"/>
      <c r="Y2119" t="s">
        <v>240</v>
      </c>
      <c r="Z2119" s="43" t="str">
        <f>Raw_data[[#This Row],[Month]]&amp;Raw_data[[#This Row],[Locations]]&amp;Raw_data[[#This Row],[Looker2]]</f>
        <v>45292Garden OaksRTC</v>
      </c>
      <c r="AA2119" s="44" t="str">
        <f>IFERROR(VLOOKUP(Raw_data[[#This Row],[Description]],'LU Table'!$A$1:$B$50,2,0),"")</f>
        <v>RTC</v>
      </c>
      <c r="AB2119" s="44" t="str">
        <f>TRIM(MID(Raw_data[[#This Row],[Location]],LEN("Positive Recovery- ")+1,LEN(Raw_data[[#This Row],[Location]])))</f>
        <v>Garden Oaks</v>
      </c>
      <c r="AC2119" s="45">
        <f t="shared" si="33"/>
        <v>45292</v>
      </c>
      <c r="AD2119" s="44" t="str">
        <f>VLOOKUP(Raw_data[[#This Row],[Locations]]&amp;Raw_data[[#This Row],[Looker2]],Category!A:E,5,0)</f>
        <v>Company Owned</v>
      </c>
      <c r="AE2119" s="44" t="str">
        <f>Raw_data[[#This Row],[Locations]]&amp;Raw_data[[#This Row],[Looker2]]</f>
        <v>Garden OaksRTC</v>
      </c>
    </row>
    <row r="2120" spans="1:31">
      <c r="A2120" s="15">
        <v>45313</v>
      </c>
      <c r="B2120" s="15">
        <v>45311</v>
      </c>
      <c r="C2120" t="s">
        <v>9</v>
      </c>
      <c r="D2120">
        <v>208096</v>
      </c>
      <c r="E2120" t="s">
        <v>969</v>
      </c>
      <c r="F2120" t="s">
        <v>307</v>
      </c>
      <c r="G2120" t="s">
        <v>276</v>
      </c>
      <c r="H2120" t="s">
        <v>173</v>
      </c>
      <c r="I2120" t="s">
        <v>232</v>
      </c>
      <c r="J2120" t="s">
        <v>96</v>
      </c>
      <c r="K2120" t="s">
        <v>107</v>
      </c>
      <c r="L2120" t="s">
        <v>130</v>
      </c>
      <c r="M2120">
        <v>1</v>
      </c>
      <c r="N2120" s="47">
        <v>364</v>
      </c>
      <c r="O2120" s="47">
        <v>0</v>
      </c>
      <c r="P2120" s="47">
        <v>0</v>
      </c>
      <c r="Q2120" s="47">
        <v>0</v>
      </c>
      <c r="R2120" s="47">
        <v>0</v>
      </c>
      <c r="S2120" s="47">
        <v>0</v>
      </c>
      <c r="T2120" s="47">
        <v>327.60000000000002</v>
      </c>
      <c r="U2120" s="47">
        <v>-36.4</v>
      </c>
      <c r="V2120" t="s">
        <v>71</v>
      </c>
      <c r="W2120" t="s">
        <v>72</v>
      </c>
      <c r="X2120"/>
      <c r="Y2120" t="s">
        <v>240</v>
      </c>
      <c r="Z2120" s="43" t="str">
        <f>Raw_data[[#This Row],[Month]]&amp;Raw_data[[#This Row],[Locations]]&amp;Raw_data[[#This Row],[Looker2]]</f>
        <v>45292Dallas Ft WorthRTC</v>
      </c>
      <c r="AA2120" s="44" t="str">
        <f>IFERROR(VLOOKUP(Raw_data[[#This Row],[Description]],'LU Table'!$A$1:$B$50,2,0),"")</f>
        <v>RTC</v>
      </c>
      <c r="AB2120" s="44" t="str">
        <f>TRIM(MID(Raw_data[[#This Row],[Location]],LEN("Positive Recovery- ")+1,LEN(Raw_data[[#This Row],[Location]])))</f>
        <v>Dallas Ft Worth</v>
      </c>
      <c r="AC2120" s="45">
        <f t="shared" si="33"/>
        <v>45292</v>
      </c>
      <c r="AD2120" s="44" t="str">
        <f>VLOOKUP(Raw_data[[#This Row],[Locations]]&amp;Raw_data[[#This Row],[Looker2]],Category!A:E,5,0)</f>
        <v>Company Owned</v>
      </c>
      <c r="AE2120" s="44" t="str">
        <f>Raw_data[[#This Row],[Locations]]&amp;Raw_data[[#This Row],[Looker2]]</f>
        <v>Dallas Ft WorthRTC</v>
      </c>
    </row>
    <row r="2121" spans="1:31">
      <c r="A2121" s="15">
        <v>45313</v>
      </c>
      <c r="B2121" s="15">
        <v>45311</v>
      </c>
      <c r="C2121" t="s">
        <v>9</v>
      </c>
      <c r="D2121">
        <v>208097</v>
      </c>
      <c r="E2121" t="s">
        <v>1079</v>
      </c>
      <c r="F2121" t="s">
        <v>1080</v>
      </c>
      <c r="G2121" t="s">
        <v>1081</v>
      </c>
      <c r="H2121" t="s">
        <v>154</v>
      </c>
      <c r="I2121" t="s">
        <v>232</v>
      </c>
      <c r="J2121" t="s">
        <v>93</v>
      </c>
      <c r="K2121" t="s">
        <v>107</v>
      </c>
      <c r="L2121" t="s">
        <v>131</v>
      </c>
      <c r="M2121">
        <v>1</v>
      </c>
      <c r="N2121" s="47">
        <v>530</v>
      </c>
      <c r="O2121" s="47">
        <v>0</v>
      </c>
      <c r="P2121" s="47">
        <v>0</v>
      </c>
      <c r="Q2121" s="47">
        <v>0</v>
      </c>
      <c r="R2121" s="47">
        <v>0</v>
      </c>
      <c r="S2121" s="47">
        <v>0</v>
      </c>
      <c r="T2121" s="47">
        <v>477</v>
      </c>
      <c r="U2121" s="47">
        <v>-53</v>
      </c>
      <c r="V2121" t="s">
        <v>71</v>
      </c>
      <c r="W2121" t="s">
        <v>72</v>
      </c>
      <c r="X2121"/>
      <c r="Y2121" t="s">
        <v>240</v>
      </c>
      <c r="Z2121" s="43" t="str">
        <f>Raw_data[[#This Row],[Month]]&amp;Raw_data[[#This Row],[Locations]]&amp;Raw_data[[#This Row],[Looker2]]</f>
        <v>45292Dallas Ft WorthRTC</v>
      </c>
      <c r="AA2121" s="44" t="str">
        <f>IFERROR(VLOOKUP(Raw_data[[#This Row],[Description]],'LU Table'!$A$1:$B$50,2,0),"")</f>
        <v>RTC</v>
      </c>
      <c r="AB2121" s="44" t="str">
        <f>TRIM(MID(Raw_data[[#This Row],[Location]],LEN("Positive Recovery- ")+1,LEN(Raw_data[[#This Row],[Location]])))</f>
        <v>Dallas Ft Worth</v>
      </c>
      <c r="AC2121" s="45">
        <f t="shared" si="33"/>
        <v>45292</v>
      </c>
      <c r="AD2121" s="44" t="str">
        <f>VLOOKUP(Raw_data[[#This Row],[Locations]]&amp;Raw_data[[#This Row],[Looker2]],Category!A:E,5,0)</f>
        <v>Company Owned</v>
      </c>
      <c r="AE2121" s="44" t="str">
        <f>Raw_data[[#This Row],[Locations]]&amp;Raw_data[[#This Row],[Looker2]]</f>
        <v>Dallas Ft WorthRTC</v>
      </c>
    </row>
    <row r="2122" spans="1:31">
      <c r="A2122" s="15">
        <v>45313</v>
      </c>
      <c r="B2122" s="15">
        <v>45311</v>
      </c>
      <c r="C2122" t="s">
        <v>9</v>
      </c>
      <c r="D2122">
        <v>208098</v>
      </c>
      <c r="E2122" t="s">
        <v>1006</v>
      </c>
      <c r="F2122" t="s">
        <v>362</v>
      </c>
      <c r="G2122" t="s">
        <v>728</v>
      </c>
      <c r="H2122" t="s">
        <v>151</v>
      </c>
      <c r="I2122" t="s">
        <v>232</v>
      </c>
      <c r="J2122" t="s">
        <v>87</v>
      </c>
      <c r="K2122" t="s">
        <v>57</v>
      </c>
      <c r="L2122" t="s">
        <v>131</v>
      </c>
      <c r="M2122">
        <v>1</v>
      </c>
      <c r="N2122" s="47">
        <v>470</v>
      </c>
      <c r="O2122" s="47">
        <v>0</v>
      </c>
      <c r="P2122" s="47">
        <v>0</v>
      </c>
      <c r="Q2122" s="47">
        <v>0</v>
      </c>
      <c r="R2122" s="47">
        <v>0</v>
      </c>
      <c r="S2122" s="47">
        <v>470</v>
      </c>
      <c r="T2122" s="47">
        <v>423</v>
      </c>
      <c r="U2122" s="47">
        <v>423</v>
      </c>
      <c r="V2122" t="s">
        <v>71</v>
      </c>
      <c r="W2122" t="s">
        <v>72</v>
      </c>
      <c r="X2122"/>
      <c r="Y2122" t="s">
        <v>240</v>
      </c>
      <c r="Z2122" s="43" t="str">
        <f>Raw_data[[#This Row],[Month]]&amp;Raw_data[[#This Row],[Locations]]&amp;Raw_data[[#This Row],[Looker2]]</f>
        <v>45292Hill CountryRTC</v>
      </c>
      <c r="AA2122" s="44" t="str">
        <f>IFERROR(VLOOKUP(Raw_data[[#This Row],[Description]],'LU Table'!$A$1:$B$50,2,0),"")</f>
        <v>RTC</v>
      </c>
      <c r="AB2122" s="44" t="str">
        <f>TRIM(MID(Raw_data[[#This Row],[Location]],LEN("Positive Recovery- ")+1,LEN(Raw_data[[#This Row],[Location]])))</f>
        <v>Hill Country</v>
      </c>
      <c r="AC2122" s="45">
        <f t="shared" si="33"/>
        <v>45292</v>
      </c>
      <c r="AD2122" s="44" t="str">
        <f>VLOOKUP(Raw_data[[#This Row],[Locations]]&amp;Raw_data[[#This Row],[Looker2]],Category!A:E,5,0)</f>
        <v>Company Owned</v>
      </c>
      <c r="AE2122" s="44" t="str">
        <f>Raw_data[[#This Row],[Locations]]&amp;Raw_data[[#This Row],[Looker2]]</f>
        <v>Hill CountryRTC</v>
      </c>
    </row>
    <row r="2123" spans="1:31">
      <c r="A2123" s="15">
        <v>45313</v>
      </c>
      <c r="B2123" s="15">
        <v>45311</v>
      </c>
      <c r="C2123" t="s">
        <v>9</v>
      </c>
      <c r="D2123">
        <v>208099</v>
      </c>
      <c r="E2123" t="s">
        <v>712</v>
      </c>
      <c r="F2123" t="s">
        <v>713</v>
      </c>
      <c r="G2123" t="s">
        <v>353</v>
      </c>
      <c r="H2123" t="s">
        <v>154</v>
      </c>
      <c r="I2123" t="s">
        <v>232</v>
      </c>
      <c r="J2123" t="s">
        <v>93</v>
      </c>
      <c r="K2123" t="s">
        <v>107</v>
      </c>
      <c r="L2123" t="s">
        <v>130</v>
      </c>
      <c r="M2123">
        <v>1</v>
      </c>
      <c r="N2123" s="47">
        <v>530</v>
      </c>
      <c r="O2123" s="47">
        <v>0</v>
      </c>
      <c r="P2123" s="47">
        <v>0</v>
      </c>
      <c r="Q2123" s="47">
        <v>0</v>
      </c>
      <c r="R2123" s="47">
        <v>0</v>
      </c>
      <c r="S2123" s="47">
        <v>0</v>
      </c>
      <c r="T2123" s="47">
        <v>477</v>
      </c>
      <c r="U2123" s="47">
        <v>-53</v>
      </c>
      <c r="V2123" t="s">
        <v>71</v>
      </c>
      <c r="W2123" t="s">
        <v>72</v>
      </c>
      <c r="X2123"/>
      <c r="Y2123" t="s">
        <v>240</v>
      </c>
      <c r="Z2123" s="43" t="str">
        <f>Raw_data[[#This Row],[Month]]&amp;Raw_data[[#This Row],[Locations]]&amp;Raw_data[[#This Row],[Looker2]]</f>
        <v>45292Dallas Ft WorthRTC</v>
      </c>
      <c r="AA2123" s="44" t="str">
        <f>IFERROR(VLOOKUP(Raw_data[[#This Row],[Description]],'LU Table'!$A$1:$B$50,2,0),"")</f>
        <v>RTC</v>
      </c>
      <c r="AB2123" s="44" t="str">
        <f>TRIM(MID(Raw_data[[#This Row],[Location]],LEN("Positive Recovery- ")+1,LEN(Raw_data[[#This Row],[Location]])))</f>
        <v>Dallas Ft Worth</v>
      </c>
      <c r="AC2123" s="45">
        <f t="shared" si="33"/>
        <v>45292</v>
      </c>
      <c r="AD2123" s="44" t="str">
        <f>VLOOKUP(Raw_data[[#This Row],[Locations]]&amp;Raw_data[[#This Row],[Looker2]],Category!A:E,5,0)</f>
        <v>Company Owned</v>
      </c>
      <c r="AE2123" s="44" t="str">
        <f>Raw_data[[#This Row],[Locations]]&amp;Raw_data[[#This Row],[Looker2]]</f>
        <v>Dallas Ft WorthRTC</v>
      </c>
    </row>
    <row r="2124" spans="1:31">
      <c r="A2124" s="15">
        <v>45313</v>
      </c>
      <c r="B2124" s="15">
        <v>45311</v>
      </c>
      <c r="C2124" t="s">
        <v>9</v>
      </c>
      <c r="D2124">
        <v>208100</v>
      </c>
      <c r="E2124" t="s">
        <v>568</v>
      </c>
      <c r="F2124" t="s">
        <v>302</v>
      </c>
      <c r="G2124" t="s">
        <v>482</v>
      </c>
      <c r="H2124" t="s">
        <v>164</v>
      </c>
      <c r="I2124"/>
      <c r="J2124" t="s">
        <v>89</v>
      </c>
      <c r="K2124" t="s">
        <v>16</v>
      </c>
      <c r="L2124" t="s">
        <v>131</v>
      </c>
      <c r="M2124">
        <v>1</v>
      </c>
      <c r="N2124" s="47">
        <v>365</v>
      </c>
      <c r="O2124" s="47">
        <v>0</v>
      </c>
      <c r="P2124" s="47">
        <v>0</v>
      </c>
      <c r="Q2124" s="47">
        <v>0</v>
      </c>
      <c r="R2124" s="47">
        <v>0</v>
      </c>
      <c r="S2124" s="47">
        <v>0</v>
      </c>
      <c r="T2124" s="47">
        <v>328.5</v>
      </c>
      <c r="U2124" s="47">
        <v>-36.5</v>
      </c>
      <c r="V2124" t="s">
        <v>71</v>
      </c>
      <c r="W2124" t="s">
        <v>72</v>
      </c>
      <c r="X2124"/>
      <c r="Y2124" t="s">
        <v>240</v>
      </c>
      <c r="Z2124" s="43" t="str">
        <f>Raw_data[[#This Row],[Month]]&amp;Raw_data[[#This Row],[Locations]]&amp;Raw_data[[#This Row],[Looker2]]</f>
        <v>45292Garden OaksRTC</v>
      </c>
      <c r="AA2124" s="44" t="str">
        <f>IFERROR(VLOOKUP(Raw_data[[#This Row],[Description]],'LU Table'!$A$1:$B$50,2,0),"")</f>
        <v>RTC</v>
      </c>
      <c r="AB2124" s="44" t="str">
        <f>TRIM(MID(Raw_data[[#This Row],[Location]],LEN("Positive Recovery- ")+1,LEN(Raw_data[[#This Row],[Location]])))</f>
        <v>Garden Oaks</v>
      </c>
      <c r="AC2124" s="45">
        <f t="shared" si="33"/>
        <v>45292</v>
      </c>
      <c r="AD2124" s="44" t="str">
        <f>VLOOKUP(Raw_data[[#This Row],[Locations]]&amp;Raw_data[[#This Row],[Looker2]],Category!A:E,5,0)</f>
        <v>Company Owned</v>
      </c>
      <c r="AE2124" s="44" t="str">
        <f>Raw_data[[#This Row],[Locations]]&amp;Raw_data[[#This Row],[Looker2]]</f>
        <v>Garden OaksRTC</v>
      </c>
    </row>
    <row r="2125" spans="1:31">
      <c r="A2125" s="15">
        <v>45313</v>
      </c>
      <c r="B2125" s="15">
        <v>45311</v>
      </c>
      <c r="C2125" t="s">
        <v>9</v>
      </c>
      <c r="D2125">
        <v>208101</v>
      </c>
      <c r="E2125" t="s">
        <v>759</v>
      </c>
      <c r="F2125" t="s">
        <v>760</v>
      </c>
      <c r="G2125" t="s">
        <v>761</v>
      </c>
      <c r="H2125" t="s">
        <v>151</v>
      </c>
      <c r="I2125" t="s">
        <v>232</v>
      </c>
      <c r="J2125" t="s">
        <v>931</v>
      </c>
      <c r="K2125" t="s">
        <v>107</v>
      </c>
      <c r="L2125" t="s">
        <v>130</v>
      </c>
      <c r="M2125">
        <v>1</v>
      </c>
      <c r="N2125" s="47">
        <v>520</v>
      </c>
      <c r="O2125" s="47">
        <v>0</v>
      </c>
      <c r="P2125" s="47">
        <v>0</v>
      </c>
      <c r="Q2125" s="47">
        <v>0</v>
      </c>
      <c r="R2125" s="47">
        <v>0</v>
      </c>
      <c r="S2125" s="47">
        <v>0</v>
      </c>
      <c r="T2125" s="47">
        <v>468</v>
      </c>
      <c r="U2125" s="47">
        <v>-52</v>
      </c>
      <c r="V2125" t="s">
        <v>71</v>
      </c>
      <c r="W2125" t="s">
        <v>72</v>
      </c>
      <c r="X2125"/>
      <c r="Y2125" t="s">
        <v>240</v>
      </c>
      <c r="Z2125" s="43" t="str">
        <f>Raw_data[[#This Row],[Month]]&amp;Raw_data[[#This Row],[Locations]]&amp;Raw_data[[#This Row],[Looker2]]</f>
        <v>45292Dallas Ft WorthRTC</v>
      </c>
      <c r="AA2125" s="44" t="str">
        <f>IFERROR(VLOOKUP(Raw_data[[#This Row],[Description]],'LU Table'!$A$1:$B$50,2,0),"")</f>
        <v>RTC</v>
      </c>
      <c r="AB2125" s="44" t="str">
        <f>TRIM(MID(Raw_data[[#This Row],[Location]],LEN("Positive Recovery- ")+1,LEN(Raw_data[[#This Row],[Location]])))</f>
        <v>Dallas Ft Worth</v>
      </c>
      <c r="AC2125" s="45">
        <f t="shared" si="33"/>
        <v>45292</v>
      </c>
      <c r="AD2125" s="44" t="str">
        <f>VLOOKUP(Raw_data[[#This Row],[Locations]]&amp;Raw_data[[#This Row],[Looker2]],Category!A:E,5,0)</f>
        <v>Company Owned</v>
      </c>
      <c r="AE2125" s="44" t="str">
        <f>Raw_data[[#This Row],[Locations]]&amp;Raw_data[[#This Row],[Looker2]]</f>
        <v>Dallas Ft WorthRTC</v>
      </c>
    </row>
    <row r="2126" spans="1:31">
      <c r="A2126" s="15">
        <v>45313</v>
      </c>
      <c r="B2126" s="15">
        <v>45312</v>
      </c>
      <c r="C2126" t="s">
        <v>9</v>
      </c>
      <c r="D2126">
        <v>208102</v>
      </c>
      <c r="E2126" t="s">
        <v>714</v>
      </c>
      <c r="F2126" t="s">
        <v>715</v>
      </c>
      <c r="G2126" t="s">
        <v>532</v>
      </c>
      <c r="H2126" t="s">
        <v>151</v>
      </c>
      <c r="I2126" t="s">
        <v>232</v>
      </c>
      <c r="J2126" t="s">
        <v>89</v>
      </c>
      <c r="K2126" t="s">
        <v>16</v>
      </c>
      <c r="L2126" t="s">
        <v>131</v>
      </c>
      <c r="M2126">
        <v>1</v>
      </c>
      <c r="N2126" s="47">
        <v>425</v>
      </c>
      <c r="O2126" s="47">
        <v>0</v>
      </c>
      <c r="P2126" s="47">
        <v>0</v>
      </c>
      <c r="Q2126" s="47">
        <v>0</v>
      </c>
      <c r="R2126" s="47">
        <v>0</v>
      </c>
      <c r="S2126" s="47">
        <v>0</v>
      </c>
      <c r="T2126" s="47">
        <v>382.5</v>
      </c>
      <c r="U2126" s="47">
        <v>-42.5</v>
      </c>
      <c r="V2126" t="s">
        <v>71</v>
      </c>
      <c r="W2126" t="s">
        <v>72</v>
      </c>
      <c r="X2126"/>
      <c r="Y2126" t="s">
        <v>240</v>
      </c>
      <c r="Z2126" s="43" t="str">
        <f>Raw_data[[#This Row],[Month]]&amp;Raw_data[[#This Row],[Locations]]&amp;Raw_data[[#This Row],[Looker2]]</f>
        <v>45292Garden OaksRTC</v>
      </c>
      <c r="AA2126" s="44" t="str">
        <f>IFERROR(VLOOKUP(Raw_data[[#This Row],[Description]],'LU Table'!$A$1:$B$50,2,0),"")</f>
        <v>RTC</v>
      </c>
      <c r="AB2126" s="44" t="str">
        <f>TRIM(MID(Raw_data[[#This Row],[Location]],LEN("Positive Recovery- ")+1,LEN(Raw_data[[#This Row],[Location]])))</f>
        <v>Garden Oaks</v>
      </c>
      <c r="AC2126" s="45">
        <f t="shared" si="33"/>
        <v>45292</v>
      </c>
      <c r="AD2126" s="44" t="str">
        <f>VLOOKUP(Raw_data[[#This Row],[Locations]]&amp;Raw_data[[#This Row],[Looker2]],Category!A:E,5,0)</f>
        <v>Company Owned</v>
      </c>
      <c r="AE2126" s="44" t="str">
        <f>Raw_data[[#This Row],[Locations]]&amp;Raw_data[[#This Row],[Looker2]]</f>
        <v>Garden OaksRTC</v>
      </c>
    </row>
    <row r="2127" spans="1:31">
      <c r="A2127" s="15">
        <v>45313</v>
      </c>
      <c r="B2127" s="15">
        <v>45312</v>
      </c>
      <c r="C2127" t="s">
        <v>9</v>
      </c>
      <c r="D2127">
        <v>208103</v>
      </c>
      <c r="E2127" t="s">
        <v>1061</v>
      </c>
      <c r="F2127" t="s">
        <v>278</v>
      </c>
      <c r="G2127" t="s">
        <v>1062</v>
      </c>
      <c r="H2127" t="s">
        <v>152</v>
      </c>
      <c r="I2127" t="s">
        <v>232</v>
      </c>
      <c r="J2127" t="s">
        <v>96</v>
      </c>
      <c r="K2127" t="s">
        <v>57</v>
      </c>
      <c r="L2127" t="s">
        <v>130</v>
      </c>
      <c r="M2127">
        <v>1</v>
      </c>
      <c r="N2127" s="47">
        <v>428</v>
      </c>
      <c r="O2127" s="47">
        <v>0</v>
      </c>
      <c r="P2127" s="47">
        <v>0</v>
      </c>
      <c r="Q2127" s="47">
        <v>0</v>
      </c>
      <c r="R2127" s="47">
        <v>0</v>
      </c>
      <c r="S2127" s="47">
        <v>0</v>
      </c>
      <c r="T2127" s="47">
        <v>385.2</v>
      </c>
      <c r="U2127" s="47">
        <v>-42.8</v>
      </c>
      <c r="V2127" t="s">
        <v>71</v>
      </c>
      <c r="W2127" t="s">
        <v>72</v>
      </c>
      <c r="X2127"/>
      <c r="Y2127" t="s">
        <v>240</v>
      </c>
      <c r="Z2127" s="43" t="str">
        <f>Raw_data[[#This Row],[Month]]&amp;Raw_data[[#This Row],[Locations]]&amp;Raw_data[[#This Row],[Looker2]]</f>
        <v>45292Hill CountryRTC</v>
      </c>
      <c r="AA2127" s="44" t="str">
        <f>IFERROR(VLOOKUP(Raw_data[[#This Row],[Description]],'LU Table'!$A$1:$B$50,2,0),"")</f>
        <v>RTC</v>
      </c>
      <c r="AB2127" s="44" t="str">
        <f>TRIM(MID(Raw_data[[#This Row],[Location]],LEN("Positive Recovery- ")+1,LEN(Raw_data[[#This Row],[Location]])))</f>
        <v>Hill Country</v>
      </c>
      <c r="AC2127" s="45">
        <f t="shared" si="33"/>
        <v>45292</v>
      </c>
      <c r="AD2127" s="44" t="str">
        <f>VLOOKUP(Raw_data[[#This Row],[Locations]]&amp;Raw_data[[#This Row],[Looker2]],Category!A:E,5,0)</f>
        <v>Company Owned</v>
      </c>
      <c r="AE2127" s="44" t="str">
        <f>Raw_data[[#This Row],[Locations]]&amp;Raw_data[[#This Row],[Looker2]]</f>
        <v>Hill CountryRTC</v>
      </c>
    </row>
    <row r="2128" spans="1:31">
      <c r="A2128" s="15">
        <v>45313</v>
      </c>
      <c r="B2128" s="15">
        <v>45312</v>
      </c>
      <c r="C2128" t="s">
        <v>9</v>
      </c>
      <c r="D2128">
        <v>208104</v>
      </c>
      <c r="E2128" t="s">
        <v>1111</v>
      </c>
      <c r="F2128" t="s">
        <v>1112</v>
      </c>
      <c r="G2128" t="s">
        <v>1113</v>
      </c>
      <c r="H2128" t="s">
        <v>151</v>
      </c>
      <c r="I2128" t="s">
        <v>232</v>
      </c>
      <c r="J2128" t="s">
        <v>17</v>
      </c>
      <c r="K2128" t="s">
        <v>16</v>
      </c>
      <c r="L2128" t="s">
        <v>131</v>
      </c>
      <c r="M2128">
        <v>1</v>
      </c>
      <c r="N2128" s="47">
        <v>400</v>
      </c>
      <c r="O2128" s="47">
        <v>0</v>
      </c>
      <c r="P2128" s="47">
        <v>0</v>
      </c>
      <c r="Q2128" s="47">
        <v>0</v>
      </c>
      <c r="R2128" s="47">
        <v>0</v>
      </c>
      <c r="S2128" s="47">
        <v>0</v>
      </c>
      <c r="T2128" s="47">
        <v>400</v>
      </c>
      <c r="U2128" s="47">
        <v>0</v>
      </c>
      <c r="V2128" t="s">
        <v>71</v>
      </c>
      <c r="W2128" t="s">
        <v>72</v>
      </c>
      <c r="X2128"/>
      <c r="Y2128" t="s">
        <v>240</v>
      </c>
      <c r="Z2128" s="43" t="str">
        <f>Raw_data[[#This Row],[Month]]&amp;Raw_data[[#This Row],[Locations]]&amp;Raw_data[[#This Row],[Looker2]]</f>
        <v>45292Garden OaksRTC</v>
      </c>
      <c r="AA2128" s="44" t="str">
        <f>IFERROR(VLOOKUP(Raw_data[[#This Row],[Description]],'LU Table'!$A$1:$B$50,2,0),"")</f>
        <v>RTC</v>
      </c>
      <c r="AB2128" s="44" t="str">
        <f>TRIM(MID(Raw_data[[#This Row],[Location]],LEN("Positive Recovery- ")+1,LEN(Raw_data[[#This Row],[Location]])))</f>
        <v>Garden Oaks</v>
      </c>
      <c r="AC2128" s="45">
        <f t="shared" si="33"/>
        <v>45292</v>
      </c>
      <c r="AD2128" s="44" t="str">
        <f>VLOOKUP(Raw_data[[#This Row],[Locations]]&amp;Raw_data[[#This Row],[Looker2]],Category!A:E,5,0)</f>
        <v>Company Owned</v>
      </c>
      <c r="AE2128" s="44" t="str">
        <f>Raw_data[[#This Row],[Locations]]&amp;Raw_data[[#This Row],[Looker2]]</f>
        <v>Garden OaksRTC</v>
      </c>
    </row>
    <row r="2129" spans="1:31">
      <c r="A2129" s="15">
        <v>45313</v>
      </c>
      <c r="B2129" s="15">
        <v>45312</v>
      </c>
      <c r="C2129" t="s">
        <v>9</v>
      </c>
      <c r="D2129">
        <v>208105</v>
      </c>
      <c r="E2129" t="s">
        <v>999</v>
      </c>
      <c r="F2129" t="s">
        <v>1000</v>
      </c>
      <c r="G2129" t="s">
        <v>317</v>
      </c>
      <c r="H2129" t="s">
        <v>151</v>
      </c>
      <c r="I2129" t="s">
        <v>232</v>
      </c>
      <c r="J2129" t="s">
        <v>88</v>
      </c>
      <c r="K2129" t="s">
        <v>16</v>
      </c>
      <c r="L2129" t="s">
        <v>131</v>
      </c>
      <c r="M2129">
        <v>1</v>
      </c>
      <c r="N2129" s="47">
        <v>500</v>
      </c>
      <c r="O2129" s="47">
        <v>0</v>
      </c>
      <c r="P2129" s="47">
        <v>0</v>
      </c>
      <c r="Q2129" s="47">
        <v>0</v>
      </c>
      <c r="R2129" s="47">
        <v>0</v>
      </c>
      <c r="S2129" s="47">
        <v>0</v>
      </c>
      <c r="T2129" s="47">
        <v>450</v>
      </c>
      <c r="U2129" s="47">
        <v>50</v>
      </c>
      <c r="V2129" t="s">
        <v>71</v>
      </c>
      <c r="W2129" t="s">
        <v>72</v>
      </c>
      <c r="X2129"/>
      <c r="Y2129" t="s">
        <v>240</v>
      </c>
      <c r="Z2129" s="43" t="str">
        <f>Raw_data[[#This Row],[Month]]&amp;Raw_data[[#This Row],[Locations]]&amp;Raw_data[[#This Row],[Looker2]]</f>
        <v>45292Garden OaksRTC</v>
      </c>
      <c r="AA2129" s="44" t="str">
        <f>IFERROR(VLOOKUP(Raw_data[[#This Row],[Description]],'LU Table'!$A$1:$B$50,2,0),"")</f>
        <v>RTC</v>
      </c>
      <c r="AB2129" s="44" t="str">
        <f>TRIM(MID(Raw_data[[#This Row],[Location]],LEN("Positive Recovery- ")+1,LEN(Raw_data[[#This Row],[Location]])))</f>
        <v>Garden Oaks</v>
      </c>
      <c r="AC2129" s="45">
        <f t="shared" si="33"/>
        <v>45292</v>
      </c>
      <c r="AD2129" s="44" t="str">
        <f>VLOOKUP(Raw_data[[#This Row],[Locations]]&amp;Raw_data[[#This Row],[Looker2]],Category!A:E,5,0)</f>
        <v>Company Owned</v>
      </c>
      <c r="AE2129" s="44" t="str">
        <f>Raw_data[[#This Row],[Locations]]&amp;Raw_data[[#This Row],[Looker2]]</f>
        <v>Garden OaksRTC</v>
      </c>
    </row>
    <row r="2130" spans="1:31">
      <c r="A2130" s="15">
        <v>45313</v>
      </c>
      <c r="B2130" s="15">
        <v>45312</v>
      </c>
      <c r="C2130" t="s">
        <v>9</v>
      </c>
      <c r="D2130">
        <v>208106</v>
      </c>
      <c r="E2130" t="s">
        <v>110</v>
      </c>
      <c r="F2130" t="s">
        <v>386</v>
      </c>
      <c r="G2130" t="s">
        <v>387</v>
      </c>
      <c r="H2130" t="s">
        <v>151</v>
      </c>
      <c r="I2130" t="s">
        <v>232</v>
      </c>
      <c r="J2130" t="s">
        <v>88</v>
      </c>
      <c r="K2130" t="s">
        <v>57</v>
      </c>
      <c r="L2130" t="s">
        <v>130</v>
      </c>
      <c r="M2130">
        <v>1</v>
      </c>
      <c r="N2130" s="47">
        <v>500</v>
      </c>
      <c r="O2130" s="47">
        <v>0</v>
      </c>
      <c r="P2130" s="47">
        <v>0</v>
      </c>
      <c r="Q2130" s="47">
        <v>0</v>
      </c>
      <c r="R2130" s="47">
        <v>0</v>
      </c>
      <c r="S2130" s="47">
        <v>500</v>
      </c>
      <c r="T2130" s="47">
        <v>450</v>
      </c>
      <c r="U2130" s="47">
        <v>450</v>
      </c>
      <c r="V2130" t="s">
        <v>71</v>
      </c>
      <c r="W2130" t="s">
        <v>72</v>
      </c>
      <c r="X2130"/>
      <c r="Y2130" t="s">
        <v>240</v>
      </c>
      <c r="Z2130" s="43" t="str">
        <f>Raw_data[[#This Row],[Month]]&amp;Raw_data[[#This Row],[Locations]]&amp;Raw_data[[#This Row],[Looker2]]</f>
        <v>45292Hill CountryRTC</v>
      </c>
      <c r="AA2130" s="44" t="str">
        <f>IFERROR(VLOOKUP(Raw_data[[#This Row],[Description]],'LU Table'!$A$1:$B$50,2,0),"")</f>
        <v>RTC</v>
      </c>
      <c r="AB2130" s="44" t="str">
        <f>TRIM(MID(Raw_data[[#This Row],[Location]],LEN("Positive Recovery- ")+1,LEN(Raw_data[[#This Row],[Location]])))</f>
        <v>Hill Country</v>
      </c>
      <c r="AC2130" s="45">
        <f t="shared" si="33"/>
        <v>45292</v>
      </c>
      <c r="AD2130" s="44" t="str">
        <f>VLOOKUP(Raw_data[[#This Row],[Locations]]&amp;Raw_data[[#This Row],[Looker2]],Category!A:E,5,0)</f>
        <v>Company Owned</v>
      </c>
      <c r="AE2130" s="44" t="str">
        <f>Raw_data[[#This Row],[Locations]]&amp;Raw_data[[#This Row],[Looker2]]</f>
        <v>Hill CountryRTC</v>
      </c>
    </row>
    <row r="2131" spans="1:31">
      <c r="A2131" s="15">
        <v>45313</v>
      </c>
      <c r="B2131" s="15">
        <v>45312</v>
      </c>
      <c r="C2131" t="s">
        <v>9</v>
      </c>
      <c r="D2131">
        <v>208107</v>
      </c>
      <c r="E2131" t="s">
        <v>1100</v>
      </c>
      <c r="F2131" t="s">
        <v>608</v>
      </c>
      <c r="G2131" t="s">
        <v>631</v>
      </c>
      <c r="H2131" t="s">
        <v>627</v>
      </c>
      <c r="I2131" t="s">
        <v>232</v>
      </c>
      <c r="J2131" t="s">
        <v>94</v>
      </c>
      <c r="K2131" t="s">
        <v>57</v>
      </c>
      <c r="L2131" t="s">
        <v>130</v>
      </c>
      <c r="M2131">
        <v>1</v>
      </c>
      <c r="N2131" s="47">
        <v>495</v>
      </c>
      <c r="O2131" s="47">
        <v>0</v>
      </c>
      <c r="P2131" s="47">
        <v>0</v>
      </c>
      <c r="Q2131" s="47">
        <v>0</v>
      </c>
      <c r="R2131" s="47">
        <v>0</v>
      </c>
      <c r="S2131" s="47">
        <v>0</v>
      </c>
      <c r="T2131" s="47">
        <v>445.5</v>
      </c>
      <c r="U2131" s="47">
        <v>49.5</v>
      </c>
      <c r="V2131" t="s">
        <v>71</v>
      </c>
      <c r="W2131" t="s">
        <v>72</v>
      </c>
      <c r="X2131"/>
      <c r="Y2131" t="s">
        <v>240</v>
      </c>
      <c r="Z2131" s="43" t="str">
        <f>Raw_data[[#This Row],[Month]]&amp;Raw_data[[#This Row],[Locations]]&amp;Raw_data[[#This Row],[Looker2]]</f>
        <v>45292Hill CountryRTC</v>
      </c>
      <c r="AA2131" s="44" t="str">
        <f>IFERROR(VLOOKUP(Raw_data[[#This Row],[Description]],'LU Table'!$A$1:$B$50,2,0),"")</f>
        <v>RTC</v>
      </c>
      <c r="AB2131" s="44" t="str">
        <f>TRIM(MID(Raw_data[[#This Row],[Location]],LEN("Positive Recovery- ")+1,LEN(Raw_data[[#This Row],[Location]])))</f>
        <v>Hill Country</v>
      </c>
      <c r="AC2131" s="45">
        <f t="shared" si="33"/>
        <v>45292</v>
      </c>
      <c r="AD2131" s="44" t="str">
        <f>VLOOKUP(Raw_data[[#This Row],[Locations]]&amp;Raw_data[[#This Row],[Looker2]],Category!A:E,5,0)</f>
        <v>Company Owned</v>
      </c>
      <c r="AE2131" s="44" t="str">
        <f>Raw_data[[#This Row],[Locations]]&amp;Raw_data[[#This Row],[Looker2]]</f>
        <v>Hill CountryRTC</v>
      </c>
    </row>
    <row r="2132" spans="1:31">
      <c r="A2132" s="15">
        <v>45313</v>
      </c>
      <c r="B2132" s="15">
        <v>45312</v>
      </c>
      <c r="C2132" t="s">
        <v>9</v>
      </c>
      <c r="D2132">
        <v>208108</v>
      </c>
      <c r="E2132" t="s">
        <v>1109</v>
      </c>
      <c r="F2132" t="s">
        <v>311</v>
      </c>
      <c r="G2132" t="s">
        <v>1110</v>
      </c>
      <c r="H2132" t="s">
        <v>151</v>
      </c>
      <c r="I2132" t="s">
        <v>232</v>
      </c>
      <c r="J2132" t="s">
        <v>17</v>
      </c>
      <c r="K2132" t="s">
        <v>57</v>
      </c>
      <c r="L2132" t="s">
        <v>130</v>
      </c>
      <c r="M2132">
        <v>1</v>
      </c>
      <c r="N2132" s="47">
        <v>518.75</v>
      </c>
      <c r="O2132" s="47">
        <v>0</v>
      </c>
      <c r="P2132" s="47">
        <v>0</v>
      </c>
      <c r="Q2132" s="47">
        <v>0</v>
      </c>
      <c r="R2132" s="47">
        <v>0</v>
      </c>
      <c r="S2132" s="47">
        <v>0</v>
      </c>
      <c r="T2132" s="47">
        <v>518.75</v>
      </c>
      <c r="U2132" s="47">
        <v>0</v>
      </c>
      <c r="V2132" t="s">
        <v>71</v>
      </c>
      <c r="W2132" t="s">
        <v>72</v>
      </c>
      <c r="X2132"/>
      <c r="Y2132" t="s">
        <v>240</v>
      </c>
      <c r="Z2132" s="43" t="str">
        <f>Raw_data[[#This Row],[Month]]&amp;Raw_data[[#This Row],[Locations]]&amp;Raw_data[[#This Row],[Looker2]]</f>
        <v>45292Hill CountryRTC</v>
      </c>
      <c r="AA2132" s="44" t="str">
        <f>IFERROR(VLOOKUP(Raw_data[[#This Row],[Description]],'LU Table'!$A$1:$B$50,2,0),"")</f>
        <v>RTC</v>
      </c>
      <c r="AB2132" s="44" t="str">
        <f>TRIM(MID(Raw_data[[#This Row],[Location]],LEN("Positive Recovery- ")+1,LEN(Raw_data[[#This Row],[Location]])))</f>
        <v>Hill Country</v>
      </c>
      <c r="AC2132" s="45">
        <f t="shared" si="33"/>
        <v>45292</v>
      </c>
      <c r="AD2132" s="44" t="str">
        <f>VLOOKUP(Raw_data[[#This Row],[Locations]]&amp;Raw_data[[#This Row],[Looker2]],Category!A:E,5,0)</f>
        <v>Company Owned</v>
      </c>
      <c r="AE2132" s="44" t="str">
        <f>Raw_data[[#This Row],[Locations]]&amp;Raw_data[[#This Row],[Looker2]]</f>
        <v>Hill CountryRTC</v>
      </c>
    </row>
    <row r="2133" spans="1:31">
      <c r="A2133" s="15">
        <v>45313</v>
      </c>
      <c r="B2133" s="15">
        <v>45312</v>
      </c>
      <c r="C2133" t="s">
        <v>9</v>
      </c>
      <c r="D2133">
        <v>208109</v>
      </c>
      <c r="E2133" t="s">
        <v>1072</v>
      </c>
      <c r="F2133" t="s">
        <v>321</v>
      </c>
      <c r="G2133" t="s">
        <v>1073</v>
      </c>
      <c r="H2133" t="s">
        <v>151</v>
      </c>
      <c r="I2133" t="s">
        <v>232</v>
      </c>
      <c r="J2133" t="s">
        <v>87</v>
      </c>
      <c r="K2133" t="s">
        <v>107</v>
      </c>
      <c r="L2133" t="s">
        <v>131</v>
      </c>
      <c r="M2133">
        <v>1</v>
      </c>
      <c r="N2133" s="47">
        <v>470</v>
      </c>
      <c r="O2133" s="47">
        <v>0</v>
      </c>
      <c r="P2133" s="47">
        <v>0</v>
      </c>
      <c r="Q2133" s="47">
        <v>0</v>
      </c>
      <c r="R2133" s="47">
        <v>0</v>
      </c>
      <c r="S2133" s="47">
        <v>0</v>
      </c>
      <c r="T2133" s="47">
        <v>423</v>
      </c>
      <c r="U2133" s="47">
        <v>70.5</v>
      </c>
      <c r="V2133" t="s">
        <v>71</v>
      </c>
      <c r="W2133" t="s">
        <v>72</v>
      </c>
      <c r="X2133"/>
      <c r="Y2133" t="s">
        <v>240</v>
      </c>
      <c r="Z2133" s="43" t="str">
        <f>Raw_data[[#This Row],[Month]]&amp;Raw_data[[#This Row],[Locations]]&amp;Raw_data[[#This Row],[Looker2]]</f>
        <v>45292Dallas Ft WorthRTC</v>
      </c>
      <c r="AA2133" s="44" t="str">
        <f>IFERROR(VLOOKUP(Raw_data[[#This Row],[Description]],'LU Table'!$A$1:$B$50,2,0),"")</f>
        <v>RTC</v>
      </c>
      <c r="AB2133" s="44" t="str">
        <f>TRIM(MID(Raw_data[[#This Row],[Location]],LEN("Positive Recovery- ")+1,LEN(Raw_data[[#This Row],[Location]])))</f>
        <v>Dallas Ft Worth</v>
      </c>
      <c r="AC2133" s="45">
        <f t="shared" si="33"/>
        <v>45292</v>
      </c>
      <c r="AD2133" s="44" t="str">
        <f>VLOOKUP(Raw_data[[#This Row],[Locations]]&amp;Raw_data[[#This Row],[Looker2]],Category!A:E,5,0)</f>
        <v>Company Owned</v>
      </c>
      <c r="AE2133" s="44" t="str">
        <f>Raw_data[[#This Row],[Locations]]&amp;Raw_data[[#This Row],[Looker2]]</f>
        <v>Dallas Ft WorthRTC</v>
      </c>
    </row>
    <row r="2134" spans="1:31">
      <c r="A2134" s="15">
        <v>45313</v>
      </c>
      <c r="B2134" s="15">
        <v>45312</v>
      </c>
      <c r="C2134" t="s">
        <v>9</v>
      </c>
      <c r="D2134">
        <v>208110</v>
      </c>
      <c r="E2134" t="s">
        <v>124</v>
      </c>
      <c r="F2134" t="s">
        <v>316</v>
      </c>
      <c r="G2134" t="s">
        <v>443</v>
      </c>
      <c r="H2134" t="s">
        <v>152</v>
      </c>
      <c r="I2134" t="s">
        <v>232</v>
      </c>
      <c r="J2134" t="s">
        <v>96</v>
      </c>
      <c r="K2134" t="s">
        <v>107</v>
      </c>
      <c r="L2134" t="s">
        <v>131</v>
      </c>
      <c r="M2134">
        <v>1</v>
      </c>
      <c r="N2134" s="47">
        <v>428</v>
      </c>
      <c r="O2134" s="47">
        <v>0</v>
      </c>
      <c r="P2134" s="47">
        <v>0</v>
      </c>
      <c r="Q2134" s="47">
        <v>0</v>
      </c>
      <c r="R2134" s="47">
        <v>0</v>
      </c>
      <c r="S2134" s="47">
        <v>0</v>
      </c>
      <c r="T2134" s="47">
        <v>385.2</v>
      </c>
      <c r="U2134" s="47">
        <v>64.2</v>
      </c>
      <c r="V2134" t="s">
        <v>71</v>
      </c>
      <c r="W2134" t="s">
        <v>72</v>
      </c>
      <c r="X2134"/>
      <c r="Y2134" t="s">
        <v>240</v>
      </c>
      <c r="Z2134" s="43" t="str">
        <f>Raw_data[[#This Row],[Month]]&amp;Raw_data[[#This Row],[Locations]]&amp;Raw_data[[#This Row],[Looker2]]</f>
        <v>45292Dallas Ft WorthRTC</v>
      </c>
      <c r="AA2134" s="44" t="str">
        <f>IFERROR(VLOOKUP(Raw_data[[#This Row],[Description]],'LU Table'!$A$1:$B$50,2,0),"")</f>
        <v>RTC</v>
      </c>
      <c r="AB2134" s="44" t="str">
        <f>TRIM(MID(Raw_data[[#This Row],[Location]],LEN("Positive Recovery- ")+1,LEN(Raw_data[[#This Row],[Location]])))</f>
        <v>Dallas Ft Worth</v>
      </c>
      <c r="AC2134" s="45">
        <f t="shared" si="33"/>
        <v>45292</v>
      </c>
      <c r="AD2134" s="44" t="str">
        <f>VLOOKUP(Raw_data[[#This Row],[Locations]]&amp;Raw_data[[#This Row],[Looker2]],Category!A:E,5,0)</f>
        <v>Company Owned</v>
      </c>
      <c r="AE2134" s="44" t="str">
        <f>Raw_data[[#This Row],[Locations]]&amp;Raw_data[[#This Row],[Looker2]]</f>
        <v>Dallas Ft WorthRTC</v>
      </c>
    </row>
    <row r="2135" spans="1:31">
      <c r="A2135" s="15">
        <v>45313</v>
      </c>
      <c r="B2135" s="15">
        <v>45312</v>
      </c>
      <c r="C2135" t="s">
        <v>9</v>
      </c>
      <c r="D2135">
        <v>208111</v>
      </c>
      <c r="E2135" t="s">
        <v>1108</v>
      </c>
      <c r="F2135" t="s">
        <v>349</v>
      </c>
      <c r="G2135" t="s">
        <v>490</v>
      </c>
      <c r="H2135" t="s">
        <v>151</v>
      </c>
      <c r="I2135" t="s">
        <v>232</v>
      </c>
      <c r="J2135" t="s">
        <v>89</v>
      </c>
      <c r="K2135" t="s">
        <v>16</v>
      </c>
      <c r="L2135" t="s">
        <v>131</v>
      </c>
      <c r="M2135">
        <v>1</v>
      </c>
      <c r="N2135" s="47">
        <v>425</v>
      </c>
      <c r="O2135" s="47">
        <v>0</v>
      </c>
      <c r="P2135" s="47">
        <v>0</v>
      </c>
      <c r="Q2135" s="47">
        <v>0</v>
      </c>
      <c r="R2135" s="47">
        <v>0</v>
      </c>
      <c r="S2135" s="47">
        <v>0</v>
      </c>
      <c r="T2135" s="47">
        <v>382.5</v>
      </c>
      <c r="U2135" s="47">
        <v>-42.5</v>
      </c>
      <c r="V2135" t="s">
        <v>71</v>
      </c>
      <c r="W2135" t="s">
        <v>72</v>
      </c>
      <c r="X2135"/>
      <c r="Y2135" t="s">
        <v>240</v>
      </c>
      <c r="Z2135" s="43" t="str">
        <f>Raw_data[[#This Row],[Month]]&amp;Raw_data[[#This Row],[Locations]]&amp;Raw_data[[#This Row],[Looker2]]</f>
        <v>45292Garden OaksRTC</v>
      </c>
      <c r="AA2135" s="44" t="str">
        <f>IFERROR(VLOOKUP(Raw_data[[#This Row],[Description]],'LU Table'!$A$1:$B$50,2,0),"")</f>
        <v>RTC</v>
      </c>
      <c r="AB2135" s="44" t="str">
        <f>TRIM(MID(Raw_data[[#This Row],[Location]],LEN("Positive Recovery- ")+1,LEN(Raw_data[[#This Row],[Location]])))</f>
        <v>Garden Oaks</v>
      </c>
      <c r="AC2135" s="45">
        <f t="shared" si="33"/>
        <v>45292</v>
      </c>
      <c r="AD2135" s="44" t="str">
        <f>VLOOKUP(Raw_data[[#This Row],[Locations]]&amp;Raw_data[[#This Row],[Looker2]],Category!A:E,5,0)</f>
        <v>Company Owned</v>
      </c>
      <c r="AE2135" s="44" t="str">
        <f>Raw_data[[#This Row],[Locations]]&amp;Raw_data[[#This Row],[Looker2]]</f>
        <v>Garden OaksRTC</v>
      </c>
    </row>
    <row r="2136" spans="1:31">
      <c r="A2136" s="15">
        <v>45313</v>
      </c>
      <c r="B2136" s="15">
        <v>45312</v>
      </c>
      <c r="C2136" t="s">
        <v>9</v>
      </c>
      <c r="D2136">
        <v>208112</v>
      </c>
      <c r="E2136" t="s">
        <v>891</v>
      </c>
      <c r="F2136" t="s">
        <v>597</v>
      </c>
      <c r="G2136" t="s">
        <v>892</v>
      </c>
      <c r="H2136" t="s">
        <v>173</v>
      </c>
      <c r="I2136" t="s">
        <v>232</v>
      </c>
      <c r="J2136" t="s">
        <v>90</v>
      </c>
      <c r="K2136" t="s">
        <v>107</v>
      </c>
      <c r="L2136" t="s">
        <v>130</v>
      </c>
      <c r="M2136">
        <v>1</v>
      </c>
      <c r="N2136" s="47">
        <v>450</v>
      </c>
      <c r="O2136" s="47">
        <v>0</v>
      </c>
      <c r="P2136" s="47">
        <v>0</v>
      </c>
      <c r="Q2136" s="47">
        <v>0</v>
      </c>
      <c r="R2136" s="47">
        <v>0</v>
      </c>
      <c r="S2136" s="47">
        <v>15</v>
      </c>
      <c r="T2136" s="47">
        <v>405</v>
      </c>
      <c r="U2136" s="47">
        <v>-30</v>
      </c>
      <c r="V2136" t="s">
        <v>71</v>
      </c>
      <c r="W2136" t="s">
        <v>72</v>
      </c>
      <c r="X2136"/>
      <c r="Y2136" t="s">
        <v>240</v>
      </c>
      <c r="Z2136" s="43" t="str">
        <f>Raw_data[[#This Row],[Month]]&amp;Raw_data[[#This Row],[Locations]]&amp;Raw_data[[#This Row],[Looker2]]</f>
        <v>45292Dallas Ft WorthRTC</v>
      </c>
      <c r="AA2136" s="44" t="str">
        <f>IFERROR(VLOOKUP(Raw_data[[#This Row],[Description]],'LU Table'!$A$1:$B$50,2,0),"")</f>
        <v>RTC</v>
      </c>
      <c r="AB2136" s="44" t="str">
        <f>TRIM(MID(Raw_data[[#This Row],[Location]],LEN("Positive Recovery- ")+1,LEN(Raw_data[[#This Row],[Location]])))</f>
        <v>Dallas Ft Worth</v>
      </c>
      <c r="AC2136" s="45">
        <f t="shared" si="33"/>
        <v>45292</v>
      </c>
      <c r="AD2136" s="44" t="str">
        <f>VLOOKUP(Raw_data[[#This Row],[Locations]]&amp;Raw_data[[#This Row],[Looker2]],Category!A:E,5,0)</f>
        <v>Company Owned</v>
      </c>
      <c r="AE2136" s="44" t="str">
        <f>Raw_data[[#This Row],[Locations]]&amp;Raw_data[[#This Row],[Looker2]]</f>
        <v>Dallas Ft WorthRTC</v>
      </c>
    </row>
    <row r="2137" spans="1:31">
      <c r="A2137" s="15">
        <v>45313</v>
      </c>
      <c r="B2137" s="15">
        <v>45312</v>
      </c>
      <c r="C2137" t="s">
        <v>9</v>
      </c>
      <c r="D2137">
        <v>208113</v>
      </c>
      <c r="E2137" t="s">
        <v>1004</v>
      </c>
      <c r="F2137" t="s">
        <v>324</v>
      </c>
      <c r="G2137" t="s">
        <v>1005</v>
      </c>
      <c r="H2137" t="s">
        <v>151</v>
      </c>
      <c r="I2137" t="s">
        <v>232</v>
      </c>
      <c r="J2137" t="s">
        <v>806</v>
      </c>
      <c r="K2137" t="s">
        <v>16</v>
      </c>
      <c r="L2137" t="s">
        <v>130</v>
      </c>
      <c r="M2137">
        <v>1</v>
      </c>
      <c r="N2137" s="47">
        <v>470</v>
      </c>
      <c r="O2137" s="47">
        <v>0</v>
      </c>
      <c r="P2137" s="47">
        <v>0</v>
      </c>
      <c r="Q2137" s="47">
        <v>0</v>
      </c>
      <c r="R2137" s="47">
        <v>0</v>
      </c>
      <c r="S2137" s="47">
        <v>0</v>
      </c>
      <c r="T2137" s="47">
        <v>423</v>
      </c>
      <c r="U2137" s="47">
        <v>423</v>
      </c>
      <c r="V2137" t="s">
        <v>71</v>
      </c>
      <c r="W2137" t="s">
        <v>72</v>
      </c>
      <c r="X2137"/>
      <c r="Y2137" t="s">
        <v>240</v>
      </c>
      <c r="Z2137" s="43" t="str">
        <f>Raw_data[[#This Row],[Month]]&amp;Raw_data[[#This Row],[Locations]]&amp;Raw_data[[#This Row],[Looker2]]</f>
        <v>45292Garden OaksRTC</v>
      </c>
      <c r="AA2137" s="44" t="str">
        <f>IFERROR(VLOOKUP(Raw_data[[#This Row],[Description]],'LU Table'!$A$1:$B$50,2,0),"")</f>
        <v>RTC</v>
      </c>
      <c r="AB2137" s="44" t="str">
        <f>TRIM(MID(Raw_data[[#This Row],[Location]],LEN("Positive Recovery- ")+1,LEN(Raw_data[[#This Row],[Location]])))</f>
        <v>Garden Oaks</v>
      </c>
      <c r="AC2137" s="45">
        <f t="shared" si="33"/>
        <v>45292</v>
      </c>
      <c r="AD2137" s="44" t="str">
        <f>VLOOKUP(Raw_data[[#This Row],[Locations]]&amp;Raw_data[[#This Row],[Looker2]],Category!A:E,5,0)</f>
        <v>Company Owned</v>
      </c>
      <c r="AE2137" s="44" t="str">
        <f>Raw_data[[#This Row],[Locations]]&amp;Raw_data[[#This Row],[Looker2]]</f>
        <v>Garden OaksRTC</v>
      </c>
    </row>
    <row r="2138" spans="1:31">
      <c r="A2138" s="15">
        <v>45313</v>
      </c>
      <c r="B2138" s="15">
        <v>45312</v>
      </c>
      <c r="C2138" t="s">
        <v>9</v>
      </c>
      <c r="D2138">
        <v>208114</v>
      </c>
      <c r="E2138" t="s">
        <v>1036</v>
      </c>
      <c r="F2138" t="s">
        <v>1037</v>
      </c>
      <c r="G2138" t="s">
        <v>1038</v>
      </c>
      <c r="H2138" t="s">
        <v>151</v>
      </c>
      <c r="I2138" t="s">
        <v>232</v>
      </c>
      <c r="J2138" t="s">
        <v>89</v>
      </c>
      <c r="K2138" t="s">
        <v>16</v>
      </c>
      <c r="L2138" t="s">
        <v>131</v>
      </c>
      <c r="M2138">
        <v>1</v>
      </c>
      <c r="N2138" s="47">
        <v>425</v>
      </c>
      <c r="O2138" s="47">
        <v>0</v>
      </c>
      <c r="P2138" s="47">
        <v>0</v>
      </c>
      <c r="Q2138" s="47">
        <v>0</v>
      </c>
      <c r="R2138" s="47">
        <v>0</v>
      </c>
      <c r="S2138" s="47">
        <v>0</v>
      </c>
      <c r="T2138" s="47">
        <v>382.5</v>
      </c>
      <c r="U2138" s="47">
        <v>-42.5</v>
      </c>
      <c r="V2138" t="s">
        <v>71</v>
      </c>
      <c r="W2138" t="s">
        <v>72</v>
      </c>
      <c r="X2138"/>
      <c r="Y2138" t="s">
        <v>240</v>
      </c>
      <c r="Z2138" s="43" t="str">
        <f>Raw_data[[#This Row],[Month]]&amp;Raw_data[[#This Row],[Locations]]&amp;Raw_data[[#This Row],[Looker2]]</f>
        <v>45292Garden OaksRTC</v>
      </c>
      <c r="AA2138" s="44" t="str">
        <f>IFERROR(VLOOKUP(Raw_data[[#This Row],[Description]],'LU Table'!$A$1:$B$50,2,0),"")</f>
        <v>RTC</v>
      </c>
      <c r="AB2138" s="44" t="str">
        <f>TRIM(MID(Raw_data[[#This Row],[Location]],LEN("Positive Recovery- ")+1,LEN(Raw_data[[#This Row],[Location]])))</f>
        <v>Garden Oaks</v>
      </c>
      <c r="AC2138" s="45">
        <f t="shared" si="33"/>
        <v>45292</v>
      </c>
      <c r="AD2138" s="44" t="str">
        <f>VLOOKUP(Raw_data[[#This Row],[Locations]]&amp;Raw_data[[#This Row],[Looker2]],Category!A:E,5,0)</f>
        <v>Company Owned</v>
      </c>
      <c r="AE2138" s="44" t="str">
        <f>Raw_data[[#This Row],[Locations]]&amp;Raw_data[[#This Row],[Looker2]]</f>
        <v>Garden OaksRTC</v>
      </c>
    </row>
    <row r="2139" spans="1:31">
      <c r="A2139" s="15">
        <v>45313</v>
      </c>
      <c r="B2139" s="15">
        <v>45312</v>
      </c>
      <c r="C2139" t="s">
        <v>9</v>
      </c>
      <c r="D2139">
        <v>208115</v>
      </c>
      <c r="E2139" t="s">
        <v>963</v>
      </c>
      <c r="F2139" t="s">
        <v>964</v>
      </c>
      <c r="G2139" t="s">
        <v>965</v>
      </c>
      <c r="H2139" t="s">
        <v>151</v>
      </c>
      <c r="I2139" t="s">
        <v>232</v>
      </c>
      <c r="J2139" t="s">
        <v>87</v>
      </c>
      <c r="K2139" t="s">
        <v>16</v>
      </c>
      <c r="L2139" t="s">
        <v>130</v>
      </c>
      <c r="M2139">
        <v>1</v>
      </c>
      <c r="N2139" s="47">
        <v>470</v>
      </c>
      <c r="O2139" s="47">
        <v>0</v>
      </c>
      <c r="P2139" s="47">
        <v>0</v>
      </c>
      <c r="Q2139" s="47">
        <v>0</v>
      </c>
      <c r="R2139" s="47">
        <v>0</v>
      </c>
      <c r="S2139" s="47">
        <v>470</v>
      </c>
      <c r="T2139" s="47">
        <v>423</v>
      </c>
      <c r="U2139" s="47">
        <v>423</v>
      </c>
      <c r="V2139" t="s">
        <v>71</v>
      </c>
      <c r="W2139" t="s">
        <v>72</v>
      </c>
      <c r="X2139"/>
      <c r="Y2139" t="s">
        <v>240</v>
      </c>
      <c r="Z2139" s="43" t="str">
        <f>Raw_data[[#This Row],[Month]]&amp;Raw_data[[#This Row],[Locations]]&amp;Raw_data[[#This Row],[Looker2]]</f>
        <v>45292Garden OaksRTC</v>
      </c>
      <c r="AA2139" s="44" t="str">
        <f>IFERROR(VLOOKUP(Raw_data[[#This Row],[Description]],'LU Table'!$A$1:$B$50,2,0),"")</f>
        <v>RTC</v>
      </c>
      <c r="AB2139" s="44" t="str">
        <f>TRIM(MID(Raw_data[[#This Row],[Location]],LEN("Positive Recovery- ")+1,LEN(Raw_data[[#This Row],[Location]])))</f>
        <v>Garden Oaks</v>
      </c>
      <c r="AC2139" s="45">
        <f t="shared" si="33"/>
        <v>45292</v>
      </c>
      <c r="AD2139" s="44" t="str">
        <f>VLOOKUP(Raw_data[[#This Row],[Locations]]&amp;Raw_data[[#This Row],[Looker2]],Category!A:E,5,0)</f>
        <v>Company Owned</v>
      </c>
      <c r="AE2139" s="44" t="str">
        <f>Raw_data[[#This Row],[Locations]]&amp;Raw_data[[#This Row],[Looker2]]</f>
        <v>Garden OaksRTC</v>
      </c>
    </row>
    <row r="2140" spans="1:31">
      <c r="A2140" s="15">
        <v>45313</v>
      </c>
      <c r="B2140" s="15">
        <v>45312</v>
      </c>
      <c r="C2140" t="s">
        <v>9</v>
      </c>
      <c r="D2140">
        <v>208116</v>
      </c>
      <c r="E2140" t="s">
        <v>1058</v>
      </c>
      <c r="F2140" t="s">
        <v>1059</v>
      </c>
      <c r="G2140" t="s">
        <v>1060</v>
      </c>
      <c r="H2140" t="s">
        <v>151</v>
      </c>
      <c r="I2140" t="s">
        <v>232</v>
      </c>
      <c r="J2140" t="s">
        <v>89</v>
      </c>
      <c r="K2140" t="s">
        <v>16</v>
      </c>
      <c r="L2140" t="s">
        <v>131</v>
      </c>
      <c r="M2140">
        <v>1</v>
      </c>
      <c r="N2140" s="47">
        <v>425</v>
      </c>
      <c r="O2140" s="47">
        <v>0</v>
      </c>
      <c r="P2140" s="47">
        <v>0</v>
      </c>
      <c r="Q2140" s="47">
        <v>0</v>
      </c>
      <c r="R2140" s="47">
        <v>0</v>
      </c>
      <c r="S2140" s="47">
        <v>0</v>
      </c>
      <c r="T2140" s="47">
        <v>382.5</v>
      </c>
      <c r="U2140" s="47">
        <v>-42.5</v>
      </c>
      <c r="V2140" t="s">
        <v>71</v>
      </c>
      <c r="W2140" t="s">
        <v>72</v>
      </c>
      <c r="X2140"/>
      <c r="Y2140" t="s">
        <v>240</v>
      </c>
      <c r="Z2140" s="43" t="str">
        <f>Raw_data[[#This Row],[Month]]&amp;Raw_data[[#This Row],[Locations]]&amp;Raw_data[[#This Row],[Looker2]]</f>
        <v>45292Garden OaksRTC</v>
      </c>
      <c r="AA2140" s="44" t="str">
        <f>IFERROR(VLOOKUP(Raw_data[[#This Row],[Description]],'LU Table'!$A$1:$B$50,2,0),"")</f>
        <v>RTC</v>
      </c>
      <c r="AB2140" s="44" t="str">
        <f>TRIM(MID(Raw_data[[#This Row],[Location]],LEN("Positive Recovery- ")+1,LEN(Raw_data[[#This Row],[Location]])))</f>
        <v>Garden Oaks</v>
      </c>
      <c r="AC2140" s="45">
        <f t="shared" si="33"/>
        <v>45292</v>
      </c>
      <c r="AD2140" s="44" t="str">
        <f>VLOOKUP(Raw_data[[#This Row],[Locations]]&amp;Raw_data[[#This Row],[Looker2]],Category!A:E,5,0)</f>
        <v>Company Owned</v>
      </c>
      <c r="AE2140" s="44" t="str">
        <f>Raw_data[[#This Row],[Locations]]&amp;Raw_data[[#This Row],[Looker2]]</f>
        <v>Garden OaksRTC</v>
      </c>
    </row>
    <row r="2141" spans="1:31">
      <c r="A2141" s="15">
        <v>45313</v>
      </c>
      <c r="B2141" s="15">
        <v>45312</v>
      </c>
      <c r="C2141" t="s">
        <v>9</v>
      </c>
      <c r="D2141">
        <v>208117</v>
      </c>
      <c r="E2141" t="s">
        <v>1003</v>
      </c>
      <c r="F2141" t="s">
        <v>491</v>
      </c>
      <c r="G2141" t="s">
        <v>393</v>
      </c>
      <c r="H2141" t="s">
        <v>151</v>
      </c>
      <c r="I2141" t="s">
        <v>232</v>
      </c>
      <c r="J2141" t="s">
        <v>87</v>
      </c>
      <c r="K2141" t="s">
        <v>107</v>
      </c>
      <c r="L2141" t="s">
        <v>130</v>
      </c>
      <c r="M2141">
        <v>1</v>
      </c>
      <c r="N2141" s="47">
        <v>470</v>
      </c>
      <c r="O2141" s="47">
        <v>0</v>
      </c>
      <c r="P2141" s="47">
        <v>0</v>
      </c>
      <c r="Q2141" s="47">
        <v>0</v>
      </c>
      <c r="R2141" s="47">
        <v>0</v>
      </c>
      <c r="S2141" s="47">
        <v>470</v>
      </c>
      <c r="T2141" s="47">
        <v>423</v>
      </c>
      <c r="U2141" s="47">
        <v>423</v>
      </c>
      <c r="V2141" t="s">
        <v>71</v>
      </c>
      <c r="W2141" t="s">
        <v>72</v>
      </c>
      <c r="X2141"/>
      <c r="Y2141" t="s">
        <v>240</v>
      </c>
      <c r="Z2141" s="43" t="str">
        <f>Raw_data[[#This Row],[Month]]&amp;Raw_data[[#This Row],[Locations]]&amp;Raw_data[[#This Row],[Looker2]]</f>
        <v>45292Dallas Ft WorthRTC</v>
      </c>
      <c r="AA2141" s="44" t="str">
        <f>IFERROR(VLOOKUP(Raw_data[[#This Row],[Description]],'LU Table'!$A$1:$B$50,2,0),"")</f>
        <v>RTC</v>
      </c>
      <c r="AB2141" s="44" t="str">
        <f>TRIM(MID(Raw_data[[#This Row],[Location]],LEN("Positive Recovery- ")+1,LEN(Raw_data[[#This Row],[Location]])))</f>
        <v>Dallas Ft Worth</v>
      </c>
      <c r="AC2141" s="45">
        <f t="shared" si="33"/>
        <v>45292</v>
      </c>
      <c r="AD2141" s="44" t="str">
        <f>VLOOKUP(Raw_data[[#This Row],[Locations]]&amp;Raw_data[[#This Row],[Looker2]],Category!A:E,5,0)</f>
        <v>Company Owned</v>
      </c>
      <c r="AE2141" s="44" t="str">
        <f>Raw_data[[#This Row],[Locations]]&amp;Raw_data[[#This Row],[Looker2]]</f>
        <v>Dallas Ft WorthRTC</v>
      </c>
    </row>
    <row r="2142" spans="1:31">
      <c r="A2142" s="15">
        <v>45313</v>
      </c>
      <c r="B2142" s="15">
        <v>45312</v>
      </c>
      <c r="C2142" t="s">
        <v>9</v>
      </c>
      <c r="D2142">
        <v>208118</v>
      </c>
      <c r="E2142" t="s">
        <v>888</v>
      </c>
      <c r="F2142" t="s">
        <v>290</v>
      </c>
      <c r="G2142" t="s">
        <v>889</v>
      </c>
      <c r="H2142" t="s">
        <v>151</v>
      </c>
      <c r="I2142" t="s">
        <v>232</v>
      </c>
      <c r="J2142" t="s">
        <v>17</v>
      </c>
      <c r="K2142" t="s">
        <v>16</v>
      </c>
      <c r="L2142" t="s">
        <v>130</v>
      </c>
      <c r="M2142">
        <v>1</v>
      </c>
      <c r="N2142" s="47">
        <v>200</v>
      </c>
      <c r="O2142" s="47">
        <v>0</v>
      </c>
      <c r="P2142" s="47">
        <v>0</v>
      </c>
      <c r="Q2142" s="47">
        <v>0</v>
      </c>
      <c r="R2142" s="47">
        <v>0</v>
      </c>
      <c r="S2142" s="47">
        <v>0</v>
      </c>
      <c r="T2142" s="47">
        <v>200</v>
      </c>
      <c r="U2142" s="47">
        <v>0</v>
      </c>
      <c r="V2142" t="s">
        <v>71</v>
      </c>
      <c r="W2142" t="s">
        <v>72</v>
      </c>
      <c r="X2142"/>
      <c r="Y2142" t="s">
        <v>240</v>
      </c>
      <c r="Z2142" s="43" t="str">
        <f>Raw_data[[#This Row],[Month]]&amp;Raw_data[[#This Row],[Locations]]&amp;Raw_data[[#This Row],[Looker2]]</f>
        <v>45292Garden OaksRTC</v>
      </c>
      <c r="AA2142" s="44" t="str">
        <f>IFERROR(VLOOKUP(Raw_data[[#This Row],[Description]],'LU Table'!$A$1:$B$50,2,0),"")</f>
        <v>RTC</v>
      </c>
      <c r="AB2142" s="44" t="str">
        <f>TRIM(MID(Raw_data[[#This Row],[Location]],LEN("Positive Recovery- ")+1,LEN(Raw_data[[#This Row],[Location]])))</f>
        <v>Garden Oaks</v>
      </c>
      <c r="AC2142" s="45">
        <f t="shared" si="33"/>
        <v>45292</v>
      </c>
      <c r="AD2142" s="44" t="str">
        <f>VLOOKUP(Raw_data[[#This Row],[Locations]]&amp;Raw_data[[#This Row],[Looker2]],Category!A:E,5,0)</f>
        <v>Company Owned</v>
      </c>
      <c r="AE2142" s="44" t="str">
        <f>Raw_data[[#This Row],[Locations]]&amp;Raw_data[[#This Row],[Looker2]]</f>
        <v>Garden OaksRTC</v>
      </c>
    </row>
    <row r="2143" spans="1:31">
      <c r="A2143" s="15">
        <v>45313</v>
      </c>
      <c r="B2143" s="15">
        <v>45312</v>
      </c>
      <c r="C2143" t="s">
        <v>9</v>
      </c>
      <c r="D2143">
        <v>208119</v>
      </c>
      <c r="E2143" t="s">
        <v>1098</v>
      </c>
      <c r="F2143" t="s">
        <v>464</v>
      </c>
      <c r="G2143" t="s">
        <v>1099</v>
      </c>
      <c r="H2143" t="s">
        <v>151</v>
      </c>
      <c r="I2143" t="s">
        <v>232</v>
      </c>
      <c r="J2143" t="s">
        <v>88</v>
      </c>
      <c r="K2143" t="s">
        <v>107</v>
      </c>
      <c r="L2143" t="s">
        <v>131</v>
      </c>
      <c r="M2143">
        <v>1</v>
      </c>
      <c r="N2143" s="47">
        <v>500</v>
      </c>
      <c r="O2143" s="47">
        <v>0</v>
      </c>
      <c r="P2143" s="47">
        <v>0</v>
      </c>
      <c r="Q2143" s="47">
        <v>0</v>
      </c>
      <c r="R2143" s="47">
        <v>0</v>
      </c>
      <c r="S2143" s="47">
        <v>0</v>
      </c>
      <c r="T2143" s="47">
        <v>450</v>
      </c>
      <c r="U2143" s="47">
        <v>50</v>
      </c>
      <c r="V2143" t="s">
        <v>71</v>
      </c>
      <c r="W2143" t="s">
        <v>72</v>
      </c>
      <c r="X2143"/>
      <c r="Y2143" t="s">
        <v>240</v>
      </c>
      <c r="Z2143" s="43" t="str">
        <f>Raw_data[[#This Row],[Month]]&amp;Raw_data[[#This Row],[Locations]]&amp;Raw_data[[#This Row],[Looker2]]</f>
        <v>45292Dallas Ft WorthRTC</v>
      </c>
      <c r="AA2143" s="44" t="str">
        <f>IFERROR(VLOOKUP(Raw_data[[#This Row],[Description]],'LU Table'!$A$1:$B$50,2,0),"")</f>
        <v>RTC</v>
      </c>
      <c r="AB2143" s="44" t="str">
        <f>TRIM(MID(Raw_data[[#This Row],[Location]],LEN("Positive Recovery- ")+1,LEN(Raw_data[[#This Row],[Location]])))</f>
        <v>Dallas Ft Worth</v>
      </c>
      <c r="AC2143" s="45">
        <f t="shared" ref="AC2143:AC2206" si="34">B2143-DAY(B2143)+1</f>
        <v>45292</v>
      </c>
      <c r="AD2143" s="44" t="str">
        <f>VLOOKUP(Raw_data[[#This Row],[Locations]]&amp;Raw_data[[#This Row],[Looker2]],Category!A:E,5,0)</f>
        <v>Company Owned</v>
      </c>
      <c r="AE2143" s="44" t="str">
        <f>Raw_data[[#This Row],[Locations]]&amp;Raw_data[[#This Row],[Looker2]]</f>
        <v>Dallas Ft WorthRTC</v>
      </c>
    </row>
    <row r="2144" spans="1:31">
      <c r="A2144" s="15">
        <v>45313</v>
      </c>
      <c r="B2144" s="15">
        <v>45312</v>
      </c>
      <c r="C2144" t="s">
        <v>9</v>
      </c>
      <c r="D2144">
        <v>208120</v>
      </c>
      <c r="E2144" t="s">
        <v>807</v>
      </c>
      <c r="F2144" t="s">
        <v>405</v>
      </c>
      <c r="G2144" t="s">
        <v>808</v>
      </c>
      <c r="H2144" t="s">
        <v>152</v>
      </c>
      <c r="I2144" t="s">
        <v>232</v>
      </c>
      <c r="J2144" t="s">
        <v>96</v>
      </c>
      <c r="K2144" t="s">
        <v>57</v>
      </c>
      <c r="L2144" t="s">
        <v>128</v>
      </c>
      <c r="M2144">
        <v>1</v>
      </c>
      <c r="N2144" s="47">
        <v>428</v>
      </c>
      <c r="O2144" s="47">
        <v>0</v>
      </c>
      <c r="P2144" s="47">
        <v>0</v>
      </c>
      <c r="Q2144" s="47">
        <v>0</v>
      </c>
      <c r="R2144" s="47">
        <v>0</v>
      </c>
      <c r="S2144" s="47">
        <v>0</v>
      </c>
      <c r="T2144" s="47">
        <v>385.2</v>
      </c>
      <c r="U2144" s="47">
        <v>-42.8</v>
      </c>
      <c r="V2144" t="s">
        <v>71</v>
      </c>
      <c r="W2144" t="s">
        <v>72</v>
      </c>
      <c r="X2144"/>
      <c r="Y2144" t="s">
        <v>240</v>
      </c>
      <c r="Z2144" s="43" t="str">
        <f>Raw_data[[#This Row],[Month]]&amp;Raw_data[[#This Row],[Locations]]&amp;Raw_data[[#This Row],[Looker2]]</f>
        <v>45292Hill CountryRTC</v>
      </c>
      <c r="AA2144" s="44" t="str">
        <f>IFERROR(VLOOKUP(Raw_data[[#This Row],[Description]],'LU Table'!$A$1:$B$50,2,0),"")</f>
        <v>RTC</v>
      </c>
      <c r="AB2144" s="44" t="str">
        <f>TRIM(MID(Raw_data[[#This Row],[Location]],LEN("Positive Recovery- ")+1,LEN(Raw_data[[#This Row],[Location]])))</f>
        <v>Hill Country</v>
      </c>
      <c r="AC2144" s="45">
        <f t="shared" si="34"/>
        <v>45292</v>
      </c>
      <c r="AD2144" s="44" t="str">
        <f>VLOOKUP(Raw_data[[#This Row],[Locations]]&amp;Raw_data[[#This Row],[Looker2]],Category!A:E,5,0)</f>
        <v>Company Owned</v>
      </c>
      <c r="AE2144" s="44" t="str">
        <f>Raw_data[[#This Row],[Locations]]&amp;Raw_data[[#This Row],[Looker2]]</f>
        <v>Hill CountryRTC</v>
      </c>
    </row>
    <row r="2145" spans="1:31">
      <c r="A2145" s="15">
        <v>45313</v>
      </c>
      <c r="B2145" s="15">
        <v>45312</v>
      </c>
      <c r="C2145" t="s">
        <v>9</v>
      </c>
      <c r="D2145">
        <v>208121</v>
      </c>
      <c r="E2145" t="s">
        <v>228</v>
      </c>
      <c r="F2145" t="s">
        <v>377</v>
      </c>
      <c r="G2145" t="s">
        <v>542</v>
      </c>
      <c r="H2145" t="s">
        <v>151</v>
      </c>
      <c r="I2145" t="s">
        <v>232</v>
      </c>
      <c r="J2145" t="s">
        <v>17</v>
      </c>
      <c r="K2145" t="s">
        <v>16</v>
      </c>
      <c r="L2145" t="s">
        <v>131</v>
      </c>
      <c r="M2145">
        <v>1</v>
      </c>
      <c r="N2145" s="47">
        <v>400</v>
      </c>
      <c r="O2145" s="47">
        <v>0</v>
      </c>
      <c r="P2145" s="47">
        <v>0</v>
      </c>
      <c r="Q2145" s="47">
        <v>0</v>
      </c>
      <c r="R2145" s="47">
        <v>0</v>
      </c>
      <c r="S2145" s="47">
        <v>0</v>
      </c>
      <c r="T2145" s="47">
        <v>400</v>
      </c>
      <c r="U2145" s="47">
        <v>0</v>
      </c>
      <c r="V2145" t="s">
        <v>71</v>
      </c>
      <c r="W2145" t="s">
        <v>72</v>
      </c>
      <c r="X2145"/>
      <c r="Y2145" t="s">
        <v>240</v>
      </c>
      <c r="Z2145" s="43" t="str">
        <f>Raw_data[[#This Row],[Month]]&amp;Raw_data[[#This Row],[Locations]]&amp;Raw_data[[#This Row],[Looker2]]</f>
        <v>45292Garden OaksRTC</v>
      </c>
      <c r="AA2145" s="44" t="str">
        <f>IFERROR(VLOOKUP(Raw_data[[#This Row],[Description]],'LU Table'!$A$1:$B$50,2,0),"")</f>
        <v>RTC</v>
      </c>
      <c r="AB2145" s="44" t="str">
        <f>TRIM(MID(Raw_data[[#This Row],[Location]],LEN("Positive Recovery- ")+1,LEN(Raw_data[[#This Row],[Location]])))</f>
        <v>Garden Oaks</v>
      </c>
      <c r="AC2145" s="45">
        <f t="shared" si="34"/>
        <v>45292</v>
      </c>
      <c r="AD2145" s="44" t="str">
        <f>VLOOKUP(Raw_data[[#This Row],[Locations]]&amp;Raw_data[[#This Row],[Looker2]],Category!A:E,5,0)</f>
        <v>Company Owned</v>
      </c>
      <c r="AE2145" s="44" t="str">
        <f>Raw_data[[#This Row],[Locations]]&amp;Raw_data[[#This Row],[Looker2]]</f>
        <v>Garden OaksRTC</v>
      </c>
    </row>
    <row r="2146" spans="1:31">
      <c r="A2146" s="15">
        <v>45313</v>
      </c>
      <c r="B2146" s="15">
        <v>45312</v>
      </c>
      <c r="C2146" t="s">
        <v>9</v>
      </c>
      <c r="D2146">
        <v>208122</v>
      </c>
      <c r="E2146" t="s">
        <v>991</v>
      </c>
      <c r="F2146" t="s">
        <v>992</v>
      </c>
      <c r="G2146" t="s">
        <v>993</v>
      </c>
      <c r="H2146" t="s">
        <v>152</v>
      </c>
      <c r="I2146" t="s">
        <v>232</v>
      </c>
      <c r="J2146" t="s">
        <v>90</v>
      </c>
      <c r="K2146" t="s">
        <v>16</v>
      </c>
      <c r="L2146" t="s">
        <v>131</v>
      </c>
      <c r="M2146">
        <v>1</v>
      </c>
      <c r="N2146" s="47">
        <v>535</v>
      </c>
      <c r="O2146" s="47">
        <v>0</v>
      </c>
      <c r="P2146" s="47">
        <v>0</v>
      </c>
      <c r="Q2146" s="47">
        <v>0</v>
      </c>
      <c r="R2146" s="47">
        <v>0</v>
      </c>
      <c r="S2146" s="47">
        <v>15</v>
      </c>
      <c r="T2146" s="47">
        <v>481.5</v>
      </c>
      <c r="U2146" s="47">
        <v>91.5</v>
      </c>
      <c r="V2146" t="s">
        <v>71</v>
      </c>
      <c r="W2146" t="s">
        <v>72</v>
      </c>
      <c r="X2146"/>
      <c r="Y2146" t="s">
        <v>240</v>
      </c>
      <c r="Z2146" s="43" t="str">
        <f>Raw_data[[#This Row],[Month]]&amp;Raw_data[[#This Row],[Locations]]&amp;Raw_data[[#This Row],[Looker2]]</f>
        <v>45292Garden OaksRTC</v>
      </c>
      <c r="AA2146" s="44" t="str">
        <f>IFERROR(VLOOKUP(Raw_data[[#This Row],[Description]],'LU Table'!$A$1:$B$50,2,0),"")</f>
        <v>RTC</v>
      </c>
      <c r="AB2146" s="44" t="str">
        <f>TRIM(MID(Raw_data[[#This Row],[Location]],LEN("Positive Recovery- ")+1,LEN(Raw_data[[#This Row],[Location]])))</f>
        <v>Garden Oaks</v>
      </c>
      <c r="AC2146" s="45">
        <f t="shared" si="34"/>
        <v>45292</v>
      </c>
      <c r="AD2146" s="44" t="str">
        <f>VLOOKUP(Raw_data[[#This Row],[Locations]]&amp;Raw_data[[#This Row],[Looker2]],Category!A:E,5,0)</f>
        <v>Company Owned</v>
      </c>
      <c r="AE2146" s="44" t="str">
        <f>Raw_data[[#This Row],[Locations]]&amp;Raw_data[[#This Row],[Looker2]]</f>
        <v>Garden OaksRTC</v>
      </c>
    </row>
    <row r="2147" spans="1:31">
      <c r="A2147" s="15">
        <v>45313</v>
      </c>
      <c r="B2147" s="15">
        <v>45312</v>
      </c>
      <c r="C2147" t="s">
        <v>9</v>
      </c>
      <c r="D2147">
        <v>208123</v>
      </c>
      <c r="E2147" t="s">
        <v>975</v>
      </c>
      <c r="F2147" t="s">
        <v>255</v>
      </c>
      <c r="G2147" t="s">
        <v>976</v>
      </c>
      <c r="H2147" t="s">
        <v>627</v>
      </c>
      <c r="I2147" t="s">
        <v>232</v>
      </c>
      <c r="J2147" t="s">
        <v>94</v>
      </c>
      <c r="K2147" t="s">
        <v>16</v>
      </c>
      <c r="L2147" t="s">
        <v>130</v>
      </c>
      <c r="M2147">
        <v>1</v>
      </c>
      <c r="N2147" s="47">
        <v>495</v>
      </c>
      <c r="O2147" s="47">
        <v>0</v>
      </c>
      <c r="P2147" s="47">
        <v>0</v>
      </c>
      <c r="Q2147" s="47">
        <v>0</v>
      </c>
      <c r="R2147" s="47">
        <v>0</v>
      </c>
      <c r="S2147" s="47">
        <v>0</v>
      </c>
      <c r="T2147" s="47">
        <v>445.5</v>
      </c>
      <c r="U2147" s="47">
        <v>-49.5</v>
      </c>
      <c r="V2147" t="s">
        <v>71</v>
      </c>
      <c r="W2147" t="s">
        <v>72</v>
      </c>
      <c r="X2147"/>
      <c r="Y2147" t="s">
        <v>240</v>
      </c>
      <c r="Z2147" s="43" t="str">
        <f>Raw_data[[#This Row],[Month]]&amp;Raw_data[[#This Row],[Locations]]&amp;Raw_data[[#This Row],[Looker2]]</f>
        <v>45292Garden OaksRTC</v>
      </c>
      <c r="AA2147" s="44" t="str">
        <f>IFERROR(VLOOKUP(Raw_data[[#This Row],[Description]],'LU Table'!$A$1:$B$50,2,0),"")</f>
        <v>RTC</v>
      </c>
      <c r="AB2147" s="44" t="str">
        <f>TRIM(MID(Raw_data[[#This Row],[Location]],LEN("Positive Recovery- ")+1,LEN(Raw_data[[#This Row],[Location]])))</f>
        <v>Garden Oaks</v>
      </c>
      <c r="AC2147" s="45">
        <f t="shared" si="34"/>
        <v>45292</v>
      </c>
      <c r="AD2147" s="44" t="str">
        <f>VLOOKUP(Raw_data[[#This Row],[Locations]]&amp;Raw_data[[#This Row],[Looker2]],Category!A:E,5,0)</f>
        <v>Company Owned</v>
      </c>
      <c r="AE2147" s="44" t="str">
        <f>Raw_data[[#This Row],[Locations]]&amp;Raw_data[[#This Row],[Looker2]]</f>
        <v>Garden OaksRTC</v>
      </c>
    </row>
    <row r="2148" spans="1:31">
      <c r="A2148" s="15">
        <v>45313</v>
      </c>
      <c r="B2148" s="15">
        <v>45312</v>
      </c>
      <c r="C2148" t="s">
        <v>9</v>
      </c>
      <c r="D2148">
        <v>208124</v>
      </c>
      <c r="E2148" t="s">
        <v>949</v>
      </c>
      <c r="F2148" t="s">
        <v>950</v>
      </c>
      <c r="G2148" t="s">
        <v>382</v>
      </c>
      <c r="H2148" t="s">
        <v>171</v>
      </c>
      <c r="I2148" t="s">
        <v>232</v>
      </c>
      <c r="J2148" t="s">
        <v>93</v>
      </c>
      <c r="K2148" t="s">
        <v>107</v>
      </c>
      <c r="L2148" t="s">
        <v>131</v>
      </c>
      <c r="M2148">
        <v>1</v>
      </c>
      <c r="N2148" s="47">
        <v>230</v>
      </c>
      <c r="O2148" s="47">
        <v>0</v>
      </c>
      <c r="P2148" s="47">
        <v>0</v>
      </c>
      <c r="Q2148" s="47">
        <v>0</v>
      </c>
      <c r="R2148" s="47">
        <v>0</v>
      </c>
      <c r="S2148" s="47">
        <v>230</v>
      </c>
      <c r="T2148" s="47">
        <v>207</v>
      </c>
      <c r="U2148" s="47">
        <v>207</v>
      </c>
      <c r="V2148" t="s">
        <v>71</v>
      </c>
      <c r="W2148" t="s">
        <v>72</v>
      </c>
      <c r="X2148"/>
      <c r="Y2148" t="s">
        <v>240</v>
      </c>
      <c r="Z2148" s="43" t="str">
        <f>Raw_data[[#This Row],[Month]]&amp;Raw_data[[#This Row],[Locations]]&amp;Raw_data[[#This Row],[Looker2]]</f>
        <v>45292Dallas Ft WorthRTC</v>
      </c>
      <c r="AA2148" s="44" t="str">
        <f>IFERROR(VLOOKUP(Raw_data[[#This Row],[Description]],'LU Table'!$A$1:$B$50,2,0),"")</f>
        <v>RTC</v>
      </c>
      <c r="AB2148" s="44" t="str">
        <f>TRIM(MID(Raw_data[[#This Row],[Location]],LEN("Positive Recovery- ")+1,LEN(Raw_data[[#This Row],[Location]])))</f>
        <v>Dallas Ft Worth</v>
      </c>
      <c r="AC2148" s="45">
        <f t="shared" si="34"/>
        <v>45292</v>
      </c>
      <c r="AD2148" s="44" t="str">
        <f>VLOOKUP(Raw_data[[#This Row],[Locations]]&amp;Raw_data[[#This Row],[Looker2]],Category!A:E,5,0)</f>
        <v>Company Owned</v>
      </c>
      <c r="AE2148" s="44" t="str">
        <f>Raw_data[[#This Row],[Locations]]&amp;Raw_data[[#This Row],[Looker2]]</f>
        <v>Dallas Ft WorthRTC</v>
      </c>
    </row>
    <row r="2149" spans="1:31">
      <c r="A2149" s="15">
        <v>45313</v>
      </c>
      <c r="B2149" s="15">
        <v>45312</v>
      </c>
      <c r="C2149" t="s">
        <v>9</v>
      </c>
      <c r="D2149">
        <v>208125</v>
      </c>
      <c r="E2149" t="s">
        <v>677</v>
      </c>
      <c r="F2149" t="s">
        <v>543</v>
      </c>
      <c r="G2149" t="s">
        <v>508</v>
      </c>
      <c r="H2149" t="s">
        <v>164</v>
      </c>
      <c r="I2149" t="s">
        <v>232</v>
      </c>
      <c r="J2149" t="s">
        <v>88</v>
      </c>
      <c r="K2149" t="s">
        <v>57</v>
      </c>
      <c r="L2149" t="s">
        <v>129</v>
      </c>
      <c r="M2149">
        <v>1</v>
      </c>
      <c r="N2149" s="47">
        <v>400</v>
      </c>
      <c r="O2149" s="47">
        <v>0</v>
      </c>
      <c r="P2149" s="47">
        <v>0</v>
      </c>
      <c r="Q2149" s="47">
        <v>0</v>
      </c>
      <c r="R2149" s="47">
        <v>0</v>
      </c>
      <c r="S2149" s="47">
        <v>0</v>
      </c>
      <c r="T2149" s="47">
        <v>360</v>
      </c>
      <c r="U2149" s="47">
        <v>360</v>
      </c>
      <c r="V2149" t="s">
        <v>71</v>
      </c>
      <c r="W2149" t="s">
        <v>72</v>
      </c>
      <c r="X2149"/>
      <c r="Y2149" t="s">
        <v>240</v>
      </c>
      <c r="Z2149" s="43" t="str">
        <f>Raw_data[[#This Row],[Month]]&amp;Raw_data[[#This Row],[Locations]]&amp;Raw_data[[#This Row],[Looker2]]</f>
        <v>45292Hill CountryRTC</v>
      </c>
      <c r="AA2149" s="44" t="str">
        <f>IFERROR(VLOOKUP(Raw_data[[#This Row],[Description]],'LU Table'!$A$1:$B$50,2,0),"")</f>
        <v>RTC</v>
      </c>
      <c r="AB2149" s="44" t="str">
        <f>TRIM(MID(Raw_data[[#This Row],[Location]],LEN("Positive Recovery- ")+1,LEN(Raw_data[[#This Row],[Location]])))</f>
        <v>Hill Country</v>
      </c>
      <c r="AC2149" s="45">
        <f t="shared" si="34"/>
        <v>45292</v>
      </c>
      <c r="AD2149" s="44" t="str">
        <f>VLOOKUP(Raw_data[[#This Row],[Locations]]&amp;Raw_data[[#This Row],[Looker2]],Category!A:E,5,0)</f>
        <v>Company Owned</v>
      </c>
      <c r="AE2149" s="44" t="str">
        <f>Raw_data[[#This Row],[Locations]]&amp;Raw_data[[#This Row],[Looker2]]</f>
        <v>Hill CountryRTC</v>
      </c>
    </row>
    <row r="2150" spans="1:31">
      <c r="A2150" s="15">
        <v>45313</v>
      </c>
      <c r="B2150" s="15">
        <v>45312</v>
      </c>
      <c r="C2150" t="s">
        <v>9</v>
      </c>
      <c r="D2150">
        <v>208126</v>
      </c>
      <c r="E2150" t="s">
        <v>116</v>
      </c>
      <c r="F2150" t="s">
        <v>272</v>
      </c>
      <c r="G2150" t="s">
        <v>273</v>
      </c>
      <c r="H2150" t="s">
        <v>151</v>
      </c>
      <c r="I2150" t="s">
        <v>232</v>
      </c>
      <c r="J2150" t="s">
        <v>89</v>
      </c>
      <c r="K2150" t="s">
        <v>16</v>
      </c>
      <c r="L2150" t="s">
        <v>131</v>
      </c>
      <c r="M2150">
        <v>1</v>
      </c>
      <c r="N2150" s="47">
        <v>425</v>
      </c>
      <c r="O2150" s="47">
        <v>0</v>
      </c>
      <c r="P2150" s="47">
        <v>0</v>
      </c>
      <c r="Q2150" s="47">
        <v>0</v>
      </c>
      <c r="R2150" s="47">
        <v>0</v>
      </c>
      <c r="S2150" s="47">
        <v>0</v>
      </c>
      <c r="T2150" s="47">
        <v>382.5</v>
      </c>
      <c r="U2150" s="47">
        <v>-42.5</v>
      </c>
      <c r="V2150" t="s">
        <v>71</v>
      </c>
      <c r="W2150" t="s">
        <v>72</v>
      </c>
      <c r="X2150"/>
      <c r="Y2150" t="s">
        <v>240</v>
      </c>
      <c r="Z2150" s="43" t="str">
        <f>Raw_data[[#This Row],[Month]]&amp;Raw_data[[#This Row],[Locations]]&amp;Raw_data[[#This Row],[Looker2]]</f>
        <v>45292Garden OaksRTC</v>
      </c>
      <c r="AA2150" s="44" t="str">
        <f>IFERROR(VLOOKUP(Raw_data[[#This Row],[Description]],'LU Table'!$A$1:$B$50,2,0),"")</f>
        <v>RTC</v>
      </c>
      <c r="AB2150" s="44" t="str">
        <f>TRIM(MID(Raw_data[[#This Row],[Location]],LEN("Positive Recovery- ")+1,LEN(Raw_data[[#This Row],[Location]])))</f>
        <v>Garden Oaks</v>
      </c>
      <c r="AC2150" s="45">
        <f t="shared" si="34"/>
        <v>45292</v>
      </c>
      <c r="AD2150" s="44" t="str">
        <f>VLOOKUP(Raw_data[[#This Row],[Locations]]&amp;Raw_data[[#This Row],[Looker2]],Category!A:E,5,0)</f>
        <v>Company Owned</v>
      </c>
      <c r="AE2150" s="44" t="str">
        <f>Raw_data[[#This Row],[Locations]]&amp;Raw_data[[#This Row],[Looker2]]</f>
        <v>Garden OaksRTC</v>
      </c>
    </row>
    <row r="2151" spans="1:31">
      <c r="A2151" s="15">
        <v>45313</v>
      </c>
      <c r="B2151" s="15">
        <v>45312</v>
      </c>
      <c r="C2151" t="s">
        <v>9</v>
      </c>
      <c r="D2151">
        <v>208127</v>
      </c>
      <c r="E2151" t="s">
        <v>187</v>
      </c>
      <c r="F2151" t="s">
        <v>349</v>
      </c>
      <c r="G2151" t="s">
        <v>507</v>
      </c>
      <c r="H2151" t="s">
        <v>151</v>
      </c>
      <c r="I2151" t="s">
        <v>232</v>
      </c>
      <c r="J2151" t="s">
        <v>88</v>
      </c>
      <c r="K2151" t="s">
        <v>107</v>
      </c>
      <c r="L2151" t="s">
        <v>130</v>
      </c>
      <c r="M2151">
        <v>1</v>
      </c>
      <c r="N2151" s="47">
        <v>500</v>
      </c>
      <c r="O2151" s="47">
        <v>0</v>
      </c>
      <c r="P2151" s="47">
        <v>0</v>
      </c>
      <c r="Q2151" s="47">
        <v>0</v>
      </c>
      <c r="R2151" s="47">
        <v>0</v>
      </c>
      <c r="S2151" s="47">
        <v>500</v>
      </c>
      <c r="T2151" s="47">
        <v>450</v>
      </c>
      <c r="U2151" s="47">
        <v>450</v>
      </c>
      <c r="V2151" t="s">
        <v>71</v>
      </c>
      <c r="W2151" t="s">
        <v>72</v>
      </c>
      <c r="X2151"/>
      <c r="Y2151" t="s">
        <v>240</v>
      </c>
      <c r="Z2151" s="43" t="str">
        <f>Raw_data[[#This Row],[Month]]&amp;Raw_data[[#This Row],[Locations]]&amp;Raw_data[[#This Row],[Looker2]]</f>
        <v>45292Dallas Ft WorthRTC</v>
      </c>
      <c r="AA2151" s="44" t="str">
        <f>IFERROR(VLOOKUP(Raw_data[[#This Row],[Description]],'LU Table'!$A$1:$B$50,2,0),"")</f>
        <v>RTC</v>
      </c>
      <c r="AB2151" s="44" t="str">
        <f>TRIM(MID(Raw_data[[#This Row],[Location]],LEN("Positive Recovery- ")+1,LEN(Raw_data[[#This Row],[Location]])))</f>
        <v>Dallas Ft Worth</v>
      </c>
      <c r="AC2151" s="45">
        <f t="shared" si="34"/>
        <v>45292</v>
      </c>
      <c r="AD2151" s="44" t="str">
        <f>VLOOKUP(Raw_data[[#This Row],[Locations]]&amp;Raw_data[[#This Row],[Looker2]],Category!A:E,5,0)</f>
        <v>Company Owned</v>
      </c>
      <c r="AE2151" s="44" t="str">
        <f>Raw_data[[#This Row],[Locations]]&amp;Raw_data[[#This Row],[Looker2]]</f>
        <v>Dallas Ft WorthRTC</v>
      </c>
    </row>
    <row r="2152" spans="1:31">
      <c r="A2152" s="15">
        <v>45313</v>
      </c>
      <c r="B2152" s="15">
        <v>45312</v>
      </c>
      <c r="C2152" t="s">
        <v>9</v>
      </c>
      <c r="D2152">
        <v>208128</v>
      </c>
      <c r="E2152" t="s">
        <v>1096</v>
      </c>
      <c r="F2152" t="s">
        <v>282</v>
      </c>
      <c r="G2152" t="s">
        <v>1097</v>
      </c>
      <c r="H2152" t="s">
        <v>627</v>
      </c>
      <c r="I2152" t="s">
        <v>232</v>
      </c>
      <c r="J2152" t="s">
        <v>94</v>
      </c>
      <c r="K2152" t="s">
        <v>16</v>
      </c>
      <c r="L2152" t="s">
        <v>131</v>
      </c>
      <c r="M2152">
        <v>1</v>
      </c>
      <c r="N2152" s="47">
        <v>495</v>
      </c>
      <c r="O2152" s="47">
        <v>0</v>
      </c>
      <c r="P2152" s="47">
        <v>0</v>
      </c>
      <c r="Q2152" s="47">
        <v>0</v>
      </c>
      <c r="R2152" s="47">
        <v>0</v>
      </c>
      <c r="S2152" s="47">
        <v>495</v>
      </c>
      <c r="T2152" s="47">
        <v>445.5</v>
      </c>
      <c r="U2152" s="47">
        <v>445.5</v>
      </c>
      <c r="V2152" t="s">
        <v>71</v>
      </c>
      <c r="W2152" t="s">
        <v>72</v>
      </c>
      <c r="X2152"/>
      <c r="Y2152" t="s">
        <v>240</v>
      </c>
      <c r="Z2152" s="43" t="str">
        <f>Raw_data[[#This Row],[Month]]&amp;Raw_data[[#This Row],[Locations]]&amp;Raw_data[[#This Row],[Looker2]]</f>
        <v>45292Garden OaksRTC</v>
      </c>
      <c r="AA2152" s="44" t="str">
        <f>IFERROR(VLOOKUP(Raw_data[[#This Row],[Description]],'LU Table'!$A$1:$B$50,2,0),"")</f>
        <v>RTC</v>
      </c>
      <c r="AB2152" s="44" t="str">
        <f>TRIM(MID(Raw_data[[#This Row],[Location]],LEN("Positive Recovery- ")+1,LEN(Raw_data[[#This Row],[Location]])))</f>
        <v>Garden Oaks</v>
      </c>
      <c r="AC2152" s="45">
        <f t="shared" si="34"/>
        <v>45292</v>
      </c>
      <c r="AD2152" s="44" t="str">
        <f>VLOOKUP(Raw_data[[#This Row],[Locations]]&amp;Raw_data[[#This Row],[Looker2]],Category!A:E,5,0)</f>
        <v>Company Owned</v>
      </c>
      <c r="AE2152" s="44" t="str">
        <f>Raw_data[[#This Row],[Locations]]&amp;Raw_data[[#This Row],[Looker2]]</f>
        <v>Garden OaksRTC</v>
      </c>
    </row>
    <row r="2153" spans="1:31">
      <c r="A2153" s="15">
        <v>45313</v>
      </c>
      <c r="B2153" s="15">
        <v>45312</v>
      </c>
      <c r="C2153" t="s">
        <v>9</v>
      </c>
      <c r="D2153">
        <v>208129</v>
      </c>
      <c r="E2153" t="s">
        <v>1046</v>
      </c>
      <c r="F2153" t="s">
        <v>1047</v>
      </c>
      <c r="G2153" t="s">
        <v>1048</v>
      </c>
      <c r="H2153" t="s">
        <v>164</v>
      </c>
      <c r="I2153" t="s">
        <v>232</v>
      </c>
      <c r="J2153" t="s">
        <v>88</v>
      </c>
      <c r="K2153" t="s">
        <v>57</v>
      </c>
      <c r="L2153" t="s">
        <v>131</v>
      </c>
      <c r="M2153">
        <v>1</v>
      </c>
      <c r="N2153" s="47">
        <v>400</v>
      </c>
      <c r="O2153" s="47">
        <v>0</v>
      </c>
      <c r="P2153" s="47">
        <v>0</v>
      </c>
      <c r="Q2153" s="47">
        <v>0</v>
      </c>
      <c r="R2153" s="47">
        <v>0</v>
      </c>
      <c r="S2153" s="47">
        <v>0</v>
      </c>
      <c r="T2153" s="47">
        <v>360</v>
      </c>
      <c r="U2153" s="47">
        <v>0</v>
      </c>
      <c r="V2153" t="s">
        <v>71</v>
      </c>
      <c r="W2153" t="s">
        <v>72</v>
      </c>
      <c r="X2153"/>
      <c r="Y2153" t="s">
        <v>240</v>
      </c>
      <c r="Z2153" s="43" t="str">
        <f>Raw_data[[#This Row],[Month]]&amp;Raw_data[[#This Row],[Locations]]&amp;Raw_data[[#This Row],[Looker2]]</f>
        <v>45292Hill CountryRTC</v>
      </c>
      <c r="AA2153" s="44" t="str">
        <f>IFERROR(VLOOKUP(Raw_data[[#This Row],[Description]],'LU Table'!$A$1:$B$50,2,0),"")</f>
        <v>RTC</v>
      </c>
      <c r="AB2153" s="44" t="str">
        <f>TRIM(MID(Raw_data[[#This Row],[Location]],LEN("Positive Recovery- ")+1,LEN(Raw_data[[#This Row],[Location]])))</f>
        <v>Hill Country</v>
      </c>
      <c r="AC2153" s="45">
        <f t="shared" si="34"/>
        <v>45292</v>
      </c>
      <c r="AD2153" s="44" t="str">
        <f>VLOOKUP(Raw_data[[#This Row],[Locations]]&amp;Raw_data[[#This Row],[Looker2]],Category!A:E,5,0)</f>
        <v>Company Owned</v>
      </c>
      <c r="AE2153" s="44" t="str">
        <f>Raw_data[[#This Row],[Locations]]&amp;Raw_data[[#This Row],[Looker2]]</f>
        <v>Hill CountryRTC</v>
      </c>
    </row>
    <row r="2154" spans="1:31">
      <c r="A2154" s="15">
        <v>45313</v>
      </c>
      <c r="B2154" s="15">
        <v>45312</v>
      </c>
      <c r="C2154" t="s">
        <v>9</v>
      </c>
      <c r="D2154">
        <v>208130</v>
      </c>
      <c r="E2154" t="s">
        <v>1076</v>
      </c>
      <c r="F2154" t="s">
        <v>1077</v>
      </c>
      <c r="G2154" t="s">
        <v>1078</v>
      </c>
      <c r="H2154" t="s">
        <v>151</v>
      </c>
      <c r="I2154" t="s">
        <v>232</v>
      </c>
      <c r="J2154" t="s">
        <v>89</v>
      </c>
      <c r="K2154" t="s">
        <v>16</v>
      </c>
      <c r="L2154" t="s">
        <v>131</v>
      </c>
      <c r="M2154">
        <v>1</v>
      </c>
      <c r="N2154" s="47">
        <v>425</v>
      </c>
      <c r="O2154" s="47">
        <v>0</v>
      </c>
      <c r="P2154" s="47">
        <v>0</v>
      </c>
      <c r="Q2154" s="47">
        <v>0</v>
      </c>
      <c r="R2154" s="47">
        <v>0</v>
      </c>
      <c r="S2154" s="47">
        <v>0</v>
      </c>
      <c r="T2154" s="47">
        <v>382.5</v>
      </c>
      <c r="U2154" s="47">
        <v>-42.5</v>
      </c>
      <c r="V2154" t="s">
        <v>71</v>
      </c>
      <c r="W2154" t="s">
        <v>72</v>
      </c>
      <c r="X2154"/>
      <c r="Y2154" t="s">
        <v>240</v>
      </c>
      <c r="Z2154" s="43" t="str">
        <f>Raw_data[[#This Row],[Month]]&amp;Raw_data[[#This Row],[Locations]]&amp;Raw_data[[#This Row],[Looker2]]</f>
        <v>45292Garden OaksRTC</v>
      </c>
      <c r="AA2154" s="44" t="str">
        <f>IFERROR(VLOOKUP(Raw_data[[#This Row],[Description]],'LU Table'!$A$1:$B$50,2,0),"")</f>
        <v>RTC</v>
      </c>
      <c r="AB2154" s="44" t="str">
        <f>TRIM(MID(Raw_data[[#This Row],[Location]],LEN("Positive Recovery- ")+1,LEN(Raw_data[[#This Row],[Location]])))</f>
        <v>Garden Oaks</v>
      </c>
      <c r="AC2154" s="45">
        <f t="shared" si="34"/>
        <v>45292</v>
      </c>
      <c r="AD2154" s="44" t="str">
        <f>VLOOKUP(Raw_data[[#This Row],[Locations]]&amp;Raw_data[[#This Row],[Looker2]],Category!A:E,5,0)</f>
        <v>Company Owned</v>
      </c>
      <c r="AE2154" s="44" t="str">
        <f>Raw_data[[#This Row],[Locations]]&amp;Raw_data[[#This Row],[Looker2]]</f>
        <v>Garden OaksRTC</v>
      </c>
    </row>
    <row r="2155" spans="1:31">
      <c r="A2155" s="15">
        <v>45313</v>
      </c>
      <c r="B2155" s="15">
        <v>45312</v>
      </c>
      <c r="C2155" t="s">
        <v>9</v>
      </c>
      <c r="D2155">
        <v>208131</v>
      </c>
      <c r="E2155" t="s">
        <v>122</v>
      </c>
      <c r="F2155" t="s">
        <v>441</v>
      </c>
      <c r="G2155" t="s">
        <v>442</v>
      </c>
      <c r="H2155" t="s">
        <v>627</v>
      </c>
      <c r="I2155" t="s">
        <v>232</v>
      </c>
      <c r="J2155" t="s">
        <v>94</v>
      </c>
      <c r="K2155" t="s">
        <v>16</v>
      </c>
      <c r="L2155" t="s">
        <v>130</v>
      </c>
      <c r="M2155">
        <v>1</v>
      </c>
      <c r="N2155" s="47">
        <v>495</v>
      </c>
      <c r="O2155" s="47">
        <v>0</v>
      </c>
      <c r="P2155" s="47">
        <v>0</v>
      </c>
      <c r="Q2155" s="47">
        <v>0</v>
      </c>
      <c r="R2155" s="47">
        <v>0</v>
      </c>
      <c r="S2155" s="47">
        <v>0</v>
      </c>
      <c r="T2155" s="47">
        <v>445.5</v>
      </c>
      <c r="U2155" s="47">
        <v>-49.5</v>
      </c>
      <c r="V2155" t="s">
        <v>71</v>
      </c>
      <c r="W2155" t="s">
        <v>72</v>
      </c>
      <c r="X2155"/>
      <c r="Y2155" t="s">
        <v>240</v>
      </c>
      <c r="Z2155" s="43" t="str">
        <f>Raw_data[[#This Row],[Month]]&amp;Raw_data[[#This Row],[Locations]]&amp;Raw_data[[#This Row],[Looker2]]</f>
        <v>45292Garden OaksRTC</v>
      </c>
      <c r="AA2155" s="44" t="str">
        <f>IFERROR(VLOOKUP(Raw_data[[#This Row],[Description]],'LU Table'!$A$1:$B$50,2,0),"")</f>
        <v>RTC</v>
      </c>
      <c r="AB2155" s="44" t="str">
        <f>TRIM(MID(Raw_data[[#This Row],[Location]],LEN("Positive Recovery- ")+1,LEN(Raw_data[[#This Row],[Location]])))</f>
        <v>Garden Oaks</v>
      </c>
      <c r="AC2155" s="45">
        <f t="shared" si="34"/>
        <v>45292</v>
      </c>
      <c r="AD2155" s="44" t="str">
        <f>VLOOKUP(Raw_data[[#This Row],[Locations]]&amp;Raw_data[[#This Row],[Looker2]],Category!A:E,5,0)</f>
        <v>Company Owned</v>
      </c>
      <c r="AE2155" s="44" t="str">
        <f>Raw_data[[#This Row],[Locations]]&amp;Raw_data[[#This Row],[Looker2]]</f>
        <v>Garden OaksRTC</v>
      </c>
    </row>
    <row r="2156" spans="1:31">
      <c r="A2156" s="15">
        <v>45313</v>
      </c>
      <c r="B2156" s="15">
        <v>45312</v>
      </c>
      <c r="C2156" t="s">
        <v>9</v>
      </c>
      <c r="D2156">
        <v>208132</v>
      </c>
      <c r="E2156" t="s">
        <v>544</v>
      </c>
      <c r="F2156" t="s">
        <v>395</v>
      </c>
      <c r="G2156" t="s">
        <v>331</v>
      </c>
      <c r="H2156" t="s">
        <v>152</v>
      </c>
      <c r="I2156" t="s">
        <v>232</v>
      </c>
      <c r="J2156" t="s">
        <v>90</v>
      </c>
      <c r="K2156" t="s">
        <v>57</v>
      </c>
      <c r="L2156" t="s">
        <v>131</v>
      </c>
      <c r="M2156">
        <v>1</v>
      </c>
      <c r="N2156" s="47">
        <v>535</v>
      </c>
      <c r="O2156" s="47">
        <v>0</v>
      </c>
      <c r="P2156" s="47">
        <v>0</v>
      </c>
      <c r="Q2156" s="47">
        <v>0</v>
      </c>
      <c r="R2156" s="47">
        <v>0</v>
      </c>
      <c r="S2156" s="47">
        <v>15</v>
      </c>
      <c r="T2156" s="47">
        <v>481.5</v>
      </c>
      <c r="U2156" s="47">
        <v>13.5</v>
      </c>
      <c r="V2156" t="s">
        <v>71</v>
      </c>
      <c r="W2156" t="s">
        <v>72</v>
      </c>
      <c r="X2156"/>
      <c r="Y2156" t="s">
        <v>240</v>
      </c>
      <c r="Z2156" s="43" t="str">
        <f>Raw_data[[#This Row],[Month]]&amp;Raw_data[[#This Row],[Locations]]&amp;Raw_data[[#This Row],[Looker2]]</f>
        <v>45292Hill CountryRTC</v>
      </c>
      <c r="AA2156" s="44" t="str">
        <f>IFERROR(VLOOKUP(Raw_data[[#This Row],[Description]],'LU Table'!$A$1:$B$50,2,0),"")</f>
        <v>RTC</v>
      </c>
      <c r="AB2156" s="44" t="str">
        <f>TRIM(MID(Raw_data[[#This Row],[Location]],LEN("Positive Recovery- ")+1,LEN(Raw_data[[#This Row],[Location]])))</f>
        <v>Hill Country</v>
      </c>
      <c r="AC2156" s="45">
        <f t="shared" si="34"/>
        <v>45292</v>
      </c>
      <c r="AD2156" s="44" t="str">
        <f>VLOOKUP(Raw_data[[#This Row],[Locations]]&amp;Raw_data[[#This Row],[Looker2]],Category!A:E,5,0)</f>
        <v>Company Owned</v>
      </c>
      <c r="AE2156" s="44" t="str">
        <f>Raw_data[[#This Row],[Locations]]&amp;Raw_data[[#This Row],[Looker2]]</f>
        <v>Hill CountryRTC</v>
      </c>
    </row>
    <row r="2157" spans="1:31">
      <c r="A2157" s="15">
        <v>45313</v>
      </c>
      <c r="B2157" s="15">
        <v>45312</v>
      </c>
      <c r="C2157" t="s">
        <v>9</v>
      </c>
      <c r="D2157">
        <v>208133</v>
      </c>
      <c r="E2157" t="s">
        <v>691</v>
      </c>
      <c r="F2157" t="s">
        <v>314</v>
      </c>
      <c r="G2157" t="s">
        <v>692</v>
      </c>
      <c r="H2157" t="s">
        <v>627</v>
      </c>
      <c r="I2157" t="s">
        <v>232</v>
      </c>
      <c r="J2157" t="s">
        <v>94</v>
      </c>
      <c r="K2157" t="s">
        <v>107</v>
      </c>
      <c r="L2157" t="s">
        <v>130</v>
      </c>
      <c r="M2157">
        <v>1</v>
      </c>
      <c r="N2157" s="47">
        <v>495</v>
      </c>
      <c r="O2157" s="47">
        <v>0</v>
      </c>
      <c r="P2157" s="47">
        <v>0</v>
      </c>
      <c r="Q2157" s="47">
        <v>0</v>
      </c>
      <c r="R2157" s="47">
        <v>0</v>
      </c>
      <c r="S2157" s="47">
        <v>0</v>
      </c>
      <c r="T2157" s="47">
        <v>445.5</v>
      </c>
      <c r="U2157" s="47">
        <v>148.5</v>
      </c>
      <c r="V2157" t="s">
        <v>71</v>
      </c>
      <c r="W2157" t="s">
        <v>72</v>
      </c>
      <c r="X2157"/>
      <c r="Y2157" t="s">
        <v>240</v>
      </c>
      <c r="Z2157" s="43" t="str">
        <f>Raw_data[[#This Row],[Month]]&amp;Raw_data[[#This Row],[Locations]]&amp;Raw_data[[#This Row],[Looker2]]</f>
        <v>45292Dallas Ft WorthRTC</v>
      </c>
      <c r="AA2157" s="44" t="str">
        <f>IFERROR(VLOOKUP(Raw_data[[#This Row],[Description]],'LU Table'!$A$1:$B$50,2,0),"")</f>
        <v>RTC</v>
      </c>
      <c r="AB2157" s="44" t="str">
        <f>TRIM(MID(Raw_data[[#This Row],[Location]],LEN("Positive Recovery- ")+1,LEN(Raw_data[[#This Row],[Location]])))</f>
        <v>Dallas Ft Worth</v>
      </c>
      <c r="AC2157" s="45">
        <f t="shared" si="34"/>
        <v>45292</v>
      </c>
      <c r="AD2157" s="44" t="str">
        <f>VLOOKUP(Raw_data[[#This Row],[Locations]]&amp;Raw_data[[#This Row],[Looker2]],Category!A:E,5,0)</f>
        <v>Company Owned</v>
      </c>
      <c r="AE2157" s="44" t="str">
        <f>Raw_data[[#This Row],[Locations]]&amp;Raw_data[[#This Row],[Looker2]]</f>
        <v>Dallas Ft WorthRTC</v>
      </c>
    </row>
    <row r="2158" spans="1:31">
      <c r="A2158" s="15">
        <v>45313</v>
      </c>
      <c r="B2158" s="15">
        <v>45312</v>
      </c>
      <c r="C2158" t="s">
        <v>9</v>
      </c>
      <c r="D2158">
        <v>208134</v>
      </c>
      <c r="E2158" t="s">
        <v>1118</v>
      </c>
      <c r="F2158" t="s">
        <v>351</v>
      </c>
      <c r="G2158" t="s">
        <v>1119</v>
      </c>
      <c r="H2158" t="s">
        <v>155</v>
      </c>
      <c r="I2158" t="s">
        <v>232</v>
      </c>
      <c r="J2158" t="s">
        <v>88</v>
      </c>
      <c r="K2158" t="s">
        <v>16</v>
      </c>
      <c r="L2158" t="s">
        <v>130</v>
      </c>
      <c r="M2158">
        <v>1</v>
      </c>
      <c r="N2158" s="47">
        <v>700</v>
      </c>
      <c r="O2158" s="47">
        <v>0</v>
      </c>
      <c r="P2158" s="47">
        <v>0</v>
      </c>
      <c r="Q2158" s="47">
        <v>0</v>
      </c>
      <c r="R2158" s="47">
        <v>0</v>
      </c>
      <c r="S2158" s="47">
        <v>0</v>
      </c>
      <c r="T2158" s="47">
        <v>630</v>
      </c>
      <c r="U2158" s="47">
        <v>70</v>
      </c>
      <c r="V2158" t="s">
        <v>71</v>
      </c>
      <c r="W2158" t="s">
        <v>72</v>
      </c>
      <c r="X2158"/>
      <c r="Y2158" t="s">
        <v>240</v>
      </c>
      <c r="Z2158" s="43" t="str">
        <f>Raw_data[[#This Row],[Month]]&amp;Raw_data[[#This Row],[Locations]]&amp;Raw_data[[#This Row],[Looker2]]</f>
        <v>45292Garden OaksDetox</v>
      </c>
      <c r="AA2158" s="44" t="str">
        <f>IFERROR(VLOOKUP(Raw_data[[#This Row],[Description]],'LU Table'!$A$1:$B$50,2,0),"")</f>
        <v>Detox</v>
      </c>
      <c r="AB2158" s="44" t="str">
        <f>TRIM(MID(Raw_data[[#This Row],[Location]],LEN("Positive Recovery- ")+1,LEN(Raw_data[[#This Row],[Location]])))</f>
        <v>Garden Oaks</v>
      </c>
      <c r="AC2158" s="45">
        <f t="shared" si="34"/>
        <v>45292</v>
      </c>
      <c r="AD2158" s="44" t="str">
        <f>VLOOKUP(Raw_data[[#This Row],[Locations]]&amp;Raw_data[[#This Row],[Looker2]],Category!A:E,5,0)</f>
        <v>Company Owned</v>
      </c>
      <c r="AE2158" s="44" t="str">
        <f>Raw_data[[#This Row],[Locations]]&amp;Raw_data[[#This Row],[Looker2]]</f>
        <v>Garden OaksDetox</v>
      </c>
    </row>
    <row r="2159" spans="1:31">
      <c r="A2159" s="15">
        <v>45313</v>
      </c>
      <c r="B2159" s="15">
        <v>45312</v>
      </c>
      <c r="C2159" t="s">
        <v>9</v>
      </c>
      <c r="D2159">
        <v>208135</v>
      </c>
      <c r="E2159" t="s">
        <v>997</v>
      </c>
      <c r="F2159" t="s">
        <v>351</v>
      </c>
      <c r="G2159" t="s">
        <v>408</v>
      </c>
      <c r="H2159" t="s">
        <v>151</v>
      </c>
      <c r="I2159" t="s">
        <v>232</v>
      </c>
      <c r="J2159" t="s">
        <v>806</v>
      </c>
      <c r="K2159" t="s">
        <v>107</v>
      </c>
      <c r="L2159" t="s">
        <v>130</v>
      </c>
      <c r="M2159">
        <v>1</v>
      </c>
      <c r="N2159" s="47">
        <v>470</v>
      </c>
      <c r="O2159" s="47">
        <v>0</v>
      </c>
      <c r="P2159" s="47">
        <v>0</v>
      </c>
      <c r="Q2159" s="47">
        <v>0</v>
      </c>
      <c r="R2159" s="47">
        <v>0</v>
      </c>
      <c r="S2159" s="47">
        <v>470</v>
      </c>
      <c r="T2159" s="47">
        <v>423</v>
      </c>
      <c r="U2159" s="47">
        <v>423</v>
      </c>
      <c r="V2159" t="s">
        <v>71</v>
      </c>
      <c r="W2159" t="s">
        <v>72</v>
      </c>
      <c r="X2159"/>
      <c r="Y2159" t="s">
        <v>240</v>
      </c>
      <c r="Z2159" s="43" t="str">
        <f>Raw_data[[#This Row],[Month]]&amp;Raw_data[[#This Row],[Locations]]&amp;Raw_data[[#This Row],[Looker2]]</f>
        <v>45292Dallas Ft WorthRTC</v>
      </c>
      <c r="AA2159" s="44" t="str">
        <f>IFERROR(VLOOKUP(Raw_data[[#This Row],[Description]],'LU Table'!$A$1:$B$50,2,0),"")</f>
        <v>RTC</v>
      </c>
      <c r="AB2159" s="44" t="str">
        <f>TRIM(MID(Raw_data[[#This Row],[Location]],LEN("Positive Recovery- ")+1,LEN(Raw_data[[#This Row],[Location]])))</f>
        <v>Dallas Ft Worth</v>
      </c>
      <c r="AC2159" s="45">
        <f t="shared" si="34"/>
        <v>45292</v>
      </c>
      <c r="AD2159" s="44" t="str">
        <f>VLOOKUP(Raw_data[[#This Row],[Locations]]&amp;Raw_data[[#This Row],[Looker2]],Category!A:E,5,0)</f>
        <v>Company Owned</v>
      </c>
      <c r="AE2159" s="44" t="str">
        <f>Raw_data[[#This Row],[Locations]]&amp;Raw_data[[#This Row],[Looker2]]</f>
        <v>Dallas Ft WorthRTC</v>
      </c>
    </row>
    <row r="2160" spans="1:31">
      <c r="A2160" s="15">
        <v>45313</v>
      </c>
      <c r="B2160" s="15">
        <v>45312</v>
      </c>
      <c r="C2160" t="s">
        <v>9</v>
      </c>
      <c r="D2160">
        <v>208136</v>
      </c>
      <c r="E2160" t="s">
        <v>1033</v>
      </c>
      <c r="F2160" t="s">
        <v>1034</v>
      </c>
      <c r="G2160" t="s">
        <v>1035</v>
      </c>
      <c r="H2160" t="s">
        <v>151</v>
      </c>
      <c r="I2160" t="s">
        <v>232</v>
      </c>
      <c r="J2160" t="s">
        <v>92</v>
      </c>
      <c r="K2160" t="s">
        <v>16</v>
      </c>
      <c r="L2160" t="s">
        <v>130</v>
      </c>
      <c r="M2160">
        <v>1</v>
      </c>
      <c r="N2160" s="47">
        <v>475</v>
      </c>
      <c r="O2160" s="47">
        <v>0</v>
      </c>
      <c r="P2160" s="47">
        <v>0</v>
      </c>
      <c r="Q2160" s="47">
        <v>0</v>
      </c>
      <c r="R2160" s="47">
        <v>0</v>
      </c>
      <c r="S2160" s="47">
        <v>475</v>
      </c>
      <c r="T2160" s="47">
        <v>427.5</v>
      </c>
      <c r="U2160" s="47">
        <v>427.5</v>
      </c>
      <c r="V2160" t="s">
        <v>71</v>
      </c>
      <c r="W2160" t="s">
        <v>72</v>
      </c>
      <c r="X2160"/>
      <c r="Y2160" t="s">
        <v>240</v>
      </c>
      <c r="Z2160" s="43" t="str">
        <f>Raw_data[[#This Row],[Month]]&amp;Raw_data[[#This Row],[Locations]]&amp;Raw_data[[#This Row],[Looker2]]</f>
        <v>45292Garden OaksRTC</v>
      </c>
      <c r="AA2160" s="44" t="str">
        <f>IFERROR(VLOOKUP(Raw_data[[#This Row],[Description]],'LU Table'!$A$1:$B$50,2,0),"")</f>
        <v>RTC</v>
      </c>
      <c r="AB2160" s="44" t="str">
        <f>TRIM(MID(Raw_data[[#This Row],[Location]],LEN("Positive Recovery- ")+1,LEN(Raw_data[[#This Row],[Location]])))</f>
        <v>Garden Oaks</v>
      </c>
      <c r="AC2160" s="45">
        <f t="shared" si="34"/>
        <v>45292</v>
      </c>
      <c r="AD2160" s="44" t="str">
        <f>VLOOKUP(Raw_data[[#This Row],[Locations]]&amp;Raw_data[[#This Row],[Looker2]],Category!A:E,5,0)</f>
        <v>Company Owned</v>
      </c>
      <c r="AE2160" s="44" t="str">
        <f>Raw_data[[#This Row],[Locations]]&amp;Raw_data[[#This Row],[Looker2]]</f>
        <v>Garden OaksRTC</v>
      </c>
    </row>
    <row r="2161" spans="1:31">
      <c r="A2161" s="15">
        <v>45313</v>
      </c>
      <c r="B2161" s="15">
        <v>45312</v>
      </c>
      <c r="C2161" t="s">
        <v>9</v>
      </c>
      <c r="D2161">
        <v>208138</v>
      </c>
      <c r="E2161" t="s">
        <v>969</v>
      </c>
      <c r="F2161" t="s">
        <v>307</v>
      </c>
      <c r="G2161" t="s">
        <v>276</v>
      </c>
      <c r="H2161" t="s">
        <v>173</v>
      </c>
      <c r="I2161" t="s">
        <v>232</v>
      </c>
      <c r="J2161" t="s">
        <v>96</v>
      </c>
      <c r="K2161" t="s">
        <v>107</v>
      </c>
      <c r="L2161" t="s">
        <v>130</v>
      </c>
      <c r="M2161">
        <v>1</v>
      </c>
      <c r="N2161" s="47">
        <v>364</v>
      </c>
      <c r="O2161" s="47">
        <v>0</v>
      </c>
      <c r="P2161" s="47">
        <v>0</v>
      </c>
      <c r="Q2161" s="47">
        <v>0</v>
      </c>
      <c r="R2161" s="47">
        <v>0</v>
      </c>
      <c r="S2161" s="47">
        <v>0</v>
      </c>
      <c r="T2161" s="47">
        <v>327.60000000000002</v>
      </c>
      <c r="U2161" s="47">
        <v>-36.4</v>
      </c>
      <c r="V2161" t="s">
        <v>71</v>
      </c>
      <c r="W2161" t="s">
        <v>72</v>
      </c>
      <c r="X2161"/>
      <c r="Y2161" t="s">
        <v>240</v>
      </c>
      <c r="Z2161" s="43" t="str">
        <f>Raw_data[[#This Row],[Month]]&amp;Raw_data[[#This Row],[Locations]]&amp;Raw_data[[#This Row],[Looker2]]</f>
        <v>45292Dallas Ft WorthRTC</v>
      </c>
      <c r="AA2161" s="44" t="str">
        <f>IFERROR(VLOOKUP(Raw_data[[#This Row],[Description]],'LU Table'!$A$1:$B$50,2,0),"")</f>
        <v>RTC</v>
      </c>
      <c r="AB2161" s="44" t="str">
        <f>TRIM(MID(Raw_data[[#This Row],[Location]],LEN("Positive Recovery- ")+1,LEN(Raw_data[[#This Row],[Location]])))</f>
        <v>Dallas Ft Worth</v>
      </c>
      <c r="AC2161" s="45">
        <f t="shared" si="34"/>
        <v>45292</v>
      </c>
      <c r="AD2161" s="44" t="str">
        <f>VLOOKUP(Raw_data[[#This Row],[Locations]]&amp;Raw_data[[#This Row],[Looker2]],Category!A:E,5,0)</f>
        <v>Company Owned</v>
      </c>
      <c r="AE2161" s="44" t="str">
        <f>Raw_data[[#This Row],[Locations]]&amp;Raw_data[[#This Row],[Looker2]]</f>
        <v>Dallas Ft WorthRTC</v>
      </c>
    </row>
    <row r="2162" spans="1:31">
      <c r="A2162" s="15">
        <v>45313</v>
      </c>
      <c r="B2162" s="15">
        <v>45312</v>
      </c>
      <c r="C2162" t="s">
        <v>9</v>
      </c>
      <c r="D2162">
        <v>208139</v>
      </c>
      <c r="E2162" t="s">
        <v>1079</v>
      </c>
      <c r="F2162" t="s">
        <v>1080</v>
      </c>
      <c r="G2162" t="s">
        <v>1081</v>
      </c>
      <c r="H2162" t="s">
        <v>154</v>
      </c>
      <c r="I2162" t="s">
        <v>232</v>
      </c>
      <c r="J2162" t="s">
        <v>93</v>
      </c>
      <c r="K2162" t="s">
        <v>107</v>
      </c>
      <c r="L2162" t="s">
        <v>131</v>
      </c>
      <c r="M2162">
        <v>1</v>
      </c>
      <c r="N2162" s="47">
        <v>530</v>
      </c>
      <c r="O2162" s="47">
        <v>0</v>
      </c>
      <c r="P2162" s="47">
        <v>0</v>
      </c>
      <c r="Q2162" s="47">
        <v>0</v>
      </c>
      <c r="R2162" s="47">
        <v>0</v>
      </c>
      <c r="S2162" s="47">
        <v>0</v>
      </c>
      <c r="T2162" s="47">
        <v>477</v>
      </c>
      <c r="U2162" s="47">
        <v>-53</v>
      </c>
      <c r="V2162" t="s">
        <v>71</v>
      </c>
      <c r="W2162" t="s">
        <v>72</v>
      </c>
      <c r="X2162"/>
      <c r="Y2162" t="s">
        <v>240</v>
      </c>
      <c r="Z2162" s="43" t="str">
        <f>Raw_data[[#This Row],[Month]]&amp;Raw_data[[#This Row],[Locations]]&amp;Raw_data[[#This Row],[Looker2]]</f>
        <v>45292Dallas Ft WorthRTC</v>
      </c>
      <c r="AA2162" s="44" t="str">
        <f>IFERROR(VLOOKUP(Raw_data[[#This Row],[Description]],'LU Table'!$A$1:$B$50,2,0),"")</f>
        <v>RTC</v>
      </c>
      <c r="AB2162" s="44" t="str">
        <f>TRIM(MID(Raw_data[[#This Row],[Location]],LEN("Positive Recovery- ")+1,LEN(Raw_data[[#This Row],[Location]])))</f>
        <v>Dallas Ft Worth</v>
      </c>
      <c r="AC2162" s="45">
        <f t="shared" si="34"/>
        <v>45292</v>
      </c>
      <c r="AD2162" s="44" t="str">
        <f>VLOOKUP(Raw_data[[#This Row],[Locations]]&amp;Raw_data[[#This Row],[Looker2]],Category!A:E,5,0)</f>
        <v>Company Owned</v>
      </c>
      <c r="AE2162" s="44" t="str">
        <f>Raw_data[[#This Row],[Locations]]&amp;Raw_data[[#This Row],[Looker2]]</f>
        <v>Dallas Ft WorthRTC</v>
      </c>
    </row>
    <row r="2163" spans="1:31">
      <c r="A2163" s="15">
        <v>45313</v>
      </c>
      <c r="B2163" s="15">
        <v>45312</v>
      </c>
      <c r="C2163" t="s">
        <v>9</v>
      </c>
      <c r="D2163">
        <v>208140</v>
      </c>
      <c r="E2163" t="s">
        <v>1006</v>
      </c>
      <c r="F2163" t="s">
        <v>362</v>
      </c>
      <c r="G2163" t="s">
        <v>728</v>
      </c>
      <c r="H2163" t="s">
        <v>151</v>
      </c>
      <c r="I2163" t="s">
        <v>232</v>
      </c>
      <c r="J2163" t="s">
        <v>87</v>
      </c>
      <c r="K2163" t="s">
        <v>57</v>
      </c>
      <c r="L2163" t="s">
        <v>131</v>
      </c>
      <c r="M2163">
        <v>1</v>
      </c>
      <c r="N2163" s="47">
        <v>470</v>
      </c>
      <c r="O2163" s="47">
        <v>0</v>
      </c>
      <c r="P2163" s="47">
        <v>0</v>
      </c>
      <c r="Q2163" s="47">
        <v>0</v>
      </c>
      <c r="R2163" s="47">
        <v>0</v>
      </c>
      <c r="S2163" s="47">
        <v>470</v>
      </c>
      <c r="T2163" s="47">
        <v>423</v>
      </c>
      <c r="U2163" s="47">
        <v>423</v>
      </c>
      <c r="V2163" t="s">
        <v>71</v>
      </c>
      <c r="W2163" t="s">
        <v>72</v>
      </c>
      <c r="X2163"/>
      <c r="Y2163" t="s">
        <v>240</v>
      </c>
      <c r="Z2163" s="43" t="str">
        <f>Raw_data[[#This Row],[Month]]&amp;Raw_data[[#This Row],[Locations]]&amp;Raw_data[[#This Row],[Looker2]]</f>
        <v>45292Hill CountryRTC</v>
      </c>
      <c r="AA2163" s="44" t="str">
        <f>IFERROR(VLOOKUP(Raw_data[[#This Row],[Description]],'LU Table'!$A$1:$B$50,2,0),"")</f>
        <v>RTC</v>
      </c>
      <c r="AB2163" s="44" t="str">
        <f>TRIM(MID(Raw_data[[#This Row],[Location]],LEN("Positive Recovery- ")+1,LEN(Raw_data[[#This Row],[Location]])))</f>
        <v>Hill Country</v>
      </c>
      <c r="AC2163" s="45">
        <f t="shared" si="34"/>
        <v>45292</v>
      </c>
      <c r="AD2163" s="44" t="str">
        <f>VLOOKUP(Raw_data[[#This Row],[Locations]]&amp;Raw_data[[#This Row],[Looker2]],Category!A:E,5,0)</f>
        <v>Company Owned</v>
      </c>
      <c r="AE2163" s="44" t="str">
        <f>Raw_data[[#This Row],[Locations]]&amp;Raw_data[[#This Row],[Looker2]]</f>
        <v>Hill CountryRTC</v>
      </c>
    </row>
    <row r="2164" spans="1:31">
      <c r="A2164" s="15">
        <v>45313</v>
      </c>
      <c r="B2164" s="15">
        <v>45312</v>
      </c>
      <c r="C2164" t="s">
        <v>9</v>
      </c>
      <c r="D2164">
        <v>208141</v>
      </c>
      <c r="E2164" t="s">
        <v>712</v>
      </c>
      <c r="F2164" t="s">
        <v>713</v>
      </c>
      <c r="G2164" t="s">
        <v>353</v>
      </c>
      <c r="H2164" t="s">
        <v>154</v>
      </c>
      <c r="I2164" t="s">
        <v>232</v>
      </c>
      <c r="J2164" t="s">
        <v>93</v>
      </c>
      <c r="K2164" t="s">
        <v>107</v>
      </c>
      <c r="L2164" t="s">
        <v>130</v>
      </c>
      <c r="M2164">
        <v>1</v>
      </c>
      <c r="N2164" s="47">
        <v>530</v>
      </c>
      <c r="O2164" s="47">
        <v>0</v>
      </c>
      <c r="P2164" s="47">
        <v>0</v>
      </c>
      <c r="Q2164" s="47">
        <v>0</v>
      </c>
      <c r="R2164" s="47">
        <v>0</v>
      </c>
      <c r="S2164" s="47">
        <v>0</v>
      </c>
      <c r="T2164" s="47">
        <v>477</v>
      </c>
      <c r="U2164" s="47">
        <v>-53</v>
      </c>
      <c r="V2164" t="s">
        <v>71</v>
      </c>
      <c r="W2164" t="s">
        <v>72</v>
      </c>
      <c r="X2164"/>
      <c r="Y2164" t="s">
        <v>240</v>
      </c>
      <c r="Z2164" s="43" t="str">
        <f>Raw_data[[#This Row],[Month]]&amp;Raw_data[[#This Row],[Locations]]&amp;Raw_data[[#This Row],[Looker2]]</f>
        <v>45292Dallas Ft WorthRTC</v>
      </c>
      <c r="AA2164" s="44" t="str">
        <f>IFERROR(VLOOKUP(Raw_data[[#This Row],[Description]],'LU Table'!$A$1:$B$50,2,0),"")</f>
        <v>RTC</v>
      </c>
      <c r="AB2164" s="44" t="str">
        <f>TRIM(MID(Raw_data[[#This Row],[Location]],LEN("Positive Recovery- ")+1,LEN(Raw_data[[#This Row],[Location]])))</f>
        <v>Dallas Ft Worth</v>
      </c>
      <c r="AC2164" s="45">
        <f t="shared" si="34"/>
        <v>45292</v>
      </c>
      <c r="AD2164" s="44" t="str">
        <f>VLOOKUP(Raw_data[[#This Row],[Locations]]&amp;Raw_data[[#This Row],[Looker2]],Category!A:E,5,0)</f>
        <v>Company Owned</v>
      </c>
      <c r="AE2164" s="44" t="str">
        <f>Raw_data[[#This Row],[Locations]]&amp;Raw_data[[#This Row],[Looker2]]</f>
        <v>Dallas Ft WorthRTC</v>
      </c>
    </row>
    <row r="2165" spans="1:31">
      <c r="A2165" s="15">
        <v>45313</v>
      </c>
      <c r="B2165" s="15">
        <v>45312</v>
      </c>
      <c r="C2165" t="s">
        <v>9</v>
      </c>
      <c r="D2165">
        <v>208142</v>
      </c>
      <c r="E2165" t="s">
        <v>568</v>
      </c>
      <c r="F2165" t="s">
        <v>302</v>
      </c>
      <c r="G2165" t="s">
        <v>482</v>
      </c>
      <c r="H2165" t="s">
        <v>164</v>
      </c>
      <c r="I2165"/>
      <c r="J2165" t="s">
        <v>89</v>
      </c>
      <c r="K2165" t="s">
        <v>16</v>
      </c>
      <c r="L2165" t="s">
        <v>131</v>
      </c>
      <c r="M2165">
        <v>1</v>
      </c>
      <c r="N2165" s="47">
        <v>365</v>
      </c>
      <c r="O2165" s="47">
        <v>0</v>
      </c>
      <c r="P2165" s="47">
        <v>0</v>
      </c>
      <c r="Q2165" s="47">
        <v>0</v>
      </c>
      <c r="R2165" s="47">
        <v>0</v>
      </c>
      <c r="S2165" s="47">
        <v>0</v>
      </c>
      <c r="T2165" s="47">
        <v>328.5</v>
      </c>
      <c r="U2165" s="47">
        <v>-36.5</v>
      </c>
      <c r="V2165" t="s">
        <v>71</v>
      </c>
      <c r="W2165" t="s">
        <v>72</v>
      </c>
      <c r="X2165"/>
      <c r="Y2165" t="s">
        <v>240</v>
      </c>
      <c r="Z2165" s="43" t="str">
        <f>Raw_data[[#This Row],[Month]]&amp;Raw_data[[#This Row],[Locations]]&amp;Raw_data[[#This Row],[Looker2]]</f>
        <v>45292Garden OaksRTC</v>
      </c>
      <c r="AA2165" s="44" t="str">
        <f>IFERROR(VLOOKUP(Raw_data[[#This Row],[Description]],'LU Table'!$A$1:$B$50,2,0),"")</f>
        <v>RTC</v>
      </c>
      <c r="AB2165" s="44" t="str">
        <f>TRIM(MID(Raw_data[[#This Row],[Location]],LEN("Positive Recovery- ")+1,LEN(Raw_data[[#This Row],[Location]])))</f>
        <v>Garden Oaks</v>
      </c>
      <c r="AC2165" s="45">
        <f t="shared" si="34"/>
        <v>45292</v>
      </c>
      <c r="AD2165" s="44" t="str">
        <f>VLOOKUP(Raw_data[[#This Row],[Locations]]&amp;Raw_data[[#This Row],[Looker2]],Category!A:E,5,0)</f>
        <v>Company Owned</v>
      </c>
      <c r="AE2165" s="44" t="str">
        <f>Raw_data[[#This Row],[Locations]]&amp;Raw_data[[#This Row],[Looker2]]</f>
        <v>Garden OaksRTC</v>
      </c>
    </row>
    <row r="2166" spans="1:31">
      <c r="A2166" s="15">
        <v>45313</v>
      </c>
      <c r="B2166" s="15">
        <v>45312</v>
      </c>
      <c r="C2166" t="s">
        <v>9</v>
      </c>
      <c r="D2166">
        <v>208143</v>
      </c>
      <c r="E2166" t="s">
        <v>759</v>
      </c>
      <c r="F2166" t="s">
        <v>760</v>
      </c>
      <c r="G2166" t="s">
        <v>761</v>
      </c>
      <c r="H2166" t="s">
        <v>151</v>
      </c>
      <c r="I2166" t="s">
        <v>232</v>
      </c>
      <c r="J2166" t="s">
        <v>931</v>
      </c>
      <c r="K2166" t="s">
        <v>107</v>
      </c>
      <c r="L2166" t="s">
        <v>130</v>
      </c>
      <c r="M2166">
        <v>1</v>
      </c>
      <c r="N2166" s="47">
        <v>520</v>
      </c>
      <c r="O2166" s="47">
        <v>0</v>
      </c>
      <c r="P2166" s="47">
        <v>0</v>
      </c>
      <c r="Q2166" s="47">
        <v>0</v>
      </c>
      <c r="R2166" s="47">
        <v>0</v>
      </c>
      <c r="S2166" s="47">
        <v>0</v>
      </c>
      <c r="T2166" s="47">
        <v>468</v>
      </c>
      <c r="U2166" s="47">
        <v>-52</v>
      </c>
      <c r="V2166" t="s">
        <v>71</v>
      </c>
      <c r="W2166" t="s">
        <v>72</v>
      </c>
      <c r="X2166"/>
      <c r="Y2166" t="s">
        <v>240</v>
      </c>
      <c r="Z2166" s="43" t="str">
        <f>Raw_data[[#This Row],[Month]]&amp;Raw_data[[#This Row],[Locations]]&amp;Raw_data[[#This Row],[Looker2]]</f>
        <v>45292Dallas Ft WorthRTC</v>
      </c>
      <c r="AA2166" s="44" t="str">
        <f>IFERROR(VLOOKUP(Raw_data[[#This Row],[Description]],'LU Table'!$A$1:$B$50,2,0),"")</f>
        <v>RTC</v>
      </c>
      <c r="AB2166" s="44" t="str">
        <f>TRIM(MID(Raw_data[[#This Row],[Location]],LEN("Positive Recovery- ")+1,LEN(Raw_data[[#This Row],[Location]])))</f>
        <v>Dallas Ft Worth</v>
      </c>
      <c r="AC2166" s="45">
        <f t="shared" si="34"/>
        <v>45292</v>
      </c>
      <c r="AD2166" s="44" t="str">
        <f>VLOOKUP(Raw_data[[#This Row],[Locations]]&amp;Raw_data[[#This Row],[Looker2]],Category!A:E,5,0)</f>
        <v>Company Owned</v>
      </c>
      <c r="AE2166" s="44" t="str">
        <f>Raw_data[[#This Row],[Locations]]&amp;Raw_data[[#This Row],[Looker2]]</f>
        <v>Dallas Ft WorthRTC</v>
      </c>
    </row>
    <row r="2167" spans="1:31">
      <c r="A2167" s="15">
        <v>45313</v>
      </c>
      <c r="B2167" s="15">
        <v>45312</v>
      </c>
      <c r="C2167" t="s">
        <v>9</v>
      </c>
      <c r="D2167">
        <v>208144</v>
      </c>
      <c r="E2167" t="s">
        <v>695</v>
      </c>
      <c r="F2167" t="s">
        <v>1120</v>
      </c>
      <c r="G2167" t="s">
        <v>696</v>
      </c>
      <c r="H2167" t="s">
        <v>155</v>
      </c>
      <c r="I2167" t="s">
        <v>232</v>
      </c>
      <c r="J2167" t="s">
        <v>87</v>
      </c>
      <c r="K2167" t="s">
        <v>57</v>
      </c>
      <c r="L2167" t="s">
        <v>130</v>
      </c>
      <c r="M2167">
        <v>1</v>
      </c>
      <c r="N2167" s="47">
        <v>775</v>
      </c>
      <c r="O2167" s="47">
        <v>0</v>
      </c>
      <c r="P2167" s="47">
        <v>0</v>
      </c>
      <c r="Q2167" s="47">
        <v>0</v>
      </c>
      <c r="R2167" s="47">
        <v>0</v>
      </c>
      <c r="S2167" s="47">
        <v>775</v>
      </c>
      <c r="T2167" s="47">
        <v>697.5</v>
      </c>
      <c r="U2167" s="47">
        <v>697.5</v>
      </c>
      <c r="V2167" t="s">
        <v>71</v>
      </c>
      <c r="W2167" t="s">
        <v>72</v>
      </c>
      <c r="X2167"/>
      <c r="Y2167" t="s">
        <v>240</v>
      </c>
      <c r="Z2167" s="43" t="str">
        <f>Raw_data[[#This Row],[Month]]&amp;Raw_data[[#This Row],[Locations]]&amp;Raw_data[[#This Row],[Looker2]]</f>
        <v>45292Hill CountryDetox</v>
      </c>
      <c r="AA2167" s="44" t="str">
        <f>IFERROR(VLOOKUP(Raw_data[[#This Row],[Description]],'LU Table'!$A$1:$B$50,2,0),"")</f>
        <v>Detox</v>
      </c>
      <c r="AB2167" s="44" t="str">
        <f>TRIM(MID(Raw_data[[#This Row],[Location]],LEN("Positive Recovery- ")+1,LEN(Raw_data[[#This Row],[Location]])))</f>
        <v>Hill Country</v>
      </c>
      <c r="AC2167" s="45">
        <f t="shared" si="34"/>
        <v>45292</v>
      </c>
      <c r="AD2167" s="44" t="str">
        <f>VLOOKUP(Raw_data[[#This Row],[Locations]]&amp;Raw_data[[#This Row],[Looker2]],Category!A:E,5,0)</f>
        <v>Company Owned</v>
      </c>
      <c r="AE2167" s="44" t="str">
        <f>Raw_data[[#This Row],[Locations]]&amp;Raw_data[[#This Row],[Looker2]]</f>
        <v>Hill CountryDetox</v>
      </c>
    </row>
    <row r="2168" spans="1:31">
      <c r="A2168" s="15">
        <v>45313</v>
      </c>
      <c r="B2168" s="15">
        <v>45312</v>
      </c>
      <c r="C2168" t="s">
        <v>9</v>
      </c>
      <c r="D2168">
        <v>208145</v>
      </c>
      <c r="E2168" t="s">
        <v>1121</v>
      </c>
      <c r="F2168" t="s">
        <v>299</v>
      </c>
      <c r="G2168" t="s">
        <v>1122</v>
      </c>
      <c r="H2168" t="s">
        <v>155</v>
      </c>
      <c r="I2168" t="s">
        <v>232</v>
      </c>
      <c r="J2168" t="s">
        <v>94</v>
      </c>
      <c r="K2168" t="s">
        <v>57</v>
      </c>
      <c r="L2168" t="s">
        <v>130</v>
      </c>
      <c r="M2168">
        <v>1</v>
      </c>
      <c r="N2168" s="47">
        <v>610</v>
      </c>
      <c r="O2168" s="47">
        <v>0</v>
      </c>
      <c r="P2168" s="47">
        <v>0</v>
      </c>
      <c r="Q2168" s="47">
        <v>0</v>
      </c>
      <c r="R2168" s="47">
        <v>0</v>
      </c>
      <c r="S2168" s="47">
        <v>610</v>
      </c>
      <c r="T2168" s="47">
        <v>549</v>
      </c>
      <c r="U2168" s="47">
        <v>549</v>
      </c>
      <c r="V2168" t="s">
        <v>71</v>
      </c>
      <c r="W2168" t="s">
        <v>72</v>
      </c>
      <c r="X2168"/>
      <c r="Y2168" t="s">
        <v>240</v>
      </c>
      <c r="Z2168" s="43" t="str">
        <f>Raw_data[[#This Row],[Month]]&amp;Raw_data[[#This Row],[Locations]]&amp;Raw_data[[#This Row],[Looker2]]</f>
        <v>45292Hill CountryDetox</v>
      </c>
      <c r="AA2168" s="44" t="str">
        <f>IFERROR(VLOOKUP(Raw_data[[#This Row],[Description]],'LU Table'!$A$1:$B$50,2,0),"")</f>
        <v>Detox</v>
      </c>
      <c r="AB2168" s="44" t="str">
        <f>TRIM(MID(Raw_data[[#This Row],[Location]],LEN("Positive Recovery- ")+1,LEN(Raw_data[[#This Row],[Location]])))</f>
        <v>Hill Country</v>
      </c>
      <c r="AC2168" s="45">
        <f t="shared" si="34"/>
        <v>45292</v>
      </c>
      <c r="AD2168" s="44" t="str">
        <f>VLOOKUP(Raw_data[[#This Row],[Locations]]&amp;Raw_data[[#This Row],[Looker2]],Category!A:E,5,0)</f>
        <v>Company Owned</v>
      </c>
      <c r="AE2168" s="44" t="str">
        <f>Raw_data[[#This Row],[Locations]]&amp;Raw_data[[#This Row],[Looker2]]</f>
        <v>Hill CountryDetox</v>
      </c>
    </row>
    <row r="2169" spans="1:31">
      <c r="A2169" s="15">
        <v>45313</v>
      </c>
      <c r="B2169" s="15">
        <v>45312</v>
      </c>
      <c r="C2169" t="s">
        <v>9</v>
      </c>
      <c r="D2169">
        <v>208146</v>
      </c>
      <c r="E2169" t="s">
        <v>1123</v>
      </c>
      <c r="F2169" t="s">
        <v>1124</v>
      </c>
      <c r="G2169" t="s">
        <v>632</v>
      </c>
      <c r="H2169" t="s">
        <v>151</v>
      </c>
      <c r="I2169" t="s">
        <v>232</v>
      </c>
      <c r="J2169" t="s">
        <v>17</v>
      </c>
      <c r="K2169" t="s">
        <v>16</v>
      </c>
      <c r="L2169" t="s">
        <v>131</v>
      </c>
      <c r="M2169">
        <v>1</v>
      </c>
      <c r="N2169" s="47">
        <v>400</v>
      </c>
      <c r="O2169" s="47">
        <v>0</v>
      </c>
      <c r="P2169" s="47">
        <v>0</v>
      </c>
      <c r="Q2169" s="47">
        <v>0</v>
      </c>
      <c r="R2169" s="47">
        <v>0</v>
      </c>
      <c r="S2169" s="47">
        <v>0</v>
      </c>
      <c r="T2169" s="47">
        <v>400</v>
      </c>
      <c r="U2169" s="47">
        <v>0</v>
      </c>
      <c r="V2169" t="s">
        <v>71</v>
      </c>
      <c r="W2169" t="s">
        <v>72</v>
      </c>
      <c r="X2169"/>
      <c r="Y2169" t="s">
        <v>240</v>
      </c>
      <c r="Z2169" s="43" t="str">
        <f>Raw_data[[#This Row],[Month]]&amp;Raw_data[[#This Row],[Locations]]&amp;Raw_data[[#This Row],[Looker2]]</f>
        <v>45292Garden OaksRTC</v>
      </c>
      <c r="AA2169" s="44" t="str">
        <f>IFERROR(VLOOKUP(Raw_data[[#This Row],[Description]],'LU Table'!$A$1:$B$50,2,0),"")</f>
        <v>RTC</v>
      </c>
      <c r="AB2169" s="44" t="str">
        <f>TRIM(MID(Raw_data[[#This Row],[Location]],LEN("Positive Recovery- ")+1,LEN(Raw_data[[#This Row],[Location]])))</f>
        <v>Garden Oaks</v>
      </c>
      <c r="AC2169" s="45">
        <f t="shared" si="34"/>
        <v>45292</v>
      </c>
      <c r="AD2169" s="44" t="str">
        <f>VLOOKUP(Raw_data[[#This Row],[Locations]]&amp;Raw_data[[#This Row],[Looker2]],Category!A:E,5,0)</f>
        <v>Company Owned</v>
      </c>
      <c r="AE2169" s="44" t="str">
        <f>Raw_data[[#This Row],[Locations]]&amp;Raw_data[[#This Row],[Looker2]]</f>
        <v>Garden OaksRTC</v>
      </c>
    </row>
    <row r="2170" spans="1:31">
      <c r="A2170" s="15">
        <v>45316</v>
      </c>
      <c r="B2170" s="15">
        <v>45293</v>
      </c>
      <c r="C2170" t="s">
        <v>9</v>
      </c>
      <c r="D2170">
        <v>208914</v>
      </c>
      <c r="E2170" t="s">
        <v>659</v>
      </c>
      <c r="F2170" t="s">
        <v>357</v>
      </c>
      <c r="G2170" t="s">
        <v>492</v>
      </c>
      <c r="H2170" t="s">
        <v>160</v>
      </c>
      <c r="I2170" t="s">
        <v>232</v>
      </c>
      <c r="J2170" t="s">
        <v>94</v>
      </c>
      <c r="K2170" t="s">
        <v>76</v>
      </c>
      <c r="L2170" t="s">
        <v>128</v>
      </c>
      <c r="M2170">
        <v>1</v>
      </c>
      <c r="N2170" s="47">
        <v>215</v>
      </c>
      <c r="O2170" s="47">
        <v>0</v>
      </c>
      <c r="P2170" s="47">
        <v>0</v>
      </c>
      <c r="Q2170" s="47">
        <v>0</v>
      </c>
      <c r="R2170" s="47">
        <v>0</v>
      </c>
      <c r="S2170" s="47">
        <v>215</v>
      </c>
      <c r="T2170" s="47">
        <v>193.5</v>
      </c>
      <c r="U2170" s="47">
        <v>193.5</v>
      </c>
      <c r="V2170" t="s">
        <v>71</v>
      </c>
      <c r="W2170" t="s">
        <v>72</v>
      </c>
      <c r="X2170"/>
      <c r="Y2170" t="s">
        <v>240</v>
      </c>
      <c r="Z2170" s="43" t="str">
        <f>Raw_data[[#This Row],[Month]]&amp;Raw_data[[#This Row],[Locations]]&amp;Raw_data[[#This Row],[Looker2]]</f>
        <v>45292MontroseIOP</v>
      </c>
      <c r="AA2170" s="44" t="str">
        <f>IFERROR(VLOOKUP(Raw_data[[#This Row],[Description]],'LU Table'!$A$1:$B$50,2,0),"")</f>
        <v>IOP</v>
      </c>
      <c r="AB2170" s="44" t="str">
        <f>TRIM(MID(Raw_data[[#This Row],[Location]],LEN("Positive Recovery- ")+1,LEN(Raw_data[[#This Row],[Location]])))</f>
        <v>Montrose</v>
      </c>
      <c r="AC2170" s="45">
        <f t="shared" si="34"/>
        <v>45292</v>
      </c>
      <c r="AD2170" s="44" t="str">
        <f>VLOOKUP(Raw_data[[#This Row],[Locations]]&amp;Raw_data[[#This Row],[Looker2]],Category!A:E,5,0)</f>
        <v>Company Owned</v>
      </c>
      <c r="AE2170" s="44" t="str">
        <f>Raw_data[[#This Row],[Locations]]&amp;Raw_data[[#This Row],[Looker2]]</f>
        <v>MontroseIOP</v>
      </c>
    </row>
    <row r="2171" spans="1:31">
      <c r="A2171" s="15">
        <v>45316</v>
      </c>
      <c r="B2171" s="15">
        <v>45313</v>
      </c>
      <c r="C2171" t="s">
        <v>9</v>
      </c>
      <c r="D2171">
        <v>208447</v>
      </c>
      <c r="E2171" t="s">
        <v>714</v>
      </c>
      <c r="F2171" t="s">
        <v>715</v>
      </c>
      <c r="G2171" t="s">
        <v>532</v>
      </c>
      <c r="H2171" t="s">
        <v>151</v>
      </c>
      <c r="I2171" t="s">
        <v>232</v>
      </c>
      <c r="J2171" t="s">
        <v>89</v>
      </c>
      <c r="K2171" t="s">
        <v>16</v>
      </c>
      <c r="L2171" t="s">
        <v>131</v>
      </c>
      <c r="M2171">
        <v>1</v>
      </c>
      <c r="N2171" s="47">
        <v>425</v>
      </c>
      <c r="O2171" s="47">
        <v>0</v>
      </c>
      <c r="P2171" s="47">
        <v>0</v>
      </c>
      <c r="Q2171" s="47">
        <v>0</v>
      </c>
      <c r="R2171" s="47">
        <v>0</v>
      </c>
      <c r="S2171" s="47">
        <v>0</v>
      </c>
      <c r="T2171" s="47">
        <v>382.5</v>
      </c>
      <c r="U2171" s="47">
        <v>-42.5</v>
      </c>
      <c r="V2171" t="s">
        <v>71</v>
      </c>
      <c r="W2171" t="s">
        <v>72</v>
      </c>
      <c r="X2171"/>
      <c r="Y2171" t="s">
        <v>240</v>
      </c>
      <c r="Z2171" s="43" t="str">
        <f>Raw_data[[#This Row],[Month]]&amp;Raw_data[[#This Row],[Locations]]&amp;Raw_data[[#This Row],[Looker2]]</f>
        <v>45292Garden OaksRTC</v>
      </c>
      <c r="AA2171" s="44" t="str">
        <f>IFERROR(VLOOKUP(Raw_data[[#This Row],[Description]],'LU Table'!$A$1:$B$50,2,0),"")</f>
        <v>RTC</v>
      </c>
      <c r="AB2171" s="44" t="str">
        <f>TRIM(MID(Raw_data[[#This Row],[Location]],LEN("Positive Recovery- ")+1,LEN(Raw_data[[#This Row],[Location]])))</f>
        <v>Garden Oaks</v>
      </c>
      <c r="AC2171" s="45">
        <f t="shared" si="34"/>
        <v>45292</v>
      </c>
      <c r="AD2171" s="44" t="str">
        <f>VLOOKUP(Raw_data[[#This Row],[Locations]]&amp;Raw_data[[#This Row],[Looker2]],Category!A:E,5,0)</f>
        <v>Company Owned</v>
      </c>
      <c r="AE2171" s="44" t="str">
        <f>Raw_data[[#This Row],[Locations]]&amp;Raw_data[[#This Row],[Looker2]]</f>
        <v>Garden OaksRTC</v>
      </c>
    </row>
    <row r="2172" spans="1:31">
      <c r="A2172" s="15">
        <v>45316</v>
      </c>
      <c r="B2172" s="15">
        <v>45313</v>
      </c>
      <c r="C2172" t="s">
        <v>9</v>
      </c>
      <c r="D2172">
        <v>208448</v>
      </c>
      <c r="E2172" t="s">
        <v>1061</v>
      </c>
      <c r="F2172" t="s">
        <v>278</v>
      </c>
      <c r="G2172" t="s">
        <v>1062</v>
      </c>
      <c r="H2172" t="s">
        <v>152</v>
      </c>
      <c r="I2172" t="s">
        <v>232</v>
      </c>
      <c r="J2172" t="s">
        <v>96</v>
      </c>
      <c r="K2172" t="s">
        <v>57</v>
      </c>
      <c r="L2172" t="s">
        <v>130</v>
      </c>
      <c r="M2172">
        <v>1</v>
      </c>
      <c r="N2172" s="47">
        <v>428</v>
      </c>
      <c r="O2172" s="47">
        <v>0</v>
      </c>
      <c r="P2172" s="47">
        <v>0</v>
      </c>
      <c r="Q2172" s="47">
        <v>0</v>
      </c>
      <c r="R2172" s="47">
        <v>0</v>
      </c>
      <c r="S2172" s="47">
        <v>0</v>
      </c>
      <c r="T2172" s="47">
        <v>385.2</v>
      </c>
      <c r="U2172" s="47">
        <v>-42.8</v>
      </c>
      <c r="V2172" t="s">
        <v>71</v>
      </c>
      <c r="W2172" t="s">
        <v>72</v>
      </c>
      <c r="X2172"/>
      <c r="Y2172" t="s">
        <v>240</v>
      </c>
      <c r="Z2172" s="43" t="str">
        <f>Raw_data[[#This Row],[Month]]&amp;Raw_data[[#This Row],[Locations]]&amp;Raw_data[[#This Row],[Looker2]]</f>
        <v>45292Hill CountryRTC</v>
      </c>
      <c r="AA2172" s="44" t="str">
        <f>IFERROR(VLOOKUP(Raw_data[[#This Row],[Description]],'LU Table'!$A$1:$B$50,2,0),"")</f>
        <v>RTC</v>
      </c>
      <c r="AB2172" s="44" t="str">
        <f>TRIM(MID(Raw_data[[#This Row],[Location]],LEN("Positive Recovery- ")+1,LEN(Raw_data[[#This Row],[Location]])))</f>
        <v>Hill Country</v>
      </c>
      <c r="AC2172" s="45">
        <f t="shared" si="34"/>
        <v>45292</v>
      </c>
      <c r="AD2172" s="44" t="str">
        <f>VLOOKUP(Raw_data[[#This Row],[Locations]]&amp;Raw_data[[#This Row],[Looker2]],Category!A:E,5,0)</f>
        <v>Company Owned</v>
      </c>
      <c r="AE2172" s="44" t="str">
        <f>Raw_data[[#This Row],[Locations]]&amp;Raw_data[[#This Row],[Looker2]]</f>
        <v>Hill CountryRTC</v>
      </c>
    </row>
    <row r="2173" spans="1:31">
      <c r="A2173" s="15">
        <v>45316</v>
      </c>
      <c r="B2173" s="15">
        <v>45313</v>
      </c>
      <c r="C2173" t="s">
        <v>9</v>
      </c>
      <c r="D2173">
        <v>208449</v>
      </c>
      <c r="E2173" t="s">
        <v>1111</v>
      </c>
      <c r="F2173" t="s">
        <v>1112</v>
      </c>
      <c r="G2173" t="s">
        <v>1113</v>
      </c>
      <c r="H2173" t="s">
        <v>151</v>
      </c>
      <c r="I2173" t="s">
        <v>232</v>
      </c>
      <c r="J2173" t="s">
        <v>17</v>
      </c>
      <c r="K2173" t="s">
        <v>16</v>
      </c>
      <c r="L2173" t="s">
        <v>131</v>
      </c>
      <c r="M2173">
        <v>1</v>
      </c>
      <c r="N2173" s="47">
        <v>400</v>
      </c>
      <c r="O2173" s="47">
        <v>0</v>
      </c>
      <c r="P2173" s="47">
        <v>0</v>
      </c>
      <c r="Q2173" s="47">
        <v>0</v>
      </c>
      <c r="R2173" s="47">
        <v>0</v>
      </c>
      <c r="S2173" s="47">
        <v>0</v>
      </c>
      <c r="T2173" s="47">
        <v>400</v>
      </c>
      <c r="U2173" s="47">
        <v>0</v>
      </c>
      <c r="V2173" t="s">
        <v>71</v>
      </c>
      <c r="W2173" t="s">
        <v>72</v>
      </c>
      <c r="X2173"/>
      <c r="Y2173" t="s">
        <v>240</v>
      </c>
      <c r="Z2173" s="43" t="str">
        <f>Raw_data[[#This Row],[Month]]&amp;Raw_data[[#This Row],[Locations]]&amp;Raw_data[[#This Row],[Looker2]]</f>
        <v>45292Garden OaksRTC</v>
      </c>
      <c r="AA2173" s="44" t="str">
        <f>IFERROR(VLOOKUP(Raw_data[[#This Row],[Description]],'LU Table'!$A$1:$B$50,2,0),"")</f>
        <v>RTC</v>
      </c>
      <c r="AB2173" s="44" t="str">
        <f>TRIM(MID(Raw_data[[#This Row],[Location]],LEN("Positive Recovery- ")+1,LEN(Raw_data[[#This Row],[Location]])))</f>
        <v>Garden Oaks</v>
      </c>
      <c r="AC2173" s="45">
        <f t="shared" si="34"/>
        <v>45292</v>
      </c>
      <c r="AD2173" s="44" t="str">
        <f>VLOOKUP(Raw_data[[#This Row],[Locations]]&amp;Raw_data[[#This Row],[Looker2]],Category!A:E,5,0)</f>
        <v>Company Owned</v>
      </c>
      <c r="AE2173" s="44" t="str">
        <f>Raw_data[[#This Row],[Locations]]&amp;Raw_data[[#This Row],[Looker2]]</f>
        <v>Garden OaksRTC</v>
      </c>
    </row>
    <row r="2174" spans="1:31">
      <c r="A2174" s="15">
        <v>45316</v>
      </c>
      <c r="B2174" s="15">
        <v>45313</v>
      </c>
      <c r="C2174" t="s">
        <v>9</v>
      </c>
      <c r="D2174">
        <v>208450</v>
      </c>
      <c r="E2174" t="s">
        <v>999</v>
      </c>
      <c r="F2174" t="s">
        <v>1000</v>
      </c>
      <c r="G2174" t="s">
        <v>317</v>
      </c>
      <c r="H2174" t="s">
        <v>151</v>
      </c>
      <c r="I2174" t="s">
        <v>232</v>
      </c>
      <c r="J2174" t="s">
        <v>88</v>
      </c>
      <c r="K2174" t="s">
        <v>16</v>
      </c>
      <c r="L2174" t="s">
        <v>131</v>
      </c>
      <c r="M2174">
        <v>1</v>
      </c>
      <c r="N2174" s="47">
        <v>500</v>
      </c>
      <c r="O2174" s="47">
        <v>0</v>
      </c>
      <c r="P2174" s="47">
        <v>0</v>
      </c>
      <c r="Q2174" s="47">
        <v>0</v>
      </c>
      <c r="R2174" s="47">
        <v>0</v>
      </c>
      <c r="S2174" s="47">
        <v>500</v>
      </c>
      <c r="T2174" s="47">
        <v>450</v>
      </c>
      <c r="U2174" s="47">
        <v>450</v>
      </c>
      <c r="V2174" t="s">
        <v>71</v>
      </c>
      <c r="W2174" t="s">
        <v>72</v>
      </c>
      <c r="X2174"/>
      <c r="Y2174" t="s">
        <v>240</v>
      </c>
      <c r="Z2174" s="43" t="str">
        <f>Raw_data[[#This Row],[Month]]&amp;Raw_data[[#This Row],[Locations]]&amp;Raw_data[[#This Row],[Looker2]]</f>
        <v>45292Garden OaksRTC</v>
      </c>
      <c r="AA2174" s="44" t="str">
        <f>IFERROR(VLOOKUP(Raw_data[[#This Row],[Description]],'LU Table'!$A$1:$B$50,2,0),"")</f>
        <v>RTC</v>
      </c>
      <c r="AB2174" s="44" t="str">
        <f>TRIM(MID(Raw_data[[#This Row],[Location]],LEN("Positive Recovery- ")+1,LEN(Raw_data[[#This Row],[Location]])))</f>
        <v>Garden Oaks</v>
      </c>
      <c r="AC2174" s="45">
        <f t="shared" si="34"/>
        <v>45292</v>
      </c>
      <c r="AD2174" s="44" t="str">
        <f>VLOOKUP(Raw_data[[#This Row],[Locations]]&amp;Raw_data[[#This Row],[Looker2]],Category!A:E,5,0)</f>
        <v>Company Owned</v>
      </c>
      <c r="AE2174" s="44" t="str">
        <f>Raw_data[[#This Row],[Locations]]&amp;Raw_data[[#This Row],[Looker2]]</f>
        <v>Garden OaksRTC</v>
      </c>
    </row>
    <row r="2175" spans="1:31">
      <c r="A2175" s="15">
        <v>45316</v>
      </c>
      <c r="B2175" s="15">
        <v>45313</v>
      </c>
      <c r="C2175" t="s">
        <v>9</v>
      </c>
      <c r="D2175">
        <v>208451</v>
      </c>
      <c r="E2175" t="s">
        <v>110</v>
      </c>
      <c r="F2175" t="s">
        <v>386</v>
      </c>
      <c r="G2175" t="s">
        <v>387</v>
      </c>
      <c r="H2175" t="s">
        <v>151</v>
      </c>
      <c r="I2175" t="s">
        <v>232</v>
      </c>
      <c r="J2175" t="s">
        <v>88</v>
      </c>
      <c r="K2175" t="s">
        <v>57</v>
      </c>
      <c r="L2175" t="s">
        <v>130</v>
      </c>
      <c r="M2175">
        <v>1</v>
      </c>
      <c r="N2175" s="47">
        <v>500</v>
      </c>
      <c r="O2175" s="47">
        <v>0</v>
      </c>
      <c r="P2175" s="47">
        <v>0</v>
      </c>
      <c r="Q2175" s="47">
        <v>0</v>
      </c>
      <c r="R2175" s="47">
        <v>0</v>
      </c>
      <c r="S2175" s="47">
        <v>500</v>
      </c>
      <c r="T2175" s="47">
        <v>450</v>
      </c>
      <c r="U2175" s="47">
        <v>450</v>
      </c>
      <c r="V2175" t="s">
        <v>71</v>
      </c>
      <c r="W2175" t="s">
        <v>72</v>
      </c>
      <c r="X2175"/>
      <c r="Y2175" t="s">
        <v>240</v>
      </c>
      <c r="Z2175" s="43" t="str">
        <f>Raw_data[[#This Row],[Month]]&amp;Raw_data[[#This Row],[Locations]]&amp;Raw_data[[#This Row],[Looker2]]</f>
        <v>45292Hill CountryRTC</v>
      </c>
      <c r="AA2175" s="44" t="str">
        <f>IFERROR(VLOOKUP(Raw_data[[#This Row],[Description]],'LU Table'!$A$1:$B$50,2,0),"")</f>
        <v>RTC</v>
      </c>
      <c r="AB2175" s="44" t="str">
        <f>TRIM(MID(Raw_data[[#This Row],[Location]],LEN("Positive Recovery- ")+1,LEN(Raw_data[[#This Row],[Location]])))</f>
        <v>Hill Country</v>
      </c>
      <c r="AC2175" s="45">
        <f t="shared" si="34"/>
        <v>45292</v>
      </c>
      <c r="AD2175" s="44" t="str">
        <f>VLOOKUP(Raw_data[[#This Row],[Locations]]&amp;Raw_data[[#This Row],[Looker2]],Category!A:E,5,0)</f>
        <v>Company Owned</v>
      </c>
      <c r="AE2175" s="44" t="str">
        <f>Raw_data[[#This Row],[Locations]]&amp;Raw_data[[#This Row],[Looker2]]</f>
        <v>Hill CountryRTC</v>
      </c>
    </row>
    <row r="2176" spans="1:31">
      <c r="A2176" s="15">
        <v>45316</v>
      </c>
      <c r="B2176" s="15">
        <v>45313</v>
      </c>
      <c r="C2176" t="s">
        <v>9</v>
      </c>
      <c r="D2176">
        <v>208452</v>
      </c>
      <c r="E2176" t="s">
        <v>1100</v>
      </c>
      <c r="F2176" t="s">
        <v>608</v>
      </c>
      <c r="G2176" t="s">
        <v>631</v>
      </c>
      <c r="H2176" t="s">
        <v>627</v>
      </c>
      <c r="I2176" t="s">
        <v>232</v>
      </c>
      <c r="J2176" t="s">
        <v>94</v>
      </c>
      <c r="K2176" t="s">
        <v>57</v>
      </c>
      <c r="L2176" t="s">
        <v>130</v>
      </c>
      <c r="M2176">
        <v>1</v>
      </c>
      <c r="N2176" s="47">
        <v>495</v>
      </c>
      <c r="O2176" s="47">
        <v>0</v>
      </c>
      <c r="P2176" s="47">
        <v>0</v>
      </c>
      <c r="Q2176" s="47">
        <v>0</v>
      </c>
      <c r="R2176" s="47">
        <v>0</v>
      </c>
      <c r="S2176" s="47">
        <v>495</v>
      </c>
      <c r="T2176" s="47">
        <v>445.5</v>
      </c>
      <c r="U2176" s="47">
        <v>445.5</v>
      </c>
      <c r="V2176" t="s">
        <v>71</v>
      </c>
      <c r="W2176" t="s">
        <v>72</v>
      </c>
      <c r="X2176"/>
      <c r="Y2176" t="s">
        <v>240</v>
      </c>
      <c r="Z2176" s="43" t="str">
        <f>Raw_data[[#This Row],[Month]]&amp;Raw_data[[#This Row],[Locations]]&amp;Raw_data[[#This Row],[Looker2]]</f>
        <v>45292Hill CountryRTC</v>
      </c>
      <c r="AA2176" s="44" t="str">
        <f>IFERROR(VLOOKUP(Raw_data[[#This Row],[Description]],'LU Table'!$A$1:$B$50,2,0),"")</f>
        <v>RTC</v>
      </c>
      <c r="AB2176" s="44" t="str">
        <f>TRIM(MID(Raw_data[[#This Row],[Location]],LEN("Positive Recovery- ")+1,LEN(Raw_data[[#This Row],[Location]])))</f>
        <v>Hill Country</v>
      </c>
      <c r="AC2176" s="45">
        <f t="shared" si="34"/>
        <v>45292</v>
      </c>
      <c r="AD2176" s="44" t="str">
        <f>VLOOKUP(Raw_data[[#This Row],[Locations]]&amp;Raw_data[[#This Row],[Looker2]],Category!A:E,5,0)</f>
        <v>Company Owned</v>
      </c>
      <c r="AE2176" s="44" t="str">
        <f>Raw_data[[#This Row],[Locations]]&amp;Raw_data[[#This Row],[Looker2]]</f>
        <v>Hill CountryRTC</v>
      </c>
    </row>
    <row r="2177" spans="1:31">
      <c r="A2177" s="15">
        <v>45316</v>
      </c>
      <c r="B2177" s="15">
        <v>45313</v>
      </c>
      <c r="C2177" t="s">
        <v>9</v>
      </c>
      <c r="D2177">
        <v>208453</v>
      </c>
      <c r="E2177" t="s">
        <v>1109</v>
      </c>
      <c r="F2177" t="s">
        <v>311</v>
      </c>
      <c r="G2177" t="s">
        <v>1110</v>
      </c>
      <c r="H2177" t="s">
        <v>151</v>
      </c>
      <c r="I2177" t="s">
        <v>232</v>
      </c>
      <c r="J2177" t="s">
        <v>17</v>
      </c>
      <c r="K2177" t="s">
        <v>57</v>
      </c>
      <c r="L2177" t="s">
        <v>130</v>
      </c>
      <c r="M2177">
        <v>1</v>
      </c>
      <c r="N2177" s="47">
        <v>518.75</v>
      </c>
      <c r="O2177" s="47">
        <v>0</v>
      </c>
      <c r="P2177" s="47">
        <v>0</v>
      </c>
      <c r="Q2177" s="47">
        <v>0</v>
      </c>
      <c r="R2177" s="47">
        <v>0</v>
      </c>
      <c r="S2177" s="47">
        <v>0</v>
      </c>
      <c r="T2177" s="47">
        <v>518.75</v>
      </c>
      <c r="U2177" s="47">
        <v>0</v>
      </c>
      <c r="V2177" t="s">
        <v>71</v>
      </c>
      <c r="W2177" t="s">
        <v>72</v>
      </c>
      <c r="X2177"/>
      <c r="Y2177" t="s">
        <v>240</v>
      </c>
      <c r="Z2177" s="43" t="str">
        <f>Raw_data[[#This Row],[Month]]&amp;Raw_data[[#This Row],[Locations]]&amp;Raw_data[[#This Row],[Looker2]]</f>
        <v>45292Hill CountryRTC</v>
      </c>
      <c r="AA2177" s="44" t="str">
        <f>IFERROR(VLOOKUP(Raw_data[[#This Row],[Description]],'LU Table'!$A$1:$B$50,2,0),"")</f>
        <v>RTC</v>
      </c>
      <c r="AB2177" s="44" t="str">
        <f>TRIM(MID(Raw_data[[#This Row],[Location]],LEN("Positive Recovery- ")+1,LEN(Raw_data[[#This Row],[Location]])))</f>
        <v>Hill Country</v>
      </c>
      <c r="AC2177" s="45">
        <f t="shared" si="34"/>
        <v>45292</v>
      </c>
      <c r="AD2177" s="44" t="str">
        <f>VLOOKUP(Raw_data[[#This Row],[Locations]]&amp;Raw_data[[#This Row],[Looker2]],Category!A:E,5,0)</f>
        <v>Company Owned</v>
      </c>
      <c r="AE2177" s="44" t="str">
        <f>Raw_data[[#This Row],[Locations]]&amp;Raw_data[[#This Row],[Looker2]]</f>
        <v>Hill CountryRTC</v>
      </c>
    </row>
    <row r="2178" spans="1:31">
      <c r="A2178" s="15">
        <v>45316</v>
      </c>
      <c r="B2178" s="15">
        <v>45313</v>
      </c>
      <c r="C2178" t="s">
        <v>9</v>
      </c>
      <c r="D2178">
        <v>208454</v>
      </c>
      <c r="E2178" t="s">
        <v>1072</v>
      </c>
      <c r="F2178" t="s">
        <v>321</v>
      </c>
      <c r="G2178" t="s">
        <v>1073</v>
      </c>
      <c r="H2178" t="s">
        <v>151</v>
      </c>
      <c r="I2178" t="s">
        <v>232</v>
      </c>
      <c r="J2178" t="s">
        <v>87</v>
      </c>
      <c r="K2178" t="s">
        <v>107</v>
      </c>
      <c r="L2178" t="s">
        <v>131</v>
      </c>
      <c r="M2178">
        <v>1</v>
      </c>
      <c r="N2178" s="47">
        <v>470</v>
      </c>
      <c r="O2178" s="47">
        <v>0</v>
      </c>
      <c r="P2178" s="47">
        <v>0</v>
      </c>
      <c r="Q2178" s="47">
        <v>0</v>
      </c>
      <c r="R2178" s="47">
        <v>0</v>
      </c>
      <c r="S2178" s="47">
        <v>470</v>
      </c>
      <c r="T2178" s="47">
        <v>423</v>
      </c>
      <c r="U2178" s="47">
        <v>423</v>
      </c>
      <c r="V2178" t="s">
        <v>71</v>
      </c>
      <c r="W2178" t="s">
        <v>72</v>
      </c>
      <c r="X2178"/>
      <c r="Y2178" t="s">
        <v>240</v>
      </c>
      <c r="Z2178" s="43" t="str">
        <f>Raw_data[[#This Row],[Month]]&amp;Raw_data[[#This Row],[Locations]]&amp;Raw_data[[#This Row],[Looker2]]</f>
        <v>45292Dallas Ft WorthRTC</v>
      </c>
      <c r="AA2178" s="44" t="str">
        <f>IFERROR(VLOOKUP(Raw_data[[#This Row],[Description]],'LU Table'!$A$1:$B$50,2,0),"")</f>
        <v>RTC</v>
      </c>
      <c r="AB2178" s="44" t="str">
        <f>TRIM(MID(Raw_data[[#This Row],[Location]],LEN("Positive Recovery- ")+1,LEN(Raw_data[[#This Row],[Location]])))</f>
        <v>Dallas Ft Worth</v>
      </c>
      <c r="AC2178" s="45">
        <f t="shared" si="34"/>
        <v>45292</v>
      </c>
      <c r="AD2178" s="44" t="str">
        <f>VLOOKUP(Raw_data[[#This Row],[Locations]]&amp;Raw_data[[#This Row],[Looker2]],Category!A:E,5,0)</f>
        <v>Company Owned</v>
      </c>
      <c r="AE2178" s="44" t="str">
        <f>Raw_data[[#This Row],[Locations]]&amp;Raw_data[[#This Row],[Looker2]]</f>
        <v>Dallas Ft WorthRTC</v>
      </c>
    </row>
    <row r="2179" spans="1:31">
      <c r="A2179" s="15">
        <v>45316</v>
      </c>
      <c r="B2179" s="15">
        <v>45313</v>
      </c>
      <c r="C2179" t="s">
        <v>9</v>
      </c>
      <c r="D2179">
        <v>208455</v>
      </c>
      <c r="E2179" t="s">
        <v>124</v>
      </c>
      <c r="F2179" t="s">
        <v>316</v>
      </c>
      <c r="G2179" t="s">
        <v>443</v>
      </c>
      <c r="H2179" t="s">
        <v>152</v>
      </c>
      <c r="I2179" t="s">
        <v>232</v>
      </c>
      <c r="J2179" t="s">
        <v>96</v>
      </c>
      <c r="K2179" t="s">
        <v>107</v>
      </c>
      <c r="L2179" t="s">
        <v>131</v>
      </c>
      <c r="M2179">
        <v>1</v>
      </c>
      <c r="N2179" s="47">
        <v>428</v>
      </c>
      <c r="O2179" s="47">
        <v>0</v>
      </c>
      <c r="P2179" s="47">
        <v>0</v>
      </c>
      <c r="Q2179" s="47">
        <v>0</v>
      </c>
      <c r="R2179" s="47">
        <v>0</v>
      </c>
      <c r="S2179" s="47">
        <v>0</v>
      </c>
      <c r="T2179" s="47">
        <v>385.2</v>
      </c>
      <c r="U2179" s="47">
        <v>64.2</v>
      </c>
      <c r="V2179" t="s">
        <v>71</v>
      </c>
      <c r="W2179" t="s">
        <v>72</v>
      </c>
      <c r="X2179"/>
      <c r="Y2179" t="s">
        <v>240</v>
      </c>
      <c r="Z2179" s="43" t="str">
        <f>Raw_data[[#This Row],[Month]]&amp;Raw_data[[#This Row],[Locations]]&amp;Raw_data[[#This Row],[Looker2]]</f>
        <v>45292Dallas Ft WorthRTC</v>
      </c>
      <c r="AA2179" s="44" t="str">
        <f>IFERROR(VLOOKUP(Raw_data[[#This Row],[Description]],'LU Table'!$A$1:$B$50,2,0),"")</f>
        <v>RTC</v>
      </c>
      <c r="AB2179" s="44" t="str">
        <f>TRIM(MID(Raw_data[[#This Row],[Location]],LEN("Positive Recovery- ")+1,LEN(Raw_data[[#This Row],[Location]])))</f>
        <v>Dallas Ft Worth</v>
      </c>
      <c r="AC2179" s="45">
        <f t="shared" si="34"/>
        <v>45292</v>
      </c>
      <c r="AD2179" s="44" t="str">
        <f>VLOOKUP(Raw_data[[#This Row],[Locations]]&amp;Raw_data[[#This Row],[Looker2]],Category!A:E,5,0)</f>
        <v>Company Owned</v>
      </c>
      <c r="AE2179" s="44" t="str">
        <f>Raw_data[[#This Row],[Locations]]&amp;Raw_data[[#This Row],[Looker2]]</f>
        <v>Dallas Ft WorthRTC</v>
      </c>
    </row>
    <row r="2180" spans="1:31">
      <c r="A2180" s="15">
        <v>45316</v>
      </c>
      <c r="B2180" s="15">
        <v>45313</v>
      </c>
      <c r="C2180" t="s">
        <v>9</v>
      </c>
      <c r="D2180">
        <v>208456</v>
      </c>
      <c r="E2180" t="s">
        <v>1108</v>
      </c>
      <c r="F2180" t="s">
        <v>349</v>
      </c>
      <c r="G2180" t="s">
        <v>490</v>
      </c>
      <c r="H2180" t="s">
        <v>151</v>
      </c>
      <c r="I2180" t="s">
        <v>232</v>
      </c>
      <c r="J2180" t="s">
        <v>89</v>
      </c>
      <c r="K2180" t="s">
        <v>16</v>
      </c>
      <c r="L2180" t="s">
        <v>131</v>
      </c>
      <c r="M2180">
        <v>1</v>
      </c>
      <c r="N2180" s="47">
        <v>425</v>
      </c>
      <c r="O2180" s="47">
        <v>0</v>
      </c>
      <c r="P2180" s="47">
        <v>0</v>
      </c>
      <c r="Q2180" s="47">
        <v>0</v>
      </c>
      <c r="R2180" s="47">
        <v>0</v>
      </c>
      <c r="S2180" s="47">
        <v>0</v>
      </c>
      <c r="T2180" s="47">
        <v>382.5</v>
      </c>
      <c r="U2180" s="47">
        <v>-42.5</v>
      </c>
      <c r="V2180" t="s">
        <v>71</v>
      </c>
      <c r="W2180" t="s">
        <v>72</v>
      </c>
      <c r="X2180"/>
      <c r="Y2180" t="s">
        <v>240</v>
      </c>
      <c r="Z2180" s="43" t="str">
        <f>Raw_data[[#This Row],[Month]]&amp;Raw_data[[#This Row],[Locations]]&amp;Raw_data[[#This Row],[Looker2]]</f>
        <v>45292Garden OaksRTC</v>
      </c>
      <c r="AA2180" s="44" t="str">
        <f>IFERROR(VLOOKUP(Raw_data[[#This Row],[Description]],'LU Table'!$A$1:$B$50,2,0),"")</f>
        <v>RTC</v>
      </c>
      <c r="AB2180" s="44" t="str">
        <f>TRIM(MID(Raw_data[[#This Row],[Location]],LEN("Positive Recovery- ")+1,LEN(Raw_data[[#This Row],[Location]])))</f>
        <v>Garden Oaks</v>
      </c>
      <c r="AC2180" s="45">
        <f t="shared" si="34"/>
        <v>45292</v>
      </c>
      <c r="AD2180" s="44" t="str">
        <f>VLOOKUP(Raw_data[[#This Row],[Locations]]&amp;Raw_data[[#This Row],[Looker2]],Category!A:E,5,0)</f>
        <v>Company Owned</v>
      </c>
      <c r="AE2180" s="44" t="str">
        <f>Raw_data[[#This Row],[Locations]]&amp;Raw_data[[#This Row],[Looker2]]</f>
        <v>Garden OaksRTC</v>
      </c>
    </row>
    <row r="2181" spans="1:31">
      <c r="A2181" s="15">
        <v>45316</v>
      </c>
      <c r="B2181" s="15">
        <v>45313</v>
      </c>
      <c r="C2181" t="s">
        <v>9</v>
      </c>
      <c r="D2181">
        <v>208457</v>
      </c>
      <c r="E2181" t="s">
        <v>1004</v>
      </c>
      <c r="F2181" t="s">
        <v>324</v>
      </c>
      <c r="G2181" t="s">
        <v>1005</v>
      </c>
      <c r="H2181" t="s">
        <v>151</v>
      </c>
      <c r="I2181" t="s">
        <v>232</v>
      </c>
      <c r="J2181" t="s">
        <v>806</v>
      </c>
      <c r="K2181" t="s">
        <v>16</v>
      </c>
      <c r="L2181" t="s">
        <v>130</v>
      </c>
      <c r="M2181">
        <v>1</v>
      </c>
      <c r="N2181" s="47">
        <v>470</v>
      </c>
      <c r="O2181" s="47">
        <v>0</v>
      </c>
      <c r="P2181" s="47">
        <v>0</v>
      </c>
      <c r="Q2181" s="47">
        <v>0</v>
      </c>
      <c r="R2181" s="47">
        <v>0</v>
      </c>
      <c r="S2181" s="47">
        <v>470</v>
      </c>
      <c r="T2181" s="47">
        <v>423</v>
      </c>
      <c r="U2181" s="47">
        <v>423</v>
      </c>
      <c r="V2181" t="s">
        <v>71</v>
      </c>
      <c r="W2181" t="s">
        <v>72</v>
      </c>
      <c r="X2181"/>
      <c r="Y2181" t="s">
        <v>240</v>
      </c>
      <c r="Z2181" s="43" t="str">
        <f>Raw_data[[#This Row],[Month]]&amp;Raw_data[[#This Row],[Locations]]&amp;Raw_data[[#This Row],[Looker2]]</f>
        <v>45292Garden OaksRTC</v>
      </c>
      <c r="AA2181" s="44" t="str">
        <f>IFERROR(VLOOKUP(Raw_data[[#This Row],[Description]],'LU Table'!$A$1:$B$50,2,0),"")</f>
        <v>RTC</v>
      </c>
      <c r="AB2181" s="44" t="str">
        <f>TRIM(MID(Raw_data[[#This Row],[Location]],LEN("Positive Recovery- ")+1,LEN(Raw_data[[#This Row],[Location]])))</f>
        <v>Garden Oaks</v>
      </c>
      <c r="AC2181" s="45">
        <f t="shared" si="34"/>
        <v>45292</v>
      </c>
      <c r="AD2181" s="44" t="str">
        <f>VLOOKUP(Raw_data[[#This Row],[Locations]]&amp;Raw_data[[#This Row],[Looker2]],Category!A:E,5,0)</f>
        <v>Company Owned</v>
      </c>
      <c r="AE2181" s="44" t="str">
        <f>Raw_data[[#This Row],[Locations]]&amp;Raw_data[[#This Row],[Looker2]]</f>
        <v>Garden OaksRTC</v>
      </c>
    </row>
    <row r="2182" spans="1:31">
      <c r="A2182" s="15">
        <v>45316</v>
      </c>
      <c r="B2182" s="15">
        <v>45313</v>
      </c>
      <c r="C2182" t="s">
        <v>9</v>
      </c>
      <c r="D2182">
        <v>208458</v>
      </c>
      <c r="E2182" t="s">
        <v>1036</v>
      </c>
      <c r="F2182" t="s">
        <v>1037</v>
      </c>
      <c r="G2182" t="s">
        <v>1038</v>
      </c>
      <c r="H2182" t="s">
        <v>151</v>
      </c>
      <c r="I2182" t="s">
        <v>232</v>
      </c>
      <c r="J2182" t="s">
        <v>89</v>
      </c>
      <c r="K2182" t="s">
        <v>16</v>
      </c>
      <c r="L2182" t="s">
        <v>131</v>
      </c>
      <c r="M2182">
        <v>1</v>
      </c>
      <c r="N2182" s="47">
        <v>425</v>
      </c>
      <c r="O2182" s="47">
        <v>0</v>
      </c>
      <c r="P2182" s="47">
        <v>0</v>
      </c>
      <c r="Q2182" s="47">
        <v>0</v>
      </c>
      <c r="R2182" s="47">
        <v>0</v>
      </c>
      <c r="S2182" s="47">
        <v>0</v>
      </c>
      <c r="T2182" s="47">
        <v>382.5</v>
      </c>
      <c r="U2182" s="47">
        <v>-42.5</v>
      </c>
      <c r="V2182" t="s">
        <v>71</v>
      </c>
      <c r="W2182" t="s">
        <v>72</v>
      </c>
      <c r="X2182"/>
      <c r="Y2182" t="s">
        <v>240</v>
      </c>
      <c r="Z2182" s="43" t="str">
        <f>Raw_data[[#This Row],[Month]]&amp;Raw_data[[#This Row],[Locations]]&amp;Raw_data[[#This Row],[Looker2]]</f>
        <v>45292Garden OaksRTC</v>
      </c>
      <c r="AA2182" s="44" t="str">
        <f>IFERROR(VLOOKUP(Raw_data[[#This Row],[Description]],'LU Table'!$A$1:$B$50,2,0),"")</f>
        <v>RTC</v>
      </c>
      <c r="AB2182" s="44" t="str">
        <f>TRIM(MID(Raw_data[[#This Row],[Location]],LEN("Positive Recovery- ")+1,LEN(Raw_data[[#This Row],[Location]])))</f>
        <v>Garden Oaks</v>
      </c>
      <c r="AC2182" s="45">
        <f t="shared" si="34"/>
        <v>45292</v>
      </c>
      <c r="AD2182" s="44" t="str">
        <f>VLOOKUP(Raw_data[[#This Row],[Locations]]&amp;Raw_data[[#This Row],[Looker2]],Category!A:E,5,0)</f>
        <v>Company Owned</v>
      </c>
      <c r="AE2182" s="44" t="str">
        <f>Raw_data[[#This Row],[Locations]]&amp;Raw_data[[#This Row],[Looker2]]</f>
        <v>Garden OaksRTC</v>
      </c>
    </row>
    <row r="2183" spans="1:31">
      <c r="A2183" s="15">
        <v>45316</v>
      </c>
      <c r="B2183" s="15">
        <v>45313</v>
      </c>
      <c r="C2183" t="s">
        <v>9</v>
      </c>
      <c r="D2183">
        <v>208459</v>
      </c>
      <c r="E2183" t="s">
        <v>963</v>
      </c>
      <c r="F2183" t="s">
        <v>964</v>
      </c>
      <c r="G2183" t="s">
        <v>965</v>
      </c>
      <c r="H2183" t="s">
        <v>151</v>
      </c>
      <c r="I2183" t="s">
        <v>232</v>
      </c>
      <c r="J2183" t="s">
        <v>87</v>
      </c>
      <c r="K2183" t="s">
        <v>16</v>
      </c>
      <c r="L2183" t="s">
        <v>130</v>
      </c>
      <c r="M2183">
        <v>1</v>
      </c>
      <c r="N2183" s="47">
        <v>470</v>
      </c>
      <c r="O2183" s="47">
        <v>0</v>
      </c>
      <c r="P2183" s="47">
        <v>0</v>
      </c>
      <c r="Q2183" s="47">
        <v>0</v>
      </c>
      <c r="R2183" s="47">
        <v>0</v>
      </c>
      <c r="S2183" s="47">
        <v>470</v>
      </c>
      <c r="T2183" s="47">
        <v>423</v>
      </c>
      <c r="U2183" s="47">
        <v>423</v>
      </c>
      <c r="V2183" t="s">
        <v>71</v>
      </c>
      <c r="W2183" t="s">
        <v>72</v>
      </c>
      <c r="X2183"/>
      <c r="Y2183" t="s">
        <v>240</v>
      </c>
      <c r="Z2183" s="43" t="str">
        <f>Raw_data[[#This Row],[Month]]&amp;Raw_data[[#This Row],[Locations]]&amp;Raw_data[[#This Row],[Looker2]]</f>
        <v>45292Garden OaksRTC</v>
      </c>
      <c r="AA2183" s="44" t="str">
        <f>IFERROR(VLOOKUP(Raw_data[[#This Row],[Description]],'LU Table'!$A$1:$B$50,2,0),"")</f>
        <v>RTC</v>
      </c>
      <c r="AB2183" s="44" t="str">
        <f>TRIM(MID(Raw_data[[#This Row],[Location]],LEN("Positive Recovery- ")+1,LEN(Raw_data[[#This Row],[Location]])))</f>
        <v>Garden Oaks</v>
      </c>
      <c r="AC2183" s="45">
        <f t="shared" si="34"/>
        <v>45292</v>
      </c>
      <c r="AD2183" s="44" t="str">
        <f>VLOOKUP(Raw_data[[#This Row],[Locations]]&amp;Raw_data[[#This Row],[Looker2]],Category!A:E,5,0)</f>
        <v>Company Owned</v>
      </c>
      <c r="AE2183" s="44" t="str">
        <f>Raw_data[[#This Row],[Locations]]&amp;Raw_data[[#This Row],[Looker2]]</f>
        <v>Garden OaksRTC</v>
      </c>
    </row>
    <row r="2184" spans="1:31">
      <c r="A2184" s="15">
        <v>45316</v>
      </c>
      <c r="B2184" s="15">
        <v>45313</v>
      </c>
      <c r="C2184" t="s">
        <v>9</v>
      </c>
      <c r="D2184">
        <v>208460</v>
      </c>
      <c r="E2184" t="s">
        <v>1058</v>
      </c>
      <c r="F2184" t="s">
        <v>1059</v>
      </c>
      <c r="G2184" t="s">
        <v>1060</v>
      </c>
      <c r="H2184" t="s">
        <v>151</v>
      </c>
      <c r="I2184" t="s">
        <v>232</v>
      </c>
      <c r="J2184" t="s">
        <v>89</v>
      </c>
      <c r="K2184" t="s">
        <v>16</v>
      </c>
      <c r="L2184" t="s">
        <v>131</v>
      </c>
      <c r="M2184">
        <v>1</v>
      </c>
      <c r="N2184" s="47">
        <v>425</v>
      </c>
      <c r="O2184" s="47">
        <v>0</v>
      </c>
      <c r="P2184" s="47">
        <v>0</v>
      </c>
      <c r="Q2184" s="47">
        <v>0</v>
      </c>
      <c r="R2184" s="47">
        <v>0</v>
      </c>
      <c r="S2184" s="47">
        <v>0</v>
      </c>
      <c r="T2184" s="47">
        <v>382.5</v>
      </c>
      <c r="U2184" s="47">
        <v>-42.5</v>
      </c>
      <c r="V2184" t="s">
        <v>71</v>
      </c>
      <c r="W2184" t="s">
        <v>72</v>
      </c>
      <c r="X2184"/>
      <c r="Y2184" t="s">
        <v>240</v>
      </c>
      <c r="Z2184" s="43" t="str">
        <f>Raw_data[[#This Row],[Month]]&amp;Raw_data[[#This Row],[Locations]]&amp;Raw_data[[#This Row],[Looker2]]</f>
        <v>45292Garden OaksRTC</v>
      </c>
      <c r="AA2184" s="44" t="str">
        <f>IFERROR(VLOOKUP(Raw_data[[#This Row],[Description]],'LU Table'!$A$1:$B$50,2,0),"")</f>
        <v>RTC</v>
      </c>
      <c r="AB2184" s="44" t="str">
        <f>TRIM(MID(Raw_data[[#This Row],[Location]],LEN("Positive Recovery- ")+1,LEN(Raw_data[[#This Row],[Location]])))</f>
        <v>Garden Oaks</v>
      </c>
      <c r="AC2184" s="45">
        <f t="shared" si="34"/>
        <v>45292</v>
      </c>
      <c r="AD2184" s="44" t="str">
        <f>VLOOKUP(Raw_data[[#This Row],[Locations]]&amp;Raw_data[[#This Row],[Looker2]],Category!A:E,5,0)</f>
        <v>Company Owned</v>
      </c>
      <c r="AE2184" s="44" t="str">
        <f>Raw_data[[#This Row],[Locations]]&amp;Raw_data[[#This Row],[Looker2]]</f>
        <v>Garden OaksRTC</v>
      </c>
    </row>
    <row r="2185" spans="1:31">
      <c r="A2185" s="15">
        <v>45316</v>
      </c>
      <c r="B2185" s="15">
        <v>45313</v>
      </c>
      <c r="C2185" t="s">
        <v>9</v>
      </c>
      <c r="D2185">
        <v>208461</v>
      </c>
      <c r="E2185" t="s">
        <v>1003</v>
      </c>
      <c r="F2185" t="s">
        <v>491</v>
      </c>
      <c r="G2185" t="s">
        <v>393</v>
      </c>
      <c r="H2185" t="s">
        <v>151</v>
      </c>
      <c r="I2185" t="s">
        <v>232</v>
      </c>
      <c r="J2185" t="s">
        <v>87</v>
      </c>
      <c r="K2185" t="s">
        <v>107</v>
      </c>
      <c r="L2185" t="s">
        <v>130</v>
      </c>
      <c r="M2185">
        <v>1</v>
      </c>
      <c r="N2185" s="47">
        <v>470</v>
      </c>
      <c r="O2185" s="47">
        <v>0</v>
      </c>
      <c r="P2185" s="47">
        <v>0</v>
      </c>
      <c r="Q2185" s="47">
        <v>0</v>
      </c>
      <c r="R2185" s="47">
        <v>0</v>
      </c>
      <c r="S2185" s="47">
        <v>470</v>
      </c>
      <c r="T2185" s="47">
        <v>423</v>
      </c>
      <c r="U2185" s="47">
        <v>423</v>
      </c>
      <c r="V2185" t="s">
        <v>71</v>
      </c>
      <c r="W2185" t="s">
        <v>72</v>
      </c>
      <c r="X2185"/>
      <c r="Y2185" t="s">
        <v>240</v>
      </c>
      <c r="Z2185" s="43" t="str">
        <f>Raw_data[[#This Row],[Month]]&amp;Raw_data[[#This Row],[Locations]]&amp;Raw_data[[#This Row],[Looker2]]</f>
        <v>45292Dallas Ft WorthRTC</v>
      </c>
      <c r="AA2185" s="44" t="str">
        <f>IFERROR(VLOOKUP(Raw_data[[#This Row],[Description]],'LU Table'!$A$1:$B$50,2,0),"")</f>
        <v>RTC</v>
      </c>
      <c r="AB2185" s="44" t="str">
        <f>TRIM(MID(Raw_data[[#This Row],[Location]],LEN("Positive Recovery- ")+1,LEN(Raw_data[[#This Row],[Location]])))</f>
        <v>Dallas Ft Worth</v>
      </c>
      <c r="AC2185" s="45">
        <f t="shared" si="34"/>
        <v>45292</v>
      </c>
      <c r="AD2185" s="44" t="str">
        <f>VLOOKUP(Raw_data[[#This Row],[Locations]]&amp;Raw_data[[#This Row],[Looker2]],Category!A:E,5,0)</f>
        <v>Company Owned</v>
      </c>
      <c r="AE2185" s="44" t="str">
        <f>Raw_data[[#This Row],[Locations]]&amp;Raw_data[[#This Row],[Looker2]]</f>
        <v>Dallas Ft WorthRTC</v>
      </c>
    </row>
    <row r="2186" spans="1:31">
      <c r="A2186" s="15">
        <v>45316</v>
      </c>
      <c r="B2186" s="15">
        <v>45313</v>
      </c>
      <c r="C2186" t="s">
        <v>9</v>
      </c>
      <c r="D2186">
        <v>208462</v>
      </c>
      <c r="E2186" t="s">
        <v>888</v>
      </c>
      <c r="F2186" t="s">
        <v>290</v>
      </c>
      <c r="G2186" t="s">
        <v>889</v>
      </c>
      <c r="H2186" t="s">
        <v>151</v>
      </c>
      <c r="I2186" t="s">
        <v>232</v>
      </c>
      <c r="J2186" t="s">
        <v>17</v>
      </c>
      <c r="K2186" t="s">
        <v>16</v>
      </c>
      <c r="L2186" t="s">
        <v>130</v>
      </c>
      <c r="M2186">
        <v>1</v>
      </c>
      <c r="N2186" s="47">
        <v>200</v>
      </c>
      <c r="O2186" s="47">
        <v>0</v>
      </c>
      <c r="P2186" s="47">
        <v>0</v>
      </c>
      <c r="Q2186" s="47">
        <v>0</v>
      </c>
      <c r="R2186" s="47">
        <v>0</v>
      </c>
      <c r="S2186" s="47">
        <v>0</v>
      </c>
      <c r="T2186" s="47">
        <v>200</v>
      </c>
      <c r="U2186" s="47">
        <v>0</v>
      </c>
      <c r="V2186" t="s">
        <v>71</v>
      </c>
      <c r="W2186" t="s">
        <v>72</v>
      </c>
      <c r="X2186"/>
      <c r="Y2186" t="s">
        <v>240</v>
      </c>
      <c r="Z2186" s="43" t="str">
        <f>Raw_data[[#This Row],[Month]]&amp;Raw_data[[#This Row],[Locations]]&amp;Raw_data[[#This Row],[Looker2]]</f>
        <v>45292Garden OaksRTC</v>
      </c>
      <c r="AA2186" s="44" t="str">
        <f>IFERROR(VLOOKUP(Raw_data[[#This Row],[Description]],'LU Table'!$A$1:$B$50,2,0),"")</f>
        <v>RTC</v>
      </c>
      <c r="AB2186" s="44" t="str">
        <f>TRIM(MID(Raw_data[[#This Row],[Location]],LEN("Positive Recovery- ")+1,LEN(Raw_data[[#This Row],[Location]])))</f>
        <v>Garden Oaks</v>
      </c>
      <c r="AC2186" s="45">
        <f t="shared" si="34"/>
        <v>45292</v>
      </c>
      <c r="AD2186" s="44" t="str">
        <f>VLOOKUP(Raw_data[[#This Row],[Locations]]&amp;Raw_data[[#This Row],[Looker2]],Category!A:E,5,0)</f>
        <v>Company Owned</v>
      </c>
      <c r="AE2186" s="44" t="str">
        <f>Raw_data[[#This Row],[Locations]]&amp;Raw_data[[#This Row],[Looker2]]</f>
        <v>Garden OaksRTC</v>
      </c>
    </row>
    <row r="2187" spans="1:31">
      <c r="A2187" s="15">
        <v>45316</v>
      </c>
      <c r="B2187" s="15">
        <v>45313</v>
      </c>
      <c r="C2187" t="s">
        <v>9</v>
      </c>
      <c r="D2187">
        <v>208463</v>
      </c>
      <c r="E2187" t="s">
        <v>1098</v>
      </c>
      <c r="F2187" t="s">
        <v>464</v>
      </c>
      <c r="G2187" t="s">
        <v>1099</v>
      </c>
      <c r="H2187" t="s">
        <v>151</v>
      </c>
      <c r="I2187" t="s">
        <v>232</v>
      </c>
      <c r="J2187" t="s">
        <v>88</v>
      </c>
      <c r="K2187" t="s">
        <v>107</v>
      </c>
      <c r="L2187" t="s">
        <v>131</v>
      </c>
      <c r="M2187">
        <v>1</v>
      </c>
      <c r="N2187" s="47">
        <v>500</v>
      </c>
      <c r="O2187" s="47">
        <v>0</v>
      </c>
      <c r="P2187" s="47">
        <v>0</v>
      </c>
      <c r="Q2187" s="47">
        <v>0</v>
      </c>
      <c r="R2187" s="47">
        <v>0</v>
      </c>
      <c r="S2187" s="47">
        <v>0</v>
      </c>
      <c r="T2187" s="47">
        <v>450</v>
      </c>
      <c r="U2187" s="47">
        <v>50</v>
      </c>
      <c r="V2187" t="s">
        <v>71</v>
      </c>
      <c r="W2187" t="s">
        <v>72</v>
      </c>
      <c r="X2187"/>
      <c r="Y2187" t="s">
        <v>240</v>
      </c>
      <c r="Z2187" s="43" t="str">
        <f>Raw_data[[#This Row],[Month]]&amp;Raw_data[[#This Row],[Locations]]&amp;Raw_data[[#This Row],[Looker2]]</f>
        <v>45292Dallas Ft WorthRTC</v>
      </c>
      <c r="AA2187" s="44" t="str">
        <f>IFERROR(VLOOKUP(Raw_data[[#This Row],[Description]],'LU Table'!$A$1:$B$50,2,0),"")</f>
        <v>RTC</v>
      </c>
      <c r="AB2187" s="44" t="str">
        <f>TRIM(MID(Raw_data[[#This Row],[Location]],LEN("Positive Recovery- ")+1,LEN(Raw_data[[#This Row],[Location]])))</f>
        <v>Dallas Ft Worth</v>
      </c>
      <c r="AC2187" s="45">
        <f t="shared" si="34"/>
        <v>45292</v>
      </c>
      <c r="AD2187" s="44" t="str">
        <f>VLOOKUP(Raw_data[[#This Row],[Locations]]&amp;Raw_data[[#This Row],[Looker2]],Category!A:E,5,0)</f>
        <v>Company Owned</v>
      </c>
      <c r="AE2187" s="44" t="str">
        <f>Raw_data[[#This Row],[Locations]]&amp;Raw_data[[#This Row],[Looker2]]</f>
        <v>Dallas Ft WorthRTC</v>
      </c>
    </row>
    <row r="2188" spans="1:31">
      <c r="A2188" s="15">
        <v>45316</v>
      </c>
      <c r="B2188" s="15">
        <v>45313</v>
      </c>
      <c r="C2188" t="s">
        <v>9</v>
      </c>
      <c r="D2188">
        <v>208464</v>
      </c>
      <c r="E2188" t="s">
        <v>807</v>
      </c>
      <c r="F2188" t="s">
        <v>405</v>
      </c>
      <c r="G2188" t="s">
        <v>808</v>
      </c>
      <c r="H2188" t="s">
        <v>152</v>
      </c>
      <c r="I2188" t="s">
        <v>232</v>
      </c>
      <c r="J2188" t="s">
        <v>96</v>
      </c>
      <c r="K2188" t="s">
        <v>57</v>
      </c>
      <c r="L2188" t="s">
        <v>128</v>
      </c>
      <c r="M2188">
        <v>1</v>
      </c>
      <c r="N2188" s="47">
        <v>428</v>
      </c>
      <c r="O2188" s="47">
        <v>0</v>
      </c>
      <c r="P2188" s="47">
        <v>0</v>
      </c>
      <c r="Q2188" s="47">
        <v>0</v>
      </c>
      <c r="R2188" s="47">
        <v>0</v>
      </c>
      <c r="S2188" s="47">
        <v>0</v>
      </c>
      <c r="T2188" s="47">
        <v>385.2</v>
      </c>
      <c r="U2188" s="47">
        <v>-42.8</v>
      </c>
      <c r="V2188" t="s">
        <v>71</v>
      </c>
      <c r="W2188" t="s">
        <v>72</v>
      </c>
      <c r="X2188"/>
      <c r="Y2188" t="s">
        <v>240</v>
      </c>
      <c r="Z2188" s="43" t="str">
        <f>Raw_data[[#This Row],[Month]]&amp;Raw_data[[#This Row],[Locations]]&amp;Raw_data[[#This Row],[Looker2]]</f>
        <v>45292Hill CountryRTC</v>
      </c>
      <c r="AA2188" s="44" t="str">
        <f>IFERROR(VLOOKUP(Raw_data[[#This Row],[Description]],'LU Table'!$A$1:$B$50,2,0),"")</f>
        <v>RTC</v>
      </c>
      <c r="AB2188" s="44" t="str">
        <f>TRIM(MID(Raw_data[[#This Row],[Location]],LEN("Positive Recovery- ")+1,LEN(Raw_data[[#This Row],[Location]])))</f>
        <v>Hill Country</v>
      </c>
      <c r="AC2188" s="45">
        <f t="shared" si="34"/>
        <v>45292</v>
      </c>
      <c r="AD2188" s="44" t="str">
        <f>VLOOKUP(Raw_data[[#This Row],[Locations]]&amp;Raw_data[[#This Row],[Looker2]],Category!A:E,5,0)</f>
        <v>Company Owned</v>
      </c>
      <c r="AE2188" s="44" t="str">
        <f>Raw_data[[#This Row],[Locations]]&amp;Raw_data[[#This Row],[Looker2]]</f>
        <v>Hill CountryRTC</v>
      </c>
    </row>
    <row r="2189" spans="1:31">
      <c r="A2189" s="15">
        <v>45316</v>
      </c>
      <c r="B2189" s="15">
        <v>45313</v>
      </c>
      <c r="C2189" t="s">
        <v>9</v>
      </c>
      <c r="D2189">
        <v>208465</v>
      </c>
      <c r="E2189" t="s">
        <v>228</v>
      </c>
      <c r="F2189" t="s">
        <v>377</v>
      </c>
      <c r="G2189" t="s">
        <v>542</v>
      </c>
      <c r="H2189" t="s">
        <v>151</v>
      </c>
      <c r="I2189" t="s">
        <v>232</v>
      </c>
      <c r="J2189" t="s">
        <v>17</v>
      </c>
      <c r="K2189" t="s">
        <v>16</v>
      </c>
      <c r="L2189" t="s">
        <v>131</v>
      </c>
      <c r="M2189">
        <v>1</v>
      </c>
      <c r="N2189" s="47">
        <v>400</v>
      </c>
      <c r="O2189" s="47">
        <v>0</v>
      </c>
      <c r="P2189" s="47">
        <v>0</v>
      </c>
      <c r="Q2189" s="47">
        <v>0</v>
      </c>
      <c r="R2189" s="47">
        <v>0</v>
      </c>
      <c r="S2189" s="47">
        <v>0</v>
      </c>
      <c r="T2189" s="47">
        <v>400</v>
      </c>
      <c r="U2189" s="47">
        <v>0</v>
      </c>
      <c r="V2189" t="s">
        <v>71</v>
      </c>
      <c r="W2189" t="s">
        <v>72</v>
      </c>
      <c r="X2189"/>
      <c r="Y2189" t="s">
        <v>240</v>
      </c>
      <c r="Z2189" s="43" t="str">
        <f>Raw_data[[#This Row],[Month]]&amp;Raw_data[[#This Row],[Locations]]&amp;Raw_data[[#This Row],[Looker2]]</f>
        <v>45292Garden OaksRTC</v>
      </c>
      <c r="AA2189" s="44" t="str">
        <f>IFERROR(VLOOKUP(Raw_data[[#This Row],[Description]],'LU Table'!$A$1:$B$50,2,0),"")</f>
        <v>RTC</v>
      </c>
      <c r="AB2189" s="44" t="str">
        <f>TRIM(MID(Raw_data[[#This Row],[Location]],LEN("Positive Recovery- ")+1,LEN(Raw_data[[#This Row],[Location]])))</f>
        <v>Garden Oaks</v>
      </c>
      <c r="AC2189" s="45">
        <f t="shared" si="34"/>
        <v>45292</v>
      </c>
      <c r="AD2189" s="44" t="str">
        <f>VLOOKUP(Raw_data[[#This Row],[Locations]]&amp;Raw_data[[#This Row],[Looker2]],Category!A:E,5,0)</f>
        <v>Company Owned</v>
      </c>
      <c r="AE2189" s="44" t="str">
        <f>Raw_data[[#This Row],[Locations]]&amp;Raw_data[[#This Row],[Looker2]]</f>
        <v>Garden OaksRTC</v>
      </c>
    </row>
    <row r="2190" spans="1:31">
      <c r="A2190" s="15">
        <v>45316</v>
      </c>
      <c r="B2190" s="15">
        <v>45313</v>
      </c>
      <c r="C2190" t="s">
        <v>9</v>
      </c>
      <c r="D2190">
        <v>208466</v>
      </c>
      <c r="E2190" t="s">
        <v>991</v>
      </c>
      <c r="F2190" t="s">
        <v>992</v>
      </c>
      <c r="G2190" t="s">
        <v>993</v>
      </c>
      <c r="H2190" t="s">
        <v>152</v>
      </c>
      <c r="I2190" t="s">
        <v>232</v>
      </c>
      <c r="J2190" t="s">
        <v>90</v>
      </c>
      <c r="K2190" t="s">
        <v>16</v>
      </c>
      <c r="L2190" t="s">
        <v>131</v>
      </c>
      <c r="M2190">
        <v>1</v>
      </c>
      <c r="N2190" s="47">
        <v>535</v>
      </c>
      <c r="O2190" s="47">
        <v>0</v>
      </c>
      <c r="P2190" s="47">
        <v>0</v>
      </c>
      <c r="Q2190" s="47">
        <v>0</v>
      </c>
      <c r="R2190" s="47">
        <v>0</v>
      </c>
      <c r="S2190" s="47">
        <v>15</v>
      </c>
      <c r="T2190" s="47">
        <v>481.5</v>
      </c>
      <c r="U2190" s="47">
        <v>91.5</v>
      </c>
      <c r="V2190" t="s">
        <v>71</v>
      </c>
      <c r="W2190" t="s">
        <v>72</v>
      </c>
      <c r="X2190"/>
      <c r="Y2190" t="s">
        <v>240</v>
      </c>
      <c r="Z2190" s="43" t="str">
        <f>Raw_data[[#This Row],[Month]]&amp;Raw_data[[#This Row],[Locations]]&amp;Raw_data[[#This Row],[Looker2]]</f>
        <v>45292Garden OaksRTC</v>
      </c>
      <c r="AA2190" s="44" t="str">
        <f>IFERROR(VLOOKUP(Raw_data[[#This Row],[Description]],'LU Table'!$A$1:$B$50,2,0),"")</f>
        <v>RTC</v>
      </c>
      <c r="AB2190" s="44" t="str">
        <f>TRIM(MID(Raw_data[[#This Row],[Location]],LEN("Positive Recovery- ")+1,LEN(Raw_data[[#This Row],[Location]])))</f>
        <v>Garden Oaks</v>
      </c>
      <c r="AC2190" s="45">
        <f t="shared" si="34"/>
        <v>45292</v>
      </c>
      <c r="AD2190" s="44" t="str">
        <f>VLOOKUP(Raw_data[[#This Row],[Locations]]&amp;Raw_data[[#This Row],[Looker2]],Category!A:E,5,0)</f>
        <v>Company Owned</v>
      </c>
      <c r="AE2190" s="44" t="str">
        <f>Raw_data[[#This Row],[Locations]]&amp;Raw_data[[#This Row],[Looker2]]</f>
        <v>Garden OaksRTC</v>
      </c>
    </row>
    <row r="2191" spans="1:31">
      <c r="A2191" s="15">
        <v>45316</v>
      </c>
      <c r="B2191" s="15">
        <v>45313</v>
      </c>
      <c r="C2191" t="s">
        <v>9</v>
      </c>
      <c r="D2191">
        <v>208467</v>
      </c>
      <c r="E2191" t="s">
        <v>975</v>
      </c>
      <c r="F2191" t="s">
        <v>255</v>
      </c>
      <c r="G2191" t="s">
        <v>976</v>
      </c>
      <c r="H2191" t="s">
        <v>627</v>
      </c>
      <c r="I2191" t="s">
        <v>232</v>
      </c>
      <c r="J2191" t="s">
        <v>94</v>
      </c>
      <c r="K2191" t="s">
        <v>16</v>
      </c>
      <c r="L2191" t="s">
        <v>130</v>
      </c>
      <c r="M2191">
        <v>1</v>
      </c>
      <c r="N2191" s="47">
        <v>495</v>
      </c>
      <c r="O2191" s="47">
        <v>0</v>
      </c>
      <c r="P2191" s="47">
        <v>0</v>
      </c>
      <c r="Q2191" s="47">
        <v>0</v>
      </c>
      <c r="R2191" s="47">
        <v>0</v>
      </c>
      <c r="S2191" s="47">
        <v>495</v>
      </c>
      <c r="T2191" s="47">
        <v>445.5</v>
      </c>
      <c r="U2191" s="47">
        <v>445.5</v>
      </c>
      <c r="V2191" t="s">
        <v>71</v>
      </c>
      <c r="W2191" t="s">
        <v>72</v>
      </c>
      <c r="X2191"/>
      <c r="Y2191" t="s">
        <v>240</v>
      </c>
      <c r="Z2191" s="43" t="str">
        <f>Raw_data[[#This Row],[Month]]&amp;Raw_data[[#This Row],[Locations]]&amp;Raw_data[[#This Row],[Looker2]]</f>
        <v>45292Garden OaksRTC</v>
      </c>
      <c r="AA2191" s="44" t="str">
        <f>IFERROR(VLOOKUP(Raw_data[[#This Row],[Description]],'LU Table'!$A$1:$B$50,2,0),"")</f>
        <v>RTC</v>
      </c>
      <c r="AB2191" s="44" t="str">
        <f>TRIM(MID(Raw_data[[#This Row],[Location]],LEN("Positive Recovery- ")+1,LEN(Raw_data[[#This Row],[Location]])))</f>
        <v>Garden Oaks</v>
      </c>
      <c r="AC2191" s="45">
        <f t="shared" si="34"/>
        <v>45292</v>
      </c>
      <c r="AD2191" s="44" t="str">
        <f>VLOOKUP(Raw_data[[#This Row],[Locations]]&amp;Raw_data[[#This Row],[Looker2]],Category!A:E,5,0)</f>
        <v>Company Owned</v>
      </c>
      <c r="AE2191" s="44" t="str">
        <f>Raw_data[[#This Row],[Locations]]&amp;Raw_data[[#This Row],[Looker2]]</f>
        <v>Garden OaksRTC</v>
      </c>
    </row>
    <row r="2192" spans="1:31">
      <c r="A2192" s="15">
        <v>45316</v>
      </c>
      <c r="B2192" s="15">
        <v>45313</v>
      </c>
      <c r="C2192" t="s">
        <v>9</v>
      </c>
      <c r="D2192">
        <v>208468</v>
      </c>
      <c r="E2192" t="s">
        <v>949</v>
      </c>
      <c r="F2192" t="s">
        <v>950</v>
      </c>
      <c r="G2192" t="s">
        <v>382</v>
      </c>
      <c r="H2192" t="s">
        <v>171</v>
      </c>
      <c r="I2192" t="s">
        <v>232</v>
      </c>
      <c r="J2192" t="s">
        <v>93</v>
      </c>
      <c r="K2192" t="s">
        <v>107</v>
      </c>
      <c r="L2192" t="s">
        <v>131</v>
      </c>
      <c r="M2192">
        <v>1</v>
      </c>
      <c r="N2192" s="47">
        <v>230</v>
      </c>
      <c r="O2192" s="47">
        <v>0</v>
      </c>
      <c r="P2192" s="47">
        <v>0</v>
      </c>
      <c r="Q2192" s="47">
        <v>0</v>
      </c>
      <c r="R2192" s="47">
        <v>0</v>
      </c>
      <c r="S2192" s="47">
        <v>230</v>
      </c>
      <c r="T2192" s="47">
        <v>207</v>
      </c>
      <c r="U2192" s="47">
        <v>207</v>
      </c>
      <c r="V2192" t="s">
        <v>71</v>
      </c>
      <c r="W2192" t="s">
        <v>72</v>
      </c>
      <c r="X2192"/>
      <c r="Y2192" t="s">
        <v>240</v>
      </c>
      <c r="Z2192" s="43" t="str">
        <f>Raw_data[[#This Row],[Month]]&amp;Raw_data[[#This Row],[Locations]]&amp;Raw_data[[#This Row],[Looker2]]</f>
        <v>45292Dallas Ft WorthRTC</v>
      </c>
      <c r="AA2192" s="44" t="str">
        <f>IFERROR(VLOOKUP(Raw_data[[#This Row],[Description]],'LU Table'!$A$1:$B$50,2,0),"")</f>
        <v>RTC</v>
      </c>
      <c r="AB2192" s="44" t="str">
        <f>TRIM(MID(Raw_data[[#This Row],[Location]],LEN("Positive Recovery- ")+1,LEN(Raw_data[[#This Row],[Location]])))</f>
        <v>Dallas Ft Worth</v>
      </c>
      <c r="AC2192" s="45">
        <f t="shared" si="34"/>
        <v>45292</v>
      </c>
      <c r="AD2192" s="44" t="str">
        <f>VLOOKUP(Raw_data[[#This Row],[Locations]]&amp;Raw_data[[#This Row],[Looker2]],Category!A:E,5,0)</f>
        <v>Company Owned</v>
      </c>
      <c r="AE2192" s="44" t="str">
        <f>Raw_data[[#This Row],[Locations]]&amp;Raw_data[[#This Row],[Looker2]]</f>
        <v>Dallas Ft WorthRTC</v>
      </c>
    </row>
    <row r="2193" spans="1:31">
      <c r="A2193" s="15">
        <v>45316</v>
      </c>
      <c r="B2193" s="15">
        <v>45313</v>
      </c>
      <c r="C2193" t="s">
        <v>9</v>
      </c>
      <c r="D2193">
        <v>208469</v>
      </c>
      <c r="E2193" t="s">
        <v>677</v>
      </c>
      <c r="F2193" t="s">
        <v>543</v>
      </c>
      <c r="G2193" t="s">
        <v>508</v>
      </c>
      <c r="H2193" t="s">
        <v>164</v>
      </c>
      <c r="I2193" t="s">
        <v>232</v>
      </c>
      <c r="J2193" t="s">
        <v>88</v>
      </c>
      <c r="K2193" t="s">
        <v>57</v>
      </c>
      <c r="L2193" t="s">
        <v>129</v>
      </c>
      <c r="M2193">
        <v>1</v>
      </c>
      <c r="N2193" s="47">
        <v>400</v>
      </c>
      <c r="O2193" s="47">
        <v>0</v>
      </c>
      <c r="P2193" s="47">
        <v>0</v>
      </c>
      <c r="Q2193" s="47">
        <v>0</v>
      </c>
      <c r="R2193" s="47">
        <v>0</v>
      </c>
      <c r="S2193" s="47">
        <v>0</v>
      </c>
      <c r="T2193" s="47">
        <v>360</v>
      </c>
      <c r="U2193" s="47">
        <v>40</v>
      </c>
      <c r="V2193" t="s">
        <v>71</v>
      </c>
      <c r="W2193" t="s">
        <v>72</v>
      </c>
      <c r="X2193"/>
      <c r="Y2193" t="s">
        <v>240</v>
      </c>
      <c r="Z2193" s="43" t="str">
        <f>Raw_data[[#This Row],[Month]]&amp;Raw_data[[#This Row],[Locations]]&amp;Raw_data[[#This Row],[Looker2]]</f>
        <v>45292Hill CountryRTC</v>
      </c>
      <c r="AA2193" s="44" t="str">
        <f>IFERROR(VLOOKUP(Raw_data[[#This Row],[Description]],'LU Table'!$A$1:$B$50,2,0),"")</f>
        <v>RTC</v>
      </c>
      <c r="AB2193" s="44" t="str">
        <f>TRIM(MID(Raw_data[[#This Row],[Location]],LEN("Positive Recovery- ")+1,LEN(Raw_data[[#This Row],[Location]])))</f>
        <v>Hill Country</v>
      </c>
      <c r="AC2193" s="45">
        <f t="shared" si="34"/>
        <v>45292</v>
      </c>
      <c r="AD2193" s="44" t="str">
        <f>VLOOKUP(Raw_data[[#This Row],[Locations]]&amp;Raw_data[[#This Row],[Looker2]],Category!A:E,5,0)</f>
        <v>Company Owned</v>
      </c>
      <c r="AE2193" s="44" t="str">
        <f>Raw_data[[#This Row],[Locations]]&amp;Raw_data[[#This Row],[Looker2]]</f>
        <v>Hill CountryRTC</v>
      </c>
    </row>
    <row r="2194" spans="1:31">
      <c r="A2194" s="15">
        <v>45316</v>
      </c>
      <c r="B2194" s="15">
        <v>45313</v>
      </c>
      <c r="C2194" t="s">
        <v>9</v>
      </c>
      <c r="D2194">
        <v>208470</v>
      </c>
      <c r="E2194" t="s">
        <v>116</v>
      </c>
      <c r="F2194" t="s">
        <v>272</v>
      </c>
      <c r="G2194" t="s">
        <v>273</v>
      </c>
      <c r="H2194" t="s">
        <v>151</v>
      </c>
      <c r="I2194" t="s">
        <v>232</v>
      </c>
      <c r="J2194" t="s">
        <v>89</v>
      </c>
      <c r="K2194" t="s">
        <v>16</v>
      </c>
      <c r="L2194" t="s">
        <v>131</v>
      </c>
      <c r="M2194">
        <v>1</v>
      </c>
      <c r="N2194" s="47">
        <v>425</v>
      </c>
      <c r="O2194" s="47">
        <v>0</v>
      </c>
      <c r="P2194" s="47">
        <v>0</v>
      </c>
      <c r="Q2194" s="47">
        <v>0</v>
      </c>
      <c r="R2194" s="47">
        <v>0</v>
      </c>
      <c r="S2194" s="47">
        <v>0</v>
      </c>
      <c r="T2194" s="47">
        <v>382.5</v>
      </c>
      <c r="U2194" s="47">
        <v>-42.5</v>
      </c>
      <c r="V2194" t="s">
        <v>71</v>
      </c>
      <c r="W2194" t="s">
        <v>72</v>
      </c>
      <c r="X2194"/>
      <c r="Y2194" t="s">
        <v>240</v>
      </c>
      <c r="Z2194" s="43" t="str">
        <f>Raw_data[[#This Row],[Month]]&amp;Raw_data[[#This Row],[Locations]]&amp;Raw_data[[#This Row],[Looker2]]</f>
        <v>45292Garden OaksRTC</v>
      </c>
      <c r="AA2194" s="44" t="str">
        <f>IFERROR(VLOOKUP(Raw_data[[#This Row],[Description]],'LU Table'!$A$1:$B$50,2,0),"")</f>
        <v>RTC</v>
      </c>
      <c r="AB2194" s="44" t="str">
        <f>TRIM(MID(Raw_data[[#This Row],[Location]],LEN("Positive Recovery- ")+1,LEN(Raw_data[[#This Row],[Location]])))</f>
        <v>Garden Oaks</v>
      </c>
      <c r="AC2194" s="45">
        <f t="shared" si="34"/>
        <v>45292</v>
      </c>
      <c r="AD2194" s="44" t="str">
        <f>VLOOKUP(Raw_data[[#This Row],[Locations]]&amp;Raw_data[[#This Row],[Looker2]],Category!A:E,5,0)</f>
        <v>Company Owned</v>
      </c>
      <c r="AE2194" s="44" t="str">
        <f>Raw_data[[#This Row],[Locations]]&amp;Raw_data[[#This Row],[Looker2]]</f>
        <v>Garden OaksRTC</v>
      </c>
    </row>
    <row r="2195" spans="1:31">
      <c r="A2195" s="15">
        <v>45316</v>
      </c>
      <c r="B2195" s="15">
        <v>45313</v>
      </c>
      <c r="C2195" t="s">
        <v>9</v>
      </c>
      <c r="D2195">
        <v>208471</v>
      </c>
      <c r="E2195" t="s">
        <v>187</v>
      </c>
      <c r="F2195" t="s">
        <v>349</v>
      </c>
      <c r="G2195" t="s">
        <v>507</v>
      </c>
      <c r="H2195" t="s">
        <v>151</v>
      </c>
      <c r="I2195" t="s">
        <v>232</v>
      </c>
      <c r="J2195" t="s">
        <v>88</v>
      </c>
      <c r="K2195" t="s">
        <v>107</v>
      </c>
      <c r="L2195" t="s">
        <v>130</v>
      </c>
      <c r="M2195">
        <v>1</v>
      </c>
      <c r="N2195" s="47">
        <v>500</v>
      </c>
      <c r="O2195" s="47">
        <v>0</v>
      </c>
      <c r="P2195" s="47">
        <v>0</v>
      </c>
      <c r="Q2195" s="47">
        <v>0</v>
      </c>
      <c r="R2195" s="47">
        <v>0</v>
      </c>
      <c r="S2195" s="47">
        <v>500</v>
      </c>
      <c r="T2195" s="47">
        <v>450</v>
      </c>
      <c r="U2195" s="47">
        <v>450</v>
      </c>
      <c r="V2195" t="s">
        <v>71</v>
      </c>
      <c r="W2195" t="s">
        <v>72</v>
      </c>
      <c r="X2195"/>
      <c r="Y2195" t="s">
        <v>240</v>
      </c>
      <c r="Z2195" s="43" t="str">
        <f>Raw_data[[#This Row],[Month]]&amp;Raw_data[[#This Row],[Locations]]&amp;Raw_data[[#This Row],[Looker2]]</f>
        <v>45292Dallas Ft WorthRTC</v>
      </c>
      <c r="AA2195" s="44" t="str">
        <f>IFERROR(VLOOKUP(Raw_data[[#This Row],[Description]],'LU Table'!$A$1:$B$50,2,0),"")</f>
        <v>RTC</v>
      </c>
      <c r="AB2195" s="44" t="str">
        <f>TRIM(MID(Raw_data[[#This Row],[Location]],LEN("Positive Recovery- ")+1,LEN(Raw_data[[#This Row],[Location]])))</f>
        <v>Dallas Ft Worth</v>
      </c>
      <c r="AC2195" s="45">
        <f t="shared" si="34"/>
        <v>45292</v>
      </c>
      <c r="AD2195" s="44" t="str">
        <f>VLOOKUP(Raw_data[[#This Row],[Locations]]&amp;Raw_data[[#This Row],[Looker2]],Category!A:E,5,0)</f>
        <v>Company Owned</v>
      </c>
      <c r="AE2195" s="44" t="str">
        <f>Raw_data[[#This Row],[Locations]]&amp;Raw_data[[#This Row],[Looker2]]</f>
        <v>Dallas Ft WorthRTC</v>
      </c>
    </row>
    <row r="2196" spans="1:31">
      <c r="A2196" s="15">
        <v>45316</v>
      </c>
      <c r="B2196" s="15">
        <v>45313</v>
      </c>
      <c r="C2196" t="s">
        <v>9</v>
      </c>
      <c r="D2196">
        <v>208472</v>
      </c>
      <c r="E2196" t="s">
        <v>1096</v>
      </c>
      <c r="F2196" t="s">
        <v>282</v>
      </c>
      <c r="G2196" t="s">
        <v>1097</v>
      </c>
      <c r="H2196" t="s">
        <v>627</v>
      </c>
      <c r="I2196" t="s">
        <v>232</v>
      </c>
      <c r="J2196" t="s">
        <v>94</v>
      </c>
      <c r="K2196" t="s">
        <v>16</v>
      </c>
      <c r="L2196" t="s">
        <v>130</v>
      </c>
      <c r="M2196">
        <v>1</v>
      </c>
      <c r="N2196" s="47">
        <v>495</v>
      </c>
      <c r="O2196" s="47">
        <v>0</v>
      </c>
      <c r="P2196" s="47">
        <v>0</v>
      </c>
      <c r="Q2196" s="47">
        <v>0</v>
      </c>
      <c r="R2196" s="47">
        <v>0</v>
      </c>
      <c r="S2196" s="47">
        <v>495</v>
      </c>
      <c r="T2196" s="47">
        <v>445.5</v>
      </c>
      <c r="U2196" s="47">
        <v>445.5</v>
      </c>
      <c r="V2196" t="s">
        <v>71</v>
      </c>
      <c r="W2196" t="s">
        <v>72</v>
      </c>
      <c r="X2196"/>
      <c r="Y2196" t="s">
        <v>240</v>
      </c>
      <c r="Z2196" s="43" t="str">
        <f>Raw_data[[#This Row],[Month]]&amp;Raw_data[[#This Row],[Locations]]&amp;Raw_data[[#This Row],[Looker2]]</f>
        <v>45292Garden OaksRTC</v>
      </c>
      <c r="AA2196" s="44" t="str">
        <f>IFERROR(VLOOKUP(Raw_data[[#This Row],[Description]],'LU Table'!$A$1:$B$50,2,0),"")</f>
        <v>RTC</v>
      </c>
      <c r="AB2196" s="44" t="str">
        <f>TRIM(MID(Raw_data[[#This Row],[Location]],LEN("Positive Recovery- ")+1,LEN(Raw_data[[#This Row],[Location]])))</f>
        <v>Garden Oaks</v>
      </c>
      <c r="AC2196" s="45">
        <f t="shared" si="34"/>
        <v>45292</v>
      </c>
      <c r="AD2196" s="44" t="str">
        <f>VLOOKUP(Raw_data[[#This Row],[Locations]]&amp;Raw_data[[#This Row],[Looker2]],Category!A:E,5,0)</f>
        <v>Company Owned</v>
      </c>
      <c r="AE2196" s="44" t="str">
        <f>Raw_data[[#This Row],[Locations]]&amp;Raw_data[[#This Row],[Looker2]]</f>
        <v>Garden OaksRTC</v>
      </c>
    </row>
    <row r="2197" spans="1:31">
      <c r="A2197" s="15">
        <v>45316</v>
      </c>
      <c r="B2197" s="15">
        <v>45313</v>
      </c>
      <c r="C2197" t="s">
        <v>9</v>
      </c>
      <c r="D2197">
        <v>208473</v>
      </c>
      <c r="E2197" t="s">
        <v>1046</v>
      </c>
      <c r="F2197" t="s">
        <v>1047</v>
      </c>
      <c r="G2197" t="s">
        <v>1048</v>
      </c>
      <c r="H2197" t="s">
        <v>164</v>
      </c>
      <c r="I2197" t="s">
        <v>232</v>
      </c>
      <c r="J2197" t="s">
        <v>88</v>
      </c>
      <c r="K2197" t="s">
        <v>57</v>
      </c>
      <c r="L2197" t="s">
        <v>131</v>
      </c>
      <c r="M2197">
        <v>1</v>
      </c>
      <c r="N2197" s="47">
        <v>400</v>
      </c>
      <c r="O2197" s="47">
        <v>0</v>
      </c>
      <c r="P2197" s="47">
        <v>0</v>
      </c>
      <c r="Q2197" s="47">
        <v>0</v>
      </c>
      <c r="R2197" s="47">
        <v>0</v>
      </c>
      <c r="S2197" s="47">
        <v>0</v>
      </c>
      <c r="T2197" s="47">
        <v>360</v>
      </c>
      <c r="U2197" s="47">
        <v>0</v>
      </c>
      <c r="V2197" t="s">
        <v>71</v>
      </c>
      <c r="W2197" t="s">
        <v>72</v>
      </c>
      <c r="X2197"/>
      <c r="Y2197" t="s">
        <v>240</v>
      </c>
      <c r="Z2197" s="43" t="str">
        <f>Raw_data[[#This Row],[Month]]&amp;Raw_data[[#This Row],[Locations]]&amp;Raw_data[[#This Row],[Looker2]]</f>
        <v>45292Hill CountryRTC</v>
      </c>
      <c r="AA2197" s="44" t="str">
        <f>IFERROR(VLOOKUP(Raw_data[[#This Row],[Description]],'LU Table'!$A$1:$B$50,2,0),"")</f>
        <v>RTC</v>
      </c>
      <c r="AB2197" s="44" t="str">
        <f>TRIM(MID(Raw_data[[#This Row],[Location]],LEN("Positive Recovery- ")+1,LEN(Raw_data[[#This Row],[Location]])))</f>
        <v>Hill Country</v>
      </c>
      <c r="AC2197" s="45">
        <f t="shared" si="34"/>
        <v>45292</v>
      </c>
      <c r="AD2197" s="44" t="str">
        <f>VLOOKUP(Raw_data[[#This Row],[Locations]]&amp;Raw_data[[#This Row],[Looker2]],Category!A:E,5,0)</f>
        <v>Company Owned</v>
      </c>
      <c r="AE2197" s="44" t="str">
        <f>Raw_data[[#This Row],[Locations]]&amp;Raw_data[[#This Row],[Looker2]]</f>
        <v>Hill CountryRTC</v>
      </c>
    </row>
    <row r="2198" spans="1:31">
      <c r="A2198" s="15">
        <v>45316</v>
      </c>
      <c r="B2198" s="15">
        <v>45313</v>
      </c>
      <c r="C2198" t="s">
        <v>9</v>
      </c>
      <c r="D2198">
        <v>208474</v>
      </c>
      <c r="E2198" t="s">
        <v>1076</v>
      </c>
      <c r="F2198" t="s">
        <v>1077</v>
      </c>
      <c r="G2198" t="s">
        <v>1078</v>
      </c>
      <c r="H2198" t="s">
        <v>151</v>
      </c>
      <c r="I2198" t="s">
        <v>232</v>
      </c>
      <c r="J2198" t="s">
        <v>89</v>
      </c>
      <c r="K2198" t="s">
        <v>16</v>
      </c>
      <c r="L2198" t="s">
        <v>131</v>
      </c>
      <c r="M2198">
        <v>1</v>
      </c>
      <c r="N2198" s="47">
        <v>425</v>
      </c>
      <c r="O2198" s="47">
        <v>0</v>
      </c>
      <c r="P2198" s="47">
        <v>0</v>
      </c>
      <c r="Q2198" s="47">
        <v>0</v>
      </c>
      <c r="R2198" s="47">
        <v>0</v>
      </c>
      <c r="S2198" s="47">
        <v>0</v>
      </c>
      <c r="T2198" s="47">
        <v>382.5</v>
      </c>
      <c r="U2198" s="47">
        <v>-42.5</v>
      </c>
      <c r="V2198" t="s">
        <v>71</v>
      </c>
      <c r="W2198" t="s">
        <v>72</v>
      </c>
      <c r="X2198"/>
      <c r="Y2198" t="s">
        <v>240</v>
      </c>
      <c r="Z2198" s="43" t="str">
        <f>Raw_data[[#This Row],[Month]]&amp;Raw_data[[#This Row],[Locations]]&amp;Raw_data[[#This Row],[Looker2]]</f>
        <v>45292Garden OaksRTC</v>
      </c>
      <c r="AA2198" s="44" t="str">
        <f>IFERROR(VLOOKUP(Raw_data[[#This Row],[Description]],'LU Table'!$A$1:$B$50,2,0),"")</f>
        <v>RTC</v>
      </c>
      <c r="AB2198" s="44" t="str">
        <f>TRIM(MID(Raw_data[[#This Row],[Location]],LEN("Positive Recovery- ")+1,LEN(Raw_data[[#This Row],[Location]])))</f>
        <v>Garden Oaks</v>
      </c>
      <c r="AC2198" s="45">
        <f t="shared" si="34"/>
        <v>45292</v>
      </c>
      <c r="AD2198" s="44" t="str">
        <f>VLOOKUP(Raw_data[[#This Row],[Locations]]&amp;Raw_data[[#This Row],[Looker2]],Category!A:E,5,0)</f>
        <v>Company Owned</v>
      </c>
      <c r="AE2198" s="44" t="str">
        <f>Raw_data[[#This Row],[Locations]]&amp;Raw_data[[#This Row],[Looker2]]</f>
        <v>Garden OaksRTC</v>
      </c>
    </row>
    <row r="2199" spans="1:31">
      <c r="A2199" s="15">
        <v>45316</v>
      </c>
      <c r="B2199" s="15">
        <v>45313</v>
      </c>
      <c r="C2199" t="s">
        <v>9</v>
      </c>
      <c r="D2199">
        <v>208475</v>
      </c>
      <c r="E2199" t="s">
        <v>122</v>
      </c>
      <c r="F2199" t="s">
        <v>441</v>
      </c>
      <c r="G2199" t="s">
        <v>442</v>
      </c>
      <c r="H2199" t="s">
        <v>627</v>
      </c>
      <c r="I2199" t="s">
        <v>232</v>
      </c>
      <c r="J2199" t="s">
        <v>94</v>
      </c>
      <c r="K2199" t="s">
        <v>16</v>
      </c>
      <c r="L2199" t="s">
        <v>130</v>
      </c>
      <c r="M2199">
        <v>1</v>
      </c>
      <c r="N2199" s="47">
        <v>495</v>
      </c>
      <c r="O2199" s="47">
        <v>0</v>
      </c>
      <c r="P2199" s="47">
        <v>0</v>
      </c>
      <c r="Q2199" s="47">
        <v>0</v>
      </c>
      <c r="R2199" s="47">
        <v>0</v>
      </c>
      <c r="S2199" s="47">
        <v>495</v>
      </c>
      <c r="T2199" s="47">
        <v>445.5</v>
      </c>
      <c r="U2199" s="47">
        <v>445.5</v>
      </c>
      <c r="V2199" t="s">
        <v>71</v>
      </c>
      <c r="W2199" t="s">
        <v>72</v>
      </c>
      <c r="X2199"/>
      <c r="Y2199" t="s">
        <v>240</v>
      </c>
      <c r="Z2199" s="43" t="str">
        <f>Raw_data[[#This Row],[Month]]&amp;Raw_data[[#This Row],[Locations]]&amp;Raw_data[[#This Row],[Looker2]]</f>
        <v>45292Garden OaksRTC</v>
      </c>
      <c r="AA2199" s="44" t="str">
        <f>IFERROR(VLOOKUP(Raw_data[[#This Row],[Description]],'LU Table'!$A$1:$B$50,2,0),"")</f>
        <v>RTC</v>
      </c>
      <c r="AB2199" s="44" t="str">
        <f>TRIM(MID(Raw_data[[#This Row],[Location]],LEN("Positive Recovery- ")+1,LEN(Raw_data[[#This Row],[Location]])))</f>
        <v>Garden Oaks</v>
      </c>
      <c r="AC2199" s="45">
        <f t="shared" si="34"/>
        <v>45292</v>
      </c>
      <c r="AD2199" s="44" t="str">
        <f>VLOOKUP(Raw_data[[#This Row],[Locations]]&amp;Raw_data[[#This Row],[Looker2]],Category!A:E,5,0)</f>
        <v>Company Owned</v>
      </c>
      <c r="AE2199" s="44" t="str">
        <f>Raw_data[[#This Row],[Locations]]&amp;Raw_data[[#This Row],[Looker2]]</f>
        <v>Garden OaksRTC</v>
      </c>
    </row>
    <row r="2200" spans="1:31">
      <c r="A2200" s="15">
        <v>45316</v>
      </c>
      <c r="B2200" s="15">
        <v>45313</v>
      </c>
      <c r="C2200" t="s">
        <v>9</v>
      </c>
      <c r="D2200">
        <v>208476</v>
      </c>
      <c r="E2200" t="s">
        <v>544</v>
      </c>
      <c r="F2200" t="s">
        <v>395</v>
      </c>
      <c r="G2200" t="s">
        <v>331</v>
      </c>
      <c r="H2200" t="s">
        <v>152</v>
      </c>
      <c r="I2200" t="s">
        <v>232</v>
      </c>
      <c r="J2200" t="s">
        <v>90</v>
      </c>
      <c r="K2200" t="s">
        <v>57</v>
      </c>
      <c r="L2200" t="s">
        <v>131</v>
      </c>
      <c r="M2200">
        <v>1</v>
      </c>
      <c r="N2200" s="47">
        <v>535</v>
      </c>
      <c r="O2200" s="47">
        <v>0</v>
      </c>
      <c r="P2200" s="47">
        <v>0</v>
      </c>
      <c r="Q2200" s="47">
        <v>0</v>
      </c>
      <c r="R2200" s="47">
        <v>0</v>
      </c>
      <c r="S2200" s="47">
        <v>15</v>
      </c>
      <c r="T2200" s="47">
        <v>481.5</v>
      </c>
      <c r="U2200" s="47">
        <v>148.5</v>
      </c>
      <c r="V2200" t="s">
        <v>71</v>
      </c>
      <c r="W2200" t="s">
        <v>72</v>
      </c>
      <c r="X2200"/>
      <c r="Y2200" t="s">
        <v>240</v>
      </c>
      <c r="Z2200" s="43" t="str">
        <f>Raw_data[[#This Row],[Month]]&amp;Raw_data[[#This Row],[Locations]]&amp;Raw_data[[#This Row],[Looker2]]</f>
        <v>45292Hill CountryRTC</v>
      </c>
      <c r="AA2200" s="44" t="str">
        <f>IFERROR(VLOOKUP(Raw_data[[#This Row],[Description]],'LU Table'!$A$1:$B$50,2,0),"")</f>
        <v>RTC</v>
      </c>
      <c r="AB2200" s="44" t="str">
        <f>TRIM(MID(Raw_data[[#This Row],[Location]],LEN("Positive Recovery- ")+1,LEN(Raw_data[[#This Row],[Location]])))</f>
        <v>Hill Country</v>
      </c>
      <c r="AC2200" s="45">
        <f t="shared" si="34"/>
        <v>45292</v>
      </c>
      <c r="AD2200" s="44" t="str">
        <f>VLOOKUP(Raw_data[[#This Row],[Locations]]&amp;Raw_data[[#This Row],[Looker2]],Category!A:E,5,0)</f>
        <v>Company Owned</v>
      </c>
      <c r="AE2200" s="44" t="str">
        <f>Raw_data[[#This Row],[Locations]]&amp;Raw_data[[#This Row],[Looker2]]</f>
        <v>Hill CountryRTC</v>
      </c>
    </row>
    <row r="2201" spans="1:31">
      <c r="A2201" s="15">
        <v>45316</v>
      </c>
      <c r="B2201" s="15">
        <v>45313</v>
      </c>
      <c r="C2201" t="s">
        <v>9</v>
      </c>
      <c r="D2201">
        <v>208477</v>
      </c>
      <c r="E2201" t="s">
        <v>691</v>
      </c>
      <c r="F2201" t="s">
        <v>314</v>
      </c>
      <c r="G2201" t="s">
        <v>692</v>
      </c>
      <c r="H2201" t="s">
        <v>627</v>
      </c>
      <c r="I2201" t="s">
        <v>232</v>
      </c>
      <c r="J2201" t="s">
        <v>94</v>
      </c>
      <c r="K2201" t="s">
        <v>107</v>
      </c>
      <c r="L2201" t="s">
        <v>130</v>
      </c>
      <c r="M2201">
        <v>1</v>
      </c>
      <c r="N2201" s="47">
        <v>495</v>
      </c>
      <c r="O2201" s="47">
        <v>0</v>
      </c>
      <c r="P2201" s="47">
        <v>0</v>
      </c>
      <c r="Q2201" s="47">
        <v>0</v>
      </c>
      <c r="R2201" s="47">
        <v>0</v>
      </c>
      <c r="S2201" s="47">
        <v>495</v>
      </c>
      <c r="T2201" s="47">
        <v>445.5</v>
      </c>
      <c r="U2201" s="47">
        <v>445.5</v>
      </c>
      <c r="V2201" t="s">
        <v>71</v>
      </c>
      <c r="W2201" t="s">
        <v>72</v>
      </c>
      <c r="X2201"/>
      <c r="Y2201" t="s">
        <v>240</v>
      </c>
      <c r="Z2201" s="43" t="str">
        <f>Raw_data[[#This Row],[Month]]&amp;Raw_data[[#This Row],[Locations]]&amp;Raw_data[[#This Row],[Looker2]]</f>
        <v>45292Dallas Ft WorthRTC</v>
      </c>
      <c r="AA2201" s="44" t="str">
        <f>IFERROR(VLOOKUP(Raw_data[[#This Row],[Description]],'LU Table'!$A$1:$B$50,2,0),"")</f>
        <v>RTC</v>
      </c>
      <c r="AB2201" s="44" t="str">
        <f>TRIM(MID(Raw_data[[#This Row],[Location]],LEN("Positive Recovery- ")+1,LEN(Raw_data[[#This Row],[Location]])))</f>
        <v>Dallas Ft Worth</v>
      </c>
      <c r="AC2201" s="45">
        <f t="shared" si="34"/>
        <v>45292</v>
      </c>
      <c r="AD2201" s="44" t="str">
        <f>VLOOKUP(Raw_data[[#This Row],[Locations]]&amp;Raw_data[[#This Row],[Looker2]],Category!A:E,5,0)</f>
        <v>Company Owned</v>
      </c>
      <c r="AE2201" s="44" t="str">
        <f>Raw_data[[#This Row],[Locations]]&amp;Raw_data[[#This Row],[Looker2]]</f>
        <v>Dallas Ft WorthRTC</v>
      </c>
    </row>
    <row r="2202" spans="1:31">
      <c r="A2202" s="15">
        <v>45316</v>
      </c>
      <c r="B2202" s="15">
        <v>45313</v>
      </c>
      <c r="C2202" t="s">
        <v>9</v>
      </c>
      <c r="D2202">
        <v>208478</v>
      </c>
      <c r="E2202" t="s">
        <v>1118</v>
      </c>
      <c r="F2202" t="s">
        <v>351</v>
      </c>
      <c r="G2202" t="s">
        <v>1119</v>
      </c>
      <c r="H2202" t="s">
        <v>155</v>
      </c>
      <c r="I2202" t="s">
        <v>232</v>
      </c>
      <c r="J2202" t="s">
        <v>88</v>
      </c>
      <c r="K2202" t="s">
        <v>16</v>
      </c>
      <c r="L2202" t="s">
        <v>130</v>
      </c>
      <c r="M2202">
        <v>1</v>
      </c>
      <c r="N2202" s="47">
        <v>700</v>
      </c>
      <c r="O2202" s="47">
        <v>0</v>
      </c>
      <c r="P2202" s="47">
        <v>0</v>
      </c>
      <c r="Q2202" s="47">
        <v>0</v>
      </c>
      <c r="R2202" s="47">
        <v>0</v>
      </c>
      <c r="S2202" s="47">
        <v>0</v>
      </c>
      <c r="T2202" s="47">
        <v>630</v>
      </c>
      <c r="U2202" s="47">
        <v>70</v>
      </c>
      <c r="V2202" t="s">
        <v>71</v>
      </c>
      <c r="W2202" t="s">
        <v>72</v>
      </c>
      <c r="X2202"/>
      <c r="Y2202" t="s">
        <v>240</v>
      </c>
      <c r="Z2202" s="43" t="str">
        <f>Raw_data[[#This Row],[Month]]&amp;Raw_data[[#This Row],[Locations]]&amp;Raw_data[[#This Row],[Looker2]]</f>
        <v>45292Garden OaksDetox</v>
      </c>
      <c r="AA2202" s="44" t="str">
        <f>IFERROR(VLOOKUP(Raw_data[[#This Row],[Description]],'LU Table'!$A$1:$B$50,2,0),"")</f>
        <v>Detox</v>
      </c>
      <c r="AB2202" s="44" t="str">
        <f>TRIM(MID(Raw_data[[#This Row],[Location]],LEN("Positive Recovery- ")+1,LEN(Raw_data[[#This Row],[Location]])))</f>
        <v>Garden Oaks</v>
      </c>
      <c r="AC2202" s="45">
        <f t="shared" si="34"/>
        <v>45292</v>
      </c>
      <c r="AD2202" s="44" t="str">
        <f>VLOOKUP(Raw_data[[#This Row],[Locations]]&amp;Raw_data[[#This Row],[Looker2]],Category!A:E,5,0)</f>
        <v>Company Owned</v>
      </c>
      <c r="AE2202" s="44" t="str">
        <f>Raw_data[[#This Row],[Locations]]&amp;Raw_data[[#This Row],[Looker2]]</f>
        <v>Garden OaksDetox</v>
      </c>
    </row>
    <row r="2203" spans="1:31">
      <c r="A2203" s="15">
        <v>45316</v>
      </c>
      <c r="B2203" s="15">
        <v>45313</v>
      </c>
      <c r="C2203" t="s">
        <v>9</v>
      </c>
      <c r="D2203">
        <v>208479</v>
      </c>
      <c r="E2203" t="s">
        <v>997</v>
      </c>
      <c r="F2203" t="s">
        <v>351</v>
      </c>
      <c r="G2203" t="s">
        <v>408</v>
      </c>
      <c r="H2203" t="s">
        <v>151</v>
      </c>
      <c r="I2203" t="s">
        <v>232</v>
      </c>
      <c r="J2203" t="s">
        <v>806</v>
      </c>
      <c r="K2203" t="s">
        <v>107</v>
      </c>
      <c r="L2203" t="s">
        <v>130</v>
      </c>
      <c r="M2203">
        <v>1</v>
      </c>
      <c r="N2203" s="47">
        <v>470</v>
      </c>
      <c r="O2203" s="47">
        <v>0</v>
      </c>
      <c r="P2203" s="47">
        <v>0</v>
      </c>
      <c r="Q2203" s="47">
        <v>0</v>
      </c>
      <c r="R2203" s="47">
        <v>0</v>
      </c>
      <c r="S2203" s="47">
        <v>470</v>
      </c>
      <c r="T2203" s="47">
        <v>423</v>
      </c>
      <c r="U2203" s="47">
        <v>423</v>
      </c>
      <c r="V2203" t="s">
        <v>71</v>
      </c>
      <c r="W2203" t="s">
        <v>72</v>
      </c>
      <c r="X2203"/>
      <c r="Y2203" t="s">
        <v>240</v>
      </c>
      <c r="Z2203" s="43" t="str">
        <f>Raw_data[[#This Row],[Month]]&amp;Raw_data[[#This Row],[Locations]]&amp;Raw_data[[#This Row],[Looker2]]</f>
        <v>45292Dallas Ft WorthRTC</v>
      </c>
      <c r="AA2203" s="44" t="str">
        <f>IFERROR(VLOOKUP(Raw_data[[#This Row],[Description]],'LU Table'!$A$1:$B$50,2,0),"")</f>
        <v>RTC</v>
      </c>
      <c r="AB2203" s="44" t="str">
        <f>TRIM(MID(Raw_data[[#This Row],[Location]],LEN("Positive Recovery- ")+1,LEN(Raw_data[[#This Row],[Location]])))</f>
        <v>Dallas Ft Worth</v>
      </c>
      <c r="AC2203" s="45">
        <f t="shared" si="34"/>
        <v>45292</v>
      </c>
      <c r="AD2203" s="44" t="str">
        <f>VLOOKUP(Raw_data[[#This Row],[Locations]]&amp;Raw_data[[#This Row],[Looker2]],Category!A:E,5,0)</f>
        <v>Company Owned</v>
      </c>
      <c r="AE2203" s="44" t="str">
        <f>Raw_data[[#This Row],[Locations]]&amp;Raw_data[[#This Row],[Looker2]]</f>
        <v>Dallas Ft WorthRTC</v>
      </c>
    </row>
    <row r="2204" spans="1:31">
      <c r="A2204" s="15">
        <v>45316</v>
      </c>
      <c r="B2204" s="15">
        <v>45313</v>
      </c>
      <c r="C2204" t="s">
        <v>9</v>
      </c>
      <c r="D2204">
        <v>208480</v>
      </c>
      <c r="E2204" t="s">
        <v>1033</v>
      </c>
      <c r="F2204" t="s">
        <v>1034</v>
      </c>
      <c r="G2204" t="s">
        <v>1035</v>
      </c>
      <c r="H2204" t="s">
        <v>151</v>
      </c>
      <c r="I2204" t="s">
        <v>232</v>
      </c>
      <c r="J2204" t="s">
        <v>92</v>
      </c>
      <c r="K2204" t="s">
        <v>16</v>
      </c>
      <c r="L2204" t="s">
        <v>130</v>
      </c>
      <c r="M2204">
        <v>1</v>
      </c>
      <c r="N2204" s="47">
        <v>475</v>
      </c>
      <c r="O2204" s="47">
        <v>0</v>
      </c>
      <c r="P2204" s="47">
        <v>0</v>
      </c>
      <c r="Q2204" s="47">
        <v>0</v>
      </c>
      <c r="R2204" s="47">
        <v>0</v>
      </c>
      <c r="S2204" s="47">
        <v>475</v>
      </c>
      <c r="T2204" s="47">
        <v>427.5</v>
      </c>
      <c r="U2204" s="47">
        <v>427.5</v>
      </c>
      <c r="V2204" t="s">
        <v>71</v>
      </c>
      <c r="W2204" t="s">
        <v>72</v>
      </c>
      <c r="X2204"/>
      <c r="Y2204" t="s">
        <v>240</v>
      </c>
      <c r="Z2204" s="43" t="str">
        <f>Raw_data[[#This Row],[Month]]&amp;Raw_data[[#This Row],[Locations]]&amp;Raw_data[[#This Row],[Looker2]]</f>
        <v>45292Garden OaksRTC</v>
      </c>
      <c r="AA2204" s="44" t="str">
        <f>IFERROR(VLOOKUP(Raw_data[[#This Row],[Description]],'LU Table'!$A$1:$B$50,2,0),"")</f>
        <v>RTC</v>
      </c>
      <c r="AB2204" s="44" t="str">
        <f>TRIM(MID(Raw_data[[#This Row],[Location]],LEN("Positive Recovery- ")+1,LEN(Raw_data[[#This Row],[Location]])))</f>
        <v>Garden Oaks</v>
      </c>
      <c r="AC2204" s="45">
        <f t="shared" si="34"/>
        <v>45292</v>
      </c>
      <c r="AD2204" s="44" t="str">
        <f>VLOOKUP(Raw_data[[#This Row],[Locations]]&amp;Raw_data[[#This Row],[Looker2]],Category!A:E,5,0)</f>
        <v>Company Owned</v>
      </c>
      <c r="AE2204" s="44" t="str">
        <f>Raw_data[[#This Row],[Locations]]&amp;Raw_data[[#This Row],[Looker2]]</f>
        <v>Garden OaksRTC</v>
      </c>
    </row>
    <row r="2205" spans="1:31">
      <c r="A2205" s="15">
        <v>45316</v>
      </c>
      <c r="B2205" s="15">
        <v>45313</v>
      </c>
      <c r="C2205" t="s">
        <v>9</v>
      </c>
      <c r="D2205">
        <v>208482</v>
      </c>
      <c r="E2205" t="s">
        <v>969</v>
      </c>
      <c r="F2205" t="s">
        <v>307</v>
      </c>
      <c r="G2205" t="s">
        <v>276</v>
      </c>
      <c r="H2205" t="s">
        <v>173</v>
      </c>
      <c r="I2205" t="s">
        <v>232</v>
      </c>
      <c r="J2205" t="s">
        <v>96</v>
      </c>
      <c r="K2205" t="s">
        <v>107</v>
      </c>
      <c r="L2205" t="s">
        <v>130</v>
      </c>
      <c r="M2205">
        <v>1</v>
      </c>
      <c r="N2205" s="47">
        <v>364</v>
      </c>
      <c r="O2205" s="47">
        <v>0</v>
      </c>
      <c r="P2205" s="47">
        <v>0</v>
      </c>
      <c r="Q2205" s="47">
        <v>0</v>
      </c>
      <c r="R2205" s="47">
        <v>0</v>
      </c>
      <c r="S2205" s="47">
        <v>0</v>
      </c>
      <c r="T2205" s="47">
        <v>327.60000000000002</v>
      </c>
      <c r="U2205" s="47">
        <v>-36.4</v>
      </c>
      <c r="V2205" t="s">
        <v>71</v>
      </c>
      <c r="W2205" t="s">
        <v>72</v>
      </c>
      <c r="X2205"/>
      <c r="Y2205" t="s">
        <v>240</v>
      </c>
      <c r="Z2205" s="43" t="str">
        <f>Raw_data[[#This Row],[Month]]&amp;Raw_data[[#This Row],[Locations]]&amp;Raw_data[[#This Row],[Looker2]]</f>
        <v>45292Dallas Ft WorthRTC</v>
      </c>
      <c r="AA2205" s="44" t="str">
        <f>IFERROR(VLOOKUP(Raw_data[[#This Row],[Description]],'LU Table'!$A$1:$B$50,2,0),"")</f>
        <v>RTC</v>
      </c>
      <c r="AB2205" s="44" t="str">
        <f>TRIM(MID(Raw_data[[#This Row],[Location]],LEN("Positive Recovery- ")+1,LEN(Raw_data[[#This Row],[Location]])))</f>
        <v>Dallas Ft Worth</v>
      </c>
      <c r="AC2205" s="45">
        <f t="shared" si="34"/>
        <v>45292</v>
      </c>
      <c r="AD2205" s="44" t="str">
        <f>VLOOKUP(Raw_data[[#This Row],[Locations]]&amp;Raw_data[[#This Row],[Looker2]],Category!A:E,5,0)</f>
        <v>Company Owned</v>
      </c>
      <c r="AE2205" s="44" t="str">
        <f>Raw_data[[#This Row],[Locations]]&amp;Raw_data[[#This Row],[Looker2]]</f>
        <v>Dallas Ft WorthRTC</v>
      </c>
    </row>
    <row r="2206" spans="1:31">
      <c r="A2206" s="15">
        <v>45316</v>
      </c>
      <c r="B2206" s="15">
        <v>45313</v>
      </c>
      <c r="C2206" t="s">
        <v>9</v>
      </c>
      <c r="D2206">
        <v>208483</v>
      </c>
      <c r="E2206" t="s">
        <v>1079</v>
      </c>
      <c r="F2206" t="s">
        <v>1080</v>
      </c>
      <c r="G2206" t="s">
        <v>1081</v>
      </c>
      <c r="H2206" t="s">
        <v>154</v>
      </c>
      <c r="I2206" t="s">
        <v>232</v>
      </c>
      <c r="J2206" t="s">
        <v>93</v>
      </c>
      <c r="K2206" t="s">
        <v>107</v>
      </c>
      <c r="L2206" t="s">
        <v>131</v>
      </c>
      <c r="M2206">
        <v>1</v>
      </c>
      <c r="N2206" s="47">
        <v>530</v>
      </c>
      <c r="O2206" s="47">
        <v>0</v>
      </c>
      <c r="P2206" s="47">
        <v>0</v>
      </c>
      <c r="Q2206" s="47">
        <v>0</v>
      </c>
      <c r="R2206" s="47">
        <v>0</v>
      </c>
      <c r="S2206" s="47">
        <v>0</v>
      </c>
      <c r="T2206" s="47">
        <v>477</v>
      </c>
      <c r="U2206" s="47">
        <v>-53</v>
      </c>
      <c r="V2206" t="s">
        <v>71</v>
      </c>
      <c r="W2206" t="s">
        <v>72</v>
      </c>
      <c r="X2206"/>
      <c r="Y2206" t="s">
        <v>240</v>
      </c>
      <c r="Z2206" s="43" t="str">
        <f>Raw_data[[#This Row],[Month]]&amp;Raw_data[[#This Row],[Locations]]&amp;Raw_data[[#This Row],[Looker2]]</f>
        <v>45292Dallas Ft WorthRTC</v>
      </c>
      <c r="AA2206" s="44" t="str">
        <f>IFERROR(VLOOKUP(Raw_data[[#This Row],[Description]],'LU Table'!$A$1:$B$50,2,0),"")</f>
        <v>RTC</v>
      </c>
      <c r="AB2206" s="44" t="str">
        <f>TRIM(MID(Raw_data[[#This Row],[Location]],LEN("Positive Recovery- ")+1,LEN(Raw_data[[#This Row],[Location]])))</f>
        <v>Dallas Ft Worth</v>
      </c>
      <c r="AC2206" s="45">
        <f t="shared" si="34"/>
        <v>45292</v>
      </c>
      <c r="AD2206" s="44" t="str">
        <f>VLOOKUP(Raw_data[[#This Row],[Locations]]&amp;Raw_data[[#This Row],[Looker2]],Category!A:E,5,0)</f>
        <v>Company Owned</v>
      </c>
      <c r="AE2206" s="44" t="str">
        <f>Raw_data[[#This Row],[Locations]]&amp;Raw_data[[#This Row],[Looker2]]</f>
        <v>Dallas Ft WorthRTC</v>
      </c>
    </row>
    <row r="2207" spans="1:31">
      <c r="A2207" s="15">
        <v>45316</v>
      </c>
      <c r="B2207" s="15">
        <v>45313</v>
      </c>
      <c r="C2207" t="s">
        <v>9</v>
      </c>
      <c r="D2207">
        <v>208484</v>
      </c>
      <c r="E2207" t="s">
        <v>695</v>
      </c>
      <c r="F2207" t="s">
        <v>1120</v>
      </c>
      <c r="G2207" t="s">
        <v>696</v>
      </c>
      <c r="H2207" t="s">
        <v>155</v>
      </c>
      <c r="I2207" t="s">
        <v>232</v>
      </c>
      <c r="J2207" t="s">
        <v>87</v>
      </c>
      <c r="K2207" t="s">
        <v>57</v>
      </c>
      <c r="L2207" t="s">
        <v>130</v>
      </c>
      <c r="M2207">
        <v>1</v>
      </c>
      <c r="N2207" s="47">
        <v>775</v>
      </c>
      <c r="O2207" s="47">
        <v>0</v>
      </c>
      <c r="P2207" s="47">
        <v>0</v>
      </c>
      <c r="Q2207" s="47">
        <v>0</v>
      </c>
      <c r="R2207" s="47">
        <v>0</v>
      </c>
      <c r="S2207" s="47">
        <v>775</v>
      </c>
      <c r="T2207" s="47">
        <v>697.5</v>
      </c>
      <c r="U2207" s="47">
        <v>697.5</v>
      </c>
      <c r="V2207" t="s">
        <v>71</v>
      </c>
      <c r="W2207" t="s">
        <v>72</v>
      </c>
      <c r="X2207"/>
      <c r="Y2207" t="s">
        <v>240</v>
      </c>
      <c r="Z2207" s="43" t="str">
        <f>Raw_data[[#This Row],[Month]]&amp;Raw_data[[#This Row],[Locations]]&amp;Raw_data[[#This Row],[Looker2]]</f>
        <v>45292Hill CountryDetox</v>
      </c>
      <c r="AA2207" s="44" t="str">
        <f>IFERROR(VLOOKUP(Raw_data[[#This Row],[Description]],'LU Table'!$A$1:$B$50,2,0),"")</f>
        <v>Detox</v>
      </c>
      <c r="AB2207" s="44" t="str">
        <f>TRIM(MID(Raw_data[[#This Row],[Location]],LEN("Positive Recovery- ")+1,LEN(Raw_data[[#This Row],[Location]])))</f>
        <v>Hill Country</v>
      </c>
      <c r="AC2207" s="45">
        <f t="shared" ref="AC2207:AC2270" si="35">B2207-DAY(B2207)+1</f>
        <v>45292</v>
      </c>
      <c r="AD2207" s="44" t="str">
        <f>VLOOKUP(Raw_data[[#This Row],[Locations]]&amp;Raw_data[[#This Row],[Looker2]],Category!A:E,5,0)</f>
        <v>Company Owned</v>
      </c>
      <c r="AE2207" s="44" t="str">
        <f>Raw_data[[#This Row],[Locations]]&amp;Raw_data[[#This Row],[Looker2]]</f>
        <v>Hill CountryDetox</v>
      </c>
    </row>
    <row r="2208" spans="1:31">
      <c r="A2208" s="15">
        <v>45316</v>
      </c>
      <c r="B2208" s="15">
        <v>45313</v>
      </c>
      <c r="C2208" t="s">
        <v>9</v>
      </c>
      <c r="D2208">
        <v>208485</v>
      </c>
      <c r="E2208" t="s">
        <v>1006</v>
      </c>
      <c r="F2208" t="s">
        <v>362</v>
      </c>
      <c r="G2208" t="s">
        <v>728</v>
      </c>
      <c r="H2208" t="s">
        <v>151</v>
      </c>
      <c r="I2208" t="s">
        <v>232</v>
      </c>
      <c r="J2208" t="s">
        <v>87</v>
      </c>
      <c r="K2208" t="s">
        <v>57</v>
      </c>
      <c r="L2208" t="s">
        <v>131</v>
      </c>
      <c r="M2208">
        <v>1</v>
      </c>
      <c r="N2208" s="47">
        <v>470</v>
      </c>
      <c r="O2208" s="47">
        <v>0</v>
      </c>
      <c r="P2208" s="47">
        <v>0</v>
      </c>
      <c r="Q2208" s="47">
        <v>0</v>
      </c>
      <c r="R2208" s="47">
        <v>0</v>
      </c>
      <c r="S2208" s="47">
        <v>470</v>
      </c>
      <c r="T2208" s="47">
        <v>423</v>
      </c>
      <c r="U2208" s="47">
        <v>423</v>
      </c>
      <c r="V2208" t="s">
        <v>71</v>
      </c>
      <c r="W2208" t="s">
        <v>72</v>
      </c>
      <c r="X2208"/>
      <c r="Y2208" t="s">
        <v>240</v>
      </c>
      <c r="Z2208" s="43" t="str">
        <f>Raw_data[[#This Row],[Month]]&amp;Raw_data[[#This Row],[Locations]]&amp;Raw_data[[#This Row],[Looker2]]</f>
        <v>45292Hill CountryRTC</v>
      </c>
      <c r="AA2208" s="44" t="str">
        <f>IFERROR(VLOOKUP(Raw_data[[#This Row],[Description]],'LU Table'!$A$1:$B$50,2,0),"")</f>
        <v>RTC</v>
      </c>
      <c r="AB2208" s="44" t="str">
        <f>TRIM(MID(Raw_data[[#This Row],[Location]],LEN("Positive Recovery- ")+1,LEN(Raw_data[[#This Row],[Location]])))</f>
        <v>Hill Country</v>
      </c>
      <c r="AC2208" s="45">
        <f t="shared" si="35"/>
        <v>45292</v>
      </c>
      <c r="AD2208" s="44" t="str">
        <f>VLOOKUP(Raw_data[[#This Row],[Locations]]&amp;Raw_data[[#This Row],[Looker2]],Category!A:E,5,0)</f>
        <v>Company Owned</v>
      </c>
      <c r="AE2208" s="44" t="str">
        <f>Raw_data[[#This Row],[Locations]]&amp;Raw_data[[#This Row],[Looker2]]</f>
        <v>Hill CountryRTC</v>
      </c>
    </row>
    <row r="2209" spans="1:31">
      <c r="A2209" s="15">
        <v>45316</v>
      </c>
      <c r="B2209" s="15">
        <v>45313</v>
      </c>
      <c r="C2209" t="s">
        <v>9</v>
      </c>
      <c r="D2209">
        <v>208486</v>
      </c>
      <c r="E2209" t="s">
        <v>1123</v>
      </c>
      <c r="F2209" t="s">
        <v>1124</v>
      </c>
      <c r="G2209" t="s">
        <v>632</v>
      </c>
      <c r="H2209" t="s">
        <v>151</v>
      </c>
      <c r="I2209" t="s">
        <v>232</v>
      </c>
      <c r="J2209" t="s">
        <v>17</v>
      </c>
      <c r="K2209" t="s">
        <v>16</v>
      </c>
      <c r="L2209" t="s">
        <v>131</v>
      </c>
      <c r="M2209">
        <v>1</v>
      </c>
      <c r="N2209" s="47">
        <v>400</v>
      </c>
      <c r="O2209" s="47">
        <v>0</v>
      </c>
      <c r="P2209" s="47">
        <v>0</v>
      </c>
      <c r="Q2209" s="47">
        <v>0</v>
      </c>
      <c r="R2209" s="47">
        <v>0</v>
      </c>
      <c r="S2209" s="47">
        <v>0</v>
      </c>
      <c r="T2209" s="47">
        <v>400</v>
      </c>
      <c r="U2209" s="47">
        <v>0</v>
      </c>
      <c r="V2209" t="s">
        <v>71</v>
      </c>
      <c r="W2209" t="s">
        <v>72</v>
      </c>
      <c r="X2209"/>
      <c r="Y2209" t="s">
        <v>240</v>
      </c>
      <c r="Z2209" s="43" t="str">
        <f>Raw_data[[#This Row],[Month]]&amp;Raw_data[[#This Row],[Locations]]&amp;Raw_data[[#This Row],[Looker2]]</f>
        <v>45292Garden OaksRTC</v>
      </c>
      <c r="AA2209" s="44" t="str">
        <f>IFERROR(VLOOKUP(Raw_data[[#This Row],[Description]],'LU Table'!$A$1:$B$50,2,0),"")</f>
        <v>RTC</v>
      </c>
      <c r="AB2209" s="44" t="str">
        <f>TRIM(MID(Raw_data[[#This Row],[Location]],LEN("Positive Recovery- ")+1,LEN(Raw_data[[#This Row],[Location]])))</f>
        <v>Garden Oaks</v>
      </c>
      <c r="AC2209" s="45">
        <f t="shared" si="35"/>
        <v>45292</v>
      </c>
      <c r="AD2209" s="44" t="str">
        <f>VLOOKUP(Raw_data[[#This Row],[Locations]]&amp;Raw_data[[#This Row],[Looker2]],Category!A:E,5,0)</f>
        <v>Company Owned</v>
      </c>
      <c r="AE2209" s="44" t="str">
        <f>Raw_data[[#This Row],[Locations]]&amp;Raw_data[[#This Row],[Looker2]]</f>
        <v>Garden OaksRTC</v>
      </c>
    </row>
    <row r="2210" spans="1:31">
      <c r="A2210" s="15">
        <v>45316</v>
      </c>
      <c r="B2210" s="15">
        <v>45313</v>
      </c>
      <c r="C2210" t="s">
        <v>9</v>
      </c>
      <c r="D2210">
        <v>208487</v>
      </c>
      <c r="E2210" t="s">
        <v>712</v>
      </c>
      <c r="F2210" t="s">
        <v>713</v>
      </c>
      <c r="G2210" t="s">
        <v>353</v>
      </c>
      <c r="H2210" t="s">
        <v>154</v>
      </c>
      <c r="I2210" t="s">
        <v>232</v>
      </c>
      <c r="J2210" t="s">
        <v>93</v>
      </c>
      <c r="K2210" t="s">
        <v>107</v>
      </c>
      <c r="L2210" t="s">
        <v>130</v>
      </c>
      <c r="M2210">
        <v>1</v>
      </c>
      <c r="N2210" s="47">
        <v>530</v>
      </c>
      <c r="O2210" s="47">
        <v>0</v>
      </c>
      <c r="P2210" s="47">
        <v>0</v>
      </c>
      <c r="Q2210" s="47">
        <v>0</v>
      </c>
      <c r="R2210" s="47">
        <v>0</v>
      </c>
      <c r="S2210" s="47">
        <v>0</v>
      </c>
      <c r="T2210" s="47">
        <v>477</v>
      </c>
      <c r="U2210" s="47">
        <v>-53</v>
      </c>
      <c r="V2210" t="s">
        <v>71</v>
      </c>
      <c r="W2210" t="s">
        <v>72</v>
      </c>
      <c r="X2210"/>
      <c r="Y2210" t="s">
        <v>240</v>
      </c>
      <c r="Z2210" s="43" t="str">
        <f>Raw_data[[#This Row],[Month]]&amp;Raw_data[[#This Row],[Locations]]&amp;Raw_data[[#This Row],[Looker2]]</f>
        <v>45292Dallas Ft WorthRTC</v>
      </c>
      <c r="AA2210" s="44" t="str">
        <f>IFERROR(VLOOKUP(Raw_data[[#This Row],[Description]],'LU Table'!$A$1:$B$50,2,0),"")</f>
        <v>RTC</v>
      </c>
      <c r="AB2210" s="44" t="str">
        <f>TRIM(MID(Raw_data[[#This Row],[Location]],LEN("Positive Recovery- ")+1,LEN(Raw_data[[#This Row],[Location]])))</f>
        <v>Dallas Ft Worth</v>
      </c>
      <c r="AC2210" s="45">
        <f t="shared" si="35"/>
        <v>45292</v>
      </c>
      <c r="AD2210" s="44" t="str">
        <f>VLOOKUP(Raw_data[[#This Row],[Locations]]&amp;Raw_data[[#This Row],[Looker2]],Category!A:E,5,0)</f>
        <v>Company Owned</v>
      </c>
      <c r="AE2210" s="44" t="str">
        <f>Raw_data[[#This Row],[Locations]]&amp;Raw_data[[#This Row],[Looker2]]</f>
        <v>Dallas Ft WorthRTC</v>
      </c>
    </row>
    <row r="2211" spans="1:31">
      <c r="A2211" s="15">
        <v>45316</v>
      </c>
      <c r="B2211" s="15">
        <v>45313</v>
      </c>
      <c r="C2211" t="s">
        <v>9</v>
      </c>
      <c r="D2211">
        <v>208488</v>
      </c>
      <c r="E2211" t="s">
        <v>568</v>
      </c>
      <c r="F2211" t="s">
        <v>302</v>
      </c>
      <c r="G2211" t="s">
        <v>482</v>
      </c>
      <c r="H2211" t="s">
        <v>164</v>
      </c>
      <c r="I2211"/>
      <c r="J2211" t="s">
        <v>89</v>
      </c>
      <c r="K2211" t="s">
        <v>16</v>
      </c>
      <c r="L2211" t="s">
        <v>131</v>
      </c>
      <c r="M2211">
        <v>1</v>
      </c>
      <c r="N2211" s="47">
        <v>365</v>
      </c>
      <c r="O2211" s="47">
        <v>0</v>
      </c>
      <c r="P2211" s="47">
        <v>0</v>
      </c>
      <c r="Q2211" s="47">
        <v>0</v>
      </c>
      <c r="R2211" s="47">
        <v>0</v>
      </c>
      <c r="S2211" s="47">
        <v>0</v>
      </c>
      <c r="T2211" s="47">
        <v>328.5</v>
      </c>
      <c r="U2211" s="47">
        <v>-36.5</v>
      </c>
      <c r="V2211" t="s">
        <v>71</v>
      </c>
      <c r="W2211" t="s">
        <v>72</v>
      </c>
      <c r="X2211"/>
      <c r="Y2211" t="s">
        <v>240</v>
      </c>
      <c r="Z2211" s="43" t="str">
        <f>Raw_data[[#This Row],[Month]]&amp;Raw_data[[#This Row],[Locations]]&amp;Raw_data[[#This Row],[Looker2]]</f>
        <v>45292Garden OaksRTC</v>
      </c>
      <c r="AA2211" s="44" t="str">
        <f>IFERROR(VLOOKUP(Raw_data[[#This Row],[Description]],'LU Table'!$A$1:$B$50,2,0),"")</f>
        <v>RTC</v>
      </c>
      <c r="AB2211" s="44" t="str">
        <f>TRIM(MID(Raw_data[[#This Row],[Location]],LEN("Positive Recovery- ")+1,LEN(Raw_data[[#This Row],[Location]])))</f>
        <v>Garden Oaks</v>
      </c>
      <c r="AC2211" s="45">
        <f t="shared" si="35"/>
        <v>45292</v>
      </c>
      <c r="AD2211" s="44" t="str">
        <f>VLOOKUP(Raw_data[[#This Row],[Locations]]&amp;Raw_data[[#This Row],[Looker2]],Category!A:E,5,0)</f>
        <v>Company Owned</v>
      </c>
      <c r="AE2211" s="44" t="str">
        <f>Raw_data[[#This Row],[Locations]]&amp;Raw_data[[#This Row],[Looker2]]</f>
        <v>Garden OaksRTC</v>
      </c>
    </row>
    <row r="2212" spans="1:31">
      <c r="A2212" s="15">
        <v>45316</v>
      </c>
      <c r="B2212" s="15">
        <v>45313</v>
      </c>
      <c r="C2212" t="s">
        <v>9</v>
      </c>
      <c r="D2212">
        <v>208489</v>
      </c>
      <c r="E2212" t="s">
        <v>759</v>
      </c>
      <c r="F2212" t="s">
        <v>760</v>
      </c>
      <c r="G2212" t="s">
        <v>761</v>
      </c>
      <c r="H2212" t="s">
        <v>151</v>
      </c>
      <c r="I2212" t="s">
        <v>232</v>
      </c>
      <c r="J2212" t="s">
        <v>931</v>
      </c>
      <c r="K2212" t="s">
        <v>107</v>
      </c>
      <c r="L2212" t="s">
        <v>130</v>
      </c>
      <c r="M2212">
        <v>1</v>
      </c>
      <c r="N2212" s="47">
        <v>520</v>
      </c>
      <c r="O2212" s="47">
        <v>0</v>
      </c>
      <c r="P2212" s="47">
        <v>0</v>
      </c>
      <c r="Q2212" s="47">
        <v>0</v>
      </c>
      <c r="R2212" s="47">
        <v>0</v>
      </c>
      <c r="S2212" s="47">
        <v>520</v>
      </c>
      <c r="T2212" s="47">
        <v>468</v>
      </c>
      <c r="U2212" s="47">
        <v>468</v>
      </c>
      <c r="V2212" t="s">
        <v>71</v>
      </c>
      <c r="W2212" t="s">
        <v>72</v>
      </c>
      <c r="X2212"/>
      <c r="Y2212" t="s">
        <v>240</v>
      </c>
      <c r="Z2212" s="43" t="str">
        <f>Raw_data[[#This Row],[Month]]&amp;Raw_data[[#This Row],[Locations]]&amp;Raw_data[[#This Row],[Looker2]]</f>
        <v>45292Dallas Ft WorthRTC</v>
      </c>
      <c r="AA2212" s="44" t="str">
        <f>IFERROR(VLOOKUP(Raw_data[[#This Row],[Description]],'LU Table'!$A$1:$B$50,2,0),"")</f>
        <v>RTC</v>
      </c>
      <c r="AB2212" s="44" t="str">
        <f>TRIM(MID(Raw_data[[#This Row],[Location]],LEN("Positive Recovery- ")+1,LEN(Raw_data[[#This Row],[Location]])))</f>
        <v>Dallas Ft Worth</v>
      </c>
      <c r="AC2212" s="45">
        <f t="shared" si="35"/>
        <v>45292</v>
      </c>
      <c r="AD2212" s="44" t="str">
        <f>VLOOKUP(Raw_data[[#This Row],[Locations]]&amp;Raw_data[[#This Row],[Looker2]],Category!A:E,5,0)</f>
        <v>Company Owned</v>
      </c>
      <c r="AE2212" s="44" t="str">
        <f>Raw_data[[#This Row],[Locations]]&amp;Raw_data[[#This Row],[Looker2]]</f>
        <v>Dallas Ft WorthRTC</v>
      </c>
    </row>
    <row r="2213" spans="1:31">
      <c r="A2213" s="15">
        <v>45316</v>
      </c>
      <c r="B2213" s="15">
        <v>45313</v>
      </c>
      <c r="C2213" t="s">
        <v>9</v>
      </c>
      <c r="D2213">
        <v>208490</v>
      </c>
      <c r="E2213" t="s">
        <v>1125</v>
      </c>
      <c r="F2213" t="s">
        <v>255</v>
      </c>
      <c r="G2213" t="s">
        <v>539</v>
      </c>
      <c r="H2213" t="s">
        <v>151</v>
      </c>
      <c r="I2213" t="s">
        <v>232</v>
      </c>
      <c r="J2213" t="s">
        <v>17</v>
      </c>
      <c r="K2213" t="s">
        <v>107</v>
      </c>
      <c r="L2213" t="s">
        <v>131</v>
      </c>
      <c r="M2213">
        <v>1</v>
      </c>
      <c r="N2213" s="47">
        <v>500</v>
      </c>
      <c r="O2213" s="47">
        <v>0</v>
      </c>
      <c r="P2213" s="47">
        <v>0</v>
      </c>
      <c r="Q2213" s="47">
        <v>0</v>
      </c>
      <c r="R2213" s="47">
        <v>0</v>
      </c>
      <c r="S2213" s="47">
        <v>0</v>
      </c>
      <c r="T2213" s="47">
        <v>500</v>
      </c>
      <c r="U2213" s="47">
        <v>0</v>
      </c>
      <c r="V2213" t="s">
        <v>71</v>
      </c>
      <c r="W2213" t="s">
        <v>72</v>
      </c>
      <c r="X2213"/>
      <c r="Y2213" t="s">
        <v>240</v>
      </c>
      <c r="Z2213" s="43" t="str">
        <f>Raw_data[[#This Row],[Month]]&amp;Raw_data[[#This Row],[Locations]]&amp;Raw_data[[#This Row],[Looker2]]</f>
        <v>45292Dallas Ft WorthRTC</v>
      </c>
      <c r="AA2213" s="44" t="str">
        <f>IFERROR(VLOOKUP(Raw_data[[#This Row],[Description]],'LU Table'!$A$1:$B$50,2,0),"")</f>
        <v>RTC</v>
      </c>
      <c r="AB2213" s="44" t="str">
        <f>TRIM(MID(Raw_data[[#This Row],[Location]],LEN("Positive Recovery- ")+1,LEN(Raw_data[[#This Row],[Location]])))</f>
        <v>Dallas Ft Worth</v>
      </c>
      <c r="AC2213" s="45">
        <f t="shared" si="35"/>
        <v>45292</v>
      </c>
      <c r="AD2213" s="44" t="str">
        <f>VLOOKUP(Raw_data[[#This Row],[Locations]]&amp;Raw_data[[#This Row],[Looker2]],Category!A:E,5,0)</f>
        <v>Company Owned</v>
      </c>
      <c r="AE2213" s="44" t="str">
        <f>Raw_data[[#This Row],[Locations]]&amp;Raw_data[[#This Row],[Looker2]]</f>
        <v>Dallas Ft WorthRTC</v>
      </c>
    </row>
    <row r="2214" spans="1:31">
      <c r="A2214" s="15">
        <v>45316</v>
      </c>
      <c r="B2214" s="15">
        <v>45313</v>
      </c>
      <c r="C2214" t="s">
        <v>9</v>
      </c>
      <c r="D2214">
        <v>208491</v>
      </c>
      <c r="E2214" t="s">
        <v>1126</v>
      </c>
      <c r="F2214" t="s">
        <v>439</v>
      </c>
      <c r="G2214" t="s">
        <v>604</v>
      </c>
      <c r="H2214" t="s">
        <v>155</v>
      </c>
      <c r="I2214" t="s">
        <v>232</v>
      </c>
      <c r="J2214" t="s">
        <v>88</v>
      </c>
      <c r="K2214" t="s">
        <v>57</v>
      </c>
      <c r="L2214" t="s">
        <v>130</v>
      </c>
      <c r="M2214">
        <v>1</v>
      </c>
      <c r="N2214" s="47">
        <v>700</v>
      </c>
      <c r="O2214" s="47">
        <v>0</v>
      </c>
      <c r="P2214" s="47">
        <v>0</v>
      </c>
      <c r="Q2214" s="47">
        <v>0</v>
      </c>
      <c r="R2214" s="47">
        <v>0</v>
      </c>
      <c r="S2214" s="47">
        <v>700</v>
      </c>
      <c r="T2214" s="47">
        <v>630</v>
      </c>
      <c r="U2214" s="47">
        <v>630</v>
      </c>
      <c r="V2214" t="s">
        <v>71</v>
      </c>
      <c r="W2214" t="s">
        <v>72</v>
      </c>
      <c r="X2214"/>
      <c r="Y2214" t="s">
        <v>240</v>
      </c>
      <c r="Z2214" s="43" t="str">
        <f>Raw_data[[#This Row],[Month]]&amp;Raw_data[[#This Row],[Locations]]&amp;Raw_data[[#This Row],[Looker2]]</f>
        <v>45292Hill CountryDetox</v>
      </c>
      <c r="AA2214" s="44" t="str">
        <f>IFERROR(VLOOKUP(Raw_data[[#This Row],[Description]],'LU Table'!$A$1:$B$50,2,0),"")</f>
        <v>Detox</v>
      </c>
      <c r="AB2214" s="44" t="str">
        <f>TRIM(MID(Raw_data[[#This Row],[Location]],LEN("Positive Recovery- ")+1,LEN(Raw_data[[#This Row],[Location]])))</f>
        <v>Hill Country</v>
      </c>
      <c r="AC2214" s="45">
        <f t="shared" si="35"/>
        <v>45292</v>
      </c>
      <c r="AD2214" s="44" t="str">
        <f>VLOOKUP(Raw_data[[#This Row],[Locations]]&amp;Raw_data[[#This Row],[Looker2]],Category!A:E,5,0)</f>
        <v>Company Owned</v>
      </c>
      <c r="AE2214" s="44" t="str">
        <f>Raw_data[[#This Row],[Locations]]&amp;Raw_data[[#This Row],[Looker2]]</f>
        <v>Hill CountryDetox</v>
      </c>
    </row>
    <row r="2215" spans="1:31">
      <c r="A2215" s="15">
        <v>45316</v>
      </c>
      <c r="B2215" s="15">
        <v>45313</v>
      </c>
      <c r="C2215" t="s">
        <v>9</v>
      </c>
      <c r="D2215">
        <v>208492</v>
      </c>
      <c r="E2215" t="s">
        <v>1127</v>
      </c>
      <c r="F2215" t="s">
        <v>1128</v>
      </c>
      <c r="G2215" t="s">
        <v>451</v>
      </c>
      <c r="H2215" t="s">
        <v>155</v>
      </c>
      <c r="I2215" t="s">
        <v>232</v>
      </c>
      <c r="J2215" t="s">
        <v>88</v>
      </c>
      <c r="K2215" t="s">
        <v>57</v>
      </c>
      <c r="L2215" t="s">
        <v>130</v>
      </c>
      <c r="M2215">
        <v>1</v>
      </c>
      <c r="N2215" s="47">
        <v>700</v>
      </c>
      <c r="O2215" s="47">
        <v>0</v>
      </c>
      <c r="P2215" s="47">
        <v>0</v>
      </c>
      <c r="Q2215" s="47">
        <v>0</v>
      </c>
      <c r="R2215" s="47">
        <v>0</v>
      </c>
      <c r="S2215" s="47">
        <v>0</v>
      </c>
      <c r="T2215" s="47">
        <v>630</v>
      </c>
      <c r="U2215" s="47">
        <v>-70</v>
      </c>
      <c r="V2215" t="s">
        <v>71</v>
      </c>
      <c r="W2215" t="s">
        <v>72</v>
      </c>
      <c r="X2215"/>
      <c r="Y2215" t="s">
        <v>240</v>
      </c>
      <c r="Z2215" s="43" t="str">
        <f>Raw_data[[#This Row],[Month]]&amp;Raw_data[[#This Row],[Locations]]&amp;Raw_data[[#This Row],[Looker2]]</f>
        <v>45292Hill CountryDetox</v>
      </c>
      <c r="AA2215" s="44" t="str">
        <f>IFERROR(VLOOKUP(Raw_data[[#This Row],[Description]],'LU Table'!$A$1:$B$50,2,0),"")</f>
        <v>Detox</v>
      </c>
      <c r="AB2215" s="44" t="str">
        <f>TRIM(MID(Raw_data[[#This Row],[Location]],LEN("Positive Recovery- ")+1,LEN(Raw_data[[#This Row],[Location]])))</f>
        <v>Hill Country</v>
      </c>
      <c r="AC2215" s="45">
        <f t="shared" si="35"/>
        <v>45292</v>
      </c>
      <c r="AD2215" s="44" t="str">
        <f>VLOOKUP(Raw_data[[#This Row],[Locations]]&amp;Raw_data[[#This Row],[Looker2]],Category!A:E,5,0)</f>
        <v>Company Owned</v>
      </c>
      <c r="AE2215" s="44" t="str">
        <f>Raw_data[[#This Row],[Locations]]&amp;Raw_data[[#This Row],[Looker2]]</f>
        <v>Hill CountryDetox</v>
      </c>
    </row>
    <row r="2216" spans="1:31">
      <c r="A2216" s="15">
        <v>45316</v>
      </c>
      <c r="B2216" s="15">
        <v>45313</v>
      </c>
      <c r="C2216" t="s">
        <v>9</v>
      </c>
      <c r="D2216">
        <v>208493</v>
      </c>
      <c r="E2216" t="s">
        <v>1129</v>
      </c>
      <c r="F2216" t="s">
        <v>284</v>
      </c>
      <c r="G2216" t="s">
        <v>1130</v>
      </c>
      <c r="H2216" t="s">
        <v>151</v>
      </c>
      <c r="I2216" t="s">
        <v>232</v>
      </c>
      <c r="J2216" t="s">
        <v>103</v>
      </c>
      <c r="K2216" t="s">
        <v>57</v>
      </c>
      <c r="L2216" t="s">
        <v>131</v>
      </c>
      <c r="M2216">
        <v>1</v>
      </c>
      <c r="N2216" s="47">
        <v>500</v>
      </c>
      <c r="O2216" s="47">
        <v>0</v>
      </c>
      <c r="P2216" s="47">
        <v>0</v>
      </c>
      <c r="Q2216" s="47">
        <v>0</v>
      </c>
      <c r="R2216" s="47">
        <v>0</v>
      </c>
      <c r="S2216" s="47">
        <v>500</v>
      </c>
      <c r="T2216" s="47">
        <v>450</v>
      </c>
      <c r="U2216" s="47">
        <v>450</v>
      </c>
      <c r="V2216" t="s">
        <v>71</v>
      </c>
      <c r="W2216" t="s">
        <v>72</v>
      </c>
      <c r="X2216"/>
      <c r="Y2216" t="s">
        <v>240</v>
      </c>
      <c r="Z2216" s="43" t="str">
        <f>Raw_data[[#This Row],[Month]]&amp;Raw_data[[#This Row],[Locations]]&amp;Raw_data[[#This Row],[Looker2]]</f>
        <v>45292Hill CountryRTC</v>
      </c>
      <c r="AA2216" s="44" t="str">
        <f>IFERROR(VLOOKUP(Raw_data[[#This Row],[Description]],'LU Table'!$A$1:$B$50,2,0),"")</f>
        <v>RTC</v>
      </c>
      <c r="AB2216" s="44" t="str">
        <f>TRIM(MID(Raw_data[[#This Row],[Location]],LEN("Positive Recovery- ")+1,LEN(Raw_data[[#This Row],[Location]])))</f>
        <v>Hill Country</v>
      </c>
      <c r="AC2216" s="45">
        <f t="shared" si="35"/>
        <v>45292</v>
      </c>
      <c r="AD2216" s="44" t="str">
        <f>VLOOKUP(Raw_data[[#This Row],[Locations]]&amp;Raw_data[[#This Row],[Looker2]],Category!A:E,5,0)</f>
        <v>Company Owned</v>
      </c>
      <c r="AE2216" s="44" t="str">
        <f>Raw_data[[#This Row],[Locations]]&amp;Raw_data[[#This Row],[Looker2]]</f>
        <v>Hill CountryRTC</v>
      </c>
    </row>
    <row r="2217" spans="1:31">
      <c r="A2217" s="15">
        <v>45316</v>
      </c>
      <c r="B2217" s="15">
        <v>45313</v>
      </c>
      <c r="C2217" t="s">
        <v>9</v>
      </c>
      <c r="D2217">
        <v>208494</v>
      </c>
      <c r="E2217" t="s">
        <v>1131</v>
      </c>
      <c r="F2217" t="s">
        <v>1132</v>
      </c>
      <c r="G2217" t="s">
        <v>1133</v>
      </c>
      <c r="H2217" t="s">
        <v>156</v>
      </c>
      <c r="I2217" t="s">
        <v>232</v>
      </c>
      <c r="J2217" t="s">
        <v>711</v>
      </c>
      <c r="K2217" t="s">
        <v>16</v>
      </c>
      <c r="L2217" t="s">
        <v>130</v>
      </c>
      <c r="M2217">
        <v>1</v>
      </c>
      <c r="N2217" s="47">
        <v>575.39</v>
      </c>
      <c r="O2217" s="47">
        <v>0</v>
      </c>
      <c r="P2217" s="47">
        <v>0</v>
      </c>
      <c r="Q2217" s="47">
        <v>0</v>
      </c>
      <c r="R2217" s="47">
        <v>0</v>
      </c>
      <c r="S2217" s="47">
        <v>575.39</v>
      </c>
      <c r="T2217" s="47">
        <v>517.85</v>
      </c>
      <c r="U2217" s="47">
        <v>517.85</v>
      </c>
      <c r="V2217" t="s">
        <v>71</v>
      </c>
      <c r="W2217" t="s">
        <v>72</v>
      </c>
      <c r="X2217"/>
      <c r="Y2217" t="s">
        <v>240</v>
      </c>
      <c r="Z2217" s="43" t="str">
        <f>Raw_data[[#This Row],[Month]]&amp;Raw_data[[#This Row],[Locations]]&amp;Raw_data[[#This Row],[Looker2]]</f>
        <v>45292Garden OaksDetox</v>
      </c>
      <c r="AA2217" s="44" t="str">
        <f>IFERROR(VLOOKUP(Raw_data[[#This Row],[Description]],'LU Table'!$A$1:$B$50,2,0),"")</f>
        <v>Detox</v>
      </c>
      <c r="AB2217" s="44" t="str">
        <f>TRIM(MID(Raw_data[[#This Row],[Location]],LEN("Positive Recovery- ")+1,LEN(Raw_data[[#This Row],[Location]])))</f>
        <v>Garden Oaks</v>
      </c>
      <c r="AC2217" s="45">
        <f t="shared" si="35"/>
        <v>45292</v>
      </c>
      <c r="AD2217" s="44" t="str">
        <f>VLOOKUP(Raw_data[[#This Row],[Locations]]&amp;Raw_data[[#This Row],[Looker2]],Category!A:E,5,0)</f>
        <v>Company Owned</v>
      </c>
      <c r="AE2217" s="44" t="str">
        <f>Raw_data[[#This Row],[Locations]]&amp;Raw_data[[#This Row],[Looker2]]</f>
        <v>Garden OaksDetox</v>
      </c>
    </row>
    <row r="2218" spans="1:31">
      <c r="A2218" s="15">
        <v>45316</v>
      </c>
      <c r="B2218" s="15">
        <v>45313</v>
      </c>
      <c r="C2218" t="s">
        <v>9</v>
      </c>
      <c r="D2218">
        <v>208541</v>
      </c>
      <c r="E2218" t="s">
        <v>1134</v>
      </c>
      <c r="F2218" t="s">
        <v>269</v>
      </c>
      <c r="G2218" t="s">
        <v>718</v>
      </c>
      <c r="H2218" t="s">
        <v>151</v>
      </c>
      <c r="I2218" t="s">
        <v>232</v>
      </c>
      <c r="J2218" t="s">
        <v>89</v>
      </c>
      <c r="K2218" t="s">
        <v>16</v>
      </c>
      <c r="L2218" t="s">
        <v>131</v>
      </c>
      <c r="M2218">
        <v>1</v>
      </c>
      <c r="N2218" s="47">
        <v>425</v>
      </c>
      <c r="O2218" s="47">
        <v>0</v>
      </c>
      <c r="P2218" s="47">
        <v>0</v>
      </c>
      <c r="Q2218" s="47">
        <v>0</v>
      </c>
      <c r="R2218" s="47">
        <v>0</v>
      </c>
      <c r="S2218" s="47">
        <v>0</v>
      </c>
      <c r="T2218" s="47">
        <v>382.5</v>
      </c>
      <c r="U2218" s="47">
        <v>-42.5</v>
      </c>
      <c r="V2218" t="s">
        <v>71</v>
      </c>
      <c r="W2218" t="s">
        <v>72</v>
      </c>
      <c r="X2218"/>
      <c r="Y2218" t="s">
        <v>240</v>
      </c>
      <c r="Z2218" s="43" t="str">
        <f>Raw_data[[#This Row],[Month]]&amp;Raw_data[[#This Row],[Locations]]&amp;Raw_data[[#This Row],[Looker2]]</f>
        <v>45292Garden OaksRTC</v>
      </c>
      <c r="AA2218" s="44" t="str">
        <f>IFERROR(VLOOKUP(Raw_data[[#This Row],[Description]],'LU Table'!$A$1:$B$50,2,0),"")</f>
        <v>RTC</v>
      </c>
      <c r="AB2218" s="44" t="str">
        <f>TRIM(MID(Raw_data[[#This Row],[Location]],LEN("Positive Recovery- ")+1,LEN(Raw_data[[#This Row],[Location]])))</f>
        <v>Garden Oaks</v>
      </c>
      <c r="AC2218" s="45">
        <f t="shared" si="35"/>
        <v>45292</v>
      </c>
      <c r="AD2218" s="44" t="str">
        <f>VLOOKUP(Raw_data[[#This Row],[Locations]]&amp;Raw_data[[#This Row],[Looker2]],Category!A:E,5,0)</f>
        <v>Company Owned</v>
      </c>
      <c r="AE2218" s="44" t="str">
        <f>Raw_data[[#This Row],[Locations]]&amp;Raw_data[[#This Row],[Looker2]]</f>
        <v>Garden OaksRTC</v>
      </c>
    </row>
    <row r="2219" spans="1:31">
      <c r="A2219" s="15">
        <v>45316</v>
      </c>
      <c r="B2219" s="15">
        <v>45313</v>
      </c>
      <c r="C2219" t="s">
        <v>9</v>
      </c>
      <c r="D2219">
        <v>208598</v>
      </c>
      <c r="E2219" t="s">
        <v>769</v>
      </c>
      <c r="F2219" t="s">
        <v>397</v>
      </c>
      <c r="G2219" t="s">
        <v>770</v>
      </c>
      <c r="H2219" t="s">
        <v>167</v>
      </c>
      <c r="I2219" t="s">
        <v>232</v>
      </c>
      <c r="J2219" t="s">
        <v>91</v>
      </c>
      <c r="K2219" t="s">
        <v>22</v>
      </c>
      <c r="L2219" t="s">
        <v>129</v>
      </c>
      <c r="M2219">
        <v>1</v>
      </c>
      <c r="N2219" s="47">
        <v>320</v>
      </c>
      <c r="O2219" s="47">
        <v>0</v>
      </c>
      <c r="P2219" s="47">
        <v>0</v>
      </c>
      <c r="Q2219" s="47">
        <v>0</v>
      </c>
      <c r="R2219" s="47">
        <v>0</v>
      </c>
      <c r="S2219" s="47">
        <v>0</v>
      </c>
      <c r="T2219" s="47">
        <v>288</v>
      </c>
      <c r="U2219" s="47">
        <v>48</v>
      </c>
      <c r="V2219" t="s">
        <v>71</v>
      </c>
      <c r="W2219" t="s">
        <v>72</v>
      </c>
      <c r="X2219"/>
      <c r="Y2219" t="s">
        <v>240</v>
      </c>
      <c r="Z2219" s="43" t="str">
        <f>Raw_data[[#This Row],[Month]]&amp;Raw_data[[#This Row],[Locations]]&amp;Raw_data[[#This Row],[Looker2]]</f>
        <v>45292AustinPHP</v>
      </c>
      <c r="AA2219" s="44" t="str">
        <f>IFERROR(VLOOKUP(Raw_data[[#This Row],[Description]],'LU Table'!$A$1:$B$50,2,0),"")</f>
        <v>PHP</v>
      </c>
      <c r="AB2219" s="44" t="str">
        <f>TRIM(MID(Raw_data[[#This Row],[Location]],LEN("Positive Recovery- ")+1,LEN(Raw_data[[#This Row],[Location]])))</f>
        <v>Austin</v>
      </c>
      <c r="AC2219" s="45">
        <f t="shared" si="35"/>
        <v>45292</v>
      </c>
      <c r="AD2219" s="44" t="str">
        <f>VLOOKUP(Raw_data[[#This Row],[Locations]]&amp;Raw_data[[#This Row],[Looker2]],Category!A:E,5,0)</f>
        <v>Affiliate</v>
      </c>
      <c r="AE2219" s="44" t="str">
        <f>Raw_data[[#This Row],[Locations]]&amp;Raw_data[[#This Row],[Looker2]]</f>
        <v>AustinPHP</v>
      </c>
    </row>
    <row r="2220" spans="1:31">
      <c r="A2220" s="15">
        <v>45316</v>
      </c>
      <c r="B2220" s="15">
        <v>45313</v>
      </c>
      <c r="C2220" t="s">
        <v>9</v>
      </c>
      <c r="D2220">
        <v>208599</v>
      </c>
      <c r="E2220" t="s">
        <v>1114</v>
      </c>
      <c r="F2220" t="s">
        <v>605</v>
      </c>
      <c r="G2220" t="s">
        <v>1115</v>
      </c>
      <c r="H2220" t="s">
        <v>159</v>
      </c>
      <c r="I2220" t="s">
        <v>232</v>
      </c>
      <c r="J2220" t="s">
        <v>17</v>
      </c>
      <c r="K2220" t="s">
        <v>22</v>
      </c>
      <c r="L2220" t="s">
        <v>128</v>
      </c>
      <c r="M2220">
        <v>1</v>
      </c>
      <c r="N2220" s="47">
        <v>225</v>
      </c>
      <c r="O2220" s="47">
        <v>0</v>
      </c>
      <c r="P2220" s="47">
        <v>0</v>
      </c>
      <c r="Q2220" s="47">
        <v>0</v>
      </c>
      <c r="R2220" s="47">
        <v>0</v>
      </c>
      <c r="S2220" s="47">
        <v>225</v>
      </c>
      <c r="T2220" s="47">
        <v>225</v>
      </c>
      <c r="U2220" s="47">
        <v>225</v>
      </c>
      <c r="V2220" t="s">
        <v>71</v>
      </c>
      <c r="W2220" t="s">
        <v>72</v>
      </c>
      <c r="X2220"/>
      <c r="Y2220" t="s">
        <v>240</v>
      </c>
      <c r="Z2220" s="43" t="str">
        <f>Raw_data[[#This Row],[Month]]&amp;Raw_data[[#This Row],[Locations]]&amp;Raw_data[[#This Row],[Looker2]]</f>
        <v>45292AustinIOP</v>
      </c>
      <c r="AA2220" s="44" t="str">
        <f>IFERROR(VLOOKUP(Raw_data[[#This Row],[Description]],'LU Table'!$A$1:$B$50,2,0),"")</f>
        <v>IOP</v>
      </c>
      <c r="AB2220" s="44" t="str">
        <f>TRIM(MID(Raw_data[[#This Row],[Location]],LEN("Positive Recovery- ")+1,LEN(Raw_data[[#This Row],[Location]])))</f>
        <v>Austin</v>
      </c>
      <c r="AC2220" s="45">
        <f t="shared" si="35"/>
        <v>45292</v>
      </c>
      <c r="AD2220" s="44" t="str">
        <f>VLOOKUP(Raw_data[[#This Row],[Locations]]&amp;Raw_data[[#This Row],[Looker2]],Category!A:E,5,0)</f>
        <v>Affiliate</v>
      </c>
      <c r="AE2220" s="44" t="str">
        <f>Raw_data[[#This Row],[Locations]]&amp;Raw_data[[#This Row],[Looker2]]</f>
        <v>AustinIOP</v>
      </c>
    </row>
    <row r="2221" spans="1:31">
      <c r="A2221" s="15">
        <v>45316</v>
      </c>
      <c r="B2221" s="15">
        <v>45313</v>
      </c>
      <c r="C2221" t="s">
        <v>9</v>
      </c>
      <c r="D2221">
        <v>208600</v>
      </c>
      <c r="E2221" t="s">
        <v>1007</v>
      </c>
      <c r="F2221" t="s">
        <v>460</v>
      </c>
      <c r="G2221" t="s">
        <v>1008</v>
      </c>
      <c r="H2221" t="s">
        <v>159</v>
      </c>
      <c r="I2221" t="s">
        <v>232</v>
      </c>
      <c r="J2221" t="s">
        <v>17</v>
      </c>
      <c r="K2221" t="s">
        <v>22</v>
      </c>
      <c r="L2221" t="s">
        <v>128</v>
      </c>
      <c r="M2221">
        <v>1</v>
      </c>
      <c r="N2221" s="47">
        <v>225</v>
      </c>
      <c r="O2221" s="47">
        <v>0</v>
      </c>
      <c r="P2221" s="47">
        <v>0</v>
      </c>
      <c r="Q2221" s="47">
        <v>0</v>
      </c>
      <c r="R2221" s="47">
        <v>0</v>
      </c>
      <c r="S2221" s="47">
        <v>225</v>
      </c>
      <c r="T2221" s="47">
        <v>225</v>
      </c>
      <c r="U2221" s="47">
        <v>225</v>
      </c>
      <c r="V2221" t="s">
        <v>71</v>
      </c>
      <c r="W2221" t="s">
        <v>72</v>
      </c>
      <c r="X2221"/>
      <c r="Y2221" t="s">
        <v>240</v>
      </c>
      <c r="Z2221" s="43" t="str">
        <f>Raw_data[[#This Row],[Month]]&amp;Raw_data[[#This Row],[Locations]]&amp;Raw_data[[#This Row],[Looker2]]</f>
        <v>45292AustinIOP</v>
      </c>
      <c r="AA2221" s="44" t="str">
        <f>IFERROR(VLOOKUP(Raw_data[[#This Row],[Description]],'LU Table'!$A$1:$B$50,2,0),"")</f>
        <v>IOP</v>
      </c>
      <c r="AB2221" s="44" t="str">
        <f>TRIM(MID(Raw_data[[#This Row],[Location]],LEN("Positive Recovery- ")+1,LEN(Raw_data[[#This Row],[Location]])))</f>
        <v>Austin</v>
      </c>
      <c r="AC2221" s="45">
        <f t="shared" si="35"/>
        <v>45292</v>
      </c>
      <c r="AD2221" s="44" t="str">
        <f>VLOOKUP(Raw_data[[#This Row],[Locations]]&amp;Raw_data[[#This Row],[Looker2]],Category!A:E,5,0)</f>
        <v>Affiliate</v>
      </c>
      <c r="AE2221" s="44" t="str">
        <f>Raw_data[[#This Row],[Locations]]&amp;Raw_data[[#This Row],[Looker2]]</f>
        <v>AustinIOP</v>
      </c>
    </row>
    <row r="2222" spans="1:31">
      <c r="A2222" s="15">
        <v>45316</v>
      </c>
      <c r="B2222" s="15">
        <v>45313</v>
      </c>
      <c r="C2222" t="s">
        <v>9</v>
      </c>
      <c r="D2222">
        <v>208601</v>
      </c>
      <c r="E2222" t="s">
        <v>801</v>
      </c>
      <c r="F2222" t="s">
        <v>302</v>
      </c>
      <c r="G2222" t="s">
        <v>802</v>
      </c>
      <c r="H2222" t="s">
        <v>159</v>
      </c>
      <c r="I2222"/>
      <c r="J2222" t="s">
        <v>17</v>
      </c>
      <c r="K2222" t="s">
        <v>75</v>
      </c>
      <c r="L2222" t="s">
        <v>128</v>
      </c>
      <c r="M2222">
        <v>1</v>
      </c>
      <c r="N2222" s="47">
        <v>125</v>
      </c>
      <c r="O2222" s="47">
        <v>0</v>
      </c>
      <c r="P2222" s="47">
        <v>0</v>
      </c>
      <c r="Q2222" s="47">
        <v>0</v>
      </c>
      <c r="R2222" s="47">
        <v>0</v>
      </c>
      <c r="S2222" s="47">
        <v>125</v>
      </c>
      <c r="T2222" s="47">
        <v>125</v>
      </c>
      <c r="U2222" s="47">
        <v>125</v>
      </c>
      <c r="V2222" t="s">
        <v>71</v>
      </c>
      <c r="W2222" t="s">
        <v>72</v>
      </c>
      <c r="X2222"/>
      <c r="Y2222" t="s">
        <v>240</v>
      </c>
      <c r="Z2222" s="43" t="str">
        <f>Raw_data[[#This Row],[Month]]&amp;Raw_data[[#This Row],[Locations]]&amp;Raw_data[[#This Row],[Looker2]]</f>
        <v>45292The WoodlandsIOP</v>
      </c>
      <c r="AA2222" s="44" t="str">
        <f>IFERROR(VLOOKUP(Raw_data[[#This Row],[Description]],'LU Table'!$A$1:$B$50,2,0),"")</f>
        <v>IOP</v>
      </c>
      <c r="AB2222" s="44" t="str">
        <f>TRIM(MID(Raw_data[[#This Row],[Location]],LEN("Positive Recovery- ")+1,LEN(Raw_data[[#This Row],[Location]])))</f>
        <v>The Woodlands</v>
      </c>
      <c r="AC2222" s="45">
        <f t="shared" si="35"/>
        <v>45292</v>
      </c>
      <c r="AD2222" s="44" t="str">
        <f>VLOOKUP(Raw_data[[#This Row],[Locations]]&amp;Raw_data[[#This Row],[Looker2]],Category!A:E,5,0)</f>
        <v>Affiliate</v>
      </c>
      <c r="AE2222" s="44" t="str">
        <f>Raw_data[[#This Row],[Locations]]&amp;Raw_data[[#This Row],[Looker2]]</f>
        <v>The WoodlandsIOP</v>
      </c>
    </row>
    <row r="2223" spans="1:31">
      <c r="A2223" s="15">
        <v>45316</v>
      </c>
      <c r="B2223" s="15">
        <v>45313</v>
      </c>
      <c r="C2223" t="s">
        <v>9</v>
      </c>
      <c r="D2223">
        <v>208602</v>
      </c>
      <c r="E2223" t="s">
        <v>947</v>
      </c>
      <c r="F2223" t="s">
        <v>267</v>
      </c>
      <c r="G2223" t="s">
        <v>948</v>
      </c>
      <c r="H2223" t="s">
        <v>158</v>
      </c>
      <c r="I2223" t="s">
        <v>232</v>
      </c>
      <c r="J2223" t="s">
        <v>88</v>
      </c>
      <c r="K2223" t="s">
        <v>22</v>
      </c>
      <c r="L2223" t="s">
        <v>128</v>
      </c>
      <c r="M2223">
        <v>1</v>
      </c>
      <c r="N2223" s="47">
        <v>250</v>
      </c>
      <c r="O2223" s="47">
        <v>0</v>
      </c>
      <c r="P2223" s="47">
        <v>0</v>
      </c>
      <c r="Q2223" s="47">
        <v>0</v>
      </c>
      <c r="R2223" s="47">
        <v>0</v>
      </c>
      <c r="S2223" s="47">
        <v>0</v>
      </c>
      <c r="T2223" s="47">
        <v>225</v>
      </c>
      <c r="U2223" s="47">
        <v>-25</v>
      </c>
      <c r="V2223" t="s">
        <v>71</v>
      </c>
      <c r="W2223" t="s">
        <v>72</v>
      </c>
      <c r="X2223"/>
      <c r="Y2223" t="s">
        <v>240</v>
      </c>
      <c r="Z2223" s="43" t="str">
        <f>Raw_data[[#This Row],[Month]]&amp;Raw_data[[#This Row],[Locations]]&amp;Raw_data[[#This Row],[Looker2]]</f>
        <v>45292AustinIOP</v>
      </c>
      <c r="AA2223" s="44" t="str">
        <f>IFERROR(VLOOKUP(Raw_data[[#This Row],[Description]],'LU Table'!$A$1:$B$50,2,0),"")</f>
        <v>IOP</v>
      </c>
      <c r="AB2223" s="44" t="str">
        <f>TRIM(MID(Raw_data[[#This Row],[Location]],LEN("Positive Recovery- ")+1,LEN(Raw_data[[#This Row],[Location]])))</f>
        <v>Austin</v>
      </c>
      <c r="AC2223" s="45">
        <f t="shared" si="35"/>
        <v>45292</v>
      </c>
      <c r="AD2223" s="44" t="str">
        <f>VLOOKUP(Raw_data[[#This Row],[Locations]]&amp;Raw_data[[#This Row],[Looker2]],Category!A:E,5,0)</f>
        <v>Affiliate</v>
      </c>
      <c r="AE2223" s="44" t="str">
        <f>Raw_data[[#This Row],[Locations]]&amp;Raw_data[[#This Row],[Looker2]]</f>
        <v>AustinIOP</v>
      </c>
    </row>
    <row r="2224" spans="1:31">
      <c r="A2224" s="15">
        <v>45316</v>
      </c>
      <c r="B2224" s="15">
        <v>45313</v>
      </c>
      <c r="C2224" t="s">
        <v>9</v>
      </c>
      <c r="D2224">
        <v>208603</v>
      </c>
      <c r="E2224" t="s">
        <v>845</v>
      </c>
      <c r="F2224" t="s">
        <v>846</v>
      </c>
      <c r="G2224" t="s">
        <v>393</v>
      </c>
      <c r="H2224" t="s">
        <v>160</v>
      </c>
      <c r="I2224" t="s">
        <v>232</v>
      </c>
      <c r="J2224" t="s">
        <v>95</v>
      </c>
      <c r="K2224" t="s">
        <v>75</v>
      </c>
      <c r="L2224" t="s">
        <v>128</v>
      </c>
      <c r="M2224">
        <v>1</v>
      </c>
      <c r="N2224" s="47">
        <v>130</v>
      </c>
      <c r="O2224" s="47">
        <v>0</v>
      </c>
      <c r="P2224" s="47">
        <v>0</v>
      </c>
      <c r="Q2224" s="47">
        <v>0</v>
      </c>
      <c r="R2224" s="47">
        <v>0</v>
      </c>
      <c r="S2224" s="47">
        <v>130</v>
      </c>
      <c r="T2224" s="47">
        <v>117</v>
      </c>
      <c r="U2224" s="47">
        <v>117</v>
      </c>
      <c r="V2224" t="s">
        <v>71</v>
      </c>
      <c r="W2224" t="s">
        <v>72</v>
      </c>
      <c r="X2224"/>
      <c r="Y2224" t="s">
        <v>240</v>
      </c>
      <c r="Z2224" s="43" t="str">
        <f>Raw_data[[#This Row],[Month]]&amp;Raw_data[[#This Row],[Locations]]&amp;Raw_data[[#This Row],[Looker2]]</f>
        <v>45292The WoodlandsIOP</v>
      </c>
      <c r="AA2224" s="44" t="str">
        <f>IFERROR(VLOOKUP(Raw_data[[#This Row],[Description]],'LU Table'!$A$1:$B$50,2,0),"")</f>
        <v>IOP</v>
      </c>
      <c r="AB2224" s="44" t="str">
        <f>TRIM(MID(Raw_data[[#This Row],[Location]],LEN("Positive Recovery- ")+1,LEN(Raw_data[[#This Row],[Location]])))</f>
        <v>The Woodlands</v>
      </c>
      <c r="AC2224" s="45">
        <f t="shared" si="35"/>
        <v>45292</v>
      </c>
      <c r="AD2224" s="44" t="str">
        <f>VLOOKUP(Raw_data[[#This Row],[Locations]]&amp;Raw_data[[#This Row],[Looker2]],Category!A:E,5,0)</f>
        <v>Affiliate</v>
      </c>
      <c r="AE2224" s="44" t="str">
        <f>Raw_data[[#This Row],[Locations]]&amp;Raw_data[[#This Row],[Looker2]]</f>
        <v>The WoodlandsIOP</v>
      </c>
    </row>
    <row r="2225" spans="1:31">
      <c r="A2225" s="15">
        <v>45316</v>
      </c>
      <c r="B2225" s="15">
        <v>45313</v>
      </c>
      <c r="C2225" t="s">
        <v>9</v>
      </c>
      <c r="D2225">
        <v>208604</v>
      </c>
      <c r="E2225" t="s">
        <v>667</v>
      </c>
      <c r="F2225" t="s">
        <v>264</v>
      </c>
      <c r="G2225" t="s">
        <v>334</v>
      </c>
      <c r="H2225" t="s">
        <v>160</v>
      </c>
      <c r="I2225" t="s">
        <v>232</v>
      </c>
      <c r="J2225" t="s">
        <v>90</v>
      </c>
      <c r="K2225" t="s">
        <v>75</v>
      </c>
      <c r="L2225" t="s">
        <v>128</v>
      </c>
      <c r="M2225">
        <v>1</v>
      </c>
      <c r="N2225" s="47">
        <v>220</v>
      </c>
      <c r="O2225" s="47">
        <v>0</v>
      </c>
      <c r="P2225" s="47">
        <v>0</v>
      </c>
      <c r="Q2225" s="47">
        <v>0</v>
      </c>
      <c r="R2225" s="47">
        <v>0</v>
      </c>
      <c r="S2225" s="47">
        <v>8</v>
      </c>
      <c r="T2225" s="47">
        <v>198</v>
      </c>
      <c r="U2225" s="47">
        <v>-14</v>
      </c>
      <c r="V2225" t="s">
        <v>71</v>
      </c>
      <c r="W2225" t="s">
        <v>72</v>
      </c>
      <c r="X2225"/>
      <c r="Y2225" t="s">
        <v>240</v>
      </c>
      <c r="Z2225" s="43" t="str">
        <f>Raw_data[[#This Row],[Month]]&amp;Raw_data[[#This Row],[Locations]]&amp;Raw_data[[#This Row],[Looker2]]</f>
        <v>45292The WoodlandsIOP</v>
      </c>
      <c r="AA2225" s="44" t="str">
        <f>IFERROR(VLOOKUP(Raw_data[[#This Row],[Description]],'LU Table'!$A$1:$B$50,2,0),"")</f>
        <v>IOP</v>
      </c>
      <c r="AB2225" s="44" t="str">
        <f>TRIM(MID(Raw_data[[#This Row],[Location]],LEN("Positive Recovery- ")+1,LEN(Raw_data[[#This Row],[Location]])))</f>
        <v>The Woodlands</v>
      </c>
      <c r="AC2225" s="45">
        <f t="shared" si="35"/>
        <v>45292</v>
      </c>
      <c r="AD2225" s="44" t="str">
        <f>VLOOKUP(Raw_data[[#This Row],[Locations]]&amp;Raw_data[[#This Row],[Looker2]],Category!A:E,5,0)</f>
        <v>Affiliate</v>
      </c>
      <c r="AE2225" s="44" t="str">
        <f>Raw_data[[#This Row],[Locations]]&amp;Raw_data[[#This Row],[Looker2]]</f>
        <v>The WoodlandsIOP</v>
      </c>
    </row>
    <row r="2226" spans="1:31">
      <c r="A2226" s="15">
        <v>45316</v>
      </c>
      <c r="B2226" s="15">
        <v>45313</v>
      </c>
      <c r="C2226" t="s">
        <v>9</v>
      </c>
      <c r="D2226">
        <v>208605</v>
      </c>
      <c r="E2226" t="s">
        <v>829</v>
      </c>
      <c r="F2226" t="s">
        <v>333</v>
      </c>
      <c r="G2226" t="s">
        <v>440</v>
      </c>
      <c r="H2226" t="s">
        <v>160</v>
      </c>
      <c r="I2226" t="s">
        <v>232</v>
      </c>
      <c r="J2226" t="s">
        <v>94</v>
      </c>
      <c r="K2226" t="s">
        <v>75</v>
      </c>
      <c r="L2226" t="s">
        <v>128</v>
      </c>
      <c r="M2226">
        <v>1</v>
      </c>
      <c r="N2226" s="47">
        <v>215</v>
      </c>
      <c r="O2226" s="47">
        <v>0</v>
      </c>
      <c r="P2226" s="47">
        <v>0</v>
      </c>
      <c r="Q2226" s="47">
        <v>0</v>
      </c>
      <c r="R2226" s="47">
        <v>0</v>
      </c>
      <c r="S2226" s="47">
        <v>215</v>
      </c>
      <c r="T2226" s="47">
        <v>193.5</v>
      </c>
      <c r="U2226" s="47">
        <v>193.5</v>
      </c>
      <c r="V2226" t="s">
        <v>71</v>
      </c>
      <c r="W2226" t="s">
        <v>72</v>
      </c>
      <c r="X2226"/>
      <c r="Y2226" t="s">
        <v>240</v>
      </c>
      <c r="Z2226" s="43" t="str">
        <f>Raw_data[[#This Row],[Month]]&amp;Raw_data[[#This Row],[Locations]]&amp;Raw_data[[#This Row],[Looker2]]</f>
        <v>45292The WoodlandsIOP</v>
      </c>
      <c r="AA2226" s="44" t="str">
        <f>IFERROR(VLOOKUP(Raw_data[[#This Row],[Description]],'LU Table'!$A$1:$B$50,2,0),"")</f>
        <v>IOP</v>
      </c>
      <c r="AB2226" s="44" t="str">
        <f>TRIM(MID(Raw_data[[#This Row],[Location]],LEN("Positive Recovery- ")+1,LEN(Raw_data[[#This Row],[Location]])))</f>
        <v>The Woodlands</v>
      </c>
      <c r="AC2226" s="45">
        <f t="shared" si="35"/>
        <v>45292</v>
      </c>
      <c r="AD2226" s="44" t="str">
        <f>VLOOKUP(Raw_data[[#This Row],[Locations]]&amp;Raw_data[[#This Row],[Looker2]],Category!A:E,5,0)</f>
        <v>Affiliate</v>
      </c>
      <c r="AE2226" s="44" t="str">
        <f>Raw_data[[#This Row],[Locations]]&amp;Raw_data[[#This Row],[Looker2]]</f>
        <v>The WoodlandsIOP</v>
      </c>
    </row>
    <row r="2227" spans="1:31">
      <c r="A2227" s="15">
        <v>45316</v>
      </c>
      <c r="B2227" s="15">
        <v>45313</v>
      </c>
      <c r="C2227" t="s">
        <v>9</v>
      </c>
      <c r="D2227">
        <v>208606</v>
      </c>
      <c r="E2227" t="s">
        <v>1085</v>
      </c>
      <c r="F2227" t="s">
        <v>330</v>
      </c>
      <c r="G2227" t="s">
        <v>1086</v>
      </c>
      <c r="H2227" t="s">
        <v>166</v>
      </c>
      <c r="I2227" t="s">
        <v>232</v>
      </c>
      <c r="J2227" t="s">
        <v>94</v>
      </c>
      <c r="K2227" t="s">
        <v>75</v>
      </c>
      <c r="L2227" t="s">
        <v>129</v>
      </c>
      <c r="M2227">
        <v>1</v>
      </c>
      <c r="N2227" s="47">
        <v>325</v>
      </c>
      <c r="O2227" s="47">
        <v>0</v>
      </c>
      <c r="P2227" s="47">
        <v>0</v>
      </c>
      <c r="Q2227" s="47">
        <v>0</v>
      </c>
      <c r="R2227" s="47">
        <v>0</v>
      </c>
      <c r="S2227" s="47">
        <v>325</v>
      </c>
      <c r="T2227" s="47">
        <v>292.5</v>
      </c>
      <c r="U2227" s="47">
        <v>292.5</v>
      </c>
      <c r="V2227" t="s">
        <v>71</v>
      </c>
      <c r="W2227" t="s">
        <v>72</v>
      </c>
      <c r="X2227"/>
      <c r="Y2227" t="s">
        <v>240</v>
      </c>
      <c r="Z2227" s="43" t="str">
        <f>Raw_data[[#This Row],[Month]]&amp;Raw_data[[#This Row],[Locations]]&amp;Raw_data[[#This Row],[Looker2]]</f>
        <v>45292The WoodlandsPHP</v>
      </c>
      <c r="AA2227" s="44" t="str">
        <f>IFERROR(VLOOKUP(Raw_data[[#This Row],[Description]],'LU Table'!$A$1:$B$50,2,0),"")</f>
        <v>PHP</v>
      </c>
      <c r="AB2227" s="44" t="str">
        <f>TRIM(MID(Raw_data[[#This Row],[Location]],LEN("Positive Recovery- ")+1,LEN(Raw_data[[#This Row],[Location]])))</f>
        <v>The Woodlands</v>
      </c>
      <c r="AC2227" s="45">
        <f t="shared" si="35"/>
        <v>45292</v>
      </c>
      <c r="AD2227" s="44" t="str">
        <f>VLOOKUP(Raw_data[[#This Row],[Locations]]&amp;Raw_data[[#This Row],[Looker2]],Category!A:E,5,0)</f>
        <v>Affiliate</v>
      </c>
      <c r="AE2227" s="44" t="str">
        <f>Raw_data[[#This Row],[Locations]]&amp;Raw_data[[#This Row],[Looker2]]</f>
        <v>The WoodlandsPHP</v>
      </c>
    </row>
    <row r="2228" spans="1:31">
      <c r="A2228" s="15">
        <v>45316</v>
      </c>
      <c r="B2228" s="15">
        <v>45313</v>
      </c>
      <c r="C2228" t="s">
        <v>9</v>
      </c>
      <c r="D2228">
        <v>208607</v>
      </c>
      <c r="E2228" t="s">
        <v>943</v>
      </c>
      <c r="F2228" t="s">
        <v>305</v>
      </c>
      <c r="G2228" t="s">
        <v>944</v>
      </c>
      <c r="H2228" t="s">
        <v>159</v>
      </c>
      <c r="I2228" t="s">
        <v>232</v>
      </c>
      <c r="J2228" t="s">
        <v>17</v>
      </c>
      <c r="K2228" t="s">
        <v>22</v>
      </c>
      <c r="L2228" t="s">
        <v>128</v>
      </c>
      <c r="M2228">
        <v>1</v>
      </c>
      <c r="N2228" s="47">
        <v>225</v>
      </c>
      <c r="O2228" s="47">
        <v>0</v>
      </c>
      <c r="P2228" s="47">
        <v>0</v>
      </c>
      <c r="Q2228" s="47">
        <v>0</v>
      </c>
      <c r="R2228" s="47">
        <v>0</v>
      </c>
      <c r="S2228" s="47">
        <v>225</v>
      </c>
      <c r="T2228" s="47">
        <v>225</v>
      </c>
      <c r="U2228" s="47">
        <v>225</v>
      </c>
      <c r="V2228" t="s">
        <v>71</v>
      </c>
      <c r="W2228" t="s">
        <v>72</v>
      </c>
      <c r="X2228"/>
      <c r="Y2228" t="s">
        <v>240</v>
      </c>
      <c r="Z2228" s="43" t="str">
        <f>Raw_data[[#This Row],[Month]]&amp;Raw_data[[#This Row],[Locations]]&amp;Raw_data[[#This Row],[Looker2]]</f>
        <v>45292AustinIOP</v>
      </c>
      <c r="AA2228" s="44" t="str">
        <f>IFERROR(VLOOKUP(Raw_data[[#This Row],[Description]],'LU Table'!$A$1:$B$50,2,0),"")</f>
        <v>IOP</v>
      </c>
      <c r="AB2228" s="44" t="str">
        <f>TRIM(MID(Raw_data[[#This Row],[Location]],LEN("Positive Recovery- ")+1,LEN(Raw_data[[#This Row],[Location]])))</f>
        <v>Austin</v>
      </c>
      <c r="AC2228" s="45">
        <f t="shared" si="35"/>
        <v>45292</v>
      </c>
      <c r="AD2228" s="44" t="str">
        <f>VLOOKUP(Raw_data[[#This Row],[Locations]]&amp;Raw_data[[#This Row],[Looker2]],Category!A:E,5,0)</f>
        <v>Affiliate</v>
      </c>
      <c r="AE2228" s="44" t="str">
        <f>Raw_data[[#This Row],[Locations]]&amp;Raw_data[[#This Row],[Looker2]]</f>
        <v>AustinIOP</v>
      </c>
    </row>
    <row r="2229" spans="1:31">
      <c r="A2229" s="15">
        <v>45316</v>
      </c>
      <c r="B2229" s="15">
        <v>45313</v>
      </c>
      <c r="C2229" t="s">
        <v>9</v>
      </c>
      <c r="D2229">
        <v>208608</v>
      </c>
      <c r="E2229" t="s">
        <v>1083</v>
      </c>
      <c r="F2229" t="s">
        <v>275</v>
      </c>
      <c r="G2229" t="s">
        <v>1084</v>
      </c>
      <c r="H2229" t="s">
        <v>158</v>
      </c>
      <c r="I2229" t="s">
        <v>232</v>
      </c>
      <c r="J2229" t="s">
        <v>103</v>
      </c>
      <c r="K2229" t="s">
        <v>62</v>
      </c>
      <c r="L2229" t="s">
        <v>128</v>
      </c>
      <c r="M2229">
        <v>1</v>
      </c>
      <c r="N2229" s="47">
        <v>250</v>
      </c>
      <c r="O2229" s="47">
        <v>0</v>
      </c>
      <c r="P2229" s="47">
        <v>0</v>
      </c>
      <c r="Q2229" s="47">
        <v>0</v>
      </c>
      <c r="R2229" s="47">
        <v>0</v>
      </c>
      <c r="S2229" s="47">
        <v>0</v>
      </c>
      <c r="T2229" s="47">
        <v>225</v>
      </c>
      <c r="U2229" s="47">
        <v>10</v>
      </c>
      <c r="V2229" t="s">
        <v>71</v>
      </c>
      <c r="W2229" t="s">
        <v>72</v>
      </c>
      <c r="X2229"/>
      <c r="Y2229" t="s">
        <v>240</v>
      </c>
      <c r="Z2229" s="43" t="str">
        <f>Raw_data[[#This Row],[Month]]&amp;Raw_data[[#This Row],[Locations]]&amp;Raw_data[[#This Row],[Looker2]]</f>
        <v>45292SugarlandIOP</v>
      </c>
      <c r="AA2229" s="44" t="str">
        <f>IFERROR(VLOOKUP(Raw_data[[#This Row],[Description]],'LU Table'!$A$1:$B$50,2,0),"")</f>
        <v>IOP</v>
      </c>
      <c r="AB2229" s="44" t="str">
        <f>TRIM(MID(Raw_data[[#This Row],[Location]],LEN("Positive Recovery- ")+1,LEN(Raw_data[[#This Row],[Location]])))</f>
        <v>Sugarland</v>
      </c>
      <c r="AC2229" s="45">
        <f t="shared" si="35"/>
        <v>45292</v>
      </c>
      <c r="AD2229" s="44" t="str">
        <f>VLOOKUP(Raw_data[[#This Row],[Locations]]&amp;Raw_data[[#This Row],[Looker2]],Category!A:E,5,0)</f>
        <v>Affiliate</v>
      </c>
      <c r="AE2229" s="44" t="str">
        <f>Raw_data[[#This Row],[Locations]]&amp;Raw_data[[#This Row],[Looker2]]</f>
        <v>SugarlandIOP</v>
      </c>
    </row>
    <row r="2230" spans="1:31">
      <c r="A2230" s="15">
        <v>45316</v>
      </c>
      <c r="B2230" s="15">
        <v>45313</v>
      </c>
      <c r="C2230" t="s">
        <v>9</v>
      </c>
      <c r="D2230">
        <v>208609</v>
      </c>
      <c r="E2230" t="s">
        <v>1012</v>
      </c>
      <c r="F2230" t="s">
        <v>650</v>
      </c>
      <c r="G2230" t="s">
        <v>1013</v>
      </c>
      <c r="H2230" t="s">
        <v>157</v>
      </c>
      <c r="I2230" t="s">
        <v>232</v>
      </c>
      <c r="J2230" t="s">
        <v>88</v>
      </c>
      <c r="K2230" t="s">
        <v>62</v>
      </c>
      <c r="L2230" t="s">
        <v>129</v>
      </c>
      <c r="M2230">
        <v>1</v>
      </c>
      <c r="N2230" s="47">
        <v>400</v>
      </c>
      <c r="O2230" s="47">
        <v>0</v>
      </c>
      <c r="P2230" s="47">
        <v>0</v>
      </c>
      <c r="Q2230" s="47">
        <v>0</v>
      </c>
      <c r="R2230" s="47">
        <v>0</v>
      </c>
      <c r="S2230" s="47">
        <v>0</v>
      </c>
      <c r="T2230" s="47">
        <v>360</v>
      </c>
      <c r="U2230" s="47">
        <v>0</v>
      </c>
      <c r="V2230" t="s">
        <v>71</v>
      </c>
      <c r="W2230" t="s">
        <v>72</v>
      </c>
      <c r="X2230"/>
      <c r="Y2230" t="s">
        <v>240</v>
      </c>
      <c r="Z2230" s="43" t="str">
        <f>Raw_data[[#This Row],[Month]]&amp;Raw_data[[#This Row],[Locations]]&amp;Raw_data[[#This Row],[Looker2]]</f>
        <v>45292SugarlandPHP</v>
      </c>
      <c r="AA2230" s="44" t="str">
        <f>IFERROR(VLOOKUP(Raw_data[[#This Row],[Description]],'LU Table'!$A$1:$B$50,2,0),"")</f>
        <v>PHP</v>
      </c>
      <c r="AB2230" s="44" t="str">
        <f>TRIM(MID(Raw_data[[#This Row],[Location]],LEN("Positive Recovery- ")+1,LEN(Raw_data[[#This Row],[Location]])))</f>
        <v>Sugarland</v>
      </c>
      <c r="AC2230" s="45">
        <f t="shared" si="35"/>
        <v>45292</v>
      </c>
      <c r="AD2230" s="44" t="str">
        <f>VLOOKUP(Raw_data[[#This Row],[Locations]]&amp;Raw_data[[#This Row],[Looker2]],Category!A:E,5,0)</f>
        <v>Affiliate</v>
      </c>
      <c r="AE2230" s="44" t="str">
        <f>Raw_data[[#This Row],[Locations]]&amp;Raw_data[[#This Row],[Looker2]]</f>
        <v>SugarlandPHP</v>
      </c>
    </row>
    <row r="2231" spans="1:31">
      <c r="A2231" s="15">
        <v>45316</v>
      </c>
      <c r="B2231" s="15">
        <v>45313</v>
      </c>
      <c r="C2231" t="s">
        <v>9</v>
      </c>
      <c r="D2231">
        <v>208610</v>
      </c>
      <c r="E2231" t="s">
        <v>842</v>
      </c>
      <c r="F2231" t="s">
        <v>676</v>
      </c>
      <c r="G2231" t="s">
        <v>308</v>
      </c>
      <c r="H2231" t="s">
        <v>158</v>
      </c>
      <c r="I2231" t="s">
        <v>232</v>
      </c>
      <c r="J2231" t="s">
        <v>749</v>
      </c>
      <c r="K2231" t="s">
        <v>62</v>
      </c>
      <c r="L2231" t="s">
        <v>128</v>
      </c>
      <c r="M2231">
        <v>1</v>
      </c>
      <c r="N2231" s="47">
        <v>158</v>
      </c>
      <c r="O2231" s="47">
        <v>0</v>
      </c>
      <c r="P2231" s="47">
        <v>0</v>
      </c>
      <c r="Q2231" s="47">
        <v>0</v>
      </c>
      <c r="R2231" s="47">
        <v>0</v>
      </c>
      <c r="S2231" s="47">
        <v>158</v>
      </c>
      <c r="T2231" s="47">
        <v>142.19999999999999</v>
      </c>
      <c r="U2231" s="47">
        <v>142.19999999999999</v>
      </c>
      <c r="V2231" t="s">
        <v>71</v>
      </c>
      <c r="W2231" t="s">
        <v>72</v>
      </c>
      <c r="X2231"/>
      <c r="Y2231" t="s">
        <v>240</v>
      </c>
      <c r="Z2231" s="43" t="str">
        <f>Raw_data[[#This Row],[Month]]&amp;Raw_data[[#This Row],[Locations]]&amp;Raw_data[[#This Row],[Looker2]]</f>
        <v>45292SugarlandIOP</v>
      </c>
      <c r="AA2231" s="44" t="str">
        <f>IFERROR(VLOOKUP(Raw_data[[#This Row],[Description]],'LU Table'!$A$1:$B$50,2,0),"")</f>
        <v>IOP</v>
      </c>
      <c r="AB2231" s="44" t="str">
        <f>TRIM(MID(Raw_data[[#This Row],[Location]],LEN("Positive Recovery- ")+1,LEN(Raw_data[[#This Row],[Location]])))</f>
        <v>Sugarland</v>
      </c>
      <c r="AC2231" s="45">
        <f t="shared" si="35"/>
        <v>45292</v>
      </c>
      <c r="AD2231" s="44" t="str">
        <f>VLOOKUP(Raw_data[[#This Row],[Locations]]&amp;Raw_data[[#This Row],[Looker2]],Category!A:E,5,0)</f>
        <v>Affiliate</v>
      </c>
      <c r="AE2231" s="44" t="str">
        <f>Raw_data[[#This Row],[Locations]]&amp;Raw_data[[#This Row],[Looker2]]</f>
        <v>SugarlandIOP</v>
      </c>
    </row>
    <row r="2232" spans="1:31">
      <c r="A2232" s="15">
        <v>45316</v>
      </c>
      <c r="B2232" s="15">
        <v>45313</v>
      </c>
      <c r="C2232" t="s">
        <v>9</v>
      </c>
      <c r="D2232">
        <v>208611</v>
      </c>
      <c r="E2232" t="s">
        <v>1135</v>
      </c>
      <c r="F2232" t="s">
        <v>289</v>
      </c>
      <c r="G2232" t="s">
        <v>1136</v>
      </c>
      <c r="H2232" t="s">
        <v>158</v>
      </c>
      <c r="I2232" t="s">
        <v>232</v>
      </c>
      <c r="J2232" t="s">
        <v>87</v>
      </c>
      <c r="K2232" t="s">
        <v>62</v>
      </c>
      <c r="L2232" t="s">
        <v>128</v>
      </c>
      <c r="M2232">
        <v>1</v>
      </c>
      <c r="N2232" s="47">
        <v>275</v>
      </c>
      <c r="O2232" s="47">
        <v>0</v>
      </c>
      <c r="P2232" s="47">
        <v>0</v>
      </c>
      <c r="Q2232" s="47">
        <v>0</v>
      </c>
      <c r="R2232" s="47">
        <v>0</v>
      </c>
      <c r="S2232" s="47">
        <v>275</v>
      </c>
      <c r="T2232" s="47">
        <v>247.5</v>
      </c>
      <c r="U2232" s="47">
        <v>247.5</v>
      </c>
      <c r="V2232" t="s">
        <v>71</v>
      </c>
      <c r="W2232" t="s">
        <v>72</v>
      </c>
      <c r="X2232"/>
      <c r="Y2232" t="s">
        <v>240</v>
      </c>
      <c r="Z2232" s="43" t="str">
        <f>Raw_data[[#This Row],[Month]]&amp;Raw_data[[#This Row],[Locations]]&amp;Raw_data[[#This Row],[Looker2]]</f>
        <v>45292SugarlandIOP</v>
      </c>
      <c r="AA2232" s="44" t="str">
        <f>IFERROR(VLOOKUP(Raw_data[[#This Row],[Description]],'LU Table'!$A$1:$B$50,2,0),"")</f>
        <v>IOP</v>
      </c>
      <c r="AB2232" s="44" t="str">
        <f>TRIM(MID(Raw_data[[#This Row],[Location]],LEN("Positive Recovery- ")+1,LEN(Raw_data[[#This Row],[Location]])))</f>
        <v>Sugarland</v>
      </c>
      <c r="AC2232" s="45">
        <f t="shared" si="35"/>
        <v>45292</v>
      </c>
      <c r="AD2232" s="44" t="str">
        <f>VLOOKUP(Raw_data[[#This Row],[Locations]]&amp;Raw_data[[#This Row],[Looker2]],Category!A:E,5,0)</f>
        <v>Affiliate</v>
      </c>
      <c r="AE2232" s="44" t="str">
        <f>Raw_data[[#This Row],[Locations]]&amp;Raw_data[[#This Row],[Looker2]]</f>
        <v>SugarlandIOP</v>
      </c>
    </row>
    <row r="2233" spans="1:31">
      <c r="A2233" s="15">
        <v>45316</v>
      </c>
      <c r="B2233" s="15">
        <v>45313</v>
      </c>
      <c r="C2233" t="s">
        <v>9</v>
      </c>
      <c r="D2233">
        <v>208612</v>
      </c>
      <c r="E2233" t="s">
        <v>1094</v>
      </c>
      <c r="F2233" t="s">
        <v>332</v>
      </c>
      <c r="G2233" t="s">
        <v>1095</v>
      </c>
      <c r="H2233" t="s">
        <v>158</v>
      </c>
      <c r="I2233" t="s">
        <v>232</v>
      </c>
      <c r="J2233" t="s">
        <v>92</v>
      </c>
      <c r="K2233" t="s">
        <v>62</v>
      </c>
      <c r="L2233" t="s">
        <v>128</v>
      </c>
      <c r="M2233">
        <v>1</v>
      </c>
      <c r="N2233" s="47">
        <v>190</v>
      </c>
      <c r="O2233" s="47">
        <v>0</v>
      </c>
      <c r="P2233" s="47">
        <v>0</v>
      </c>
      <c r="Q2233" s="47">
        <v>0</v>
      </c>
      <c r="R2233" s="47">
        <v>0</v>
      </c>
      <c r="S2233" s="47">
        <v>190</v>
      </c>
      <c r="T2233" s="47">
        <v>171</v>
      </c>
      <c r="U2233" s="47">
        <v>171</v>
      </c>
      <c r="V2233" t="s">
        <v>71</v>
      </c>
      <c r="W2233" t="s">
        <v>72</v>
      </c>
      <c r="X2233"/>
      <c r="Y2233" t="s">
        <v>240</v>
      </c>
      <c r="Z2233" s="43" t="str">
        <f>Raw_data[[#This Row],[Month]]&amp;Raw_data[[#This Row],[Locations]]&amp;Raw_data[[#This Row],[Looker2]]</f>
        <v>45292SugarlandIOP</v>
      </c>
      <c r="AA2233" s="44" t="str">
        <f>IFERROR(VLOOKUP(Raw_data[[#This Row],[Description]],'LU Table'!$A$1:$B$50,2,0),"")</f>
        <v>IOP</v>
      </c>
      <c r="AB2233" s="44" t="str">
        <f>TRIM(MID(Raw_data[[#This Row],[Location]],LEN("Positive Recovery- ")+1,LEN(Raw_data[[#This Row],[Location]])))</f>
        <v>Sugarland</v>
      </c>
      <c r="AC2233" s="45">
        <f t="shared" si="35"/>
        <v>45292</v>
      </c>
      <c r="AD2233" s="44" t="str">
        <f>VLOOKUP(Raw_data[[#This Row],[Locations]]&amp;Raw_data[[#This Row],[Looker2]],Category!A:E,5,0)</f>
        <v>Affiliate</v>
      </c>
      <c r="AE2233" s="44" t="str">
        <f>Raw_data[[#This Row],[Locations]]&amp;Raw_data[[#This Row],[Looker2]]</f>
        <v>SugarlandIOP</v>
      </c>
    </row>
    <row r="2234" spans="1:31">
      <c r="A2234" s="15">
        <v>45316</v>
      </c>
      <c r="B2234" s="15">
        <v>45313</v>
      </c>
      <c r="C2234" t="s">
        <v>9</v>
      </c>
      <c r="D2234">
        <v>208613</v>
      </c>
      <c r="E2234" t="s">
        <v>885</v>
      </c>
      <c r="F2234" t="s">
        <v>886</v>
      </c>
      <c r="G2234" t="s">
        <v>887</v>
      </c>
      <c r="H2234" t="s">
        <v>160</v>
      </c>
      <c r="I2234" t="s">
        <v>232</v>
      </c>
      <c r="J2234" t="s">
        <v>90</v>
      </c>
      <c r="K2234" t="s">
        <v>62</v>
      </c>
      <c r="L2234" t="s">
        <v>128</v>
      </c>
      <c r="M2234">
        <v>1</v>
      </c>
      <c r="N2234" s="47">
        <v>220</v>
      </c>
      <c r="O2234" s="47">
        <v>0</v>
      </c>
      <c r="P2234" s="47">
        <v>0</v>
      </c>
      <c r="Q2234" s="47">
        <v>0</v>
      </c>
      <c r="R2234" s="47">
        <v>0</v>
      </c>
      <c r="S2234" s="47">
        <v>8</v>
      </c>
      <c r="T2234" s="47">
        <v>198</v>
      </c>
      <c r="U2234" s="47">
        <v>39</v>
      </c>
      <c r="V2234" t="s">
        <v>71</v>
      </c>
      <c r="W2234" t="s">
        <v>72</v>
      </c>
      <c r="X2234"/>
      <c r="Y2234" t="s">
        <v>240</v>
      </c>
      <c r="Z2234" s="43" t="str">
        <f>Raw_data[[#This Row],[Month]]&amp;Raw_data[[#This Row],[Locations]]&amp;Raw_data[[#This Row],[Looker2]]</f>
        <v>45292SugarlandIOP</v>
      </c>
      <c r="AA2234" s="44" t="str">
        <f>IFERROR(VLOOKUP(Raw_data[[#This Row],[Description]],'LU Table'!$A$1:$B$50,2,0),"")</f>
        <v>IOP</v>
      </c>
      <c r="AB2234" s="44" t="str">
        <f>TRIM(MID(Raw_data[[#This Row],[Location]],LEN("Positive Recovery- ")+1,LEN(Raw_data[[#This Row],[Location]])))</f>
        <v>Sugarland</v>
      </c>
      <c r="AC2234" s="45">
        <f t="shared" si="35"/>
        <v>45292</v>
      </c>
      <c r="AD2234" s="44" t="str">
        <f>VLOOKUP(Raw_data[[#This Row],[Locations]]&amp;Raw_data[[#This Row],[Looker2]],Category!A:E,5,0)</f>
        <v>Affiliate</v>
      </c>
      <c r="AE2234" s="44" t="str">
        <f>Raw_data[[#This Row],[Locations]]&amp;Raw_data[[#This Row],[Looker2]]</f>
        <v>SugarlandIOP</v>
      </c>
    </row>
    <row r="2235" spans="1:31">
      <c r="A2235" s="15">
        <v>45316</v>
      </c>
      <c r="B2235" s="15">
        <v>45313</v>
      </c>
      <c r="C2235" t="s">
        <v>9</v>
      </c>
      <c r="D2235">
        <v>208614</v>
      </c>
      <c r="E2235" t="s">
        <v>771</v>
      </c>
      <c r="F2235" t="s">
        <v>434</v>
      </c>
      <c r="G2235" t="s">
        <v>327</v>
      </c>
      <c r="H2235" t="s">
        <v>158</v>
      </c>
      <c r="I2235" t="s">
        <v>232</v>
      </c>
      <c r="J2235" t="s">
        <v>932</v>
      </c>
      <c r="K2235" t="s">
        <v>62</v>
      </c>
      <c r="L2235" t="s">
        <v>128</v>
      </c>
      <c r="M2235">
        <v>1</v>
      </c>
      <c r="N2235" s="47">
        <v>700</v>
      </c>
      <c r="O2235" s="47">
        <v>0</v>
      </c>
      <c r="P2235" s="47">
        <v>0</v>
      </c>
      <c r="Q2235" s="47">
        <v>0</v>
      </c>
      <c r="R2235" s="47">
        <v>0</v>
      </c>
      <c r="S2235" s="47">
        <v>700</v>
      </c>
      <c r="T2235" s="47">
        <v>630</v>
      </c>
      <c r="U2235" s="47">
        <v>630</v>
      </c>
      <c r="V2235" t="s">
        <v>71</v>
      </c>
      <c r="W2235" t="s">
        <v>72</v>
      </c>
      <c r="X2235"/>
      <c r="Y2235" t="s">
        <v>240</v>
      </c>
      <c r="Z2235" s="43" t="str">
        <f>Raw_data[[#This Row],[Month]]&amp;Raw_data[[#This Row],[Locations]]&amp;Raw_data[[#This Row],[Looker2]]</f>
        <v>45292SugarlandIOP</v>
      </c>
      <c r="AA2235" s="44" t="str">
        <f>IFERROR(VLOOKUP(Raw_data[[#This Row],[Description]],'LU Table'!$A$1:$B$50,2,0),"")</f>
        <v>IOP</v>
      </c>
      <c r="AB2235" s="44" t="str">
        <f>TRIM(MID(Raw_data[[#This Row],[Location]],LEN("Positive Recovery- ")+1,LEN(Raw_data[[#This Row],[Location]])))</f>
        <v>Sugarland</v>
      </c>
      <c r="AC2235" s="45">
        <f t="shared" si="35"/>
        <v>45292</v>
      </c>
      <c r="AD2235" s="44" t="str">
        <f>VLOOKUP(Raw_data[[#This Row],[Locations]]&amp;Raw_data[[#This Row],[Looker2]],Category!A:E,5,0)</f>
        <v>Affiliate</v>
      </c>
      <c r="AE2235" s="44" t="str">
        <f>Raw_data[[#This Row],[Locations]]&amp;Raw_data[[#This Row],[Looker2]]</f>
        <v>SugarlandIOP</v>
      </c>
    </row>
    <row r="2236" spans="1:31">
      <c r="A2236" s="15">
        <v>45316</v>
      </c>
      <c r="B2236" s="15">
        <v>45313</v>
      </c>
      <c r="C2236" t="s">
        <v>9</v>
      </c>
      <c r="D2236">
        <v>208615</v>
      </c>
      <c r="E2236" t="s">
        <v>1050</v>
      </c>
      <c r="F2236" t="s">
        <v>1051</v>
      </c>
      <c r="G2236" t="s">
        <v>1052</v>
      </c>
      <c r="H2236" t="s">
        <v>160</v>
      </c>
      <c r="I2236" t="s">
        <v>232</v>
      </c>
      <c r="J2236" t="s">
        <v>95</v>
      </c>
      <c r="K2236" t="s">
        <v>62</v>
      </c>
      <c r="L2236" t="s">
        <v>128</v>
      </c>
      <c r="M2236">
        <v>1</v>
      </c>
      <c r="N2236" s="47">
        <v>130</v>
      </c>
      <c r="O2236" s="47">
        <v>0</v>
      </c>
      <c r="P2236" s="47">
        <v>0</v>
      </c>
      <c r="Q2236" s="47">
        <v>0</v>
      </c>
      <c r="R2236" s="47">
        <v>0</v>
      </c>
      <c r="S2236" s="47">
        <v>0</v>
      </c>
      <c r="T2236" s="47">
        <v>117</v>
      </c>
      <c r="U2236" s="47">
        <v>19.5</v>
      </c>
      <c r="V2236" t="s">
        <v>71</v>
      </c>
      <c r="W2236" t="s">
        <v>72</v>
      </c>
      <c r="X2236"/>
      <c r="Y2236" t="s">
        <v>240</v>
      </c>
      <c r="Z2236" s="43" t="str">
        <f>Raw_data[[#This Row],[Month]]&amp;Raw_data[[#This Row],[Locations]]&amp;Raw_data[[#This Row],[Looker2]]</f>
        <v>45292SugarlandIOP</v>
      </c>
      <c r="AA2236" s="44" t="str">
        <f>IFERROR(VLOOKUP(Raw_data[[#This Row],[Description]],'LU Table'!$A$1:$B$50,2,0),"")</f>
        <v>IOP</v>
      </c>
      <c r="AB2236" s="44" t="str">
        <f>TRIM(MID(Raw_data[[#This Row],[Location]],LEN("Positive Recovery- ")+1,LEN(Raw_data[[#This Row],[Location]])))</f>
        <v>Sugarland</v>
      </c>
      <c r="AC2236" s="45">
        <f t="shared" si="35"/>
        <v>45292</v>
      </c>
      <c r="AD2236" s="44" t="str">
        <f>VLOOKUP(Raw_data[[#This Row],[Locations]]&amp;Raw_data[[#This Row],[Looker2]],Category!A:E,5,0)</f>
        <v>Affiliate</v>
      </c>
      <c r="AE2236" s="44" t="str">
        <f>Raw_data[[#This Row],[Locations]]&amp;Raw_data[[#This Row],[Looker2]]</f>
        <v>SugarlandIOP</v>
      </c>
    </row>
    <row r="2237" spans="1:31">
      <c r="A2237" s="15">
        <v>45316</v>
      </c>
      <c r="B2237" s="15">
        <v>45313</v>
      </c>
      <c r="C2237" t="s">
        <v>9</v>
      </c>
      <c r="D2237">
        <v>208616</v>
      </c>
      <c r="E2237" t="s">
        <v>857</v>
      </c>
      <c r="F2237" t="s">
        <v>279</v>
      </c>
      <c r="G2237" t="s">
        <v>858</v>
      </c>
      <c r="H2237" t="s">
        <v>158</v>
      </c>
      <c r="I2237" t="s">
        <v>232</v>
      </c>
      <c r="J2237" t="s">
        <v>103</v>
      </c>
      <c r="K2237" t="s">
        <v>62</v>
      </c>
      <c r="L2237" t="s">
        <v>128</v>
      </c>
      <c r="M2237">
        <v>1</v>
      </c>
      <c r="N2237" s="47">
        <v>250</v>
      </c>
      <c r="O2237" s="47">
        <v>0</v>
      </c>
      <c r="P2237" s="47">
        <v>0</v>
      </c>
      <c r="Q2237" s="47">
        <v>0</v>
      </c>
      <c r="R2237" s="47">
        <v>0</v>
      </c>
      <c r="S2237" s="47">
        <v>0</v>
      </c>
      <c r="T2237" s="47">
        <v>225</v>
      </c>
      <c r="U2237" s="47">
        <v>10</v>
      </c>
      <c r="V2237" t="s">
        <v>71</v>
      </c>
      <c r="W2237" t="s">
        <v>72</v>
      </c>
      <c r="X2237"/>
      <c r="Y2237" t="s">
        <v>240</v>
      </c>
      <c r="Z2237" s="43" t="str">
        <f>Raw_data[[#This Row],[Month]]&amp;Raw_data[[#This Row],[Locations]]&amp;Raw_data[[#This Row],[Looker2]]</f>
        <v>45292SugarlandIOP</v>
      </c>
      <c r="AA2237" s="44" t="str">
        <f>IFERROR(VLOOKUP(Raw_data[[#This Row],[Description]],'LU Table'!$A$1:$B$50,2,0),"")</f>
        <v>IOP</v>
      </c>
      <c r="AB2237" s="44" t="str">
        <f>TRIM(MID(Raw_data[[#This Row],[Location]],LEN("Positive Recovery- ")+1,LEN(Raw_data[[#This Row],[Location]])))</f>
        <v>Sugarland</v>
      </c>
      <c r="AC2237" s="45">
        <f t="shared" si="35"/>
        <v>45292</v>
      </c>
      <c r="AD2237" s="44" t="str">
        <f>VLOOKUP(Raw_data[[#This Row],[Locations]]&amp;Raw_data[[#This Row],[Looker2]],Category!A:E,5,0)</f>
        <v>Affiliate</v>
      </c>
      <c r="AE2237" s="44" t="str">
        <f>Raw_data[[#This Row],[Locations]]&amp;Raw_data[[#This Row],[Looker2]]</f>
        <v>SugarlandIOP</v>
      </c>
    </row>
    <row r="2238" spans="1:31">
      <c r="A2238" s="15">
        <v>45316</v>
      </c>
      <c r="B2238" s="15">
        <v>45313</v>
      </c>
      <c r="C2238" t="s">
        <v>9</v>
      </c>
      <c r="D2238">
        <v>208617</v>
      </c>
      <c r="E2238" t="s">
        <v>1017</v>
      </c>
      <c r="F2238" t="s">
        <v>1018</v>
      </c>
      <c r="G2238" t="s">
        <v>1019</v>
      </c>
      <c r="H2238" t="s">
        <v>158</v>
      </c>
      <c r="I2238" t="s">
        <v>232</v>
      </c>
      <c r="J2238" t="s">
        <v>88</v>
      </c>
      <c r="K2238" t="s">
        <v>79</v>
      </c>
      <c r="L2238" t="s">
        <v>128</v>
      </c>
      <c r="M2238">
        <v>1</v>
      </c>
      <c r="N2238" s="47">
        <v>250</v>
      </c>
      <c r="O2238" s="47">
        <v>0</v>
      </c>
      <c r="P2238" s="47">
        <v>0</v>
      </c>
      <c r="Q2238" s="47">
        <v>0</v>
      </c>
      <c r="R2238" s="47">
        <v>0</v>
      </c>
      <c r="S2238" s="47">
        <v>0</v>
      </c>
      <c r="T2238" s="47">
        <v>225</v>
      </c>
      <c r="U2238" s="47">
        <v>0</v>
      </c>
      <c r="V2238" t="s">
        <v>71</v>
      </c>
      <c r="W2238" t="s">
        <v>72</v>
      </c>
      <c r="X2238"/>
      <c r="Y2238" t="s">
        <v>240</v>
      </c>
      <c r="Z2238" s="43" t="str">
        <f>Raw_data[[#This Row],[Month]]&amp;Raw_data[[#This Row],[Locations]]&amp;Raw_data[[#This Row],[Looker2]]</f>
        <v>45292Cinco RanchIOP</v>
      </c>
      <c r="AA2238" s="44" t="str">
        <f>IFERROR(VLOOKUP(Raw_data[[#This Row],[Description]],'LU Table'!$A$1:$B$50,2,0),"")</f>
        <v>IOP</v>
      </c>
      <c r="AB2238" s="44" t="str">
        <f>TRIM(MID(Raw_data[[#This Row],[Location]],LEN("Positive Recovery- ")+1,LEN(Raw_data[[#This Row],[Location]])))</f>
        <v>Cinco Ranch</v>
      </c>
      <c r="AC2238" s="45">
        <f t="shared" si="35"/>
        <v>45292</v>
      </c>
      <c r="AD2238" s="44" t="str">
        <f>VLOOKUP(Raw_data[[#This Row],[Locations]]&amp;Raw_data[[#This Row],[Looker2]],Category!A:E,5,0)</f>
        <v>Affiliate</v>
      </c>
      <c r="AE2238" s="44" t="str">
        <f>Raw_data[[#This Row],[Locations]]&amp;Raw_data[[#This Row],[Looker2]]</f>
        <v>Cinco RanchIOP</v>
      </c>
    </row>
    <row r="2239" spans="1:31">
      <c r="A2239" s="15">
        <v>45316</v>
      </c>
      <c r="B2239" s="15">
        <v>45313</v>
      </c>
      <c r="C2239" t="s">
        <v>9</v>
      </c>
      <c r="D2239">
        <v>208618</v>
      </c>
      <c r="E2239" t="s">
        <v>1015</v>
      </c>
      <c r="F2239" t="s">
        <v>261</v>
      </c>
      <c r="G2239" t="s">
        <v>1016</v>
      </c>
      <c r="H2239" t="s">
        <v>158</v>
      </c>
      <c r="I2239" t="s">
        <v>232</v>
      </c>
      <c r="J2239" t="s">
        <v>806</v>
      </c>
      <c r="K2239" t="s">
        <v>79</v>
      </c>
      <c r="L2239" t="s">
        <v>128</v>
      </c>
      <c r="M2239">
        <v>1</v>
      </c>
      <c r="N2239" s="47">
        <v>185</v>
      </c>
      <c r="O2239" s="47">
        <v>0</v>
      </c>
      <c r="P2239" s="47">
        <v>0</v>
      </c>
      <c r="Q2239" s="47">
        <v>0</v>
      </c>
      <c r="R2239" s="47">
        <v>0</v>
      </c>
      <c r="S2239" s="47">
        <v>0</v>
      </c>
      <c r="T2239" s="47">
        <v>166.5</v>
      </c>
      <c r="U2239" s="47">
        <v>37</v>
      </c>
      <c r="V2239" t="s">
        <v>71</v>
      </c>
      <c r="W2239" t="s">
        <v>72</v>
      </c>
      <c r="X2239"/>
      <c r="Y2239" t="s">
        <v>240</v>
      </c>
      <c r="Z2239" s="43" t="str">
        <f>Raw_data[[#This Row],[Month]]&amp;Raw_data[[#This Row],[Locations]]&amp;Raw_data[[#This Row],[Looker2]]</f>
        <v>45292Cinco RanchIOP</v>
      </c>
      <c r="AA2239" s="44" t="str">
        <f>IFERROR(VLOOKUP(Raw_data[[#This Row],[Description]],'LU Table'!$A$1:$B$50,2,0),"")</f>
        <v>IOP</v>
      </c>
      <c r="AB2239" s="44" t="str">
        <f>TRIM(MID(Raw_data[[#This Row],[Location]],LEN("Positive Recovery- ")+1,LEN(Raw_data[[#This Row],[Location]])))</f>
        <v>Cinco Ranch</v>
      </c>
      <c r="AC2239" s="45">
        <f t="shared" si="35"/>
        <v>45292</v>
      </c>
      <c r="AD2239" s="44" t="str">
        <f>VLOOKUP(Raw_data[[#This Row],[Locations]]&amp;Raw_data[[#This Row],[Looker2]],Category!A:E,5,0)</f>
        <v>Affiliate</v>
      </c>
      <c r="AE2239" s="44" t="str">
        <f>Raw_data[[#This Row],[Locations]]&amp;Raw_data[[#This Row],[Looker2]]</f>
        <v>Cinco RanchIOP</v>
      </c>
    </row>
    <row r="2240" spans="1:31">
      <c r="A2240" s="15">
        <v>45316</v>
      </c>
      <c r="B2240" s="15">
        <v>45313</v>
      </c>
      <c r="C2240" t="s">
        <v>9</v>
      </c>
      <c r="D2240">
        <v>208619</v>
      </c>
      <c r="E2240" t="s">
        <v>114</v>
      </c>
      <c r="F2240" t="s">
        <v>296</v>
      </c>
      <c r="G2240" t="s">
        <v>297</v>
      </c>
      <c r="H2240" t="s">
        <v>172</v>
      </c>
      <c r="I2240" t="s">
        <v>232</v>
      </c>
      <c r="J2240" t="s">
        <v>17</v>
      </c>
      <c r="K2240" t="s">
        <v>79</v>
      </c>
      <c r="L2240" t="s">
        <v>135</v>
      </c>
      <c r="M2240">
        <v>1</v>
      </c>
      <c r="N2240" s="47">
        <v>40</v>
      </c>
      <c r="O2240" s="47">
        <v>0</v>
      </c>
      <c r="P2240" s="47">
        <v>0</v>
      </c>
      <c r="Q2240" s="47">
        <v>0</v>
      </c>
      <c r="R2240" s="47">
        <v>0</v>
      </c>
      <c r="S2240" s="47">
        <v>40</v>
      </c>
      <c r="T2240" s="47">
        <v>40</v>
      </c>
      <c r="U2240" s="47">
        <v>40</v>
      </c>
      <c r="V2240" t="s">
        <v>71</v>
      </c>
      <c r="W2240" t="s">
        <v>72</v>
      </c>
      <c r="X2240"/>
      <c r="Y2240" t="s">
        <v>240</v>
      </c>
      <c r="Z2240" s="43" t="str">
        <f>Raw_data[[#This Row],[Month]]&amp;Raw_data[[#This Row],[Locations]]&amp;Raw_data[[#This Row],[Looker2]]</f>
        <v>45292Cinco RanchAftercare</v>
      </c>
      <c r="AA2240" s="44" t="str">
        <f>IFERROR(VLOOKUP(Raw_data[[#This Row],[Description]],'LU Table'!$A$1:$B$50,2,0),"")</f>
        <v>Aftercare</v>
      </c>
      <c r="AB2240" s="44" t="str">
        <f>TRIM(MID(Raw_data[[#This Row],[Location]],LEN("Positive Recovery- ")+1,LEN(Raw_data[[#This Row],[Location]])))</f>
        <v>Cinco Ranch</v>
      </c>
      <c r="AC2240" s="45">
        <f t="shared" si="35"/>
        <v>45292</v>
      </c>
      <c r="AD2240" s="44" t="str">
        <f>VLOOKUP(Raw_data[[#This Row],[Locations]]&amp;Raw_data[[#This Row],[Looker2]],Category!A:E,5,0)</f>
        <v>Affiliate</v>
      </c>
      <c r="AE2240" s="44" t="str">
        <f>Raw_data[[#This Row],[Locations]]&amp;Raw_data[[#This Row],[Looker2]]</f>
        <v>Cinco RanchAftercare</v>
      </c>
    </row>
    <row r="2241" spans="1:31">
      <c r="A2241" s="15">
        <v>45316</v>
      </c>
      <c r="B2241" s="15">
        <v>45313</v>
      </c>
      <c r="C2241" t="s">
        <v>9</v>
      </c>
      <c r="D2241">
        <v>208620</v>
      </c>
      <c r="E2241" t="s">
        <v>830</v>
      </c>
      <c r="F2241" t="s">
        <v>489</v>
      </c>
      <c r="G2241" t="s">
        <v>831</v>
      </c>
      <c r="H2241" t="s">
        <v>160</v>
      </c>
      <c r="I2241" t="s">
        <v>232</v>
      </c>
      <c r="J2241" t="s">
        <v>90</v>
      </c>
      <c r="K2241" t="s">
        <v>79</v>
      </c>
      <c r="L2241" t="s">
        <v>128</v>
      </c>
      <c r="M2241">
        <v>1</v>
      </c>
      <c r="N2241" s="47">
        <v>220</v>
      </c>
      <c r="O2241" s="47">
        <v>0</v>
      </c>
      <c r="P2241" s="47">
        <v>0</v>
      </c>
      <c r="Q2241" s="47">
        <v>0</v>
      </c>
      <c r="R2241" s="47">
        <v>0</v>
      </c>
      <c r="S2241" s="47">
        <v>8</v>
      </c>
      <c r="T2241" s="47">
        <v>198</v>
      </c>
      <c r="U2241" s="47">
        <v>28.4</v>
      </c>
      <c r="V2241" t="s">
        <v>71</v>
      </c>
      <c r="W2241" t="s">
        <v>72</v>
      </c>
      <c r="X2241"/>
      <c r="Y2241" t="s">
        <v>240</v>
      </c>
      <c r="Z2241" s="43" t="str">
        <f>Raw_data[[#This Row],[Month]]&amp;Raw_data[[#This Row],[Locations]]&amp;Raw_data[[#This Row],[Looker2]]</f>
        <v>45292Cinco RanchIOP</v>
      </c>
      <c r="AA2241" s="44" t="str">
        <f>IFERROR(VLOOKUP(Raw_data[[#This Row],[Description]],'LU Table'!$A$1:$B$50,2,0),"")</f>
        <v>IOP</v>
      </c>
      <c r="AB2241" s="44" t="str">
        <f>TRIM(MID(Raw_data[[#This Row],[Location]],LEN("Positive Recovery- ")+1,LEN(Raw_data[[#This Row],[Location]])))</f>
        <v>Cinco Ranch</v>
      </c>
      <c r="AC2241" s="45">
        <f t="shared" si="35"/>
        <v>45292</v>
      </c>
      <c r="AD2241" s="44" t="str">
        <f>VLOOKUP(Raw_data[[#This Row],[Locations]]&amp;Raw_data[[#This Row],[Looker2]],Category!A:E,5,0)</f>
        <v>Affiliate</v>
      </c>
      <c r="AE2241" s="44" t="str">
        <f>Raw_data[[#This Row],[Locations]]&amp;Raw_data[[#This Row],[Looker2]]</f>
        <v>Cinco RanchIOP</v>
      </c>
    </row>
    <row r="2242" spans="1:31">
      <c r="A2242" s="15">
        <v>45316</v>
      </c>
      <c r="B2242" s="15">
        <v>45313</v>
      </c>
      <c r="C2242" t="s">
        <v>9</v>
      </c>
      <c r="D2242">
        <v>208621</v>
      </c>
      <c r="E2242" t="s">
        <v>637</v>
      </c>
      <c r="F2242" t="s">
        <v>290</v>
      </c>
      <c r="G2242" t="s">
        <v>638</v>
      </c>
      <c r="H2242" t="s">
        <v>166</v>
      </c>
      <c r="I2242" t="s">
        <v>232</v>
      </c>
      <c r="J2242" t="s">
        <v>95</v>
      </c>
      <c r="K2242" t="s">
        <v>21</v>
      </c>
      <c r="L2242" t="s">
        <v>129</v>
      </c>
      <c r="M2242">
        <v>1</v>
      </c>
      <c r="N2242" s="47">
        <v>230</v>
      </c>
      <c r="O2242" s="47">
        <v>0</v>
      </c>
      <c r="P2242" s="47">
        <v>0</v>
      </c>
      <c r="Q2242" s="47">
        <v>0</v>
      </c>
      <c r="R2242" s="47">
        <v>0</v>
      </c>
      <c r="S2242" s="47">
        <v>0</v>
      </c>
      <c r="T2242" s="47">
        <v>207</v>
      </c>
      <c r="U2242" s="47">
        <v>57.5</v>
      </c>
      <c r="V2242" t="s">
        <v>71</v>
      </c>
      <c r="W2242" t="s">
        <v>72</v>
      </c>
      <c r="X2242"/>
      <c r="Y2242" t="s">
        <v>240</v>
      </c>
      <c r="Z2242" s="43" t="str">
        <f>Raw_data[[#This Row],[Month]]&amp;Raw_data[[#This Row],[Locations]]&amp;Raw_data[[#This Row],[Looker2]]</f>
        <v>45292Jersey VillagePHP</v>
      </c>
      <c r="AA2242" s="44" t="str">
        <f>IFERROR(VLOOKUP(Raw_data[[#This Row],[Description]],'LU Table'!$A$1:$B$50,2,0),"")</f>
        <v>PHP</v>
      </c>
      <c r="AB2242" s="44" t="str">
        <f>TRIM(MID(Raw_data[[#This Row],[Location]],LEN("Positive Recovery- ")+1,LEN(Raw_data[[#This Row],[Location]])))</f>
        <v>Jersey Village</v>
      </c>
      <c r="AC2242" s="45">
        <f t="shared" si="35"/>
        <v>45292</v>
      </c>
      <c r="AD2242" s="44" t="str">
        <f>VLOOKUP(Raw_data[[#This Row],[Locations]]&amp;Raw_data[[#This Row],[Looker2]],Category!A:E,5,0)</f>
        <v>Affiliate</v>
      </c>
      <c r="AE2242" s="44" t="str">
        <f>Raw_data[[#This Row],[Locations]]&amp;Raw_data[[#This Row],[Looker2]]</f>
        <v>Jersey VillagePHP</v>
      </c>
    </row>
    <row r="2243" spans="1:31">
      <c r="A2243" s="15">
        <v>45316</v>
      </c>
      <c r="B2243" s="15">
        <v>45313</v>
      </c>
      <c r="C2243" t="s">
        <v>9</v>
      </c>
      <c r="D2243">
        <v>208622</v>
      </c>
      <c r="E2243" t="s">
        <v>184</v>
      </c>
      <c r="F2243" t="s">
        <v>457</v>
      </c>
      <c r="G2243" t="s">
        <v>504</v>
      </c>
      <c r="H2243" t="s">
        <v>166</v>
      </c>
      <c r="I2243" t="s">
        <v>232</v>
      </c>
      <c r="J2243" t="s">
        <v>95</v>
      </c>
      <c r="K2243" t="s">
        <v>21</v>
      </c>
      <c r="L2243" t="s">
        <v>129</v>
      </c>
      <c r="M2243">
        <v>1</v>
      </c>
      <c r="N2243" s="47">
        <v>230</v>
      </c>
      <c r="O2243" s="47">
        <v>0</v>
      </c>
      <c r="P2243" s="47">
        <v>0</v>
      </c>
      <c r="Q2243" s="47">
        <v>0</v>
      </c>
      <c r="R2243" s="47">
        <v>0</v>
      </c>
      <c r="S2243" s="47">
        <v>0</v>
      </c>
      <c r="T2243" s="47">
        <v>207</v>
      </c>
      <c r="U2243" s="47">
        <v>-23</v>
      </c>
      <c r="V2243" t="s">
        <v>71</v>
      </c>
      <c r="W2243" t="s">
        <v>72</v>
      </c>
      <c r="X2243"/>
      <c r="Y2243" t="s">
        <v>240</v>
      </c>
      <c r="Z2243" s="43" t="str">
        <f>Raw_data[[#This Row],[Month]]&amp;Raw_data[[#This Row],[Locations]]&amp;Raw_data[[#This Row],[Looker2]]</f>
        <v>45292Jersey VillagePHP</v>
      </c>
      <c r="AA2243" s="44" t="str">
        <f>IFERROR(VLOOKUP(Raw_data[[#This Row],[Description]],'LU Table'!$A$1:$B$50,2,0),"")</f>
        <v>PHP</v>
      </c>
      <c r="AB2243" s="44" t="str">
        <f>TRIM(MID(Raw_data[[#This Row],[Location]],LEN("Positive Recovery- ")+1,LEN(Raw_data[[#This Row],[Location]])))</f>
        <v>Jersey Village</v>
      </c>
      <c r="AC2243" s="45">
        <f t="shared" si="35"/>
        <v>45292</v>
      </c>
      <c r="AD2243" s="44" t="str">
        <f>VLOOKUP(Raw_data[[#This Row],[Locations]]&amp;Raw_data[[#This Row],[Looker2]],Category!A:E,5,0)</f>
        <v>Affiliate</v>
      </c>
      <c r="AE2243" s="44" t="str">
        <f>Raw_data[[#This Row],[Locations]]&amp;Raw_data[[#This Row],[Looker2]]</f>
        <v>Jersey VillagePHP</v>
      </c>
    </row>
    <row r="2244" spans="1:31">
      <c r="A2244" s="15">
        <v>45316</v>
      </c>
      <c r="B2244" s="15">
        <v>45313</v>
      </c>
      <c r="C2244" t="s">
        <v>9</v>
      </c>
      <c r="D2244">
        <v>208623</v>
      </c>
      <c r="E2244" t="s">
        <v>868</v>
      </c>
      <c r="F2244" t="s">
        <v>523</v>
      </c>
      <c r="G2244" t="s">
        <v>869</v>
      </c>
      <c r="H2244" t="s">
        <v>158</v>
      </c>
      <c r="I2244" t="s">
        <v>232</v>
      </c>
      <c r="J2244" t="s">
        <v>88</v>
      </c>
      <c r="K2244" t="s">
        <v>21</v>
      </c>
      <c r="L2244" t="s">
        <v>128</v>
      </c>
      <c r="M2244">
        <v>1</v>
      </c>
      <c r="N2244" s="47">
        <v>250</v>
      </c>
      <c r="O2244" s="47">
        <v>0</v>
      </c>
      <c r="P2244" s="47">
        <v>0</v>
      </c>
      <c r="Q2244" s="47">
        <v>0</v>
      </c>
      <c r="R2244" s="47">
        <v>0</v>
      </c>
      <c r="S2244" s="47">
        <v>0</v>
      </c>
      <c r="T2244" s="47">
        <v>225</v>
      </c>
      <c r="U2244" s="47">
        <v>25</v>
      </c>
      <c r="V2244" t="s">
        <v>71</v>
      </c>
      <c r="W2244" t="s">
        <v>72</v>
      </c>
      <c r="X2244"/>
      <c r="Y2244" t="s">
        <v>240</v>
      </c>
      <c r="Z2244" s="43" t="str">
        <f>Raw_data[[#This Row],[Month]]&amp;Raw_data[[#This Row],[Locations]]&amp;Raw_data[[#This Row],[Looker2]]</f>
        <v>45292Jersey VillageIOP</v>
      </c>
      <c r="AA2244" s="44" t="str">
        <f>IFERROR(VLOOKUP(Raw_data[[#This Row],[Description]],'LU Table'!$A$1:$B$50,2,0),"")</f>
        <v>IOP</v>
      </c>
      <c r="AB2244" s="44" t="str">
        <f>TRIM(MID(Raw_data[[#This Row],[Location]],LEN("Positive Recovery- ")+1,LEN(Raw_data[[#This Row],[Location]])))</f>
        <v>Jersey Village</v>
      </c>
      <c r="AC2244" s="45">
        <f t="shared" si="35"/>
        <v>45292</v>
      </c>
      <c r="AD2244" s="44" t="str">
        <f>VLOOKUP(Raw_data[[#This Row],[Locations]]&amp;Raw_data[[#This Row],[Looker2]],Category!A:E,5,0)</f>
        <v>Affiliate</v>
      </c>
      <c r="AE2244" s="44" t="str">
        <f>Raw_data[[#This Row],[Locations]]&amp;Raw_data[[#This Row],[Looker2]]</f>
        <v>Jersey VillageIOP</v>
      </c>
    </row>
    <row r="2245" spans="1:31">
      <c r="A2245" s="15">
        <v>45316</v>
      </c>
      <c r="B2245" s="15">
        <v>45313</v>
      </c>
      <c r="C2245" t="s">
        <v>9</v>
      </c>
      <c r="D2245">
        <v>208624</v>
      </c>
      <c r="E2245" t="s">
        <v>119</v>
      </c>
      <c r="F2245" t="s">
        <v>418</v>
      </c>
      <c r="G2245" t="s">
        <v>419</v>
      </c>
      <c r="H2245" t="s">
        <v>158</v>
      </c>
      <c r="I2245" t="s">
        <v>232</v>
      </c>
      <c r="J2245" t="s">
        <v>89</v>
      </c>
      <c r="K2245" t="s">
        <v>75</v>
      </c>
      <c r="L2245" t="s">
        <v>128</v>
      </c>
      <c r="M2245">
        <v>1</v>
      </c>
      <c r="N2245" s="47">
        <v>200</v>
      </c>
      <c r="O2245" s="47">
        <v>0</v>
      </c>
      <c r="P2245" s="47">
        <v>0</v>
      </c>
      <c r="Q2245" s="47">
        <v>0</v>
      </c>
      <c r="R2245" s="47">
        <v>0</v>
      </c>
      <c r="S2245" s="47">
        <v>200</v>
      </c>
      <c r="T2245" s="47">
        <v>180</v>
      </c>
      <c r="U2245" s="47">
        <v>180</v>
      </c>
      <c r="V2245" t="s">
        <v>71</v>
      </c>
      <c r="W2245" t="s">
        <v>72</v>
      </c>
      <c r="X2245"/>
      <c r="Y2245" t="s">
        <v>240</v>
      </c>
      <c r="Z2245" s="43" t="str">
        <f>Raw_data[[#This Row],[Month]]&amp;Raw_data[[#This Row],[Locations]]&amp;Raw_data[[#This Row],[Looker2]]</f>
        <v>45292The WoodlandsIOP</v>
      </c>
      <c r="AA2245" s="44" t="str">
        <f>IFERROR(VLOOKUP(Raw_data[[#This Row],[Description]],'LU Table'!$A$1:$B$50,2,0),"")</f>
        <v>IOP</v>
      </c>
      <c r="AB2245" s="44" t="str">
        <f>TRIM(MID(Raw_data[[#This Row],[Location]],LEN("Positive Recovery- ")+1,LEN(Raw_data[[#This Row],[Location]])))</f>
        <v>The Woodlands</v>
      </c>
      <c r="AC2245" s="45">
        <f t="shared" si="35"/>
        <v>45292</v>
      </c>
      <c r="AD2245" s="44" t="str">
        <f>VLOOKUP(Raw_data[[#This Row],[Locations]]&amp;Raw_data[[#This Row],[Looker2]],Category!A:E,5,0)</f>
        <v>Affiliate</v>
      </c>
      <c r="AE2245" s="44" t="str">
        <f>Raw_data[[#This Row],[Locations]]&amp;Raw_data[[#This Row],[Looker2]]</f>
        <v>The WoodlandsIOP</v>
      </c>
    </row>
    <row r="2246" spans="1:31">
      <c r="A2246" s="15">
        <v>45316</v>
      </c>
      <c r="B2246" s="15">
        <v>45313</v>
      </c>
      <c r="C2246" t="s">
        <v>9</v>
      </c>
      <c r="D2246">
        <v>208625</v>
      </c>
      <c r="E2246" t="s">
        <v>951</v>
      </c>
      <c r="F2246" t="s">
        <v>479</v>
      </c>
      <c r="G2246" t="s">
        <v>952</v>
      </c>
      <c r="H2246" t="s">
        <v>160</v>
      </c>
      <c r="I2246" t="s">
        <v>232</v>
      </c>
      <c r="J2246" t="s">
        <v>961</v>
      </c>
      <c r="K2246" t="s">
        <v>18</v>
      </c>
      <c r="L2246" t="s">
        <v>128</v>
      </c>
      <c r="M2246">
        <v>1</v>
      </c>
      <c r="N2246" s="47">
        <v>220</v>
      </c>
      <c r="O2246" s="47">
        <v>0</v>
      </c>
      <c r="P2246" s="47">
        <v>0</v>
      </c>
      <c r="Q2246" s="47">
        <v>0</v>
      </c>
      <c r="R2246" s="47">
        <v>0</v>
      </c>
      <c r="S2246" s="47">
        <v>220</v>
      </c>
      <c r="T2246" s="47">
        <v>198</v>
      </c>
      <c r="U2246" s="47">
        <v>198</v>
      </c>
      <c r="V2246" t="s">
        <v>71</v>
      </c>
      <c r="W2246" t="s">
        <v>72</v>
      </c>
      <c r="X2246"/>
      <c r="Y2246" t="s">
        <v>240</v>
      </c>
      <c r="Z2246" s="43" t="str">
        <f>Raw_data[[#This Row],[Month]]&amp;Raw_data[[#This Row],[Locations]]&amp;Raw_data[[#This Row],[Looker2]]</f>
        <v>45292San AntonioIOP</v>
      </c>
      <c r="AA2246" s="44" t="str">
        <f>IFERROR(VLOOKUP(Raw_data[[#This Row],[Description]],'LU Table'!$A$1:$B$50,2,0),"")</f>
        <v>IOP</v>
      </c>
      <c r="AB2246" s="44" t="str">
        <f>TRIM(MID(Raw_data[[#This Row],[Location]],LEN("Positive Recovery- ")+1,LEN(Raw_data[[#This Row],[Location]])))</f>
        <v>San Antonio</v>
      </c>
      <c r="AC2246" s="45">
        <f t="shared" si="35"/>
        <v>45292</v>
      </c>
      <c r="AD2246" s="44" t="str">
        <f>VLOOKUP(Raw_data[[#This Row],[Locations]]&amp;Raw_data[[#This Row],[Looker2]],Category!A:E,5,0)</f>
        <v>Affiliate</v>
      </c>
      <c r="AE2246" s="44" t="str">
        <f>Raw_data[[#This Row],[Locations]]&amp;Raw_data[[#This Row],[Looker2]]</f>
        <v>San AntonioIOP</v>
      </c>
    </row>
    <row r="2247" spans="1:31">
      <c r="A2247" s="15">
        <v>45316</v>
      </c>
      <c r="B2247" s="15">
        <v>45313</v>
      </c>
      <c r="C2247" t="s">
        <v>9</v>
      </c>
      <c r="D2247">
        <v>208626</v>
      </c>
      <c r="E2247" t="s">
        <v>762</v>
      </c>
      <c r="F2247" t="s">
        <v>358</v>
      </c>
      <c r="G2247" t="s">
        <v>763</v>
      </c>
      <c r="H2247" t="s">
        <v>159</v>
      </c>
      <c r="I2247" t="s">
        <v>232</v>
      </c>
      <c r="J2247" t="s">
        <v>17</v>
      </c>
      <c r="K2247" t="s">
        <v>18</v>
      </c>
      <c r="L2247" t="s">
        <v>128</v>
      </c>
      <c r="M2247">
        <v>1</v>
      </c>
      <c r="N2247" s="47">
        <v>225</v>
      </c>
      <c r="O2247" s="47">
        <v>0</v>
      </c>
      <c r="P2247" s="47">
        <v>0</v>
      </c>
      <c r="Q2247" s="47">
        <v>0</v>
      </c>
      <c r="R2247" s="47">
        <v>0</v>
      </c>
      <c r="S2247" s="47">
        <v>225</v>
      </c>
      <c r="T2247" s="47">
        <v>225</v>
      </c>
      <c r="U2247" s="47">
        <v>225</v>
      </c>
      <c r="V2247" t="s">
        <v>71</v>
      </c>
      <c r="W2247" t="s">
        <v>72</v>
      </c>
      <c r="X2247"/>
      <c r="Y2247" t="s">
        <v>240</v>
      </c>
      <c r="Z2247" s="43" t="str">
        <f>Raw_data[[#This Row],[Month]]&amp;Raw_data[[#This Row],[Locations]]&amp;Raw_data[[#This Row],[Looker2]]</f>
        <v>45292San AntonioIOP</v>
      </c>
      <c r="AA2247" s="44" t="str">
        <f>IFERROR(VLOOKUP(Raw_data[[#This Row],[Description]],'LU Table'!$A$1:$B$50,2,0),"")</f>
        <v>IOP</v>
      </c>
      <c r="AB2247" s="44" t="str">
        <f>TRIM(MID(Raw_data[[#This Row],[Location]],LEN("Positive Recovery- ")+1,LEN(Raw_data[[#This Row],[Location]])))</f>
        <v>San Antonio</v>
      </c>
      <c r="AC2247" s="45">
        <f t="shared" si="35"/>
        <v>45292</v>
      </c>
      <c r="AD2247" s="44" t="str">
        <f>VLOOKUP(Raw_data[[#This Row],[Locations]]&amp;Raw_data[[#This Row],[Looker2]],Category!A:E,5,0)</f>
        <v>Affiliate</v>
      </c>
      <c r="AE2247" s="44" t="str">
        <f>Raw_data[[#This Row],[Locations]]&amp;Raw_data[[#This Row],[Looker2]]</f>
        <v>San AntonioIOP</v>
      </c>
    </row>
    <row r="2248" spans="1:31">
      <c r="A2248" s="15">
        <v>45316</v>
      </c>
      <c r="B2248" s="15">
        <v>45313</v>
      </c>
      <c r="C2248" t="s">
        <v>9</v>
      </c>
      <c r="D2248">
        <v>208627</v>
      </c>
      <c r="E2248" t="s">
        <v>1137</v>
      </c>
      <c r="F2248" t="s">
        <v>476</v>
      </c>
      <c r="G2248" t="s">
        <v>1138</v>
      </c>
      <c r="H2248" t="s">
        <v>167</v>
      </c>
      <c r="I2248" t="s">
        <v>232</v>
      </c>
      <c r="J2248" t="s">
        <v>1103</v>
      </c>
      <c r="K2248" t="s">
        <v>234</v>
      </c>
      <c r="L2248" t="s">
        <v>129</v>
      </c>
      <c r="M2248">
        <v>1</v>
      </c>
      <c r="N2248" s="47">
        <v>320</v>
      </c>
      <c r="O2248" s="47">
        <v>0</v>
      </c>
      <c r="P2248" s="47">
        <v>0</v>
      </c>
      <c r="Q2248" s="47">
        <v>0</v>
      </c>
      <c r="R2248" s="47">
        <v>0</v>
      </c>
      <c r="S2248" s="47">
        <v>320</v>
      </c>
      <c r="T2248" s="47">
        <v>288</v>
      </c>
      <c r="U2248" s="47">
        <v>288</v>
      </c>
      <c r="V2248" t="s">
        <v>71</v>
      </c>
      <c r="W2248" t="s">
        <v>72</v>
      </c>
      <c r="X2248"/>
      <c r="Y2248" t="s">
        <v>240</v>
      </c>
      <c r="Z2248" s="43" t="str">
        <f>Raw_data[[#This Row],[Month]]&amp;Raw_data[[#This Row],[Locations]]&amp;Raw_data[[#This Row],[Looker2]]</f>
        <v>45292Clear LakePHP</v>
      </c>
      <c r="AA2248" s="44" t="str">
        <f>IFERROR(VLOOKUP(Raw_data[[#This Row],[Description]],'LU Table'!$A$1:$B$50,2,0),"")</f>
        <v>PHP</v>
      </c>
      <c r="AB2248" s="44" t="str">
        <f>TRIM(MID(Raw_data[[#This Row],[Location]],LEN("Positive Recovery- ")+1,LEN(Raw_data[[#This Row],[Location]])))</f>
        <v>Clear Lake</v>
      </c>
      <c r="AC2248" s="45">
        <f t="shared" si="35"/>
        <v>45292</v>
      </c>
      <c r="AD2248" s="44" t="str">
        <f>VLOOKUP(Raw_data[[#This Row],[Locations]]&amp;Raw_data[[#This Row],[Looker2]],Category!A:E,5,0)</f>
        <v>Affiliate</v>
      </c>
      <c r="AE2248" s="44" t="str">
        <f>Raw_data[[#This Row],[Locations]]&amp;Raw_data[[#This Row],[Looker2]]</f>
        <v>Clear LakePHP</v>
      </c>
    </row>
    <row r="2249" spans="1:31">
      <c r="A2249" s="15">
        <v>45316</v>
      </c>
      <c r="B2249" s="15">
        <v>45313</v>
      </c>
      <c r="C2249" t="s">
        <v>9</v>
      </c>
      <c r="D2249">
        <v>208628</v>
      </c>
      <c r="E2249" t="s">
        <v>982</v>
      </c>
      <c r="F2249" t="s">
        <v>983</v>
      </c>
      <c r="G2249" t="s">
        <v>984</v>
      </c>
      <c r="H2249" t="s">
        <v>160</v>
      </c>
      <c r="I2249" t="s">
        <v>232</v>
      </c>
      <c r="J2249" t="s">
        <v>90</v>
      </c>
      <c r="K2249" t="s">
        <v>234</v>
      </c>
      <c r="L2249" t="s">
        <v>128</v>
      </c>
      <c r="M2249">
        <v>1</v>
      </c>
      <c r="N2249" s="47">
        <v>220</v>
      </c>
      <c r="O2249" s="47">
        <v>0</v>
      </c>
      <c r="P2249" s="47">
        <v>0</v>
      </c>
      <c r="Q2249" s="47">
        <v>0</v>
      </c>
      <c r="R2249" s="47">
        <v>0</v>
      </c>
      <c r="S2249" s="47">
        <v>8</v>
      </c>
      <c r="T2249" s="47">
        <v>198</v>
      </c>
      <c r="U2249" s="47">
        <v>28.4</v>
      </c>
      <c r="V2249" t="s">
        <v>71</v>
      </c>
      <c r="W2249" t="s">
        <v>72</v>
      </c>
      <c r="X2249"/>
      <c r="Y2249" t="s">
        <v>240</v>
      </c>
      <c r="Z2249" s="43" t="str">
        <f>Raw_data[[#This Row],[Month]]&amp;Raw_data[[#This Row],[Locations]]&amp;Raw_data[[#This Row],[Looker2]]</f>
        <v>45292Clear LakeIOP</v>
      </c>
      <c r="AA2249" s="44" t="str">
        <f>IFERROR(VLOOKUP(Raw_data[[#This Row],[Description]],'LU Table'!$A$1:$B$50,2,0),"")</f>
        <v>IOP</v>
      </c>
      <c r="AB2249" s="44" t="str">
        <f>TRIM(MID(Raw_data[[#This Row],[Location]],LEN("Positive Recovery- ")+1,LEN(Raw_data[[#This Row],[Location]])))</f>
        <v>Clear Lake</v>
      </c>
      <c r="AC2249" s="45">
        <f t="shared" si="35"/>
        <v>45292</v>
      </c>
      <c r="AD2249" s="44" t="str">
        <f>VLOOKUP(Raw_data[[#This Row],[Locations]]&amp;Raw_data[[#This Row],[Looker2]],Category!A:E,5,0)</f>
        <v>Affiliate</v>
      </c>
      <c r="AE2249" s="44" t="str">
        <f>Raw_data[[#This Row],[Locations]]&amp;Raw_data[[#This Row],[Looker2]]</f>
        <v>Clear LakeIOP</v>
      </c>
    </row>
    <row r="2250" spans="1:31">
      <c r="A2250" s="15">
        <v>45316</v>
      </c>
      <c r="B2250" s="15">
        <v>45313</v>
      </c>
      <c r="C2250" t="s">
        <v>9</v>
      </c>
      <c r="D2250">
        <v>208629</v>
      </c>
      <c r="E2250" t="s">
        <v>1009</v>
      </c>
      <c r="F2250" t="s">
        <v>1010</v>
      </c>
      <c r="G2250" t="s">
        <v>1011</v>
      </c>
      <c r="H2250" t="s">
        <v>157</v>
      </c>
      <c r="I2250" t="s">
        <v>232</v>
      </c>
      <c r="J2250" t="s">
        <v>146</v>
      </c>
      <c r="K2250" t="s">
        <v>234</v>
      </c>
      <c r="L2250" t="s">
        <v>129</v>
      </c>
      <c r="M2250">
        <v>1</v>
      </c>
      <c r="N2250" s="47">
        <v>400</v>
      </c>
      <c r="O2250" s="47">
        <v>0</v>
      </c>
      <c r="P2250" s="47">
        <v>0</v>
      </c>
      <c r="Q2250" s="47">
        <v>0</v>
      </c>
      <c r="R2250" s="47">
        <v>0</v>
      </c>
      <c r="S2250" s="47">
        <v>400</v>
      </c>
      <c r="T2250" s="47">
        <v>360</v>
      </c>
      <c r="U2250" s="47">
        <v>360</v>
      </c>
      <c r="V2250" t="s">
        <v>71</v>
      </c>
      <c r="W2250" t="s">
        <v>72</v>
      </c>
      <c r="X2250"/>
      <c r="Y2250" t="s">
        <v>240</v>
      </c>
      <c r="Z2250" s="43" t="str">
        <f>Raw_data[[#This Row],[Month]]&amp;Raw_data[[#This Row],[Locations]]&amp;Raw_data[[#This Row],[Looker2]]</f>
        <v>45292Clear LakePHP</v>
      </c>
      <c r="AA2250" s="44" t="str">
        <f>IFERROR(VLOOKUP(Raw_data[[#This Row],[Description]],'LU Table'!$A$1:$B$50,2,0),"")</f>
        <v>PHP</v>
      </c>
      <c r="AB2250" s="44" t="str">
        <f>TRIM(MID(Raw_data[[#This Row],[Location]],LEN("Positive Recovery- ")+1,LEN(Raw_data[[#This Row],[Location]])))</f>
        <v>Clear Lake</v>
      </c>
      <c r="AC2250" s="45">
        <f t="shared" si="35"/>
        <v>45292</v>
      </c>
      <c r="AD2250" s="44" t="str">
        <f>VLOOKUP(Raw_data[[#This Row],[Locations]]&amp;Raw_data[[#This Row],[Looker2]],Category!A:E,5,0)</f>
        <v>Affiliate</v>
      </c>
      <c r="AE2250" s="44" t="str">
        <f>Raw_data[[#This Row],[Locations]]&amp;Raw_data[[#This Row],[Looker2]]</f>
        <v>Clear LakePHP</v>
      </c>
    </row>
    <row r="2251" spans="1:31">
      <c r="A2251" s="15">
        <v>45316</v>
      </c>
      <c r="B2251" s="15">
        <v>45313</v>
      </c>
      <c r="C2251" t="s">
        <v>9</v>
      </c>
      <c r="D2251">
        <v>208630</v>
      </c>
      <c r="E2251" t="s">
        <v>789</v>
      </c>
      <c r="F2251" t="s">
        <v>557</v>
      </c>
      <c r="G2251" t="s">
        <v>521</v>
      </c>
      <c r="H2251" t="s">
        <v>158</v>
      </c>
      <c r="I2251" t="s">
        <v>232</v>
      </c>
      <c r="J2251" t="s">
        <v>88</v>
      </c>
      <c r="K2251" t="s">
        <v>22</v>
      </c>
      <c r="L2251" t="s">
        <v>128</v>
      </c>
      <c r="M2251">
        <v>1</v>
      </c>
      <c r="N2251" s="47">
        <v>250</v>
      </c>
      <c r="O2251" s="47">
        <v>0</v>
      </c>
      <c r="P2251" s="47">
        <v>0</v>
      </c>
      <c r="Q2251" s="47">
        <v>0</v>
      </c>
      <c r="R2251" s="47">
        <v>0</v>
      </c>
      <c r="S2251" s="47">
        <v>0</v>
      </c>
      <c r="T2251" s="47">
        <v>225</v>
      </c>
      <c r="U2251" s="47">
        <v>25</v>
      </c>
      <c r="V2251" t="s">
        <v>71</v>
      </c>
      <c r="W2251" t="s">
        <v>72</v>
      </c>
      <c r="X2251"/>
      <c r="Y2251" t="s">
        <v>240</v>
      </c>
      <c r="Z2251" s="43" t="str">
        <f>Raw_data[[#This Row],[Month]]&amp;Raw_data[[#This Row],[Locations]]&amp;Raw_data[[#This Row],[Looker2]]</f>
        <v>45292AustinIOP</v>
      </c>
      <c r="AA2251" s="44" t="str">
        <f>IFERROR(VLOOKUP(Raw_data[[#This Row],[Description]],'LU Table'!$A$1:$B$50,2,0),"")</f>
        <v>IOP</v>
      </c>
      <c r="AB2251" s="44" t="str">
        <f>TRIM(MID(Raw_data[[#This Row],[Location]],LEN("Positive Recovery- ")+1,LEN(Raw_data[[#This Row],[Location]])))</f>
        <v>Austin</v>
      </c>
      <c r="AC2251" s="45">
        <f t="shared" si="35"/>
        <v>45292</v>
      </c>
      <c r="AD2251" s="44" t="str">
        <f>VLOOKUP(Raw_data[[#This Row],[Locations]]&amp;Raw_data[[#This Row],[Looker2]],Category!A:E,5,0)</f>
        <v>Affiliate</v>
      </c>
      <c r="AE2251" s="44" t="str">
        <f>Raw_data[[#This Row],[Locations]]&amp;Raw_data[[#This Row],[Looker2]]</f>
        <v>AustinIOP</v>
      </c>
    </row>
    <row r="2252" spans="1:31">
      <c r="A2252" s="15">
        <v>45316</v>
      </c>
      <c r="B2252" s="15">
        <v>45313</v>
      </c>
      <c r="C2252" t="s">
        <v>9</v>
      </c>
      <c r="D2252">
        <v>208631</v>
      </c>
      <c r="E2252" t="s">
        <v>790</v>
      </c>
      <c r="F2252" t="s">
        <v>380</v>
      </c>
      <c r="G2252" t="s">
        <v>791</v>
      </c>
      <c r="H2252" t="s">
        <v>160</v>
      </c>
      <c r="I2252" t="s">
        <v>232</v>
      </c>
      <c r="J2252" t="s">
        <v>90</v>
      </c>
      <c r="K2252" t="s">
        <v>22</v>
      </c>
      <c r="L2252" t="s">
        <v>128</v>
      </c>
      <c r="M2252">
        <v>1</v>
      </c>
      <c r="N2252" s="47">
        <v>220</v>
      </c>
      <c r="O2252" s="47">
        <v>0</v>
      </c>
      <c r="P2252" s="47">
        <v>0</v>
      </c>
      <c r="Q2252" s="47">
        <v>0</v>
      </c>
      <c r="R2252" s="47">
        <v>0</v>
      </c>
      <c r="S2252" s="47">
        <v>220</v>
      </c>
      <c r="T2252" s="47">
        <v>198</v>
      </c>
      <c r="U2252" s="47">
        <v>198</v>
      </c>
      <c r="V2252" t="s">
        <v>71</v>
      </c>
      <c r="W2252" t="s">
        <v>72</v>
      </c>
      <c r="X2252"/>
      <c r="Y2252" t="s">
        <v>240</v>
      </c>
      <c r="Z2252" s="43" t="str">
        <f>Raw_data[[#This Row],[Month]]&amp;Raw_data[[#This Row],[Locations]]&amp;Raw_data[[#This Row],[Looker2]]</f>
        <v>45292AustinIOP</v>
      </c>
      <c r="AA2252" s="44" t="str">
        <f>IFERROR(VLOOKUP(Raw_data[[#This Row],[Description]],'LU Table'!$A$1:$B$50,2,0),"")</f>
        <v>IOP</v>
      </c>
      <c r="AB2252" s="44" t="str">
        <f>TRIM(MID(Raw_data[[#This Row],[Location]],LEN("Positive Recovery- ")+1,LEN(Raw_data[[#This Row],[Location]])))</f>
        <v>Austin</v>
      </c>
      <c r="AC2252" s="45">
        <f t="shared" si="35"/>
        <v>45292</v>
      </c>
      <c r="AD2252" s="44" t="str">
        <f>VLOOKUP(Raw_data[[#This Row],[Locations]]&amp;Raw_data[[#This Row],[Looker2]],Category!A:E,5,0)</f>
        <v>Affiliate</v>
      </c>
      <c r="AE2252" s="44" t="str">
        <f>Raw_data[[#This Row],[Locations]]&amp;Raw_data[[#This Row],[Looker2]]</f>
        <v>AustinIOP</v>
      </c>
    </row>
    <row r="2253" spans="1:31">
      <c r="A2253" s="15">
        <v>45316</v>
      </c>
      <c r="B2253" s="15">
        <v>45313</v>
      </c>
      <c r="C2253" t="s">
        <v>9</v>
      </c>
      <c r="D2253">
        <v>208632</v>
      </c>
      <c r="E2253" t="s">
        <v>879</v>
      </c>
      <c r="F2253" t="s">
        <v>332</v>
      </c>
      <c r="G2253" t="s">
        <v>880</v>
      </c>
      <c r="H2253" t="s">
        <v>159</v>
      </c>
      <c r="I2253" t="s">
        <v>232</v>
      </c>
      <c r="J2253" t="s">
        <v>17</v>
      </c>
      <c r="K2253" t="s">
        <v>22</v>
      </c>
      <c r="L2253" t="s">
        <v>128</v>
      </c>
      <c r="M2253">
        <v>1</v>
      </c>
      <c r="N2253" s="47">
        <v>225</v>
      </c>
      <c r="O2253" s="47">
        <v>0</v>
      </c>
      <c r="P2253" s="47">
        <v>0</v>
      </c>
      <c r="Q2253" s="47">
        <v>0</v>
      </c>
      <c r="R2253" s="47">
        <v>0</v>
      </c>
      <c r="S2253" s="47">
        <v>225</v>
      </c>
      <c r="T2253" s="47">
        <v>225</v>
      </c>
      <c r="U2253" s="47">
        <v>225</v>
      </c>
      <c r="V2253" t="s">
        <v>71</v>
      </c>
      <c r="W2253" t="s">
        <v>72</v>
      </c>
      <c r="X2253"/>
      <c r="Y2253" t="s">
        <v>240</v>
      </c>
      <c r="Z2253" s="43" t="str">
        <f>Raw_data[[#This Row],[Month]]&amp;Raw_data[[#This Row],[Locations]]&amp;Raw_data[[#This Row],[Looker2]]</f>
        <v>45292AustinIOP</v>
      </c>
      <c r="AA2253" s="44" t="str">
        <f>IFERROR(VLOOKUP(Raw_data[[#This Row],[Description]],'LU Table'!$A$1:$B$50,2,0),"")</f>
        <v>IOP</v>
      </c>
      <c r="AB2253" s="44" t="str">
        <f>TRIM(MID(Raw_data[[#This Row],[Location]],LEN("Positive Recovery- ")+1,LEN(Raw_data[[#This Row],[Location]])))</f>
        <v>Austin</v>
      </c>
      <c r="AC2253" s="45">
        <f t="shared" si="35"/>
        <v>45292</v>
      </c>
      <c r="AD2253" s="44" t="str">
        <f>VLOOKUP(Raw_data[[#This Row],[Locations]]&amp;Raw_data[[#This Row],[Looker2]],Category!A:E,5,0)</f>
        <v>Affiliate</v>
      </c>
      <c r="AE2253" s="44" t="str">
        <f>Raw_data[[#This Row],[Locations]]&amp;Raw_data[[#This Row],[Looker2]]</f>
        <v>AustinIOP</v>
      </c>
    </row>
    <row r="2254" spans="1:31">
      <c r="A2254" s="15">
        <v>45316</v>
      </c>
      <c r="B2254" s="15">
        <v>45313</v>
      </c>
      <c r="C2254" t="s">
        <v>9</v>
      </c>
      <c r="D2254">
        <v>208633</v>
      </c>
      <c r="E2254" t="s">
        <v>980</v>
      </c>
      <c r="F2254" t="s">
        <v>295</v>
      </c>
      <c r="G2254" t="s">
        <v>981</v>
      </c>
      <c r="H2254" t="s">
        <v>160</v>
      </c>
      <c r="I2254" t="s">
        <v>232</v>
      </c>
      <c r="J2254" t="s">
        <v>95</v>
      </c>
      <c r="K2254" t="s">
        <v>21</v>
      </c>
      <c r="L2254" t="s">
        <v>128</v>
      </c>
      <c r="M2254">
        <v>1</v>
      </c>
      <c r="N2254" s="47">
        <v>130</v>
      </c>
      <c r="O2254" s="47">
        <v>0</v>
      </c>
      <c r="P2254" s="47">
        <v>0</v>
      </c>
      <c r="Q2254" s="47">
        <v>0</v>
      </c>
      <c r="R2254" s="47">
        <v>0</v>
      </c>
      <c r="S2254" s="47">
        <v>130</v>
      </c>
      <c r="T2254" s="47">
        <v>117</v>
      </c>
      <c r="U2254" s="47">
        <v>117</v>
      </c>
      <c r="V2254" t="s">
        <v>71</v>
      </c>
      <c r="W2254" t="s">
        <v>72</v>
      </c>
      <c r="X2254"/>
      <c r="Y2254" t="s">
        <v>240</v>
      </c>
      <c r="Z2254" s="43" t="str">
        <f>Raw_data[[#This Row],[Month]]&amp;Raw_data[[#This Row],[Locations]]&amp;Raw_data[[#This Row],[Looker2]]</f>
        <v>45292Jersey VillageIOP</v>
      </c>
      <c r="AA2254" s="44" t="str">
        <f>IFERROR(VLOOKUP(Raw_data[[#This Row],[Description]],'LU Table'!$A$1:$B$50,2,0),"")</f>
        <v>IOP</v>
      </c>
      <c r="AB2254" s="44" t="str">
        <f>TRIM(MID(Raw_data[[#This Row],[Location]],LEN("Positive Recovery- ")+1,LEN(Raw_data[[#This Row],[Location]])))</f>
        <v>Jersey Village</v>
      </c>
      <c r="AC2254" s="45">
        <f t="shared" si="35"/>
        <v>45292</v>
      </c>
      <c r="AD2254" s="44" t="str">
        <f>VLOOKUP(Raw_data[[#This Row],[Locations]]&amp;Raw_data[[#This Row],[Looker2]],Category!A:E,5,0)</f>
        <v>Affiliate</v>
      </c>
      <c r="AE2254" s="44" t="str">
        <f>Raw_data[[#This Row],[Locations]]&amp;Raw_data[[#This Row],[Looker2]]</f>
        <v>Jersey VillageIOP</v>
      </c>
    </row>
    <row r="2255" spans="1:31">
      <c r="A2255" s="15">
        <v>45316</v>
      </c>
      <c r="B2255" s="15">
        <v>45313</v>
      </c>
      <c r="C2255" t="s">
        <v>9</v>
      </c>
      <c r="D2255">
        <v>208634</v>
      </c>
      <c r="E2255" t="s">
        <v>870</v>
      </c>
      <c r="F2255" t="s">
        <v>359</v>
      </c>
      <c r="G2255" t="s">
        <v>871</v>
      </c>
      <c r="H2255" t="s">
        <v>160</v>
      </c>
      <c r="I2255" t="s">
        <v>232</v>
      </c>
      <c r="J2255" t="s">
        <v>96</v>
      </c>
      <c r="K2255" t="s">
        <v>21</v>
      </c>
      <c r="L2255" t="s">
        <v>128</v>
      </c>
      <c r="M2255">
        <v>1</v>
      </c>
      <c r="N2255" s="47">
        <v>169</v>
      </c>
      <c r="O2255" s="47">
        <v>0</v>
      </c>
      <c r="P2255" s="47">
        <v>0</v>
      </c>
      <c r="Q2255" s="47">
        <v>0</v>
      </c>
      <c r="R2255" s="47">
        <v>0</v>
      </c>
      <c r="S2255" s="47">
        <v>169</v>
      </c>
      <c r="T2255" s="47">
        <v>152.1</v>
      </c>
      <c r="U2255" s="47">
        <v>152.1</v>
      </c>
      <c r="V2255" t="s">
        <v>71</v>
      </c>
      <c r="W2255" t="s">
        <v>72</v>
      </c>
      <c r="X2255"/>
      <c r="Y2255" t="s">
        <v>240</v>
      </c>
      <c r="Z2255" s="43" t="str">
        <f>Raw_data[[#This Row],[Month]]&amp;Raw_data[[#This Row],[Locations]]&amp;Raw_data[[#This Row],[Looker2]]</f>
        <v>45292Jersey VillageIOP</v>
      </c>
      <c r="AA2255" s="44" t="str">
        <f>IFERROR(VLOOKUP(Raw_data[[#This Row],[Description]],'LU Table'!$A$1:$B$50,2,0),"")</f>
        <v>IOP</v>
      </c>
      <c r="AB2255" s="44" t="str">
        <f>TRIM(MID(Raw_data[[#This Row],[Location]],LEN("Positive Recovery- ")+1,LEN(Raw_data[[#This Row],[Location]])))</f>
        <v>Jersey Village</v>
      </c>
      <c r="AC2255" s="45">
        <f t="shared" si="35"/>
        <v>45292</v>
      </c>
      <c r="AD2255" s="44" t="str">
        <f>VLOOKUP(Raw_data[[#This Row],[Locations]]&amp;Raw_data[[#This Row],[Looker2]],Category!A:E,5,0)</f>
        <v>Affiliate</v>
      </c>
      <c r="AE2255" s="44" t="str">
        <f>Raw_data[[#This Row],[Locations]]&amp;Raw_data[[#This Row],[Looker2]]</f>
        <v>Jersey VillageIOP</v>
      </c>
    </row>
    <row r="2256" spans="1:31">
      <c r="A2256" s="15">
        <v>45316</v>
      </c>
      <c r="B2256" s="15">
        <v>45313</v>
      </c>
      <c r="C2256" t="s">
        <v>9</v>
      </c>
      <c r="D2256">
        <v>208635</v>
      </c>
      <c r="E2256" t="s">
        <v>658</v>
      </c>
      <c r="F2256" t="s">
        <v>559</v>
      </c>
      <c r="G2256" t="s">
        <v>276</v>
      </c>
      <c r="H2256" t="s">
        <v>158</v>
      </c>
      <c r="I2256" t="s">
        <v>232</v>
      </c>
      <c r="J2256" t="s">
        <v>87</v>
      </c>
      <c r="K2256" t="s">
        <v>21</v>
      </c>
      <c r="L2256" t="s">
        <v>128</v>
      </c>
      <c r="M2256">
        <v>1</v>
      </c>
      <c r="N2256" s="47">
        <v>275</v>
      </c>
      <c r="O2256" s="47">
        <v>0</v>
      </c>
      <c r="P2256" s="47">
        <v>0</v>
      </c>
      <c r="Q2256" s="47">
        <v>0</v>
      </c>
      <c r="R2256" s="47">
        <v>0</v>
      </c>
      <c r="S2256" s="47">
        <v>275</v>
      </c>
      <c r="T2256" s="47">
        <v>247.5</v>
      </c>
      <c r="U2256" s="47">
        <v>247.5</v>
      </c>
      <c r="V2256" t="s">
        <v>71</v>
      </c>
      <c r="W2256" t="s">
        <v>72</v>
      </c>
      <c r="X2256"/>
      <c r="Y2256" t="s">
        <v>240</v>
      </c>
      <c r="Z2256" s="43" t="str">
        <f>Raw_data[[#This Row],[Month]]&amp;Raw_data[[#This Row],[Locations]]&amp;Raw_data[[#This Row],[Looker2]]</f>
        <v>45292Jersey VillageIOP</v>
      </c>
      <c r="AA2256" s="44" t="str">
        <f>IFERROR(VLOOKUP(Raw_data[[#This Row],[Description]],'LU Table'!$A$1:$B$50,2,0),"")</f>
        <v>IOP</v>
      </c>
      <c r="AB2256" s="44" t="str">
        <f>TRIM(MID(Raw_data[[#This Row],[Location]],LEN("Positive Recovery- ")+1,LEN(Raw_data[[#This Row],[Location]])))</f>
        <v>Jersey Village</v>
      </c>
      <c r="AC2256" s="45">
        <f t="shared" si="35"/>
        <v>45292</v>
      </c>
      <c r="AD2256" s="44" t="str">
        <f>VLOOKUP(Raw_data[[#This Row],[Locations]]&amp;Raw_data[[#This Row],[Looker2]],Category!A:E,5,0)</f>
        <v>Affiliate</v>
      </c>
      <c r="AE2256" s="44" t="str">
        <f>Raw_data[[#This Row],[Locations]]&amp;Raw_data[[#This Row],[Looker2]]</f>
        <v>Jersey VillageIOP</v>
      </c>
    </row>
    <row r="2257" spans="1:31">
      <c r="A2257" s="15">
        <v>45316</v>
      </c>
      <c r="B2257" s="15">
        <v>45313</v>
      </c>
      <c r="C2257" t="s">
        <v>9</v>
      </c>
      <c r="D2257">
        <v>208636</v>
      </c>
      <c r="E2257" t="s">
        <v>612</v>
      </c>
      <c r="F2257" t="s">
        <v>461</v>
      </c>
      <c r="G2257" t="s">
        <v>481</v>
      </c>
      <c r="H2257" t="s">
        <v>158</v>
      </c>
      <c r="I2257" t="s">
        <v>232</v>
      </c>
      <c r="J2257" t="s">
        <v>88</v>
      </c>
      <c r="K2257" t="s">
        <v>21</v>
      </c>
      <c r="L2257" t="s">
        <v>128</v>
      </c>
      <c r="M2257">
        <v>1</v>
      </c>
      <c r="N2257" s="47">
        <v>250</v>
      </c>
      <c r="O2257" s="47">
        <v>0</v>
      </c>
      <c r="P2257" s="47">
        <v>0</v>
      </c>
      <c r="Q2257" s="47">
        <v>0</v>
      </c>
      <c r="R2257" s="47">
        <v>0</v>
      </c>
      <c r="S2257" s="47">
        <v>0</v>
      </c>
      <c r="T2257" s="47">
        <v>225</v>
      </c>
      <c r="U2257" s="47">
        <v>-25</v>
      </c>
      <c r="V2257" t="s">
        <v>71</v>
      </c>
      <c r="W2257" t="s">
        <v>72</v>
      </c>
      <c r="X2257"/>
      <c r="Y2257" t="s">
        <v>240</v>
      </c>
      <c r="Z2257" s="43" t="str">
        <f>Raw_data[[#This Row],[Month]]&amp;Raw_data[[#This Row],[Locations]]&amp;Raw_data[[#This Row],[Looker2]]</f>
        <v>45292Jersey VillageIOP</v>
      </c>
      <c r="AA2257" s="44" t="str">
        <f>IFERROR(VLOOKUP(Raw_data[[#This Row],[Description]],'LU Table'!$A$1:$B$50,2,0),"")</f>
        <v>IOP</v>
      </c>
      <c r="AB2257" s="44" t="str">
        <f>TRIM(MID(Raw_data[[#This Row],[Location]],LEN("Positive Recovery- ")+1,LEN(Raw_data[[#This Row],[Location]])))</f>
        <v>Jersey Village</v>
      </c>
      <c r="AC2257" s="45">
        <f t="shared" si="35"/>
        <v>45292</v>
      </c>
      <c r="AD2257" s="44" t="str">
        <f>VLOOKUP(Raw_data[[#This Row],[Locations]]&amp;Raw_data[[#This Row],[Looker2]],Category!A:E,5,0)</f>
        <v>Affiliate</v>
      </c>
      <c r="AE2257" s="44" t="str">
        <f>Raw_data[[#This Row],[Locations]]&amp;Raw_data[[#This Row],[Looker2]]</f>
        <v>Jersey VillageIOP</v>
      </c>
    </row>
    <row r="2258" spans="1:31">
      <c r="A2258" s="15">
        <v>45316</v>
      </c>
      <c r="B2258" s="15">
        <v>45313</v>
      </c>
      <c r="C2258" t="s">
        <v>9</v>
      </c>
      <c r="D2258">
        <v>208637</v>
      </c>
      <c r="E2258" t="s">
        <v>744</v>
      </c>
      <c r="F2258" t="s">
        <v>391</v>
      </c>
      <c r="G2258" t="s">
        <v>745</v>
      </c>
      <c r="H2258" t="s">
        <v>160</v>
      </c>
      <c r="I2258"/>
      <c r="J2258" t="s">
        <v>96</v>
      </c>
      <c r="K2258" t="s">
        <v>579</v>
      </c>
      <c r="L2258" t="s">
        <v>128</v>
      </c>
      <c r="M2258">
        <v>1</v>
      </c>
      <c r="N2258" s="47">
        <v>169</v>
      </c>
      <c r="O2258" s="47">
        <v>0</v>
      </c>
      <c r="P2258" s="47">
        <v>0</v>
      </c>
      <c r="Q2258" s="47">
        <v>0</v>
      </c>
      <c r="R2258" s="47">
        <v>0</v>
      </c>
      <c r="S2258" s="47">
        <v>169</v>
      </c>
      <c r="T2258" s="47">
        <v>152.1</v>
      </c>
      <c r="U2258" s="47">
        <v>152.1</v>
      </c>
      <c r="V2258" t="s">
        <v>71</v>
      </c>
      <c r="W2258" t="s">
        <v>72</v>
      </c>
      <c r="X2258"/>
      <c r="Y2258" t="s">
        <v>240</v>
      </c>
      <c r="Z2258" s="43" t="str">
        <f>Raw_data[[#This Row],[Month]]&amp;Raw_data[[#This Row],[Locations]]&amp;Raw_data[[#This Row],[Looker2]]</f>
        <v>45292Round RockIOP</v>
      </c>
      <c r="AA2258" s="44" t="str">
        <f>IFERROR(VLOOKUP(Raw_data[[#This Row],[Description]],'LU Table'!$A$1:$B$50,2,0),"")</f>
        <v>IOP</v>
      </c>
      <c r="AB2258" s="44" t="str">
        <f>TRIM(MID(Raw_data[[#This Row],[Location]],LEN("Positive Recovery- ")+1,LEN(Raw_data[[#This Row],[Location]])))</f>
        <v>Round Rock</v>
      </c>
      <c r="AC2258" s="45">
        <f t="shared" si="35"/>
        <v>45292</v>
      </c>
      <c r="AD2258" s="44" t="str">
        <f>VLOOKUP(Raw_data[[#This Row],[Locations]]&amp;Raw_data[[#This Row],[Looker2]],Category!A:E,5,0)</f>
        <v>Affiliate</v>
      </c>
      <c r="AE2258" s="44" t="str">
        <f>Raw_data[[#This Row],[Locations]]&amp;Raw_data[[#This Row],[Looker2]]</f>
        <v>Round RockIOP</v>
      </c>
    </row>
    <row r="2259" spans="1:31">
      <c r="A2259" s="15">
        <v>45316</v>
      </c>
      <c r="B2259" s="15">
        <v>45313</v>
      </c>
      <c r="C2259" t="s">
        <v>9</v>
      </c>
      <c r="D2259">
        <v>208638</v>
      </c>
      <c r="E2259" t="s">
        <v>662</v>
      </c>
      <c r="F2259" t="s">
        <v>289</v>
      </c>
      <c r="G2259" t="s">
        <v>663</v>
      </c>
      <c r="H2259" t="s">
        <v>158</v>
      </c>
      <c r="I2259" t="s">
        <v>232</v>
      </c>
      <c r="J2259" t="s">
        <v>87</v>
      </c>
      <c r="K2259" t="s">
        <v>579</v>
      </c>
      <c r="L2259" t="s">
        <v>128</v>
      </c>
      <c r="M2259">
        <v>1</v>
      </c>
      <c r="N2259" s="47">
        <v>275</v>
      </c>
      <c r="O2259" s="47">
        <v>0</v>
      </c>
      <c r="P2259" s="47">
        <v>0</v>
      </c>
      <c r="Q2259" s="47">
        <v>0</v>
      </c>
      <c r="R2259" s="47">
        <v>0</v>
      </c>
      <c r="S2259" s="47">
        <v>0</v>
      </c>
      <c r="T2259" s="47">
        <v>247.5</v>
      </c>
      <c r="U2259" s="47">
        <v>247.5</v>
      </c>
      <c r="V2259" t="s">
        <v>71</v>
      </c>
      <c r="W2259" t="s">
        <v>72</v>
      </c>
      <c r="X2259"/>
      <c r="Y2259" t="s">
        <v>240</v>
      </c>
      <c r="Z2259" s="43" t="str">
        <f>Raw_data[[#This Row],[Month]]&amp;Raw_data[[#This Row],[Locations]]&amp;Raw_data[[#This Row],[Looker2]]</f>
        <v>45292Round RockIOP</v>
      </c>
      <c r="AA2259" s="44" t="str">
        <f>IFERROR(VLOOKUP(Raw_data[[#This Row],[Description]],'LU Table'!$A$1:$B$50,2,0),"")</f>
        <v>IOP</v>
      </c>
      <c r="AB2259" s="44" t="str">
        <f>TRIM(MID(Raw_data[[#This Row],[Location]],LEN("Positive Recovery- ")+1,LEN(Raw_data[[#This Row],[Location]])))</f>
        <v>Round Rock</v>
      </c>
      <c r="AC2259" s="45">
        <f t="shared" si="35"/>
        <v>45292</v>
      </c>
      <c r="AD2259" s="44" t="str">
        <f>VLOOKUP(Raw_data[[#This Row],[Locations]]&amp;Raw_data[[#This Row],[Looker2]],Category!A:E,5,0)</f>
        <v>Affiliate</v>
      </c>
      <c r="AE2259" s="44" t="str">
        <f>Raw_data[[#This Row],[Locations]]&amp;Raw_data[[#This Row],[Looker2]]</f>
        <v>Round RockIOP</v>
      </c>
    </row>
    <row r="2260" spans="1:31">
      <c r="A2260" s="15">
        <v>45316</v>
      </c>
      <c r="B2260" s="15">
        <v>45313</v>
      </c>
      <c r="C2260" t="s">
        <v>9</v>
      </c>
      <c r="D2260">
        <v>208639</v>
      </c>
      <c r="E2260" t="s">
        <v>821</v>
      </c>
      <c r="F2260" t="s">
        <v>278</v>
      </c>
      <c r="G2260" t="s">
        <v>822</v>
      </c>
      <c r="H2260" t="s">
        <v>158</v>
      </c>
      <c r="I2260" t="s">
        <v>232</v>
      </c>
      <c r="J2260" t="s">
        <v>88</v>
      </c>
      <c r="K2260" t="s">
        <v>579</v>
      </c>
      <c r="L2260" t="s">
        <v>128</v>
      </c>
      <c r="M2260">
        <v>1</v>
      </c>
      <c r="N2260" s="47">
        <v>250</v>
      </c>
      <c r="O2260" s="47">
        <v>0</v>
      </c>
      <c r="P2260" s="47">
        <v>0</v>
      </c>
      <c r="Q2260" s="47">
        <v>0</v>
      </c>
      <c r="R2260" s="47">
        <v>0</v>
      </c>
      <c r="S2260" s="47">
        <v>250</v>
      </c>
      <c r="T2260" s="47">
        <v>225</v>
      </c>
      <c r="U2260" s="47">
        <v>225</v>
      </c>
      <c r="V2260" t="s">
        <v>71</v>
      </c>
      <c r="W2260" t="s">
        <v>72</v>
      </c>
      <c r="X2260"/>
      <c r="Y2260" t="s">
        <v>240</v>
      </c>
      <c r="Z2260" s="43" t="str">
        <f>Raw_data[[#This Row],[Month]]&amp;Raw_data[[#This Row],[Locations]]&amp;Raw_data[[#This Row],[Looker2]]</f>
        <v>45292Round RockIOP</v>
      </c>
      <c r="AA2260" s="44" t="str">
        <f>IFERROR(VLOOKUP(Raw_data[[#This Row],[Description]],'LU Table'!$A$1:$B$50,2,0),"")</f>
        <v>IOP</v>
      </c>
      <c r="AB2260" s="44" t="str">
        <f>TRIM(MID(Raw_data[[#This Row],[Location]],LEN("Positive Recovery- ")+1,LEN(Raw_data[[#This Row],[Location]])))</f>
        <v>Round Rock</v>
      </c>
      <c r="AC2260" s="45">
        <f t="shared" si="35"/>
        <v>45292</v>
      </c>
      <c r="AD2260" s="44" t="str">
        <f>VLOOKUP(Raw_data[[#This Row],[Locations]]&amp;Raw_data[[#This Row],[Looker2]],Category!A:E,5,0)</f>
        <v>Affiliate</v>
      </c>
      <c r="AE2260" s="44" t="str">
        <f>Raw_data[[#This Row],[Locations]]&amp;Raw_data[[#This Row],[Looker2]]</f>
        <v>Round RockIOP</v>
      </c>
    </row>
    <row r="2261" spans="1:31">
      <c r="A2261" s="15">
        <v>45316</v>
      </c>
      <c r="B2261" s="15">
        <v>45313</v>
      </c>
      <c r="C2261" t="s">
        <v>9</v>
      </c>
      <c r="D2261">
        <v>208640</v>
      </c>
      <c r="E2261" t="s">
        <v>823</v>
      </c>
      <c r="F2261" t="s">
        <v>37</v>
      </c>
      <c r="G2261" t="s">
        <v>327</v>
      </c>
      <c r="H2261" t="s">
        <v>158</v>
      </c>
      <c r="I2261" t="s">
        <v>232</v>
      </c>
      <c r="J2261" t="s">
        <v>87</v>
      </c>
      <c r="K2261" t="s">
        <v>579</v>
      </c>
      <c r="L2261" t="s">
        <v>128</v>
      </c>
      <c r="M2261">
        <v>1</v>
      </c>
      <c r="N2261" s="47">
        <v>275</v>
      </c>
      <c r="O2261" s="47">
        <v>0</v>
      </c>
      <c r="P2261" s="47">
        <v>0</v>
      </c>
      <c r="Q2261" s="47">
        <v>0</v>
      </c>
      <c r="R2261" s="47">
        <v>0</v>
      </c>
      <c r="S2261" s="47">
        <v>275</v>
      </c>
      <c r="T2261" s="47">
        <v>247.5</v>
      </c>
      <c r="U2261" s="47">
        <v>247.5</v>
      </c>
      <c r="V2261" t="s">
        <v>71</v>
      </c>
      <c r="W2261" t="s">
        <v>72</v>
      </c>
      <c r="X2261"/>
      <c r="Y2261" t="s">
        <v>240</v>
      </c>
      <c r="Z2261" s="43" t="str">
        <f>Raw_data[[#This Row],[Month]]&amp;Raw_data[[#This Row],[Locations]]&amp;Raw_data[[#This Row],[Looker2]]</f>
        <v>45292Round RockIOP</v>
      </c>
      <c r="AA2261" s="44" t="str">
        <f>IFERROR(VLOOKUP(Raw_data[[#This Row],[Description]],'LU Table'!$A$1:$B$50,2,0),"")</f>
        <v>IOP</v>
      </c>
      <c r="AB2261" s="44" t="str">
        <f>TRIM(MID(Raw_data[[#This Row],[Location]],LEN("Positive Recovery- ")+1,LEN(Raw_data[[#This Row],[Location]])))</f>
        <v>Round Rock</v>
      </c>
      <c r="AC2261" s="45">
        <f t="shared" si="35"/>
        <v>45292</v>
      </c>
      <c r="AD2261" s="44" t="str">
        <f>VLOOKUP(Raw_data[[#This Row],[Locations]]&amp;Raw_data[[#This Row],[Looker2]],Category!A:E,5,0)</f>
        <v>Affiliate</v>
      </c>
      <c r="AE2261" s="44" t="str">
        <f>Raw_data[[#This Row],[Locations]]&amp;Raw_data[[#This Row],[Looker2]]</f>
        <v>Round RockIOP</v>
      </c>
    </row>
    <row r="2262" spans="1:31">
      <c r="A2262" s="15">
        <v>45316</v>
      </c>
      <c r="B2262" s="15">
        <v>45313</v>
      </c>
      <c r="C2262" t="s">
        <v>9</v>
      </c>
      <c r="D2262">
        <v>208641</v>
      </c>
      <c r="E2262" t="s">
        <v>1022</v>
      </c>
      <c r="F2262" t="s">
        <v>287</v>
      </c>
      <c r="G2262" t="s">
        <v>1023</v>
      </c>
      <c r="H2262" t="s">
        <v>160</v>
      </c>
      <c r="I2262" t="s">
        <v>232</v>
      </c>
      <c r="J2262" t="s">
        <v>96</v>
      </c>
      <c r="K2262" t="s">
        <v>81</v>
      </c>
      <c r="L2262" t="s">
        <v>128</v>
      </c>
      <c r="M2262">
        <v>1</v>
      </c>
      <c r="N2262" s="47">
        <v>169</v>
      </c>
      <c r="O2262" s="47">
        <v>0</v>
      </c>
      <c r="P2262" s="47">
        <v>0</v>
      </c>
      <c r="Q2262" s="47">
        <v>0</v>
      </c>
      <c r="R2262" s="47">
        <v>0</v>
      </c>
      <c r="S2262" s="47">
        <v>169</v>
      </c>
      <c r="T2262" s="47">
        <v>152.1</v>
      </c>
      <c r="U2262" s="47">
        <v>152.1</v>
      </c>
      <c r="V2262" t="s">
        <v>71</v>
      </c>
      <c r="W2262" t="s">
        <v>72</v>
      </c>
      <c r="X2262"/>
      <c r="Y2262" t="s">
        <v>240</v>
      </c>
      <c r="Z2262" s="43" t="str">
        <f>Raw_data[[#This Row],[Month]]&amp;Raw_data[[#This Row],[Locations]]&amp;Raw_data[[#This Row],[Looker2]]</f>
        <v>45292Energy CorridorIOP</v>
      </c>
      <c r="AA2262" s="44" t="str">
        <f>IFERROR(VLOOKUP(Raw_data[[#This Row],[Description]],'LU Table'!$A$1:$B$50,2,0),"")</f>
        <v>IOP</v>
      </c>
      <c r="AB2262" s="44" t="str">
        <f>TRIM(MID(Raw_data[[#This Row],[Location]],LEN("Positive Recovery- ")+1,LEN(Raw_data[[#This Row],[Location]])))</f>
        <v>Energy Corridor</v>
      </c>
      <c r="AC2262" s="45">
        <f t="shared" si="35"/>
        <v>45292</v>
      </c>
      <c r="AD2262" s="44" t="str">
        <f>VLOOKUP(Raw_data[[#This Row],[Locations]]&amp;Raw_data[[#This Row],[Looker2]],Category!A:E,5,0)</f>
        <v>Affiliate</v>
      </c>
      <c r="AE2262" s="44" t="str">
        <f>Raw_data[[#This Row],[Locations]]&amp;Raw_data[[#This Row],[Looker2]]</f>
        <v>Energy CorridorIOP</v>
      </c>
    </row>
    <row r="2263" spans="1:31">
      <c r="A2263" s="15">
        <v>45316</v>
      </c>
      <c r="B2263" s="15">
        <v>45313</v>
      </c>
      <c r="C2263" t="s">
        <v>9</v>
      </c>
      <c r="D2263">
        <v>208642</v>
      </c>
      <c r="E2263" t="s">
        <v>881</v>
      </c>
      <c r="F2263" t="s">
        <v>435</v>
      </c>
      <c r="G2263" t="s">
        <v>882</v>
      </c>
      <c r="H2263" t="s">
        <v>160</v>
      </c>
      <c r="I2263" t="s">
        <v>232</v>
      </c>
      <c r="J2263" t="s">
        <v>94</v>
      </c>
      <c r="K2263" t="s">
        <v>81</v>
      </c>
      <c r="L2263" t="s">
        <v>128</v>
      </c>
      <c r="M2263">
        <v>1</v>
      </c>
      <c r="N2263" s="47">
        <v>215</v>
      </c>
      <c r="O2263" s="47">
        <v>0</v>
      </c>
      <c r="P2263" s="47">
        <v>0</v>
      </c>
      <c r="Q2263" s="47">
        <v>0</v>
      </c>
      <c r="R2263" s="47">
        <v>0</v>
      </c>
      <c r="S2263" s="47">
        <v>215</v>
      </c>
      <c r="T2263" s="47">
        <v>193.5</v>
      </c>
      <c r="U2263" s="47">
        <v>193.5</v>
      </c>
      <c r="V2263" t="s">
        <v>71</v>
      </c>
      <c r="W2263" t="s">
        <v>72</v>
      </c>
      <c r="X2263"/>
      <c r="Y2263" t="s">
        <v>240</v>
      </c>
      <c r="Z2263" s="43" t="str">
        <f>Raw_data[[#This Row],[Month]]&amp;Raw_data[[#This Row],[Locations]]&amp;Raw_data[[#This Row],[Looker2]]</f>
        <v>45292Energy CorridorIOP</v>
      </c>
      <c r="AA2263" s="44" t="str">
        <f>IFERROR(VLOOKUP(Raw_data[[#This Row],[Description]],'LU Table'!$A$1:$B$50,2,0),"")</f>
        <v>IOP</v>
      </c>
      <c r="AB2263" s="44" t="str">
        <f>TRIM(MID(Raw_data[[#This Row],[Location]],LEN("Positive Recovery- ")+1,LEN(Raw_data[[#This Row],[Location]])))</f>
        <v>Energy Corridor</v>
      </c>
      <c r="AC2263" s="45">
        <f t="shared" si="35"/>
        <v>45292</v>
      </c>
      <c r="AD2263" s="44" t="str">
        <f>VLOOKUP(Raw_data[[#This Row],[Locations]]&amp;Raw_data[[#This Row],[Looker2]],Category!A:E,5,0)</f>
        <v>Affiliate</v>
      </c>
      <c r="AE2263" s="44" t="str">
        <f>Raw_data[[#This Row],[Locations]]&amp;Raw_data[[#This Row],[Looker2]]</f>
        <v>Energy CorridorIOP</v>
      </c>
    </row>
    <row r="2264" spans="1:31">
      <c r="A2264" s="15">
        <v>45316</v>
      </c>
      <c r="B2264" s="15">
        <v>45313</v>
      </c>
      <c r="C2264" t="s">
        <v>9</v>
      </c>
      <c r="D2264">
        <v>208643</v>
      </c>
      <c r="E2264" t="s">
        <v>989</v>
      </c>
      <c r="F2264" t="s">
        <v>290</v>
      </c>
      <c r="G2264" t="s">
        <v>990</v>
      </c>
      <c r="H2264" t="s">
        <v>158</v>
      </c>
      <c r="I2264" t="s">
        <v>232</v>
      </c>
      <c r="J2264" t="s">
        <v>92</v>
      </c>
      <c r="K2264" t="s">
        <v>81</v>
      </c>
      <c r="L2264" t="s">
        <v>128</v>
      </c>
      <c r="M2264">
        <v>1</v>
      </c>
      <c r="N2264" s="47">
        <v>190</v>
      </c>
      <c r="O2264" s="47">
        <v>0</v>
      </c>
      <c r="P2264" s="47">
        <v>0</v>
      </c>
      <c r="Q2264" s="47">
        <v>0</v>
      </c>
      <c r="R2264" s="47">
        <v>0</v>
      </c>
      <c r="S2264" s="47">
        <v>0</v>
      </c>
      <c r="T2264" s="47">
        <v>171</v>
      </c>
      <c r="U2264" s="47">
        <v>171</v>
      </c>
      <c r="V2264" t="s">
        <v>71</v>
      </c>
      <c r="W2264" t="s">
        <v>72</v>
      </c>
      <c r="X2264"/>
      <c r="Y2264" t="s">
        <v>240</v>
      </c>
      <c r="Z2264" s="43" t="str">
        <f>Raw_data[[#This Row],[Month]]&amp;Raw_data[[#This Row],[Locations]]&amp;Raw_data[[#This Row],[Looker2]]</f>
        <v>45292Energy CorridorIOP</v>
      </c>
      <c r="AA2264" s="44" t="str">
        <f>IFERROR(VLOOKUP(Raw_data[[#This Row],[Description]],'LU Table'!$A$1:$B$50,2,0),"")</f>
        <v>IOP</v>
      </c>
      <c r="AB2264" s="44" t="str">
        <f>TRIM(MID(Raw_data[[#This Row],[Location]],LEN("Positive Recovery- ")+1,LEN(Raw_data[[#This Row],[Location]])))</f>
        <v>Energy Corridor</v>
      </c>
      <c r="AC2264" s="45">
        <f t="shared" si="35"/>
        <v>45292</v>
      </c>
      <c r="AD2264" s="44" t="str">
        <f>VLOOKUP(Raw_data[[#This Row],[Locations]]&amp;Raw_data[[#This Row],[Looker2]],Category!A:E,5,0)</f>
        <v>Affiliate</v>
      </c>
      <c r="AE2264" s="44" t="str">
        <f>Raw_data[[#This Row],[Locations]]&amp;Raw_data[[#This Row],[Looker2]]</f>
        <v>Energy CorridorIOP</v>
      </c>
    </row>
    <row r="2265" spans="1:31">
      <c r="A2265" s="15">
        <v>45316</v>
      </c>
      <c r="B2265" s="15">
        <v>45313</v>
      </c>
      <c r="C2265" t="s">
        <v>9</v>
      </c>
      <c r="D2265">
        <v>208644</v>
      </c>
      <c r="E2265" t="s">
        <v>750</v>
      </c>
      <c r="F2265" t="s">
        <v>438</v>
      </c>
      <c r="G2265" t="s">
        <v>751</v>
      </c>
      <c r="H2265" t="s">
        <v>159</v>
      </c>
      <c r="I2265" t="s">
        <v>232</v>
      </c>
      <c r="J2265" t="s">
        <v>17</v>
      </c>
      <c r="K2265" t="s">
        <v>81</v>
      </c>
      <c r="L2265" t="s">
        <v>128</v>
      </c>
      <c r="M2265">
        <v>1</v>
      </c>
      <c r="N2265" s="47">
        <v>225</v>
      </c>
      <c r="O2265" s="47">
        <v>0</v>
      </c>
      <c r="P2265" s="47">
        <v>0</v>
      </c>
      <c r="Q2265" s="47">
        <v>0</v>
      </c>
      <c r="R2265" s="47">
        <v>0</v>
      </c>
      <c r="S2265" s="47">
        <v>225</v>
      </c>
      <c r="T2265" s="47">
        <v>225</v>
      </c>
      <c r="U2265" s="47">
        <v>225</v>
      </c>
      <c r="V2265" t="s">
        <v>71</v>
      </c>
      <c r="W2265" t="s">
        <v>72</v>
      </c>
      <c r="X2265"/>
      <c r="Y2265" t="s">
        <v>240</v>
      </c>
      <c r="Z2265" s="43" t="str">
        <f>Raw_data[[#This Row],[Month]]&amp;Raw_data[[#This Row],[Locations]]&amp;Raw_data[[#This Row],[Looker2]]</f>
        <v>45292Energy CorridorIOP</v>
      </c>
      <c r="AA2265" s="44" t="str">
        <f>IFERROR(VLOOKUP(Raw_data[[#This Row],[Description]],'LU Table'!$A$1:$B$50,2,0),"")</f>
        <v>IOP</v>
      </c>
      <c r="AB2265" s="44" t="str">
        <f>TRIM(MID(Raw_data[[#This Row],[Location]],LEN("Positive Recovery- ")+1,LEN(Raw_data[[#This Row],[Location]])))</f>
        <v>Energy Corridor</v>
      </c>
      <c r="AC2265" s="45">
        <f t="shared" si="35"/>
        <v>45292</v>
      </c>
      <c r="AD2265" s="44" t="str">
        <f>VLOOKUP(Raw_data[[#This Row],[Locations]]&amp;Raw_data[[#This Row],[Looker2]],Category!A:E,5,0)</f>
        <v>Affiliate</v>
      </c>
      <c r="AE2265" s="44" t="str">
        <f>Raw_data[[#This Row],[Locations]]&amp;Raw_data[[#This Row],[Looker2]]</f>
        <v>Energy CorridorIOP</v>
      </c>
    </row>
    <row r="2266" spans="1:31">
      <c r="A2266" s="15">
        <v>45316</v>
      </c>
      <c r="B2266" s="15">
        <v>45313</v>
      </c>
      <c r="C2266" t="s">
        <v>9</v>
      </c>
      <c r="D2266">
        <v>208645</v>
      </c>
      <c r="E2266" t="s">
        <v>1042</v>
      </c>
      <c r="F2266" t="s">
        <v>1043</v>
      </c>
      <c r="G2266" t="s">
        <v>1044</v>
      </c>
      <c r="H2266" t="s">
        <v>159</v>
      </c>
      <c r="I2266" t="s">
        <v>232</v>
      </c>
      <c r="J2266" t="s">
        <v>17</v>
      </c>
      <c r="K2266" t="s">
        <v>81</v>
      </c>
      <c r="L2266" t="s">
        <v>128</v>
      </c>
      <c r="M2266">
        <v>1</v>
      </c>
      <c r="N2266" s="47">
        <v>225</v>
      </c>
      <c r="O2266" s="47">
        <v>0</v>
      </c>
      <c r="P2266" s="47">
        <v>0</v>
      </c>
      <c r="Q2266" s="47">
        <v>0</v>
      </c>
      <c r="R2266" s="47">
        <v>0</v>
      </c>
      <c r="S2266" s="47">
        <v>225</v>
      </c>
      <c r="T2266" s="47">
        <v>225</v>
      </c>
      <c r="U2266" s="47">
        <v>225</v>
      </c>
      <c r="V2266" t="s">
        <v>71</v>
      </c>
      <c r="W2266" t="s">
        <v>72</v>
      </c>
      <c r="X2266"/>
      <c r="Y2266" t="s">
        <v>240</v>
      </c>
      <c r="Z2266" s="43" t="str">
        <f>Raw_data[[#This Row],[Month]]&amp;Raw_data[[#This Row],[Locations]]&amp;Raw_data[[#This Row],[Looker2]]</f>
        <v>45292Energy CorridorIOP</v>
      </c>
      <c r="AA2266" s="44" t="str">
        <f>IFERROR(VLOOKUP(Raw_data[[#This Row],[Description]],'LU Table'!$A$1:$B$50,2,0),"")</f>
        <v>IOP</v>
      </c>
      <c r="AB2266" s="44" t="str">
        <f>TRIM(MID(Raw_data[[#This Row],[Location]],LEN("Positive Recovery- ")+1,LEN(Raw_data[[#This Row],[Location]])))</f>
        <v>Energy Corridor</v>
      </c>
      <c r="AC2266" s="45">
        <f t="shared" si="35"/>
        <v>45292</v>
      </c>
      <c r="AD2266" s="44" t="str">
        <f>VLOOKUP(Raw_data[[#This Row],[Locations]]&amp;Raw_data[[#This Row],[Looker2]],Category!A:E,5,0)</f>
        <v>Affiliate</v>
      </c>
      <c r="AE2266" s="44" t="str">
        <f>Raw_data[[#This Row],[Locations]]&amp;Raw_data[[#This Row],[Looker2]]</f>
        <v>Energy CorridorIOP</v>
      </c>
    </row>
    <row r="2267" spans="1:31">
      <c r="A2267" s="15">
        <v>45316</v>
      </c>
      <c r="B2267" s="15">
        <v>45313</v>
      </c>
      <c r="C2267" t="s">
        <v>9</v>
      </c>
      <c r="D2267">
        <v>208646</v>
      </c>
      <c r="E2267" t="s">
        <v>781</v>
      </c>
      <c r="F2267" t="s">
        <v>270</v>
      </c>
      <c r="G2267" t="s">
        <v>782</v>
      </c>
      <c r="H2267" t="s">
        <v>158</v>
      </c>
      <c r="I2267" t="s">
        <v>232</v>
      </c>
      <c r="J2267" t="s">
        <v>1045</v>
      </c>
      <c r="K2267" t="s">
        <v>81</v>
      </c>
      <c r="L2267" t="s">
        <v>128</v>
      </c>
      <c r="M2267">
        <v>1</v>
      </c>
      <c r="N2267" s="47">
        <v>275</v>
      </c>
      <c r="O2267" s="47">
        <v>0</v>
      </c>
      <c r="P2267" s="47">
        <v>0</v>
      </c>
      <c r="Q2267" s="47">
        <v>0</v>
      </c>
      <c r="R2267" s="47">
        <v>0</v>
      </c>
      <c r="S2267" s="47">
        <v>275</v>
      </c>
      <c r="T2267" s="47">
        <v>247.5</v>
      </c>
      <c r="U2267" s="47">
        <v>247.5</v>
      </c>
      <c r="V2267" t="s">
        <v>71</v>
      </c>
      <c r="W2267" t="s">
        <v>72</v>
      </c>
      <c r="X2267"/>
      <c r="Y2267" t="s">
        <v>240</v>
      </c>
      <c r="Z2267" s="43" t="str">
        <f>Raw_data[[#This Row],[Month]]&amp;Raw_data[[#This Row],[Locations]]&amp;Raw_data[[#This Row],[Looker2]]</f>
        <v>45292Energy CorridorIOP</v>
      </c>
      <c r="AA2267" s="44" t="str">
        <f>IFERROR(VLOOKUP(Raw_data[[#This Row],[Description]],'LU Table'!$A$1:$B$50,2,0),"")</f>
        <v>IOP</v>
      </c>
      <c r="AB2267" s="44" t="str">
        <f>TRIM(MID(Raw_data[[#This Row],[Location]],LEN("Positive Recovery- ")+1,LEN(Raw_data[[#This Row],[Location]])))</f>
        <v>Energy Corridor</v>
      </c>
      <c r="AC2267" s="45">
        <f t="shared" si="35"/>
        <v>45292</v>
      </c>
      <c r="AD2267" s="44" t="str">
        <f>VLOOKUP(Raw_data[[#This Row],[Locations]]&amp;Raw_data[[#This Row],[Looker2]],Category!A:E,5,0)</f>
        <v>Affiliate</v>
      </c>
      <c r="AE2267" s="44" t="str">
        <f>Raw_data[[#This Row],[Locations]]&amp;Raw_data[[#This Row],[Looker2]]</f>
        <v>Energy CorridorIOP</v>
      </c>
    </row>
    <row r="2268" spans="1:31">
      <c r="A2268" s="15">
        <v>45316</v>
      </c>
      <c r="B2268" s="15">
        <v>45313</v>
      </c>
      <c r="C2268" t="s">
        <v>9</v>
      </c>
      <c r="D2268">
        <v>208647</v>
      </c>
      <c r="E2268" t="s">
        <v>683</v>
      </c>
      <c r="F2268" t="s">
        <v>424</v>
      </c>
      <c r="G2268" t="s">
        <v>684</v>
      </c>
      <c r="H2268" t="s">
        <v>160</v>
      </c>
      <c r="I2268" t="s">
        <v>232</v>
      </c>
      <c r="J2268" t="s">
        <v>90</v>
      </c>
      <c r="K2268" t="s">
        <v>78</v>
      </c>
      <c r="L2268" t="s">
        <v>128</v>
      </c>
      <c r="M2268">
        <v>1</v>
      </c>
      <c r="N2268" s="47">
        <v>220</v>
      </c>
      <c r="O2268" s="47">
        <v>0</v>
      </c>
      <c r="P2268" s="47">
        <v>0</v>
      </c>
      <c r="Q2268" s="47">
        <v>0</v>
      </c>
      <c r="R2268" s="47">
        <v>0</v>
      </c>
      <c r="S2268" s="47">
        <v>8</v>
      </c>
      <c r="T2268" s="47">
        <v>198</v>
      </c>
      <c r="U2268" s="47">
        <v>11</v>
      </c>
      <c r="V2268" t="s">
        <v>71</v>
      </c>
      <c r="W2268" t="s">
        <v>72</v>
      </c>
      <c r="X2268"/>
      <c r="Y2268" t="s">
        <v>240</v>
      </c>
      <c r="Z2268" s="43" t="str">
        <f>Raw_data[[#This Row],[Month]]&amp;Raw_data[[#This Row],[Locations]]&amp;Raw_data[[#This Row],[Looker2]]</f>
        <v>45292PasadenaIOP</v>
      </c>
      <c r="AA2268" s="44" t="str">
        <f>IFERROR(VLOOKUP(Raw_data[[#This Row],[Description]],'LU Table'!$A$1:$B$50,2,0),"")</f>
        <v>IOP</v>
      </c>
      <c r="AB2268" s="44" t="str">
        <f>TRIM(MID(Raw_data[[#This Row],[Location]],LEN("Positive Recovery- ")+1,LEN(Raw_data[[#This Row],[Location]])))</f>
        <v>Pasadena</v>
      </c>
      <c r="AC2268" s="45">
        <f t="shared" si="35"/>
        <v>45292</v>
      </c>
      <c r="AD2268" s="44" t="str">
        <f>VLOOKUP(Raw_data[[#This Row],[Locations]]&amp;Raw_data[[#This Row],[Looker2]],Category!A:E,5,0)</f>
        <v>Affiliate</v>
      </c>
      <c r="AE2268" s="44" t="str">
        <f>Raw_data[[#This Row],[Locations]]&amp;Raw_data[[#This Row],[Looker2]]</f>
        <v>PasadenaIOP</v>
      </c>
    </row>
    <row r="2269" spans="1:31">
      <c r="A2269" s="15">
        <v>45316</v>
      </c>
      <c r="B2269" s="15">
        <v>45313</v>
      </c>
      <c r="C2269" t="s">
        <v>9</v>
      </c>
      <c r="D2269">
        <v>208648</v>
      </c>
      <c r="E2269" t="s">
        <v>995</v>
      </c>
      <c r="F2269" t="s">
        <v>467</v>
      </c>
      <c r="G2269" t="s">
        <v>1025</v>
      </c>
      <c r="H2269" t="s">
        <v>160</v>
      </c>
      <c r="I2269" t="s">
        <v>232</v>
      </c>
      <c r="J2269" t="s">
        <v>94</v>
      </c>
      <c r="K2269" t="s">
        <v>78</v>
      </c>
      <c r="L2269" t="s">
        <v>128</v>
      </c>
      <c r="M2269">
        <v>1</v>
      </c>
      <c r="N2269" s="47">
        <v>215</v>
      </c>
      <c r="O2269" s="47">
        <v>0</v>
      </c>
      <c r="P2269" s="47">
        <v>0</v>
      </c>
      <c r="Q2269" s="47">
        <v>0</v>
      </c>
      <c r="R2269" s="47">
        <v>0</v>
      </c>
      <c r="S2269" s="47">
        <v>215</v>
      </c>
      <c r="T2269" s="47">
        <v>193.5</v>
      </c>
      <c r="U2269" s="47">
        <v>193.5</v>
      </c>
      <c r="V2269" t="s">
        <v>71</v>
      </c>
      <c r="W2269" t="s">
        <v>72</v>
      </c>
      <c r="X2269"/>
      <c r="Y2269" t="s">
        <v>240</v>
      </c>
      <c r="Z2269" s="43" t="str">
        <f>Raw_data[[#This Row],[Month]]&amp;Raw_data[[#This Row],[Locations]]&amp;Raw_data[[#This Row],[Looker2]]</f>
        <v>45292PasadenaIOP</v>
      </c>
      <c r="AA2269" s="44" t="str">
        <f>IFERROR(VLOOKUP(Raw_data[[#This Row],[Description]],'LU Table'!$A$1:$B$50,2,0),"")</f>
        <v>IOP</v>
      </c>
      <c r="AB2269" s="44" t="str">
        <f>TRIM(MID(Raw_data[[#This Row],[Location]],LEN("Positive Recovery- ")+1,LEN(Raw_data[[#This Row],[Location]])))</f>
        <v>Pasadena</v>
      </c>
      <c r="AC2269" s="45">
        <f t="shared" si="35"/>
        <v>45292</v>
      </c>
      <c r="AD2269" s="44" t="str">
        <f>VLOOKUP(Raw_data[[#This Row],[Locations]]&amp;Raw_data[[#This Row],[Looker2]],Category!A:E,5,0)</f>
        <v>Affiliate</v>
      </c>
      <c r="AE2269" s="44" t="str">
        <f>Raw_data[[#This Row],[Locations]]&amp;Raw_data[[#This Row],[Looker2]]</f>
        <v>PasadenaIOP</v>
      </c>
    </row>
    <row r="2270" spans="1:31">
      <c r="A2270" s="15">
        <v>45316</v>
      </c>
      <c r="B2270" s="15">
        <v>45313</v>
      </c>
      <c r="C2270" t="s">
        <v>9</v>
      </c>
      <c r="D2270">
        <v>208649</v>
      </c>
      <c r="E2270" t="s">
        <v>747</v>
      </c>
      <c r="F2270" t="s">
        <v>748</v>
      </c>
      <c r="G2270" t="s">
        <v>252</v>
      </c>
      <c r="H2270" t="s">
        <v>157</v>
      </c>
      <c r="I2270" t="s">
        <v>232</v>
      </c>
      <c r="J2270" t="s">
        <v>749</v>
      </c>
      <c r="K2270" t="s">
        <v>547</v>
      </c>
      <c r="L2270" t="s">
        <v>129</v>
      </c>
      <c r="M2270">
        <v>1</v>
      </c>
      <c r="N2270" s="47">
        <v>350</v>
      </c>
      <c r="O2270" s="47">
        <v>0</v>
      </c>
      <c r="P2270" s="47">
        <v>0</v>
      </c>
      <c r="Q2270" s="47">
        <v>0</v>
      </c>
      <c r="R2270" s="47">
        <v>0</v>
      </c>
      <c r="S2270" s="47">
        <v>350</v>
      </c>
      <c r="T2270" s="47">
        <v>350</v>
      </c>
      <c r="U2270" s="47">
        <v>350</v>
      </c>
      <c r="V2270" t="s">
        <v>71</v>
      </c>
      <c r="W2270" t="s">
        <v>72</v>
      </c>
      <c r="X2270"/>
      <c r="Y2270" t="s">
        <v>240</v>
      </c>
      <c r="Z2270" s="43" t="str">
        <f>Raw_data[[#This Row],[Month]]&amp;Raw_data[[#This Row],[Locations]]&amp;Raw_data[[#This Row],[Looker2]]</f>
        <v>45292ConroePHP</v>
      </c>
      <c r="AA2270" s="44" t="str">
        <f>IFERROR(VLOOKUP(Raw_data[[#This Row],[Description]],'LU Table'!$A$1:$B$50,2,0),"")</f>
        <v>PHP</v>
      </c>
      <c r="AB2270" s="44" t="str">
        <f>TRIM(MID(Raw_data[[#This Row],[Location]],LEN("Positive Recovery- ")+1,LEN(Raw_data[[#This Row],[Location]])))</f>
        <v>Conroe</v>
      </c>
      <c r="AC2270" s="45">
        <f t="shared" si="35"/>
        <v>45292</v>
      </c>
      <c r="AD2270" s="44" t="str">
        <f>VLOOKUP(Raw_data[[#This Row],[Locations]]&amp;Raw_data[[#This Row],[Looker2]],Category!A:E,5,0)</f>
        <v>Affiliate</v>
      </c>
      <c r="AE2270" s="44" t="str">
        <f>Raw_data[[#This Row],[Locations]]&amp;Raw_data[[#This Row],[Looker2]]</f>
        <v>ConroePHP</v>
      </c>
    </row>
    <row r="2271" spans="1:31">
      <c r="A2271" s="15">
        <v>45316</v>
      </c>
      <c r="B2271" s="15">
        <v>45313</v>
      </c>
      <c r="C2271" t="s">
        <v>9</v>
      </c>
      <c r="D2271">
        <v>208650</v>
      </c>
      <c r="E2271" t="s">
        <v>1139</v>
      </c>
      <c r="F2271" t="s">
        <v>332</v>
      </c>
      <c r="G2271" t="s">
        <v>276</v>
      </c>
      <c r="H2271" t="s">
        <v>167</v>
      </c>
      <c r="I2271" t="s">
        <v>232</v>
      </c>
      <c r="J2271" t="s">
        <v>87</v>
      </c>
      <c r="K2271" t="s">
        <v>547</v>
      </c>
      <c r="L2271" t="s">
        <v>129</v>
      </c>
      <c r="M2271">
        <v>1</v>
      </c>
      <c r="N2271" s="47">
        <v>425</v>
      </c>
      <c r="O2271" s="47">
        <v>0</v>
      </c>
      <c r="P2271" s="47">
        <v>0</v>
      </c>
      <c r="Q2271" s="47">
        <v>0</v>
      </c>
      <c r="R2271" s="47">
        <v>0</v>
      </c>
      <c r="S2271" s="47">
        <v>425</v>
      </c>
      <c r="T2271" s="47">
        <v>425</v>
      </c>
      <c r="U2271" s="47">
        <v>425</v>
      </c>
      <c r="V2271" t="s">
        <v>71</v>
      </c>
      <c r="W2271" t="s">
        <v>72</v>
      </c>
      <c r="X2271"/>
      <c r="Y2271" t="s">
        <v>240</v>
      </c>
      <c r="Z2271" s="43" t="str">
        <f>Raw_data[[#This Row],[Month]]&amp;Raw_data[[#This Row],[Locations]]&amp;Raw_data[[#This Row],[Looker2]]</f>
        <v>45292ConroePHP</v>
      </c>
      <c r="AA2271" s="44" t="str">
        <f>IFERROR(VLOOKUP(Raw_data[[#This Row],[Description]],'LU Table'!$A$1:$B$50,2,0),"")</f>
        <v>PHP</v>
      </c>
      <c r="AB2271" s="44" t="str">
        <f>TRIM(MID(Raw_data[[#This Row],[Location]],LEN("Positive Recovery- ")+1,LEN(Raw_data[[#This Row],[Location]])))</f>
        <v>Conroe</v>
      </c>
      <c r="AC2271" s="45">
        <f t="shared" ref="AC2271:AC2334" si="36">B2271-DAY(B2271)+1</f>
        <v>45292</v>
      </c>
      <c r="AD2271" s="44" t="str">
        <f>VLOOKUP(Raw_data[[#This Row],[Locations]]&amp;Raw_data[[#This Row],[Looker2]],Category!A:E,5,0)</f>
        <v>Affiliate</v>
      </c>
      <c r="AE2271" s="44" t="str">
        <f>Raw_data[[#This Row],[Locations]]&amp;Raw_data[[#This Row],[Looker2]]</f>
        <v>ConroePHP</v>
      </c>
    </row>
    <row r="2272" spans="1:31">
      <c r="A2272" s="15">
        <v>45316</v>
      </c>
      <c r="B2272" s="15">
        <v>45313</v>
      </c>
      <c r="C2272" t="s">
        <v>9</v>
      </c>
      <c r="D2272">
        <v>208651</v>
      </c>
      <c r="E2272" t="s">
        <v>945</v>
      </c>
      <c r="F2272" t="s">
        <v>536</v>
      </c>
      <c r="G2272" t="s">
        <v>454</v>
      </c>
      <c r="H2272" t="s">
        <v>158</v>
      </c>
      <c r="I2272" t="s">
        <v>232</v>
      </c>
      <c r="J2272" t="s">
        <v>88</v>
      </c>
      <c r="K2272" t="s">
        <v>547</v>
      </c>
      <c r="L2272" t="s">
        <v>128</v>
      </c>
      <c r="M2272">
        <v>1</v>
      </c>
      <c r="N2272" s="47">
        <v>250</v>
      </c>
      <c r="O2272" s="47">
        <v>0</v>
      </c>
      <c r="P2272" s="47">
        <v>0</v>
      </c>
      <c r="Q2272" s="47">
        <v>0</v>
      </c>
      <c r="R2272" s="47">
        <v>0</v>
      </c>
      <c r="S2272" s="47">
        <v>250</v>
      </c>
      <c r="T2272" s="47">
        <v>225</v>
      </c>
      <c r="U2272" s="47">
        <v>225</v>
      </c>
      <c r="V2272" t="s">
        <v>71</v>
      </c>
      <c r="W2272" t="s">
        <v>72</v>
      </c>
      <c r="X2272"/>
      <c r="Y2272" t="s">
        <v>240</v>
      </c>
      <c r="Z2272" s="43" t="str">
        <f>Raw_data[[#This Row],[Month]]&amp;Raw_data[[#This Row],[Locations]]&amp;Raw_data[[#This Row],[Looker2]]</f>
        <v>45292ConroeIOP</v>
      </c>
      <c r="AA2272" s="44" t="str">
        <f>IFERROR(VLOOKUP(Raw_data[[#This Row],[Description]],'LU Table'!$A$1:$B$50,2,0),"")</f>
        <v>IOP</v>
      </c>
      <c r="AB2272" s="44" t="str">
        <f>TRIM(MID(Raw_data[[#This Row],[Location]],LEN("Positive Recovery- ")+1,LEN(Raw_data[[#This Row],[Location]])))</f>
        <v>Conroe</v>
      </c>
      <c r="AC2272" s="45">
        <f t="shared" si="36"/>
        <v>45292</v>
      </c>
      <c r="AD2272" s="44" t="str">
        <f>VLOOKUP(Raw_data[[#This Row],[Locations]]&amp;Raw_data[[#This Row],[Looker2]],Category!A:E,5,0)</f>
        <v>Affiliate</v>
      </c>
      <c r="AE2272" s="44" t="str">
        <f>Raw_data[[#This Row],[Locations]]&amp;Raw_data[[#This Row],[Looker2]]</f>
        <v>ConroeIOP</v>
      </c>
    </row>
    <row r="2273" spans="1:31">
      <c r="A2273" s="15">
        <v>45316</v>
      </c>
      <c r="B2273" s="15">
        <v>45313</v>
      </c>
      <c r="C2273" t="s">
        <v>9</v>
      </c>
      <c r="D2273">
        <v>208652</v>
      </c>
      <c r="E2273" t="s">
        <v>874</v>
      </c>
      <c r="F2273" t="s">
        <v>278</v>
      </c>
      <c r="G2273" t="s">
        <v>875</v>
      </c>
      <c r="H2273" t="s">
        <v>158</v>
      </c>
      <c r="I2273" t="s">
        <v>232</v>
      </c>
      <c r="J2273" t="s">
        <v>88</v>
      </c>
      <c r="K2273" t="s">
        <v>547</v>
      </c>
      <c r="L2273" t="s">
        <v>128</v>
      </c>
      <c r="M2273">
        <v>1</v>
      </c>
      <c r="N2273" s="47">
        <v>250</v>
      </c>
      <c r="O2273" s="47">
        <v>0</v>
      </c>
      <c r="P2273" s="47">
        <v>0</v>
      </c>
      <c r="Q2273" s="47">
        <v>0</v>
      </c>
      <c r="R2273" s="47">
        <v>0</v>
      </c>
      <c r="S2273" s="47">
        <v>91.25</v>
      </c>
      <c r="T2273" s="47">
        <v>225</v>
      </c>
      <c r="U2273" s="47">
        <v>203.32</v>
      </c>
      <c r="V2273" t="s">
        <v>71</v>
      </c>
      <c r="W2273" t="s">
        <v>72</v>
      </c>
      <c r="X2273"/>
      <c r="Y2273" t="s">
        <v>240</v>
      </c>
      <c r="Z2273" s="43" t="str">
        <f>Raw_data[[#This Row],[Month]]&amp;Raw_data[[#This Row],[Locations]]&amp;Raw_data[[#This Row],[Looker2]]</f>
        <v>45292ConroeIOP</v>
      </c>
      <c r="AA2273" s="44" t="str">
        <f>IFERROR(VLOOKUP(Raw_data[[#This Row],[Description]],'LU Table'!$A$1:$B$50,2,0),"")</f>
        <v>IOP</v>
      </c>
      <c r="AB2273" s="44" t="str">
        <f>TRIM(MID(Raw_data[[#This Row],[Location]],LEN("Positive Recovery- ")+1,LEN(Raw_data[[#This Row],[Location]])))</f>
        <v>Conroe</v>
      </c>
      <c r="AC2273" s="45">
        <f t="shared" si="36"/>
        <v>45292</v>
      </c>
      <c r="AD2273" s="44" t="str">
        <f>VLOOKUP(Raw_data[[#This Row],[Locations]]&amp;Raw_data[[#This Row],[Looker2]],Category!A:E,5,0)</f>
        <v>Affiliate</v>
      </c>
      <c r="AE2273" s="44" t="str">
        <f>Raw_data[[#This Row],[Locations]]&amp;Raw_data[[#This Row],[Looker2]]</f>
        <v>ConroeIOP</v>
      </c>
    </row>
    <row r="2274" spans="1:31">
      <c r="A2274" s="15">
        <v>45316</v>
      </c>
      <c r="B2274" s="15">
        <v>45313</v>
      </c>
      <c r="C2274" t="s">
        <v>9</v>
      </c>
      <c r="D2274">
        <v>208653</v>
      </c>
      <c r="E2274" t="s">
        <v>1026</v>
      </c>
      <c r="F2274" t="s">
        <v>304</v>
      </c>
      <c r="G2274" t="s">
        <v>1027</v>
      </c>
      <c r="H2274" t="s">
        <v>167</v>
      </c>
      <c r="I2274" t="s">
        <v>232</v>
      </c>
      <c r="J2274" t="s">
        <v>87</v>
      </c>
      <c r="K2274" t="s">
        <v>547</v>
      </c>
      <c r="L2274" t="s">
        <v>129</v>
      </c>
      <c r="M2274">
        <v>1</v>
      </c>
      <c r="N2274" s="47">
        <v>425</v>
      </c>
      <c r="O2274" s="47">
        <v>0</v>
      </c>
      <c r="P2274" s="47">
        <v>0</v>
      </c>
      <c r="Q2274" s="47">
        <v>0</v>
      </c>
      <c r="R2274" s="47">
        <v>0</v>
      </c>
      <c r="S2274" s="47">
        <v>425</v>
      </c>
      <c r="T2274" s="47">
        <v>425</v>
      </c>
      <c r="U2274" s="47">
        <v>425</v>
      </c>
      <c r="V2274" t="s">
        <v>71</v>
      </c>
      <c r="W2274" t="s">
        <v>72</v>
      </c>
      <c r="X2274"/>
      <c r="Y2274" t="s">
        <v>240</v>
      </c>
      <c r="Z2274" s="43" t="str">
        <f>Raw_data[[#This Row],[Month]]&amp;Raw_data[[#This Row],[Locations]]&amp;Raw_data[[#This Row],[Looker2]]</f>
        <v>45292ConroePHP</v>
      </c>
      <c r="AA2274" s="44" t="str">
        <f>IFERROR(VLOOKUP(Raw_data[[#This Row],[Description]],'LU Table'!$A$1:$B$50,2,0),"")</f>
        <v>PHP</v>
      </c>
      <c r="AB2274" s="44" t="str">
        <f>TRIM(MID(Raw_data[[#This Row],[Location]],LEN("Positive Recovery- ")+1,LEN(Raw_data[[#This Row],[Location]])))</f>
        <v>Conroe</v>
      </c>
      <c r="AC2274" s="45">
        <f t="shared" si="36"/>
        <v>45292</v>
      </c>
      <c r="AD2274" s="44" t="str">
        <f>VLOOKUP(Raw_data[[#This Row],[Locations]]&amp;Raw_data[[#This Row],[Looker2]],Category!A:E,5,0)</f>
        <v>Affiliate</v>
      </c>
      <c r="AE2274" s="44" t="str">
        <f>Raw_data[[#This Row],[Locations]]&amp;Raw_data[[#This Row],[Looker2]]</f>
        <v>ConroePHP</v>
      </c>
    </row>
    <row r="2275" spans="1:31">
      <c r="A2275" s="15">
        <v>45316</v>
      </c>
      <c r="B2275" s="15">
        <v>45313</v>
      </c>
      <c r="C2275" t="s">
        <v>9</v>
      </c>
      <c r="D2275">
        <v>208654</v>
      </c>
      <c r="E2275" t="s">
        <v>767</v>
      </c>
      <c r="F2275" t="s">
        <v>768</v>
      </c>
      <c r="G2275" t="s">
        <v>353</v>
      </c>
      <c r="H2275" t="s">
        <v>158</v>
      </c>
      <c r="I2275"/>
      <c r="J2275" t="s">
        <v>89</v>
      </c>
      <c r="K2275" t="s">
        <v>234</v>
      </c>
      <c r="L2275" t="s">
        <v>128</v>
      </c>
      <c r="M2275">
        <v>1</v>
      </c>
      <c r="N2275" s="47">
        <v>200</v>
      </c>
      <c r="O2275" s="47">
        <v>0</v>
      </c>
      <c r="P2275" s="47">
        <v>0</v>
      </c>
      <c r="Q2275" s="47">
        <v>0</v>
      </c>
      <c r="R2275" s="47">
        <v>0</v>
      </c>
      <c r="S2275" s="47">
        <v>0</v>
      </c>
      <c r="T2275" s="47">
        <v>180</v>
      </c>
      <c r="U2275" s="47">
        <v>-20</v>
      </c>
      <c r="V2275" t="s">
        <v>71</v>
      </c>
      <c r="W2275" t="s">
        <v>72</v>
      </c>
      <c r="X2275"/>
      <c r="Y2275" t="s">
        <v>240</v>
      </c>
      <c r="Z2275" s="43" t="str">
        <f>Raw_data[[#This Row],[Month]]&amp;Raw_data[[#This Row],[Locations]]&amp;Raw_data[[#This Row],[Looker2]]</f>
        <v>45292Clear LakeIOP</v>
      </c>
      <c r="AA2275" s="44" t="str">
        <f>IFERROR(VLOOKUP(Raw_data[[#This Row],[Description]],'LU Table'!$A$1:$B$50,2,0),"")</f>
        <v>IOP</v>
      </c>
      <c r="AB2275" s="44" t="str">
        <f>TRIM(MID(Raw_data[[#This Row],[Location]],LEN("Positive Recovery- ")+1,LEN(Raw_data[[#This Row],[Location]])))</f>
        <v>Clear Lake</v>
      </c>
      <c r="AC2275" s="45">
        <f t="shared" si="36"/>
        <v>45292</v>
      </c>
      <c r="AD2275" s="44" t="str">
        <f>VLOOKUP(Raw_data[[#This Row],[Locations]]&amp;Raw_data[[#This Row],[Looker2]],Category!A:E,5,0)</f>
        <v>Affiliate</v>
      </c>
      <c r="AE2275" s="44" t="str">
        <f>Raw_data[[#This Row],[Locations]]&amp;Raw_data[[#This Row],[Looker2]]</f>
        <v>Clear LakeIOP</v>
      </c>
    </row>
    <row r="2276" spans="1:31">
      <c r="A2276" s="15">
        <v>45316</v>
      </c>
      <c r="B2276" s="15">
        <v>45313</v>
      </c>
      <c r="C2276" t="s">
        <v>9</v>
      </c>
      <c r="D2276">
        <v>208655</v>
      </c>
      <c r="E2276" t="s">
        <v>655</v>
      </c>
      <c r="F2276" t="s">
        <v>283</v>
      </c>
      <c r="G2276" t="s">
        <v>656</v>
      </c>
      <c r="H2276" t="s">
        <v>160</v>
      </c>
      <c r="I2276" t="s">
        <v>232</v>
      </c>
      <c r="J2276" t="s">
        <v>90</v>
      </c>
      <c r="K2276" t="s">
        <v>79</v>
      </c>
      <c r="L2276" t="s">
        <v>128</v>
      </c>
      <c r="M2276">
        <v>1</v>
      </c>
      <c r="N2276" s="47">
        <v>220</v>
      </c>
      <c r="O2276" s="47">
        <v>0</v>
      </c>
      <c r="P2276" s="47">
        <v>0</v>
      </c>
      <c r="Q2276" s="47">
        <v>0</v>
      </c>
      <c r="R2276" s="47">
        <v>0</v>
      </c>
      <c r="S2276" s="47">
        <v>8</v>
      </c>
      <c r="T2276" s="47">
        <v>198</v>
      </c>
      <c r="U2276" s="47">
        <v>39</v>
      </c>
      <c r="V2276" t="s">
        <v>71</v>
      </c>
      <c r="W2276" t="s">
        <v>72</v>
      </c>
      <c r="X2276"/>
      <c r="Y2276" t="s">
        <v>240</v>
      </c>
      <c r="Z2276" s="43" t="str">
        <f>Raw_data[[#This Row],[Month]]&amp;Raw_data[[#This Row],[Locations]]&amp;Raw_data[[#This Row],[Looker2]]</f>
        <v>45292Cinco RanchIOP</v>
      </c>
      <c r="AA2276" s="44" t="str">
        <f>IFERROR(VLOOKUP(Raw_data[[#This Row],[Description]],'LU Table'!$A$1:$B$50,2,0),"")</f>
        <v>IOP</v>
      </c>
      <c r="AB2276" s="44" t="str">
        <f>TRIM(MID(Raw_data[[#This Row],[Location]],LEN("Positive Recovery- ")+1,LEN(Raw_data[[#This Row],[Location]])))</f>
        <v>Cinco Ranch</v>
      </c>
      <c r="AC2276" s="45">
        <f t="shared" si="36"/>
        <v>45292</v>
      </c>
      <c r="AD2276" s="44" t="str">
        <f>VLOOKUP(Raw_data[[#This Row],[Locations]]&amp;Raw_data[[#This Row],[Looker2]],Category!A:E,5,0)</f>
        <v>Affiliate</v>
      </c>
      <c r="AE2276" s="44" t="str">
        <f>Raw_data[[#This Row],[Locations]]&amp;Raw_data[[#This Row],[Looker2]]</f>
        <v>Cinco RanchIOP</v>
      </c>
    </row>
    <row r="2277" spans="1:31">
      <c r="A2277" s="15">
        <v>45316</v>
      </c>
      <c r="B2277" s="15">
        <v>45313</v>
      </c>
      <c r="C2277" t="s">
        <v>9</v>
      </c>
      <c r="D2277">
        <v>208656</v>
      </c>
      <c r="E2277" t="s">
        <v>860</v>
      </c>
      <c r="F2277" t="s">
        <v>290</v>
      </c>
      <c r="G2277" t="s">
        <v>472</v>
      </c>
      <c r="H2277" t="s">
        <v>160</v>
      </c>
      <c r="I2277" t="s">
        <v>232</v>
      </c>
      <c r="J2277" t="s">
        <v>95</v>
      </c>
      <c r="K2277" t="s">
        <v>79</v>
      </c>
      <c r="L2277" t="s">
        <v>128</v>
      </c>
      <c r="M2277">
        <v>1</v>
      </c>
      <c r="N2277" s="47">
        <v>130</v>
      </c>
      <c r="O2277" s="47">
        <v>0</v>
      </c>
      <c r="P2277" s="47">
        <v>0</v>
      </c>
      <c r="Q2277" s="47">
        <v>0</v>
      </c>
      <c r="R2277" s="47">
        <v>0</v>
      </c>
      <c r="S2277" s="47">
        <v>0</v>
      </c>
      <c r="T2277" s="47">
        <v>117</v>
      </c>
      <c r="U2277" s="47">
        <v>26</v>
      </c>
      <c r="V2277" t="s">
        <v>71</v>
      </c>
      <c r="W2277" t="s">
        <v>72</v>
      </c>
      <c r="X2277"/>
      <c r="Y2277" t="s">
        <v>240</v>
      </c>
      <c r="Z2277" s="43" t="str">
        <f>Raw_data[[#This Row],[Month]]&amp;Raw_data[[#This Row],[Locations]]&amp;Raw_data[[#This Row],[Looker2]]</f>
        <v>45292Cinco RanchIOP</v>
      </c>
      <c r="AA2277" s="44" t="str">
        <f>IFERROR(VLOOKUP(Raw_data[[#This Row],[Description]],'LU Table'!$A$1:$B$50,2,0),"")</f>
        <v>IOP</v>
      </c>
      <c r="AB2277" s="44" t="str">
        <f>TRIM(MID(Raw_data[[#This Row],[Location]],LEN("Positive Recovery- ")+1,LEN(Raw_data[[#This Row],[Location]])))</f>
        <v>Cinco Ranch</v>
      </c>
      <c r="AC2277" s="45">
        <f t="shared" si="36"/>
        <v>45292</v>
      </c>
      <c r="AD2277" s="44" t="str">
        <f>VLOOKUP(Raw_data[[#This Row],[Locations]]&amp;Raw_data[[#This Row],[Looker2]],Category!A:E,5,0)</f>
        <v>Affiliate</v>
      </c>
      <c r="AE2277" s="44" t="str">
        <f>Raw_data[[#This Row],[Locations]]&amp;Raw_data[[#This Row],[Looker2]]</f>
        <v>Cinco RanchIOP</v>
      </c>
    </row>
    <row r="2278" spans="1:31">
      <c r="A2278" s="15">
        <v>45316</v>
      </c>
      <c r="B2278" s="15">
        <v>45313</v>
      </c>
      <c r="C2278" t="s">
        <v>9</v>
      </c>
      <c r="D2278">
        <v>208657</v>
      </c>
      <c r="E2278" t="s">
        <v>1001</v>
      </c>
      <c r="F2278" t="s">
        <v>278</v>
      </c>
      <c r="G2278" t="s">
        <v>1002</v>
      </c>
      <c r="H2278" t="s">
        <v>159</v>
      </c>
      <c r="I2278" t="s">
        <v>232</v>
      </c>
      <c r="J2278" t="s">
        <v>17</v>
      </c>
      <c r="K2278" t="s">
        <v>81</v>
      </c>
      <c r="L2278" t="s">
        <v>128</v>
      </c>
      <c r="M2278">
        <v>1</v>
      </c>
      <c r="N2278" s="47">
        <v>225</v>
      </c>
      <c r="O2278" s="47">
        <v>0</v>
      </c>
      <c r="P2278" s="47">
        <v>0</v>
      </c>
      <c r="Q2278" s="47">
        <v>0</v>
      </c>
      <c r="R2278" s="47">
        <v>0</v>
      </c>
      <c r="S2278" s="47">
        <v>225</v>
      </c>
      <c r="T2278" s="47">
        <v>225</v>
      </c>
      <c r="U2278" s="47">
        <v>225</v>
      </c>
      <c r="V2278" t="s">
        <v>71</v>
      </c>
      <c r="W2278" t="s">
        <v>72</v>
      </c>
      <c r="X2278"/>
      <c r="Y2278" t="s">
        <v>240</v>
      </c>
      <c r="Z2278" s="43" t="str">
        <f>Raw_data[[#This Row],[Month]]&amp;Raw_data[[#This Row],[Locations]]&amp;Raw_data[[#This Row],[Looker2]]</f>
        <v>45292Energy CorridorIOP</v>
      </c>
      <c r="AA2278" s="44" t="str">
        <f>IFERROR(VLOOKUP(Raw_data[[#This Row],[Description]],'LU Table'!$A$1:$B$50,2,0),"")</f>
        <v>IOP</v>
      </c>
      <c r="AB2278" s="44" t="str">
        <f>TRIM(MID(Raw_data[[#This Row],[Location]],LEN("Positive Recovery- ")+1,LEN(Raw_data[[#This Row],[Location]])))</f>
        <v>Energy Corridor</v>
      </c>
      <c r="AC2278" s="45">
        <f t="shared" si="36"/>
        <v>45292</v>
      </c>
      <c r="AD2278" s="44" t="str">
        <f>VLOOKUP(Raw_data[[#This Row],[Locations]]&amp;Raw_data[[#This Row],[Looker2]],Category!A:E,5,0)</f>
        <v>Affiliate</v>
      </c>
      <c r="AE2278" s="44" t="str">
        <f>Raw_data[[#This Row],[Locations]]&amp;Raw_data[[#This Row],[Looker2]]</f>
        <v>Energy CorridorIOP</v>
      </c>
    </row>
    <row r="2279" spans="1:31">
      <c r="A2279" s="15">
        <v>45316</v>
      </c>
      <c r="B2279" s="15">
        <v>45313</v>
      </c>
      <c r="C2279" t="s">
        <v>9</v>
      </c>
      <c r="D2279">
        <v>208658</v>
      </c>
      <c r="E2279" t="s">
        <v>898</v>
      </c>
      <c r="F2279" t="s">
        <v>415</v>
      </c>
      <c r="G2279" t="s">
        <v>899</v>
      </c>
      <c r="H2279" t="s">
        <v>158</v>
      </c>
      <c r="I2279" t="s">
        <v>232</v>
      </c>
      <c r="J2279" t="s">
        <v>87</v>
      </c>
      <c r="K2279" t="s">
        <v>75</v>
      </c>
      <c r="L2279" t="s">
        <v>128</v>
      </c>
      <c r="M2279">
        <v>1</v>
      </c>
      <c r="N2279" s="47">
        <v>275</v>
      </c>
      <c r="O2279" s="47">
        <v>0</v>
      </c>
      <c r="P2279" s="47">
        <v>0</v>
      </c>
      <c r="Q2279" s="47">
        <v>0</v>
      </c>
      <c r="R2279" s="47">
        <v>0</v>
      </c>
      <c r="S2279" s="47">
        <v>0</v>
      </c>
      <c r="T2279" s="47">
        <v>247.5</v>
      </c>
      <c r="U2279" s="47">
        <v>0</v>
      </c>
      <c r="V2279" t="s">
        <v>71</v>
      </c>
      <c r="W2279" t="s">
        <v>72</v>
      </c>
      <c r="X2279"/>
      <c r="Y2279" t="s">
        <v>240</v>
      </c>
      <c r="Z2279" s="43" t="str">
        <f>Raw_data[[#This Row],[Month]]&amp;Raw_data[[#This Row],[Locations]]&amp;Raw_data[[#This Row],[Looker2]]</f>
        <v>45292The WoodlandsIOP</v>
      </c>
      <c r="AA2279" s="44" t="str">
        <f>IFERROR(VLOOKUP(Raw_data[[#This Row],[Description]],'LU Table'!$A$1:$B$50,2,0),"")</f>
        <v>IOP</v>
      </c>
      <c r="AB2279" s="44" t="str">
        <f>TRIM(MID(Raw_data[[#This Row],[Location]],LEN("Positive Recovery- ")+1,LEN(Raw_data[[#This Row],[Location]])))</f>
        <v>The Woodlands</v>
      </c>
      <c r="AC2279" s="45">
        <f t="shared" si="36"/>
        <v>45292</v>
      </c>
      <c r="AD2279" s="44" t="str">
        <f>VLOOKUP(Raw_data[[#This Row],[Locations]]&amp;Raw_data[[#This Row],[Looker2]],Category!A:E,5,0)</f>
        <v>Affiliate</v>
      </c>
      <c r="AE2279" s="44" t="str">
        <f>Raw_data[[#This Row],[Locations]]&amp;Raw_data[[#This Row],[Looker2]]</f>
        <v>The WoodlandsIOP</v>
      </c>
    </row>
    <row r="2280" spans="1:31">
      <c r="A2280" s="15">
        <v>45316</v>
      </c>
      <c r="B2280" s="15">
        <v>45313</v>
      </c>
      <c r="C2280" t="s">
        <v>9</v>
      </c>
      <c r="D2280">
        <v>208659</v>
      </c>
      <c r="E2280" t="s">
        <v>1140</v>
      </c>
      <c r="F2280" t="s">
        <v>653</v>
      </c>
      <c r="G2280" t="s">
        <v>292</v>
      </c>
      <c r="H2280" t="s">
        <v>158</v>
      </c>
      <c r="I2280" t="s">
        <v>232</v>
      </c>
      <c r="J2280" t="s">
        <v>87</v>
      </c>
      <c r="K2280" t="s">
        <v>75</v>
      </c>
      <c r="L2280" t="s">
        <v>128</v>
      </c>
      <c r="M2280">
        <v>1</v>
      </c>
      <c r="N2280" s="47">
        <v>275</v>
      </c>
      <c r="O2280" s="47">
        <v>0</v>
      </c>
      <c r="P2280" s="47">
        <v>0</v>
      </c>
      <c r="Q2280" s="47">
        <v>0</v>
      </c>
      <c r="R2280" s="47">
        <v>0</v>
      </c>
      <c r="S2280" s="47">
        <v>275</v>
      </c>
      <c r="T2280" s="47">
        <v>247.5</v>
      </c>
      <c r="U2280" s="47">
        <v>247.5</v>
      </c>
      <c r="V2280" t="s">
        <v>71</v>
      </c>
      <c r="W2280" t="s">
        <v>72</v>
      </c>
      <c r="X2280"/>
      <c r="Y2280" t="s">
        <v>240</v>
      </c>
      <c r="Z2280" s="43" t="str">
        <f>Raw_data[[#This Row],[Month]]&amp;Raw_data[[#This Row],[Locations]]&amp;Raw_data[[#This Row],[Looker2]]</f>
        <v>45292The WoodlandsIOP</v>
      </c>
      <c r="AA2280" s="44" t="str">
        <f>IFERROR(VLOOKUP(Raw_data[[#This Row],[Description]],'LU Table'!$A$1:$B$50,2,0),"")</f>
        <v>IOP</v>
      </c>
      <c r="AB2280" s="44" t="str">
        <f>TRIM(MID(Raw_data[[#This Row],[Location]],LEN("Positive Recovery- ")+1,LEN(Raw_data[[#This Row],[Location]])))</f>
        <v>The Woodlands</v>
      </c>
      <c r="AC2280" s="45">
        <f t="shared" si="36"/>
        <v>45292</v>
      </c>
      <c r="AD2280" s="44" t="str">
        <f>VLOOKUP(Raw_data[[#This Row],[Locations]]&amp;Raw_data[[#This Row],[Looker2]],Category!A:E,5,0)</f>
        <v>Affiliate</v>
      </c>
      <c r="AE2280" s="44" t="str">
        <f>Raw_data[[#This Row],[Locations]]&amp;Raw_data[[#This Row],[Looker2]]</f>
        <v>The WoodlandsIOP</v>
      </c>
    </row>
    <row r="2281" spans="1:31">
      <c r="A2281" s="15">
        <v>45316</v>
      </c>
      <c r="B2281" s="15">
        <v>45313</v>
      </c>
      <c r="C2281" t="s">
        <v>9</v>
      </c>
      <c r="D2281">
        <v>208660</v>
      </c>
      <c r="E2281" t="s">
        <v>836</v>
      </c>
      <c r="F2281" t="s">
        <v>255</v>
      </c>
      <c r="G2281" t="s">
        <v>308</v>
      </c>
      <c r="H2281" t="s">
        <v>160</v>
      </c>
      <c r="I2281" t="s">
        <v>232</v>
      </c>
      <c r="J2281" t="s">
        <v>90</v>
      </c>
      <c r="K2281" t="s">
        <v>75</v>
      </c>
      <c r="L2281" t="s">
        <v>128</v>
      </c>
      <c r="M2281">
        <v>1</v>
      </c>
      <c r="N2281" s="47">
        <v>220</v>
      </c>
      <c r="O2281" s="47">
        <v>0</v>
      </c>
      <c r="P2281" s="47">
        <v>0</v>
      </c>
      <c r="Q2281" s="47">
        <v>0</v>
      </c>
      <c r="R2281" s="47">
        <v>0</v>
      </c>
      <c r="S2281" s="47">
        <v>220</v>
      </c>
      <c r="T2281" s="47">
        <v>198</v>
      </c>
      <c r="U2281" s="47">
        <v>198</v>
      </c>
      <c r="V2281" t="s">
        <v>71</v>
      </c>
      <c r="W2281" t="s">
        <v>72</v>
      </c>
      <c r="X2281"/>
      <c r="Y2281" t="s">
        <v>240</v>
      </c>
      <c r="Z2281" s="43" t="str">
        <f>Raw_data[[#This Row],[Month]]&amp;Raw_data[[#This Row],[Locations]]&amp;Raw_data[[#This Row],[Looker2]]</f>
        <v>45292The WoodlandsIOP</v>
      </c>
      <c r="AA2281" s="44" t="str">
        <f>IFERROR(VLOOKUP(Raw_data[[#This Row],[Description]],'LU Table'!$A$1:$B$50,2,0),"")</f>
        <v>IOP</v>
      </c>
      <c r="AB2281" s="44" t="str">
        <f>TRIM(MID(Raw_data[[#This Row],[Location]],LEN("Positive Recovery- ")+1,LEN(Raw_data[[#This Row],[Location]])))</f>
        <v>The Woodlands</v>
      </c>
      <c r="AC2281" s="45">
        <f t="shared" si="36"/>
        <v>45292</v>
      </c>
      <c r="AD2281" s="44" t="str">
        <f>VLOOKUP(Raw_data[[#This Row],[Locations]]&amp;Raw_data[[#This Row],[Looker2]],Category!A:E,5,0)</f>
        <v>Affiliate</v>
      </c>
      <c r="AE2281" s="44" t="str">
        <f>Raw_data[[#This Row],[Locations]]&amp;Raw_data[[#This Row],[Looker2]]</f>
        <v>The WoodlandsIOP</v>
      </c>
    </row>
    <row r="2282" spans="1:31">
      <c r="A2282" s="15">
        <v>45316</v>
      </c>
      <c r="B2282" s="15">
        <v>45313</v>
      </c>
      <c r="C2282" t="s">
        <v>9</v>
      </c>
      <c r="D2282">
        <v>208661</v>
      </c>
      <c r="E2282" t="s">
        <v>752</v>
      </c>
      <c r="F2282" t="s">
        <v>753</v>
      </c>
      <c r="G2282" t="s">
        <v>252</v>
      </c>
      <c r="H2282" t="s">
        <v>160</v>
      </c>
      <c r="I2282" t="s">
        <v>232</v>
      </c>
      <c r="J2282" t="s">
        <v>90</v>
      </c>
      <c r="K2282" t="s">
        <v>75</v>
      </c>
      <c r="L2282" t="s">
        <v>128</v>
      </c>
      <c r="M2282">
        <v>1</v>
      </c>
      <c r="N2282" s="47">
        <v>220</v>
      </c>
      <c r="O2282" s="47">
        <v>0</v>
      </c>
      <c r="P2282" s="47">
        <v>0</v>
      </c>
      <c r="Q2282" s="47">
        <v>0</v>
      </c>
      <c r="R2282" s="47">
        <v>0</v>
      </c>
      <c r="S2282" s="47">
        <v>220</v>
      </c>
      <c r="T2282" s="47">
        <v>198</v>
      </c>
      <c r="U2282" s="47">
        <v>198</v>
      </c>
      <c r="V2282" t="s">
        <v>71</v>
      </c>
      <c r="W2282" t="s">
        <v>72</v>
      </c>
      <c r="X2282"/>
      <c r="Y2282" t="s">
        <v>240</v>
      </c>
      <c r="Z2282" s="43" t="str">
        <f>Raw_data[[#This Row],[Month]]&amp;Raw_data[[#This Row],[Locations]]&amp;Raw_data[[#This Row],[Looker2]]</f>
        <v>45292The WoodlandsIOP</v>
      </c>
      <c r="AA2282" s="44" t="str">
        <f>IFERROR(VLOOKUP(Raw_data[[#This Row],[Description]],'LU Table'!$A$1:$B$50,2,0),"")</f>
        <v>IOP</v>
      </c>
      <c r="AB2282" s="44" t="str">
        <f>TRIM(MID(Raw_data[[#This Row],[Location]],LEN("Positive Recovery- ")+1,LEN(Raw_data[[#This Row],[Location]])))</f>
        <v>The Woodlands</v>
      </c>
      <c r="AC2282" s="45">
        <f t="shared" si="36"/>
        <v>45292</v>
      </c>
      <c r="AD2282" s="44" t="str">
        <f>VLOOKUP(Raw_data[[#This Row],[Locations]]&amp;Raw_data[[#This Row],[Looker2]],Category!A:E,5,0)</f>
        <v>Affiliate</v>
      </c>
      <c r="AE2282" s="44" t="str">
        <f>Raw_data[[#This Row],[Locations]]&amp;Raw_data[[#This Row],[Looker2]]</f>
        <v>The WoodlandsIOP</v>
      </c>
    </row>
    <row r="2283" spans="1:31">
      <c r="A2283" s="15">
        <v>45316</v>
      </c>
      <c r="B2283" s="15">
        <v>45313</v>
      </c>
      <c r="C2283" t="s">
        <v>9</v>
      </c>
      <c r="D2283">
        <v>208662</v>
      </c>
      <c r="E2283" t="s">
        <v>611</v>
      </c>
      <c r="F2283" t="s">
        <v>361</v>
      </c>
      <c r="G2283" t="s">
        <v>607</v>
      </c>
      <c r="H2283" t="s">
        <v>160</v>
      </c>
      <c r="I2283" t="s">
        <v>232</v>
      </c>
      <c r="J2283" t="s">
        <v>95</v>
      </c>
      <c r="K2283" t="s">
        <v>75</v>
      </c>
      <c r="L2283" t="s">
        <v>128</v>
      </c>
      <c r="M2283">
        <v>1</v>
      </c>
      <c r="N2283" s="47">
        <v>130</v>
      </c>
      <c r="O2283" s="47">
        <v>0</v>
      </c>
      <c r="P2283" s="47">
        <v>0</v>
      </c>
      <c r="Q2283" s="47">
        <v>0</v>
      </c>
      <c r="R2283" s="47">
        <v>0</v>
      </c>
      <c r="S2283" s="47">
        <v>0</v>
      </c>
      <c r="T2283" s="47">
        <v>117</v>
      </c>
      <c r="U2283" s="47">
        <v>-13</v>
      </c>
      <c r="V2283" t="s">
        <v>71</v>
      </c>
      <c r="W2283" t="s">
        <v>72</v>
      </c>
      <c r="X2283"/>
      <c r="Y2283" t="s">
        <v>240</v>
      </c>
      <c r="Z2283" s="43" t="str">
        <f>Raw_data[[#This Row],[Month]]&amp;Raw_data[[#This Row],[Locations]]&amp;Raw_data[[#This Row],[Looker2]]</f>
        <v>45292The WoodlandsIOP</v>
      </c>
      <c r="AA2283" s="44" t="str">
        <f>IFERROR(VLOOKUP(Raw_data[[#This Row],[Description]],'LU Table'!$A$1:$B$50,2,0),"")</f>
        <v>IOP</v>
      </c>
      <c r="AB2283" s="44" t="str">
        <f>TRIM(MID(Raw_data[[#This Row],[Location]],LEN("Positive Recovery- ")+1,LEN(Raw_data[[#This Row],[Location]])))</f>
        <v>The Woodlands</v>
      </c>
      <c r="AC2283" s="45">
        <f t="shared" si="36"/>
        <v>45292</v>
      </c>
      <c r="AD2283" s="44" t="str">
        <f>VLOOKUP(Raw_data[[#This Row],[Locations]]&amp;Raw_data[[#This Row],[Looker2]],Category!A:E,5,0)</f>
        <v>Affiliate</v>
      </c>
      <c r="AE2283" s="44" t="str">
        <f>Raw_data[[#This Row],[Locations]]&amp;Raw_data[[#This Row],[Looker2]]</f>
        <v>The WoodlandsIOP</v>
      </c>
    </row>
    <row r="2284" spans="1:31">
      <c r="A2284" s="15">
        <v>45316</v>
      </c>
      <c r="B2284" s="15">
        <v>45313</v>
      </c>
      <c r="C2284" t="s">
        <v>9</v>
      </c>
      <c r="D2284">
        <v>208663</v>
      </c>
      <c r="E2284" t="s">
        <v>816</v>
      </c>
      <c r="F2284" t="s">
        <v>265</v>
      </c>
      <c r="G2284" t="s">
        <v>817</v>
      </c>
      <c r="H2284" t="s">
        <v>166</v>
      </c>
      <c r="I2284" t="s">
        <v>232</v>
      </c>
      <c r="J2284" t="s">
        <v>94</v>
      </c>
      <c r="K2284" t="s">
        <v>75</v>
      </c>
      <c r="L2284" t="s">
        <v>129</v>
      </c>
      <c r="M2284">
        <v>1</v>
      </c>
      <c r="N2284" s="47">
        <v>325</v>
      </c>
      <c r="O2284" s="47">
        <v>0</v>
      </c>
      <c r="P2284" s="47">
        <v>0</v>
      </c>
      <c r="Q2284" s="47">
        <v>0</v>
      </c>
      <c r="R2284" s="47">
        <v>0</v>
      </c>
      <c r="S2284" s="47">
        <v>325</v>
      </c>
      <c r="T2284" s="47">
        <v>292.5</v>
      </c>
      <c r="U2284" s="47">
        <v>292.5</v>
      </c>
      <c r="V2284" t="s">
        <v>71</v>
      </c>
      <c r="W2284" t="s">
        <v>72</v>
      </c>
      <c r="X2284"/>
      <c r="Y2284" t="s">
        <v>240</v>
      </c>
      <c r="Z2284" s="43" t="str">
        <f>Raw_data[[#This Row],[Month]]&amp;Raw_data[[#This Row],[Locations]]&amp;Raw_data[[#This Row],[Looker2]]</f>
        <v>45292The WoodlandsPHP</v>
      </c>
      <c r="AA2284" s="44" t="str">
        <f>IFERROR(VLOOKUP(Raw_data[[#This Row],[Description]],'LU Table'!$A$1:$B$50,2,0),"")</f>
        <v>PHP</v>
      </c>
      <c r="AB2284" s="44" t="str">
        <f>TRIM(MID(Raw_data[[#This Row],[Location]],LEN("Positive Recovery- ")+1,LEN(Raw_data[[#This Row],[Location]])))</f>
        <v>The Woodlands</v>
      </c>
      <c r="AC2284" s="45">
        <f t="shared" si="36"/>
        <v>45292</v>
      </c>
      <c r="AD2284" s="44" t="str">
        <f>VLOOKUP(Raw_data[[#This Row],[Locations]]&amp;Raw_data[[#This Row],[Looker2]],Category!A:E,5,0)</f>
        <v>Affiliate</v>
      </c>
      <c r="AE2284" s="44" t="str">
        <f>Raw_data[[#This Row],[Locations]]&amp;Raw_data[[#This Row],[Looker2]]</f>
        <v>The WoodlandsPHP</v>
      </c>
    </row>
    <row r="2285" spans="1:31">
      <c r="A2285" s="15">
        <v>45316</v>
      </c>
      <c r="B2285" s="15">
        <v>45313</v>
      </c>
      <c r="C2285" t="s">
        <v>9</v>
      </c>
      <c r="D2285">
        <v>208664</v>
      </c>
      <c r="E2285" t="s">
        <v>694</v>
      </c>
      <c r="F2285" t="s">
        <v>361</v>
      </c>
      <c r="G2285" t="s">
        <v>381</v>
      </c>
      <c r="H2285" t="s">
        <v>158</v>
      </c>
      <c r="I2285" t="s">
        <v>232</v>
      </c>
      <c r="J2285" t="s">
        <v>87</v>
      </c>
      <c r="K2285" t="s">
        <v>18</v>
      </c>
      <c r="L2285" t="s">
        <v>128</v>
      </c>
      <c r="M2285">
        <v>1</v>
      </c>
      <c r="N2285" s="47">
        <v>275</v>
      </c>
      <c r="O2285" s="47">
        <v>0</v>
      </c>
      <c r="P2285" s="47">
        <v>0</v>
      </c>
      <c r="Q2285" s="47">
        <v>0</v>
      </c>
      <c r="R2285" s="47">
        <v>0</v>
      </c>
      <c r="S2285" s="47">
        <v>0</v>
      </c>
      <c r="T2285" s="47">
        <v>247.5</v>
      </c>
      <c r="U2285" s="47">
        <v>247.5</v>
      </c>
      <c r="V2285" t="s">
        <v>71</v>
      </c>
      <c r="W2285" t="s">
        <v>72</v>
      </c>
      <c r="X2285"/>
      <c r="Y2285" t="s">
        <v>240</v>
      </c>
      <c r="Z2285" s="43" t="str">
        <f>Raw_data[[#This Row],[Month]]&amp;Raw_data[[#This Row],[Locations]]&amp;Raw_data[[#This Row],[Looker2]]</f>
        <v>45292San AntonioIOP</v>
      </c>
      <c r="AA2285" s="44" t="str">
        <f>IFERROR(VLOOKUP(Raw_data[[#This Row],[Description]],'LU Table'!$A$1:$B$50,2,0),"")</f>
        <v>IOP</v>
      </c>
      <c r="AB2285" s="44" t="str">
        <f>TRIM(MID(Raw_data[[#This Row],[Location]],LEN("Positive Recovery- ")+1,LEN(Raw_data[[#This Row],[Location]])))</f>
        <v>San Antonio</v>
      </c>
      <c r="AC2285" s="45">
        <f t="shared" si="36"/>
        <v>45292</v>
      </c>
      <c r="AD2285" s="44" t="str">
        <f>VLOOKUP(Raw_data[[#This Row],[Locations]]&amp;Raw_data[[#This Row],[Looker2]],Category!A:E,5,0)</f>
        <v>Affiliate</v>
      </c>
      <c r="AE2285" s="44" t="str">
        <f>Raw_data[[#This Row],[Locations]]&amp;Raw_data[[#This Row],[Looker2]]</f>
        <v>San AntonioIOP</v>
      </c>
    </row>
    <row r="2286" spans="1:31">
      <c r="A2286" s="15">
        <v>45316</v>
      </c>
      <c r="B2286" s="15">
        <v>45313</v>
      </c>
      <c r="C2286" t="s">
        <v>9</v>
      </c>
      <c r="D2286">
        <v>208665</v>
      </c>
      <c r="E2286" t="s">
        <v>1063</v>
      </c>
      <c r="F2286" t="s">
        <v>827</v>
      </c>
      <c r="G2286" t="s">
        <v>996</v>
      </c>
      <c r="H2286" t="s">
        <v>159</v>
      </c>
      <c r="I2286" t="s">
        <v>232</v>
      </c>
      <c r="J2286" t="s">
        <v>17</v>
      </c>
      <c r="K2286" t="s">
        <v>18</v>
      </c>
      <c r="L2286" t="s">
        <v>128</v>
      </c>
      <c r="M2286">
        <v>1</v>
      </c>
      <c r="N2286" s="47">
        <v>225</v>
      </c>
      <c r="O2286" s="47">
        <v>0</v>
      </c>
      <c r="P2286" s="47">
        <v>0</v>
      </c>
      <c r="Q2286" s="47">
        <v>0</v>
      </c>
      <c r="R2286" s="47">
        <v>0</v>
      </c>
      <c r="S2286" s="47">
        <v>225</v>
      </c>
      <c r="T2286" s="47">
        <v>225</v>
      </c>
      <c r="U2286" s="47">
        <v>225</v>
      </c>
      <c r="V2286" t="s">
        <v>71</v>
      </c>
      <c r="W2286" t="s">
        <v>72</v>
      </c>
      <c r="X2286"/>
      <c r="Y2286" t="s">
        <v>240</v>
      </c>
      <c r="Z2286" s="43" t="str">
        <f>Raw_data[[#This Row],[Month]]&amp;Raw_data[[#This Row],[Locations]]&amp;Raw_data[[#This Row],[Looker2]]</f>
        <v>45292San AntonioIOP</v>
      </c>
      <c r="AA2286" s="44" t="str">
        <f>IFERROR(VLOOKUP(Raw_data[[#This Row],[Description]],'LU Table'!$A$1:$B$50,2,0),"")</f>
        <v>IOP</v>
      </c>
      <c r="AB2286" s="44" t="str">
        <f>TRIM(MID(Raw_data[[#This Row],[Location]],LEN("Positive Recovery- ")+1,LEN(Raw_data[[#This Row],[Location]])))</f>
        <v>San Antonio</v>
      </c>
      <c r="AC2286" s="45">
        <f t="shared" si="36"/>
        <v>45292</v>
      </c>
      <c r="AD2286" s="44" t="str">
        <f>VLOOKUP(Raw_data[[#This Row],[Locations]]&amp;Raw_data[[#This Row],[Looker2]],Category!A:E,5,0)</f>
        <v>Affiliate</v>
      </c>
      <c r="AE2286" s="44" t="str">
        <f>Raw_data[[#This Row],[Locations]]&amp;Raw_data[[#This Row],[Looker2]]</f>
        <v>San AntonioIOP</v>
      </c>
    </row>
    <row r="2287" spans="1:31">
      <c r="A2287" s="15">
        <v>45316</v>
      </c>
      <c r="B2287" s="15">
        <v>45313</v>
      </c>
      <c r="C2287" t="s">
        <v>9</v>
      </c>
      <c r="D2287">
        <v>208666</v>
      </c>
      <c r="E2287" t="s">
        <v>818</v>
      </c>
      <c r="F2287" t="s">
        <v>819</v>
      </c>
      <c r="G2287" t="s">
        <v>432</v>
      </c>
      <c r="H2287" t="s">
        <v>158</v>
      </c>
      <c r="I2287" t="s">
        <v>232</v>
      </c>
      <c r="J2287" t="s">
        <v>97</v>
      </c>
      <c r="K2287" t="s">
        <v>18</v>
      </c>
      <c r="L2287" t="s">
        <v>128</v>
      </c>
      <c r="M2287">
        <v>1</v>
      </c>
      <c r="N2287" s="47">
        <v>225</v>
      </c>
      <c r="O2287" s="47">
        <v>0</v>
      </c>
      <c r="P2287" s="47">
        <v>0</v>
      </c>
      <c r="Q2287" s="47">
        <v>0</v>
      </c>
      <c r="R2287" s="47">
        <v>0</v>
      </c>
      <c r="S2287" s="47">
        <v>225</v>
      </c>
      <c r="T2287" s="47">
        <v>202.5</v>
      </c>
      <c r="U2287" s="47">
        <v>202.5</v>
      </c>
      <c r="V2287" t="s">
        <v>71</v>
      </c>
      <c r="W2287" t="s">
        <v>72</v>
      </c>
      <c r="X2287"/>
      <c r="Y2287" t="s">
        <v>240</v>
      </c>
      <c r="Z2287" s="43" t="str">
        <f>Raw_data[[#This Row],[Month]]&amp;Raw_data[[#This Row],[Locations]]&amp;Raw_data[[#This Row],[Looker2]]</f>
        <v>45292San AntonioIOP</v>
      </c>
      <c r="AA2287" s="44" t="str">
        <f>IFERROR(VLOOKUP(Raw_data[[#This Row],[Description]],'LU Table'!$A$1:$B$50,2,0),"")</f>
        <v>IOP</v>
      </c>
      <c r="AB2287" s="44" t="str">
        <f>TRIM(MID(Raw_data[[#This Row],[Location]],LEN("Positive Recovery- ")+1,LEN(Raw_data[[#This Row],[Location]])))</f>
        <v>San Antonio</v>
      </c>
      <c r="AC2287" s="45">
        <f t="shared" si="36"/>
        <v>45292</v>
      </c>
      <c r="AD2287" s="44" t="str">
        <f>VLOOKUP(Raw_data[[#This Row],[Locations]]&amp;Raw_data[[#This Row],[Looker2]],Category!A:E,5,0)</f>
        <v>Affiliate</v>
      </c>
      <c r="AE2287" s="44" t="str">
        <f>Raw_data[[#This Row],[Locations]]&amp;Raw_data[[#This Row],[Looker2]]</f>
        <v>San AntonioIOP</v>
      </c>
    </row>
    <row r="2288" spans="1:31">
      <c r="A2288" s="15">
        <v>45316</v>
      </c>
      <c r="B2288" s="15">
        <v>45313</v>
      </c>
      <c r="C2288" t="s">
        <v>9</v>
      </c>
      <c r="D2288">
        <v>208667</v>
      </c>
      <c r="E2288" t="s">
        <v>633</v>
      </c>
      <c r="F2288" t="s">
        <v>563</v>
      </c>
      <c r="G2288" t="s">
        <v>634</v>
      </c>
      <c r="H2288" t="s">
        <v>167</v>
      </c>
      <c r="I2288"/>
      <c r="J2288" t="s">
        <v>87</v>
      </c>
      <c r="K2288" t="s">
        <v>19</v>
      </c>
      <c r="L2288" t="s">
        <v>129</v>
      </c>
      <c r="M2288">
        <v>1</v>
      </c>
      <c r="N2288" s="47">
        <v>425</v>
      </c>
      <c r="O2288" s="47">
        <v>0</v>
      </c>
      <c r="P2288" s="47">
        <v>0</v>
      </c>
      <c r="Q2288" s="47">
        <v>0</v>
      </c>
      <c r="R2288" s="47">
        <v>0</v>
      </c>
      <c r="S2288" s="47">
        <v>425</v>
      </c>
      <c r="T2288" s="47">
        <v>425</v>
      </c>
      <c r="U2288" s="47">
        <v>425</v>
      </c>
      <c r="V2288" t="s">
        <v>71</v>
      </c>
      <c r="W2288" t="s">
        <v>72</v>
      </c>
      <c r="X2288"/>
      <c r="Y2288" t="s">
        <v>240</v>
      </c>
      <c r="Z2288" s="43" t="str">
        <f>Raw_data[[#This Row],[Month]]&amp;Raw_data[[#This Row],[Locations]]&amp;Raw_data[[#This Row],[Looker2]]</f>
        <v>45292San MarcosPHP</v>
      </c>
      <c r="AA2288" s="44" t="str">
        <f>IFERROR(VLOOKUP(Raw_data[[#This Row],[Description]],'LU Table'!$A$1:$B$50,2,0),"")</f>
        <v>PHP</v>
      </c>
      <c r="AB2288" s="44" t="str">
        <f>TRIM(MID(Raw_data[[#This Row],[Location]],LEN("Positive Recovery- ")+1,LEN(Raw_data[[#This Row],[Location]])))</f>
        <v>San Marcos</v>
      </c>
      <c r="AC2288" s="45">
        <f t="shared" si="36"/>
        <v>45292</v>
      </c>
      <c r="AD2288" s="44" t="str">
        <f>VLOOKUP(Raw_data[[#This Row],[Locations]]&amp;Raw_data[[#This Row],[Looker2]],Category!A:E,5,0)</f>
        <v>Affiliate</v>
      </c>
      <c r="AE2288" s="44" t="str">
        <f>Raw_data[[#This Row],[Locations]]&amp;Raw_data[[#This Row],[Looker2]]</f>
        <v>San MarcosPHP</v>
      </c>
    </row>
    <row r="2289" spans="1:31">
      <c r="A2289" s="15">
        <v>45316</v>
      </c>
      <c r="B2289" s="15">
        <v>45313</v>
      </c>
      <c r="C2289" t="s">
        <v>9</v>
      </c>
      <c r="D2289">
        <v>208668</v>
      </c>
      <c r="E2289" t="s">
        <v>792</v>
      </c>
      <c r="F2289" t="s">
        <v>793</v>
      </c>
      <c r="G2289" t="s">
        <v>303</v>
      </c>
      <c r="H2289" t="s">
        <v>166</v>
      </c>
      <c r="I2289" t="s">
        <v>232</v>
      </c>
      <c r="J2289" t="s">
        <v>90</v>
      </c>
      <c r="K2289" t="s">
        <v>19</v>
      </c>
      <c r="L2289" t="s">
        <v>129</v>
      </c>
      <c r="M2289">
        <v>1</v>
      </c>
      <c r="N2289" s="47">
        <v>450</v>
      </c>
      <c r="O2289" s="47">
        <v>0</v>
      </c>
      <c r="P2289" s="47">
        <v>0</v>
      </c>
      <c r="Q2289" s="47">
        <v>0</v>
      </c>
      <c r="R2289" s="47">
        <v>0</v>
      </c>
      <c r="S2289" s="47">
        <v>450</v>
      </c>
      <c r="T2289" s="47">
        <v>405</v>
      </c>
      <c r="U2289" s="47">
        <v>405</v>
      </c>
      <c r="V2289" t="s">
        <v>71</v>
      </c>
      <c r="W2289" t="s">
        <v>72</v>
      </c>
      <c r="X2289"/>
      <c r="Y2289" t="s">
        <v>240</v>
      </c>
      <c r="Z2289" s="43" t="str">
        <f>Raw_data[[#This Row],[Month]]&amp;Raw_data[[#This Row],[Locations]]&amp;Raw_data[[#This Row],[Looker2]]</f>
        <v>45292San MarcosPHP</v>
      </c>
      <c r="AA2289" s="44" t="str">
        <f>IFERROR(VLOOKUP(Raw_data[[#This Row],[Description]],'LU Table'!$A$1:$B$50,2,0),"")</f>
        <v>PHP</v>
      </c>
      <c r="AB2289" s="44" t="str">
        <f>TRIM(MID(Raw_data[[#This Row],[Location]],LEN("Positive Recovery- ")+1,LEN(Raw_data[[#This Row],[Location]])))</f>
        <v>San Marcos</v>
      </c>
      <c r="AC2289" s="45">
        <f t="shared" si="36"/>
        <v>45292</v>
      </c>
      <c r="AD2289" s="44" t="str">
        <f>VLOOKUP(Raw_data[[#This Row],[Locations]]&amp;Raw_data[[#This Row],[Looker2]],Category!A:E,5,0)</f>
        <v>Affiliate</v>
      </c>
      <c r="AE2289" s="44" t="str">
        <f>Raw_data[[#This Row],[Locations]]&amp;Raw_data[[#This Row],[Looker2]]</f>
        <v>San MarcosPHP</v>
      </c>
    </row>
    <row r="2290" spans="1:31">
      <c r="A2290" s="15">
        <v>45316</v>
      </c>
      <c r="B2290" s="15">
        <v>45313</v>
      </c>
      <c r="C2290" t="s">
        <v>9</v>
      </c>
      <c r="D2290">
        <v>208669</v>
      </c>
      <c r="E2290" t="s">
        <v>811</v>
      </c>
      <c r="F2290" t="s">
        <v>812</v>
      </c>
      <c r="G2290" t="s">
        <v>432</v>
      </c>
      <c r="H2290" t="s">
        <v>167</v>
      </c>
      <c r="I2290" t="s">
        <v>232</v>
      </c>
      <c r="J2290" t="s">
        <v>93</v>
      </c>
      <c r="K2290" t="s">
        <v>19</v>
      </c>
      <c r="L2290" t="s">
        <v>129</v>
      </c>
      <c r="M2290">
        <v>1</v>
      </c>
      <c r="N2290" s="47">
        <v>230</v>
      </c>
      <c r="O2290" s="47">
        <v>0</v>
      </c>
      <c r="P2290" s="47">
        <v>0</v>
      </c>
      <c r="Q2290" s="47">
        <v>0</v>
      </c>
      <c r="R2290" s="47">
        <v>0</v>
      </c>
      <c r="S2290" s="47">
        <v>0</v>
      </c>
      <c r="T2290" s="47">
        <v>207</v>
      </c>
      <c r="U2290" s="47">
        <v>-23</v>
      </c>
      <c r="V2290" t="s">
        <v>71</v>
      </c>
      <c r="W2290" t="s">
        <v>72</v>
      </c>
      <c r="X2290"/>
      <c r="Y2290" t="s">
        <v>240</v>
      </c>
      <c r="Z2290" s="43" t="str">
        <f>Raw_data[[#This Row],[Month]]&amp;Raw_data[[#This Row],[Locations]]&amp;Raw_data[[#This Row],[Looker2]]</f>
        <v>45292San MarcosPHP</v>
      </c>
      <c r="AA2290" s="44" t="str">
        <f>IFERROR(VLOOKUP(Raw_data[[#This Row],[Description]],'LU Table'!$A$1:$B$50,2,0),"")</f>
        <v>PHP</v>
      </c>
      <c r="AB2290" s="44" t="str">
        <f>TRIM(MID(Raw_data[[#This Row],[Location]],LEN("Positive Recovery- ")+1,LEN(Raw_data[[#This Row],[Location]])))</f>
        <v>San Marcos</v>
      </c>
      <c r="AC2290" s="45">
        <f t="shared" si="36"/>
        <v>45292</v>
      </c>
      <c r="AD2290" s="44" t="str">
        <f>VLOOKUP(Raw_data[[#This Row],[Locations]]&amp;Raw_data[[#This Row],[Looker2]],Category!A:E,5,0)</f>
        <v>Affiliate</v>
      </c>
      <c r="AE2290" s="44" t="str">
        <f>Raw_data[[#This Row],[Locations]]&amp;Raw_data[[#This Row],[Looker2]]</f>
        <v>San MarcosPHP</v>
      </c>
    </row>
    <row r="2291" spans="1:31">
      <c r="A2291" s="15">
        <v>45316</v>
      </c>
      <c r="B2291" s="15">
        <v>45313</v>
      </c>
      <c r="C2291" t="s">
        <v>9</v>
      </c>
      <c r="D2291">
        <v>208670</v>
      </c>
      <c r="E2291" t="s">
        <v>1141</v>
      </c>
      <c r="F2291" t="s">
        <v>1142</v>
      </c>
      <c r="G2291" t="s">
        <v>446</v>
      </c>
      <c r="H2291" t="s">
        <v>158</v>
      </c>
      <c r="I2291" t="s">
        <v>232</v>
      </c>
      <c r="J2291" t="s">
        <v>88</v>
      </c>
      <c r="K2291" t="s">
        <v>19</v>
      </c>
      <c r="L2291" t="s">
        <v>128</v>
      </c>
      <c r="M2291">
        <v>1</v>
      </c>
      <c r="N2291" s="47">
        <v>250</v>
      </c>
      <c r="O2291" s="47">
        <v>0</v>
      </c>
      <c r="P2291" s="47">
        <v>0</v>
      </c>
      <c r="Q2291" s="47">
        <v>0</v>
      </c>
      <c r="R2291" s="47">
        <v>0</v>
      </c>
      <c r="S2291" s="47">
        <v>0</v>
      </c>
      <c r="T2291" s="47">
        <v>225</v>
      </c>
      <c r="U2291" s="47">
        <v>-25</v>
      </c>
      <c r="V2291" t="s">
        <v>71</v>
      </c>
      <c r="W2291" t="s">
        <v>72</v>
      </c>
      <c r="X2291"/>
      <c r="Y2291" t="s">
        <v>240</v>
      </c>
      <c r="Z2291" s="43" t="str">
        <f>Raw_data[[#This Row],[Month]]&amp;Raw_data[[#This Row],[Locations]]&amp;Raw_data[[#This Row],[Looker2]]</f>
        <v>45292San MarcosIOP</v>
      </c>
      <c r="AA2291" s="44" t="str">
        <f>IFERROR(VLOOKUP(Raw_data[[#This Row],[Description]],'LU Table'!$A$1:$B$50,2,0),"")</f>
        <v>IOP</v>
      </c>
      <c r="AB2291" s="44" t="str">
        <f>TRIM(MID(Raw_data[[#This Row],[Location]],LEN("Positive Recovery- ")+1,LEN(Raw_data[[#This Row],[Location]])))</f>
        <v>San Marcos</v>
      </c>
      <c r="AC2291" s="45">
        <f t="shared" si="36"/>
        <v>45292</v>
      </c>
      <c r="AD2291" s="44" t="str">
        <f>VLOOKUP(Raw_data[[#This Row],[Locations]]&amp;Raw_data[[#This Row],[Looker2]],Category!A:E,5,0)</f>
        <v>Affiliate</v>
      </c>
      <c r="AE2291" s="44" t="str">
        <f>Raw_data[[#This Row],[Locations]]&amp;Raw_data[[#This Row],[Looker2]]</f>
        <v>San MarcosIOP</v>
      </c>
    </row>
    <row r="2292" spans="1:31">
      <c r="A2292" s="15">
        <v>45316</v>
      </c>
      <c r="B2292" s="15">
        <v>45313</v>
      </c>
      <c r="C2292" t="s">
        <v>9</v>
      </c>
      <c r="D2292">
        <v>208671</v>
      </c>
      <c r="E2292" t="s">
        <v>1066</v>
      </c>
      <c r="F2292" t="s">
        <v>284</v>
      </c>
      <c r="G2292" t="s">
        <v>406</v>
      </c>
      <c r="H2292" t="s">
        <v>160</v>
      </c>
      <c r="I2292" t="s">
        <v>232</v>
      </c>
      <c r="J2292" t="s">
        <v>94</v>
      </c>
      <c r="K2292" t="s">
        <v>19</v>
      </c>
      <c r="L2292" t="s">
        <v>128</v>
      </c>
      <c r="M2292">
        <v>1</v>
      </c>
      <c r="N2292" s="47">
        <v>215</v>
      </c>
      <c r="O2292" s="47">
        <v>0</v>
      </c>
      <c r="P2292" s="47">
        <v>0</v>
      </c>
      <c r="Q2292" s="47">
        <v>0</v>
      </c>
      <c r="R2292" s="47">
        <v>0</v>
      </c>
      <c r="S2292" s="47">
        <v>215</v>
      </c>
      <c r="T2292" s="47">
        <v>193.5</v>
      </c>
      <c r="U2292" s="47">
        <v>193.5</v>
      </c>
      <c r="V2292" t="s">
        <v>71</v>
      </c>
      <c r="W2292" t="s">
        <v>72</v>
      </c>
      <c r="X2292"/>
      <c r="Y2292" t="s">
        <v>240</v>
      </c>
      <c r="Z2292" s="43" t="str">
        <f>Raw_data[[#This Row],[Month]]&amp;Raw_data[[#This Row],[Locations]]&amp;Raw_data[[#This Row],[Looker2]]</f>
        <v>45292San MarcosIOP</v>
      </c>
      <c r="AA2292" s="44" t="str">
        <f>IFERROR(VLOOKUP(Raw_data[[#This Row],[Description]],'LU Table'!$A$1:$B$50,2,0),"")</f>
        <v>IOP</v>
      </c>
      <c r="AB2292" s="44" t="str">
        <f>TRIM(MID(Raw_data[[#This Row],[Location]],LEN("Positive Recovery- ")+1,LEN(Raw_data[[#This Row],[Location]])))</f>
        <v>San Marcos</v>
      </c>
      <c r="AC2292" s="45">
        <f t="shared" si="36"/>
        <v>45292</v>
      </c>
      <c r="AD2292" s="44" t="str">
        <f>VLOOKUP(Raw_data[[#This Row],[Locations]]&amp;Raw_data[[#This Row],[Looker2]],Category!A:E,5,0)</f>
        <v>Affiliate</v>
      </c>
      <c r="AE2292" s="44" t="str">
        <f>Raw_data[[#This Row],[Locations]]&amp;Raw_data[[#This Row],[Looker2]]</f>
        <v>San MarcosIOP</v>
      </c>
    </row>
    <row r="2293" spans="1:31">
      <c r="A2293" s="15">
        <v>45316</v>
      </c>
      <c r="B2293" s="15">
        <v>45313</v>
      </c>
      <c r="C2293" t="s">
        <v>9</v>
      </c>
      <c r="D2293">
        <v>208672</v>
      </c>
      <c r="E2293" t="s">
        <v>577</v>
      </c>
      <c r="F2293" t="s">
        <v>578</v>
      </c>
      <c r="G2293" t="s">
        <v>323</v>
      </c>
      <c r="H2293" t="s">
        <v>160</v>
      </c>
      <c r="I2293" t="s">
        <v>232</v>
      </c>
      <c r="J2293" t="s">
        <v>94</v>
      </c>
      <c r="K2293" t="s">
        <v>19</v>
      </c>
      <c r="L2293" t="s">
        <v>128</v>
      </c>
      <c r="M2293">
        <v>1</v>
      </c>
      <c r="N2293" s="47">
        <v>215</v>
      </c>
      <c r="O2293" s="47">
        <v>0</v>
      </c>
      <c r="P2293" s="47">
        <v>0</v>
      </c>
      <c r="Q2293" s="47">
        <v>0</v>
      </c>
      <c r="R2293" s="47">
        <v>0</v>
      </c>
      <c r="S2293" s="47">
        <v>215</v>
      </c>
      <c r="T2293" s="47">
        <v>193.5</v>
      </c>
      <c r="U2293" s="47">
        <v>193.5</v>
      </c>
      <c r="V2293" t="s">
        <v>71</v>
      </c>
      <c r="W2293" t="s">
        <v>72</v>
      </c>
      <c r="X2293"/>
      <c r="Y2293" t="s">
        <v>240</v>
      </c>
      <c r="Z2293" s="43" t="str">
        <f>Raw_data[[#This Row],[Month]]&amp;Raw_data[[#This Row],[Locations]]&amp;Raw_data[[#This Row],[Looker2]]</f>
        <v>45292San MarcosIOP</v>
      </c>
      <c r="AA2293" s="44" t="str">
        <f>IFERROR(VLOOKUP(Raw_data[[#This Row],[Description]],'LU Table'!$A$1:$B$50,2,0),"")</f>
        <v>IOP</v>
      </c>
      <c r="AB2293" s="44" t="str">
        <f>TRIM(MID(Raw_data[[#This Row],[Location]],LEN("Positive Recovery- ")+1,LEN(Raw_data[[#This Row],[Location]])))</f>
        <v>San Marcos</v>
      </c>
      <c r="AC2293" s="45">
        <f t="shared" si="36"/>
        <v>45292</v>
      </c>
      <c r="AD2293" s="44" t="str">
        <f>VLOOKUP(Raw_data[[#This Row],[Locations]]&amp;Raw_data[[#This Row],[Looker2]],Category!A:E,5,0)</f>
        <v>Affiliate</v>
      </c>
      <c r="AE2293" s="44" t="str">
        <f>Raw_data[[#This Row],[Locations]]&amp;Raw_data[[#This Row],[Looker2]]</f>
        <v>San MarcosIOP</v>
      </c>
    </row>
    <row r="2294" spans="1:31">
      <c r="A2294" s="15">
        <v>45316</v>
      </c>
      <c r="B2294" s="15">
        <v>45313</v>
      </c>
      <c r="C2294" t="s">
        <v>9</v>
      </c>
      <c r="D2294">
        <v>208673</v>
      </c>
      <c r="E2294" t="s">
        <v>776</v>
      </c>
      <c r="F2294" t="s">
        <v>305</v>
      </c>
      <c r="G2294" t="s">
        <v>777</v>
      </c>
      <c r="H2294" t="s">
        <v>158</v>
      </c>
      <c r="I2294" t="s">
        <v>232</v>
      </c>
      <c r="J2294" t="s">
        <v>87</v>
      </c>
      <c r="K2294" t="s">
        <v>19</v>
      </c>
      <c r="L2294" t="s">
        <v>128</v>
      </c>
      <c r="M2294">
        <v>1</v>
      </c>
      <c r="N2294" s="47">
        <v>275</v>
      </c>
      <c r="O2294" s="47">
        <v>0</v>
      </c>
      <c r="P2294" s="47">
        <v>0</v>
      </c>
      <c r="Q2294" s="47">
        <v>0</v>
      </c>
      <c r="R2294" s="47">
        <v>0</v>
      </c>
      <c r="S2294" s="47">
        <v>275</v>
      </c>
      <c r="T2294" s="47">
        <v>247.5</v>
      </c>
      <c r="U2294" s="47">
        <v>247.5</v>
      </c>
      <c r="V2294" t="s">
        <v>71</v>
      </c>
      <c r="W2294" t="s">
        <v>72</v>
      </c>
      <c r="X2294"/>
      <c r="Y2294" t="s">
        <v>240</v>
      </c>
      <c r="Z2294" s="43" t="str">
        <f>Raw_data[[#This Row],[Month]]&amp;Raw_data[[#This Row],[Locations]]&amp;Raw_data[[#This Row],[Looker2]]</f>
        <v>45292San MarcosIOP</v>
      </c>
      <c r="AA2294" s="44" t="str">
        <f>IFERROR(VLOOKUP(Raw_data[[#This Row],[Description]],'LU Table'!$A$1:$B$50,2,0),"")</f>
        <v>IOP</v>
      </c>
      <c r="AB2294" s="44" t="str">
        <f>TRIM(MID(Raw_data[[#This Row],[Location]],LEN("Positive Recovery- ")+1,LEN(Raw_data[[#This Row],[Location]])))</f>
        <v>San Marcos</v>
      </c>
      <c r="AC2294" s="45">
        <f t="shared" si="36"/>
        <v>45292</v>
      </c>
      <c r="AD2294" s="44" t="str">
        <f>VLOOKUP(Raw_data[[#This Row],[Locations]]&amp;Raw_data[[#This Row],[Looker2]],Category!A:E,5,0)</f>
        <v>Affiliate</v>
      </c>
      <c r="AE2294" s="44" t="str">
        <f>Raw_data[[#This Row],[Locations]]&amp;Raw_data[[#This Row],[Looker2]]</f>
        <v>San MarcosIOP</v>
      </c>
    </row>
    <row r="2295" spans="1:31">
      <c r="A2295" s="15">
        <v>45316</v>
      </c>
      <c r="B2295" s="15">
        <v>45313</v>
      </c>
      <c r="C2295" t="s">
        <v>9</v>
      </c>
      <c r="D2295">
        <v>208674</v>
      </c>
      <c r="E2295" t="s">
        <v>120</v>
      </c>
      <c r="F2295" t="s">
        <v>431</v>
      </c>
      <c r="G2295" t="s">
        <v>325</v>
      </c>
      <c r="H2295" t="s">
        <v>159</v>
      </c>
      <c r="I2295" t="s">
        <v>232</v>
      </c>
      <c r="J2295" t="s">
        <v>17</v>
      </c>
      <c r="K2295" t="s">
        <v>19</v>
      </c>
      <c r="L2295" t="s">
        <v>128</v>
      </c>
      <c r="M2295">
        <v>1</v>
      </c>
      <c r="N2295" s="47">
        <v>225</v>
      </c>
      <c r="O2295" s="47">
        <v>0</v>
      </c>
      <c r="P2295" s="47">
        <v>0</v>
      </c>
      <c r="Q2295" s="47">
        <v>0</v>
      </c>
      <c r="R2295" s="47">
        <v>0</v>
      </c>
      <c r="S2295" s="47">
        <v>225</v>
      </c>
      <c r="T2295" s="47">
        <v>225</v>
      </c>
      <c r="U2295" s="47">
        <v>225</v>
      </c>
      <c r="V2295" t="s">
        <v>71</v>
      </c>
      <c r="W2295" t="s">
        <v>72</v>
      </c>
      <c r="X2295"/>
      <c r="Y2295" t="s">
        <v>240</v>
      </c>
      <c r="Z2295" s="43" t="str">
        <f>Raw_data[[#This Row],[Month]]&amp;Raw_data[[#This Row],[Locations]]&amp;Raw_data[[#This Row],[Looker2]]</f>
        <v>45292San MarcosIOP</v>
      </c>
      <c r="AA2295" s="44" t="str">
        <f>IFERROR(VLOOKUP(Raw_data[[#This Row],[Description]],'LU Table'!$A$1:$B$50,2,0),"")</f>
        <v>IOP</v>
      </c>
      <c r="AB2295" s="44" t="str">
        <f>TRIM(MID(Raw_data[[#This Row],[Location]],LEN("Positive Recovery- ")+1,LEN(Raw_data[[#This Row],[Location]])))</f>
        <v>San Marcos</v>
      </c>
      <c r="AC2295" s="45">
        <f t="shared" si="36"/>
        <v>45292</v>
      </c>
      <c r="AD2295" s="44" t="str">
        <f>VLOOKUP(Raw_data[[#This Row],[Locations]]&amp;Raw_data[[#This Row],[Looker2]],Category!A:E,5,0)</f>
        <v>Affiliate</v>
      </c>
      <c r="AE2295" s="44" t="str">
        <f>Raw_data[[#This Row],[Locations]]&amp;Raw_data[[#This Row],[Looker2]]</f>
        <v>San MarcosIOP</v>
      </c>
    </row>
    <row r="2296" spans="1:31">
      <c r="A2296" s="15">
        <v>45316</v>
      </c>
      <c r="B2296" s="15">
        <v>45313</v>
      </c>
      <c r="C2296" t="s">
        <v>9</v>
      </c>
      <c r="D2296">
        <v>208675</v>
      </c>
      <c r="E2296" t="s">
        <v>685</v>
      </c>
      <c r="F2296" t="s">
        <v>305</v>
      </c>
      <c r="G2296" t="s">
        <v>280</v>
      </c>
      <c r="H2296" t="s">
        <v>158</v>
      </c>
      <c r="I2296" t="s">
        <v>232</v>
      </c>
      <c r="J2296" t="s">
        <v>103</v>
      </c>
      <c r="K2296" t="s">
        <v>19</v>
      </c>
      <c r="L2296" t="s">
        <v>128</v>
      </c>
      <c r="M2296">
        <v>1</v>
      </c>
      <c r="N2296" s="47">
        <v>250</v>
      </c>
      <c r="O2296" s="47">
        <v>0</v>
      </c>
      <c r="P2296" s="47">
        <v>0</v>
      </c>
      <c r="Q2296" s="47">
        <v>0</v>
      </c>
      <c r="R2296" s="47">
        <v>0</v>
      </c>
      <c r="S2296" s="47">
        <v>0</v>
      </c>
      <c r="T2296" s="47">
        <v>225</v>
      </c>
      <c r="U2296" s="47">
        <v>10</v>
      </c>
      <c r="V2296" t="s">
        <v>71</v>
      </c>
      <c r="W2296" t="s">
        <v>72</v>
      </c>
      <c r="X2296"/>
      <c r="Y2296" t="s">
        <v>240</v>
      </c>
      <c r="Z2296" s="43" t="str">
        <f>Raw_data[[#This Row],[Month]]&amp;Raw_data[[#This Row],[Locations]]&amp;Raw_data[[#This Row],[Looker2]]</f>
        <v>45292San MarcosIOP</v>
      </c>
      <c r="AA2296" s="44" t="str">
        <f>IFERROR(VLOOKUP(Raw_data[[#This Row],[Description]],'LU Table'!$A$1:$B$50,2,0),"")</f>
        <v>IOP</v>
      </c>
      <c r="AB2296" s="44" t="str">
        <f>TRIM(MID(Raw_data[[#This Row],[Location]],LEN("Positive Recovery- ")+1,LEN(Raw_data[[#This Row],[Location]])))</f>
        <v>San Marcos</v>
      </c>
      <c r="AC2296" s="45">
        <f t="shared" si="36"/>
        <v>45292</v>
      </c>
      <c r="AD2296" s="44" t="str">
        <f>VLOOKUP(Raw_data[[#This Row],[Locations]]&amp;Raw_data[[#This Row],[Looker2]],Category!A:E,5,0)</f>
        <v>Affiliate</v>
      </c>
      <c r="AE2296" s="44" t="str">
        <f>Raw_data[[#This Row],[Locations]]&amp;Raw_data[[#This Row],[Looker2]]</f>
        <v>San MarcosIOP</v>
      </c>
    </row>
    <row r="2297" spans="1:31">
      <c r="A2297" s="15">
        <v>45316</v>
      </c>
      <c r="B2297" s="15">
        <v>45313</v>
      </c>
      <c r="C2297" t="s">
        <v>9</v>
      </c>
      <c r="D2297">
        <v>208676</v>
      </c>
      <c r="E2297" t="s">
        <v>794</v>
      </c>
      <c r="F2297" t="s">
        <v>427</v>
      </c>
      <c r="G2297" t="s">
        <v>795</v>
      </c>
      <c r="H2297" t="s">
        <v>158</v>
      </c>
      <c r="I2297" t="s">
        <v>232</v>
      </c>
      <c r="J2297" t="s">
        <v>87</v>
      </c>
      <c r="K2297" t="s">
        <v>19</v>
      </c>
      <c r="L2297" t="s">
        <v>128</v>
      </c>
      <c r="M2297">
        <v>1</v>
      </c>
      <c r="N2297" s="47">
        <v>275</v>
      </c>
      <c r="O2297" s="47">
        <v>0</v>
      </c>
      <c r="P2297" s="47">
        <v>0</v>
      </c>
      <c r="Q2297" s="47">
        <v>0</v>
      </c>
      <c r="R2297" s="47">
        <v>0</v>
      </c>
      <c r="S2297" s="47">
        <v>275</v>
      </c>
      <c r="T2297" s="47">
        <v>247.5</v>
      </c>
      <c r="U2297" s="47">
        <v>247.5</v>
      </c>
      <c r="V2297" t="s">
        <v>71</v>
      </c>
      <c r="W2297" t="s">
        <v>72</v>
      </c>
      <c r="X2297"/>
      <c r="Y2297" t="s">
        <v>240</v>
      </c>
      <c r="Z2297" s="43" t="str">
        <f>Raw_data[[#This Row],[Month]]&amp;Raw_data[[#This Row],[Locations]]&amp;Raw_data[[#This Row],[Looker2]]</f>
        <v>45292San MarcosIOP</v>
      </c>
      <c r="AA2297" s="44" t="str">
        <f>IFERROR(VLOOKUP(Raw_data[[#This Row],[Description]],'LU Table'!$A$1:$B$50,2,0),"")</f>
        <v>IOP</v>
      </c>
      <c r="AB2297" s="44" t="str">
        <f>TRIM(MID(Raw_data[[#This Row],[Location]],LEN("Positive Recovery- ")+1,LEN(Raw_data[[#This Row],[Location]])))</f>
        <v>San Marcos</v>
      </c>
      <c r="AC2297" s="45">
        <f t="shared" si="36"/>
        <v>45292</v>
      </c>
      <c r="AD2297" s="44" t="str">
        <f>VLOOKUP(Raw_data[[#This Row],[Locations]]&amp;Raw_data[[#This Row],[Looker2]],Category!A:E,5,0)</f>
        <v>Affiliate</v>
      </c>
      <c r="AE2297" s="44" t="str">
        <f>Raw_data[[#This Row],[Locations]]&amp;Raw_data[[#This Row],[Looker2]]</f>
        <v>San MarcosIOP</v>
      </c>
    </row>
    <row r="2298" spans="1:31">
      <c r="A2298" s="15">
        <v>45316</v>
      </c>
      <c r="B2298" s="15">
        <v>45313</v>
      </c>
      <c r="C2298" t="s">
        <v>9</v>
      </c>
      <c r="D2298">
        <v>208677</v>
      </c>
      <c r="E2298" t="s">
        <v>883</v>
      </c>
      <c r="F2298" t="s">
        <v>410</v>
      </c>
      <c r="G2298" t="s">
        <v>486</v>
      </c>
      <c r="H2298" t="s">
        <v>160</v>
      </c>
      <c r="I2298" t="s">
        <v>232</v>
      </c>
      <c r="J2298" t="s">
        <v>90</v>
      </c>
      <c r="K2298" t="s">
        <v>19</v>
      </c>
      <c r="L2298" t="s">
        <v>128</v>
      </c>
      <c r="M2298">
        <v>1</v>
      </c>
      <c r="N2298" s="47">
        <v>220</v>
      </c>
      <c r="O2298" s="47">
        <v>0</v>
      </c>
      <c r="P2298" s="47">
        <v>0</v>
      </c>
      <c r="Q2298" s="47">
        <v>0</v>
      </c>
      <c r="R2298" s="47">
        <v>0</v>
      </c>
      <c r="S2298" s="47">
        <v>8</v>
      </c>
      <c r="T2298" s="47">
        <v>198</v>
      </c>
      <c r="U2298" s="47">
        <v>198</v>
      </c>
      <c r="V2298" t="s">
        <v>71</v>
      </c>
      <c r="W2298" t="s">
        <v>72</v>
      </c>
      <c r="X2298"/>
      <c r="Y2298" t="s">
        <v>240</v>
      </c>
      <c r="Z2298" s="43" t="str">
        <f>Raw_data[[#This Row],[Month]]&amp;Raw_data[[#This Row],[Locations]]&amp;Raw_data[[#This Row],[Looker2]]</f>
        <v>45292San MarcosIOP</v>
      </c>
      <c r="AA2298" s="44" t="str">
        <f>IFERROR(VLOOKUP(Raw_data[[#This Row],[Description]],'LU Table'!$A$1:$B$50,2,0),"")</f>
        <v>IOP</v>
      </c>
      <c r="AB2298" s="44" t="str">
        <f>TRIM(MID(Raw_data[[#This Row],[Location]],LEN("Positive Recovery- ")+1,LEN(Raw_data[[#This Row],[Location]])))</f>
        <v>San Marcos</v>
      </c>
      <c r="AC2298" s="45">
        <f t="shared" si="36"/>
        <v>45292</v>
      </c>
      <c r="AD2298" s="44" t="str">
        <f>VLOOKUP(Raw_data[[#This Row],[Locations]]&amp;Raw_data[[#This Row],[Looker2]],Category!A:E,5,0)</f>
        <v>Affiliate</v>
      </c>
      <c r="AE2298" s="44" t="str">
        <f>Raw_data[[#This Row],[Locations]]&amp;Raw_data[[#This Row],[Looker2]]</f>
        <v>San MarcosIOP</v>
      </c>
    </row>
    <row r="2299" spans="1:31">
      <c r="A2299" s="15">
        <v>45316</v>
      </c>
      <c r="B2299" s="15">
        <v>45313</v>
      </c>
      <c r="C2299" t="s">
        <v>9</v>
      </c>
      <c r="D2299">
        <v>208678</v>
      </c>
      <c r="E2299" t="s">
        <v>706</v>
      </c>
      <c r="F2299" t="s">
        <v>519</v>
      </c>
      <c r="G2299" t="s">
        <v>707</v>
      </c>
      <c r="H2299" t="s">
        <v>158</v>
      </c>
      <c r="I2299" t="s">
        <v>232</v>
      </c>
      <c r="J2299" t="s">
        <v>88</v>
      </c>
      <c r="K2299" t="s">
        <v>19</v>
      </c>
      <c r="L2299" t="s">
        <v>128</v>
      </c>
      <c r="M2299">
        <v>1</v>
      </c>
      <c r="N2299" s="47">
        <v>250</v>
      </c>
      <c r="O2299" s="47">
        <v>0</v>
      </c>
      <c r="P2299" s="47">
        <v>0</v>
      </c>
      <c r="Q2299" s="47">
        <v>0</v>
      </c>
      <c r="R2299" s="47">
        <v>0</v>
      </c>
      <c r="S2299" s="47">
        <v>0</v>
      </c>
      <c r="T2299" s="47">
        <v>225</v>
      </c>
      <c r="U2299" s="47">
        <v>5</v>
      </c>
      <c r="V2299" t="s">
        <v>71</v>
      </c>
      <c r="W2299" t="s">
        <v>72</v>
      </c>
      <c r="X2299"/>
      <c r="Y2299" t="s">
        <v>240</v>
      </c>
      <c r="Z2299" s="43" t="str">
        <f>Raw_data[[#This Row],[Month]]&amp;Raw_data[[#This Row],[Locations]]&amp;Raw_data[[#This Row],[Looker2]]</f>
        <v>45292San MarcosIOP</v>
      </c>
      <c r="AA2299" s="44" t="str">
        <f>IFERROR(VLOOKUP(Raw_data[[#This Row],[Description]],'LU Table'!$A$1:$B$50,2,0),"")</f>
        <v>IOP</v>
      </c>
      <c r="AB2299" s="44" t="str">
        <f>TRIM(MID(Raw_data[[#This Row],[Location]],LEN("Positive Recovery- ")+1,LEN(Raw_data[[#This Row],[Location]])))</f>
        <v>San Marcos</v>
      </c>
      <c r="AC2299" s="45">
        <f t="shared" si="36"/>
        <v>45292</v>
      </c>
      <c r="AD2299" s="44" t="str">
        <f>VLOOKUP(Raw_data[[#This Row],[Locations]]&amp;Raw_data[[#This Row],[Looker2]],Category!A:E,5,0)</f>
        <v>Affiliate</v>
      </c>
      <c r="AE2299" s="44" t="str">
        <f>Raw_data[[#This Row],[Locations]]&amp;Raw_data[[#This Row],[Looker2]]</f>
        <v>San MarcosIOP</v>
      </c>
    </row>
    <row r="2300" spans="1:31">
      <c r="A2300" s="15">
        <v>45316</v>
      </c>
      <c r="B2300" s="15">
        <v>45313</v>
      </c>
      <c r="C2300" t="s">
        <v>9</v>
      </c>
      <c r="D2300">
        <v>208679</v>
      </c>
      <c r="E2300" t="s">
        <v>813</v>
      </c>
      <c r="F2300" t="s">
        <v>814</v>
      </c>
      <c r="G2300" t="s">
        <v>815</v>
      </c>
      <c r="H2300" t="s">
        <v>158</v>
      </c>
      <c r="I2300" t="s">
        <v>232</v>
      </c>
      <c r="J2300" t="s">
        <v>88</v>
      </c>
      <c r="K2300" t="s">
        <v>19</v>
      </c>
      <c r="L2300" t="s">
        <v>128</v>
      </c>
      <c r="M2300">
        <v>1</v>
      </c>
      <c r="N2300" s="47">
        <v>250</v>
      </c>
      <c r="O2300" s="47">
        <v>0</v>
      </c>
      <c r="P2300" s="47">
        <v>0</v>
      </c>
      <c r="Q2300" s="47">
        <v>0</v>
      </c>
      <c r="R2300" s="47">
        <v>0</v>
      </c>
      <c r="S2300" s="47">
        <v>0</v>
      </c>
      <c r="T2300" s="47">
        <v>225</v>
      </c>
      <c r="U2300" s="47">
        <v>37.5</v>
      </c>
      <c r="V2300" t="s">
        <v>71</v>
      </c>
      <c r="W2300" t="s">
        <v>72</v>
      </c>
      <c r="X2300"/>
      <c r="Y2300" t="s">
        <v>240</v>
      </c>
      <c r="Z2300" s="43" t="str">
        <f>Raw_data[[#This Row],[Month]]&amp;Raw_data[[#This Row],[Locations]]&amp;Raw_data[[#This Row],[Looker2]]</f>
        <v>45292San MarcosIOP</v>
      </c>
      <c r="AA2300" s="44" t="str">
        <f>IFERROR(VLOOKUP(Raw_data[[#This Row],[Description]],'LU Table'!$A$1:$B$50,2,0),"")</f>
        <v>IOP</v>
      </c>
      <c r="AB2300" s="44" t="str">
        <f>TRIM(MID(Raw_data[[#This Row],[Location]],LEN("Positive Recovery- ")+1,LEN(Raw_data[[#This Row],[Location]])))</f>
        <v>San Marcos</v>
      </c>
      <c r="AC2300" s="45">
        <f t="shared" si="36"/>
        <v>45292</v>
      </c>
      <c r="AD2300" s="44" t="str">
        <f>VLOOKUP(Raw_data[[#This Row],[Locations]]&amp;Raw_data[[#This Row],[Looker2]],Category!A:E,5,0)</f>
        <v>Affiliate</v>
      </c>
      <c r="AE2300" s="44" t="str">
        <f>Raw_data[[#This Row],[Locations]]&amp;Raw_data[[#This Row],[Looker2]]</f>
        <v>San MarcosIOP</v>
      </c>
    </row>
    <row r="2301" spans="1:31">
      <c r="A2301" s="15">
        <v>45316</v>
      </c>
      <c r="B2301" s="15">
        <v>45313</v>
      </c>
      <c r="C2301" t="s">
        <v>9</v>
      </c>
      <c r="D2301">
        <v>208680</v>
      </c>
      <c r="E2301" t="s">
        <v>125</v>
      </c>
      <c r="F2301" t="s">
        <v>417</v>
      </c>
      <c r="G2301" t="s">
        <v>320</v>
      </c>
      <c r="H2301" t="s">
        <v>159</v>
      </c>
      <c r="I2301" t="s">
        <v>232</v>
      </c>
      <c r="J2301" t="s">
        <v>17</v>
      </c>
      <c r="K2301" t="s">
        <v>19</v>
      </c>
      <c r="L2301" t="s">
        <v>128</v>
      </c>
      <c r="M2301">
        <v>1</v>
      </c>
      <c r="N2301" s="47">
        <v>225</v>
      </c>
      <c r="O2301" s="47">
        <v>0</v>
      </c>
      <c r="P2301" s="47">
        <v>0</v>
      </c>
      <c r="Q2301" s="47">
        <v>0</v>
      </c>
      <c r="R2301" s="47">
        <v>0</v>
      </c>
      <c r="S2301" s="47">
        <v>225</v>
      </c>
      <c r="T2301" s="47">
        <v>225</v>
      </c>
      <c r="U2301" s="47">
        <v>225</v>
      </c>
      <c r="V2301" t="s">
        <v>71</v>
      </c>
      <c r="W2301" t="s">
        <v>72</v>
      </c>
      <c r="X2301"/>
      <c r="Y2301" t="s">
        <v>240</v>
      </c>
      <c r="Z2301" s="43" t="str">
        <f>Raw_data[[#This Row],[Month]]&amp;Raw_data[[#This Row],[Locations]]&amp;Raw_data[[#This Row],[Looker2]]</f>
        <v>45292San MarcosIOP</v>
      </c>
      <c r="AA2301" s="44" t="str">
        <f>IFERROR(VLOOKUP(Raw_data[[#This Row],[Description]],'LU Table'!$A$1:$B$50,2,0),"")</f>
        <v>IOP</v>
      </c>
      <c r="AB2301" s="44" t="str">
        <f>TRIM(MID(Raw_data[[#This Row],[Location]],LEN("Positive Recovery- ")+1,LEN(Raw_data[[#This Row],[Location]])))</f>
        <v>San Marcos</v>
      </c>
      <c r="AC2301" s="45">
        <f t="shared" si="36"/>
        <v>45292</v>
      </c>
      <c r="AD2301" s="44" t="str">
        <f>VLOOKUP(Raw_data[[#This Row],[Locations]]&amp;Raw_data[[#This Row],[Looker2]],Category!A:E,5,0)</f>
        <v>Affiliate</v>
      </c>
      <c r="AE2301" s="44" t="str">
        <f>Raw_data[[#This Row],[Locations]]&amp;Raw_data[[#This Row],[Looker2]]</f>
        <v>San MarcosIOP</v>
      </c>
    </row>
    <row r="2302" spans="1:31">
      <c r="A2302" s="15">
        <v>45316</v>
      </c>
      <c r="B2302" s="15">
        <v>45313</v>
      </c>
      <c r="C2302" t="s">
        <v>9</v>
      </c>
      <c r="D2302">
        <v>208681</v>
      </c>
      <c r="E2302" t="s">
        <v>606</v>
      </c>
      <c r="F2302" t="s">
        <v>404</v>
      </c>
      <c r="G2302" t="s">
        <v>607</v>
      </c>
      <c r="H2302" t="s">
        <v>160</v>
      </c>
      <c r="I2302" t="s">
        <v>232</v>
      </c>
      <c r="J2302" t="s">
        <v>90</v>
      </c>
      <c r="K2302" t="s">
        <v>19</v>
      </c>
      <c r="L2302" t="s">
        <v>128</v>
      </c>
      <c r="M2302">
        <v>1</v>
      </c>
      <c r="N2302" s="47">
        <v>220</v>
      </c>
      <c r="O2302" s="47">
        <v>0</v>
      </c>
      <c r="P2302" s="47">
        <v>0</v>
      </c>
      <c r="Q2302" s="47">
        <v>0</v>
      </c>
      <c r="R2302" s="47">
        <v>0</v>
      </c>
      <c r="S2302" s="47">
        <v>8</v>
      </c>
      <c r="T2302" s="47">
        <v>198</v>
      </c>
      <c r="U2302" s="47">
        <v>49.6</v>
      </c>
      <c r="V2302" t="s">
        <v>71</v>
      </c>
      <c r="W2302" t="s">
        <v>72</v>
      </c>
      <c r="X2302"/>
      <c r="Y2302" t="s">
        <v>240</v>
      </c>
      <c r="Z2302" s="43" t="str">
        <f>Raw_data[[#This Row],[Month]]&amp;Raw_data[[#This Row],[Locations]]&amp;Raw_data[[#This Row],[Looker2]]</f>
        <v>45292San MarcosIOP</v>
      </c>
      <c r="AA2302" s="44" t="str">
        <f>IFERROR(VLOOKUP(Raw_data[[#This Row],[Description]],'LU Table'!$A$1:$B$50,2,0),"")</f>
        <v>IOP</v>
      </c>
      <c r="AB2302" s="44" t="str">
        <f>TRIM(MID(Raw_data[[#This Row],[Location]],LEN("Positive Recovery- ")+1,LEN(Raw_data[[#This Row],[Location]])))</f>
        <v>San Marcos</v>
      </c>
      <c r="AC2302" s="45">
        <f t="shared" si="36"/>
        <v>45292</v>
      </c>
      <c r="AD2302" s="44" t="str">
        <f>VLOOKUP(Raw_data[[#This Row],[Locations]]&amp;Raw_data[[#This Row],[Looker2]],Category!A:E,5,0)</f>
        <v>Affiliate</v>
      </c>
      <c r="AE2302" s="44" t="str">
        <f>Raw_data[[#This Row],[Locations]]&amp;Raw_data[[#This Row],[Looker2]]</f>
        <v>San MarcosIOP</v>
      </c>
    </row>
    <row r="2303" spans="1:31">
      <c r="A2303" s="15">
        <v>45316</v>
      </c>
      <c r="B2303" s="15">
        <v>45313</v>
      </c>
      <c r="C2303" t="s">
        <v>9</v>
      </c>
      <c r="D2303">
        <v>208682</v>
      </c>
      <c r="E2303" t="s">
        <v>724</v>
      </c>
      <c r="F2303" t="s">
        <v>383</v>
      </c>
      <c r="G2303" t="s">
        <v>353</v>
      </c>
      <c r="H2303" t="s">
        <v>158</v>
      </c>
      <c r="I2303" t="s">
        <v>232</v>
      </c>
      <c r="J2303" t="s">
        <v>725</v>
      </c>
      <c r="K2303" t="s">
        <v>19</v>
      </c>
      <c r="L2303" t="s">
        <v>128</v>
      </c>
      <c r="M2303">
        <v>1</v>
      </c>
      <c r="N2303" s="47">
        <v>1500</v>
      </c>
      <c r="O2303" s="47">
        <v>0</v>
      </c>
      <c r="P2303" s="47">
        <v>0</v>
      </c>
      <c r="Q2303" s="47">
        <v>0</v>
      </c>
      <c r="R2303" s="47">
        <v>0</v>
      </c>
      <c r="S2303" s="47">
        <v>1500</v>
      </c>
      <c r="T2303" s="47">
        <v>150</v>
      </c>
      <c r="U2303" s="47">
        <v>150</v>
      </c>
      <c r="V2303" t="s">
        <v>71</v>
      </c>
      <c r="W2303" t="s">
        <v>72</v>
      </c>
      <c r="X2303"/>
      <c r="Y2303" t="s">
        <v>240</v>
      </c>
      <c r="Z2303" s="43" t="str">
        <f>Raw_data[[#This Row],[Month]]&amp;Raw_data[[#This Row],[Locations]]&amp;Raw_data[[#This Row],[Looker2]]</f>
        <v>45292San MarcosIOP</v>
      </c>
      <c r="AA2303" s="44" t="str">
        <f>IFERROR(VLOOKUP(Raw_data[[#This Row],[Description]],'LU Table'!$A$1:$B$50,2,0),"")</f>
        <v>IOP</v>
      </c>
      <c r="AB2303" s="44" t="str">
        <f>TRIM(MID(Raw_data[[#This Row],[Location]],LEN("Positive Recovery- ")+1,LEN(Raw_data[[#This Row],[Location]])))</f>
        <v>San Marcos</v>
      </c>
      <c r="AC2303" s="45">
        <f t="shared" si="36"/>
        <v>45292</v>
      </c>
      <c r="AD2303" s="44" t="str">
        <f>VLOOKUP(Raw_data[[#This Row],[Locations]]&amp;Raw_data[[#This Row],[Looker2]],Category!A:E,5,0)</f>
        <v>Affiliate</v>
      </c>
      <c r="AE2303" s="44" t="str">
        <f>Raw_data[[#This Row],[Locations]]&amp;Raw_data[[#This Row],[Looker2]]</f>
        <v>San MarcosIOP</v>
      </c>
    </row>
    <row r="2304" spans="1:31">
      <c r="A2304" s="15">
        <v>45316</v>
      </c>
      <c r="B2304" s="15">
        <v>45313</v>
      </c>
      <c r="C2304" t="s">
        <v>9</v>
      </c>
      <c r="D2304">
        <v>208683</v>
      </c>
      <c r="E2304" t="s">
        <v>796</v>
      </c>
      <c r="F2304" t="s">
        <v>483</v>
      </c>
      <c r="G2304" t="s">
        <v>353</v>
      </c>
      <c r="H2304" t="s">
        <v>158</v>
      </c>
      <c r="I2304" t="s">
        <v>232</v>
      </c>
      <c r="J2304" t="s">
        <v>92</v>
      </c>
      <c r="K2304" t="s">
        <v>19</v>
      </c>
      <c r="L2304" t="s">
        <v>128</v>
      </c>
      <c r="M2304">
        <v>1</v>
      </c>
      <c r="N2304" s="47">
        <v>190</v>
      </c>
      <c r="O2304" s="47">
        <v>0</v>
      </c>
      <c r="P2304" s="47">
        <v>0</v>
      </c>
      <c r="Q2304" s="47">
        <v>0</v>
      </c>
      <c r="R2304" s="47">
        <v>0</v>
      </c>
      <c r="S2304" s="47">
        <v>0</v>
      </c>
      <c r="T2304" s="47">
        <v>171</v>
      </c>
      <c r="U2304" s="47">
        <v>19</v>
      </c>
      <c r="V2304" t="s">
        <v>71</v>
      </c>
      <c r="W2304" t="s">
        <v>72</v>
      </c>
      <c r="X2304"/>
      <c r="Y2304" t="s">
        <v>240</v>
      </c>
      <c r="Z2304" s="43" t="str">
        <f>Raw_data[[#This Row],[Month]]&amp;Raw_data[[#This Row],[Locations]]&amp;Raw_data[[#This Row],[Looker2]]</f>
        <v>45292San MarcosIOP</v>
      </c>
      <c r="AA2304" s="44" t="str">
        <f>IFERROR(VLOOKUP(Raw_data[[#This Row],[Description]],'LU Table'!$A$1:$B$50,2,0),"")</f>
        <v>IOP</v>
      </c>
      <c r="AB2304" s="44" t="str">
        <f>TRIM(MID(Raw_data[[#This Row],[Location]],LEN("Positive Recovery- ")+1,LEN(Raw_data[[#This Row],[Location]])))</f>
        <v>San Marcos</v>
      </c>
      <c r="AC2304" s="45">
        <f t="shared" si="36"/>
        <v>45292</v>
      </c>
      <c r="AD2304" s="44" t="str">
        <f>VLOOKUP(Raw_data[[#This Row],[Locations]]&amp;Raw_data[[#This Row],[Looker2]],Category!A:E,5,0)</f>
        <v>Affiliate</v>
      </c>
      <c r="AE2304" s="44" t="str">
        <f>Raw_data[[#This Row],[Locations]]&amp;Raw_data[[#This Row],[Looker2]]</f>
        <v>San MarcosIOP</v>
      </c>
    </row>
    <row r="2305" spans="1:31">
      <c r="A2305" s="15">
        <v>45316</v>
      </c>
      <c r="B2305" s="15">
        <v>45313</v>
      </c>
      <c r="C2305" t="s">
        <v>9</v>
      </c>
      <c r="D2305">
        <v>208684</v>
      </c>
      <c r="E2305" t="s">
        <v>837</v>
      </c>
      <c r="F2305" t="s">
        <v>307</v>
      </c>
      <c r="G2305" t="s">
        <v>838</v>
      </c>
      <c r="H2305" t="s">
        <v>158</v>
      </c>
      <c r="I2305" t="s">
        <v>232</v>
      </c>
      <c r="J2305" t="s">
        <v>87</v>
      </c>
      <c r="K2305" t="s">
        <v>107</v>
      </c>
      <c r="L2305" t="s">
        <v>128</v>
      </c>
      <c r="M2305">
        <v>1</v>
      </c>
      <c r="N2305" s="47">
        <v>275</v>
      </c>
      <c r="O2305" s="47">
        <v>0</v>
      </c>
      <c r="P2305" s="47">
        <v>0</v>
      </c>
      <c r="Q2305" s="47">
        <v>0</v>
      </c>
      <c r="R2305" s="47">
        <v>0</v>
      </c>
      <c r="S2305" s="47">
        <v>275</v>
      </c>
      <c r="T2305" s="47">
        <v>247.5</v>
      </c>
      <c r="U2305" s="47">
        <v>247.5</v>
      </c>
      <c r="V2305" t="s">
        <v>71</v>
      </c>
      <c r="W2305" t="s">
        <v>72</v>
      </c>
      <c r="X2305"/>
      <c r="Y2305" t="s">
        <v>240</v>
      </c>
      <c r="Z2305" s="43" t="str">
        <f>Raw_data[[#This Row],[Month]]&amp;Raw_data[[#This Row],[Locations]]&amp;Raw_data[[#This Row],[Looker2]]</f>
        <v>45292Dallas Ft WorthIOP</v>
      </c>
      <c r="AA2305" s="44" t="str">
        <f>IFERROR(VLOOKUP(Raw_data[[#This Row],[Description]],'LU Table'!$A$1:$B$50,2,0),"")</f>
        <v>IOP</v>
      </c>
      <c r="AB2305" s="44" t="str">
        <f>TRIM(MID(Raw_data[[#This Row],[Location]],LEN("Positive Recovery- ")+1,LEN(Raw_data[[#This Row],[Location]])))</f>
        <v>Dallas Ft Worth</v>
      </c>
      <c r="AC2305" s="45">
        <f t="shared" si="36"/>
        <v>45292</v>
      </c>
      <c r="AD2305" s="44" t="str">
        <f>VLOOKUP(Raw_data[[#This Row],[Locations]]&amp;Raw_data[[#This Row],[Looker2]],Category!A:E,5,0)</f>
        <v>Company Owned</v>
      </c>
      <c r="AE2305" s="44" t="str">
        <f>Raw_data[[#This Row],[Locations]]&amp;Raw_data[[#This Row],[Looker2]]</f>
        <v>Dallas Ft WorthIOP</v>
      </c>
    </row>
    <row r="2306" spans="1:31">
      <c r="A2306" s="15">
        <v>45316</v>
      </c>
      <c r="B2306" s="15">
        <v>45313</v>
      </c>
      <c r="C2306" t="s">
        <v>9</v>
      </c>
      <c r="D2306">
        <v>208685</v>
      </c>
      <c r="E2306" t="s">
        <v>828</v>
      </c>
      <c r="F2306" t="s">
        <v>385</v>
      </c>
      <c r="G2306" t="s">
        <v>541</v>
      </c>
      <c r="H2306" t="s">
        <v>158</v>
      </c>
      <c r="I2306" t="s">
        <v>232</v>
      </c>
      <c r="J2306" t="s">
        <v>87</v>
      </c>
      <c r="K2306" t="s">
        <v>107</v>
      </c>
      <c r="L2306" t="s">
        <v>128</v>
      </c>
      <c r="M2306">
        <v>1</v>
      </c>
      <c r="N2306" s="47">
        <v>275</v>
      </c>
      <c r="O2306" s="47">
        <v>0</v>
      </c>
      <c r="P2306" s="47">
        <v>0</v>
      </c>
      <c r="Q2306" s="47">
        <v>0</v>
      </c>
      <c r="R2306" s="47">
        <v>0</v>
      </c>
      <c r="S2306" s="47">
        <v>275</v>
      </c>
      <c r="T2306" s="47">
        <v>247.5</v>
      </c>
      <c r="U2306" s="47">
        <v>247.5</v>
      </c>
      <c r="V2306" t="s">
        <v>71</v>
      </c>
      <c r="W2306" t="s">
        <v>72</v>
      </c>
      <c r="X2306"/>
      <c r="Y2306" t="s">
        <v>240</v>
      </c>
      <c r="Z2306" s="43" t="str">
        <f>Raw_data[[#This Row],[Month]]&amp;Raw_data[[#This Row],[Locations]]&amp;Raw_data[[#This Row],[Looker2]]</f>
        <v>45292Dallas Ft WorthIOP</v>
      </c>
      <c r="AA2306" s="44" t="str">
        <f>IFERROR(VLOOKUP(Raw_data[[#This Row],[Description]],'LU Table'!$A$1:$B$50,2,0),"")</f>
        <v>IOP</v>
      </c>
      <c r="AB2306" s="44" t="str">
        <f>TRIM(MID(Raw_data[[#This Row],[Location]],LEN("Positive Recovery- ")+1,LEN(Raw_data[[#This Row],[Location]])))</f>
        <v>Dallas Ft Worth</v>
      </c>
      <c r="AC2306" s="45">
        <f t="shared" si="36"/>
        <v>45292</v>
      </c>
      <c r="AD2306" s="44" t="str">
        <f>VLOOKUP(Raw_data[[#This Row],[Locations]]&amp;Raw_data[[#This Row],[Looker2]],Category!A:E,5,0)</f>
        <v>Company Owned</v>
      </c>
      <c r="AE2306" s="44" t="str">
        <f>Raw_data[[#This Row],[Locations]]&amp;Raw_data[[#This Row],[Looker2]]</f>
        <v>Dallas Ft WorthIOP</v>
      </c>
    </row>
    <row r="2307" spans="1:31">
      <c r="A2307" s="15">
        <v>45316</v>
      </c>
      <c r="B2307" s="15">
        <v>45313</v>
      </c>
      <c r="C2307" t="s">
        <v>9</v>
      </c>
      <c r="D2307">
        <v>208686</v>
      </c>
      <c r="E2307" t="s">
        <v>649</v>
      </c>
      <c r="F2307" t="s">
        <v>468</v>
      </c>
      <c r="G2307" t="s">
        <v>298</v>
      </c>
      <c r="H2307" t="s">
        <v>158</v>
      </c>
      <c r="I2307" t="s">
        <v>232</v>
      </c>
      <c r="J2307" t="s">
        <v>88</v>
      </c>
      <c r="K2307" t="s">
        <v>107</v>
      </c>
      <c r="L2307" t="s">
        <v>128</v>
      </c>
      <c r="M2307">
        <v>1</v>
      </c>
      <c r="N2307" s="47">
        <v>250</v>
      </c>
      <c r="O2307" s="47">
        <v>0</v>
      </c>
      <c r="P2307" s="47">
        <v>0</v>
      </c>
      <c r="Q2307" s="47">
        <v>0</v>
      </c>
      <c r="R2307" s="47">
        <v>0</v>
      </c>
      <c r="S2307" s="47">
        <v>0</v>
      </c>
      <c r="T2307" s="47">
        <v>225</v>
      </c>
      <c r="U2307" s="47">
        <v>25</v>
      </c>
      <c r="V2307" t="s">
        <v>71</v>
      </c>
      <c r="W2307" t="s">
        <v>72</v>
      </c>
      <c r="X2307"/>
      <c r="Y2307" t="s">
        <v>240</v>
      </c>
      <c r="Z2307" s="43" t="str">
        <f>Raw_data[[#This Row],[Month]]&amp;Raw_data[[#This Row],[Locations]]&amp;Raw_data[[#This Row],[Looker2]]</f>
        <v>45292Dallas Ft WorthIOP</v>
      </c>
      <c r="AA2307" s="44" t="str">
        <f>IFERROR(VLOOKUP(Raw_data[[#This Row],[Description]],'LU Table'!$A$1:$B$50,2,0),"")</f>
        <v>IOP</v>
      </c>
      <c r="AB2307" s="44" t="str">
        <f>TRIM(MID(Raw_data[[#This Row],[Location]],LEN("Positive Recovery- ")+1,LEN(Raw_data[[#This Row],[Location]])))</f>
        <v>Dallas Ft Worth</v>
      </c>
      <c r="AC2307" s="45">
        <f t="shared" si="36"/>
        <v>45292</v>
      </c>
      <c r="AD2307" s="44" t="str">
        <f>VLOOKUP(Raw_data[[#This Row],[Locations]]&amp;Raw_data[[#This Row],[Looker2]],Category!A:E,5,0)</f>
        <v>Company Owned</v>
      </c>
      <c r="AE2307" s="44" t="str">
        <f>Raw_data[[#This Row],[Locations]]&amp;Raw_data[[#This Row],[Looker2]]</f>
        <v>Dallas Ft WorthIOP</v>
      </c>
    </row>
    <row r="2308" spans="1:31">
      <c r="A2308" s="15">
        <v>45316</v>
      </c>
      <c r="B2308" s="15">
        <v>45313</v>
      </c>
      <c r="C2308" t="s">
        <v>9</v>
      </c>
      <c r="D2308">
        <v>208687</v>
      </c>
      <c r="E2308" t="s">
        <v>891</v>
      </c>
      <c r="F2308" t="s">
        <v>597</v>
      </c>
      <c r="G2308" t="s">
        <v>892</v>
      </c>
      <c r="H2308" t="s">
        <v>160</v>
      </c>
      <c r="I2308" t="s">
        <v>232</v>
      </c>
      <c r="J2308" t="s">
        <v>90</v>
      </c>
      <c r="K2308" t="s">
        <v>107</v>
      </c>
      <c r="L2308" t="s">
        <v>128</v>
      </c>
      <c r="M2308">
        <v>1</v>
      </c>
      <c r="N2308" s="47">
        <v>220</v>
      </c>
      <c r="O2308" s="47">
        <v>0</v>
      </c>
      <c r="P2308" s="47">
        <v>0</v>
      </c>
      <c r="Q2308" s="47">
        <v>0</v>
      </c>
      <c r="R2308" s="47">
        <v>0</v>
      </c>
      <c r="S2308" s="47">
        <v>8</v>
      </c>
      <c r="T2308" s="47">
        <v>198</v>
      </c>
      <c r="U2308" s="47">
        <v>-14</v>
      </c>
      <c r="V2308" t="s">
        <v>71</v>
      </c>
      <c r="W2308" t="s">
        <v>72</v>
      </c>
      <c r="X2308"/>
      <c r="Y2308" t="s">
        <v>240</v>
      </c>
      <c r="Z2308" s="43" t="str">
        <f>Raw_data[[#This Row],[Month]]&amp;Raw_data[[#This Row],[Locations]]&amp;Raw_data[[#This Row],[Looker2]]</f>
        <v>45292Dallas Ft WorthIOP</v>
      </c>
      <c r="AA2308" s="44" t="str">
        <f>IFERROR(VLOOKUP(Raw_data[[#This Row],[Description]],'LU Table'!$A$1:$B$50,2,0),"")</f>
        <v>IOP</v>
      </c>
      <c r="AB2308" s="44" t="str">
        <f>TRIM(MID(Raw_data[[#This Row],[Location]],LEN("Positive Recovery- ")+1,LEN(Raw_data[[#This Row],[Location]])))</f>
        <v>Dallas Ft Worth</v>
      </c>
      <c r="AC2308" s="45">
        <f t="shared" si="36"/>
        <v>45292</v>
      </c>
      <c r="AD2308" s="44" t="str">
        <f>VLOOKUP(Raw_data[[#This Row],[Locations]]&amp;Raw_data[[#This Row],[Looker2]],Category!A:E,5,0)</f>
        <v>Company Owned</v>
      </c>
      <c r="AE2308" s="44" t="str">
        <f>Raw_data[[#This Row],[Locations]]&amp;Raw_data[[#This Row],[Looker2]]</f>
        <v>Dallas Ft WorthIOP</v>
      </c>
    </row>
    <row r="2309" spans="1:31">
      <c r="A2309" s="15">
        <v>45316</v>
      </c>
      <c r="B2309" s="15">
        <v>45313</v>
      </c>
      <c r="C2309" t="s">
        <v>9</v>
      </c>
      <c r="D2309">
        <v>208688</v>
      </c>
      <c r="E2309" t="s">
        <v>743</v>
      </c>
      <c r="F2309" t="s">
        <v>624</v>
      </c>
      <c r="G2309" t="s">
        <v>546</v>
      </c>
      <c r="H2309" t="s">
        <v>160</v>
      </c>
      <c r="I2309" t="s">
        <v>232</v>
      </c>
      <c r="J2309" t="s">
        <v>96</v>
      </c>
      <c r="K2309" t="s">
        <v>107</v>
      </c>
      <c r="L2309" t="s">
        <v>128</v>
      </c>
      <c r="M2309">
        <v>1</v>
      </c>
      <c r="N2309" s="47">
        <v>169</v>
      </c>
      <c r="O2309" s="47">
        <v>0</v>
      </c>
      <c r="P2309" s="47">
        <v>0</v>
      </c>
      <c r="Q2309" s="47">
        <v>0</v>
      </c>
      <c r="R2309" s="47">
        <v>0</v>
      </c>
      <c r="S2309" s="47">
        <v>169</v>
      </c>
      <c r="T2309" s="47">
        <v>152.1</v>
      </c>
      <c r="U2309" s="47">
        <v>152.1</v>
      </c>
      <c r="V2309" t="s">
        <v>71</v>
      </c>
      <c r="W2309" t="s">
        <v>72</v>
      </c>
      <c r="X2309"/>
      <c r="Y2309" t="s">
        <v>240</v>
      </c>
      <c r="Z2309" s="43" t="str">
        <f>Raw_data[[#This Row],[Month]]&amp;Raw_data[[#This Row],[Locations]]&amp;Raw_data[[#This Row],[Looker2]]</f>
        <v>45292Dallas Ft WorthIOP</v>
      </c>
      <c r="AA2309" s="44" t="str">
        <f>IFERROR(VLOOKUP(Raw_data[[#This Row],[Description]],'LU Table'!$A$1:$B$50,2,0),"")</f>
        <v>IOP</v>
      </c>
      <c r="AB2309" s="44" t="str">
        <f>TRIM(MID(Raw_data[[#This Row],[Location]],LEN("Positive Recovery- ")+1,LEN(Raw_data[[#This Row],[Location]])))</f>
        <v>Dallas Ft Worth</v>
      </c>
      <c r="AC2309" s="45">
        <f t="shared" si="36"/>
        <v>45292</v>
      </c>
      <c r="AD2309" s="44" t="str">
        <f>VLOOKUP(Raw_data[[#This Row],[Locations]]&amp;Raw_data[[#This Row],[Looker2]],Category!A:E,5,0)</f>
        <v>Company Owned</v>
      </c>
      <c r="AE2309" s="44" t="str">
        <f>Raw_data[[#This Row],[Locations]]&amp;Raw_data[[#This Row],[Looker2]]</f>
        <v>Dallas Ft WorthIOP</v>
      </c>
    </row>
    <row r="2310" spans="1:31">
      <c r="A2310" s="15">
        <v>45316</v>
      </c>
      <c r="B2310" s="15">
        <v>45313</v>
      </c>
      <c r="C2310" t="s">
        <v>9</v>
      </c>
      <c r="D2310">
        <v>208689</v>
      </c>
      <c r="E2310" t="s">
        <v>734</v>
      </c>
      <c r="F2310" t="s">
        <v>566</v>
      </c>
      <c r="G2310" t="s">
        <v>393</v>
      </c>
      <c r="H2310" t="s">
        <v>158</v>
      </c>
      <c r="I2310" t="s">
        <v>232</v>
      </c>
      <c r="J2310" t="s">
        <v>88</v>
      </c>
      <c r="K2310" t="s">
        <v>107</v>
      </c>
      <c r="L2310" t="s">
        <v>128</v>
      </c>
      <c r="M2310">
        <v>1</v>
      </c>
      <c r="N2310" s="47">
        <v>250</v>
      </c>
      <c r="O2310" s="47">
        <v>0</v>
      </c>
      <c r="P2310" s="47">
        <v>0</v>
      </c>
      <c r="Q2310" s="47">
        <v>0</v>
      </c>
      <c r="R2310" s="47">
        <v>0</v>
      </c>
      <c r="S2310" s="47">
        <v>250</v>
      </c>
      <c r="T2310" s="47">
        <v>225</v>
      </c>
      <c r="U2310" s="47">
        <v>225</v>
      </c>
      <c r="V2310" t="s">
        <v>71</v>
      </c>
      <c r="W2310" t="s">
        <v>72</v>
      </c>
      <c r="X2310"/>
      <c r="Y2310" t="s">
        <v>240</v>
      </c>
      <c r="Z2310" s="43" t="str">
        <f>Raw_data[[#This Row],[Month]]&amp;Raw_data[[#This Row],[Locations]]&amp;Raw_data[[#This Row],[Looker2]]</f>
        <v>45292Dallas Ft WorthIOP</v>
      </c>
      <c r="AA2310" s="44" t="str">
        <f>IFERROR(VLOOKUP(Raw_data[[#This Row],[Description]],'LU Table'!$A$1:$B$50,2,0),"")</f>
        <v>IOP</v>
      </c>
      <c r="AB2310" s="44" t="str">
        <f>TRIM(MID(Raw_data[[#This Row],[Location]],LEN("Positive Recovery- ")+1,LEN(Raw_data[[#This Row],[Location]])))</f>
        <v>Dallas Ft Worth</v>
      </c>
      <c r="AC2310" s="45">
        <f t="shared" si="36"/>
        <v>45292</v>
      </c>
      <c r="AD2310" s="44" t="str">
        <f>VLOOKUP(Raw_data[[#This Row],[Locations]]&amp;Raw_data[[#This Row],[Looker2]],Category!A:E,5,0)</f>
        <v>Company Owned</v>
      </c>
      <c r="AE2310" s="44" t="str">
        <f>Raw_data[[#This Row],[Locations]]&amp;Raw_data[[#This Row],[Looker2]]</f>
        <v>Dallas Ft WorthIOP</v>
      </c>
    </row>
    <row r="2311" spans="1:31">
      <c r="A2311" s="15">
        <v>45316</v>
      </c>
      <c r="B2311" s="15">
        <v>45313</v>
      </c>
      <c r="C2311" t="s">
        <v>9</v>
      </c>
      <c r="D2311">
        <v>208690</v>
      </c>
      <c r="E2311" t="s">
        <v>778</v>
      </c>
      <c r="F2311" t="s">
        <v>779</v>
      </c>
      <c r="G2311" t="s">
        <v>780</v>
      </c>
      <c r="H2311" t="s">
        <v>158</v>
      </c>
      <c r="I2311" t="s">
        <v>232</v>
      </c>
      <c r="J2311" t="s">
        <v>87</v>
      </c>
      <c r="K2311" t="s">
        <v>107</v>
      </c>
      <c r="L2311" t="s">
        <v>128</v>
      </c>
      <c r="M2311">
        <v>1</v>
      </c>
      <c r="N2311" s="47">
        <v>275</v>
      </c>
      <c r="O2311" s="47">
        <v>0</v>
      </c>
      <c r="P2311" s="47">
        <v>0</v>
      </c>
      <c r="Q2311" s="47">
        <v>0</v>
      </c>
      <c r="R2311" s="47">
        <v>0</v>
      </c>
      <c r="S2311" s="47">
        <v>0</v>
      </c>
      <c r="T2311" s="47">
        <v>247.5</v>
      </c>
      <c r="U2311" s="47">
        <v>110</v>
      </c>
      <c r="V2311" t="s">
        <v>71</v>
      </c>
      <c r="W2311" t="s">
        <v>72</v>
      </c>
      <c r="X2311"/>
      <c r="Y2311" t="s">
        <v>240</v>
      </c>
      <c r="Z2311" s="43" t="str">
        <f>Raw_data[[#This Row],[Month]]&amp;Raw_data[[#This Row],[Locations]]&amp;Raw_data[[#This Row],[Looker2]]</f>
        <v>45292Dallas Ft WorthIOP</v>
      </c>
      <c r="AA2311" s="44" t="str">
        <f>IFERROR(VLOOKUP(Raw_data[[#This Row],[Description]],'LU Table'!$A$1:$B$50,2,0),"")</f>
        <v>IOP</v>
      </c>
      <c r="AB2311" s="44" t="str">
        <f>TRIM(MID(Raw_data[[#This Row],[Location]],LEN("Positive Recovery- ")+1,LEN(Raw_data[[#This Row],[Location]])))</f>
        <v>Dallas Ft Worth</v>
      </c>
      <c r="AC2311" s="45">
        <f t="shared" si="36"/>
        <v>45292</v>
      </c>
      <c r="AD2311" s="44" t="str">
        <f>VLOOKUP(Raw_data[[#This Row],[Locations]]&amp;Raw_data[[#This Row],[Looker2]],Category!A:E,5,0)</f>
        <v>Company Owned</v>
      </c>
      <c r="AE2311" s="44" t="str">
        <f>Raw_data[[#This Row],[Locations]]&amp;Raw_data[[#This Row],[Looker2]]</f>
        <v>Dallas Ft WorthIOP</v>
      </c>
    </row>
    <row r="2312" spans="1:31">
      <c r="A2312" s="15">
        <v>45316</v>
      </c>
      <c r="B2312" s="15">
        <v>45313</v>
      </c>
      <c r="C2312" t="s">
        <v>9</v>
      </c>
      <c r="D2312">
        <v>208691</v>
      </c>
      <c r="E2312" t="s">
        <v>893</v>
      </c>
      <c r="F2312" t="s">
        <v>219</v>
      </c>
      <c r="G2312" t="s">
        <v>470</v>
      </c>
      <c r="H2312" t="s">
        <v>158</v>
      </c>
      <c r="I2312" t="s">
        <v>232</v>
      </c>
      <c r="J2312" t="s">
        <v>88</v>
      </c>
      <c r="K2312" t="s">
        <v>107</v>
      </c>
      <c r="L2312" t="s">
        <v>128</v>
      </c>
      <c r="M2312">
        <v>1</v>
      </c>
      <c r="N2312" s="47">
        <v>250</v>
      </c>
      <c r="O2312" s="47">
        <v>0</v>
      </c>
      <c r="P2312" s="47">
        <v>0</v>
      </c>
      <c r="Q2312" s="47">
        <v>0</v>
      </c>
      <c r="R2312" s="47">
        <v>0</v>
      </c>
      <c r="S2312" s="47">
        <v>250</v>
      </c>
      <c r="T2312" s="47">
        <v>225</v>
      </c>
      <c r="U2312" s="47">
        <v>225</v>
      </c>
      <c r="V2312" t="s">
        <v>71</v>
      </c>
      <c r="W2312" t="s">
        <v>72</v>
      </c>
      <c r="X2312"/>
      <c r="Y2312" t="s">
        <v>240</v>
      </c>
      <c r="Z2312" s="43" t="str">
        <f>Raw_data[[#This Row],[Month]]&amp;Raw_data[[#This Row],[Locations]]&amp;Raw_data[[#This Row],[Looker2]]</f>
        <v>45292Dallas Ft WorthIOP</v>
      </c>
      <c r="AA2312" s="44" t="str">
        <f>IFERROR(VLOOKUP(Raw_data[[#This Row],[Description]],'LU Table'!$A$1:$B$50,2,0),"")</f>
        <v>IOP</v>
      </c>
      <c r="AB2312" s="44" t="str">
        <f>TRIM(MID(Raw_data[[#This Row],[Location]],LEN("Positive Recovery- ")+1,LEN(Raw_data[[#This Row],[Location]])))</f>
        <v>Dallas Ft Worth</v>
      </c>
      <c r="AC2312" s="45">
        <f t="shared" si="36"/>
        <v>45292</v>
      </c>
      <c r="AD2312" s="44" t="str">
        <f>VLOOKUP(Raw_data[[#This Row],[Locations]]&amp;Raw_data[[#This Row],[Looker2]],Category!A:E,5,0)</f>
        <v>Company Owned</v>
      </c>
      <c r="AE2312" s="44" t="str">
        <f>Raw_data[[#This Row],[Locations]]&amp;Raw_data[[#This Row],[Looker2]]</f>
        <v>Dallas Ft WorthIOP</v>
      </c>
    </row>
    <row r="2313" spans="1:31">
      <c r="A2313" s="15">
        <v>45316</v>
      </c>
      <c r="B2313" s="15">
        <v>45313</v>
      </c>
      <c r="C2313" t="s">
        <v>9</v>
      </c>
      <c r="D2313">
        <v>208692</v>
      </c>
      <c r="E2313" t="s">
        <v>100</v>
      </c>
      <c r="F2313" t="s">
        <v>345</v>
      </c>
      <c r="G2313" t="s">
        <v>346</v>
      </c>
      <c r="H2313" t="s">
        <v>160</v>
      </c>
      <c r="I2313" t="s">
        <v>232</v>
      </c>
      <c r="J2313" t="s">
        <v>95</v>
      </c>
      <c r="K2313" t="s">
        <v>76</v>
      </c>
      <c r="L2313" t="s">
        <v>128</v>
      </c>
      <c r="M2313">
        <v>1</v>
      </c>
      <c r="N2313" s="47">
        <v>130</v>
      </c>
      <c r="O2313" s="47">
        <v>0</v>
      </c>
      <c r="P2313" s="47">
        <v>0</v>
      </c>
      <c r="Q2313" s="47">
        <v>0</v>
      </c>
      <c r="R2313" s="47">
        <v>0</v>
      </c>
      <c r="S2313" s="47">
        <v>0</v>
      </c>
      <c r="T2313" s="47">
        <v>117</v>
      </c>
      <c r="U2313" s="47">
        <v>32.5</v>
      </c>
      <c r="V2313" t="s">
        <v>71</v>
      </c>
      <c r="W2313" t="s">
        <v>72</v>
      </c>
      <c r="X2313"/>
      <c r="Y2313" t="s">
        <v>240</v>
      </c>
      <c r="Z2313" s="43" t="str">
        <f>Raw_data[[#This Row],[Month]]&amp;Raw_data[[#This Row],[Locations]]&amp;Raw_data[[#This Row],[Looker2]]</f>
        <v>45292MontroseIOP</v>
      </c>
      <c r="AA2313" s="44" t="str">
        <f>IFERROR(VLOOKUP(Raw_data[[#This Row],[Description]],'LU Table'!$A$1:$B$50,2,0),"")</f>
        <v>IOP</v>
      </c>
      <c r="AB2313" s="44" t="str">
        <f>TRIM(MID(Raw_data[[#This Row],[Location]],LEN("Positive Recovery- ")+1,LEN(Raw_data[[#This Row],[Location]])))</f>
        <v>Montrose</v>
      </c>
      <c r="AC2313" s="45">
        <f t="shared" si="36"/>
        <v>45292</v>
      </c>
      <c r="AD2313" s="44" t="str">
        <f>VLOOKUP(Raw_data[[#This Row],[Locations]]&amp;Raw_data[[#This Row],[Looker2]],Category!A:E,5,0)</f>
        <v>Company Owned</v>
      </c>
      <c r="AE2313" s="44" t="str">
        <f>Raw_data[[#This Row],[Locations]]&amp;Raw_data[[#This Row],[Looker2]]</f>
        <v>MontroseIOP</v>
      </c>
    </row>
    <row r="2314" spans="1:31">
      <c r="A2314" s="15">
        <v>45316</v>
      </c>
      <c r="B2314" s="15">
        <v>45313</v>
      </c>
      <c r="C2314" t="s">
        <v>9</v>
      </c>
      <c r="D2314">
        <v>208693</v>
      </c>
      <c r="E2314" t="s">
        <v>615</v>
      </c>
      <c r="F2314" t="s">
        <v>616</v>
      </c>
      <c r="G2314" t="s">
        <v>617</v>
      </c>
      <c r="H2314" t="s">
        <v>160</v>
      </c>
      <c r="I2314" t="s">
        <v>232</v>
      </c>
      <c r="J2314" t="s">
        <v>94</v>
      </c>
      <c r="K2314" t="s">
        <v>76</v>
      </c>
      <c r="L2314" t="s">
        <v>128</v>
      </c>
      <c r="M2314">
        <v>1</v>
      </c>
      <c r="N2314" s="47">
        <v>215</v>
      </c>
      <c r="O2314" s="47">
        <v>0</v>
      </c>
      <c r="P2314" s="47">
        <v>0</v>
      </c>
      <c r="Q2314" s="47">
        <v>0</v>
      </c>
      <c r="R2314" s="47">
        <v>0</v>
      </c>
      <c r="S2314" s="47">
        <v>215</v>
      </c>
      <c r="T2314" s="47">
        <v>193.5</v>
      </c>
      <c r="U2314" s="47">
        <v>193.5</v>
      </c>
      <c r="V2314" t="s">
        <v>71</v>
      </c>
      <c r="W2314" t="s">
        <v>72</v>
      </c>
      <c r="X2314"/>
      <c r="Y2314" t="s">
        <v>240</v>
      </c>
      <c r="Z2314" s="43" t="str">
        <f>Raw_data[[#This Row],[Month]]&amp;Raw_data[[#This Row],[Locations]]&amp;Raw_data[[#This Row],[Looker2]]</f>
        <v>45292MontroseIOP</v>
      </c>
      <c r="AA2314" s="44" t="str">
        <f>IFERROR(VLOOKUP(Raw_data[[#This Row],[Description]],'LU Table'!$A$1:$B$50,2,0),"")</f>
        <v>IOP</v>
      </c>
      <c r="AB2314" s="44" t="str">
        <f>TRIM(MID(Raw_data[[#This Row],[Location]],LEN("Positive Recovery- ")+1,LEN(Raw_data[[#This Row],[Location]])))</f>
        <v>Montrose</v>
      </c>
      <c r="AC2314" s="45">
        <f t="shared" si="36"/>
        <v>45292</v>
      </c>
      <c r="AD2314" s="44" t="str">
        <f>VLOOKUP(Raw_data[[#This Row],[Locations]]&amp;Raw_data[[#This Row],[Looker2]],Category!A:E,5,0)</f>
        <v>Company Owned</v>
      </c>
      <c r="AE2314" s="44" t="str">
        <f>Raw_data[[#This Row],[Locations]]&amp;Raw_data[[#This Row],[Looker2]]</f>
        <v>MontroseIOP</v>
      </c>
    </row>
    <row r="2315" spans="1:31">
      <c r="A2315" s="15">
        <v>45316</v>
      </c>
      <c r="B2315" s="15">
        <v>45313</v>
      </c>
      <c r="C2315" t="s">
        <v>9</v>
      </c>
      <c r="D2315">
        <v>208694</v>
      </c>
      <c r="E2315" t="s">
        <v>710</v>
      </c>
      <c r="F2315" t="s">
        <v>363</v>
      </c>
      <c r="G2315" t="s">
        <v>344</v>
      </c>
      <c r="H2315" t="s">
        <v>160</v>
      </c>
      <c r="I2315" t="s">
        <v>232</v>
      </c>
      <c r="J2315" t="s">
        <v>711</v>
      </c>
      <c r="K2315" t="s">
        <v>76</v>
      </c>
      <c r="L2315" t="s">
        <v>128</v>
      </c>
      <c r="M2315">
        <v>1</v>
      </c>
      <c r="N2315" s="47">
        <v>165</v>
      </c>
      <c r="O2315" s="47">
        <v>0</v>
      </c>
      <c r="P2315" s="47">
        <v>0</v>
      </c>
      <c r="Q2315" s="47">
        <v>0</v>
      </c>
      <c r="R2315" s="47">
        <v>0</v>
      </c>
      <c r="S2315" s="47">
        <v>165</v>
      </c>
      <c r="T2315" s="47">
        <v>148.5</v>
      </c>
      <c r="U2315" s="47">
        <v>148.5</v>
      </c>
      <c r="V2315" t="s">
        <v>71</v>
      </c>
      <c r="W2315" t="s">
        <v>72</v>
      </c>
      <c r="X2315"/>
      <c r="Y2315" t="s">
        <v>240</v>
      </c>
      <c r="Z2315" s="43" t="str">
        <f>Raw_data[[#This Row],[Month]]&amp;Raw_data[[#This Row],[Locations]]&amp;Raw_data[[#This Row],[Looker2]]</f>
        <v>45292MontroseIOP</v>
      </c>
      <c r="AA2315" s="44" t="str">
        <f>IFERROR(VLOOKUP(Raw_data[[#This Row],[Description]],'LU Table'!$A$1:$B$50,2,0),"")</f>
        <v>IOP</v>
      </c>
      <c r="AB2315" s="44" t="str">
        <f>TRIM(MID(Raw_data[[#This Row],[Location]],LEN("Positive Recovery- ")+1,LEN(Raw_data[[#This Row],[Location]])))</f>
        <v>Montrose</v>
      </c>
      <c r="AC2315" s="45">
        <f t="shared" si="36"/>
        <v>45292</v>
      </c>
      <c r="AD2315" s="44" t="str">
        <f>VLOOKUP(Raw_data[[#This Row],[Locations]]&amp;Raw_data[[#This Row],[Looker2]],Category!A:E,5,0)</f>
        <v>Company Owned</v>
      </c>
      <c r="AE2315" s="44" t="str">
        <f>Raw_data[[#This Row],[Locations]]&amp;Raw_data[[#This Row],[Looker2]]</f>
        <v>MontroseIOP</v>
      </c>
    </row>
    <row r="2316" spans="1:31">
      <c r="A2316" s="15">
        <v>45316</v>
      </c>
      <c r="B2316" s="15">
        <v>45313</v>
      </c>
      <c r="C2316" t="s">
        <v>9</v>
      </c>
      <c r="D2316">
        <v>208695</v>
      </c>
      <c r="E2316" t="s">
        <v>1087</v>
      </c>
      <c r="F2316" t="s">
        <v>1088</v>
      </c>
      <c r="G2316" t="s">
        <v>317</v>
      </c>
      <c r="H2316" t="s">
        <v>158</v>
      </c>
      <c r="I2316" t="s">
        <v>232</v>
      </c>
      <c r="J2316" t="s">
        <v>88</v>
      </c>
      <c r="K2316" t="s">
        <v>62</v>
      </c>
      <c r="L2316" t="s">
        <v>128</v>
      </c>
      <c r="M2316">
        <v>1</v>
      </c>
      <c r="N2316" s="47">
        <v>250</v>
      </c>
      <c r="O2316" s="47">
        <v>0</v>
      </c>
      <c r="P2316" s="47">
        <v>0</v>
      </c>
      <c r="Q2316" s="47">
        <v>0</v>
      </c>
      <c r="R2316" s="47">
        <v>0</v>
      </c>
      <c r="S2316" s="47">
        <v>250</v>
      </c>
      <c r="T2316" s="47">
        <v>225</v>
      </c>
      <c r="U2316" s="47">
        <v>225</v>
      </c>
      <c r="V2316" t="s">
        <v>71</v>
      </c>
      <c r="W2316" t="s">
        <v>72</v>
      </c>
      <c r="X2316"/>
      <c r="Y2316" t="s">
        <v>240</v>
      </c>
      <c r="Z2316" s="43" t="str">
        <f>Raw_data[[#This Row],[Month]]&amp;Raw_data[[#This Row],[Locations]]&amp;Raw_data[[#This Row],[Looker2]]</f>
        <v>45292SugarlandIOP</v>
      </c>
      <c r="AA2316" s="44" t="str">
        <f>IFERROR(VLOOKUP(Raw_data[[#This Row],[Description]],'LU Table'!$A$1:$B$50,2,0),"")</f>
        <v>IOP</v>
      </c>
      <c r="AB2316" s="44" t="str">
        <f>TRIM(MID(Raw_data[[#This Row],[Location]],LEN("Positive Recovery- ")+1,LEN(Raw_data[[#This Row],[Location]])))</f>
        <v>Sugarland</v>
      </c>
      <c r="AC2316" s="45">
        <f t="shared" si="36"/>
        <v>45292</v>
      </c>
      <c r="AD2316" s="44" t="str">
        <f>VLOOKUP(Raw_data[[#This Row],[Locations]]&amp;Raw_data[[#This Row],[Looker2]],Category!A:E,5,0)</f>
        <v>Affiliate</v>
      </c>
      <c r="AE2316" s="44" t="str">
        <f>Raw_data[[#This Row],[Locations]]&amp;Raw_data[[#This Row],[Looker2]]</f>
        <v>SugarlandIOP</v>
      </c>
    </row>
    <row r="2317" spans="1:31">
      <c r="A2317" s="15">
        <v>45316</v>
      </c>
      <c r="B2317" s="15">
        <v>45313</v>
      </c>
      <c r="C2317" t="s">
        <v>9</v>
      </c>
      <c r="D2317">
        <v>208696</v>
      </c>
      <c r="E2317" t="s">
        <v>934</v>
      </c>
      <c r="F2317" t="s">
        <v>358</v>
      </c>
      <c r="G2317" t="s">
        <v>935</v>
      </c>
      <c r="H2317" t="s">
        <v>158</v>
      </c>
      <c r="I2317" t="s">
        <v>232</v>
      </c>
      <c r="J2317" t="s">
        <v>88</v>
      </c>
      <c r="K2317" t="s">
        <v>62</v>
      </c>
      <c r="L2317" t="s">
        <v>128</v>
      </c>
      <c r="M2317">
        <v>1</v>
      </c>
      <c r="N2317" s="47">
        <v>250</v>
      </c>
      <c r="O2317" s="47">
        <v>0</v>
      </c>
      <c r="P2317" s="47">
        <v>0</v>
      </c>
      <c r="Q2317" s="47">
        <v>0</v>
      </c>
      <c r="R2317" s="47">
        <v>0</v>
      </c>
      <c r="S2317" s="47">
        <v>250</v>
      </c>
      <c r="T2317" s="47">
        <v>225</v>
      </c>
      <c r="U2317" s="47">
        <v>225</v>
      </c>
      <c r="V2317" t="s">
        <v>71</v>
      </c>
      <c r="W2317" t="s">
        <v>72</v>
      </c>
      <c r="X2317"/>
      <c r="Y2317" t="s">
        <v>240</v>
      </c>
      <c r="Z2317" s="43" t="str">
        <f>Raw_data[[#This Row],[Month]]&amp;Raw_data[[#This Row],[Locations]]&amp;Raw_data[[#This Row],[Looker2]]</f>
        <v>45292SugarlandIOP</v>
      </c>
      <c r="AA2317" s="44" t="str">
        <f>IFERROR(VLOOKUP(Raw_data[[#This Row],[Description]],'LU Table'!$A$1:$B$50,2,0),"")</f>
        <v>IOP</v>
      </c>
      <c r="AB2317" s="44" t="str">
        <f>TRIM(MID(Raw_data[[#This Row],[Location]],LEN("Positive Recovery- ")+1,LEN(Raw_data[[#This Row],[Location]])))</f>
        <v>Sugarland</v>
      </c>
      <c r="AC2317" s="45">
        <f t="shared" si="36"/>
        <v>45292</v>
      </c>
      <c r="AD2317" s="44" t="str">
        <f>VLOOKUP(Raw_data[[#This Row],[Locations]]&amp;Raw_data[[#This Row],[Looker2]],Category!A:E,5,0)</f>
        <v>Affiliate</v>
      </c>
      <c r="AE2317" s="44" t="str">
        <f>Raw_data[[#This Row],[Locations]]&amp;Raw_data[[#This Row],[Looker2]]</f>
        <v>SugarlandIOP</v>
      </c>
    </row>
    <row r="2318" spans="1:31">
      <c r="A2318" s="15">
        <v>45316</v>
      </c>
      <c r="B2318" s="15">
        <v>45313</v>
      </c>
      <c r="C2318" t="s">
        <v>9</v>
      </c>
      <c r="D2318">
        <v>208697</v>
      </c>
      <c r="E2318" t="s">
        <v>985</v>
      </c>
      <c r="F2318" t="s">
        <v>324</v>
      </c>
      <c r="G2318" t="s">
        <v>393</v>
      </c>
      <c r="H2318" t="s">
        <v>158</v>
      </c>
      <c r="I2318" t="s">
        <v>232</v>
      </c>
      <c r="J2318" t="s">
        <v>87</v>
      </c>
      <c r="K2318" t="s">
        <v>62</v>
      </c>
      <c r="L2318" t="s">
        <v>128</v>
      </c>
      <c r="M2318">
        <v>1</v>
      </c>
      <c r="N2318" s="47">
        <v>275</v>
      </c>
      <c r="O2318" s="47">
        <v>0</v>
      </c>
      <c r="P2318" s="47">
        <v>0</v>
      </c>
      <c r="Q2318" s="47">
        <v>0</v>
      </c>
      <c r="R2318" s="47">
        <v>0</v>
      </c>
      <c r="S2318" s="47">
        <v>275</v>
      </c>
      <c r="T2318" s="47">
        <v>247.5</v>
      </c>
      <c r="U2318" s="47">
        <v>247.5</v>
      </c>
      <c r="V2318" t="s">
        <v>71</v>
      </c>
      <c r="W2318" t="s">
        <v>72</v>
      </c>
      <c r="X2318"/>
      <c r="Y2318" t="s">
        <v>240</v>
      </c>
      <c r="Z2318" s="43" t="str">
        <f>Raw_data[[#This Row],[Month]]&amp;Raw_data[[#This Row],[Locations]]&amp;Raw_data[[#This Row],[Looker2]]</f>
        <v>45292SugarlandIOP</v>
      </c>
      <c r="AA2318" s="44" t="str">
        <f>IFERROR(VLOOKUP(Raw_data[[#This Row],[Description]],'LU Table'!$A$1:$B$50,2,0),"")</f>
        <v>IOP</v>
      </c>
      <c r="AB2318" s="44" t="str">
        <f>TRIM(MID(Raw_data[[#This Row],[Location]],LEN("Positive Recovery- ")+1,LEN(Raw_data[[#This Row],[Location]])))</f>
        <v>Sugarland</v>
      </c>
      <c r="AC2318" s="45">
        <f t="shared" si="36"/>
        <v>45292</v>
      </c>
      <c r="AD2318" s="44" t="str">
        <f>VLOOKUP(Raw_data[[#This Row],[Locations]]&amp;Raw_data[[#This Row],[Looker2]],Category!A:E,5,0)</f>
        <v>Affiliate</v>
      </c>
      <c r="AE2318" s="44" t="str">
        <f>Raw_data[[#This Row],[Locations]]&amp;Raw_data[[#This Row],[Looker2]]</f>
        <v>SugarlandIOP</v>
      </c>
    </row>
    <row r="2319" spans="1:31">
      <c r="A2319" s="15">
        <v>45316</v>
      </c>
      <c r="B2319" s="15">
        <v>45313</v>
      </c>
      <c r="C2319" t="s">
        <v>9</v>
      </c>
      <c r="D2319">
        <v>208698</v>
      </c>
      <c r="E2319" t="s">
        <v>190</v>
      </c>
      <c r="F2319" t="s">
        <v>425</v>
      </c>
      <c r="G2319" t="s">
        <v>522</v>
      </c>
      <c r="H2319" t="s">
        <v>160</v>
      </c>
      <c r="I2319" t="s">
        <v>232</v>
      </c>
      <c r="J2319" t="s">
        <v>95</v>
      </c>
      <c r="K2319" t="s">
        <v>62</v>
      </c>
      <c r="L2319" t="s">
        <v>128</v>
      </c>
      <c r="M2319">
        <v>1</v>
      </c>
      <c r="N2319" s="47">
        <v>130</v>
      </c>
      <c r="O2319" s="47">
        <v>0</v>
      </c>
      <c r="P2319" s="47">
        <v>0</v>
      </c>
      <c r="Q2319" s="47">
        <v>0</v>
      </c>
      <c r="R2319" s="47">
        <v>0</v>
      </c>
      <c r="S2319" s="47">
        <v>0</v>
      </c>
      <c r="T2319" s="47">
        <v>117</v>
      </c>
      <c r="U2319" s="47">
        <v>19.5</v>
      </c>
      <c r="V2319" t="s">
        <v>71</v>
      </c>
      <c r="W2319" t="s">
        <v>72</v>
      </c>
      <c r="X2319"/>
      <c r="Y2319" t="s">
        <v>240</v>
      </c>
      <c r="Z2319" s="43" t="str">
        <f>Raw_data[[#This Row],[Month]]&amp;Raw_data[[#This Row],[Locations]]&amp;Raw_data[[#This Row],[Looker2]]</f>
        <v>45292SugarlandIOP</v>
      </c>
      <c r="AA2319" s="44" t="str">
        <f>IFERROR(VLOOKUP(Raw_data[[#This Row],[Description]],'LU Table'!$A$1:$B$50,2,0),"")</f>
        <v>IOP</v>
      </c>
      <c r="AB2319" s="44" t="str">
        <f>TRIM(MID(Raw_data[[#This Row],[Location]],LEN("Positive Recovery- ")+1,LEN(Raw_data[[#This Row],[Location]])))</f>
        <v>Sugarland</v>
      </c>
      <c r="AC2319" s="45">
        <f t="shared" si="36"/>
        <v>45292</v>
      </c>
      <c r="AD2319" s="44" t="str">
        <f>VLOOKUP(Raw_data[[#This Row],[Locations]]&amp;Raw_data[[#This Row],[Looker2]],Category!A:E,5,0)</f>
        <v>Affiliate</v>
      </c>
      <c r="AE2319" s="44" t="str">
        <f>Raw_data[[#This Row],[Locations]]&amp;Raw_data[[#This Row],[Looker2]]</f>
        <v>SugarlandIOP</v>
      </c>
    </row>
    <row r="2320" spans="1:31">
      <c r="A2320" s="15">
        <v>45316</v>
      </c>
      <c r="B2320" s="15">
        <v>45313</v>
      </c>
      <c r="C2320" t="s">
        <v>9</v>
      </c>
      <c r="D2320">
        <v>208699</v>
      </c>
      <c r="E2320" t="s">
        <v>1143</v>
      </c>
      <c r="F2320" t="s">
        <v>1144</v>
      </c>
      <c r="G2320" t="s">
        <v>1145</v>
      </c>
      <c r="H2320" t="s">
        <v>159</v>
      </c>
      <c r="I2320" t="s">
        <v>232</v>
      </c>
      <c r="J2320" t="s">
        <v>88</v>
      </c>
      <c r="K2320" t="s">
        <v>62</v>
      </c>
      <c r="L2320" t="s">
        <v>128</v>
      </c>
      <c r="M2320">
        <v>1</v>
      </c>
      <c r="N2320" s="47">
        <v>250</v>
      </c>
      <c r="O2320" s="47">
        <v>0</v>
      </c>
      <c r="P2320" s="47">
        <v>0</v>
      </c>
      <c r="Q2320" s="47">
        <v>0</v>
      </c>
      <c r="R2320" s="47">
        <v>0</v>
      </c>
      <c r="S2320" s="47">
        <v>250</v>
      </c>
      <c r="T2320" s="47">
        <v>225</v>
      </c>
      <c r="U2320" s="47">
        <v>225</v>
      </c>
      <c r="V2320" t="s">
        <v>71</v>
      </c>
      <c r="W2320" t="s">
        <v>72</v>
      </c>
      <c r="X2320"/>
      <c r="Y2320" t="s">
        <v>240</v>
      </c>
      <c r="Z2320" s="43" t="str">
        <f>Raw_data[[#This Row],[Month]]&amp;Raw_data[[#This Row],[Locations]]&amp;Raw_data[[#This Row],[Looker2]]</f>
        <v>45292SugarlandIOP</v>
      </c>
      <c r="AA2320" s="44" t="str">
        <f>IFERROR(VLOOKUP(Raw_data[[#This Row],[Description]],'LU Table'!$A$1:$B$50,2,0),"")</f>
        <v>IOP</v>
      </c>
      <c r="AB2320" s="44" t="str">
        <f>TRIM(MID(Raw_data[[#This Row],[Location]],LEN("Positive Recovery- ")+1,LEN(Raw_data[[#This Row],[Location]])))</f>
        <v>Sugarland</v>
      </c>
      <c r="AC2320" s="45">
        <f t="shared" si="36"/>
        <v>45292</v>
      </c>
      <c r="AD2320" s="44" t="str">
        <f>VLOOKUP(Raw_data[[#This Row],[Locations]]&amp;Raw_data[[#This Row],[Looker2]],Category!A:E,5,0)</f>
        <v>Affiliate</v>
      </c>
      <c r="AE2320" s="44" t="str">
        <f>Raw_data[[#This Row],[Locations]]&amp;Raw_data[[#This Row],[Looker2]]</f>
        <v>SugarlandIOP</v>
      </c>
    </row>
    <row r="2321" spans="1:31">
      <c r="A2321" s="15">
        <v>45316</v>
      </c>
      <c r="B2321" s="15">
        <v>45313</v>
      </c>
      <c r="C2321" t="s">
        <v>9</v>
      </c>
      <c r="D2321">
        <v>208700</v>
      </c>
      <c r="E2321" t="s">
        <v>1069</v>
      </c>
      <c r="F2321" t="s">
        <v>1070</v>
      </c>
      <c r="G2321" t="s">
        <v>1071</v>
      </c>
      <c r="H2321" t="s">
        <v>167</v>
      </c>
      <c r="I2321" t="s">
        <v>232</v>
      </c>
      <c r="J2321" t="s">
        <v>87</v>
      </c>
      <c r="K2321" t="s">
        <v>77</v>
      </c>
      <c r="L2321" t="s">
        <v>129</v>
      </c>
      <c r="M2321">
        <v>1</v>
      </c>
      <c r="N2321" s="47">
        <v>425</v>
      </c>
      <c r="O2321" s="47">
        <v>0</v>
      </c>
      <c r="P2321" s="47">
        <v>0</v>
      </c>
      <c r="Q2321" s="47">
        <v>0</v>
      </c>
      <c r="R2321" s="47">
        <v>0</v>
      </c>
      <c r="S2321" s="47">
        <v>425</v>
      </c>
      <c r="T2321" s="47">
        <v>425</v>
      </c>
      <c r="U2321" s="47">
        <v>425</v>
      </c>
      <c r="V2321" t="s">
        <v>71</v>
      </c>
      <c r="W2321" t="s">
        <v>72</v>
      </c>
      <c r="X2321"/>
      <c r="Y2321" t="s">
        <v>240</v>
      </c>
      <c r="Z2321" s="43" t="str">
        <f>Raw_data[[#This Row],[Month]]&amp;Raw_data[[#This Row],[Locations]]&amp;Raw_data[[#This Row],[Looker2]]</f>
        <v>45292HumblePHP</v>
      </c>
      <c r="AA2321" s="44" t="str">
        <f>IFERROR(VLOOKUP(Raw_data[[#This Row],[Description]],'LU Table'!$A$1:$B$50,2,0),"")</f>
        <v>PHP</v>
      </c>
      <c r="AB2321" s="44" t="str">
        <f>TRIM(MID(Raw_data[[#This Row],[Location]],LEN("Positive Recovery- ")+1,LEN(Raw_data[[#This Row],[Location]])))</f>
        <v>Humble</v>
      </c>
      <c r="AC2321" s="45">
        <f t="shared" si="36"/>
        <v>45292</v>
      </c>
      <c r="AD2321" s="44" t="str">
        <f>VLOOKUP(Raw_data[[#This Row],[Locations]]&amp;Raw_data[[#This Row],[Looker2]],Category!A:E,5,0)</f>
        <v>Affiliate</v>
      </c>
      <c r="AE2321" s="44" t="str">
        <f>Raw_data[[#This Row],[Locations]]&amp;Raw_data[[#This Row],[Looker2]]</f>
        <v>HumblePHP</v>
      </c>
    </row>
    <row r="2322" spans="1:31">
      <c r="A2322" s="15">
        <v>45316</v>
      </c>
      <c r="B2322" s="15">
        <v>45313</v>
      </c>
      <c r="C2322" t="s">
        <v>9</v>
      </c>
      <c r="D2322">
        <v>208701</v>
      </c>
      <c r="E2322" t="s">
        <v>188</v>
      </c>
      <c r="F2322" t="s">
        <v>449</v>
      </c>
      <c r="G2322" t="s">
        <v>513</v>
      </c>
      <c r="H2322" t="s">
        <v>157</v>
      </c>
      <c r="I2322" t="s">
        <v>232</v>
      </c>
      <c r="J2322" t="s">
        <v>88</v>
      </c>
      <c r="K2322" t="s">
        <v>77</v>
      </c>
      <c r="L2322" t="s">
        <v>129</v>
      </c>
      <c r="M2322">
        <v>1</v>
      </c>
      <c r="N2322" s="47">
        <v>400</v>
      </c>
      <c r="O2322" s="47">
        <v>0</v>
      </c>
      <c r="P2322" s="47">
        <v>0</v>
      </c>
      <c r="Q2322" s="47">
        <v>0</v>
      </c>
      <c r="R2322" s="47">
        <v>0</v>
      </c>
      <c r="S2322" s="47">
        <v>400</v>
      </c>
      <c r="T2322" s="47">
        <v>360</v>
      </c>
      <c r="U2322" s="47">
        <v>360</v>
      </c>
      <c r="V2322" t="s">
        <v>71</v>
      </c>
      <c r="W2322" t="s">
        <v>72</v>
      </c>
      <c r="X2322"/>
      <c r="Y2322" t="s">
        <v>240</v>
      </c>
      <c r="Z2322" s="43" t="str">
        <f>Raw_data[[#This Row],[Month]]&amp;Raw_data[[#This Row],[Locations]]&amp;Raw_data[[#This Row],[Looker2]]</f>
        <v>45292HumblePHP</v>
      </c>
      <c r="AA2322" s="44" t="str">
        <f>IFERROR(VLOOKUP(Raw_data[[#This Row],[Description]],'LU Table'!$A$1:$B$50,2,0),"")</f>
        <v>PHP</v>
      </c>
      <c r="AB2322" s="44" t="str">
        <f>TRIM(MID(Raw_data[[#This Row],[Location]],LEN("Positive Recovery- ")+1,LEN(Raw_data[[#This Row],[Location]])))</f>
        <v>Humble</v>
      </c>
      <c r="AC2322" s="45">
        <f t="shared" si="36"/>
        <v>45292</v>
      </c>
      <c r="AD2322" s="44" t="str">
        <f>VLOOKUP(Raw_data[[#This Row],[Locations]]&amp;Raw_data[[#This Row],[Looker2]],Category!A:E,5,0)</f>
        <v>Affiliate</v>
      </c>
      <c r="AE2322" s="44" t="str">
        <f>Raw_data[[#This Row],[Locations]]&amp;Raw_data[[#This Row],[Looker2]]</f>
        <v>HumblePHP</v>
      </c>
    </row>
    <row r="2323" spans="1:31">
      <c r="A2323" s="15">
        <v>45316</v>
      </c>
      <c r="B2323" s="15">
        <v>45313</v>
      </c>
      <c r="C2323" t="s">
        <v>9</v>
      </c>
      <c r="D2323">
        <v>208702</v>
      </c>
      <c r="E2323" t="s">
        <v>1091</v>
      </c>
      <c r="F2323" t="s">
        <v>609</v>
      </c>
      <c r="G2323" t="s">
        <v>614</v>
      </c>
      <c r="H2323" t="s">
        <v>157</v>
      </c>
      <c r="I2323" t="s">
        <v>232</v>
      </c>
      <c r="J2323" t="s">
        <v>88</v>
      </c>
      <c r="K2323" t="s">
        <v>77</v>
      </c>
      <c r="L2323" t="s">
        <v>129</v>
      </c>
      <c r="M2323">
        <v>1</v>
      </c>
      <c r="N2323" s="47">
        <v>400</v>
      </c>
      <c r="O2323" s="47">
        <v>0</v>
      </c>
      <c r="P2323" s="47">
        <v>0</v>
      </c>
      <c r="Q2323" s="47">
        <v>0</v>
      </c>
      <c r="R2323" s="47">
        <v>0</v>
      </c>
      <c r="S2323" s="47">
        <v>400</v>
      </c>
      <c r="T2323" s="47">
        <v>360</v>
      </c>
      <c r="U2323" s="47">
        <v>360</v>
      </c>
      <c r="V2323" t="s">
        <v>71</v>
      </c>
      <c r="W2323" t="s">
        <v>72</v>
      </c>
      <c r="X2323"/>
      <c r="Y2323" t="s">
        <v>240</v>
      </c>
      <c r="Z2323" s="43" t="str">
        <f>Raw_data[[#This Row],[Month]]&amp;Raw_data[[#This Row],[Locations]]&amp;Raw_data[[#This Row],[Looker2]]</f>
        <v>45292HumblePHP</v>
      </c>
      <c r="AA2323" s="44" t="str">
        <f>IFERROR(VLOOKUP(Raw_data[[#This Row],[Description]],'LU Table'!$A$1:$B$50,2,0),"")</f>
        <v>PHP</v>
      </c>
      <c r="AB2323" s="44" t="str">
        <f>TRIM(MID(Raw_data[[#This Row],[Location]],LEN("Positive Recovery- ")+1,LEN(Raw_data[[#This Row],[Location]])))</f>
        <v>Humble</v>
      </c>
      <c r="AC2323" s="45">
        <f t="shared" si="36"/>
        <v>45292</v>
      </c>
      <c r="AD2323" s="44" t="str">
        <f>VLOOKUP(Raw_data[[#This Row],[Locations]]&amp;Raw_data[[#This Row],[Looker2]],Category!A:E,5,0)</f>
        <v>Affiliate</v>
      </c>
      <c r="AE2323" s="44" t="str">
        <f>Raw_data[[#This Row],[Locations]]&amp;Raw_data[[#This Row],[Looker2]]</f>
        <v>HumblePHP</v>
      </c>
    </row>
    <row r="2324" spans="1:31">
      <c r="A2324" s="15">
        <v>45316</v>
      </c>
      <c r="B2324" s="15">
        <v>45313</v>
      </c>
      <c r="C2324" t="s">
        <v>9</v>
      </c>
      <c r="D2324">
        <v>208703</v>
      </c>
      <c r="E2324" t="s">
        <v>1039</v>
      </c>
      <c r="F2324" t="s">
        <v>689</v>
      </c>
      <c r="G2324" t="s">
        <v>445</v>
      </c>
      <c r="H2324" t="s">
        <v>167</v>
      </c>
      <c r="I2324" t="s">
        <v>232</v>
      </c>
      <c r="J2324" t="s">
        <v>87</v>
      </c>
      <c r="K2324" t="s">
        <v>77</v>
      </c>
      <c r="L2324" t="s">
        <v>129</v>
      </c>
      <c r="M2324">
        <v>1</v>
      </c>
      <c r="N2324" s="47">
        <v>425</v>
      </c>
      <c r="O2324" s="47">
        <v>0</v>
      </c>
      <c r="P2324" s="47">
        <v>0</v>
      </c>
      <c r="Q2324" s="47">
        <v>0</v>
      </c>
      <c r="R2324" s="47">
        <v>0</v>
      </c>
      <c r="S2324" s="47">
        <v>425</v>
      </c>
      <c r="T2324" s="47">
        <v>425</v>
      </c>
      <c r="U2324" s="47">
        <v>425</v>
      </c>
      <c r="V2324" t="s">
        <v>71</v>
      </c>
      <c r="W2324" t="s">
        <v>72</v>
      </c>
      <c r="X2324"/>
      <c r="Y2324" t="s">
        <v>240</v>
      </c>
      <c r="Z2324" s="43" t="str">
        <f>Raw_data[[#This Row],[Month]]&amp;Raw_data[[#This Row],[Locations]]&amp;Raw_data[[#This Row],[Looker2]]</f>
        <v>45292HumblePHP</v>
      </c>
      <c r="AA2324" s="44" t="str">
        <f>IFERROR(VLOOKUP(Raw_data[[#This Row],[Description]],'LU Table'!$A$1:$B$50,2,0),"")</f>
        <v>PHP</v>
      </c>
      <c r="AB2324" s="44" t="str">
        <f>TRIM(MID(Raw_data[[#This Row],[Location]],LEN("Positive Recovery- ")+1,LEN(Raw_data[[#This Row],[Location]])))</f>
        <v>Humble</v>
      </c>
      <c r="AC2324" s="45">
        <f t="shared" si="36"/>
        <v>45292</v>
      </c>
      <c r="AD2324" s="44" t="str">
        <f>VLOOKUP(Raw_data[[#This Row],[Locations]]&amp;Raw_data[[#This Row],[Looker2]],Category!A:E,5,0)</f>
        <v>Affiliate</v>
      </c>
      <c r="AE2324" s="44" t="str">
        <f>Raw_data[[#This Row],[Locations]]&amp;Raw_data[[#This Row],[Looker2]]</f>
        <v>HumblePHP</v>
      </c>
    </row>
    <row r="2325" spans="1:31">
      <c r="A2325" s="15">
        <v>45316</v>
      </c>
      <c r="B2325" s="15">
        <v>45313</v>
      </c>
      <c r="C2325" t="s">
        <v>9</v>
      </c>
      <c r="D2325">
        <v>208704</v>
      </c>
      <c r="E2325" t="s">
        <v>1089</v>
      </c>
      <c r="F2325" t="s">
        <v>329</v>
      </c>
      <c r="G2325" t="s">
        <v>1090</v>
      </c>
      <c r="H2325" t="s">
        <v>157</v>
      </c>
      <c r="I2325" t="s">
        <v>232</v>
      </c>
      <c r="J2325" t="s">
        <v>92</v>
      </c>
      <c r="K2325" t="s">
        <v>77</v>
      </c>
      <c r="L2325" t="s">
        <v>129</v>
      </c>
      <c r="M2325">
        <v>1</v>
      </c>
      <c r="N2325" s="47">
        <v>332</v>
      </c>
      <c r="O2325" s="47">
        <v>0</v>
      </c>
      <c r="P2325" s="47">
        <v>0</v>
      </c>
      <c r="Q2325" s="47">
        <v>0</v>
      </c>
      <c r="R2325" s="47">
        <v>0</v>
      </c>
      <c r="S2325" s="47">
        <v>332</v>
      </c>
      <c r="T2325" s="47">
        <v>298.8</v>
      </c>
      <c r="U2325" s="47">
        <v>298.8</v>
      </c>
      <c r="V2325" t="s">
        <v>71</v>
      </c>
      <c r="W2325" t="s">
        <v>72</v>
      </c>
      <c r="X2325"/>
      <c r="Y2325" t="s">
        <v>240</v>
      </c>
      <c r="Z2325" s="43" t="str">
        <f>Raw_data[[#This Row],[Month]]&amp;Raw_data[[#This Row],[Locations]]&amp;Raw_data[[#This Row],[Looker2]]</f>
        <v>45292HumblePHP</v>
      </c>
      <c r="AA2325" s="44" t="str">
        <f>IFERROR(VLOOKUP(Raw_data[[#This Row],[Description]],'LU Table'!$A$1:$B$50,2,0),"")</f>
        <v>PHP</v>
      </c>
      <c r="AB2325" s="44" t="str">
        <f>TRIM(MID(Raw_data[[#This Row],[Location]],LEN("Positive Recovery- ")+1,LEN(Raw_data[[#This Row],[Location]])))</f>
        <v>Humble</v>
      </c>
      <c r="AC2325" s="45">
        <f t="shared" si="36"/>
        <v>45292</v>
      </c>
      <c r="AD2325" s="44" t="str">
        <f>VLOOKUP(Raw_data[[#This Row],[Locations]]&amp;Raw_data[[#This Row],[Looker2]],Category!A:E,5,0)</f>
        <v>Affiliate</v>
      </c>
      <c r="AE2325" s="44" t="str">
        <f>Raw_data[[#This Row],[Locations]]&amp;Raw_data[[#This Row],[Looker2]]</f>
        <v>HumblePHP</v>
      </c>
    </row>
    <row r="2326" spans="1:31">
      <c r="A2326" s="15">
        <v>45316</v>
      </c>
      <c r="B2326" s="15">
        <v>45313</v>
      </c>
      <c r="C2326" t="s">
        <v>9</v>
      </c>
      <c r="D2326">
        <v>208705</v>
      </c>
      <c r="E2326" t="s">
        <v>783</v>
      </c>
      <c r="F2326" t="s">
        <v>784</v>
      </c>
      <c r="G2326" t="s">
        <v>785</v>
      </c>
      <c r="H2326" t="s">
        <v>160</v>
      </c>
      <c r="I2326" t="s">
        <v>232</v>
      </c>
      <c r="J2326" t="s">
        <v>95</v>
      </c>
      <c r="K2326" t="s">
        <v>77</v>
      </c>
      <c r="L2326" t="s">
        <v>128</v>
      </c>
      <c r="M2326">
        <v>1</v>
      </c>
      <c r="N2326" s="47">
        <v>130</v>
      </c>
      <c r="O2326" s="47">
        <v>0</v>
      </c>
      <c r="P2326" s="47">
        <v>0</v>
      </c>
      <c r="Q2326" s="47">
        <v>0</v>
      </c>
      <c r="R2326" s="47">
        <v>0</v>
      </c>
      <c r="S2326" s="47">
        <v>130</v>
      </c>
      <c r="T2326" s="47">
        <v>117</v>
      </c>
      <c r="U2326" s="47">
        <v>117</v>
      </c>
      <c r="V2326" t="s">
        <v>71</v>
      </c>
      <c r="W2326" t="s">
        <v>72</v>
      </c>
      <c r="X2326"/>
      <c r="Y2326" t="s">
        <v>240</v>
      </c>
      <c r="Z2326" s="43" t="str">
        <f>Raw_data[[#This Row],[Month]]&amp;Raw_data[[#This Row],[Locations]]&amp;Raw_data[[#This Row],[Looker2]]</f>
        <v>45292HumbleIOP</v>
      </c>
      <c r="AA2326" s="44" t="str">
        <f>IFERROR(VLOOKUP(Raw_data[[#This Row],[Description]],'LU Table'!$A$1:$B$50,2,0),"")</f>
        <v>IOP</v>
      </c>
      <c r="AB2326" s="44" t="str">
        <f>TRIM(MID(Raw_data[[#This Row],[Location]],LEN("Positive Recovery- ")+1,LEN(Raw_data[[#This Row],[Location]])))</f>
        <v>Humble</v>
      </c>
      <c r="AC2326" s="45">
        <f t="shared" si="36"/>
        <v>45292</v>
      </c>
      <c r="AD2326" s="44" t="str">
        <f>VLOOKUP(Raw_data[[#This Row],[Locations]]&amp;Raw_data[[#This Row],[Looker2]],Category!A:E,5,0)</f>
        <v>Affiliate</v>
      </c>
      <c r="AE2326" s="44" t="str">
        <f>Raw_data[[#This Row],[Locations]]&amp;Raw_data[[#This Row],[Looker2]]</f>
        <v>HumbleIOP</v>
      </c>
    </row>
    <row r="2327" spans="1:31">
      <c r="A2327" s="15">
        <v>45316</v>
      </c>
      <c r="B2327" s="15">
        <v>45313</v>
      </c>
      <c r="C2327" t="s">
        <v>9</v>
      </c>
      <c r="D2327">
        <v>208706</v>
      </c>
      <c r="E2327" t="s">
        <v>872</v>
      </c>
      <c r="F2327" t="s">
        <v>873</v>
      </c>
      <c r="G2327" t="s">
        <v>276</v>
      </c>
      <c r="H2327" t="s">
        <v>159</v>
      </c>
      <c r="I2327" t="s">
        <v>232</v>
      </c>
      <c r="J2327" t="s">
        <v>88</v>
      </c>
      <c r="K2327" t="s">
        <v>77</v>
      </c>
      <c r="L2327" t="s">
        <v>128</v>
      </c>
      <c r="M2327">
        <v>1</v>
      </c>
      <c r="N2327" s="47">
        <v>250</v>
      </c>
      <c r="O2327" s="47">
        <v>0</v>
      </c>
      <c r="P2327" s="47">
        <v>0</v>
      </c>
      <c r="Q2327" s="47">
        <v>0</v>
      </c>
      <c r="R2327" s="47">
        <v>0</v>
      </c>
      <c r="S2327" s="47">
        <v>250</v>
      </c>
      <c r="T2327" s="47">
        <v>225</v>
      </c>
      <c r="U2327" s="47">
        <v>225</v>
      </c>
      <c r="V2327" t="s">
        <v>71</v>
      </c>
      <c r="W2327" t="s">
        <v>72</v>
      </c>
      <c r="X2327"/>
      <c r="Y2327" t="s">
        <v>240</v>
      </c>
      <c r="Z2327" s="43" t="str">
        <f>Raw_data[[#This Row],[Month]]&amp;Raw_data[[#This Row],[Locations]]&amp;Raw_data[[#This Row],[Looker2]]</f>
        <v>45292HumbleIOP</v>
      </c>
      <c r="AA2327" s="44" t="str">
        <f>IFERROR(VLOOKUP(Raw_data[[#This Row],[Description]],'LU Table'!$A$1:$B$50,2,0),"")</f>
        <v>IOP</v>
      </c>
      <c r="AB2327" s="44" t="str">
        <f>TRIM(MID(Raw_data[[#This Row],[Location]],LEN("Positive Recovery- ")+1,LEN(Raw_data[[#This Row],[Location]])))</f>
        <v>Humble</v>
      </c>
      <c r="AC2327" s="45">
        <f t="shared" si="36"/>
        <v>45292</v>
      </c>
      <c r="AD2327" s="44" t="str">
        <f>VLOOKUP(Raw_data[[#This Row],[Locations]]&amp;Raw_data[[#This Row],[Looker2]],Category!A:E,5,0)</f>
        <v>Affiliate</v>
      </c>
      <c r="AE2327" s="44" t="str">
        <f>Raw_data[[#This Row],[Locations]]&amp;Raw_data[[#This Row],[Looker2]]</f>
        <v>HumbleIOP</v>
      </c>
    </row>
    <row r="2328" spans="1:31">
      <c r="A2328" s="15">
        <v>45316</v>
      </c>
      <c r="B2328" s="15">
        <v>45313</v>
      </c>
      <c r="C2328" t="s">
        <v>9</v>
      </c>
      <c r="D2328">
        <v>208707</v>
      </c>
      <c r="E2328" t="s">
        <v>987</v>
      </c>
      <c r="F2328" t="s">
        <v>520</v>
      </c>
      <c r="G2328" t="s">
        <v>988</v>
      </c>
      <c r="H2328" t="s">
        <v>158</v>
      </c>
      <c r="I2328" t="s">
        <v>232</v>
      </c>
      <c r="J2328" t="s">
        <v>88</v>
      </c>
      <c r="K2328" t="s">
        <v>77</v>
      </c>
      <c r="L2328" t="s">
        <v>128</v>
      </c>
      <c r="M2328">
        <v>1</v>
      </c>
      <c r="N2328" s="47">
        <v>250</v>
      </c>
      <c r="O2328" s="47">
        <v>0</v>
      </c>
      <c r="P2328" s="47">
        <v>0</v>
      </c>
      <c r="Q2328" s="47">
        <v>0</v>
      </c>
      <c r="R2328" s="47">
        <v>0</v>
      </c>
      <c r="S2328" s="47">
        <v>0</v>
      </c>
      <c r="T2328" s="47">
        <v>225</v>
      </c>
      <c r="U2328" s="47">
        <v>50</v>
      </c>
      <c r="V2328" t="s">
        <v>71</v>
      </c>
      <c r="W2328" t="s">
        <v>72</v>
      </c>
      <c r="X2328"/>
      <c r="Y2328" t="s">
        <v>240</v>
      </c>
      <c r="Z2328" s="43" t="str">
        <f>Raw_data[[#This Row],[Month]]&amp;Raw_data[[#This Row],[Locations]]&amp;Raw_data[[#This Row],[Looker2]]</f>
        <v>45292HumbleIOP</v>
      </c>
      <c r="AA2328" s="44" t="str">
        <f>IFERROR(VLOOKUP(Raw_data[[#This Row],[Description]],'LU Table'!$A$1:$B$50,2,0),"")</f>
        <v>IOP</v>
      </c>
      <c r="AB2328" s="44" t="str">
        <f>TRIM(MID(Raw_data[[#This Row],[Location]],LEN("Positive Recovery- ")+1,LEN(Raw_data[[#This Row],[Location]])))</f>
        <v>Humble</v>
      </c>
      <c r="AC2328" s="45">
        <f t="shared" si="36"/>
        <v>45292</v>
      </c>
      <c r="AD2328" s="44" t="str">
        <f>VLOOKUP(Raw_data[[#This Row],[Locations]]&amp;Raw_data[[#This Row],[Looker2]],Category!A:E,5,0)</f>
        <v>Affiliate</v>
      </c>
      <c r="AE2328" s="44" t="str">
        <f>Raw_data[[#This Row],[Locations]]&amp;Raw_data[[#This Row],[Looker2]]</f>
        <v>HumbleIOP</v>
      </c>
    </row>
    <row r="2329" spans="1:31">
      <c r="A2329" s="15">
        <v>45316</v>
      </c>
      <c r="B2329" s="15">
        <v>45313</v>
      </c>
      <c r="C2329" t="s">
        <v>9</v>
      </c>
      <c r="D2329">
        <v>208708</v>
      </c>
      <c r="E2329" t="s">
        <v>856</v>
      </c>
      <c r="F2329" t="s">
        <v>410</v>
      </c>
      <c r="G2329" t="s">
        <v>393</v>
      </c>
      <c r="H2329" t="s">
        <v>158</v>
      </c>
      <c r="I2329" t="s">
        <v>232</v>
      </c>
      <c r="J2329" t="s">
        <v>88</v>
      </c>
      <c r="K2329" t="s">
        <v>77</v>
      </c>
      <c r="L2329" t="s">
        <v>128</v>
      </c>
      <c r="M2329">
        <v>1</v>
      </c>
      <c r="N2329" s="47">
        <v>250</v>
      </c>
      <c r="O2329" s="47">
        <v>0</v>
      </c>
      <c r="P2329" s="47">
        <v>0</v>
      </c>
      <c r="Q2329" s="47">
        <v>0</v>
      </c>
      <c r="R2329" s="47">
        <v>0</v>
      </c>
      <c r="S2329" s="47">
        <v>0</v>
      </c>
      <c r="T2329" s="47">
        <v>225</v>
      </c>
      <c r="U2329" s="47">
        <v>25</v>
      </c>
      <c r="V2329" t="s">
        <v>71</v>
      </c>
      <c r="W2329" t="s">
        <v>72</v>
      </c>
      <c r="X2329"/>
      <c r="Y2329" t="s">
        <v>240</v>
      </c>
      <c r="Z2329" s="43" t="str">
        <f>Raw_data[[#This Row],[Month]]&amp;Raw_data[[#This Row],[Locations]]&amp;Raw_data[[#This Row],[Looker2]]</f>
        <v>45292HumbleIOP</v>
      </c>
      <c r="AA2329" s="44" t="str">
        <f>IFERROR(VLOOKUP(Raw_data[[#This Row],[Description]],'LU Table'!$A$1:$B$50,2,0),"")</f>
        <v>IOP</v>
      </c>
      <c r="AB2329" s="44" t="str">
        <f>TRIM(MID(Raw_data[[#This Row],[Location]],LEN("Positive Recovery- ")+1,LEN(Raw_data[[#This Row],[Location]])))</f>
        <v>Humble</v>
      </c>
      <c r="AC2329" s="45">
        <f t="shared" si="36"/>
        <v>45292</v>
      </c>
      <c r="AD2329" s="44" t="str">
        <f>VLOOKUP(Raw_data[[#This Row],[Locations]]&amp;Raw_data[[#This Row],[Looker2]],Category!A:E,5,0)</f>
        <v>Affiliate</v>
      </c>
      <c r="AE2329" s="44" t="str">
        <f>Raw_data[[#This Row],[Locations]]&amp;Raw_data[[#This Row],[Looker2]]</f>
        <v>HumbleIOP</v>
      </c>
    </row>
    <row r="2330" spans="1:31">
      <c r="A2330" s="15">
        <v>45316</v>
      </c>
      <c r="B2330" s="15">
        <v>45313</v>
      </c>
      <c r="C2330" t="s">
        <v>9</v>
      </c>
      <c r="D2330">
        <v>208709</v>
      </c>
      <c r="E2330" t="s">
        <v>732</v>
      </c>
      <c r="F2330" t="s">
        <v>378</v>
      </c>
      <c r="G2330" t="s">
        <v>733</v>
      </c>
      <c r="H2330" t="s">
        <v>158</v>
      </c>
      <c r="I2330" t="s">
        <v>232</v>
      </c>
      <c r="J2330" t="s">
        <v>88</v>
      </c>
      <c r="K2330" t="s">
        <v>77</v>
      </c>
      <c r="L2330" t="s">
        <v>128</v>
      </c>
      <c r="M2330">
        <v>1</v>
      </c>
      <c r="N2330" s="47">
        <v>250</v>
      </c>
      <c r="O2330" s="47">
        <v>0</v>
      </c>
      <c r="P2330" s="47">
        <v>0</v>
      </c>
      <c r="Q2330" s="47">
        <v>0</v>
      </c>
      <c r="R2330" s="47">
        <v>0</v>
      </c>
      <c r="S2330" s="47">
        <v>250</v>
      </c>
      <c r="T2330" s="47">
        <v>225</v>
      </c>
      <c r="U2330" s="47">
        <v>225</v>
      </c>
      <c r="V2330" t="s">
        <v>71</v>
      </c>
      <c r="W2330" t="s">
        <v>72</v>
      </c>
      <c r="X2330"/>
      <c r="Y2330" t="s">
        <v>240</v>
      </c>
      <c r="Z2330" s="43" t="str">
        <f>Raw_data[[#This Row],[Month]]&amp;Raw_data[[#This Row],[Locations]]&amp;Raw_data[[#This Row],[Looker2]]</f>
        <v>45292HumbleIOP</v>
      </c>
      <c r="AA2330" s="44" t="str">
        <f>IFERROR(VLOOKUP(Raw_data[[#This Row],[Description]],'LU Table'!$A$1:$B$50,2,0),"")</f>
        <v>IOP</v>
      </c>
      <c r="AB2330" s="44" t="str">
        <f>TRIM(MID(Raw_data[[#This Row],[Location]],LEN("Positive Recovery- ")+1,LEN(Raw_data[[#This Row],[Location]])))</f>
        <v>Humble</v>
      </c>
      <c r="AC2330" s="45">
        <f t="shared" si="36"/>
        <v>45292</v>
      </c>
      <c r="AD2330" s="44" t="str">
        <f>VLOOKUP(Raw_data[[#This Row],[Locations]]&amp;Raw_data[[#This Row],[Looker2]],Category!A:E,5,0)</f>
        <v>Affiliate</v>
      </c>
      <c r="AE2330" s="44" t="str">
        <f>Raw_data[[#This Row],[Locations]]&amp;Raw_data[[#This Row],[Looker2]]</f>
        <v>HumbleIOP</v>
      </c>
    </row>
    <row r="2331" spans="1:31">
      <c r="A2331" s="15">
        <v>45316</v>
      </c>
      <c r="B2331" s="15">
        <v>45313</v>
      </c>
      <c r="C2331" t="s">
        <v>9</v>
      </c>
      <c r="D2331">
        <v>208710</v>
      </c>
      <c r="E2331" t="s">
        <v>824</v>
      </c>
      <c r="F2331" t="s">
        <v>539</v>
      </c>
      <c r="G2331" t="s">
        <v>825</v>
      </c>
      <c r="H2331" t="s">
        <v>158</v>
      </c>
      <c r="I2331" t="s">
        <v>232</v>
      </c>
      <c r="J2331" t="s">
        <v>88</v>
      </c>
      <c r="K2331" t="s">
        <v>77</v>
      </c>
      <c r="L2331" t="s">
        <v>128</v>
      </c>
      <c r="M2331">
        <v>1</v>
      </c>
      <c r="N2331" s="47">
        <v>250</v>
      </c>
      <c r="O2331" s="47">
        <v>0</v>
      </c>
      <c r="P2331" s="47">
        <v>0</v>
      </c>
      <c r="Q2331" s="47">
        <v>0</v>
      </c>
      <c r="R2331" s="47">
        <v>0</v>
      </c>
      <c r="S2331" s="47">
        <v>250</v>
      </c>
      <c r="T2331" s="47">
        <v>225</v>
      </c>
      <c r="U2331" s="47">
        <v>225</v>
      </c>
      <c r="V2331" t="s">
        <v>71</v>
      </c>
      <c r="W2331" t="s">
        <v>72</v>
      </c>
      <c r="X2331"/>
      <c r="Y2331" t="s">
        <v>240</v>
      </c>
      <c r="Z2331" s="43" t="str">
        <f>Raw_data[[#This Row],[Month]]&amp;Raw_data[[#This Row],[Locations]]&amp;Raw_data[[#This Row],[Looker2]]</f>
        <v>45292HumbleIOP</v>
      </c>
      <c r="AA2331" s="44" t="str">
        <f>IFERROR(VLOOKUP(Raw_data[[#This Row],[Description]],'LU Table'!$A$1:$B$50,2,0),"")</f>
        <v>IOP</v>
      </c>
      <c r="AB2331" s="44" t="str">
        <f>TRIM(MID(Raw_data[[#This Row],[Location]],LEN("Positive Recovery- ")+1,LEN(Raw_data[[#This Row],[Location]])))</f>
        <v>Humble</v>
      </c>
      <c r="AC2331" s="45">
        <f t="shared" si="36"/>
        <v>45292</v>
      </c>
      <c r="AD2331" s="44" t="str">
        <f>VLOOKUP(Raw_data[[#This Row],[Locations]]&amp;Raw_data[[#This Row],[Looker2]],Category!A:E,5,0)</f>
        <v>Affiliate</v>
      </c>
      <c r="AE2331" s="44" t="str">
        <f>Raw_data[[#This Row],[Locations]]&amp;Raw_data[[#This Row],[Looker2]]</f>
        <v>HumbleIOP</v>
      </c>
    </row>
    <row r="2332" spans="1:31">
      <c r="A2332" s="15">
        <v>45316</v>
      </c>
      <c r="B2332" s="15">
        <v>45313</v>
      </c>
      <c r="C2332" t="s">
        <v>9</v>
      </c>
      <c r="D2332">
        <v>208711</v>
      </c>
      <c r="E2332" t="s">
        <v>884</v>
      </c>
      <c r="F2332" t="s">
        <v>324</v>
      </c>
      <c r="G2332" t="s">
        <v>643</v>
      </c>
      <c r="H2332" t="s">
        <v>158</v>
      </c>
      <c r="I2332" t="s">
        <v>232</v>
      </c>
      <c r="J2332" t="s">
        <v>87</v>
      </c>
      <c r="K2332" t="s">
        <v>77</v>
      </c>
      <c r="L2332" t="s">
        <v>128</v>
      </c>
      <c r="M2332">
        <v>1</v>
      </c>
      <c r="N2332" s="47">
        <v>275</v>
      </c>
      <c r="O2332" s="47">
        <v>0</v>
      </c>
      <c r="P2332" s="47">
        <v>0</v>
      </c>
      <c r="Q2332" s="47">
        <v>0</v>
      </c>
      <c r="R2332" s="47">
        <v>0</v>
      </c>
      <c r="S2332" s="47">
        <v>275</v>
      </c>
      <c r="T2332" s="47">
        <v>247.5</v>
      </c>
      <c r="U2332" s="47">
        <v>247.5</v>
      </c>
      <c r="V2332" t="s">
        <v>71</v>
      </c>
      <c r="W2332" t="s">
        <v>72</v>
      </c>
      <c r="X2332"/>
      <c r="Y2332" t="s">
        <v>240</v>
      </c>
      <c r="Z2332" s="43" t="str">
        <f>Raw_data[[#This Row],[Month]]&amp;Raw_data[[#This Row],[Locations]]&amp;Raw_data[[#This Row],[Looker2]]</f>
        <v>45292HumbleIOP</v>
      </c>
      <c r="AA2332" s="44" t="str">
        <f>IFERROR(VLOOKUP(Raw_data[[#This Row],[Description]],'LU Table'!$A$1:$B$50,2,0),"")</f>
        <v>IOP</v>
      </c>
      <c r="AB2332" s="44" t="str">
        <f>TRIM(MID(Raw_data[[#This Row],[Location]],LEN("Positive Recovery- ")+1,LEN(Raw_data[[#This Row],[Location]])))</f>
        <v>Humble</v>
      </c>
      <c r="AC2332" s="45">
        <f t="shared" si="36"/>
        <v>45292</v>
      </c>
      <c r="AD2332" s="44" t="str">
        <f>VLOOKUP(Raw_data[[#This Row],[Locations]]&amp;Raw_data[[#This Row],[Looker2]],Category!A:E,5,0)</f>
        <v>Affiliate</v>
      </c>
      <c r="AE2332" s="44" t="str">
        <f>Raw_data[[#This Row],[Locations]]&amp;Raw_data[[#This Row],[Looker2]]</f>
        <v>HumbleIOP</v>
      </c>
    </row>
    <row r="2333" spans="1:31">
      <c r="A2333" s="15">
        <v>45316</v>
      </c>
      <c r="B2333" s="15">
        <v>45313</v>
      </c>
      <c r="C2333" t="s">
        <v>9</v>
      </c>
      <c r="D2333">
        <v>208712</v>
      </c>
      <c r="E2333" t="s">
        <v>189</v>
      </c>
      <c r="F2333" t="s">
        <v>517</v>
      </c>
      <c r="G2333" t="s">
        <v>499</v>
      </c>
      <c r="H2333" t="s">
        <v>172</v>
      </c>
      <c r="I2333" t="s">
        <v>232</v>
      </c>
      <c r="J2333" t="s">
        <v>17</v>
      </c>
      <c r="K2333" t="s">
        <v>77</v>
      </c>
      <c r="L2333" t="s">
        <v>135</v>
      </c>
      <c r="M2333">
        <v>1</v>
      </c>
      <c r="N2333" s="47">
        <v>40</v>
      </c>
      <c r="O2333" s="47">
        <v>0</v>
      </c>
      <c r="P2333" s="47">
        <v>0</v>
      </c>
      <c r="Q2333" s="47">
        <v>0</v>
      </c>
      <c r="R2333" s="47">
        <v>0</v>
      </c>
      <c r="S2333" s="47">
        <v>40</v>
      </c>
      <c r="T2333" s="47">
        <v>40</v>
      </c>
      <c r="U2333" s="47">
        <v>40</v>
      </c>
      <c r="V2333" t="s">
        <v>71</v>
      </c>
      <c r="W2333" t="s">
        <v>72</v>
      </c>
      <c r="X2333"/>
      <c r="Y2333" t="s">
        <v>240</v>
      </c>
      <c r="Z2333" s="43" t="str">
        <f>Raw_data[[#This Row],[Month]]&amp;Raw_data[[#This Row],[Locations]]&amp;Raw_data[[#This Row],[Looker2]]</f>
        <v>45292HumbleAftercare</v>
      </c>
      <c r="AA2333" s="44" t="str">
        <f>IFERROR(VLOOKUP(Raw_data[[#This Row],[Description]],'LU Table'!$A$1:$B$50,2,0),"")</f>
        <v>Aftercare</v>
      </c>
      <c r="AB2333" s="44" t="str">
        <f>TRIM(MID(Raw_data[[#This Row],[Location]],LEN("Positive Recovery- ")+1,LEN(Raw_data[[#This Row],[Location]])))</f>
        <v>Humble</v>
      </c>
      <c r="AC2333" s="45">
        <f t="shared" si="36"/>
        <v>45292</v>
      </c>
      <c r="AD2333" s="44" t="str">
        <f>VLOOKUP(Raw_data[[#This Row],[Locations]]&amp;Raw_data[[#This Row],[Looker2]],Category!A:E,5,0)</f>
        <v>Affiliate</v>
      </c>
      <c r="AE2333" s="44" t="str">
        <f>Raw_data[[#This Row],[Locations]]&amp;Raw_data[[#This Row],[Looker2]]</f>
        <v>HumbleAftercare</v>
      </c>
    </row>
    <row r="2334" spans="1:31">
      <c r="A2334" s="15">
        <v>45316</v>
      </c>
      <c r="B2334" s="15">
        <v>45313</v>
      </c>
      <c r="C2334" t="s">
        <v>9</v>
      </c>
      <c r="D2334">
        <v>208713</v>
      </c>
      <c r="E2334" t="s">
        <v>844</v>
      </c>
      <c r="F2334" t="s">
        <v>674</v>
      </c>
      <c r="G2334" t="s">
        <v>381</v>
      </c>
      <c r="H2334" t="s">
        <v>159</v>
      </c>
      <c r="I2334" t="s">
        <v>232</v>
      </c>
      <c r="J2334" t="s">
        <v>17</v>
      </c>
      <c r="K2334" t="s">
        <v>144</v>
      </c>
      <c r="L2334" t="s">
        <v>128</v>
      </c>
      <c r="M2334">
        <v>1</v>
      </c>
      <c r="N2334" s="47">
        <v>225</v>
      </c>
      <c r="O2334" s="47">
        <v>0</v>
      </c>
      <c r="P2334" s="47">
        <v>0</v>
      </c>
      <c r="Q2334" s="47">
        <v>0</v>
      </c>
      <c r="R2334" s="47">
        <v>0</v>
      </c>
      <c r="S2334" s="47">
        <v>225</v>
      </c>
      <c r="T2334" s="47">
        <v>225</v>
      </c>
      <c r="U2334" s="47">
        <v>225</v>
      </c>
      <c r="V2334" t="s">
        <v>71</v>
      </c>
      <c r="W2334" t="s">
        <v>72</v>
      </c>
      <c r="X2334"/>
      <c r="Y2334" t="s">
        <v>240</v>
      </c>
      <c r="Z2334" s="43" t="str">
        <f>Raw_data[[#This Row],[Month]]&amp;Raw_data[[#This Row],[Locations]]&amp;Raw_data[[#This Row],[Looker2]]</f>
        <v>45292North LoopIOP</v>
      </c>
      <c r="AA2334" s="44" t="str">
        <f>IFERROR(VLOOKUP(Raw_data[[#This Row],[Description]],'LU Table'!$A$1:$B$50,2,0),"")</f>
        <v>IOP</v>
      </c>
      <c r="AB2334" s="44" t="str">
        <f>TRIM(MID(Raw_data[[#This Row],[Location]],LEN("Positive Recovery- ")+1,LEN(Raw_data[[#This Row],[Location]])))</f>
        <v>North Loop</v>
      </c>
      <c r="AC2334" s="45">
        <f t="shared" si="36"/>
        <v>45292</v>
      </c>
      <c r="AD2334" s="44" t="str">
        <f>VLOOKUP(Raw_data[[#This Row],[Locations]]&amp;Raw_data[[#This Row],[Looker2]],Category!A:E,5,0)</f>
        <v>Affiliate</v>
      </c>
      <c r="AE2334" s="44" t="str">
        <f>Raw_data[[#This Row],[Locations]]&amp;Raw_data[[#This Row],[Looker2]]</f>
        <v>North LoopIOP</v>
      </c>
    </row>
    <row r="2335" spans="1:31">
      <c r="A2335" s="15">
        <v>45316</v>
      </c>
      <c r="B2335" s="15">
        <v>45313</v>
      </c>
      <c r="C2335" t="s">
        <v>9</v>
      </c>
      <c r="D2335">
        <v>208714</v>
      </c>
      <c r="E2335" t="s">
        <v>839</v>
      </c>
      <c r="F2335" t="s">
        <v>550</v>
      </c>
      <c r="G2335" t="s">
        <v>840</v>
      </c>
      <c r="H2335" t="s">
        <v>158</v>
      </c>
      <c r="I2335" t="s">
        <v>232</v>
      </c>
      <c r="J2335" t="s">
        <v>841</v>
      </c>
      <c r="K2335" t="s">
        <v>144</v>
      </c>
      <c r="L2335" t="s">
        <v>128</v>
      </c>
      <c r="M2335">
        <v>1</v>
      </c>
      <c r="N2335" s="47">
        <v>250</v>
      </c>
      <c r="O2335" s="47">
        <v>0</v>
      </c>
      <c r="P2335" s="47">
        <v>0</v>
      </c>
      <c r="Q2335" s="47">
        <v>0</v>
      </c>
      <c r="R2335" s="47">
        <v>0</v>
      </c>
      <c r="S2335" s="47">
        <v>0</v>
      </c>
      <c r="T2335" s="47">
        <v>225</v>
      </c>
      <c r="U2335" s="47">
        <v>25</v>
      </c>
      <c r="V2335" t="s">
        <v>71</v>
      </c>
      <c r="W2335" t="s">
        <v>72</v>
      </c>
      <c r="X2335"/>
      <c r="Y2335" t="s">
        <v>240</v>
      </c>
      <c r="Z2335" s="43" t="str">
        <f>Raw_data[[#This Row],[Month]]&amp;Raw_data[[#This Row],[Locations]]&amp;Raw_data[[#This Row],[Looker2]]</f>
        <v>45292North LoopIOP</v>
      </c>
      <c r="AA2335" s="44" t="str">
        <f>IFERROR(VLOOKUP(Raw_data[[#This Row],[Description]],'LU Table'!$A$1:$B$50,2,0),"")</f>
        <v>IOP</v>
      </c>
      <c r="AB2335" s="44" t="str">
        <f>TRIM(MID(Raw_data[[#This Row],[Location]],LEN("Positive Recovery- ")+1,LEN(Raw_data[[#This Row],[Location]])))</f>
        <v>North Loop</v>
      </c>
      <c r="AC2335" s="45">
        <f t="shared" ref="AC2335:AC2398" si="37">B2335-DAY(B2335)+1</f>
        <v>45292</v>
      </c>
      <c r="AD2335" s="44" t="str">
        <f>VLOOKUP(Raw_data[[#This Row],[Locations]]&amp;Raw_data[[#This Row],[Looker2]],Category!A:E,5,0)</f>
        <v>Affiliate</v>
      </c>
      <c r="AE2335" s="44" t="str">
        <f>Raw_data[[#This Row],[Locations]]&amp;Raw_data[[#This Row],[Looker2]]</f>
        <v>North LoopIOP</v>
      </c>
    </row>
    <row r="2336" spans="1:31">
      <c r="A2336" s="15">
        <v>45316</v>
      </c>
      <c r="B2336" s="15">
        <v>45313</v>
      </c>
      <c r="C2336" t="s">
        <v>9</v>
      </c>
      <c r="D2336">
        <v>208715</v>
      </c>
      <c r="E2336" t="s">
        <v>861</v>
      </c>
      <c r="F2336" t="s">
        <v>862</v>
      </c>
      <c r="G2336" t="s">
        <v>863</v>
      </c>
      <c r="H2336" t="s">
        <v>158</v>
      </c>
      <c r="I2336" t="s">
        <v>232</v>
      </c>
      <c r="J2336" t="s">
        <v>92</v>
      </c>
      <c r="K2336" t="s">
        <v>144</v>
      </c>
      <c r="L2336" t="s">
        <v>128</v>
      </c>
      <c r="M2336">
        <v>1</v>
      </c>
      <c r="N2336" s="47">
        <v>190</v>
      </c>
      <c r="O2336" s="47">
        <v>0</v>
      </c>
      <c r="P2336" s="47">
        <v>0</v>
      </c>
      <c r="Q2336" s="47">
        <v>0</v>
      </c>
      <c r="R2336" s="47">
        <v>0</v>
      </c>
      <c r="S2336" s="47">
        <v>0</v>
      </c>
      <c r="T2336" s="47">
        <v>171</v>
      </c>
      <c r="U2336" s="47">
        <v>38</v>
      </c>
      <c r="V2336" t="s">
        <v>71</v>
      </c>
      <c r="W2336" t="s">
        <v>72</v>
      </c>
      <c r="X2336"/>
      <c r="Y2336" t="s">
        <v>240</v>
      </c>
      <c r="Z2336" s="43" t="str">
        <f>Raw_data[[#This Row],[Month]]&amp;Raw_data[[#This Row],[Locations]]&amp;Raw_data[[#This Row],[Looker2]]</f>
        <v>45292North LoopIOP</v>
      </c>
      <c r="AA2336" s="44" t="str">
        <f>IFERROR(VLOOKUP(Raw_data[[#This Row],[Description]],'LU Table'!$A$1:$B$50,2,0),"")</f>
        <v>IOP</v>
      </c>
      <c r="AB2336" s="44" t="str">
        <f>TRIM(MID(Raw_data[[#This Row],[Location]],LEN("Positive Recovery- ")+1,LEN(Raw_data[[#This Row],[Location]])))</f>
        <v>North Loop</v>
      </c>
      <c r="AC2336" s="45">
        <f t="shared" si="37"/>
        <v>45292</v>
      </c>
      <c r="AD2336" s="44" t="str">
        <f>VLOOKUP(Raw_data[[#This Row],[Locations]]&amp;Raw_data[[#This Row],[Looker2]],Category!A:E,5,0)</f>
        <v>Affiliate</v>
      </c>
      <c r="AE2336" s="44" t="str">
        <f>Raw_data[[#This Row],[Locations]]&amp;Raw_data[[#This Row],[Looker2]]</f>
        <v>North LoopIOP</v>
      </c>
    </row>
    <row r="2337" spans="1:31">
      <c r="A2337" s="15">
        <v>45316</v>
      </c>
      <c r="B2337" s="15">
        <v>45313</v>
      </c>
      <c r="C2337" t="s">
        <v>9</v>
      </c>
      <c r="D2337">
        <v>208716</v>
      </c>
      <c r="E2337" t="s">
        <v>1146</v>
      </c>
      <c r="F2337" t="s">
        <v>384</v>
      </c>
      <c r="G2337" t="s">
        <v>935</v>
      </c>
      <c r="H2337" t="s">
        <v>158</v>
      </c>
      <c r="I2337" t="s">
        <v>232</v>
      </c>
      <c r="J2337" t="s">
        <v>89</v>
      </c>
      <c r="K2337" t="s">
        <v>144</v>
      </c>
      <c r="L2337" t="s">
        <v>128</v>
      </c>
      <c r="M2337">
        <v>1</v>
      </c>
      <c r="N2337" s="47">
        <v>200</v>
      </c>
      <c r="O2337" s="47">
        <v>0</v>
      </c>
      <c r="P2337" s="47">
        <v>0</v>
      </c>
      <c r="Q2337" s="47">
        <v>0</v>
      </c>
      <c r="R2337" s="47">
        <v>0</v>
      </c>
      <c r="S2337" s="47">
        <v>200</v>
      </c>
      <c r="T2337" s="47">
        <v>180</v>
      </c>
      <c r="U2337" s="47">
        <v>180</v>
      </c>
      <c r="V2337" t="s">
        <v>71</v>
      </c>
      <c r="W2337" t="s">
        <v>72</v>
      </c>
      <c r="X2337"/>
      <c r="Y2337" t="s">
        <v>240</v>
      </c>
      <c r="Z2337" s="43" t="str">
        <f>Raw_data[[#This Row],[Month]]&amp;Raw_data[[#This Row],[Locations]]&amp;Raw_data[[#This Row],[Looker2]]</f>
        <v>45292North LoopIOP</v>
      </c>
      <c r="AA2337" s="44" t="str">
        <f>IFERROR(VLOOKUP(Raw_data[[#This Row],[Description]],'LU Table'!$A$1:$B$50,2,0),"")</f>
        <v>IOP</v>
      </c>
      <c r="AB2337" s="44" t="str">
        <f>TRIM(MID(Raw_data[[#This Row],[Location]],LEN("Positive Recovery- ")+1,LEN(Raw_data[[#This Row],[Location]])))</f>
        <v>North Loop</v>
      </c>
      <c r="AC2337" s="45">
        <f t="shared" si="37"/>
        <v>45292</v>
      </c>
      <c r="AD2337" s="44" t="str">
        <f>VLOOKUP(Raw_data[[#This Row],[Locations]]&amp;Raw_data[[#This Row],[Looker2]],Category!A:E,5,0)</f>
        <v>Affiliate</v>
      </c>
      <c r="AE2337" s="44" t="str">
        <f>Raw_data[[#This Row],[Locations]]&amp;Raw_data[[#This Row],[Looker2]]</f>
        <v>North LoopIOP</v>
      </c>
    </row>
    <row r="2338" spans="1:31">
      <c r="A2338" s="15">
        <v>45316</v>
      </c>
      <c r="B2338" s="15">
        <v>45313</v>
      </c>
      <c r="C2338" t="s">
        <v>9</v>
      </c>
      <c r="D2338">
        <v>208717</v>
      </c>
      <c r="E2338" t="s">
        <v>797</v>
      </c>
      <c r="F2338" t="s">
        <v>798</v>
      </c>
      <c r="G2338" t="s">
        <v>436</v>
      </c>
      <c r="H2338" t="s">
        <v>158</v>
      </c>
      <c r="I2338" t="s">
        <v>232</v>
      </c>
      <c r="J2338" t="s">
        <v>89</v>
      </c>
      <c r="K2338" t="s">
        <v>144</v>
      </c>
      <c r="L2338" t="s">
        <v>128</v>
      </c>
      <c r="M2338">
        <v>1</v>
      </c>
      <c r="N2338" s="47">
        <v>200</v>
      </c>
      <c r="O2338" s="47">
        <v>0</v>
      </c>
      <c r="P2338" s="47">
        <v>0</v>
      </c>
      <c r="Q2338" s="47">
        <v>0</v>
      </c>
      <c r="R2338" s="47">
        <v>0</v>
      </c>
      <c r="S2338" s="47">
        <v>0</v>
      </c>
      <c r="T2338" s="47">
        <v>180</v>
      </c>
      <c r="U2338" s="47">
        <v>-20</v>
      </c>
      <c r="V2338" t="s">
        <v>71</v>
      </c>
      <c r="W2338" t="s">
        <v>72</v>
      </c>
      <c r="X2338"/>
      <c r="Y2338" t="s">
        <v>240</v>
      </c>
      <c r="Z2338" s="43" t="str">
        <f>Raw_data[[#This Row],[Month]]&amp;Raw_data[[#This Row],[Locations]]&amp;Raw_data[[#This Row],[Looker2]]</f>
        <v>45292North LoopIOP</v>
      </c>
      <c r="AA2338" s="44" t="str">
        <f>IFERROR(VLOOKUP(Raw_data[[#This Row],[Description]],'LU Table'!$A$1:$B$50,2,0),"")</f>
        <v>IOP</v>
      </c>
      <c r="AB2338" s="44" t="str">
        <f>TRIM(MID(Raw_data[[#This Row],[Location]],LEN("Positive Recovery- ")+1,LEN(Raw_data[[#This Row],[Location]])))</f>
        <v>North Loop</v>
      </c>
      <c r="AC2338" s="45">
        <f t="shared" si="37"/>
        <v>45292</v>
      </c>
      <c r="AD2338" s="44" t="str">
        <f>VLOOKUP(Raw_data[[#This Row],[Locations]]&amp;Raw_data[[#This Row],[Looker2]],Category!A:E,5,0)</f>
        <v>Affiliate</v>
      </c>
      <c r="AE2338" s="44" t="str">
        <f>Raw_data[[#This Row],[Locations]]&amp;Raw_data[[#This Row],[Looker2]]</f>
        <v>North LoopIOP</v>
      </c>
    </row>
    <row r="2339" spans="1:31">
      <c r="A2339" s="15">
        <v>45316</v>
      </c>
      <c r="B2339" s="15">
        <v>45313</v>
      </c>
      <c r="C2339" t="s">
        <v>9</v>
      </c>
      <c r="D2339">
        <v>208718</v>
      </c>
      <c r="E2339" t="s">
        <v>849</v>
      </c>
      <c r="F2339" t="s">
        <v>423</v>
      </c>
      <c r="G2339" t="s">
        <v>312</v>
      </c>
      <c r="H2339" t="s">
        <v>159</v>
      </c>
      <c r="I2339" t="s">
        <v>232</v>
      </c>
      <c r="J2339" t="s">
        <v>17</v>
      </c>
      <c r="K2339" t="s">
        <v>144</v>
      </c>
      <c r="L2339" t="s">
        <v>128</v>
      </c>
      <c r="M2339">
        <v>1</v>
      </c>
      <c r="N2339" s="47">
        <v>225</v>
      </c>
      <c r="O2339" s="47">
        <v>0</v>
      </c>
      <c r="P2339" s="47">
        <v>0</v>
      </c>
      <c r="Q2339" s="47">
        <v>0</v>
      </c>
      <c r="R2339" s="47">
        <v>0</v>
      </c>
      <c r="S2339" s="47">
        <v>225</v>
      </c>
      <c r="T2339" s="47">
        <v>225</v>
      </c>
      <c r="U2339" s="47">
        <v>225</v>
      </c>
      <c r="V2339" t="s">
        <v>71</v>
      </c>
      <c r="W2339" t="s">
        <v>72</v>
      </c>
      <c r="X2339"/>
      <c r="Y2339" t="s">
        <v>240</v>
      </c>
      <c r="Z2339" s="43" t="str">
        <f>Raw_data[[#This Row],[Month]]&amp;Raw_data[[#This Row],[Locations]]&amp;Raw_data[[#This Row],[Looker2]]</f>
        <v>45292North LoopIOP</v>
      </c>
      <c r="AA2339" s="44" t="str">
        <f>IFERROR(VLOOKUP(Raw_data[[#This Row],[Description]],'LU Table'!$A$1:$B$50,2,0),"")</f>
        <v>IOP</v>
      </c>
      <c r="AB2339" s="44" t="str">
        <f>TRIM(MID(Raw_data[[#This Row],[Location]],LEN("Positive Recovery- ")+1,LEN(Raw_data[[#This Row],[Location]])))</f>
        <v>North Loop</v>
      </c>
      <c r="AC2339" s="45">
        <f t="shared" si="37"/>
        <v>45292</v>
      </c>
      <c r="AD2339" s="44" t="str">
        <f>VLOOKUP(Raw_data[[#This Row],[Locations]]&amp;Raw_data[[#This Row],[Looker2]],Category!A:E,5,0)</f>
        <v>Affiliate</v>
      </c>
      <c r="AE2339" s="44" t="str">
        <f>Raw_data[[#This Row],[Locations]]&amp;Raw_data[[#This Row],[Looker2]]</f>
        <v>North LoopIOP</v>
      </c>
    </row>
    <row r="2340" spans="1:31">
      <c r="A2340" s="15">
        <v>45316</v>
      </c>
      <c r="B2340" s="15">
        <v>45313</v>
      </c>
      <c r="C2340" t="s">
        <v>9</v>
      </c>
      <c r="D2340">
        <v>208719</v>
      </c>
      <c r="E2340" t="s">
        <v>1104</v>
      </c>
      <c r="F2340" t="s">
        <v>1105</v>
      </c>
      <c r="G2340" t="s">
        <v>1106</v>
      </c>
      <c r="H2340" t="s">
        <v>160</v>
      </c>
      <c r="I2340" t="s">
        <v>232</v>
      </c>
      <c r="J2340" t="s">
        <v>96</v>
      </c>
      <c r="K2340" t="s">
        <v>144</v>
      </c>
      <c r="L2340" t="s">
        <v>128</v>
      </c>
      <c r="M2340">
        <v>1</v>
      </c>
      <c r="N2340" s="47">
        <v>169</v>
      </c>
      <c r="O2340" s="47">
        <v>0</v>
      </c>
      <c r="P2340" s="47">
        <v>0</v>
      </c>
      <c r="Q2340" s="47">
        <v>0</v>
      </c>
      <c r="R2340" s="47">
        <v>0</v>
      </c>
      <c r="S2340" s="47">
        <v>169</v>
      </c>
      <c r="T2340" s="47">
        <v>152.1</v>
      </c>
      <c r="U2340" s="47">
        <v>152.1</v>
      </c>
      <c r="V2340" t="s">
        <v>71</v>
      </c>
      <c r="W2340" t="s">
        <v>72</v>
      </c>
      <c r="X2340"/>
      <c r="Y2340" t="s">
        <v>240</v>
      </c>
      <c r="Z2340" s="43" t="str">
        <f>Raw_data[[#This Row],[Month]]&amp;Raw_data[[#This Row],[Locations]]&amp;Raw_data[[#This Row],[Looker2]]</f>
        <v>45292North LoopIOP</v>
      </c>
      <c r="AA2340" s="44" t="str">
        <f>IFERROR(VLOOKUP(Raw_data[[#This Row],[Description]],'LU Table'!$A$1:$B$50,2,0),"")</f>
        <v>IOP</v>
      </c>
      <c r="AB2340" s="44" t="str">
        <f>TRIM(MID(Raw_data[[#This Row],[Location]],LEN("Positive Recovery- ")+1,LEN(Raw_data[[#This Row],[Location]])))</f>
        <v>North Loop</v>
      </c>
      <c r="AC2340" s="45">
        <f t="shared" si="37"/>
        <v>45292</v>
      </c>
      <c r="AD2340" s="44" t="str">
        <f>VLOOKUP(Raw_data[[#This Row],[Locations]]&amp;Raw_data[[#This Row],[Looker2]],Category!A:E,5,0)</f>
        <v>Affiliate</v>
      </c>
      <c r="AE2340" s="44" t="str">
        <f>Raw_data[[#This Row],[Locations]]&amp;Raw_data[[#This Row],[Looker2]]</f>
        <v>North LoopIOP</v>
      </c>
    </row>
    <row r="2341" spans="1:31">
      <c r="A2341" s="15">
        <v>45316</v>
      </c>
      <c r="B2341" s="15">
        <v>45313</v>
      </c>
      <c r="C2341" t="s">
        <v>9</v>
      </c>
      <c r="D2341">
        <v>208720</v>
      </c>
      <c r="E2341" t="s">
        <v>739</v>
      </c>
      <c r="F2341" t="s">
        <v>740</v>
      </c>
      <c r="G2341" t="s">
        <v>430</v>
      </c>
      <c r="H2341" t="s">
        <v>160</v>
      </c>
      <c r="I2341" t="s">
        <v>232</v>
      </c>
      <c r="J2341" t="s">
        <v>94</v>
      </c>
      <c r="K2341" t="s">
        <v>144</v>
      </c>
      <c r="L2341" t="s">
        <v>128</v>
      </c>
      <c r="M2341">
        <v>1</v>
      </c>
      <c r="N2341" s="47">
        <v>215</v>
      </c>
      <c r="O2341" s="47">
        <v>0</v>
      </c>
      <c r="P2341" s="47">
        <v>0</v>
      </c>
      <c r="Q2341" s="47">
        <v>0</v>
      </c>
      <c r="R2341" s="47">
        <v>0</v>
      </c>
      <c r="S2341" s="47">
        <v>215</v>
      </c>
      <c r="T2341" s="47">
        <v>193.5</v>
      </c>
      <c r="U2341" s="47">
        <v>193.5</v>
      </c>
      <c r="V2341" t="s">
        <v>71</v>
      </c>
      <c r="W2341" t="s">
        <v>72</v>
      </c>
      <c r="X2341"/>
      <c r="Y2341" t="s">
        <v>240</v>
      </c>
      <c r="Z2341" s="43" t="str">
        <f>Raw_data[[#This Row],[Month]]&amp;Raw_data[[#This Row],[Locations]]&amp;Raw_data[[#This Row],[Looker2]]</f>
        <v>45292North LoopIOP</v>
      </c>
      <c r="AA2341" s="44" t="str">
        <f>IFERROR(VLOOKUP(Raw_data[[#This Row],[Description]],'LU Table'!$A$1:$B$50,2,0),"")</f>
        <v>IOP</v>
      </c>
      <c r="AB2341" s="44" t="str">
        <f>TRIM(MID(Raw_data[[#This Row],[Location]],LEN("Positive Recovery- ")+1,LEN(Raw_data[[#This Row],[Location]])))</f>
        <v>North Loop</v>
      </c>
      <c r="AC2341" s="45">
        <f t="shared" si="37"/>
        <v>45292</v>
      </c>
      <c r="AD2341" s="44" t="str">
        <f>VLOOKUP(Raw_data[[#This Row],[Locations]]&amp;Raw_data[[#This Row],[Looker2]],Category!A:E,5,0)</f>
        <v>Affiliate</v>
      </c>
      <c r="AE2341" s="44" t="str">
        <f>Raw_data[[#This Row],[Locations]]&amp;Raw_data[[#This Row],[Looker2]]</f>
        <v>North LoopIOP</v>
      </c>
    </row>
    <row r="2342" spans="1:31">
      <c r="A2342" s="15">
        <v>45316</v>
      </c>
      <c r="B2342" s="15">
        <v>45313</v>
      </c>
      <c r="C2342" t="s">
        <v>9</v>
      </c>
      <c r="D2342">
        <v>208721</v>
      </c>
      <c r="E2342" t="s">
        <v>619</v>
      </c>
      <c r="F2342" t="s">
        <v>620</v>
      </c>
      <c r="G2342" t="s">
        <v>621</v>
      </c>
      <c r="H2342" t="s">
        <v>157</v>
      </c>
      <c r="I2342" t="s">
        <v>232</v>
      </c>
      <c r="J2342" t="s">
        <v>89</v>
      </c>
      <c r="K2342" t="s">
        <v>77</v>
      </c>
      <c r="L2342" t="s">
        <v>129</v>
      </c>
      <c r="M2342">
        <v>1</v>
      </c>
      <c r="N2342" s="47">
        <v>365</v>
      </c>
      <c r="O2342" s="47">
        <v>0</v>
      </c>
      <c r="P2342" s="47">
        <v>0</v>
      </c>
      <c r="Q2342" s="47">
        <v>0</v>
      </c>
      <c r="R2342" s="47">
        <v>0</v>
      </c>
      <c r="S2342" s="47">
        <v>365</v>
      </c>
      <c r="T2342" s="47">
        <v>328.5</v>
      </c>
      <c r="U2342" s="47">
        <v>328.5</v>
      </c>
      <c r="V2342" t="s">
        <v>71</v>
      </c>
      <c r="W2342" t="s">
        <v>72</v>
      </c>
      <c r="X2342"/>
      <c r="Y2342" t="s">
        <v>240</v>
      </c>
      <c r="Z2342" s="43" t="str">
        <f>Raw_data[[#This Row],[Month]]&amp;Raw_data[[#This Row],[Locations]]&amp;Raw_data[[#This Row],[Looker2]]</f>
        <v>45292HumblePHP</v>
      </c>
      <c r="AA2342" s="44" t="str">
        <f>IFERROR(VLOOKUP(Raw_data[[#This Row],[Description]],'LU Table'!$A$1:$B$50,2,0),"")</f>
        <v>PHP</v>
      </c>
      <c r="AB2342" s="44" t="str">
        <f>TRIM(MID(Raw_data[[#This Row],[Location]],LEN("Positive Recovery- ")+1,LEN(Raw_data[[#This Row],[Location]])))</f>
        <v>Humble</v>
      </c>
      <c r="AC2342" s="45">
        <f t="shared" si="37"/>
        <v>45292</v>
      </c>
      <c r="AD2342" s="44" t="str">
        <f>VLOOKUP(Raw_data[[#This Row],[Locations]]&amp;Raw_data[[#This Row],[Looker2]],Category!A:E,5,0)</f>
        <v>Affiliate</v>
      </c>
      <c r="AE2342" s="44" t="str">
        <f>Raw_data[[#This Row],[Locations]]&amp;Raw_data[[#This Row],[Looker2]]</f>
        <v>HumblePHP</v>
      </c>
    </row>
    <row r="2343" spans="1:31">
      <c r="A2343" s="15">
        <v>45316</v>
      </c>
      <c r="B2343" s="15">
        <v>45313</v>
      </c>
      <c r="C2343" t="s">
        <v>9</v>
      </c>
      <c r="D2343">
        <v>208724</v>
      </c>
      <c r="E2343" t="s">
        <v>698</v>
      </c>
      <c r="F2343" t="s">
        <v>260</v>
      </c>
      <c r="G2343" t="s">
        <v>436</v>
      </c>
      <c r="H2343" t="s">
        <v>160</v>
      </c>
      <c r="I2343" t="s">
        <v>232</v>
      </c>
      <c r="J2343" t="s">
        <v>95</v>
      </c>
      <c r="K2343" t="s">
        <v>76</v>
      </c>
      <c r="L2343" t="s">
        <v>128</v>
      </c>
      <c r="M2343">
        <v>1</v>
      </c>
      <c r="N2343" s="47">
        <v>130</v>
      </c>
      <c r="O2343" s="47">
        <v>0</v>
      </c>
      <c r="P2343" s="47">
        <v>0</v>
      </c>
      <c r="Q2343" s="47">
        <v>0</v>
      </c>
      <c r="R2343" s="47">
        <v>0</v>
      </c>
      <c r="S2343" s="47">
        <v>130</v>
      </c>
      <c r="T2343" s="47">
        <v>117</v>
      </c>
      <c r="U2343" s="47">
        <v>117</v>
      </c>
      <c r="V2343" t="s">
        <v>71</v>
      </c>
      <c r="W2343" t="s">
        <v>72</v>
      </c>
      <c r="X2343"/>
      <c r="Y2343" t="s">
        <v>240</v>
      </c>
      <c r="Z2343" s="43" t="str">
        <f>Raw_data[[#This Row],[Month]]&amp;Raw_data[[#This Row],[Locations]]&amp;Raw_data[[#This Row],[Looker2]]</f>
        <v>45292MontroseIOP</v>
      </c>
      <c r="AA2343" s="44" t="str">
        <f>IFERROR(VLOOKUP(Raw_data[[#This Row],[Description]],'LU Table'!$A$1:$B$50,2,0),"")</f>
        <v>IOP</v>
      </c>
      <c r="AB2343" s="44" t="str">
        <f>TRIM(MID(Raw_data[[#This Row],[Location]],LEN("Positive Recovery- ")+1,LEN(Raw_data[[#This Row],[Location]])))</f>
        <v>Montrose</v>
      </c>
      <c r="AC2343" s="45">
        <f t="shared" si="37"/>
        <v>45292</v>
      </c>
      <c r="AD2343" s="44" t="str">
        <f>VLOOKUP(Raw_data[[#This Row],[Locations]]&amp;Raw_data[[#This Row],[Looker2]],Category!A:E,5,0)</f>
        <v>Company Owned</v>
      </c>
      <c r="AE2343" s="44" t="str">
        <f>Raw_data[[#This Row],[Locations]]&amp;Raw_data[[#This Row],[Looker2]]</f>
        <v>MontroseIOP</v>
      </c>
    </row>
    <row r="2344" spans="1:31">
      <c r="A2344" s="15">
        <v>45316</v>
      </c>
      <c r="B2344" s="15">
        <v>45313</v>
      </c>
      <c r="C2344" t="s">
        <v>9</v>
      </c>
      <c r="D2344">
        <v>208725</v>
      </c>
      <c r="E2344" t="s">
        <v>939</v>
      </c>
      <c r="F2344" t="s">
        <v>321</v>
      </c>
      <c r="G2344" t="s">
        <v>940</v>
      </c>
      <c r="H2344" t="s">
        <v>158</v>
      </c>
      <c r="I2344" t="s">
        <v>232</v>
      </c>
      <c r="J2344" t="s">
        <v>88</v>
      </c>
      <c r="K2344" t="s">
        <v>76</v>
      </c>
      <c r="L2344" t="s">
        <v>128</v>
      </c>
      <c r="M2344">
        <v>1</v>
      </c>
      <c r="N2344" s="47">
        <v>250</v>
      </c>
      <c r="O2344" s="47">
        <v>0</v>
      </c>
      <c r="P2344" s="47">
        <v>0</v>
      </c>
      <c r="Q2344" s="47">
        <v>0</v>
      </c>
      <c r="R2344" s="47">
        <v>0</v>
      </c>
      <c r="S2344" s="47">
        <v>250</v>
      </c>
      <c r="T2344" s="47">
        <v>225</v>
      </c>
      <c r="U2344" s="47">
        <v>225</v>
      </c>
      <c r="V2344" t="s">
        <v>71</v>
      </c>
      <c r="W2344" t="s">
        <v>72</v>
      </c>
      <c r="X2344"/>
      <c r="Y2344" t="s">
        <v>240</v>
      </c>
      <c r="Z2344" s="43" t="str">
        <f>Raw_data[[#This Row],[Month]]&amp;Raw_data[[#This Row],[Locations]]&amp;Raw_data[[#This Row],[Looker2]]</f>
        <v>45292MontroseIOP</v>
      </c>
      <c r="AA2344" s="44" t="str">
        <f>IFERROR(VLOOKUP(Raw_data[[#This Row],[Description]],'LU Table'!$A$1:$B$50,2,0),"")</f>
        <v>IOP</v>
      </c>
      <c r="AB2344" s="44" t="str">
        <f>TRIM(MID(Raw_data[[#This Row],[Location]],LEN("Positive Recovery- ")+1,LEN(Raw_data[[#This Row],[Location]])))</f>
        <v>Montrose</v>
      </c>
      <c r="AC2344" s="45">
        <f t="shared" si="37"/>
        <v>45292</v>
      </c>
      <c r="AD2344" s="44" t="str">
        <f>VLOOKUP(Raw_data[[#This Row],[Locations]]&amp;Raw_data[[#This Row],[Looker2]],Category!A:E,5,0)</f>
        <v>Company Owned</v>
      </c>
      <c r="AE2344" s="44" t="str">
        <f>Raw_data[[#This Row],[Locations]]&amp;Raw_data[[#This Row],[Looker2]]</f>
        <v>MontroseIOP</v>
      </c>
    </row>
    <row r="2345" spans="1:31">
      <c r="A2345" s="15">
        <v>45316</v>
      </c>
      <c r="B2345" s="15">
        <v>45313</v>
      </c>
      <c r="C2345" t="s">
        <v>9</v>
      </c>
      <c r="D2345">
        <v>208726</v>
      </c>
      <c r="E2345" t="s">
        <v>106</v>
      </c>
      <c r="F2345" t="s">
        <v>354</v>
      </c>
      <c r="G2345" t="s">
        <v>355</v>
      </c>
      <c r="H2345" t="s">
        <v>160</v>
      </c>
      <c r="I2345" t="s">
        <v>232</v>
      </c>
      <c r="J2345" t="s">
        <v>96</v>
      </c>
      <c r="K2345" t="s">
        <v>76</v>
      </c>
      <c r="L2345" t="s">
        <v>128</v>
      </c>
      <c r="M2345">
        <v>1</v>
      </c>
      <c r="N2345" s="47">
        <v>169</v>
      </c>
      <c r="O2345" s="47">
        <v>0</v>
      </c>
      <c r="P2345" s="47">
        <v>0</v>
      </c>
      <c r="Q2345" s="47">
        <v>0</v>
      </c>
      <c r="R2345" s="47">
        <v>0</v>
      </c>
      <c r="S2345" s="47">
        <v>169</v>
      </c>
      <c r="T2345" s="47">
        <v>152.1</v>
      </c>
      <c r="U2345" s="47">
        <v>152.1</v>
      </c>
      <c r="V2345" t="s">
        <v>71</v>
      </c>
      <c r="W2345" t="s">
        <v>72</v>
      </c>
      <c r="X2345"/>
      <c r="Y2345" t="s">
        <v>240</v>
      </c>
      <c r="Z2345" s="43" t="str">
        <f>Raw_data[[#This Row],[Month]]&amp;Raw_data[[#This Row],[Locations]]&amp;Raw_data[[#This Row],[Looker2]]</f>
        <v>45292MontroseIOP</v>
      </c>
      <c r="AA2345" s="44" t="str">
        <f>IFERROR(VLOOKUP(Raw_data[[#This Row],[Description]],'LU Table'!$A$1:$B$50,2,0),"")</f>
        <v>IOP</v>
      </c>
      <c r="AB2345" s="44" t="str">
        <f>TRIM(MID(Raw_data[[#This Row],[Location]],LEN("Positive Recovery- ")+1,LEN(Raw_data[[#This Row],[Location]])))</f>
        <v>Montrose</v>
      </c>
      <c r="AC2345" s="45">
        <f t="shared" si="37"/>
        <v>45292</v>
      </c>
      <c r="AD2345" s="44" t="str">
        <f>VLOOKUP(Raw_data[[#This Row],[Locations]]&amp;Raw_data[[#This Row],[Looker2]],Category!A:E,5,0)</f>
        <v>Company Owned</v>
      </c>
      <c r="AE2345" s="44" t="str">
        <f>Raw_data[[#This Row],[Locations]]&amp;Raw_data[[#This Row],[Looker2]]</f>
        <v>MontroseIOP</v>
      </c>
    </row>
    <row r="2346" spans="1:31">
      <c r="A2346" s="15">
        <v>45316</v>
      </c>
      <c r="B2346" s="15">
        <v>45313</v>
      </c>
      <c r="C2346" t="s">
        <v>9</v>
      </c>
      <c r="D2346">
        <v>208727</v>
      </c>
      <c r="E2346" t="s">
        <v>73</v>
      </c>
      <c r="F2346" t="s">
        <v>398</v>
      </c>
      <c r="G2346" t="s">
        <v>399</v>
      </c>
      <c r="H2346" t="s">
        <v>160</v>
      </c>
      <c r="I2346" t="s">
        <v>232</v>
      </c>
      <c r="J2346" t="s">
        <v>94</v>
      </c>
      <c r="K2346" t="s">
        <v>76</v>
      </c>
      <c r="L2346" t="s">
        <v>128</v>
      </c>
      <c r="M2346">
        <v>1</v>
      </c>
      <c r="N2346" s="47">
        <v>215</v>
      </c>
      <c r="O2346" s="47">
        <v>0</v>
      </c>
      <c r="P2346" s="47">
        <v>0</v>
      </c>
      <c r="Q2346" s="47">
        <v>0</v>
      </c>
      <c r="R2346" s="47">
        <v>0</v>
      </c>
      <c r="S2346" s="47">
        <v>215</v>
      </c>
      <c r="T2346" s="47">
        <v>193.5</v>
      </c>
      <c r="U2346" s="47">
        <v>193.5</v>
      </c>
      <c r="V2346" t="s">
        <v>71</v>
      </c>
      <c r="W2346" t="s">
        <v>72</v>
      </c>
      <c r="X2346"/>
      <c r="Y2346" t="s">
        <v>240</v>
      </c>
      <c r="Z2346" s="43" t="str">
        <f>Raw_data[[#This Row],[Month]]&amp;Raw_data[[#This Row],[Locations]]&amp;Raw_data[[#This Row],[Looker2]]</f>
        <v>45292MontroseIOP</v>
      </c>
      <c r="AA2346" s="44" t="str">
        <f>IFERROR(VLOOKUP(Raw_data[[#This Row],[Description]],'LU Table'!$A$1:$B$50,2,0),"")</f>
        <v>IOP</v>
      </c>
      <c r="AB2346" s="44" t="str">
        <f>TRIM(MID(Raw_data[[#This Row],[Location]],LEN("Positive Recovery- ")+1,LEN(Raw_data[[#This Row],[Location]])))</f>
        <v>Montrose</v>
      </c>
      <c r="AC2346" s="45">
        <f t="shared" si="37"/>
        <v>45292</v>
      </c>
      <c r="AD2346" s="44" t="str">
        <f>VLOOKUP(Raw_data[[#This Row],[Locations]]&amp;Raw_data[[#This Row],[Looker2]],Category!A:E,5,0)</f>
        <v>Company Owned</v>
      </c>
      <c r="AE2346" s="44" t="str">
        <f>Raw_data[[#This Row],[Locations]]&amp;Raw_data[[#This Row],[Looker2]]</f>
        <v>MontroseIOP</v>
      </c>
    </row>
    <row r="2347" spans="1:31">
      <c r="A2347" s="15">
        <v>45316</v>
      </c>
      <c r="B2347" s="15">
        <v>45313</v>
      </c>
      <c r="C2347" t="s">
        <v>9</v>
      </c>
      <c r="D2347">
        <v>208728</v>
      </c>
      <c r="E2347" t="s">
        <v>672</v>
      </c>
      <c r="F2347" t="s">
        <v>609</v>
      </c>
      <c r="G2347" t="s">
        <v>393</v>
      </c>
      <c r="H2347" t="s">
        <v>160</v>
      </c>
      <c r="I2347" t="s">
        <v>232</v>
      </c>
      <c r="J2347" t="s">
        <v>94</v>
      </c>
      <c r="K2347" t="s">
        <v>76</v>
      </c>
      <c r="L2347" t="s">
        <v>128</v>
      </c>
      <c r="M2347">
        <v>1</v>
      </c>
      <c r="N2347" s="47">
        <v>215</v>
      </c>
      <c r="O2347" s="47">
        <v>0</v>
      </c>
      <c r="P2347" s="47">
        <v>0</v>
      </c>
      <c r="Q2347" s="47">
        <v>0</v>
      </c>
      <c r="R2347" s="47">
        <v>0</v>
      </c>
      <c r="S2347" s="47">
        <v>215</v>
      </c>
      <c r="T2347" s="47">
        <v>193.5</v>
      </c>
      <c r="U2347" s="47">
        <v>193.5</v>
      </c>
      <c r="V2347" t="s">
        <v>71</v>
      </c>
      <c r="W2347" t="s">
        <v>72</v>
      </c>
      <c r="X2347"/>
      <c r="Y2347" t="s">
        <v>240</v>
      </c>
      <c r="Z2347" s="43" t="str">
        <f>Raw_data[[#This Row],[Month]]&amp;Raw_data[[#This Row],[Locations]]&amp;Raw_data[[#This Row],[Looker2]]</f>
        <v>45292MontroseIOP</v>
      </c>
      <c r="AA2347" s="44" t="str">
        <f>IFERROR(VLOOKUP(Raw_data[[#This Row],[Description]],'LU Table'!$A$1:$B$50,2,0),"")</f>
        <v>IOP</v>
      </c>
      <c r="AB2347" s="44" t="str">
        <f>TRIM(MID(Raw_data[[#This Row],[Location]],LEN("Positive Recovery- ")+1,LEN(Raw_data[[#This Row],[Location]])))</f>
        <v>Montrose</v>
      </c>
      <c r="AC2347" s="45">
        <f t="shared" si="37"/>
        <v>45292</v>
      </c>
      <c r="AD2347" s="44" t="str">
        <f>VLOOKUP(Raw_data[[#This Row],[Locations]]&amp;Raw_data[[#This Row],[Looker2]],Category!A:E,5,0)</f>
        <v>Company Owned</v>
      </c>
      <c r="AE2347" s="44" t="str">
        <f>Raw_data[[#This Row],[Locations]]&amp;Raw_data[[#This Row],[Looker2]]</f>
        <v>MontroseIOP</v>
      </c>
    </row>
    <row r="2348" spans="1:31">
      <c r="A2348" s="15">
        <v>45316</v>
      </c>
      <c r="B2348" s="15">
        <v>45313</v>
      </c>
      <c r="C2348" t="s">
        <v>9</v>
      </c>
      <c r="D2348">
        <v>208729</v>
      </c>
      <c r="E2348" t="s">
        <v>832</v>
      </c>
      <c r="F2348" t="s">
        <v>335</v>
      </c>
      <c r="G2348" t="s">
        <v>833</v>
      </c>
      <c r="H2348" t="s">
        <v>158</v>
      </c>
      <c r="I2348" t="s">
        <v>232</v>
      </c>
      <c r="J2348" t="s">
        <v>235</v>
      </c>
      <c r="K2348" t="s">
        <v>76</v>
      </c>
      <c r="L2348" t="s">
        <v>128</v>
      </c>
      <c r="M2348">
        <v>1</v>
      </c>
      <c r="N2348" s="47">
        <v>212</v>
      </c>
      <c r="O2348" s="47">
        <v>0</v>
      </c>
      <c r="P2348" s="47">
        <v>0</v>
      </c>
      <c r="Q2348" s="47">
        <v>0</v>
      </c>
      <c r="R2348" s="47">
        <v>0</v>
      </c>
      <c r="S2348" s="47">
        <v>0</v>
      </c>
      <c r="T2348" s="47">
        <v>198</v>
      </c>
      <c r="U2348" s="47">
        <v>11</v>
      </c>
      <c r="V2348" t="s">
        <v>71</v>
      </c>
      <c r="W2348" t="s">
        <v>72</v>
      </c>
      <c r="X2348"/>
      <c r="Y2348" t="s">
        <v>240</v>
      </c>
      <c r="Z2348" s="43" t="str">
        <f>Raw_data[[#This Row],[Month]]&amp;Raw_data[[#This Row],[Locations]]&amp;Raw_data[[#This Row],[Looker2]]</f>
        <v>45292MontroseIOP</v>
      </c>
      <c r="AA2348" s="44" t="str">
        <f>IFERROR(VLOOKUP(Raw_data[[#This Row],[Description]],'LU Table'!$A$1:$B$50,2,0),"")</f>
        <v>IOP</v>
      </c>
      <c r="AB2348" s="44" t="str">
        <f>TRIM(MID(Raw_data[[#This Row],[Location]],LEN("Positive Recovery- ")+1,LEN(Raw_data[[#This Row],[Location]])))</f>
        <v>Montrose</v>
      </c>
      <c r="AC2348" s="45">
        <f t="shared" si="37"/>
        <v>45292</v>
      </c>
      <c r="AD2348" s="44" t="str">
        <f>VLOOKUP(Raw_data[[#This Row],[Locations]]&amp;Raw_data[[#This Row],[Looker2]],Category!A:E,5,0)</f>
        <v>Company Owned</v>
      </c>
      <c r="AE2348" s="44" t="str">
        <f>Raw_data[[#This Row],[Locations]]&amp;Raw_data[[#This Row],[Looker2]]</f>
        <v>MontroseIOP</v>
      </c>
    </row>
    <row r="2349" spans="1:31">
      <c r="A2349" s="15">
        <v>45316</v>
      </c>
      <c r="B2349" s="15">
        <v>45313</v>
      </c>
      <c r="C2349" t="s">
        <v>9</v>
      </c>
      <c r="D2349">
        <v>208730</v>
      </c>
      <c r="E2349" t="s">
        <v>787</v>
      </c>
      <c r="F2349" t="s">
        <v>648</v>
      </c>
      <c r="G2349" t="s">
        <v>788</v>
      </c>
      <c r="H2349" t="s">
        <v>158</v>
      </c>
      <c r="I2349" t="s">
        <v>232</v>
      </c>
      <c r="J2349" t="s">
        <v>103</v>
      </c>
      <c r="K2349" t="s">
        <v>76</v>
      </c>
      <c r="L2349" t="s">
        <v>128</v>
      </c>
      <c r="M2349">
        <v>1</v>
      </c>
      <c r="N2349" s="47">
        <v>250</v>
      </c>
      <c r="O2349" s="47">
        <v>0</v>
      </c>
      <c r="P2349" s="47">
        <v>0</v>
      </c>
      <c r="Q2349" s="47">
        <v>0</v>
      </c>
      <c r="R2349" s="47">
        <v>0</v>
      </c>
      <c r="S2349" s="47">
        <v>0</v>
      </c>
      <c r="T2349" s="47">
        <v>225</v>
      </c>
      <c r="U2349" s="47">
        <v>10</v>
      </c>
      <c r="V2349" t="s">
        <v>71</v>
      </c>
      <c r="W2349" t="s">
        <v>72</v>
      </c>
      <c r="X2349"/>
      <c r="Y2349" t="s">
        <v>240</v>
      </c>
      <c r="Z2349" s="43" t="str">
        <f>Raw_data[[#This Row],[Month]]&amp;Raw_data[[#This Row],[Locations]]&amp;Raw_data[[#This Row],[Looker2]]</f>
        <v>45292MontroseIOP</v>
      </c>
      <c r="AA2349" s="44" t="str">
        <f>IFERROR(VLOOKUP(Raw_data[[#This Row],[Description]],'LU Table'!$A$1:$B$50,2,0),"")</f>
        <v>IOP</v>
      </c>
      <c r="AB2349" s="44" t="str">
        <f>TRIM(MID(Raw_data[[#This Row],[Location]],LEN("Positive Recovery- ")+1,LEN(Raw_data[[#This Row],[Location]])))</f>
        <v>Montrose</v>
      </c>
      <c r="AC2349" s="45">
        <f t="shared" si="37"/>
        <v>45292</v>
      </c>
      <c r="AD2349" s="44" t="str">
        <f>VLOOKUP(Raw_data[[#This Row],[Locations]]&amp;Raw_data[[#This Row],[Looker2]],Category!A:E,5,0)</f>
        <v>Company Owned</v>
      </c>
      <c r="AE2349" s="44" t="str">
        <f>Raw_data[[#This Row],[Locations]]&amp;Raw_data[[#This Row],[Looker2]]</f>
        <v>MontroseIOP</v>
      </c>
    </row>
    <row r="2350" spans="1:31">
      <c r="A2350" s="15">
        <v>45316</v>
      </c>
      <c r="B2350" s="15">
        <v>45313</v>
      </c>
      <c r="C2350" t="s">
        <v>9</v>
      </c>
      <c r="D2350">
        <v>208731</v>
      </c>
      <c r="E2350" t="s">
        <v>757</v>
      </c>
      <c r="F2350" t="s">
        <v>758</v>
      </c>
      <c r="G2350" t="s">
        <v>382</v>
      </c>
      <c r="H2350" t="s">
        <v>158</v>
      </c>
      <c r="I2350" t="s">
        <v>232</v>
      </c>
      <c r="J2350" t="s">
        <v>89</v>
      </c>
      <c r="K2350" t="s">
        <v>76</v>
      </c>
      <c r="L2350" t="s">
        <v>128</v>
      </c>
      <c r="M2350">
        <v>1</v>
      </c>
      <c r="N2350" s="47">
        <v>200</v>
      </c>
      <c r="O2350" s="47">
        <v>0</v>
      </c>
      <c r="P2350" s="47">
        <v>0</v>
      </c>
      <c r="Q2350" s="47">
        <v>0</v>
      </c>
      <c r="R2350" s="47">
        <v>0</v>
      </c>
      <c r="S2350" s="47">
        <v>0</v>
      </c>
      <c r="T2350" s="47">
        <v>180</v>
      </c>
      <c r="U2350" s="47">
        <v>-20</v>
      </c>
      <c r="V2350" t="s">
        <v>71</v>
      </c>
      <c r="W2350" t="s">
        <v>72</v>
      </c>
      <c r="X2350"/>
      <c r="Y2350" t="s">
        <v>240</v>
      </c>
      <c r="Z2350" s="43" t="str">
        <f>Raw_data[[#This Row],[Month]]&amp;Raw_data[[#This Row],[Locations]]&amp;Raw_data[[#This Row],[Looker2]]</f>
        <v>45292MontroseIOP</v>
      </c>
      <c r="AA2350" s="44" t="str">
        <f>IFERROR(VLOOKUP(Raw_data[[#This Row],[Description]],'LU Table'!$A$1:$B$50,2,0),"")</f>
        <v>IOP</v>
      </c>
      <c r="AB2350" s="44" t="str">
        <f>TRIM(MID(Raw_data[[#This Row],[Location]],LEN("Positive Recovery- ")+1,LEN(Raw_data[[#This Row],[Location]])))</f>
        <v>Montrose</v>
      </c>
      <c r="AC2350" s="45">
        <f t="shared" si="37"/>
        <v>45292</v>
      </c>
      <c r="AD2350" s="44" t="str">
        <f>VLOOKUP(Raw_data[[#This Row],[Locations]]&amp;Raw_data[[#This Row],[Looker2]],Category!A:E,5,0)</f>
        <v>Company Owned</v>
      </c>
      <c r="AE2350" s="44" t="str">
        <f>Raw_data[[#This Row],[Locations]]&amp;Raw_data[[#This Row],[Looker2]]</f>
        <v>MontroseIOP</v>
      </c>
    </row>
    <row r="2351" spans="1:31">
      <c r="A2351" s="15">
        <v>45316</v>
      </c>
      <c r="B2351" s="15">
        <v>45313</v>
      </c>
      <c r="C2351" t="s">
        <v>9</v>
      </c>
      <c r="D2351">
        <v>208732</v>
      </c>
      <c r="E2351" t="s">
        <v>1020</v>
      </c>
      <c r="F2351" t="s">
        <v>299</v>
      </c>
      <c r="G2351" t="s">
        <v>1021</v>
      </c>
      <c r="H2351" t="s">
        <v>158</v>
      </c>
      <c r="I2351" t="s">
        <v>232</v>
      </c>
      <c r="J2351" t="s">
        <v>88</v>
      </c>
      <c r="K2351" t="s">
        <v>76</v>
      </c>
      <c r="L2351" t="s">
        <v>128</v>
      </c>
      <c r="M2351">
        <v>1</v>
      </c>
      <c r="N2351" s="47">
        <v>250</v>
      </c>
      <c r="O2351" s="47">
        <v>0</v>
      </c>
      <c r="P2351" s="47">
        <v>0</v>
      </c>
      <c r="Q2351" s="47">
        <v>0</v>
      </c>
      <c r="R2351" s="47">
        <v>0</v>
      </c>
      <c r="S2351" s="47">
        <v>0</v>
      </c>
      <c r="T2351" s="47">
        <v>225</v>
      </c>
      <c r="U2351" s="47">
        <v>-25</v>
      </c>
      <c r="V2351" t="s">
        <v>71</v>
      </c>
      <c r="W2351" t="s">
        <v>72</v>
      </c>
      <c r="X2351"/>
      <c r="Y2351" t="s">
        <v>240</v>
      </c>
      <c r="Z2351" s="43" t="str">
        <f>Raw_data[[#This Row],[Month]]&amp;Raw_data[[#This Row],[Locations]]&amp;Raw_data[[#This Row],[Looker2]]</f>
        <v>45292MontroseIOP</v>
      </c>
      <c r="AA2351" s="44" t="str">
        <f>IFERROR(VLOOKUP(Raw_data[[#This Row],[Description]],'LU Table'!$A$1:$B$50,2,0),"")</f>
        <v>IOP</v>
      </c>
      <c r="AB2351" s="44" t="str">
        <f>TRIM(MID(Raw_data[[#This Row],[Location]],LEN("Positive Recovery- ")+1,LEN(Raw_data[[#This Row],[Location]])))</f>
        <v>Montrose</v>
      </c>
      <c r="AC2351" s="45">
        <f t="shared" si="37"/>
        <v>45292</v>
      </c>
      <c r="AD2351" s="44" t="str">
        <f>VLOOKUP(Raw_data[[#This Row],[Locations]]&amp;Raw_data[[#This Row],[Looker2]],Category!A:E,5,0)</f>
        <v>Company Owned</v>
      </c>
      <c r="AE2351" s="44" t="str">
        <f>Raw_data[[#This Row],[Locations]]&amp;Raw_data[[#This Row],[Looker2]]</f>
        <v>MontroseIOP</v>
      </c>
    </row>
    <row r="2352" spans="1:31">
      <c r="A2352" s="15">
        <v>45316</v>
      </c>
      <c r="B2352" s="15">
        <v>45313</v>
      </c>
      <c r="C2352" t="s">
        <v>9</v>
      </c>
      <c r="D2352">
        <v>208733</v>
      </c>
      <c r="E2352" t="s">
        <v>639</v>
      </c>
      <c r="F2352" t="s">
        <v>302</v>
      </c>
      <c r="G2352" t="s">
        <v>640</v>
      </c>
      <c r="H2352" t="s">
        <v>160</v>
      </c>
      <c r="I2352" t="s">
        <v>232</v>
      </c>
      <c r="J2352" t="s">
        <v>132</v>
      </c>
      <c r="K2352" t="s">
        <v>76</v>
      </c>
      <c r="L2352" t="s">
        <v>128</v>
      </c>
      <c r="M2352">
        <v>1</v>
      </c>
      <c r="N2352" s="47">
        <v>165</v>
      </c>
      <c r="O2352" s="47">
        <v>0</v>
      </c>
      <c r="P2352" s="47">
        <v>0</v>
      </c>
      <c r="Q2352" s="47">
        <v>0</v>
      </c>
      <c r="R2352" s="47">
        <v>0</v>
      </c>
      <c r="S2352" s="47">
        <v>165</v>
      </c>
      <c r="T2352" s="47">
        <v>148.5</v>
      </c>
      <c r="U2352" s="47">
        <v>148.5</v>
      </c>
      <c r="V2352" t="s">
        <v>71</v>
      </c>
      <c r="W2352" t="s">
        <v>72</v>
      </c>
      <c r="X2352"/>
      <c r="Y2352" t="s">
        <v>240</v>
      </c>
      <c r="Z2352" s="43" t="str">
        <f>Raw_data[[#This Row],[Month]]&amp;Raw_data[[#This Row],[Locations]]&amp;Raw_data[[#This Row],[Looker2]]</f>
        <v>45292MontroseIOP</v>
      </c>
      <c r="AA2352" s="44" t="str">
        <f>IFERROR(VLOOKUP(Raw_data[[#This Row],[Description]],'LU Table'!$A$1:$B$50,2,0),"")</f>
        <v>IOP</v>
      </c>
      <c r="AB2352" s="44" t="str">
        <f>TRIM(MID(Raw_data[[#This Row],[Location]],LEN("Positive Recovery- ")+1,LEN(Raw_data[[#This Row],[Location]])))</f>
        <v>Montrose</v>
      </c>
      <c r="AC2352" s="45">
        <f t="shared" si="37"/>
        <v>45292</v>
      </c>
      <c r="AD2352" s="44" t="str">
        <f>VLOOKUP(Raw_data[[#This Row],[Locations]]&amp;Raw_data[[#This Row],[Looker2]],Category!A:E,5,0)</f>
        <v>Company Owned</v>
      </c>
      <c r="AE2352" s="44" t="str">
        <f>Raw_data[[#This Row],[Locations]]&amp;Raw_data[[#This Row],[Looker2]]</f>
        <v>MontroseIOP</v>
      </c>
    </row>
    <row r="2353" spans="1:31">
      <c r="A2353" s="15">
        <v>45316</v>
      </c>
      <c r="B2353" s="15">
        <v>45313</v>
      </c>
      <c r="C2353" t="s">
        <v>9</v>
      </c>
      <c r="D2353">
        <v>208734</v>
      </c>
      <c r="E2353" t="s">
        <v>850</v>
      </c>
      <c r="F2353" t="s">
        <v>851</v>
      </c>
      <c r="G2353" t="s">
        <v>707</v>
      </c>
      <c r="H2353" t="s">
        <v>160</v>
      </c>
      <c r="I2353" t="s">
        <v>232</v>
      </c>
      <c r="J2353" t="s">
        <v>90</v>
      </c>
      <c r="K2353" t="s">
        <v>76</v>
      </c>
      <c r="L2353" t="s">
        <v>128</v>
      </c>
      <c r="M2353">
        <v>1</v>
      </c>
      <c r="N2353" s="47">
        <v>220</v>
      </c>
      <c r="O2353" s="47">
        <v>0</v>
      </c>
      <c r="P2353" s="47">
        <v>0</v>
      </c>
      <c r="Q2353" s="47">
        <v>0</v>
      </c>
      <c r="R2353" s="47">
        <v>0</v>
      </c>
      <c r="S2353" s="47">
        <v>220</v>
      </c>
      <c r="T2353" s="47">
        <v>198</v>
      </c>
      <c r="U2353" s="47">
        <v>198</v>
      </c>
      <c r="V2353" t="s">
        <v>71</v>
      </c>
      <c r="W2353" t="s">
        <v>72</v>
      </c>
      <c r="X2353"/>
      <c r="Y2353" t="s">
        <v>240</v>
      </c>
      <c r="Z2353" s="43" t="str">
        <f>Raw_data[[#This Row],[Month]]&amp;Raw_data[[#This Row],[Locations]]&amp;Raw_data[[#This Row],[Looker2]]</f>
        <v>45292MontroseIOP</v>
      </c>
      <c r="AA2353" s="44" t="str">
        <f>IFERROR(VLOOKUP(Raw_data[[#This Row],[Description]],'LU Table'!$A$1:$B$50,2,0),"")</f>
        <v>IOP</v>
      </c>
      <c r="AB2353" s="44" t="str">
        <f>TRIM(MID(Raw_data[[#This Row],[Location]],LEN("Positive Recovery- ")+1,LEN(Raw_data[[#This Row],[Location]])))</f>
        <v>Montrose</v>
      </c>
      <c r="AC2353" s="45">
        <f t="shared" si="37"/>
        <v>45292</v>
      </c>
      <c r="AD2353" s="44" t="str">
        <f>VLOOKUP(Raw_data[[#This Row],[Locations]]&amp;Raw_data[[#This Row],[Looker2]],Category!A:E,5,0)</f>
        <v>Company Owned</v>
      </c>
      <c r="AE2353" s="44" t="str">
        <f>Raw_data[[#This Row],[Locations]]&amp;Raw_data[[#This Row],[Looker2]]</f>
        <v>MontroseIOP</v>
      </c>
    </row>
    <row r="2354" spans="1:31">
      <c r="A2354" s="15">
        <v>45316</v>
      </c>
      <c r="B2354" s="15">
        <v>45313</v>
      </c>
      <c r="C2354" t="s">
        <v>9</v>
      </c>
      <c r="D2354">
        <v>208735</v>
      </c>
      <c r="E2354" t="s">
        <v>565</v>
      </c>
      <c r="F2354" t="s">
        <v>566</v>
      </c>
      <c r="G2354" t="s">
        <v>567</v>
      </c>
      <c r="H2354" t="s">
        <v>159</v>
      </c>
      <c r="I2354" t="s">
        <v>232</v>
      </c>
      <c r="J2354" t="s">
        <v>17</v>
      </c>
      <c r="K2354" t="s">
        <v>76</v>
      </c>
      <c r="L2354" t="s">
        <v>128</v>
      </c>
      <c r="M2354">
        <v>1</v>
      </c>
      <c r="N2354" s="47">
        <v>225</v>
      </c>
      <c r="O2354" s="47">
        <v>0</v>
      </c>
      <c r="P2354" s="47">
        <v>0</v>
      </c>
      <c r="Q2354" s="47">
        <v>0</v>
      </c>
      <c r="R2354" s="47">
        <v>0</v>
      </c>
      <c r="S2354" s="47">
        <v>0</v>
      </c>
      <c r="T2354" s="47">
        <v>225</v>
      </c>
      <c r="U2354" s="47">
        <v>225</v>
      </c>
      <c r="V2354" t="s">
        <v>71</v>
      </c>
      <c r="W2354" t="s">
        <v>72</v>
      </c>
      <c r="X2354"/>
      <c r="Y2354" t="s">
        <v>240</v>
      </c>
      <c r="Z2354" s="43" t="str">
        <f>Raw_data[[#This Row],[Month]]&amp;Raw_data[[#This Row],[Locations]]&amp;Raw_data[[#This Row],[Looker2]]</f>
        <v>45292MontroseIOP</v>
      </c>
      <c r="AA2354" s="44" t="str">
        <f>IFERROR(VLOOKUP(Raw_data[[#This Row],[Description]],'LU Table'!$A$1:$B$50,2,0),"")</f>
        <v>IOP</v>
      </c>
      <c r="AB2354" s="44" t="str">
        <f>TRIM(MID(Raw_data[[#This Row],[Location]],LEN("Positive Recovery- ")+1,LEN(Raw_data[[#This Row],[Location]])))</f>
        <v>Montrose</v>
      </c>
      <c r="AC2354" s="45">
        <f t="shared" si="37"/>
        <v>45292</v>
      </c>
      <c r="AD2354" s="44" t="str">
        <f>VLOOKUP(Raw_data[[#This Row],[Locations]]&amp;Raw_data[[#This Row],[Looker2]],Category!A:E,5,0)</f>
        <v>Company Owned</v>
      </c>
      <c r="AE2354" s="44" t="str">
        <f>Raw_data[[#This Row],[Locations]]&amp;Raw_data[[#This Row],[Looker2]]</f>
        <v>MontroseIOP</v>
      </c>
    </row>
    <row r="2355" spans="1:31">
      <c r="A2355" s="15">
        <v>45316</v>
      </c>
      <c r="B2355" s="15">
        <v>45313</v>
      </c>
      <c r="C2355" t="s">
        <v>9</v>
      </c>
      <c r="D2355">
        <v>208736</v>
      </c>
      <c r="E2355" t="s">
        <v>83</v>
      </c>
      <c r="F2355" t="s">
        <v>253</v>
      </c>
      <c r="G2355" t="s">
        <v>294</v>
      </c>
      <c r="H2355" t="s">
        <v>160</v>
      </c>
      <c r="I2355" t="s">
        <v>232</v>
      </c>
      <c r="J2355" t="s">
        <v>94</v>
      </c>
      <c r="K2355" t="s">
        <v>76</v>
      </c>
      <c r="L2355" t="s">
        <v>128</v>
      </c>
      <c r="M2355">
        <v>1</v>
      </c>
      <c r="N2355" s="47">
        <v>215</v>
      </c>
      <c r="O2355" s="47">
        <v>0</v>
      </c>
      <c r="P2355" s="47">
        <v>0</v>
      </c>
      <c r="Q2355" s="47">
        <v>0</v>
      </c>
      <c r="R2355" s="47">
        <v>0</v>
      </c>
      <c r="S2355" s="47">
        <v>215</v>
      </c>
      <c r="T2355" s="47">
        <v>193.5</v>
      </c>
      <c r="U2355" s="47">
        <v>193.5</v>
      </c>
      <c r="V2355" t="s">
        <v>71</v>
      </c>
      <c r="W2355" t="s">
        <v>72</v>
      </c>
      <c r="X2355"/>
      <c r="Y2355" t="s">
        <v>240</v>
      </c>
      <c r="Z2355" s="43" t="str">
        <f>Raw_data[[#This Row],[Month]]&amp;Raw_data[[#This Row],[Locations]]&amp;Raw_data[[#This Row],[Looker2]]</f>
        <v>45292MontroseIOP</v>
      </c>
      <c r="AA2355" s="44" t="str">
        <f>IFERROR(VLOOKUP(Raw_data[[#This Row],[Description]],'LU Table'!$A$1:$B$50,2,0),"")</f>
        <v>IOP</v>
      </c>
      <c r="AB2355" s="44" t="str">
        <f>TRIM(MID(Raw_data[[#This Row],[Location]],LEN("Positive Recovery- ")+1,LEN(Raw_data[[#This Row],[Location]])))</f>
        <v>Montrose</v>
      </c>
      <c r="AC2355" s="45">
        <f t="shared" si="37"/>
        <v>45292</v>
      </c>
      <c r="AD2355" s="44" t="str">
        <f>VLOOKUP(Raw_data[[#This Row],[Locations]]&amp;Raw_data[[#This Row],[Looker2]],Category!A:E,5,0)</f>
        <v>Company Owned</v>
      </c>
      <c r="AE2355" s="44" t="str">
        <f>Raw_data[[#This Row],[Locations]]&amp;Raw_data[[#This Row],[Looker2]]</f>
        <v>MontroseIOP</v>
      </c>
    </row>
    <row r="2356" spans="1:31">
      <c r="A2356" s="15">
        <v>45316</v>
      </c>
      <c r="B2356" s="15">
        <v>45313</v>
      </c>
      <c r="C2356" t="s">
        <v>9</v>
      </c>
      <c r="D2356">
        <v>208737</v>
      </c>
      <c r="E2356" t="s">
        <v>1053</v>
      </c>
      <c r="F2356" t="s">
        <v>1054</v>
      </c>
      <c r="G2356" t="s">
        <v>339</v>
      </c>
      <c r="H2356" t="s">
        <v>159</v>
      </c>
      <c r="I2356" t="s">
        <v>232</v>
      </c>
      <c r="J2356" t="s">
        <v>88</v>
      </c>
      <c r="K2356" t="s">
        <v>76</v>
      </c>
      <c r="L2356" t="s">
        <v>128</v>
      </c>
      <c r="M2356">
        <v>1</v>
      </c>
      <c r="N2356" s="47">
        <v>250</v>
      </c>
      <c r="O2356" s="47">
        <v>0</v>
      </c>
      <c r="P2356" s="47">
        <v>0</v>
      </c>
      <c r="Q2356" s="47">
        <v>0</v>
      </c>
      <c r="R2356" s="47">
        <v>0</v>
      </c>
      <c r="S2356" s="47">
        <v>250</v>
      </c>
      <c r="T2356" s="47">
        <v>225</v>
      </c>
      <c r="U2356" s="47">
        <v>225</v>
      </c>
      <c r="V2356" t="s">
        <v>71</v>
      </c>
      <c r="W2356" t="s">
        <v>72</v>
      </c>
      <c r="X2356"/>
      <c r="Y2356" t="s">
        <v>240</v>
      </c>
      <c r="Z2356" s="43" t="str">
        <f>Raw_data[[#This Row],[Month]]&amp;Raw_data[[#This Row],[Locations]]&amp;Raw_data[[#This Row],[Looker2]]</f>
        <v>45292MontroseIOP</v>
      </c>
      <c r="AA2356" s="44" t="str">
        <f>IFERROR(VLOOKUP(Raw_data[[#This Row],[Description]],'LU Table'!$A$1:$B$50,2,0),"")</f>
        <v>IOP</v>
      </c>
      <c r="AB2356" s="44" t="str">
        <f>TRIM(MID(Raw_data[[#This Row],[Location]],LEN("Positive Recovery- ")+1,LEN(Raw_data[[#This Row],[Location]])))</f>
        <v>Montrose</v>
      </c>
      <c r="AC2356" s="45">
        <f t="shared" si="37"/>
        <v>45292</v>
      </c>
      <c r="AD2356" s="44" t="str">
        <f>VLOOKUP(Raw_data[[#This Row],[Locations]]&amp;Raw_data[[#This Row],[Looker2]],Category!A:E,5,0)</f>
        <v>Company Owned</v>
      </c>
      <c r="AE2356" s="44" t="str">
        <f>Raw_data[[#This Row],[Locations]]&amp;Raw_data[[#This Row],[Looker2]]</f>
        <v>MontroseIOP</v>
      </c>
    </row>
    <row r="2357" spans="1:31">
      <c r="A2357" s="15">
        <v>45316</v>
      </c>
      <c r="B2357" s="15">
        <v>45313</v>
      </c>
      <c r="C2357" t="s">
        <v>9</v>
      </c>
      <c r="D2357">
        <v>208749</v>
      </c>
      <c r="E2357" t="s">
        <v>1147</v>
      </c>
      <c r="F2357" t="s">
        <v>255</v>
      </c>
      <c r="G2357" t="s">
        <v>530</v>
      </c>
      <c r="H2357" t="s">
        <v>158</v>
      </c>
      <c r="I2357" t="s">
        <v>232</v>
      </c>
      <c r="J2357" t="s">
        <v>88</v>
      </c>
      <c r="K2357" t="s">
        <v>234</v>
      </c>
      <c r="L2357" t="s">
        <v>128</v>
      </c>
      <c r="M2357">
        <v>1</v>
      </c>
      <c r="N2357" s="47">
        <v>250</v>
      </c>
      <c r="O2357" s="47">
        <v>0</v>
      </c>
      <c r="P2357" s="47">
        <v>0</v>
      </c>
      <c r="Q2357" s="47">
        <v>0</v>
      </c>
      <c r="R2357" s="47">
        <v>0</v>
      </c>
      <c r="S2357" s="47">
        <v>250</v>
      </c>
      <c r="T2357" s="47">
        <v>225</v>
      </c>
      <c r="U2357" s="47">
        <v>225</v>
      </c>
      <c r="V2357" t="s">
        <v>71</v>
      </c>
      <c r="W2357" t="s">
        <v>72</v>
      </c>
      <c r="X2357"/>
      <c r="Y2357" t="s">
        <v>240</v>
      </c>
      <c r="Z2357" s="43" t="str">
        <f>Raw_data[[#This Row],[Month]]&amp;Raw_data[[#This Row],[Locations]]&amp;Raw_data[[#This Row],[Looker2]]</f>
        <v>45292Clear LakeIOP</v>
      </c>
      <c r="AA2357" s="44" t="str">
        <f>IFERROR(VLOOKUP(Raw_data[[#This Row],[Description]],'LU Table'!$A$1:$B$50,2,0),"")</f>
        <v>IOP</v>
      </c>
      <c r="AB2357" s="44" t="str">
        <f>TRIM(MID(Raw_data[[#This Row],[Location]],LEN("Positive Recovery- ")+1,LEN(Raw_data[[#This Row],[Location]])))</f>
        <v>Clear Lake</v>
      </c>
      <c r="AC2357" s="45">
        <f t="shared" si="37"/>
        <v>45292</v>
      </c>
      <c r="AD2357" s="44" t="str">
        <f>VLOOKUP(Raw_data[[#This Row],[Locations]]&amp;Raw_data[[#This Row],[Looker2]],Category!A:E,5,0)</f>
        <v>Affiliate</v>
      </c>
      <c r="AE2357" s="44" t="str">
        <f>Raw_data[[#This Row],[Locations]]&amp;Raw_data[[#This Row],[Looker2]]</f>
        <v>Clear LakeIOP</v>
      </c>
    </row>
    <row r="2358" spans="1:31">
      <c r="A2358" s="15">
        <v>45316</v>
      </c>
      <c r="B2358" s="15">
        <v>45313</v>
      </c>
      <c r="C2358" t="s">
        <v>9</v>
      </c>
      <c r="D2358">
        <v>208910</v>
      </c>
      <c r="E2358" t="s">
        <v>994</v>
      </c>
      <c r="F2358" t="s">
        <v>321</v>
      </c>
      <c r="G2358" t="s">
        <v>276</v>
      </c>
      <c r="H2358" t="s">
        <v>151</v>
      </c>
      <c r="I2358" t="s">
        <v>232</v>
      </c>
      <c r="J2358" t="s">
        <v>95</v>
      </c>
      <c r="K2358" t="s">
        <v>107</v>
      </c>
      <c r="L2358" t="s">
        <v>130</v>
      </c>
      <c r="M2358">
        <v>3</v>
      </c>
      <c r="N2358" s="47">
        <v>1590</v>
      </c>
      <c r="O2358" s="47">
        <v>0</v>
      </c>
      <c r="P2358" s="47">
        <v>0</v>
      </c>
      <c r="Q2358" s="47">
        <v>0</v>
      </c>
      <c r="R2358" s="47">
        <v>0</v>
      </c>
      <c r="S2358" s="47">
        <v>0</v>
      </c>
      <c r="T2358" s="47">
        <v>1566</v>
      </c>
      <c r="U2358" s="47">
        <v>-24</v>
      </c>
      <c r="V2358" t="s">
        <v>71</v>
      </c>
      <c r="W2358" t="s">
        <v>72</v>
      </c>
      <c r="X2358"/>
      <c r="Y2358" t="s">
        <v>240</v>
      </c>
      <c r="Z2358" s="43" t="str">
        <f>Raw_data[[#This Row],[Month]]&amp;Raw_data[[#This Row],[Locations]]&amp;Raw_data[[#This Row],[Looker2]]</f>
        <v>45292Dallas Ft WorthRTC</v>
      </c>
      <c r="AA2358" s="44" t="str">
        <f>IFERROR(VLOOKUP(Raw_data[[#This Row],[Description]],'LU Table'!$A$1:$B$50,2,0),"")</f>
        <v>RTC</v>
      </c>
      <c r="AB2358" s="44" t="str">
        <f>TRIM(MID(Raw_data[[#This Row],[Location]],LEN("Positive Recovery- ")+1,LEN(Raw_data[[#This Row],[Location]])))</f>
        <v>Dallas Ft Worth</v>
      </c>
      <c r="AC2358" s="45">
        <f t="shared" si="37"/>
        <v>45292</v>
      </c>
      <c r="AD2358" s="44" t="str">
        <f>VLOOKUP(Raw_data[[#This Row],[Locations]]&amp;Raw_data[[#This Row],[Looker2]],Category!A:E,5,0)</f>
        <v>Company Owned</v>
      </c>
      <c r="AE2358" s="44" t="str">
        <f>Raw_data[[#This Row],[Locations]]&amp;Raw_data[[#This Row],[Looker2]]</f>
        <v>Dallas Ft WorthRTC</v>
      </c>
    </row>
    <row r="2359" spans="1:31">
      <c r="A2359" s="15">
        <v>45316</v>
      </c>
      <c r="B2359" s="15">
        <v>45313</v>
      </c>
      <c r="C2359" t="s">
        <v>9</v>
      </c>
      <c r="D2359">
        <v>208911</v>
      </c>
      <c r="E2359" t="s">
        <v>803</v>
      </c>
      <c r="F2359" t="s">
        <v>804</v>
      </c>
      <c r="G2359" t="s">
        <v>805</v>
      </c>
      <c r="H2359" t="s">
        <v>157</v>
      </c>
      <c r="I2359" t="s">
        <v>232</v>
      </c>
      <c r="J2359" t="s">
        <v>17</v>
      </c>
      <c r="K2359" t="s">
        <v>76</v>
      </c>
      <c r="L2359" t="s">
        <v>129</v>
      </c>
      <c r="M2359">
        <v>1</v>
      </c>
      <c r="N2359" s="47">
        <v>300</v>
      </c>
      <c r="O2359" s="47">
        <v>0</v>
      </c>
      <c r="P2359" s="47">
        <v>0</v>
      </c>
      <c r="Q2359" s="47">
        <v>0</v>
      </c>
      <c r="R2359" s="47">
        <v>0</v>
      </c>
      <c r="S2359" s="47">
        <v>300</v>
      </c>
      <c r="T2359" s="47">
        <v>300</v>
      </c>
      <c r="U2359" s="47">
        <v>300</v>
      </c>
      <c r="V2359" t="s">
        <v>71</v>
      </c>
      <c r="W2359" t="s">
        <v>72</v>
      </c>
      <c r="X2359"/>
      <c r="Y2359" t="s">
        <v>240</v>
      </c>
      <c r="Z2359" s="43" t="str">
        <f>Raw_data[[#This Row],[Month]]&amp;Raw_data[[#This Row],[Locations]]&amp;Raw_data[[#This Row],[Looker2]]</f>
        <v>45292MontrosePHP</v>
      </c>
      <c r="AA2359" s="44" t="str">
        <f>IFERROR(VLOOKUP(Raw_data[[#This Row],[Description]],'LU Table'!$A$1:$B$50,2,0),"")</f>
        <v>PHP</v>
      </c>
      <c r="AB2359" s="44" t="str">
        <f>TRIM(MID(Raw_data[[#This Row],[Location]],LEN("Positive Recovery- ")+1,LEN(Raw_data[[#This Row],[Location]])))</f>
        <v>Montrose</v>
      </c>
      <c r="AC2359" s="45">
        <f t="shared" si="37"/>
        <v>45292</v>
      </c>
      <c r="AD2359" s="44" t="str">
        <f>VLOOKUP(Raw_data[[#This Row],[Locations]]&amp;Raw_data[[#This Row],[Looker2]],Category!A:E,5,0)</f>
        <v>Company Owned</v>
      </c>
      <c r="AE2359" s="44" t="str">
        <f>Raw_data[[#This Row],[Locations]]&amp;Raw_data[[#This Row],[Looker2]]</f>
        <v>MontrosePHP</v>
      </c>
    </row>
    <row r="2360" spans="1:31">
      <c r="A2360" s="15">
        <v>45316</v>
      </c>
      <c r="B2360" s="15">
        <v>45313</v>
      </c>
      <c r="C2360" t="s">
        <v>9</v>
      </c>
      <c r="D2360">
        <v>208912</v>
      </c>
      <c r="E2360" t="s">
        <v>820</v>
      </c>
      <c r="F2360" t="s">
        <v>287</v>
      </c>
      <c r="G2360" t="s">
        <v>325</v>
      </c>
      <c r="H2360" t="s">
        <v>167</v>
      </c>
      <c r="I2360" t="s">
        <v>232</v>
      </c>
      <c r="J2360" t="s">
        <v>87</v>
      </c>
      <c r="K2360" t="s">
        <v>76</v>
      </c>
      <c r="L2360" t="s">
        <v>129</v>
      </c>
      <c r="M2360">
        <v>1</v>
      </c>
      <c r="N2360" s="47">
        <v>425</v>
      </c>
      <c r="O2360" s="47">
        <v>0</v>
      </c>
      <c r="P2360" s="47">
        <v>0</v>
      </c>
      <c r="Q2360" s="47">
        <v>0</v>
      </c>
      <c r="R2360" s="47">
        <v>0</v>
      </c>
      <c r="S2360" s="47">
        <v>425</v>
      </c>
      <c r="T2360" s="47">
        <v>425</v>
      </c>
      <c r="U2360" s="47">
        <v>425</v>
      </c>
      <c r="V2360" t="s">
        <v>71</v>
      </c>
      <c r="W2360" t="s">
        <v>72</v>
      </c>
      <c r="X2360"/>
      <c r="Y2360" t="s">
        <v>240</v>
      </c>
      <c r="Z2360" s="43" t="str">
        <f>Raw_data[[#This Row],[Month]]&amp;Raw_data[[#This Row],[Locations]]&amp;Raw_data[[#This Row],[Looker2]]</f>
        <v>45292MontrosePHP</v>
      </c>
      <c r="AA2360" s="44" t="str">
        <f>IFERROR(VLOOKUP(Raw_data[[#This Row],[Description]],'LU Table'!$A$1:$B$50,2,0),"")</f>
        <v>PHP</v>
      </c>
      <c r="AB2360" s="44" t="str">
        <f>TRIM(MID(Raw_data[[#This Row],[Location]],LEN("Positive Recovery- ")+1,LEN(Raw_data[[#This Row],[Location]])))</f>
        <v>Montrose</v>
      </c>
      <c r="AC2360" s="45">
        <f t="shared" si="37"/>
        <v>45292</v>
      </c>
      <c r="AD2360" s="44" t="str">
        <f>VLOOKUP(Raw_data[[#This Row],[Locations]]&amp;Raw_data[[#This Row],[Looker2]],Category!A:E,5,0)</f>
        <v>Company Owned</v>
      </c>
      <c r="AE2360" s="44" t="str">
        <f>Raw_data[[#This Row],[Locations]]&amp;Raw_data[[#This Row],[Looker2]]</f>
        <v>MontrosePHP</v>
      </c>
    </row>
    <row r="2361" spans="1:31">
      <c r="A2361" s="15">
        <v>45316</v>
      </c>
      <c r="B2361" s="15">
        <v>45313</v>
      </c>
      <c r="C2361" t="s">
        <v>9</v>
      </c>
      <c r="D2361">
        <v>208913</v>
      </c>
      <c r="E2361" t="s">
        <v>141</v>
      </c>
      <c r="F2361" t="s">
        <v>478</v>
      </c>
      <c r="G2361" t="s">
        <v>325</v>
      </c>
      <c r="H2361" t="s">
        <v>157</v>
      </c>
      <c r="I2361" t="s">
        <v>232</v>
      </c>
      <c r="J2361" t="s">
        <v>89</v>
      </c>
      <c r="K2361" t="s">
        <v>76</v>
      </c>
      <c r="L2361" t="s">
        <v>129</v>
      </c>
      <c r="M2361">
        <v>1</v>
      </c>
      <c r="N2361" s="47">
        <v>365</v>
      </c>
      <c r="O2361" s="47">
        <v>0</v>
      </c>
      <c r="P2361" s="47">
        <v>0</v>
      </c>
      <c r="Q2361" s="47">
        <v>0</v>
      </c>
      <c r="R2361" s="47">
        <v>0</v>
      </c>
      <c r="S2361" s="47">
        <v>0</v>
      </c>
      <c r="T2361" s="47">
        <v>328.5</v>
      </c>
      <c r="U2361" s="47">
        <v>-36.5</v>
      </c>
      <c r="V2361" t="s">
        <v>71</v>
      </c>
      <c r="W2361" t="s">
        <v>72</v>
      </c>
      <c r="X2361"/>
      <c r="Y2361" t="s">
        <v>240</v>
      </c>
      <c r="Z2361" s="43" t="str">
        <f>Raw_data[[#This Row],[Month]]&amp;Raw_data[[#This Row],[Locations]]&amp;Raw_data[[#This Row],[Looker2]]</f>
        <v>45292MontrosePHP</v>
      </c>
      <c r="AA2361" s="44" t="str">
        <f>IFERROR(VLOOKUP(Raw_data[[#This Row],[Description]],'LU Table'!$A$1:$B$50,2,0),"")</f>
        <v>PHP</v>
      </c>
      <c r="AB2361" s="44" t="str">
        <f>TRIM(MID(Raw_data[[#This Row],[Location]],LEN("Positive Recovery- ")+1,LEN(Raw_data[[#This Row],[Location]])))</f>
        <v>Montrose</v>
      </c>
      <c r="AC2361" s="45">
        <f t="shared" si="37"/>
        <v>45292</v>
      </c>
      <c r="AD2361" s="44" t="str">
        <f>VLOOKUP(Raw_data[[#This Row],[Locations]]&amp;Raw_data[[#This Row],[Looker2]],Category!A:E,5,0)</f>
        <v>Company Owned</v>
      </c>
      <c r="AE2361" s="44" t="str">
        <f>Raw_data[[#This Row],[Locations]]&amp;Raw_data[[#This Row],[Looker2]]</f>
        <v>MontrosePHP</v>
      </c>
    </row>
    <row r="2362" spans="1:31">
      <c r="A2362" s="15">
        <v>45316</v>
      </c>
      <c r="B2362" s="15">
        <v>45314</v>
      </c>
      <c r="C2362" t="s">
        <v>9</v>
      </c>
      <c r="D2362">
        <v>208495</v>
      </c>
      <c r="E2362" t="s">
        <v>714</v>
      </c>
      <c r="F2362" t="s">
        <v>715</v>
      </c>
      <c r="G2362" t="s">
        <v>532</v>
      </c>
      <c r="H2362" t="s">
        <v>151</v>
      </c>
      <c r="I2362" t="s">
        <v>232</v>
      </c>
      <c r="J2362" t="s">
        <v>89</v>
      </c>
      <c r="K2362" t="s">
        <v>16</v>
      </c>
      <c r="L2362" t="s">
        <v>131</v>
      </c>
      <c r="M2362">
        <v>1</v>
      </c>
      <c r="N2362" s="47">
        <v>425</v>
      </c>
      <c r="O2362" s="47">
        <v>0</v>
      </c>
      <c r="P2362" s="47">
        <v>0</v>
      </c>
      <c r="Q2362" s="47">
        <v>0</v>
      </c>
      <c r="R2362" s="47">
        <v>0</v>
      </c>
      <c r="S2362" s="47">
        <v>0</v>
      </c>
      <c r="T2362" s="47">
        <v>382.5</v>
      </c>
      <c r="U2362" s="47">
        <v>-42.5</v>
      </c>
      <c r="V2362" t="s">
        <v>71</v>
      </c>
      <c r="W2362" t="s">
        <v>72</v>
      </c>
      <c r="X2362"/>
      <c r="Y2362" t="s">
        <v>240</v>
      </c>
      <c r="Z2362" s="43" t="str">
        <f>Raw_data[[#This Row],[Month]]&amp;Raw_data[[#This Row],[Locations]]&amp;Raw_data[[#This Row],[Looker2]]</f>
        <v>45292Garden OaksRTC</v>
      </c>
      <c r="AA2362" s="44" t="str">
        <f>IFERROR(VLOOKUP(Raw_data[[#This Row],[Description]],'LU Table'!$A$1:$B$50,2,0),"")</f>
        <v>RTC</v>
      </c>
      <c r="AB2362" s="44" t="str">
        <f>TRIM(MID(Raw_data[[#This Row],[Location]],LEN("Positive Recovery- ")+1,LEN(Raw_data[[#This Row],[Location]])))</f>
        <v>Garden Oaks</v>
      </c>
      <c r="AC2362" s="45">
        <f t="shared" si="37"/>
        <v>45292</v>
      </c>
      <c r="AD2362" s="44" t="str">
        <f>VLOOKUP(Raw_data[[#This Row],[Locations]]&amp;Raw_data[[#This Row],[Looker2]],Category!A:E,5,0)</f>
        <v>Company Owned</v>
      </c>
      <c r="AE2362" s="44" t="str">
        <f>Raw_data[[#This Row],[Locations]]&amp;Raw_data[[#This Row],[Looker2]]</f>
        <v>Garden OaksRTC</v>
      </c>
    </row>
    <row r="2363" spans="1:31">
      <c r="A2363" s="15">
        <v>45316</v>
      </c>
      <c r="B2363" s="15">
        <v>45314</v>
      </c>
      <c r="C2363" t="s">
        <v>9</v>
      </c>
      <c r="D2363">
        <v>208496</v>
      </c>
      <c r="E2363" t="s">
        <v>1061</v>
      </c>
      <c r="F2363" t="s">
        <v>278</v>
      </c>
      <c r="G2363" t="s">
        <v>1062</v>
      </c>
      <c r="H2363" t="s">
        <v>152</v>
      </c>
      <c r="I2363" t="s">
        <v>232</v>
      </c>
      <c r="J2363" t="s">
        <v>96</v>
      </c>
      <c r="K2363" t="s">
        <v>57</v>
      </c>
      <c r="L2363" t="s">
        <v>130</v>
      </c>
      <c r="M2363">
        <v>1</v>
      </c>
      <c r="N2363" s="47">
        <v>428</v>
      </c>
      <c r="O2363" s="47">
        <v>0</v>
      </c>
      <c r="P2363" s="47">
        <v>0</v>
      </c>
      <c r="Q2363" s="47">
        <v>0</v>
      </c>
      <c r="R2363" s="47">
        <v>0</v>
      </c>
      <c r="S2363" s="47">
        <v>0</v>
      </c>
      <c r="T2363" s="47">
        <v>385.2</v>
      </c>
      <c r="U2363" s="47">
        <v>-42.8</v>
      </c>
      <c r="V2363" t="s">
        <v>71</v>
      </c>
      <c r="W2363" t="s">
        <v>72</v>
      </c>
      <c r="X2363"/>
      <c r="Y2363" t="s">
        <v>240</v>
      </c>
      <c r="Z2363" s="43" t="str">
        <f>Raw_data[[#This Row],[Month]]&amp;Raw_data[[#This Row],[Locations]]&amp;Raw_data[[#This Row],[Looker2]]</f>
        <v>45292Hill CountryRTC</v>
      </c>
      <c r="AA2363" s="44" t="str">
        <f>IFERROR(VLOOKUP(Raw_data[[#This Row],[Description]],'LU Table'!$A$1:$B$50,2,0),"")</f>
        <v>RTC</v>
      </c>
      <c r="AB2363" s="44" t="str">
        <f>TRIM(MID(Raw_data[[#This Row],[Location]],LEN("Positive Recovery- ")+1,LEN(Raw_data[[#This Row],[Location]])))</f>
        <v>Hill Country</v>
      </c>
      <c r="AC2363" s="45">
        <f t="shared" si="37"/>
        <v>45292</v>
      </c>
      <c r="AD2363" s="44" t="str">
        <f>VLOOKUP(Raw_data[[#This Row],[Locations]]&amp;Raw_data[[#This Row],[Looker2]],Category!A:E,5,0)</f>
        <v>Company Owned</v>
      </c>
      <c r="AE2363" s="44" t="str">
        <f>Raw_data[[#This Row],[Locations]]&amp;Raw_data[[#This Row],[Looker2]]</f>
        <v>Hill CountryRTC</v>
      </c>
    </row>
    <row r="2364" spans="1:31">
      <c r="A2364" s="15">
        <v>45316</v>
      </c>
      <c r="B2364" s="15">
        <v>45314</v>
      </c>
      <c r="C2364" t="s">
        <v>9</v>
      </c>
      <c r="D2364">
        <v>208497</v>
      </c>
      <c r="E2364" t="s">
        <v>1111</v>
      </c>
      <c r="F2364" t="s">
        <v>1112</v>
      </c>
      <c r="G2364" t="s">
        <v>1113</v>
      </c>
      <c r="H2364" t="s">
        <v>151</v>
      </c>
      <c r="I2364" t="s">
        <v>232</v>
      </c>
      <c r="J2364" t="s">
        <v>17</v>
      </c>
      <c r="K2364" t="s">
        <v>16</v>
      </c>
      <c r="L2364" t="s">
        <v>131</v>
      </c>
      <c r="M2364">
        <v>1</v>
      </c>
      <c r="N2364" s="47">
        <v>400</v>
      </c>
      <c r="O2364" s="47">
        <v>0</v>
      </c>
      <c r="P2364" s="47">
        <v>0</v>
      </c>
      <c r="Q2364" s="47">
        <v>0</v>
      </c>
      <c r="R2364" s="47">
        <v>0</v>
      </c>
      <c r="S2364" s="47">
        <v>0</v>
      </c>
      <c r="T2364" s="47">
        <v>400</v>
      </c>
      <c r="U2364" s="47">
        <v>0</v>
      </c>
      <c r="V2364" t="s">
        <v>71</v>
      </c>
      <c r="W2364" t="s">
        <v>72</v>
      </c>
      <c r="X2364"/>
      <c r="Y2364" t="s">
        <v>240</v>
      </c>
      <c r="Z2364" s="43" t="str">
        <f>Raw_data[[#This Row],[Month]]&amp;Raw_data[[#This Row],[Locations]]&amp;Raw_data[[#This Row],[Looker2]]</f>
        <v>45292Garden OaksRTC</v>
      </c>
      <c r="AA2364" s="44" t="str">
        <f>IFERROR(VLOOKUP(Raw_data[[#This Row],[Description]],'LU Table'!$A$1:$B$50,2,0),"")</f>
        <v>RTC</v>
      </c>
      <c r="AB2364" s="44" t="str">
        <f>TRIM(MID(Raw_data[[#This Row],[Location]],LEN("Positive Recovery- ")+1,LEN(Raw_data[[#This Row],[Location]])))</f>
        <v>Garden Oaks</v>
      </c>
      <c r="AC2364" s="45">
        <f t="shared" si="37"/>
        <v>45292</v>
      </c>
      <c r="AD2364" s="44" t="str">
        <f>VLOOKUP(Raw_data[[#This Row],[Locations]]&amp;Raw_data[[#This Row],[Looker2]],Category!A:E,5,0)</f>
        <v>Company Owned</v>
      </c>
      <c r="AE2364" s="44" t="str">
        <f>Raw_data[[#This Row],[Locations]]&amp;Raw_data[[#This Row],[Looker2]]</f>
        <v>Garden OaksRTC</v>
      </c>
    </row>
    <row r="2365" spans="1:31">
      <c r="A2365" s="15">
        <v>45316</v>
      </c>
      <c r="B2365" s="15">
        <v>45314</v>
      </c>
      <c r="C2365" t="s">
        <v>9</v>
      </c>
      <c r="D2365">
        <v>208498</v>
      </c>
      <c r="E2365" t="s">
        <v>999</v>
      </c>
      <c r="F2365" t="s">
        <v>1000</v>
      </c>
      <c r="G2365" t="s">
        <v>317</v>
      </c>
      <c r="H2365" t="s">
        <v>151</v>
      </c>
      <c r="I2365" t="s">
        <v>232</v>
      </c>
      <c r="J2365" t="s">
        <v>88</v>
      </c>
      <c r="K2365" t="s">
        <v>16</v>
      </c>
      <c r="L2365" t="s">
        <v>131</v>
      </c>
      <c r="M2365">
        <v>1</v>
      </c>
      <c r="N2365" s="47">
        <v>500</v>
      </c>
      <c r="O2365" s="47">
        <v>0</v>
      </c>
      <c r="P2365" s="47">
        <v>0</v>
      </c>
      <c r="Q2365" s="47">
        <v>0</v>
      </c>
      <c r="R2365" s="47">
        <v>0</v>
      </c>
      <c r="S2365" s="47">
        <v>500</v>
      </c>
      <c r="T2365" s="47">
        <v>450</v>
      </c>
      <c r="U2365" s="47">
        <v>450</v>
      </c>
      <c r="V2365" t="s">
        <v>71</v>
      </c>
      <c r="W2365" t="s">
        <v>72</v>
      </c>
      <c r="X2365"/>
      <c r="Y2365" t="s">
        <v>240</v>
      </c>
      <c r="Z2365" s="43" t="str">
        <f>Raw_data[[#This Row],[Month]]&amp;Raw_data[[#This Row],[Locations]]&amp;Raw_data[[#This Row],[Looker2]]</f>
        <v>45292Garden OaksRTC</v>
      </c>
      <c r="AA2365" s="44" t="str">
        <f>IFERROR(VLOOKUP(Raw_data[[#This Row],[Description]],'LU Table'!$A$1:$B$50,2,0),"")</f>
        <v>RTC</v>
      </c>
      <c r="AB2365" s="44" t="str">
        <f>TRIM(MID(Raw_data[[#This Row],[Location]],LEN("Positive Recovery- ")+1,LEN(Raw_data[[#This Row],[Location]])))</f>
        <v>Garden Oaks</v>
      </c>
      <c r="AC2365" s="45">
        <f t="shared" si="37"/>
        <v>45292</v>
      </c>
      <c r="AD2365" s="44" t="str">
        <f>VLOOKUP(Raw_data[[#This Row],[Locations]]&amp;Raw_data[[#This Row],[Looker2]],Category!A:E,5,0)</f>
        <v>Company Owned</v>
      </c>
      <c r="AE2365" s="44" t="str">
        <f>Raw_data[[#This Row],[Locations]]&amp;Raw_data[[#This Row],[Looker2]]</f>
        <v>Garden OaksRTC</v>
      </c>
    </row>
    <row r="2366" spans="1:31">
      <c r="A2366" s="15">
        <v>45316</v>
      </c>
      <c r="B2366" s="15">
        <v>45314</v>
      </c>
      <c r="C2366" t="s">
        <v>9</v>
      </c>
      <c r="D2366">
        <v>208499</v>
      </c>
      <c r="E2366" t="s">
        <v>110</v>
      </c>
      <c r="F2366" t="s">
        <v>386</v>
      </c>
      <c r="G2366" t="s">
        <v>387</v>
      </c>
      <c r="H2366" t="s">
        <v>151</v>
      </c>
      <c r="I2366" t="s">
        <v>232</v>
      </c>
      <c r="J2366" t="s">
        <v>88</v>
      </c>
      <c r="K2366" t="s">
        <v>57</v>
      </c>
      <c r="L2366" t="s">
        <v>130</v>
      </c>
      <c r="M2366">
        <v>1</v>
      </c>
      <c r="N2366" s="47">
        <v>500</v>
      </c>
      <c r="O2366" s="47">
        <v>0</v>
      </c>
      <c r="P2366" s="47">
        <v>0</v>
      </c>
      <c r="Q2366" s="47">
        <v>0</v>
      </c>
      <c r="R2366" s="47">
        <v>0</v>
      </c>
      <c r="S2366" s="47">
        <v>500</v>
      </c>
      <c r="T2366" s="47">
        <v>450</v>
      </c>
      <c r="U2366" s="47">
        <v>450</v>
      </c>
      <c r="V2366" t="s">
        <v>71</v>
      </c>
      <c r="W2366" t="s">
        <v>72</v>
      </c>
      <c r="X2366"/>
      <c r="Y2366" t="s">
        <v>240</v>
      </c>
      <c r="Z2366" s="43" t="str">
        <f>Raw_data[[#This Row],[Month]]&amp;Raw_data[[#This Row],[Locations]]&amp;Raw_data[[#This Row],[Looker2]]</f>
        <v>45292Hill CountryRTC</v>
      </c>
      <c r="AA2366" s="44" t="str">
        <f>IFERROR(VLOOKUP(Raw_data[[#This Row],[Description]],'LU Table'!$A$1:$B$50,2,0),"")</f>
        <v>RTC</v>
      </c>
      <c r="AB2366" s="44" t="str">
        <f>TRIM(MID(Raw_data[[#This Row],[Location]],LEN("Positive Recovery- ")+1,LEN(Raw_data[[#This Row],[Location]])))</f>
        <v>Hill Country</v>
      </c>
      <c r="AC2366" s="45">
        <f t="shared" si="37"/>
        <v>45292</v>
      </c>
      <c r="AD2366" s="44" t="str">
        <f>VLOOKUP(Raw_data[[#This Row],[Locations]]&amp;Raw_data[[#This Row],[Looker2]],Category!A:E,5,0)</f>
        <v>Company Owned</v>
      </c>
      <c r="AE2366" s="44" t="str">
        <f>Raw_data[[#This Row],[Locations]]&amp;Raw_data[[#This Row],[Looker2]]</f>
        <v>Hill CountryRTC</v>
      </c>
    </row>
    <row r="2367" spans="1:31">
      <c r="A2367" s="15">
        <v>45316</v>
      </c>
      <c r="B2367" s="15">
        <v>45314</v>
      </c>
      <c r="C2367" t="s">
        <v>9</v>
      </c>
      <c r="D2367">
        <v>208500</v>
      </c>
      <c r="E2367" t="s">
        <v>1100</v>
      </c>
      <c r="F2367" t="s">
        <v>608</v>
      </c>
      <c r="G2367" t="s">
        <v>631</v>
      </c>
      <c r="H2367" t="s">
        <v>627</v>
      </c>
      <c r="I2367" t="s">
        <v>232</v>
      </c>
      <c r="J2367" t="s">
        <v>94</v>
      </c>
      <c r="K2367" t="s">
        <v>57</v>
      </c>
      <c r="L2367" t="s">
        <v>130</v>
      </c>
      <c r="M2367">
        <v>1</v>
      </c>
      <c r="N2367" s="47">
        <v>495</v>
      </c>
      <c r="O2367" s="47">
        <v>0</v>
      </c>
      <c r="P2367" s="47">
        <v>0</v>
      </c>
      <c r="Q2367" s="47">
        <v>0</v>
      </c>
      <c r="R2367" s="47">
        <v>0</v>
      </c>
      <c r="S2367" s="47">
        <v>495</v>
      </c>
      <c r="T2367" s="47">
        <v>445.5</v>
      </c>
      <c r="U2367" s="47">
        <v>445.5</v>
      </c>
      <c r="V2367" t="s">
        <v>71</v>
      </c>
      <c r="W2367" t="s">
        <v>72</v>
      </c>
      <c r="X2367"/>
      <c r="Y2367" t="s">
        <v>240</v>
      </c>
      <c r="Z2367" s="43" t="str">
        <f>Raw_data[[#This Row],[Month]]&amp;Raw_data[[#This Row],[Locations]]&amp;Raw_data[[#This Row],[Looker2]]</f>
        <v>45292Hill CountryRTC</v>
      </c>
      <c r="AA2367" s="44" t="str">
        <f>IFERROR(VLOOKUP(Raw_data[[#This Row],[Description]],'LU Table'!$A$1:$B$50,2,0),"")</f>
        <v>RTC</v>
      </c>
      <c r="AB2367" s="44" t="str">
        <f>TRIM(MID(Raw_data[[#This Row],[Location]],LEN("Positive Recovery- ")+1,LEN(Raw_data[[#This Row],[Location]])))</f>
        <v>Hill Country</v>
      </c>
      <c r="AC2367" s="45">
        <f t="shared" si="37"/>
        <v>45292</v>
      </c>
      <c r="AD2367" s="44" t="str">
        <f>VLOOKUP(Raw_data[[#This Row],[Locations]]&amp;Raw_data[[#This Row],[Looker2]],Category!A:E,5,0)</f>
        <v>Company Owned</v>
      </c>
      <c r="AE2367" s="44" t="str">
        <f>Raw_data[[#This Row],[Locations]]&amp;Raw_data[[#This Row],[Looker2]]</f>
        <v>Hill CountryRTC</v>
      </c>
    </row>
    <row r="2368" spans="1:31">
      <c r="A2368" s="15">
        <v>45316</v>
      </c>
      <c r="B2368" s="15">
        <v>45314</v>
      </c>
      <c r="C2368" t="s">
        <v>9</v>
      </c>
      <c r="D2368">
        <v>208501</v>
      </c>
      <c r="E2368" t="s">
        <v>1109</v>
      </c>
      <c r="F2368" t="s">
        <v>311</v>
      </c>
      <c r="G2368" t="s">
        <v>1110</v>
      </c>
      <c r="H2368" t="s">
        <v>151</v>
      </c>
      <c r="I2368" t="s">
        <v>232</v>
      </c>
      <c r="J2368" t="s">
        <v>17</v>
      </c>
      <c r="K2368" t="s">
        <v>57</v>
      </c>
      <c r="L2368" t="s">
        <v>130</v>
      </c>
      <c r="M2368">
        <v>1</v>
      </c>
      <c r="N2368" s="47">
        <v>518.75</v>
      </c>
      <c r="O2368" s="47">
        <v>0</v>
      </c>
      <c r="P2368" s="47">
        <v>0</v>
      </c>
      <c r="Q2368" s="47">
        <v>0</v>
      </c>
      <c r="R2368" s="47">
        <v>0</v>
      </c>
      <c r="S2368" s="47">
        <v>0</v>
      </c>
      <c r="T2368" s="47">
        <v>518.75</v>
      </c>
      <c r="U2368" s="47">
        <v>0</v>
      </c>
      <c r="V2368" t="s">
        <v>71</v>
      </c>
      <c r="W2368" t="s">
        <v>72</v>
      </c>
      <c r="X2368"/>
      <c r="Y2368" t="s">
        <v>240</v>
      </c>
      <c r="Z2368" s="43" t="str">
        <f>Raw_data[[#This Row],[Month]]&amp;Raw_data[[#This Row],[Locations]]&amp;Raw_data[[#This Row],[Looker2]]</f>
        <v>45292Hill CountryRTC</v>
      </c>
      <c r="AA2368" s="44" t="str">
        <f>IFERROR(VLOOKUP(Raw_data[[#This Row],[Description]],'LU Table'!$A$1:$B$50,2,0),"")</f>
        <v>RTC</v>
      </c>
      <c r="AB2368" s="44" t="str">
        <f>TRIM(MID(Raw_data[[#This Row],[Location]],LEN("Positive Recovery- ")+1,LEN(Raw_data[[#This Row],[Location]])))</f>
        <v>Hill Country</v>
      </c>
      <c r="AC2368" s="45">
        <f t="shared" si="37"/>
        <v>45292</v>
      </c>
      <c r="AD2368" s="44" t="str">
        <f>VLOOKUP(Raw_data[[#This Row],[Locations]]&amp;Raw_data[[#This Row],[Looker2]],Category!A:E,5,0)</f>
        <v>Company Owned</v>
      </c>
      <c r="AE2368" s="44" t="str">
        <f>Raw_data[[#This Row],[Locations]]&amp;Raw_data[[#This Row],[Looker2]]</f>
        <v>Hill CountryRTC</v>
      </c>
    </row>
    <row r="2369" spans="1:31">
      <c r="A2369" s="15">
        <v>45316</v>
      </c>
      <c r="B2369" s="15">
        <v>45314</v>
      </c>
      <c r="C2369" t="s">
        <v>9</v>
      </c>
      <c r="D2369">
        <v>208502</v>
      </c>
      <c r="E2369" t="s">
        <v>1072</v>
      </c>
      <c r="F2369" t="s">
        <v>321</v>
      </c>
      <c r="G2369" t="s">
        <v>1073</v>
      </c>
      <c r="H2369" t="s">
        <v>151</v>
      </c>
      <c r="I2369" t="s">
        <v>232</v>
      </c>
      <c r="J2369" t="s">
        <v>87</v>
      </c>
      <c r="K2369" t="s">
        <v>107</v>
      </c>
      <c r="L2369" t="s">
        <v>131</v>
      </c>
      <c r="M2369">
        <v>1</v>
      </c>
      <c r="N2369" s="47">
        <v>470</v>
      </c>
      <c r="O2369" s="47">
        <v>0</v>
      </c>
      <c r="P2369" s="47">
        <v>0</v>
      </c>
      <c r="Q2369" s="47">
        <v>0</v>
      </c>
      <c r="R2369" s="47">
        <v>0</v>
      </c>
      <c r="S2369" s="47">
        <v>470</v>
      </c>
      <c r="T2369" s="47">
        <v>423</v>
      </c>
      <c r="U2369" s="47">
        <v>423</v>
      </c>
      <c r="V2369" t="s">
        <v>71</v>
      </c>
      <c r="W2369" t="s">
        <v>72</v>
      </c>
      <c r="X2369"/>
      <c r="Y2369" t="s">
        <v>240</v>
      </c>
      <c r="Z2369" s="43" t="str">
        <f>Raw_data[[#This Row],[Month]]&amp;Raw_data[[#This Row],[Locations]]&amp;Raw_data[[#This Row],[Looker2]]</f>
        <v>45292Dallas Ft WorthRTC</v>
      </c>
      <c r="AA2369" s="44" t="str">
        <f>IFERROR(VLOOKUP(Raw_data[[#This Row],[Description]],'LU Table'!$A$1:$B$50,2,0),"")</f>
        <v>RTC</v>
      </c>
      <c r="AB2369" s="44" t="str">
        <f>TRIM(MID(Raw_data[[#This Row],[Location]],LEN("Positive Recovery- ")+1,LEN(Raw_data[[#This Row],[Location]])))</f>
        <v>Dallas Ft Worth</v>
      </c>
      <c r="AC2369" s="45">
        <f t="shared" si="37"/>
        <v>45292</v>
      </c>
      <c r="AD2369" s="44" t="str">
        <f>VLOOKUP(Raw_data[[#This Row],[Locations]]&amp;Raw_data[[#This Row],[Looker2]],Category!A:E,5,0)</f>
        <v>Company Owned</v>
      </c>
      <c r="AE2369" s="44" t="str">
        <f>Raw_data[[#This Row],[Locations]]&amp;Raw_data[[#This Row],[Looker2]]</f>
        <v>Dallas Ft WorthRTC</v>
      </c>
    </row>
    <row r="2370" spans="1:31">
      <c r="A2370" s="15">
        <v>45316</v>
      </c>
      <c r="B2370" s="15">
        <v>45314</v>
      </c>
      <c r="C2370" t="s">
        <v>9</v>
      </c>
      <c r="D2370">
        <v>208503</v>
      </c>
      <c r="E2370" t="s">
        <v>1127</v>
      </c>
      <c r="F2370" t="s">
        <v>1128</v>
      </c>
      <c r="G2370" t="s">
        <v>451</v>
      </c>
      <c r="H2370" t="s">
        <v>155</v>
      </c>
      <c r="I2370" t="s">
        <v>232</v>
      </c>
      <c r="J2370" t="s">
        <v>88</v>
      </c>
      <c r="K2370" t="s">
        <v>57</v>
      </c>
      <c r="L2370" t="s">
        <v>130</v>
      </c>
      <c r="M2370">
        <v>1</v>
      </c>
      <c r="N2370" s="47">
        <v>700</v>
      </c>
      <c r="O2370" s="47">
        <v>0</v>
      </c>
      <c r="P2370" s="47">
        <v>0</v>
      </c>
      <c r="Q2370" s="47">
        <v>0</v>
      </c>
      <c r="R2370" s="47">
        <v>0</v>
      </c>
      <c r="S2370" s="47">
        <v>0</v>
      </c>
      <c r="T2370" s="47">
        <v>630</v>
      </c>
      <c r="U2370" s="47">
        <v>-70</v>
      </c>
      <c r="V2370" t="s">
        <v>71</v>
      </c>
      <c r="W2370" t="s">
        <v>72</v>
      </c>
      <c r="X2370"/>
      <c r="Y2370" t="s">
        <v>240</v>
      </c>
      <c r="Z2370" s="43" t="str">
        <f>Raw_data[[#This Row],[Month]]&amp;Raw_data[[#This Row],[Locations]]&amp;Raw_data[[#This Row],[Looker2]]</f>
        <v>45292Hill CountryDetox</v>
      </c>
      <c r="AA2370" s="44" t="str">
        <f>IFERROR(VLOOKUP(Raw_data[[#This Row],[Description]],'LU Table'!$A$1:$B$50,2,0),"")</f>
        <v>Detox</v>
      </c>
      <c r="AB2370" s="44" t="str">
        <f>TRIM(MID(Raw_data[[#This Row],[Location]],LEN("Positive Recovery- ")+1,LEN(Raw_data[[#This Row],[Location]])))</f>
        <v>Hill Country</v>
      </c>
      <c r="AC2370" s="45">
        <f t="shared" si="37"/>
        <v>45292</v>
      </c>
      <c r="AD2370" s="44" t="str">
        <f>VLOOKUP(Raw_data[[#This Row],[Locations]]&amp;Raw_data[[#This Row],[Looker2]],Category!A:E,5,0)</f>
        <v>Company Owned</v>
      </c>
      <c r="AE2370" s="44" t="str">
        <f>Raw_data[[#This Row],[Locations]]&amp;Raw_data[[#This Row],[Looker2]]</f>
        <v>Hill CountryDetox</v>
      </c>
    </row>
    <row r="2371" spans="1:31">
      <c r="A2371" s="15">
        <v>45316</v>
      </c>
      <c r="B2371" s="15">
        <v>45314</v>
      </c>
      <c r="C2371" t="s">
        <v>9</v>
      </c>
      <c r="D2371">
        <v>208504</v>
      </c>
      <c r="E2371" t="s">
        <v>1108</v>
      </c>
      <c r="F2371" t="s">
        <v>349</v>
      </c>
      <c r="G2371" t="s">
        <v>490</v>
      </c>
      <c r="H2371" t="s">
        <v>151</v>
      </c>
      <c r="I2371" t="s">
        <v>232</v>
      </c>
      <c r="J2371" t="s">
        <v>89</v>
      </c>
      <c r="K2371" t="s">
        <v>16</v>
      </c>
      <c r="L2371" t="s">
        <v>131</v>
      </c>
      <c r="M2371">
        <v>1</v>
      </c>
      <c r="N2371" s="47">
        <v>425</v>
      </c>
      <c r="O2371" s="47">
        <v>0</v>
      </c>
      <c r="P2371" s="47">
        <v>0</v>
      </c>
      <c r="Q2371" s="47">
        <v>0</v>
      </c>
      <c r="R2371" s="47">
        <v>0</v>
      </c>
      <c r="S2371" s="47">
        <v>0</v>
      </c>
      <c r="T2371" s="47">
        <v>382.5</v>
      </c>
      <c r="U2371" s="47">
        <v>-42.5</v>
      </c>
      <c r="V2371" t="s">
        <v>71</v>
      </c>
      <c r="W2371" t="s">
        <v>72</v>
      </c>
      <c r="X2371"/>
      <c r="Y2371" t="s">
        <v>240</v>
      </c>
      <c r="Z2371" s="43" t="str">
        <f>Raw_data[[#This Row],[Month]]&amp;Raw_data[[#This Row],[Locations]]&amp;Raw_data[[#This Row],[Looker2]]</f>
        <v>45292Garden OaksRTC</v>
      </c>
      <c r="AA2371" s="44" t="str">
        <f>IFERROR(VLOOKUP(Raw_data[[#This Row],[Description]],'LU Table'!$A$1:$B$50,2,0),"")</f>
        <v>RTC</v>
      </c>
      <c r="AB2371" s="44" t="str">
        <f>TRIM(MID(Raw_data[[#This Row],[Location]],LEN("Positive Recovery- ")+1,LEN(Raw_data[[#This Row],[Location]])))</f>
        <v>Garden Oaks</v>
      </c>
      <c r="AC2371" s="45">
        <f t="shared" si="37"/>
        <v>45292</v>
      </c>
      <c r="AD2371" s="44" t="str">
        <f>VLOOKUP(Raw_data[[#This Row],[Locations]]&amp;Raw_data[[#This Row],[Looker2]],Category!A:E,5,0)</f>
        <v>Company Owned</v>
      </c>
      <c r="AE2371" s="44" t="str">
        <f>Raw_data[[#This Row],[Locations]]&amp;Raw_data[[#This Row],[Looker2]]</f>
        <v>Garden OaksRTC</v>
      </c>
    </row>
    <row r="2372" spans="1:31">
      <c r="A2372" s="15">
        <v>45316</v>
      </c>
      <c r="B2372" s="15">
        <v>45314</v>
      </c>
      <c r="C2372" t="s">
        <v>9</v>
      </c>
      <c r="D2372">
        <v>208505</v>
      </c>
      <c r="E2372" t="s">
        <v>1131</v>
      </c>
      <c r="F2372" t="s">
        <v>1132</v>
      </c>
      <c r="G2372" t="s">
        <v>1133</v>
      </c>
      <c r="H2372" t="s">
        <v>156</v>
      </c>
      <c r="I2372" t="s">
        <v>232</v>
      </c>
      <c r="J2372" t="s">
        <v>711</v>
      </c>
      <c r="K2372" t="s">
        <v>16</v>
      </c>
      <c r="L2372" t="s">
        <v>130</v>
      </c>
      <c r="M2372">
        <v>1</v>
      </c>
      <c r="N2372" s="47">
        <v>575.39</v>
      </c>
      <c r="O2372" s="47">
        <v>0</v>
      </c>
      <c r="P2372" s="47">
        <v>0</v>
      </c>
      <c r="Q2372" s="47">
        <v>0</v>
      </c>
      <c r="R2372" s="47">
        <v>0</v>
      </c>
      <c r="S2372" s="47">
        <v>575.39</v>
      </c>
      <c r="T2372" s="47">
        <v>517.85</v>
      </c>
      <c r="U2372" s="47">
        <v>517.85</v>
      </c>
      <c r="V2372" t="s">
        <v>71</v>
      </c>
      <c r="W2372" t="s">
        <v>72</v>
      </c>
      <c r="X2372"/>
      <c r="Y2372" t="s">
        <v>240</v>
      </c>
      <c r="Z2372" s="43" t="str">
        <f>Raw_data[[#This Row],[Month]]&amp;Raw_data[[#This Row],[Locations]]&amp;Raw_data[[#This Row],[Looker2]]</f>
        <v>45292Garden OaksDetox</v>
      </c>
      <c r="AA2372" s="44" t="str">
        <f>IFERROR(VLOOKUP(Raw_data[[#This Row],[Description]],'LU Table'!$A$1:$B$50,2,0),"")</f>
        <v>Detox</v>
      </c>
      <c r="AB2372" s="44" t="str">
        <f>TRIM(MID(Raw_data[[#This Row],[Location]],LEN("Positive Recovery- ")+1,LEN(Raw_data[[#This Row],[Location]])))</f>
        <v>Garden Oaks</v>
      </c>
      <c r="AC2372" s="45">
        <f t="shared" si="37"/>
        <v>45292</v>
      </c>
      <c r="AD2372" s="44" t="str">
        <f>VLOOKUP(Raw_data[[#This Row],[Locations]]&amp;Raw_data[[#This Row],[Looker2]],Category!A:E,5,0)</f>
        <v>Company Owned</v>
      </c>
      <c r="AE2372" s="44" t="str">
        <f>Raw_data[[#This Row],[Locations]]&amp;Raw_data[[#This Row],[Looker2]]</f>
        <v>Garden OaksDetox</v>
      </c>
    </row>
    <row r="2373" spans="1:31">
      <c r="A2373" s="15">
        <v>45316</v>
      </c>
      <c r="B2373" s="15">
        <v>45314</v>
      </c>
      <c r="C2373" t="s">
        <v>9</v>
      </c>
      <c r="D2373">
        <v>208506</v>
      </c>
      <c r="E2373" t="s">
        <v>1004</v>
      </c>
      <c r="F2373" t="s">
        <v>324</v>
      </c>
      <c r="G2373" t="s">
        <v>1005</v>
      </c>
      <c r="H2373" t="s">
        <v>151</v>
      </c>
      <c r="I2373" t="s">
        <v>232</v>
      </c>
      <c r="J2373" t="s">
        <v>806</v>
      </c>
      <c r="K2373" t="s">
        <v>16</v>
      </c>
      <c r="L2373" t="s">
        <v>130</v>
      </c>
      <c r="M2373">
        <v>1</v>
      </c>
      <c r="N2373" s="47">
        <v>470</v>
      </c>
      <c r="O2373" s="47">
        <v>0</v>
      </c>
      <c r="P2373" s="47">
        <v>0</v>
      </c>
      <c r="Q2373" s="47">
        <v>0</v>
      </c>
      <c r="R2373" s="47">
        <v>0</v>
      </c>
      <c r="S2373" s="47">
        <v>470</v>
      </c>
      <c r="T2373" s="47">
        <v>423</v>
      </c>
      <c r="U2373" s="47">
        <v>423</v>
      </c>
      <c r="V2373" t="s">
        <v>71</v>
      </c>
      <c r="W2373" t="s">
        <v>72</v>
      </c>
      <c r="X2373"/>
      <c r="Y2373" t="s">
        <v>240</v>
      </c>
      <c r="Z2373" s="43" t="str">
        <f>Raw_data[[#This Row],[Month]]&amp;Raw_data[[#This Row],[Locations]]&amp;Raw_data[[#This Row],[Looker2]]</f>
        <v>45292Garden OaksRTC</v>
      </c>
      <c r="AA2373" s="44" t="str">
        <f>IFERROR(VLOOKUP(Raw_data[[#This Row],[Description]],'LU Table'!$A$1:$B$50,2,0),"")</f>
        <v>RTC</v>
      </c>
      <c r="AB2373" s="44" t="str">
        <f>TRIM(MID(Raw_data[[#This Row],[Location]],LEN("Positive Recovery- ")+1,LEN(Raw_data[[#This Row],[Location]])))</f>
        <v>Garden Oaks</v>
      </c>
      <c r="AC2373" s="45">
        <f t="shared" si="37"/>
        <v>45292</v>
      </c>
      <c r="AD2373" s="44" t="str">
        <f>VLOOKUP(Raw_data[[#This Row],[Locations]]&amp;Raw_data[[#This Row],[Looker2]],Category!A:E,5,0)</f>
        <v>Company Owned</v>
      </c>
      <c r="AE2373" s="44" t="str">
        <f>Raw_data[[#This Row],[Locations]]&amp;Raw_data[[#This Row],[Looker2]]</f>
        <v>Garden OaksRTC</v>
      </c>
    </row>
    <row r="2374" spans="1:31">
      <c r="A2374" s="15">
        <v>45316</v>
      </c>
      <c r="B2374" s="15">
        <v>45314</v>
      </c>
      <c r="C2374" t="s">
        <v>9</v>
      </c>
      <c r="D2374">
        <v>208507</v>
      </c>
      <c r="E2374" t="s">
        <v>1125</v>
      </c>
      <c r="F2374" t="s">
        <v>255</v>
      </c>
      <c r="G2374" t="s">
        <v>539</v>
      </c>
      <c r="H2374" t="s">
        <v>151</v>
      </c>
      <c r="I2374" t="s">
        <v>232</v>
      </c>
      <c r="J2374" t="s">
        <v>17</v>
      </c>
      <c r="K2374" t="s">
        <v>107</v>
      </c>
      <c r="L2374" t="s">
        <v>131</v>
      </c>
      <c r="M2374">
        <v>1</v>
      </c>
      <c r="N2374" s="47">
        <v>500</v>
      </c>
      <c r="O2374" s="47">
        <v>0</v>
      </c>
      <c r="P2374" s="47">
        <v>0</v>
      </c>
      <c r="Q2374" s="47">
        <v>0</v>
      </c>
      <c r="R2374" s="47">
        <v>0</v>
      </c>
      <c r="S2374" s="47">
        <v>0</v>
      </c>
      <c r="T2374" s="47">
        <v>500</v>
      </c>
      <c r="U2374" s="47">
        <v>0</v>
      </c>
      <c r="V2374" t="s">
        <v>71</v>
      </c>
      <c r="W2374" t="s">
        <v>72</v>
      </c>
      <c r="X2374"/>
      <c r="Y2374" t="s">
        <v>240</v>
      </c>
      <c r="Z2374" s="43" t="str">
        <f>Raw_data[[#This Row],[Month]]&amp;Raw_data[[#This Row],[Locations]]&amp;Raw_data[[#This Row],[Looker2]]</f>
        <v>45292Dallas Ft WorthRTC</v>
      </c>
      <c r="AA2374" s="44" t="str">
        <f>IFERROR(VLOOKUP(Raw_data[[#This Row],[Description]],'LU Table'!$A$1:$B$50,2,0),"")</f>
        <v>RTC</v>
      </c>
      <c r="AB2374" s="44" t="str">
        <f>TRIM(MID(Raw_data[[#This Row],[Location]],LEN("Positive Recovery- ")+1,LEN(Raw_data[[#This Row],[Location]])))</f>
        <v>Dallas Ft Worth</v>
      </c>
      <c r="AC2374" s="45">
        <f t="shared" si="37"/>
        <v>45292</v>
      </c>
      <c r="AD2374" s="44" t="str">
        <f>VLOOKUP(Raw_data[[#This Row],[Locations]]&amp;Raw_data[[#This Row],[Looker2]],Category!A:E,5,0)</f>
        <v>Company Owned</v>
      </c>
      <c r="AE2374" s="44" t="str">
        <f>Raw_data[[#This Row],[Locations]]&amp;Raw_data[[#This Row],[Looker2]]</f>
        <v>Dallas Ft WorthRTC</v>
      </c>
    </row>
    <row r="2375" spans="1:31">
      <c r="A2375" s="15">
        <v>45316</v>
      </c>
      <c r="B2375" s="15">
        <v>45314</v>
      </c>
      <c r="C2375" t="s">
        <v>9</v>
      </c>
      <c r="D2375">
        <v>208508</v>
      </c>
      <c r="E2375" t="s">
        <v>1036</v>
      </c>
      <c r="F2375" t="s">
        <v>1037</v>
      </c>
      <c r="G2375" t="s">
        <v>1038</v>
      </c>
      <c r="H2375" t="s">
        <v>151</v>
      </c>
      <c r="I2375" t="s">
        <v>232</v>
      </c>
      <c r="J2375" t="s">
        <v>89</v>
      </c>
      <c r="K2375" t="s">
        <v>16</v>
      </c>
      <c r="L2375" t="s">
        <v>131</v>
      </c>
      <c r="M2375">
        <v>1</v>
      </c>
      <c r="N2375" s="47">
        <v>425</v>
      </c>
      <c r="O2375" s="47">
        <v>0</v>
      </c>
      <c r="P2375" s="47">
        <v>0</v>
      </c>
      <c r="Q2375" s="47">
        <v>0</v>
      </c>
      <c r="R2375" s="47">
        <v>0</v>
      </c>
      <c r="S2375" s="47">
        <v>0</v>
      </c>
      <c r="T2375" s="47">
        <v>382.5</v>
      </c>
      <c r="U2375" s="47">
        <v>-42.5</v>
      </c>
      <c r="V2375" t="s">
        <v>71</v>
      </c>
      <c r="W2375" t="s">
        <v>72</v>
      </c>
      <c r="X2375"/>
      <c r="Y2375" t="s">
        <v>240</v>
      </c>
      <c r="Z2375" s="43" t="str">
        <f>Raw_data[[#This Row],[Month]]&amp;Raw_data[[#This Row],[Locations]]&amp;Raw_data[[#This Row],[Looker2]]</f>
        <v>45292Garden OaksRTC</v>
      </c>
      <c r="AA2375" s="44" t="str">
        <f>IFERROR(VLOOKUP(Raw_data[[#This Row],[Description]],'LU Table'!$A$1:$B$50,2,0),"")</f>
        <v>RTC</v>
      </c>
      <c r="AB2375" s="44" t="str">
        <f>TRIM(MID(Raw_data[[#This Row],[Location]],LEN("Positive Recovery- ")+1,LEN(Raw_data[[#This Row],[Location]])))</f>
        <v>Garden Oaks</v>
      </c>
      <c r="AC2375" s="45">
        <f t="shared" si="37"/>
        <v>45292</v>
      </c>
      <c r="AD2375" s="44" t="str">
        <f>VLOOKUP(Raw_data[[#This Row],[Locations]]&amp;Raw_data[[#This Row],[Looker2]],Category!A:E,5,0)</f>
        <v>Company Owned</v>
      </c>
      <c r="AE2375" s="44" t="str">
        <f>Raw_data[[#This Row],[Locations]]&amp;Raw_data[[#This Row],[Looker2]]</f>
        <v>Garden OaksRTC</v>
      </c>
    </row>
    <row r="2376" spans="1:31">
      <c r="A2376" s="15">
        <v>45316</v>
      </c>
      <c r="B2376" s="15">
        <v>45314</v>
      </c>
      <c r="C2376" t="s">
        <v>9</v>
      </c>
      <c r="D2376">
        <v>208509</v>
      </c>
      <c r="E2376" t="s">
        <v>1129</v>
      </c>
      <c r="F2376" t="s">
        <v>284</v>
      </c>
      <c r="G2376" t="s">
        <v>1130</v>
      </c>
      <c r="H2376" t="s">
        <v>151</v>
      </c>
      <c r="I2376" t="s">
        <v>232</v>
      </c>
      <c r="J2376" t="s">
        <v>103</v>
      </c>
      <c r="K2376" t="s">
        <v>57</v>
      </c>
      <c r="L2376" t="s">
        <v>131</v>
      </c>
      <c r="M2376">
        <v>1</v>
      </c>
      <c r="N2376" s="47">
        <v>500</v>
      </c>
      <c r="O2376" s="47">
        <v>0</v>
      </c>
      <c r="P2376" s="47">
        <v>0</v>
      </c>
      <c r="Q2376" s="47">
        <v>0</v>
      </c>
      <c r="R2376" s="47">
        <v>0</v>
      </c>
      <c r="S2376" s="47">
        <v>0</v>
      </c>
      <c r="T2376" s="47">
        <v>450</v>
      </c>
      <c r="U2376" s="47">
        <v>200</v>
      </c>
      <c r="V2376" t="s">
        <v>71</v>
      </c>
      <c r="W2376" t="s">
        <v>72</v>
      </c>
      <c r="X2376"/>
      <c r="Y2376" t="s">
        <v>240</v>
      </c>
      <c r="Z2376" s="43" t="str">
        <f>Raw_data[[#This Row],[Month]]&amp;Raw_data[[#This Row],[Locations]]&amp;Raw_data[[#This Row],[Looker2]]</f>
        <v>45292Hill CountryRTC</v>
      </c>
      <c r="AA2376" s="44" t="str">
        <f>IFERROR(VLOOKUP(Raw_data[[#This Row],[Description]],'LU Table'!$A$1:$B$50,2,0),"")</f>
        <v>RTC</v>
      </c>
      <c r="AB2376" s="44" t="str">
        <f>TRIM(MID(Raw_data[[#This Row],[Location]],LEN("Positive Recovery- ")+1,LEN(Raw_data[[#This Row],[Location]])))</f>
        <v>Hill Country</v>
      </c>
      <c r="AC2376" s="45">
        <f t="shared" si="37"/>
        <v>45292</v>
      </c>
      <c r="AD2376" s="44" t="str">
        <f>VLOOKUP(Raw_data[[#This Row],[Locations]]&amp;Raw_data[[#This Row],[Looker2]],Category!A:E,5,0)</f>
        <v>Company Owned</v>
      </c>
      <c r="AE2376" s="44" t="str">
        <f>Raw_data[[#This Row],[Locations]]&amp;Raw_data[[#This Row],[Looker2]]</f>
        <v>Hill CountryRTC</v>
      </c>
    </row>
    <row r="2377" spans="1:31">
      <c r="A2377" s="15">
        <v>45316</v>
      </c>
      <c r="B2377" s="15">
        <v>45314</v>
      </c>
      <c r="C2377" t="s">
        <v>9</v>
      </c>
      <c r="D2377">
        <v>208510</v>
      </c>
      <c r="E2377" t="s">
        <v>963</v>
      </c>
      <c r="F2377" t="s">
        <v>964</v>
      </c>
      <c r="G2377" t="s">
        <v>965</v>
      </c>
      <c r="H2377" t="s">
        <v>151</v>
      </c>
      <c r="I2377" t="s">
        <v>232</v>
      </c>
      <c r="J2377" t="s">
        <v>87</v>
      </c>
      <c r="K2377" t="s">
        <v>16</v>
      </c>
      <c r="L2377" t="s">
        <v>130</v>
      </c>
      <c r="M2377">
        <v>1</v>
      </c>
      <c r="N2377" s="47">
        <v>470</v>
      </c>
      <c r="O2377" s="47">
        <v>0</v>
      </c>
      <c r="P2377" s="47">
        <v>0</v>
      </c>
      <c r="Q2377" s="47">
        <v>0</v>
      </c>
      <c r="R2377" s="47">
        <v>0</v>
      </c>
      <c r="S2377" s="47">
        <v>470</v>
      </c>
      <c r="T2377" s="47">
        <v>423</v>
      </c>
      <c r="U2377" s="47">
        <v>423</v>
      </c>
      <c r="V2377" t="s">
        <v>71</v>
      </c>
      <c r="W2377" t="s">
        <v>72</v>
      </c>
      <c r="X2377"/>
      <c r="Y2377" t="s">
        <v>240</v>
      </c>
      <c r="Z2377" s="43" t="str">
        <f>Raw_data[[#This Row],[Month]]&amp;Raw_data[[#This Row],[Locations]]&amp;Raw_data[[#This Row],[Looker2]]</f>
        <v>45292Garden OaksRTC</v>
      </c>
      <c r="AA2377" s="44" t="str">
        <f>IFERROR(VLOOKUP(Raw_data[[#This Row],[Description]],'LU Table'!$A$1:$B$50,2,0),"")</f>
        <v>RTC</v>
      </c>
      <c r="AB2377" s="44" t="str">
        <f>TRIM(MID(Raw_data[[#This Row],[Location]],LEN("Positive Recovery- ")+1,LEN(Raw_data[[#This Row],[Location]])))</f>
        <v>Garden Oaks</v>
      </c>
      <c r="AC2377" s="45">
        <f t="shared" si="37"/>
        <v>45292</v>
      </c>
      <c r="AD2377" s="44" t="str">
        <f>VLOOKUP(Raw_data[[#This Row],[Locations]]&amp;Raw_data[[#This Row],[Looker2]],Category!A:E,5,0)</f>
        <v>Company Owned</v>
      </c>
      <c r="AE2377" s="44" t="str">
        <f>Raw_data[[#This Row],[Locations]]&amp;Raw_data[[#This Row],[Looker2]]</f>
        <v>Garden OaksRTC</v>
      </c>
    </row>
    <row r="2378" spans="1:31">
      <c r="A2378" s="15">
        <v>45316</v>
      </c>
      <c r="B2378" s="15">
        <v>45314</v>
      </c>
      <c r="C2378" t="s">
        <v>9</v>
      </c>
      <c r="D2378">
        <v>208511</v>
      </c>
      <c r="E2378" t="s">
        <v>1058</v>
      </c>
      <c r="F2378" t="s">
        <v>1059</v>
      </c>
      <c r="G2378" t="s">
        <v>1060</v>
      </c>
      <c r="H2378" t="s">
        <v>151</v>
      </c>
      <c r="I2378" t="s">
        <v>232</v>
      </c>
      <c r="J2378" t="s">
        <v>89</v>
      </c>
      <c r="K2378" t="s">
        <v>16</v>
      </c>
      <c r="L2378" t="s">
        <v>131</v>
      </c>
      <c r="M2378">
        <v>1</v>
      </c>
      <c r="N2378" s="47">
        <v>425</v>
      </c>
      <c r="O2378" s="47">
        <v>0</v>
      </c>
      <c r="P2378" s="47">
        <v>0</v>
      </c>
      <c r="Q2378" s="47">
        <v>0</v>
      </c>
      <c r="R2378" s="47">
        <v>0</v>
      </c>
      <c r="S2378" s="47">
        <v>0</v>
      </c>
      <c r="T2378" s="47">
        <v>382.5</v>
      </c>
      <c r="U2378" s="47">
        <v>-42.5</v>
      </c>
      <c r="V2378" t="s">
        <v>71</v>
      </c>
      <c r="W2378" t="s">
        <v>72</v>
      </c>
      <c r="X2378"/>
      <c r="Y2378" t="s">
        <v>240</v>
      </c>
      <c r="Z2378" s="43" t="str">
        <f>Raw_data[[#This Row],[Month]]&amp;Raw_data[[#This Row],[Locations]]&amp;Raw_data[[#This Row],[Looker2]]</f>
        <v>45292Garden OaksRTC</v>
      </c>
      <c r="AA2378" s="44" t="str">
        <f>IFERROR(VLOOKUP(Raw_data[[#This Row],[Description]],'LU Table'!$A$1:$B$50,2,0),"")</f>
        <v>RTC</v>
      </c>
      <c r="AB2378" s="44" t="str">
        <f>TRIM(MID(Raw_data[[#This Row],[Location]],LEN("Positive Recovery- ")+1,LEN(Raw_data[[#This Row],[Location]])))</f>
        <v>Garden Oaks</v>
      </c>
      <c r="AC2378" s="45">
        <f t="shared" si="37"/>
        <v>45292</v>
      </c>
      <c r="AD2378" s="44" t="str">
        <f>VLOOKUP(Raw_data[[#This Row],[Locations]]&amp;Raw_data[[#This Row],[Looker2]],Category!A:E,5,0)</f>
        <v>Company Owned</v>
      </c>
      <c r="AE2378" s="44" t="str">
        <f>Raw_data[[#This Row],[Locations]]&amp;Raw_data[[#This Row],[Looker2]]</f>
        <v>Garden OaksRTC</v>
      </c>
    </row>
    <row r="2379" spans="1:31">
      <c r="A2379" s="15">
        <v>45316</v>
      </c>
      <c r="B2379" s="15">
        <v>45314</v>
      </c>
      <c r="C2379" t="s">
        <v>9</v>
      </c>
      <c r="D2379">
        <v>208512</v>
      </c>
      <c r="E2379" t="s">
        <v>1126</v>
      </c>
      <c r="F2379" t="s">
        <v>439</v>
      </c>
      <c r="G2379" t="s">
        <v>604</v>
      </c>
      <c r="H2379" t="s">
        <v>155</v>
      </c>
      <c r="I2379" t="s">
        <v>232</v>
      </c>
      <c r="J2379" t="s">
        <v>88</v>
      </c>
      <c r="K2379" t="s">
        <v>57</v>
      </c>
      <c r="L2379" t="s">
        <v>130</v>
      </c>
      <c r="M2379">
        <v>1</v>
      </c>
      <c r="N2379" s="47">
        <v>700</v>
      </c>
      <c r="O2379" s="47">
        <v>0</v>
      </c>
      <c r="P2379" s="47">
        <v>0</v>
      </c>
      <c r="Q2379" s="47">
        <v>0</v>
      </c>
      <c r="R2379" s="47">
        <v>0</v>
      </c>
      <c r="S2379" s="47">
        <v>700</v>
      </c>
      <c r="T2379" s="47">
        <v>630</v>
      </c>
      <c r="U2379" s="47">
        <v>630</v>
      </c>
      <c r="V2379" t="s">
        <v>71</v>
      </c>
      <c r="W2379" t="s">
        <v>72</v>
      </c>
      <c r="X2379"/>
      <c r="Y2379" t="s">
        <v>240</v>
      </c>
      <c r="Z2379" s="43" t="str">
        <f>Raw_data[[#This Row],[Month]]&amp;Raw_data[[#This Row],[Locations]]&amp;Raw_data[[#This Row],[Looker2]]</f>
        <v>45292Hill CountryDetox</v>
      </c>
      <c r="AA2379" s="44" t="str">
        <f>IFERROR(VLOOKUP(Raw_data[[#This Row],[Description]],'LU Table'!$A$1:$B$50,2,0),"")</f>
        <v>Detox</v>
      </c>
      <c r="AB2379" s="44" t="str">
        <f>TRIM(MID(Raw_data[[#This Row],[Location]],LEN("Positive Recovery- ")+1,LEN(Raw_data[[#This Row],[Location]])))</f>
        <v>Hill Country</v>
      </c>
      <c r="AC2379" s="45">
        <f t="shared" si="37"/>
        <v>45292</v>
      </c>
      <c r="AD2379" s="44" t="str">
        <f>VLOOKUP(Raw_data[[#This Row],[Locations]]&amp;Raw_data[[#This Row],[Looker2]],Category!A:E,5,0)</f>
        <v>Company Owned</v>
      </c>
      <c r="AE2379" s="44" t="str">
        <f>Raw_data[[#This Row],[Locations]]&amp;Raw_data[[#This Row],[Looker2]]</f>
        <v>Hill CountryDetox</v>
      </c>
    </row>
    <row r="2380" spans="1:31">
      <c r="A2380" s="15">
        <v>45316</v>
      </c>
      <c r="B2380" s="15">
        <v>45314</v>
      </c>
      <c r="C2380" t="s">
        <v>9</v>
      </c>
      <c r="D2380">
        <v>208513</v>
      </c>
      <c r="E2380" t="s">
        <v>1003</v>
      </c>
      <c r="F2380" t="s">
        <v>491</v>
      </c>
      <c r="G2380" t="s">
        <v>393</v>
      </c>
      <c r="H2380" t="s">
        <v>151</v>
      </c>
      <c r="I2380" t="s">
        <v>232</v>
      </c>
      <c r="J2380" t="s">
        <v>87</v>
      </c>
      <c r="K2380" t="s">
        <v>107</v>
      </c>
      <c r="L2380" t="s">
        <v>130</v>
      </c>
      <c r="M2380">
        <v>1</v>
      </c>
      <c r="N2380" s="47">
        <v>470</v>
      </c>
      <c r="O2380" s="47">
        <v>0</v>
      </c>
      <c r="P2380" s="47">
        <v>0</v>
      </c>
      <c r="Q2380" s="47">
        <v>0</v>
      </c>
      <c r="R2380" s="47">
        <v>0</v>
      </c>
      <c r="S2380" s="47">
        <v>470</v>
      </c>
      <c r="T2380" s="47">
        <v>423</v>
      </c>
      <c r="U2380" s="47">
        <v>423</v>
      </c>
      <c r="V2380" t="s">
        <v>71</v>
      </c>
      <c r="W2380" t="s">
        <v>72</v>
      </c>
      <c r="X2380"/>
      <c r="Y2380" t="s">
        <v>240</v>
      </c>
      <c r="Z2380" s="43" t="str">
        <f>Raw_data[[#This Row],[Month]]&amp;Raw_data[[#This Row],[Locations]]&amp;Raw_data[[#This Row],[Looker2]]</f>
        <v>45292Dallas Ft WorthRTC</v>
      </c>
      <c r="AA2380" s="44" t="str">
        <f>IFERROR(VLOOKUP(Raw_data[[#This Row],[Description]],'LU Table'!$A$1:$B$50,2,0),"")</f>
        <v>RTC</v>
      </c>
      <c r="AB2380" s="44" t="str">
        <f>TRIM(MID(Raw_data[[#This Row],[Location]],LEN("Positive Recovery- ")+1,LEN(Raw_data[[#This Row],[Location]])))</f>
        <v>Dallas Ft Worth</v>
      </c>
      <c r="AC2380" s="45">
        <f t="shared" si="37"/>
        <v>45292</v>
      </c>
      <c r="AD2380" s="44" t="str">
        <f>VLOOKUP(Raw_data[[#This Row],[Locations]]&amp;Raw_data[[#This Row],[Looker2]],Category!A:E,5,0)</f>
        <v>Company Owned</v>
      </c>
      <c r="AE2380" s="44" t="str">
        <f>Raw_data[[#This Row],[Locations]]&amp;Raw_data[[#This Row],[Looker2]]</f>
        <v>Dallas Ft WorthRTC</v>
      </c>
    </row>
    <row r="2381" spans="1:31">
      <c r="A2381" s="15">
        <v>45316</v>
      </c>
      <c r="B2381" s="15">
        <v>45314</v>
      </c>
      <c r="C2381" t="s">
        <v>9</v>
      </c>
      <c r="D2381">
        <v>208514</v>
      </c>
      <c r="E2381" t="s">
        <v>1098</v>
      </c>
      <c r="F2381" t="s">
        <v>464</v>
      </c>
      <c r="G2381" t="s">
        <v>1099</v>
      </c>
      <c r="H2381" t="s">
        <v>151</v>
      </c>
      <c r="I2381" t="s">
        <v>232</v>
      </c>
      <c r="J2381" t="s">
        <v>88</v>
      </c>
      <c r="K2381" t="s">
        <v>107</v>
      </c>
      <c r="L2381" t="s">
        <v>131</v>
      </c>
      <c r="M2381">
        <v>1</v>
      </c>
      <c r="N2381" s="47">
        <v>500</v>
      </c>
      <c r="O2381" s="47">
        <v>0</v>
      </c>
      <c r="P2381" s="47">
        <v>0</v>
      </c>
      <c r="Q2381" s="47">
        <v>0</v>
      </c>
      <c r="R2381" s="47">
        <v>0</v>
      </c>
      <c r="S2381" s="47">
        <v>0</v>
      </c>
      <c r="T2381" s="47">
        <v>450</v>
      </c>
      <c r="U2381" s="47">
        <v>50</v>
      </c>
      <c r="V2381" t="s">
        <v>71</v>
      </c>
      <c r="W2381" t="s">
        <v>72</v>
      </c>
      <c r="X2381"/>
      <c r="Y2381" t="s">
        <v>240</v>
      </c>
      <c r="Z2381" s="43" t="str">
        <f>Raw_data[[#This Row],[Month]]&amp;Raw_data[[#This Row],[Locations]]&amp;Raw_data[[#This Row],[Looker2]]</f>
        <v>45292Dallas Ft WorthRTC</v>
      </c>
      <c r="AA2381" s="44" t="str">
        <f>IFERROR(VLOOKUP(Raw_data[[#This Row],[Description]],'LU Table'!$A$1:$B$50,2,0),"")</f>
        <v>RTC</v>
      </c>
      <c r="AB2381" s="44" t="str">
        <f>TRIM(MID(Raw_data[[#This Row],[Location]],LEN("Positive Recovery- ")+1,LEN(Raw_data[[#This Row],[Location]])))</f>
        <v>Dallas Ft Worth</v>
      </c>
      <c r="AC2381" s="45">
        <f t="shared" si="37"/>
        <v>45292</v>
      </c>
      <c r="AD2381" s="44" t="str">
        <f>VLOOKUP(Raw_data[[#This Row],[Locations]]&amp;Raw_data[[#This Row],[Looker2]],Category!A:E,5,0)</f>
        <v>Company Owned</v>
      </c>
      <c r="AE2381" s="44" t="str">
        <f>Raw_data[[#This Row],[Locations]]&amp;Raw_data[[#This Row],[Looker2]]</f>
        <v>Dallas Ft WorthRTC</v>
      </c>
    </row>
    <row r="2382" spans="1:31">
      <c r="A2382" s="15">
        <v>45316</v>
      </c>
      <c r="B2382" s="15">
        <v>45314</v>
      </c>
      <c r="C2382" t="s">
        <v>9</v>
      </c>
      <c r="D2382">
        <v>208515</v>
      </c>
      <c r="E2382" t="s">
        <v>807</v>
      </c>
      <c r="F2382" t="s">
        <v>405</v>
      </c>
      <c r="G2382" t="s">
        <v>808</v>
      </c>
      <c r="H2382" t="s">
        <v>173</v>
      </c>
      <c r="I2382" t="s">
        <v>232</v>
      </c>
      <c r="J2382" t="s">
        <v>96</v>
      </c>
      <c r="K2382" t="s">
        <v>57</v>
      </c>
      <c r="L2382" t="s">
        <v>128</v>
      </c>
      <c r="M2382">
        <v>1</v>
      </c>
      <c r="N2382" s="47">
        <v>364</v>
      </c>
      <c r="O2382" s="47">
        <v>0</v>
      </c>
      <c r="P2382" s="47">
        <v>0</v>
      </c>
      <c r="Q2382" s="47">
        <v>0</v>
      </c>
      <c r="R2382" s="47">
        <v>0</v>
      </c>
      <c r="S2382" s="47">
        <v>0</v>
      </c>
      <c r="T2382" s="47">
        <v>327.60000000000002</v>
      </c>
      <c r="U2382" s="47">
        <v>327.60000000000002</v>
      </c>
      <c r="V2382" t="s">
        <v>71</v>
      </c>
      <c r="W2382" t="s">
        <v>72</v>
      </c>
      <c r="X2382"/>
      <c r="Y2382" t="s">
        <v>240</v>
      </c>
      <c r="Z2382" s="43" t="str">
        <f>Raw_data[[#This Row],[Month]]&amp;Raw_data[[#This Row],[Locations]]&amp;Raw_data[[#This Row],[Looker2]]</f>
        <v>45292Hill CountryRTC</v>
      </c>
      <c r="AA2382" s="44" t="str">
        <f>IFERROR(VLOOKUP(Raw_data[[#This Row],[Description]],'LU Table'!$A$1:$B$50,2,0),"")</f>
        <v>RTC</v>
      </c>
      <c r="AB2382" s="44" t="str">
        <f>TRIM(MID(Raw_data[[#This Row],[Location]],LEN("Positive Recovery- ")+1,LEN(Raw_data[[#This Row],[Location]])))</f>
        <v>Hill Country</v>
      </c>
      <c r="AC2382" s="45">
        <f t="shared" si="37"/>
        <v>45292</v>
      </c>
      <c r="AD2382" s="44" t="str">
        <f>VLOOKUP(Raw_data[[#This Row],[Locations]]&amp;Raw_data[[#This Row],[Looker2]],Category!A:E,5,0)</f>
        <v>Company Owned</v>
      </c>
      <c r="AE2382" s="44" t="str">
        <f>Raw_data[[#This Row],[Locations]]&amp;Raw_data[[#This Row],[Looker2]]</f>
        <v>Hill CountryRTC</v>
      </c>
    </row>
    <row r="2383" spans="1:31">
      <c r="A2383" s="15">
        <v>45316</v>
      </c>
      <c r="B2383" s="15">
        <v>45314</v>
      </c>
      <c r="C2383" t="s">
        <v>9</v>
      </c>
      <c r="D2383">
        <v>208516</v>
      </c>
      <c r="E2383" t="s">
        <v>228</v>
      </c>
      <c r="F2383" t="s">
        <v>377</v>
      </c>
      <c r="G2383" t="s">
        <v>542</v>
      </c>
      <c r="H2383" t="s">
        <v>151</v>
      </c>
      <c r="I2383" t="s">
        <v>232</v>
      </c>
      <c r="J2383" t="s">
        <v>17</v>
      </c>
      <c r="K2383" t="s">
        <v>16</v>
      </c>
      <c r="L2383" t="s">
        <v>131</v>
      </c>
      <c r="M2383">
        <v>1</v>
      </c>
      <c r="N2383" s="47">
        <v>400</v>
      </c>
      <c r="O2383" s="47">
        <v>0</v>
      </c>
      <c r="P2383" s="47">
        <v>0</v>
      </c>
      <c r="Q2383" s="47">
        <v>0</v>
      </c>
      <c r="R2383" s="47">
        <v>0</v>
      </c>
      <c r="S2383" s="47">
        <v>0</v>
      </c>
      <c r="T2383" s="47">
        <v>400</v>
      </c>
      <c r="U2383" s="47">
        <v>0</v>
      </c>
      <c r="V2383" t="s">
        <v>71</v>
      </c>
      <c r="W2383" t="s">
        <v>72</v>
      </c>
      <c r="X2383"/>
      <c r="Y2383" t="s">
        <v>240</v>
      </c>
      <c r="Z2383" s="43" t="str">
        <f>Raw_data[[#This Row],[Month]]&amp;Raw_data[[#This Row],[Locations]]&amp;Raw_data[[#This Row],[Looker2]]</f>
        <v>45292Garden OaksRTC</v>
      </c>
      <c r="AA2383" s="44" t="str">
        <f>IFERROR(VLOOKUP(Raw_data[[#This Row],[Description]],'LU Table'!$A$1:$B$50,2,0),"")</f>
        <v>RTC</v>
      </c>
      <c r="AB2383" s="44" t="str">
        <f>TRIM(MID(Raw_data[[#This Row],[Location]],LEN("Positive Recovery- ")+1,LEN(Raw_data[[#This Row],[Location]])))</f>
        <v>Garden Oaks</v>
      </c>
      <c r="AC2383" s="45">
        <f t="shared" si="37"/>
        <v>45292</v>
      </c>
      <c r="AD2383" s="44" t="str">
        <f>VLOOKUP(Raw_data[[#This Row],[Locations]]&amp;Raw_data[[#This Row],[Looker2]],Category!A:E,5,0)</f>
        <v>Company Owned</v>
      </c>
      <c r="AE2383" s="44" t="str">
        <f>Raw_data[[#This Row],[Locations]]&amp;Raw_data[[#This Row],[Looker2]]</f>
        <v>Garden OaksRTC</v>
      </c>
    </row>
    <row r="2384" spans="1:31">
      <c r="A2384" s="15">
        <v>45316</v>
      </c>
      <c r="B2384" s="15">
        <v>45314</v>
      </c>
      <c r="C2384" t="s">
        <v>9</v>
      </c>
      <c r="D2384">
        <v>208517</v>
      </c>
      <c r="E2384" t="s">
        <v>991</v>
      </c>
      <c r="F2384" t="s">
        <v>992</v>
      </c>
      <c r="G2384" t="s">
        <v>993</v>
      </c>
      <c r="H2384" t="s">
        <v>152</v>
      </c>
      <c r="I2384" t="s">
        <v>232</v>
      </c>
      <c r="J2384" t="s">
        <v>90</v>
      </c>
      <c r="K2384" t="s">
        <v>16</v>
      </c>
      <c r="L2384" t="s">
        <v>131</v>
      </c>
      <c r="M2384">
        <v>1</v>
      </c>
      <c r="N2384" s="47">
        <v>535</v>
      </c>
      <c r="O2384" s="47">
        <v>0</v>
      </c>
      <c r="P2384" s="47">
        <v>0</v>
      </c>
      <c r="Q2384" s="47">
        <v>0</v>
      </c>
      <c r="R2384" s="47">
        <v>0</v>
      </c>
      <c r="S2384" s="47">
        <v>15</v>
      </c>
      <c r="T2384" s="47">
        <v>481.5</v>
      </c>
      <c r="U2384" s="47">
        <v>91.5</v>
      </c>
      <c r="V2384" t="s">
        <v>71</v>
      </c>
      <c r="W2384" t="s">
        <v>72</v>
      </c>
      <c r="X2384"/>
      <c r="Y2384" t="s">
        <v>240</v>
      </c>
      <c r="Z2384" s="43" t="str">
        <f>Raw_data[[#This Row],[Month]]&amp;Raw_data[[#This Row],[Locations]]&amp;Raw_data[[#This Row],[Looker2]]</f>
        <v>45292Garden OaksRTC</v>
      </c>
      <c r="AA2384" s="44" t="str">
        <f>IFERROR(VLOOKUP(Raw_data[[#This Row],[Description]],'LU Table'!$A$1:$B$50,2,0),"")</f>
        <v>RTC</v>
      </c>
      <c r="AB2384" s="44" t="str">
        <f>TRIM(MID(Raw_data[[#This Row],[Location]],LEN("Positive Recovery- ")+1,LEN(Raw_data[[#This Row],[Location]])))</f>
        <v>Garden Oaks</v>
      </c>
      <c r="AC2384" s="45">
        <f t="shared" si="37"/>
        <v>45292</v>
      </c>
      <c r="AD2384" s="44" t="str">
        <f>VLOOKUP(Raw_data[[#This Row],[Locations]]&amp;Raw_data[[#This Row],[Looker2]],Category!A:E,5,0)</f>
        <v>Company Owned</v>
      </c>
      <c r="AE2384" s="44" t="str">
        <f>Raw_data[[#This Row],[Locations]]&amp;Raw_data[[#This Row],[Looker2]]</f>
        <v>Garden OaksRTC</v>
      </c>
    </row>
    <row r="2385" spans="1:31">
      <c r="A2385" s="15">
        <v>45316</v>
      </c>
      <c r="B2385" s="15">
        <v>45314</v>
      </c>
      <c r="C2385" t="s">
        <v>9</v>
      </c>
      <c r="D2385">
        <v>208518</v>
      </c>
      <c r="E2385" t="s">
        <v>975</v>
      </c>
      <c r="F2385" t="s">
        <v>255</v>
      </c>
      <c r="G2385" t="s">
        <v>976</v>
      </c>
      <c r="H2385" t="s">
        <v>627</v>
      </c>
      <c r="I2385" t="s">
        <v>232</v>
      </c>
      <c r="J2385" t="s">
        <v>94</v>
      </c>
      <c r="K2385" t="s">
        <v>16</v>
      </c>
      <c r="L2385" t="s">
        <v>130</v>
      </c>
      <c r="M2385">
        <v>1</v>
      </c>
      <c r="N2385" s="47">
        <v>495</v>
      </c>
      <c r="O2385" s="47">
        <v>0</v>
      </c>
      <c r="P2385" s="47">
        <v>0</v>
      </c>
      <c r="Q2385" s="47">
        <v>0</v>
      </c>
      <c r="R2385" s="47">
        <v>0</v>
      </c>
      <c r="S2385" s="47">
        <v>495</v>
      </c>
      <c r="T2385" s="47">
        <v>445.5</v>
      </c>
      <c r="U2385" s="47">
        <v>445.5</v>
      </c>
      <c r="V2385" t="s">
        <v>71</v>
      </c>
      <c r="W2385" t="s">
        <v>72</v>
      </c>
      <c r="X2385"/>
      <c r="Y2385" t="s">
        <v>240</v>
      </c>
      <c r="Z2385" s="43" t="str">
        <f>Raw_data[[#This Row],[Month]]&amp;Raw_data[[#This Row],[Locations]]&amp;Raw_data[[#This Row],[Looker2]]</f>
        <v>45292Garden OaksRTC</v>
      </c>
      <c r="AA2385" s="44" t="str">
        <f>IFERROR(VLOOKUP(Raw_data[[#This Row],[Description]],'LU Table'!$A$1:$B$50,2,0),"")</f>
        <v>RTC</v>
      </c>
      <c r="AB2385" s="44" t="str">
        <f>TRIM(MID(Raw_data[[#This Row],[Location]],LEN("Positive Recovery- ")+1,LEN(Raw_data[[#This Row],[Location]])))</f>
        <v>Garden Oaks</v>
      </c>
      <c r="AC2385" s="45">
        <f t="shared" si="37"/>
        <v>45292</v>
      </c>
      <c r="AD2385" s="44" t="str">
        <f>VLOOKUP(Raw_data[[#This Row],[Locations]]&amp;Raw_data[[#This Row],[Looker2]],Category!A:E,5,0)</f>
        <v>Company Owned</v>
      </c>
      <c r="AE2385" s="44" t="str">
        <f>Raw_data[[#This Row],[Locations]]&amp;Raw_data[[#This Row],[Looker2]]</f>
        <v>Garden OaksRTC</v>
      </c>
    </row>
    <row r="2386" spans="1:31">
      <c r="A2386" s="15">
        <v>45316</v>
      </c>
      <c r="B2386" s="15">
        <v>45314</v>
      </c>
      <c r="C2386" t="s">
        <v>9</v>
      </c>
      <c r="D2386">
        <v>208519</v>
      </c>
      <c r="E2386" t="s">
        <v>949</v>
      </c>
      <c r="F2386" t="s">
        <v>950</v>
      </c>
      <c r="G2386" t="s">
        <v>382</v>
      </c>
      <c r="H2386" t="s">
        <v>171</v>
      </c>
      <c r="I2386" t="s">
        <v>232</v>
      </c>
      <c r="J2386" t="s">
        <v>93</v>
      </c>
      <c r="K2386" t="s">
        <v>107</v>
      </c>
      <c r="L2386" t="s">
        <v>131</v>
      </c>
      <c r="M2386">
        <v>1</v>
      </c>
      <c r="N2386" s="47">
        <v>230</v>
      </c>
      <c r="O2386" s="47">
        <v>0</v>
      </c>
      <c r="P2386" s="47">
        <v>0</v>
      </c>
      <c r="Q2386" s="47">
        <v>0</v>
      </c>
      <c r="R2386" s="47">
        <v>0</v>
      </c>
      <c r="S2386" s="47">
        <v>230</v>
      </c>
      <c r="T2386" s="47">
        <v>207</v>
      </c>
      <c r="U2386" s="47">
        <v>207</v>
      </c>
      <c r="V2386" t="s">
        <v>71</v>
      </c>
      <c r="W2386" t="s">
        <v>72</v>
      </c>
      <c r="X2386"/>
      <c r="Y2386" t="s">
        <v>240</v>
      </c>
      <c r="Z2386" s="43" t="str">
        <f>Raw_data[[#This Row],[Month]]&amp;Raw_data[[#This Row],[Locations]]&amp;Raw_data[[#This Row],[Looker2]]</f>
        <v>45292Dallas Ft WorthRTC</v>
      </c>
      <c r="AA2386" s="44" t="str">
        <f>IFERROR(VLOOKUP(Raw_data[[#This Row],[Description]],'LU Table'!$A$1:$B$50,2,0),"")</f>
        <v>RTC</v>
      </c>
      <c r="AB2386" s="44" t="str">
        <f>TRIM(MID(Raw_data[[#This Row],[Location]],LEN("Positive Recovery- ")+1,LEN(Raw_data[[#This Row],[Location]])))</f>
        <v>Dallas Ft Worth</v>
      </c>
      <c r="AC2386" s="45">
        <f t="shared" si="37"/>
        <v>45292</v>
      </c>
      <c r="AD2386" s="44" t="str">
        <f>VLOOKUP(Raw_data[[#This Row],[Locations]]&amp;Raw_data[[#This Row],[Looker2]],Category!A:E,5,0)</f>
        <v>Company Owned</v>
      </c>
      <c r="AE2386" s="44" t="str">
        <f>Raw_data[[#This Row],[Locations]]&amp;Raw_data[[#This Row],[Looker2]]</f>
        <v>Dallas Ft WorthRTC</v>
      </c>
    </row>
    <row r="2387" spans="1:31">
      <c r="A2387" s="15">
        <v>45316</v>
      </c>
      <c r="B2387" s="15">
        <v>45314</v>
      </c>
      <c r="C2387" t="s">
        <v>9</v>
      </c>
      <c r="D2387">
        <v>208520</v>
      </c>
      <c r="E2387" t="s">
        <v>677</v>
      </c>
      <c r="F2387" t="s">
        <v>543</v>
      </c>
      <c r="G2387" t="s">
        <v>508</v>
      </c>
      <c r="H2387" t="s">
        <v>164</v>
      </c>
      <c r="I2387" t="s">
        <v>232</v>
      </c>
      <c r="J2387" t="s">
        <v>88</v>
      </c>
      <c r="K2387" t="s">
        <v>57</v>
      </c>
      <c r="L2387" t="s">
        <v>129</v>
      </c>
      <c r="M2387">
        <v>1</v>
      </c>
      <c r="N2387" s="47">
        <v>400</v>
      </c>
      <c r="O2387" s="47">
        <v>0</v>
      </c>
      <c r="P2387" s="47">
        <v>0</v>
      </c>
      <c r="Q2387" s="47">
        <v>0</v>
      </c>
      <c r="R2387" s="47">
        <v>0</v>
      </c>
      <c r="S2387" s="47">
        <v>0</v>
      </c>
      <c r="T2387" s="47">
        <v>360</v>
      </c>
      <c r="U2387" s="47">
        <v>40</v>
      </c>
      <c r="V2387" t="s">
        <v>71</v>
      </c>
      <c r="W2387" t="s">
        <v>72</v>
      </c>
      <c r="X2387"/>
      <c r="Y2387" t="s">
        <v>240</v>
      </c>
      <c r="Z2387" s="43" t="str">
        <f>Raw_data[[#This Row],[Month]]&amp;Raw_data[[#This Row],[Locations]]&amp;Raw_data[[#This Row],[Looker2]]</f>
        <v>45292Hill CountryRTC</v>
      </c>
      <c r="AA2387" s="44" t="str">
        <f>IFERROR(VLOOKUP(Raw_data[[#This Row],[Description]],'LU Table'!$A$1:$B$50,2,0),"")</f>
        <v>RTC</v>
      </c>
      <c r="AB2387" s="44" t="str">
        <f>TRIM(MID(Raw_data[[#This Row],[Location]],LEN("Positive Recovery- ")+1,LEN(Raw_data[[#This Row],[Location]])))</f>
        <v>Hill Country</v>
      </c>
      <c r="AC2387" s="45">
        <f t="shared" si="37"/>
        <v>45292</v>
      </c>
      <c r="AD2387" s="44" t="str">
        <f>VLOOKUP(Raw_data[[#This Row],[Locations]]&amp;Raw_data[[#This Row],[Looker2]],Category!A:E,5,0)</f>
        <v>Company Owned</v>
      </c>
      <c r="AE2387" s="44" t="str">
        <f>Raw_data[[#This Row],[Locations]]&amp;Raw_data[[#This Row],[Looker2]]</f>
        <v>Hill CountryRTC</v>
      </c>
    </row>
    <row r="2388" spans="1:31">
      <c r="A2388" s="15">
        <v>45316</v>
      </c>
      <c r="B2388" s="15">
        <v>45314</v>
      </c>
      <c r="C2388" t="s">
        <v>9</v>
      </c>
      <c r="D2388">
        <v>208521</v>
      </c>
      <c r="E2388" t="s">
        <v>116</v>
      </c>
      <c r="F2388" t="s">
        <v>272</v>
      </c>
      <c r="G2388" t="s">
        <v>273</v>
      </c>
      <c r="H2388" t="s">
        <v>151</v>
      </c>
      <c r="I2388" t="s">
        <v>232</v>
      </c>
      <c r="J2388" t="s">
        <v>89</v>
      </c>
      <c r="K2388" t="s">
        <v>16</v>
      </c>
      <c r="L2388" t="s">
        <v>131</v>
      </c>
      <c r="M2388">
        <v>1</v>
      </c>
      <c r="N2388" s="47">
        <v>425</v>
      </c>
      <c r="O2388" s="47">
        <v>0</v>
      </c>
      <c r="P2388" s="47">
        <v>0</v>
      </c>
      <c r="Q2388" s="47">
        <v>0</v>
      </c>
      <c r="R2388" s="47">
        <v>0</v>
      </c>
      <c r="S2388" s="47">
        <v>0</v>
      </c>
      <c r="T2388" s="47">
        <v>382.5</v>
      </c>
      <c r="U2388" s="47">
        <v>-42.5</v>
      </c>
      <c r="V2388" t="s">
        <v>71</v>
      </c>
      <c r="W2388" t="s">
        <v>72</v>
      </c>
      <c r="X2388"/>
      <c r="Y2388" t="s">
        <v>240</v>
      </c>
      <c r="Z2388" s="43" t="str">
        <f>Raw_data[[#This Row],[Month]]&amp;Raw_data[[#This Row],[Locations]]&amp;Raw_data[[#This Row],[Looker2]]</f>
        <v>45292Garden OaksRTC</v>
      </c>
      <c r="AA2388" s="44" t="str">
        <f>IFERROR(VLOOKUP(Raw_data[[#This Row],[Description]],'LU Table'!$A$1:$B$50,2,0),"")</f>
        <v>RTC</v>
      </c>
      <c r="AB2388" s="44" t="str">
        <f>TRIM(MID(Raw_data[[#This Row],[Location]],LEN("Positive Recovery- ")+1,LEN(Raw_data[[#This Row],[Location]])))</f>
        <v>Garden Oaks</v>
      </c>
      <c r="AC2388" s="45">
        <f t="shared" si="37"/>
        <v>45292</v>
      </c>
      <c r="AD2388" s="44" t="str">
        <f>VLOOKUP(Raw_data[[#This Row],[Locations]]&amp;Raw_data[[#This Row],[Looker2]],Category!A:E,5,0)</f>
        <v>Company Owned</v>
      </c>
      <c r="AE2388" s="44" t="str">
        <f>Raw_data[[#This Row],[Locations]]&amp;Raw_data[[#This Row],[Looker2]]</f>
        <v>Garden OaksRTC</v>
      </c>
    </row>
    <row r="2389" spans="1:31">
      <c r="A2389" s="15">
        <v>45316</v>
      </c>
      <c r="B2389" s="15">
        <v>45314</v>
      </c>
      <c r="C2389" t="s">
        <v>9</v>
      </c>
      <c r="D2389">
        <v>208522</v>
      </c>
      <c r="E2389" t="s">
        <v>187</v>
      </c>
      <c r="F2389" t="s">
        <v>349</v>
      </c>
      <c r="G2389" t="s">
        <v>507</v>
      </c>
      <c r="H2389" t="s">
        <v>151</v>
      </c>
      <c r="I2389" t="s">
        <v>232</v>
      </c>
      <c r="J2389" t="s">
        <v>88</v>
      </c>
      <c r="K2389" t="s">
        <v>107</v>
      </c>
      <c r="L2389" t="s">
        <v>130</v>
      </c>
      <c r="M2389">
        <v>1</v>
      </c>
      <c r="N2389" s="47">
        <v>500</v>
      </c>
      <c r="O2389" s="47">
        <v>0</v>
      </c>
      <c r="P2389" s="47">
        <v>0</v>
      </c>
      <c r="Q2389" s="47">
        <v>0</v>
      </c>
      <c r="R2389" s="47">
        <v>0</v>
      </c>
      <c r="S2389" s="47">
        <v>500</v>
      </c>
      <c r="T2389" s="47">
        <v>450</v>
      </c>
      <c r="U2389" s="47">
        <v>450</v>
      </c>
      <c r="V2389" t="s">
        <v>71</v>
      </c>
      <c r="W2389" t="s">
        <v>72</v>
      </c>
      <c r="X2389"/>
      <c r="Y2389" t="s">
        <v>240</v>
      </c>
      <c r="Z2389" s="43" t="str">
        <f>Raw_data[[#This Row],[Month]]&amp;Raw_data[[#This Row],[Locations]]&amp;Raw_data[[#This Row],[Looker2]]</f>
        <v>45292Dallas Ft WorthRTC</v>
      </c>
      <c r="AA2389" s="44" t="str">
        <f>IFERROR(VLOOKUP(Raw_data[[#This Row],[Description]],'LU Table'!$A$1:$B$50,2,0),"")</f>
        <v>RTC</v>
      </c>
      <c r="AB2389" s="44" t="str">
        <f>TRIM(MID(Raw_data[[#This Row],[Location]],LEN("Positive Recovery- ")+1,LEN(Raw_data[[#This Row],[Location]])))</f>
        <v>Dallas Ft Worth</v>
      </c>
      <c r="AC2389" s="45">
        <f t="shared" si="37"/>
        <v>45292</v>
      </c>
      <c r="AD2389" s="44" t="str">
        <f>VLOOKUP(Raw_data[[#This Row],[Locations]]&amp;Raw_data[[#This Row],[Looker2]],Category!A:E,5,0)</f>
        <v>Company Owned</v>
      </c>
      <c r="AE2389" s="44" t="str">
        <f>Raw_data[[#This Row],[Locations]]&amp;Raw_data[[#This Row],[Looker2]]</f>
        <v>Dallas Ft WorthRTC</v>
      </c>
    </row>
    <row r="2390" spans="1:31">
      <c r="A2390" s="15">
        <v>45316</v>
      </c>
      <c r="B2390" s="15">
        <v>45314</v>
      </c>
      <c r="C2390" t="s">
        <v>9</v>
      </c>
      <c r="D2390">
        <v>208523</v>
      </c>
      <c r="E2390" t="s">
        <v>1096</v>
      </c>
      <c r="F2390" t="s">
        <v>282</v>
      </c>
      <c r="G2390" t="s">
        <v>1097</v>
      </c>
      <c r="H2390" t="s">
        <v>627</v>
      </c>
      <c r="I2390" t="s">
        <v>232</v>
      </c>
      <c r="J2390" t="s">
        <v>94</v>
      </c>
      <c r="K2390" t="s">
        <v>16</v>
      </c>
      <c r="L2390" t="s">
        <v>130</v>
      </c>
      <c r="M2390">
        <v>1</v>
      </c>
      <c r="N2390" s="47">
        <v>495</v>
      </c>
      <c r="O2390" s="47">
        <v>0</v>
      </c>
      <c r="P2390" s="47">
        <v>0</v>
      </c>
      <c r="Q2390" s="47">
        <v>0</v>
      </c>
      <c r="R2390" s="47">
        <v>0</v>
      </c>
      <c r="S2390" s="47">
        <v>495</v>
      </c>
      <c r="T2390" s="47">
        <v>445.5</v>
      </c>
      <c r="U2390" s="47">
        <v>445.5</v>
      </c>
      <c r="V2390" t="s">
        <v>71</v>
      </c>
      <c r="W2390" t="s">
        <v>72</v>
      </c>
      <c r="X2390"/>
      <c r="Y2390" t="s">
        <v>240</v>
      </c>
      <c r="Z2390" s="43" t="str">
        <f>Raw_data[[#This Row],[Month]]&amp;Raw_data[[#This Row],[Locations]]&amp;Raw_data[[#This Row],[Looker2]]</f>
        <v>45292Garden OaksRTC</v>
      </c>
      <c r="AA2390" s="44" t="str">
        <f>IFERROR(VLOOKUP(Raw_data[[#This Row],[Description]],'LU Table'!$A$1:$B$50,2,0),"")</f>
        <v>RTC</v>
      </c>
      <c r="AB2390" s="44" t="str">
        <f>TRIM(MID(Raw_data[[#This Row],[Location]],LEN("Positive Recovery- ")+1,LEN(Raw_data[[#This Row],[Location]])))</f>
        <v>Garden Oaks</v>
      </c>
      <c r="AC2390" s="45">
        <f t="shared" si="37"/>
        <v>45292</v>
      </c>
      <c r="AD2390" s="44" t="str">
        <f>VLOOKUP(Raw_data[[#This Row],[Locations]]&amp;Raw_data[[#This Row],[Looker2]],Category!A:E,5,0)</f>
        <v>Company Owned</v>
      </c>
      <c r="AE2390" s="44" t="str">
        <f>Raw_data[[#This Row],[Locations]]&amp;Raw_data[[#This Row],[Looker2]]</f>
        <v>Garden OaksRTC</v>
      </c>
    </row>
    <row r="2391" spans="1:31">
      <c r="A2391" s="15">
        <v>45316</v>
      </c>
      <c r="B2391" s="15">
        <v>45314</v>
      </c>
      <c r="C2391" t="s">
        <v>9</v>
      </c>
      <c r="D2391">
        <v>208524</v>
      </c>
      <c r="E2391" t="s">
        <v>1046</v>
      </c>
      <c r="F2391" t="s">
        <v>1047</v>
      </c>
      <c r="G2391" t="s">
        <v>1048</v>
      </c>
      <c r="H2391" t="s">
        <v>164</v>
      </c>
      <c r="I2391" t="s">
        <v>232</v>
      </c>
      <c r="J2391" t="s">
        <v>88</v>
      </c>
      <c r="K2391" t="s">
        <v>57</v>
      </c>
      <c r="L2391" t="s">
        <v>131</v>
      </c>
      <c r="M2391">
        <v>1</v>
      </c>
      <c r="N2391" s="47">
        <v>400</v>
      </c>
      <c r="O2391" s="47">
        <v>0</v>
      </c>
      <c r="P2391" s="47">
        <v>0</v>
      </c>
      <c r="Q2391" s="47">
        <v>0</v>
      </c>
      <c r="R2391" s="47">
        <v>0</v>
      </c>
      <c r="S2391" s="47">
        <v>0</v>
      </c>
      <c r="T2391" s="47">
        <v>360</v>
      </c>
      <c r="U2391" s="47">
        <v>0</v>
      </c>
      <c r="V2391" t="s">
        <v>71</v>
      </c>
      <c r="W2391" t="s">
        <v>72</v>
      </c>
      <c r="X2391"/>
      <c r="Y2391" t="s">
        <v>240</v>
      </c>
      <c r="Z2391" s="43" t="str">
        <f>Raw_data[[#This Row],[Month]]&amp;Raw_data[[#This Row],[Locations]]&amp;Raw_data[[#This Row],[Looker2]]</f>
        <v>45292Hill CountryRTC</v>
      </c>
      <c r="AA2391" s="44" t="str">
        <f>IFERROR(VLOOKUP(Raw_data[[#This Row],[Description]],'LU Table'!$A$1:$B$50,2,0),"")</f>
        <v>RTC</v>
      </c>
      <c r="AB2391" s="44" t="str">
        <f>TRIM(MID(Raw_data[[#This Row],[Location]],LEN("Positive Recovery- ")+1,LEN(Raw_data[[#This Row],[Location]])))</f>
        <v>Hill Country</v>
      </c>
      <c r="AC2391" s="45">
        <f t="shared" si="37"/>
        <v>45292</v>
      </c>
      <c r="AD2391" s="44" t="str">
        <f>VLOOKUP(Raw_data[[#This Row],[Locations]]&amp;Raw_data[[#This Row],[Looker2]],Category!A:E,5,0)</f>
        <v>Company Owned</v>
      </c>
      <c r="AE2391" s="44" t="str">
        <f>Raw_data[[#This Row],[Locations]]&amp;Raw_data[[#This Row],[Looker2]]</f>
        <v>Hill CountryRTC</v>
      </c>
    </row>
    <row r="2392" spans="1:31">
      <c r="A2392" s="15">
        <v>45316</v>
      </c>
      <c r="B2392" s="15">
        <v>45314</v>
      </c>
      <c r="C2392" t="s">
        <v>9</v>
      </c>
      <c r="D2392">
        <v>208525</v>
      </c>
      <c r="E2392" t="s">
        <v>1076</v>
      </c>
      <c r="F2392" t="s">
        <v>1077</v>
      </c>
      <c r="G2392" t="s">
        <v>1078</v>
      </c>
      <c r="H2392" t="s">
        <v>151</v>
      </c>
      <c r="I2392" t="s">
        <v>232</v>
      </c>
      <c r="J2392" t="s">
        <v>89</v>
      </c>
      <c r="K2392" t="s">
        <v>16</v>
      </c>
      <c r="L2392" t="s">
        <v>131</v>
      </c>
      <c r="M2392">
        <v>1</v>
      </c>
      <c r="N2392" s="47">
        <v>425</v>
      </c>
      <c r="O2392" s="47">
        <v>0</v>
      </c>
      <c r="P2392" s="47">
        <v>0</v>
      </c>
      <c r="Q2392" s="47">
        <v>0</v>
      </c>
      <c r="R2392" s="47">
        <v>0</v>
      </c>
      <c r="S2392" s="47">
        <v>0</v>
      </c>
      <c r="T2392" s="47">
        <v>382.5</v>
      </c>
      <c r="U2392" s="47">
        <v>-42.5</v>
      </c>
      <c r="V2392" t="s">
        <v>71</v>
      </c>
      <c r="W2392" t="s">
        <v>72</v>
      </c>
      <c r="X2392"/>
      <c r="Y2392" t="s">
        <v>240</v>
      </c>
      <c r="Z2392" s="43" t="str">
        <f>Raw_data[[#This Row],[Month]]&amp;Raw_data[[#This Row],[Locations]]&amp;Raw_data[[#This Row],[Looker2]]</f>
        <v>45292Garden OaksRTC</v>
      </c>
      <c r="AA2392" s="44" t="str">
        <f>IFERROR(VLOOKUP(Raw_data[[#This Row],[Description]],'LU Table'!$A$1:$B$50,2,0),"")</f>
        <v>RTC</v>
      </c>
      <c r="AB2392" s="44" t="str">
        <f>TRIM(MID(Raw_data[[#This Row],[Location]],LEN("Positive Recovery- ")+1,LEN(Raw_data[[#This Row],[Location]])))</f>
        <v>Garden Oaks</v>
      </c>
      <c r="AC2392" s="45">
        <f t="shared" si="37"/>
        <v>45292</v>
      </c>
      <c r="AD2392" s="44" t="str">
        <f>VLOOKUP(Raw_data[[#This Row],[Locations]]&amp;Raw_data[[#This Row],[Looker2]],Category!A:E,5,0)</f>
        <v>Company Owned</v>
      </c>
      <c r="AE2392" s="44" t="str">
        <f>Raw_data[[#This Row],[Locations]]&amp;Raw_data[[#This Row],[Looker2]]</f>
        <v>Garden OaksRTC</v>
      </c>
    </row>
    <row r="2393" spans="1:31">
      <c r="A2393" s="15">
        <v>45316</v>
      </c>
      <c r="B2393" s="15">
        <v>45314</v>
      </c>
      <c r="C2393" t="s">
        <v>9</v>
      </c>
      <c r="D2393">
        <v>208526</v>
      </c>
      <c r="E2393" t="s">
        <v>122</v>
      </c>
      <c r="F2393" t="s">
        <v>441</v>
      </c>
      <c r="G2393" t="s">
        <v>442</v>
      </c>
      <c r="H2393" t="s">
        <v>627</v>
      </c>
      <c r="I2393" t="s">
        <v>232</v>
      </c>
      <c r="J2393" t="s">
        <v>94</v>
      </c>
      <c r="K2393" t="s">
        <v>16</v>
      </c>
      <c r="L2393" t="s">
        <v>130</v>
      </c>
      <c r="M2393">
        <v>1</v>
      </c>
      <c r="N2393" s="47">
        <v>495</v>
      </c>
      <c r="O2393" s="47">
        <v>0</v>
      </c>
      <c r="P2393" s="47">
        <v>0</v>
      </c>
      <c r="Q2393" s="47">
        <v>0</v>
      </c>
      <c r="R2393" s="47">
        <v>0</v>
      </c>
      <c r="S2393" s="47">
        <v>495</v>
      </c>
      <c r="T2393" s="47">
        <v>445.5</v>
      </c>
      <c r="U2393" s="47">
        <v>445.5</v>
      </c>
      <c r="V2393" t="s">
        <v>71</v>
      </c>
      <c r="W2393" t="s">
        <v>72</v>
      </c>
      <c r="X2393"/>
      <c r="Y2393" t="s">
        <v>240</v>
      </c>
      <c r="Z2393" s="43" t="str">
        <f>Raw_data[[#This Row],[Month]]&amp;Raw_data[[#This Row],[Locations]]&amp;Raw_data[[#This Row],[Looker2]]</f>
        <v>45292Garden OaksRTC</v>
      </c>
      <c r="AA2393" s="44" t="str">
        <f>IFERROR(VLOOKUP(Raw_data[[#This Row],[Description]],'LU Table'!$A$1:$B$50,2,0),"")</f>
        <v>RTC</v>
      </c>
      <c r="AB2393" s="44" t="str">
        <f>TRIM(MID(Raw_data[[#This Row],[Location]],LEN("Positive Recovery- ")+1,LEN(Raw_data[[#This Row],[Location]])))</f>
        <v>Garden Oaks</v>
      </c>
      <c r="AC2393" s="45">
        <f t="shared" si="37"/>
        <v>45292</v>
      </c>
      <c r="AD2393" s="44" t="str">
        <f>VLOOKUP(Raw_data[[#This Row],[Locations]]&amp;Raw_data[[#This Row],[Looker2]],Category!A:E,5,0)</f>
        <v>Company Owned</v>
      </c>
      <c r="AE2393" s="44" t="str">
        <f>Raw_data[[#This Row],[Locations]]&amp;Raw_data[[#This Row],[Looker2]]</f>
        <v>Garden OaksRTC</v>
      </c>
    </row>
    <row r="2394" spans="1:31">
      <c r="A2394" s="15">
        <v>45316</v>
      </c>
      <c r="B2394" s="15">
        <v>45314</v>
      </c>
      <c r="C2394" t="s">
        <v>9</v>
      </c>
      <c r="D2394">
        <v>208527</v>
      </c>
      <c r="E2394" t="s">
        <v>544</v>
      </c>
      <c r="F2394" t="s">
        <v>395</v>
      </c>
      <c r="G2394" t="s">
        <v>331</v>
      </c>
      <c r="H2394" t="s">
        <v>152</v>
      </c>
      <c r="I2394" t="s">
        <v>232</v>
      </c>
      <c r="J2394" t="s">
        <v>90</v>
      </c>
      <c r="K2394" t="s">
        <v>57</v>
      </c>
      <c r="L2394" t="s">
        <v>131</v>
      </c>
      <c r="M2394">
        <v>1</v>
      </c>
      <c r="N2394" s="47">
        <v>535</v>
      </c>
      <c r="O2394" s="47">
        <v>0</v>
      </c>
      <c r="P2394" s="47">
        <v>0</v>
      </c>
      <c r="Q2394" s="47">
        <v>0</v>
      </c>
      <c r="R2394" s="47">
        <v>0</v>
      </c>
      <c r="S2394" s="47">
        <v>15</v>
      </c>
      <c r="T2394" s="47">
        <v>481.5</v>
      </c>
      <c r="U2394" s="47">
        <v>13.5</v>
      </c>
      <c r="V2394" t="s">
        <v>71</v>
      </c>
      <c r="W2394" t="s">
        <v>72</v>
      </c>
      <c r="X2394"/>
      <c r="Y2394" t="s">
        <v>240</v>
      </c>
      <c r="Z2394" s="43" t="str">
        <f>Raw_data[[#This Row],[Month]]&amp;Raw_data[[#This Row],[Locations]]&amp;Raw_data[[#This Row],[Looker2]]</f>
        <v>45292Hill CountryRTC</v>
      </c>
      <c r="AA2394" s="44" t="str">
        <f>IFERROR(VLOOKUP(Raw_data[[#This Row],[Description]],'LU Table'!$A$1:$B$50,2,0),"")</f>
        <v>RTC</v>
      </c>
      <c r="AB2394" s="44" t="str">
        <f>TRIM(MID(Raw_data[[#This Row],[Location]],LEN("Positive Recovery- ")+1,LEN(Raw_data[[#This Row],[Location]])))</f>
        <v>Hill Country</v>
      </c>
      <c r="AC2394" s="45">
        <f t="shared" si="37"/>
        <v>45292</v>
      </c>
      <c r="AD2394" s="44" t="str">
        <f>VLOOKUP(Raw_data[[#This Row],[Locations]]&amp;Raw_data[[#This Row],[Looker2]],Category!A:E,5,0)</f>
        <v>Company Owned</v>
      </c>
      <c r="AE2394" s="44" t="str">
        <f>Raw_data[[#This Row],[Locations]]&amp;Raw_data[[#This Row],[Looker2]]</f>
        <v>Hill CountryRTC</v>
      </c>
    </row>
    <row r="2395" spans="1:31">
      <c r="A2395" s="15">
        <v>45316</v>
      </c>
      <c r="B2395" s="15">
        <v>45314</v>
      </c>
      <c r="C2395" t="s">
        <v>9</v>
      </c>
      <c r="D2395">
        <v>208528</v>
      </c>
      <c r="E2395" t="s">
        <v>691</v>
      </c>
      <c r="F2395" t="s">
        <v>314</v>
      </c>
      <c r="G2395" t="s">
        <v>692</v>
      </c>
      <c r="H2395" t="s">
        <v>627</v>
      </c>
      <c r="I2395" t="s">
        <v>232</v>
      </c>
      <c r="J2395" t="s">
        <v>94</v>
      </c>
      <c r="K2395" t="s">
        <v>107</v>
      </c>
      <c r="L2395" t="s">
        <v>130</v>
      </c>
      <c r="M2395">
        <v>1</v>
      </c>
      <c r="N2395" s="47">
        <v>495</v>
      </c>
      <c r="O2395" s="47">
        <v>0</v>
      </c>
      <c r="P2395" s="47">
        <v>0</v>
      </c>
      <c r="Q2395" s="47">
        <v>0</v>
      </c>
      <c r="R2395" s="47">
        <v>0</v>
      </c>
      <c r="S2395" s="47">
        <v>495</v>
      </c>
      <c r="T2395" s="47">
        <v>445.5</v>
      </c>
      <c r="U2395" s="47">
        <v>445.5</v>
      </c>
      <c r="V2395" t="s">
        <v>71</v>
      </c>
      <c r="W2395" t="s">
        <v>72</v>
      </c>
      <c r="X2395"/>
      <c r="Y2395" t="s">
        <v>240</v>
      </c>
      <c r="Z2395" s="43" t="str">
        <f>Raw_data[[#This Row],[Month]]&amp;Raw_data[[#This Row],[Locations]]&amp;Raw_data[[#This Row],[Looker2]]</f>
        <v>45292Dallas Ft WorthRTC</v>
      </c>
      <c r="AA2395" s="44" t="str">
        <f>IFERROR(VLOOKUP(Raw_data[[#This Row],[Description]],'LU Table'!$A$1:$B$50,2,0),"")</f>
        <v>RTC</v>
      </c>
      <c r="AB2395" s="44" t="str">
        <f>TRIM(MID(Raw_data[[#This Row],[Location]],LEN("Positive Recovery- ")+1,LEN(Raw_data[[#This Row],[Location]])))</f>
        <v>Dallas Ft Worth</v>
      </c>
      <c r="AC2395" s="45">
        <f t="shared" si="37"/>
        <v>45292</v>
      </c>
      <c r="AD2395" s="44" t="str">
        <f>VLOOKUP(Raw_data[[#This Row],[Locations]]&amp;Raw_data[[#This Row],[Looker2]],Category!A:E,5,0)</f>
        <v>Company Owned</v>
      </c>
      <c r="AE2395" s="44" t="str">
        <f>Raw_data[[#This Row],[Locations]]&amp;Raw_data[[#This Row],[Looker2]]</f>
        <v>Dallas Ft WorthRTC</v>
      </c>
    </row>
    <row r="2396" spans="1:31">
      <c r="A2396" s="15">
        <v>45316</v>
      </c>
      <c r="B2396" s="15">
        <v>45314</v>
      </c>
      <c r="C2396" t="s">
        <v>9</v>
      </c>
      <c r="D2396">
        <v>208529</v>
      </c>
      <c r="E2396" t="s">
        <v>1118</v>
      </c>
      <c r="F2396" t="s">
        <v>351</v>
      </c>
      <c r="G2396" t="s">
        <v>1119</v>
      </c>
      <c r="H2396" t="s">
        <v>155</v>
      </c>
      <c r="I2396" t="s">
        <v>232</v>
      </c>
      <c r="J2396" t="s">
        <v>88</v>
      </c>
      <c r="K2396" t="s">
        <v>16</v>
      </c>
      <c r="L2396" t="s">
        <v>130</v>
      </c>
      <c r="M2396">
        <v>1</v>
      </c>
      <c r="N2396" s="47">
        <v>700</v>
      </c>
      <c r="O2396" s="47">
        <v>0</v>
      </c>
      <c r="P2396" s="47">
        <v>0</v>
      </c>
      <c r="Q2396" s="47">
        <v>0</v>
      </c>
      <c r="R2396" s="47">
        <v>0</v>
      </c>
      <c r="S2396" s="47">
        <v>0</v>
      </c>
      <c r="T2396" s="47">
        <v>630</v>
      </c>
      <c r="U2396" s="47">
        <v>70</v>
      </c>
      <c r="V2396" t="s">
        <v>71</v>
      </c>
      <c r="W2396" t="s">
        <v>72</v>
      </c>
      <c r="X2396"/>
      <c r="Y2396" t="s">
        <v>240</v>
      </c>
      <c r="Z2396" s="43" t="str">
        <f>Raw_data[[#This Row],[Month]]&amp;Raw_data[[#This Row],[Locations]]&amp;Raw_data[[#This Row],[Looker2]]</f>
        <v>45292Garden OaksDetox</v>
      </c>
      <c r="AA2396" s="44" t="str">
        <f>IFERROR(VLOOKUP(Raw_data[[#This Row],[Description]],'LU Table'!$A$1:$B$50,2,0),"")</f>
        <v>Detox</v>
      </c>
      <c r="AB2396" s="44" t="str">
        <f>TRIM(MID(Raw_data[[#This Row],[Location]],LEN("Positive Recovery- ")+1,LEN(Raw_data[[#This Row],[Location]])))</f>
        <v>Garden Oaks</v>
      </c>
      <c r="AC2396" s="45">
        <f t="shared" si="37"/>
        <v>45292</v>
      </c>
      <c r="AD2396" s="44" t="str">
        <f>VLOOKUP(Raw_data[[#This Row],[Locations]]&amp;Raw_data[[#This Row],[Looker2]],Category!A:E,5,0)</f>
        <v>Company Owned</v>
      </c>
      <c r="AE2396" s="44" t="str">
        <f>Raw_data[[#This Row],[Locations]]&amp;Raw_data[[#This Row],[Looker2]]</f>
        <v>Garden OaksDetox</v>
      </c>
    </row>
    <row r="2397" spans="1:31">
      <c r="A2397" s="15">
        <v>45316</v>
      </c>
      <c r="B2397" s="15">
        <v>45314</v>
      </c>
      <c r="C2397" t="s">
        <v>9</v>
      </c>
      <c r="D2397">
        <v>208530</v>
      </c>
      <c r="E2397" t="s">
        <v>997</v>
      </c>
      <c r="F2397" t="s">
        <v>351</v>
      </c>
      <c r="G2397" t="s">
        <v>408</v>
      </c>
      <c r="H2397" t="s">
        <v>151</v>
      </c>
      <c r="I2397" t="s">
        <v>232</v>
      </c>
      <c r="J2397" t="s">
        <v>806</v>
      </c>
      <c r="K2397" t="s">
        <v>107</v>
      </c>
      <c r="L2397" t="s">
        <v>130</v>
      </c>
      <c r="M2397">
        <v>1</v>
      </c>
      <c r="N2397" s="47">
        <v>470</v>
      </c>
      <c r="O2397" s="47">
        <v>0</v>
      </c>
      <c r="P2397" s="47">
        <v>0</v>
      </c>
      <c r="Q2397" s="47">
        <v>0</v>
      </c>
      <c r="R2397" s="47">
        <v>0</v>
      </c>
      <c r="S2397" s="47">
        <v>470</v>
      </c>
      <c r="T2397" s="47">
        <v>423</v>
      </c>
      <c r="U2397" s="47">
        <v>423</v>
      </c>
      <c r="V2397" t="s">
        <v>71</v>
      </c>
      <c r="W2397" t="s">
        <v>72</v>
      </c>
      <c r="X2397"/>
      <c r="Y2397" t="s">
        <v>240</v>
      </c>
      <c r="Z2397" s="43" t="str">
        <f>Raw_data[[#This Row],[Month]]&amp;Raw_data[[#This Row],[Locations]]&amp;Raw_data[[#This Row],[Looker2]]</f>
        <v>45292Dallas Ft WorthRTC</v>
      </c>
      <c r="AA2397" s="44" t="str">
        <f>IFERROR(VLOOKUP(Raw_data[[#This Row],[Description]],'LU Table'!$A$1:$B$50,2,0),"")</f>
        <v>RTC</v>
      </c>
      <c r="AB2397" s="44" t="str">
        <f>TRIM(MID(Raw_data[[#This Row],[Location]],LEN("Positive Recovery- ")+1,LEN(Raw_data[[#This Row],[Location]])))</f>
        <v>Dallas Ft Worth</v>
      </c>
      <c r="AC2397" s="45">
        <f t="shared" si="37"/>
        <v>45292</v>
      </c>
      <c r="AD2397" s="44" t="str">
        <f>VLOOKUP(Raw_data[[#This Row],[Locations]]&amp;Raw_data[[#This Row],[Looker2]],Category!A:E,5,0)</f>
        <v>Company Owned</v>
      </c>
      <c r="AE2397" s="44" t="str">
        <f>Raw_data[[#This Row],[Locations]]&amp;Raw_data[[#This Row],[Looker2]]</f>
        <v>Dallas Ft WorthRTC</v>
      </c>
    </row>
    <row r="2398" spans="1:31">
      <c r="A2398" s="15">
        <v>45316</v>
      </c>
      <c r="B2398" s="15">
        <v>45314</v>
      </c>
      <c r="C2398" t="s">
        <v>9</v>
      </c>
      <c r="D2398">
        <v>208531</v>
      </c>
      <c r="E2398" t="s">
        <v>1033</v>
      </c>
      <c r="F2398" t="s">
        <v>1034</v>
      </c>
      <c r="G2398" t="s">
        <v>1035</v>
      </c>
      <c r="H2398" t="s">
        <v>151</v>
      </c>
      <c r="I2398" t="s">
        <v>232</v>
      </c>
      <c r="J2398" t="s">
        <v>92</v>
      </c>
      <c r="K2398" t="s">
        <v>16</v>
      </c>
      <c r="L2398" t="s">
        <v>130</v>
      </c>
      <c r="M2398">
        <v>1</v>
      </c>
      <c r="N2398" s="47">
        <v>475</v>
      </c>
      <c r="O2398" s="47">
        <v>0</v>
      </c>
      <c r="P2398" s="47">
        <v>0</v>
      </c>
      <c r="Q2398" s="47">
        <v>0</v>
      </c>
      <c r="R2398" s="47">
        <v>0</v>
      </c>
      <c r="S2398" s="47">
        <v>475</v>
      </c>
      <c r="T2398" s="47">
        <v>427.5</v>
      </c>
      <c r="U2398" s="47">
        <v>427.5</v>
      </c>
      <c r="V2398" t="s">
        <v>71</v>
      </c>
      <c r="W2398" t="s">
        <v>72</v>
      </c>
      <c r="X2398"/>
      <c r="Y2398" t="s">
        <v>240</v>
      </c>
      <c r="Z2398" s="43" t="str">
        <f>Raw_data[[#This Row],[Month]]&amp;Raw_data[[#This Row],[Locations]]&amp;Raw_data[[#This Row],[Looker2]]</f>
        <v>45292Garden OaksRTC</v>
      </c>
      <c r="AA2398" s="44" t="str">
        <f>IFERROR(VLOOKUP(Raw_data[[#This Row],[Description]],'LU Table'!$A$1:$B$50,2,0),"")</f>
        <v>RTC</v>
      </c>
      <c r="AB2398" s="44" t="str">
        <f>TRIM(MID(Raw_data[[#This Row],[Location]],LEN("Positive Recovery- ")+1,LEN(Raw_data[[#This Row],[Location]])))</f>
        <v>Garden Oaks</v>
      </c>
      <c r="AC2398" s="45">
        <f t="shared" si="37"/>
        <v>45292</v>
      </c>
      <c r="AD2398" s="44" t="str">
        <f>VLOOKUP(Raw_data[[#This Row],[Locations]]&amp;Raw_data[[#This Row],[Looker2]],Category!A:E,5,0)</f>
        <v>Company Owned</v>
      </c>
      <c r="AE2398" s="44" t="str">
        <f>Raw_data[[#This Row],[Locations]]&amp;Raw_data[[#This Row],[Looker2]]</f>
        <v>Garden OaksRTC</v>
      </c>
    </row>
    <row r="2399" spans="1:31">
      <c r="A2399" s="15">
        <v>45316</v>
      </c>
      <c r="B2399" s="15">
        <v>45314</v>
      </c>
      <c r="C2399" t="s">
        <v>9</v>
      </c>
      <c r="D2399">
        <v>208533</v>
      </c>
      <c r="E2399" t="s">
        <v>969</v>
      </c>
      <c r="F2399" t="s">
        <v>307</v>
      </c>
      <c r="G2399" t="s">
        <v>276</v>
      </c>
      <c r="H2399" t="s">
        <v>173</v>
      </c>
      <c r="I2399" t="s">
        <v>232</v>
      </c>
      <c r="J2399" t="s">
        <v>96</v>
      </c>
      <c r="K2399" t="s">
        <v>107</v>
      </c>
      <c r="L2399" t="s">
        <v>130</v>
      </c>
      <c r="M2399">
        <v>1</v>
      </c>
      <c r="N2399" s="47">
        <v>364</v>
      </c>
      <c r="O2399" s="47">
        <v>0</v>
      </c>
      <c r="P2399" s="47">
        <v>0</v>
      </c>
      <c r="Q2399" s="47">
        <v>0</v>
      </c>
      <c r="R2399" s="47">
        <v>0</v>
      </c>
      <c r="S2399" s="47">
        <v>0</v>
      </c>
      <c r="T2399" s="47">
        <v>327.60000000000002</v>
      </c>
      <c r="U2399" s="47">
        <v>-36.4</v>
      </c>
      <c r="V2399" t="s">
        <v>71</v>
      </c>
      <c r="W2399" t="s">
        <v>72</v>
      </c>
      <c r="X2399"/>
      <c r="Y2399" t="s">
        <v>240</v>
      </c>
      <c r="Z2399" s="43" t="str">
        <f>Raw_data[[#This Row],[Month]]&amp;Raw_data[[#This Row],[Locations]]&amp;Raw_data[[#This Row],[Looker2]]</f>
        <v>45292Dallas Ft WorthRTC</v>
      </c>
      <c r="AA2399" s="44" t="str">
        <f>IFERROR(VLOOKUP(Raw_data[[#This Row],[Description]],'LU Table'!$A$1:$B$50,2,0),"")</f>
        <v>RTC</v>
      </c>
      <c r="AB2399" s="44" t="str">
        <f>TRIM(MID(Raw_data[[#This Row],[Location]],LEN("Positive Recovery- ")+1,LEN(Raw_data[[#This Row],[Location]])))</f>
        <v>Dallas Ft Worth</v>
      </c>
      <c r="AC2399" s="45">
        <f t="shared" ref="AC2399:AC2462" si="38">B2399-DAY(B2399)+1</f>
        <v>45292</v>
      </c>
      <c r="AD2399" s="44" t="str">
        <f>VLOOKUP(Raw_data[[#This Row],[Locations]]&amp;Raw_data[[#This Row],[Looker2]],Category!A:E,5,0)</f>
        <v>Company Owned</v>
      </c>
      <c r="AE2399" s="44" t="str">
        <f>Raw_data[[#This Row],[Locations]]&amp;Raw_data[[#This Row],[Looker2]]</f>
        <v>Dallas Ft WorthRTC</v>
      </c>
    </row>
    <row r="2400" spans="1:31">
      <c r="A2400" s="15">
        <v>45316</v>
      </c>
      <c r="B2400" s="15">
        <v>45314</v>
      </c>
      <c r="C2400" t="s">
        <v>9</v>
      </c>
      <c r="D2400">
        <v>208534</v>
      </c>
      <c r="E2400" t="s">
        <v>1079</v>
      </c>
      <c r="F2400" t="s">
        <v>1080</v>
      </c>
      <c r="G2400" t="s">
        <v>1081</v>
      </c>
      <c r="H2400" t="s">
        <v>154</v>
      </c>
      <c r="I2400" t="s">
        <v>232</v>
      </c>
      <c r="J2400" t="s">
        <v>93</v>
      </c>
      <c r="K2400" t="s">
        <v>107</v>
      </c>
      <c r="L2400" t="s">
        <v>131</v>
      </c>
      <c r="M2400">
        <v>1</v>
      </c>
      <c r="N2400" s="47">
        <v>530</v>
      </c>
      <c r="O2400" s="47">
        <v>0</v>
      </c>
      <c r="P2400" s="47">
        <v>0</v>
      </c>
      <c r="Q2400" s="47">
        <v>0</v>
      </c>
      <c r="R2400" s="47">
        <v>0</v>
      </c>
      <c r="S2400" s="47">
        <v>0</v>
      </c>
      <c r="T2400" s="47">
        <v>477</v>
      </c>
      <c r="U2400" s="47">
        <v>-53</v>
      </c>
      <c r="V2400" t="s">
        <v>71</v>
      </c>
      <c r="W2400" t="s">
        <v>72</v>
      </c>
      <c r="X2400"/>
      <c r="Y2400" t="s">
        <v>240</v>
      </c>
      <c r="Z2400" s="43" t="str">
        <f>Raw_data[[#This Row],[Month]]&amp;Raw_data[[#This Row],[Locations]]&amp;Raw_data[[#This Row],[Looker2]]</f>
        <v>45292Dallas Ft WorthRTC</v>
      </c>
      <c r="AA2400" s="44" t="str">
        <f>IFERROR(VLOOKUP(Raw_data[[#This Row],[Description]],'LU Table'!$A$1:$B$50,2,0),"")</f>
        <v>RTC</v>
      </c>
      <c r="AB2400" s="44" t="str">
        <f>TRIM(MID(Raw_data[[#This Row],[Location]],LEN("Positive Recovery- ")+1,LEN(Raw_data[[#This Row],[Location]])))</f>
        <v>Dallas Ft Worth</v>
      </c>
      <c r="AC2400" s="45">
        <f t="shared" si="38"/>
        <v>45292</v>
      </c>
      <c r="AD2400" s="44" t="str">
        <f>VLOOKUP(Raw_data[[#This Row],[Locations]]&amp;Raw_data[[#This Row],[Looker2]],Category!A:E,5,0)</f>
        <v>Company Owned</v>
      </c>
      <c r="AE2400" s="44" t="str">
        <f>Raw_data[[#This Row],[Locations]]&amp;Raw_data[[#This Row],[Looker2]]</f>
        <v>Dallas Ft WorthRTC</v>
      </c>
    </row>
    <row r="2401" spans="1:31">
      <c r="A2401" s="15">
        <v>45316</v>
      </c>
      <c r="B2401" s="15">
        <v>45314</v>
      </c>
      <c r="C2401" t="s">
        <v>9</v>
      </c>
      <c r="D2401">
        <v>208535</v>
      </c>
      <c r="E2401" t="s">
        <v>695</v>
      </c>
      <c r="F2401" t="s">
        <v>1120</v>
      </c>
      <c r="G2401" t="s">
        <v>696</v>
      </c>
      <c r="H2401" t="s">
        <v>155</v>
      </c>
      <c r="I2401" t="s">
        <v>232</v>
      </c>
      <c r="J2401" t="s">
        <v>87</v>
      </c>
      <c r="K2401" t="s">
        <v>57</v>
      </c>
      <c r="L2401" t="s">
        <v>130</v>
      </c>
      <c r="M2401">
        <v>1</v>
      </c>
      <c r="N2401" s="47">
        <v>775</v>
      </c>
      <c r="O2401" s="47">
        <v>0</v>
      </c>
      <c r="P2401" s="47">
        <v>0</v>
      </c>
      <c r="Q2401" s="47">
        <v>0</v>
      </c>
      <c r="R2401" s="47">
        <v>0</v>
      </c>
      <c r="S2401" s="47">
        <v>775</v>
      </c>
      <c r="T2401" s="47">
        <v>697.5</v>
      </c>
      <c r="U2401" s="47">
        <v>697.5</v>
      </c>
      <c r="V2401" t="s">
        <v>71</v>
      </c>
      <c r="W2401" t="s">
        <v>72</v>
      </c>
      <c r="X2401"/>
      <c r="Y2401" t="s">
        <v>240</v>
      </c>
      <c r="Z2401" s="43" t="str">
        <f>Raw_data[[#This Row],[Month]]&amp;Raw_data[[#This Row],[Locations]]&amp;Raw_data[[#This Row],[Looker2]]</f>
        <v>45292Hill CountryDetox</v>
      </c>
      <c r="AA2401" s="44" t="str">
        <f>IFERROR(VLOOKUP(Raw_data[[#This Row],[Description]],'LU Table'!$A$1:$B$50,2,0),"")</f>
        <v>Detox</v>
      </c>
      <c r="AB2401" s="44" t="str">
        <f>TRIM(MID(Raw_data[[#This Row],[Location]],LEN("Positive Recovery- ")+1,LEN(Raw_data[[#This Row],[Location]])))</f>
        <v>Hill Country</v>
      </c>
      <c r="AC2401" s="45">
        <f t="shared" si="38"/>
        <v>45292</v>
      </c>
      <c r="AD2401" s="44" t="str">
        <f>VLOOKUP(Raw_data[[#This Row],[Locations]]&amp;Raw_data[[#This Row],[Looker2]],Category!A:E,5,0)</f>
        <v>Company Owned</v>
      </c>
      <c r="AE2401" s="44" t="str">
        <f>Raw_data[[#This Row],[Locations]]&amp;Raw_data[[#This Row],[Looker2]]</f>
        <v>Hill CountryDetox</v>
      </c>
    </row>
    <row r="2402" spans="1:31">
      <c r="A2402" s="15">
        <v>45316</v>
      </c>
      <c r="B2402" s="15">
        <v>45314</v>
      </c>
      <c r="C2402" t="s">
        <v>9</v>
      </c>
      <c r="D2402">
        <v>208536</v>
      </c>
      <c r="E2402" t="s">
        <v>1006</v>
      </c>
      <c r="F2402" t="s">
        <v>362</v>
      </c>
      <c r="G2402" t="s">
        <v>728</v>
      </c>
      <c r="H2402" t="s">
        <v>151</v>
      </c>
      <c r="I2402" t="s">
        <v>232</v>
      </c>
      <c r="J2402" t="s">
        <v>87</v>
      </c>
      <c r="K2402" t="s">
        <v>57</v>
      </c>
      <c r="L2402" t="s">
        <v>131</v>
      </c>
      <c r="M2402">
        <v>1</v>
      </c>
      <c r="N2402" s="47">
        <v>470</v>
      </c>
      <c r="O2402" s="47">
        <v>0</v>
      </c>
      <c r="P2402" s="47">
        <v>0</v>
      </c>
      <c r="Q2402" s="47">
        <v>0</v>
      </c>
      <c r="R2402" s="47">
        <v>0</v>
      </c>
      <c r="S2402" s="47">
        <v>470</v>
      </c>
      <c r="T2402" s="47">
        <v>423</v>
      </c>
      <c r="U2402" s="47">
        <v>423</v>
      </c>
      <c r="V2402" t="s">
        <v>71</v>
      </c>
      <c r="W2402" t="s">
        <v>72</v>
      </c>
      <c r="X2402"/>
      <c r="Y2402" t="s">
        <v>240</v>
      </c>
      <c r="Z2402" s="43" t="str">
        <f>Raw_data[[#This Row],[Month]]&amp;Raw_data[[#This Row],[Locations]]&amp;Raw_data[[#This Row],[Looker2]]</f>
        <v>45292Hill CountryRTC</v>
      </c>
      <c r="AA2402" s="44" t="str">
        <f>IFERROR(VLOOKUP(Raw_data[[#This Row],[Description]],'LU Table'!$A$1:$B$50,2,0),"")</f>
        <v>RTC</v>
      </c>
      <c r="AB2402" s="44" t="str">
        <f>TRIM(MID(Raw_data[[#This Row],[Location]],LEN("Positive Recovery- ")+1,LEN(Raw_data[[#This Row],[Location]])))</f>
        <v>Hill Country</v>
      </c>
      <c r="AC2402" s="45">
        <f t="shared" si="38"/>
        <v>45292</v>
      </c>
      <c r="AD2402" s="44" t="str">
        <f>VLOOKUP(Raw_data[[#This Row],[Locations]]&amp;Raw_data[[#This Row],[Looker2]],Category!A:E,5,0)</f>
        <v>Company Owned</v>
      </c>
      <c r="AE2402" s="44" t="str">
        <f>Raw_data[[#This Row],[Locations]]&amp;Raw_data[[#This Row],[Looker2]]</f>
        <v>Hill CountryRTC</v>
      </c>
    </row>
    <row r="2403" spans="1:31">
      <c r="A2403" s="15">
        <v>45316</v>
      </c>
      <c r="B2403" s="15">
        <v>45314</v>
      </c>
      <c r="C2403" t="s">
        <v>9</v>
      </c>
      <c r="D2403">
        <v>208537</v>
      </c>
      <c r="E2403" t="s">
        <v>1123</v>
      </c>
      <c r="F2403" t="s">
        <v>1124</v>
      </c>
      <c r="G2403" t="s">
        <v>632</v>
      </c>
      <c r="H2403" t="s">
        <v>151</v>
      </c>
      <c r="I2403" t="s">
        <v>232</v>
      </c>
      <c r="J2403" t="s">
        <v>17</v>
      </c>
      <c r="K2403" t="s">
        <v>16</v>
      </c>
      <c r="L2403" t="s">
        <v>131</v>
      </c>
      <c r="M2403">
        <v>1</v>
      </c>
      <c r="N2403" s="47">
        <v>400</v>
      </c>
      <c r="O2403" s="47">
        <v>0</v>
      </c>
      <c r="P2403" s="47">
        <v>0</v>
      </c>
      <c r="Q2403" s="47">
        <v>0</v>
      </c>
      <c r="R2403" s="47">
        <v>0</v>
      </c>
      <c r="S2403" s="47">
        <v>0</v>
      </c>
      <c r="T2403" s="47">
        <v>400</v>
      </c>
      <c r="U2403" s="47">
        <v>0</v>
      </c>
      <c r="V2403" t="s">
        <v>71</v>
      </c>
      <c r="W2403" t="s">
        <v>72</v>
      </c>
      <c r="X2403"/>
      <c r="Y2403" t="s">
        <v>240</v>
      </c>
      <c r="Z2403" s="43" t="str">
        <f>Raw_data[[#This Row],[Month]]&amp;Raw_data[[#This Row],[Locations]]&amp;Raw_data[[#This Row],[Looker2]]</f>
        <v>45292Garden OaksRTC</v>
      </c>
      <c r="AA2403" s="44" t="str">
        <f>IFERROR(VLOOKUP(Raw_data[[#This Row],[Description]],'LU Table'!$A$1:$B$50,2,0),"")</f>
        <v>RTC</v>
      </c>
      <c r="AB2403" s="44" t="str">
        <f>TRIM(MID(Raw_data[[#This Row],[Location]],LEN("Positive Recovery- ")+1,LEN(Raw_data[[#This Row],[Location]])))</f>
        <v>Garden Oaks</v>
      </c>
      <c r="AC2403" s="45">
        <f t="shared" si="38"/>
        <v>45292</v>
      </c>
      <c r="AD2403" s="44" t="str">
        <f>VLOOKUP(Raw_data[[#This Row],[Locations]]&amp;Raw_data[[#This Row],[Looker2]],Category!A:E,5,0)</f>
        <v>Company Owned</v>
      </c>
      <c r="AE2403" s="44" t="str">
        <f>Raw_data[[#This Row],[Locations]]&amp;Raw_data[[#This Row],[Looker2]]</f>
        <v>Garden OaksRTC</v>
      </c>
    </row>
    <row r="2404" spans="1:31">
      <c r="A2404" s="15">
        <v>45316</v>
      </c>
      <c r="B2404" s="15">
        <v>45314</v>
      </c>
      <c r="C2404" t="s">
        <v>9</v>
      </c>
      <c r="D2404">
        <v>208538</v>
      </c>
      <c r="E2404" t="s">
        <v>712</v>
      </c>
      <c r="F2404" t="s">
        <v>713</v>
      </c>
      <c r="G2404" t="s">
        <v>353</v>
      </c>
      <c r="H2404" t="s">
        <v>154</v>
      </c>
      <c r="I2404" t="s">
        <v>232</v>
      </c>
      <c r="J2404" t="s">
        <v>93</v>
      </c>
      <c r="K2404" t="s">
        <v>107</v>
      </c>
      <c r="L2404" t="s">
        <v>130</v>
      </c>
      <c r="M2404">
        <v>1</v>
      </c>
      <c r="N2404" s="47">
        <v>530</v>
      </c>
      <c r="O2404" s="47">
        <v>0</v>
      </c>
      <c r="P2404" s="47">
        <v>0</v>
      </c>
      <c r="Q2404" s="47">
        <v>0</v>
      </c>
      <c r="R2404" s="47">
        <v>0</v>
      </c>
      <c r="S2404" s="47">
        <v>0</v>
      </c>
      <c r="T2404" s="47">
        <v>477</v>
      </c>
      <c r="U2404" s="47">
        <v>-53</v>
      </c>
      <c r="V2404" t="s">
        <v>71</v>
      </c>
      <c r="W2404" t="s">
        <v>72</v>
      </c>
      <c r="X2404"/>
      <c r="Y2404" t="s">
        <v>240</v>
      </c>
      <c r="Z2404" s="43" t="str">
        <f>Raw_data[[#This Row],[Month]]&amp;Raw_data[[#This Row],[Locations]]&amp;Raw_data[[#This Row],[Looker2]]</f>
        <v>45292Dallas Ft WorthRTC</v>
      </c>
      <c r="AA2404" s="44" t="str">
        <f>IFERROR(VLOOKUP(Raw_data[[#This Row],[Description]],'LU Table'!$A$1:$B$50,2,0),"")</f>
        <v>RTC</v>
      </c>
      <c r="AB2404" s="44" t="str">
        <f>TRIM(MID(Raw_data[[#This Row],[Location]],LEN("Positive Recovery- ")+1,LEN(Raw_data[[#This Row],[Location]])))</f>
        <v>Dallas Ft Worth</v>
      </c>
      <c r="AC2404" s="45">
        <f t="shared" si="38"/>
        <v>45292</v>
      </c>
      <c r="AD2404" s="44" t="str">
        <f>VLOOKUP(Raw_data[[#This Row],[Locations]]&amp;Raw_data[[#This Row],[Looker2]],Category!A:E,5,0)</f>
        <v>Company Owned</v>
      </c>
      <c r="AE2404" s="44" t="str">
        <f>Raw_data[[#This Row],[Locations]]&amp;Raw_data[[#This Row],[Looker2]]</f>
        <v>Dallas Ft WorthRTC</v>
      </c>
    </row>
    <row r="2405" spans="1:31">
      <c r="A2405" s="15">
        <v>45316</v>
      </c>
      <c r="B2405" s="15">
        <v>45314</v>
      </c>
      <c r="C2405" t="s">
        <v>9</v>
      </c>
      <c r="D2405">
        <v>208539</v>
      </c>
      <c r="E2405" t="s">
        <v>568</v>
      </c>
      <c r="F2405" t="s">
        <v>302</v>
      </c>
      <c r="G2405" t="s">
        <v>482</v>
      </c>
      <c r="H2405" t="s">
        <v>164</v>
      </c>
      <c r="I2405"/>
      <c r="J2405" t="s">
        <v>89</v>
      </c>
      <c r="K2405" t="s">
        <v>16</v>
      </c>
      <c r="L2405" t="s">
        <v>131</v>
      </c>
      <c r="M2405">
        <v>1</v>
      </c>
      <c r="N2405" s="47">
        <v>365</v>
      </c>
      <c r="O2405" s="47">
        <v>0</v>
      </c>
      <c r="P2405" s="47">
        <v>0</v>
      </c>
      <c r="Q2405" s="47">
        <v>0</v>
      </c>
      <c r="R2405" s="47">
        <v>0</v>
      </c>
      <c r="S2405" s="47">
        <v>0</v>
      </c>
      <c r="T2405" s="47">
        <v>328.5</v>
      </c>
      <c r="U2405" s="47">
        <v>-36.5</v>
      </c>
      <c r="V2405" t="s">
        <v>71</v>
      </c>
      <c r="W2405" t="s">
        <v>72</v>
      </c>
      <c r="X2405"/>
      <c r="Y2405" t="s">
        <v>240</v>
      </c>
      <c r="Z2405" s="43" t="str">
        <f>Raw_data[[#This Row],[Month]]&amp;Raw_data[[#This Row],[Locations]]&amp;Raw_data[[#This Row],[Looker2]]</f>
        <v>45292Garden OaksRTC</v>
      </c>
      <c r="AA2405" s="44" t="str">
        <f>IFERROR(VLOOKUP(Raw_data[[#This Row],[Description]],'LU Table'!$A$1:$B$50,2,0),"")</f>
        <v>RTC</v>
      </c>
      <c r="AB2405" s="44" t="str">
        <f>TRIM(MID(Raw_data[[#This Row],[Location]],LEN("Positive Recovery- ")+1,LEN(Raw_data[[#This Row],[Location]])))</f>
        <v>Garden Oaks</v>
      </c>
      <c r="AC2405" s="45">
        <f t="shared" si="38"/>
        <v>45292</v>
      </c>
      <c r="AD2405" s="44" t="str">
        <f>VLOOKUP(Raw_data[[#This Row],[Locations]]&amp;Raw_data[[#This Row],[Looker2]],Category!A:E,5,0)</f>
        <v>Company Owned</v>
      </c>
      <c r="AE2405" s="44" t="str">
        <f>Raw_data[[#This Row],[Locations]]&amp;Raw_data[[#This Row],[Looker2]]</f>
        <v>Garden OaksRTC</v>
      </c>
    </row>
    <row r="2406" spans="1:31">
      <c r="A2406" s="15">
        <v>45316</v>
      </c>
      <c r="B2406" s="15">
        <v>45314</v>
      </c>
      <c r="C2406" t="s">
        <v>9</v>
      </c>
      <c r="D2406">
        <v>208540</v>
      </c>
      <c r="E2406" t="s">
        <v>759</v>
      </c>
      <c r="F2406" t="s">
        <v>760</v>
      </c>
      <c r="G2406" t="s">
        <v>761</v>
      </c>
      <c r="H2406" t="s">
        <v>151</v>
      </c>
      <c r="I2406" t="s">
        <v>232</v>
      </c>
      <c r="J2406" t="s">
        <v>931</v>
      </c>
      <c r="K2406" t="s">
        <v>107</v>
      </c>
      <c r="L2406" t="s">
        <v>130</v>
      </c>
      <c r="M2406">
        <v>1</v>
      </c>
      <c r="N2406" s="47">
        <v>520</v>
      </c>
      <c r="O2406" s="47">
        <v>0</v>
      </c>
      <c r="P2406" s="47">
        <v>0</v>
      </c>
      <c r="Q2406" s="47">
        <v>0</v>
      </c>
      <c r="R2406" s="47">
        <v>0</v>
      </c>
      <c r="S2406" s="47">
        <v>520</v>
      </c>
      <c r="T2406" s="47">
        <v>468</v>
      </c>
      <c r="U2406" s="47">
        <v>468</v>
      </c>
      <c r="V2406" t="s">
        <v>71</v>
      </c>
      <c r="W2406" t="s">
        <v>72</v>
      </c>
      <c r="X2406"/>
      <c r="Y2406" t="s">
        <v>240</v>
      </c>
      <c r="Z2406" s="43" t="str">
        <f>Raw_data[[#This Row],[Month]]&amp;Raw_data[[#This Row],[Locations]]&amp;Raw_data[[#This Row],[Looker2]]</f>
        <v>45292Dallas Ft WorthRTC</v>
      </c>
      <c r="AA2406" s="44" t="str">
        <f>IFERROR(VLOOKUP(Raw_data[[#This Row],[Description]],'LU Table'!$A$1:$B$50,2,0),"")</f>
        <v>RTC</v>
      </c>
      <c r="AB2406" s="44" t="str">
        <f>TRIM(MID(Raw_data[[#This Row],[Location]],LEN("Positive Recovery- ")+1,LEN(Raw_data[[#This Row],[Location]])))</f>
        <v>Dallas Ft Worth</v>
      </c>
      <c r="AC2406" s="45">
        <f t="shared" si="38"/>
        <v>45292</v>
      </c>
      <c r="AD2406" s="44" t="str">
        <f>VLOOKUP(Raw_data[[#This Row],[Locations]]&amp;Raw_data[[#This Row],[Looker2]],Category!A:E,5,0)</f>
        <v>Company Owned</v>
      </c>
      <c r="AE2406" s="44" t="str">
        <f>Raw_data[[#This Row],[Locations]]&amp;Raw_data[[#This Row],[Looker2]]</f>
        <v>Dallas Ft WorthRTC</v>
      </c>
    </row>
    <row r="2407" spans="1:31">
      <c r="A2407" s="15">
        <v>45316</v>
      </c>
      <c r="B2407" s="15">
        <v>45314</v>
      </c>
      <c r="C2407" t="s">
        <v>9</v>
      </c>
      <c r="D2407">
        <v>208542</v>
      </c>
      <c r="E2407" t="s">
        <v>1134</v>
      </c>
      <c r="F2407" t="s">
        <v>269</v>
      </c>
      <c r="G2407" t="s">
        <v>718</v>
      </c>
      <c r="H2407" t="s">
        <v>151</v>
      </c>
      <c r="I2407" t="s">
        <v>232</v>
      </c>
      <c r="J2407" t="s">
        <v>89</v>
      </c>
      <c r="K2407" t="s">
        <v>16</v>
      </c>
      <c r="L2407" t="s">
        <v>131</v>
      </c>
      <c r="M2407">
        <v>1</v>
      </c>
      <c r="N2407" s="47">
        <v>425</v>
      </c>
      <c r="O2407" s="47">
        <v>0</v>
      </c>
      <c r="P2407" s="47">
        <v>0</v>
      </c>
      <c r="Q2407" s="47">
        <v>0</v>
      </c>
      <c r="R2407" s="47">
        <v>0</v>
      </c>
      <c r="S2407" s="47">
        <v>0</v>
      </c>
      <c r="T2407" s="47">
        <v>382.5</v>
      </c>
      <c r="U2407" s="47">
        <v>-42.5</v>
      </c>
      <c r="V2407" t="s">
        <v>71</v>
      </c>
      <c r="W2407" t="s">
        <v>72</v>
      </c>
      <c r="X2407"/>
      <c r="Y2407" t="s">
        <v>240</v>
      </c>
      <c r="Z2407" s="43" t="str">
        <f>Raw_data[[#This Row],[Month]]&amp;Raw_data[[#This Row],[Locations]]&amp;Raw_data[[#This Row],[Looker2]]</f>
        <v>45292Garden OaksRTC</v>
      </c>
      <c r="AA2407" s="44" t="str">
        <f>IFERROR(VLOOKUP(Raw_data[[#This Row],[Description]],'LU Table'!$A$1:$B$50,2,0),"")</f>
        <v>RTC</v>
      </c>
      <c r="AB2407" s="44" t="str">
        <f>TRIM(MID(Raw_data[[#This Row],[Location]],LEN("Positive Recovery- ")+1,LEN(Raw_data[[#This Row],[Location]])))</f>
        <v>Garden Oaks</v>
      </c>
      <c r="AC2407" s="45">
        <f t="shared" si="38"/>
        <v>45292</v>
      </c>
      <c r="AD2407" s="44" t="str">
        <f>VLOOKUP(Raw_data[[#This Row],[Locations]]&amp;Raw_data[[#This Row],[Looker2]],Category!A:E,5,0)</f>
        <v>Company Owned</v>
      </c>
      <c r="AE2407" s="44" t="str">
        <f>Raw_data[[#This Row],[Locations]]&amp;Raw_data[[#This Row],[Looker2]]</f>
        <v>Garden OaksRTC</v>
      </c>
    </row>
    <row r="2408" spans="1:31">
      <c r="A2408" s="15">
        <v>45316</v>
      </c>
      <c r="B2408" s="15">
        <v>45314</v>
      </c>
      <c r="C2408" t="s">
        <v>9</v>
      </c>
      <c r="D2408">
        <v>208543</v>
      </c>
      <c r="E2408" t="s">
        <v>1148</v>
      </c>
      <c r="F2408" t="s">
        <v>1149</v>
      </c>
      <c r="G2408" t="s">
        <v>1150</v>
      </c>
      <c r="H2408" t="s">
        <v>151</v>
      </c>
      <c r="I2408" t="s">
        <v>232</v>
      </c>
      <c r="J2408" t="s">
        <v>87</v>
      </c>
      <c r="K2408" t="s">
        <v>16</v>
      </c>
      <c r="L2408" t="s">
        <v>131</v>
      </c>
      <c r="M2408">
        <v>1</v>
      </c>
      <c r="N2408" s="47">
        <v>470</v>
      </c>
      <c r="O2408" s="47">
        <v>0</v>
      </c>
      <c r="P2408" s="47">
        <v>0</v>
      </c>
      <c r="Q2408" s="47">
        <v>0</v>
      </c>
      <c r="R2408" s="47">
        <v>0</v>
      </c>
      <c r="S2408" s="47">
        <v>470</v>
      </c>
      <c r="T2408" s="47">
        <v>423</v>
      </c>
      <c r="U2408" s="47">
        <v>423</v>
      </c>
      <c r="V2408" t="s">
        <v>71</v>
      </c>
      <c r="W2408" t="s">
        <v>72</v>
      </c>
      <c r="X2408"/>
      <c r="Y2408" t="s">
        <v>240</v>
      </c>
      <c r="Z2408" s="43" t="str">
        <f>Raw_data[[#This Row],[Month]]&amp;Raw_data[[#This Row],[Locations]]&amp;Raw_data[[#This Row],[Looker2]]</f>
        <v>45292Garden OaksRTC</v>
      </c>
      <c r="AA2408" s="44" t="str">
        <f>IFERROR(VLOOKUP(Raw_data[[#This Row],[Description]],'LU Table'!$A$1:$B$50,2,0),"")</f>
        <v>RTC</v>
      </c>
      <c r="AB2408" s="44" t="str">
        <f>TRIM(MID(Raw_data[[#This Row],[Location]],LEN("Positive Recovery- ")+1,LEN(Raw_data[[#This Row],[Location]])))</f>
        <v>Garden Oaks</v>
      </c>
      <c r="AC2408" s="45">
        <f t="shared" si="38"/>
        <v>45292</v>
      </c>
      <c r="AD2408" s="44" t="str">
        <f>VLOOKUP(Raw_data[[#This Row],[Locations]]&amp;Raw_data[[#This Row],[Looker2]],Category!A:E,5,0)</f>
        <v>Company Owned</v>
      </c>
      <c r="AE2408" s="44" t="str">
        <f>Raw_data[[#This Row],[Locations]]&amp;Raw_data[[#This Row],[Looker2]]</f>
        <v>Garden OaksRTC</v>
      </c>
    </row>
    <row r="2409" spans="1:31">
      <c r="A2409" s="15">
        <v>45316</v>
      </c>
      <c r="B2409" s="15">
        <v>45314</v>
      </c>
      <c r="C2409" t="s">
        <v>9</v>
      </c>
      <c r="D2409">
        <v>208544</v>
      </c>
      <c r="E2409" t="s">
        <v>227</v>
      </c>
      <c r="F2409" t="s">
        <v>1151</v>
      </c>
      <c r="G2409" t="s">
        <v>527</v>
      </c>
      <c r="H2409" t="s">
        <v>154</v>
      </c>
      <c r="I2409" t="s">
        <v>232</v>
      </c>
      <c r="J2409" t="s">
        <v>133</v>
      </c>
      <c r="K2409" t="s">
        <v>16</v>
      </c>
      <c r="L2409" t="s">
        <v>131</v>
      </c>
      <c r="M2409">
        <v>1</v>
      </c>
      <c r="N2409" s="47">
        <v>400.39</v>
      </c>
      <c r="O2409" s="47">
        <v>0</v>
      </c>
      <c r="P2409" s="47">
        <v>0</v>
      </c>
      <c r="Q2409" s="47">
        <v>0</v>
      </c>
      <c r="R2409" s="47">
        <v>0</v>
      </c>
      <c r="S2409" s="47">
        <v>400.39</v>
      </c>
      <c r="T2409" s="47">
        <v>360.35</v>
      </c>
      <c r="U2409" s="47">
        <v>360.35</v>
      </c>
      <c r="V2409" t="s">
        <v>71</v>
      </c>
      <c r="W2409" t="s">
        <v>72</v>
      </c>
      <c r="X2409"/>
      <c r="Y2409" t="s">
        <v>240</v>
      </c>
      <c r="Z2409" s="43" t="str">
        <f>Raw_data[[#This Row],[Month]]&amp;Raw_data[[#This Row],[Locations]]&amp;Raw_data[[#This Row],[Looker2]]</f>
        <v>45292Garden OaksRTC</v>
      </c>
      <c r="AA2409" s="44" t="str">
        <f>IFERROR(VLOOKUP(Raw_data[[#This Row],[Description]],'LU Table'!$A$1:$B$50,2,0),"")</f>
        <v>RTC</v>
      </c>
      <c r="AB2409" s="44" t="str">
        <f>TRIM(MID(Raw_data[[#This Row],[Location]],LEN("Positive Recovery- ")+1,LEN(Raw_data[[#This Row],[Location]])))</f>
        <v>Garden Oaks</v>
      </c>
      <c r="AC2409" s="45">
        <f t="shared" si="38"/>
        <v>45292</v>
      </c>
      <c r="AD2409" s="44" t="str">
        <f>VLOOKUP(Raw_data[[#This Row],[Locations]]&amp;Raw_data[[#This Row],[Looker2]],Category!A:E,5,0)</f>
        <v>Company Owned</v>
      </c>
      <c r="AE2409" s="44" t="str">
        <f>Raw_data[[#This Row],[Locations]]&amp;Raw_data[[#This Row],[Looker2]]</f>
        <v>Garden OaksRTC</v>
      </c>
    </row>
    <row r="2410" spans="1:31">
      <c r="A2410" s="15">
        <v>45316</v>
      </c>
      <c r="B2410" s="15">
        <v>45314</v>
      </c>
      <c r="C2410" t="s">
        <v>9</v>
      </c>
      <c r="D2410">
        <v>208722</v>
      </c>
      <c r="E2410" t="s">
        <v>1085</v>
      </c>
      <c r="F2410" t="s">
        <v>330</v>
      </c>
      <c r="G2410" t="s">
        <v>1086</v>
      </c>
      <c r="H2410" t="s">
        <v>166</v>
      </c>
      <c r="I2410" t="s">
        <v>232</v>
      </c>
      <c r="J2410" t="s">
        <v>94</v>
      </c>
      <c r="K2410" t="s">
        <v>75</v>
      </c>
      <c r="L2410" t="s">
        <v>129</v>
      </c>
      <c r="M2410">
        <v>1</v>
      </c>
      <c r="N2410" s="47">
        <v>325</v>
      </c>
      <c r="O2410" s="47">
        <v>0</v>
      </c>
      <c r="P2410" s="47">
        <v>0</v>
      </c>
      <c r="Q2410" s="47">
        <v>0</v>
      </c>
      <c r="R2410" s="47">
        <v>0</v>
      </c>
      <c r="S2410" s="47">
        <v>325</v>
      </c>
      <c r="T2410" s="47">
        <v>292.5</v>
      </c>
      <c r="U2410" s="47">
        <v>292.5</v>
      </c>
      <c r="V2410" t="s">
        <v>71</v>
      </c>
      <c r="W2410" t="s">
        <v>72</v>
      </c>
      <c r="X2410"/>
      <c r="Y2410" t="s">
        <v>240</v>
      </c>
      <c r="Z2410" s="43" t="str">
        <f>Raw_data[[#This Row],[Month]]&amp;Raw_data[[#This Row],[Locations]]&amp;Raw_data[[#This Row],[Looker2]]</f>
        <v>45292The WoodlandsPHP</v>
      </c>
      <c r="AA2410" s="44" t="str">
        <f>IFERROR(VLOOKUP(Raw_data[[#This Row],[Description]],'LU Table'!$A$1:$B$50,2,0),"")</f>
        <v>PHP</v>
      </c>
      <c r="AB2410" s="44" t="str">
        <f>TRIM(MID(Raw_data[[#This Row],[Location]],LEN("Positive Recovery- ")+1,LEN(Raw_data[[#This Row],[Location]])))</f>
        <v>The Woodlands</v>
      </c>
      <c r="AC2410" s="45">
        <f t="shared" si="38"/>
        <v>45292</v>
      </c>
      <c r="AD2410" s="44" t="str">
        <f>VLOOKUP(Raw_data[[#This Row],[Locations]]&amp;Raw_data[[#This Row],[Looker2]],Category!A:E,5,0)</f>
        <v>Affiliate</v>
      </c>
      <c r="AE2410" s="44" t="str">
        <f>Raw_data[[#This Row],[Locations]]&amp;Raw_data[[#This Row],[Looker2]]</f>
        <v>The WoodlandsPHP</v>
      </c>
    </row>
    <row r="2411" spans="1:31">
      <c r="A2411" s="15">
        <v>45316</v>
      </c>
      <c r="B2411" s="15">
        <v>45314</v>
      </c>
      <c r="C2411" t="s">
        <v>9</v>
      </c>
      <c r="D2411">
        <v>208723</v>
      </c>
      <c r="E2411" t="s">
        <v>816</v>
      </c>
      <c r="F2411" t="s">
        <v>265</v>
      </c>
      <c r="G2411" t="s">
        <v>817</v>
      </c>
      <c r="H2411" t="s">
        <v>166</v>
      </c>
      <c r="I2411" t="s">
        <v>232</v>
      </c>
      <c r="J2411" t="s">
        <v>94</v>
      </c>
      <c r="K2411" t="s">
        <v>75</v>
      </c>
      <c r="L2411" t="s">
        <v>129</v>
      </c>
      <c r="M2411">
        <v>1</v>
      </c>
      <c r="N2411" s="47">
        <v>325</v>
      </c>
      <c r="O2411" s="47">
        <v>0</v>
      </c>
      <c r="P2411" s="47">
        <v>0</v>
      </c>
      <c r="Q2411" s="47">
        <v>0</v>
      </c>
      <c r="R2411" s="47">
        <v>0</v>
      </c>
      <c r="S2411" s="47">
        <v>325</v>
      </c>
      <c r="T2411" s="47">
        <v>292.5</v>
      </c>
      <c r="U2411" s="47">
        <v>292.5</v>
      </c>
      <c r="V2411" t="s">
        <v>71</v>
      </c>
      <c r="W2411" t="s">
        <v>72</v>
      </c>
      <c r="X2411"/>
      <c r="Y2411" t="s">
        <v>240</v>
      </c>
      <c r="Z2411" s="43" t="str">
        <f>Raw_data[[#This Row],[Month]]&amp;Raw_data[[#This Row],[Locations]]&amp;Raw_data[[#This Row],[Looker2]]</f>
        <v>45292The WoodlandsPHP</v>
      </c>
      <c r="AA2411" s="44" t="str">
        <f>IFERROR(VLOOKUP(Raw_data[[#This Row],[Description]],'LU Table'!$A$1:$B$50,2,0),"")</f>
        <v>PHP</v>
      </c>
      <c r="AB2411" s="44" t="str">
        <f>TRIM(MID(Raw_data[[#This Row],[Location]],LEN("Positive Recovery- ")+1,LEN(Raw_data[[#This Row],[Location]])))</f>
        <v>The Woodlands</v>
      </c>
      <c r="AC2411" s="45">
        <f t="shared" si="38"/>
        <v>45292</v>
      </c>
      <c r="AD2411" s="44" t="str">
        <f>VLOOKUP(Raw_data[[#This Row],[Locations]]&amp;Raw_data[[#This Row],[Looker2]],Category!A:E,5,0)</f>
        <v>Affiliate</v>
      </c>
      <c r="AE2411" s="44" t="str">
        <f>Raw_data[[#This Row],[Locations]]&amp;Raw_data[[#This Row],[Looker2]]</f>
        <v>The WoodlandsPHP</v>
      </c>
    </row>
    <row r="2412" spans="1:31">
      <c r="A2412" s="15">
        <v>45316</v>
      </c>
      <c r="B2412" s="15">
        <v>45314</v>
      </c>
      <c r="C2412" t="s">
        <v>9</v>
      </c>
      <c r="D2412">
        <v>208738</v>
      </c>
      <c r="E2412" t="s">
        <v>637</v>
      </c>
      <c r="F2412" t="s">
        <v>290</v>
      </c>
      <c r="G2412" t="s">
        <v>638</v>
      </c>
      <c r="H2412" t="s">
        <v>166</v>
      </c>
      <c r="I2412" t="s">
        <v>232</v>
      </c>
      <c r="J2412" t="s">
        <v>95</v>
      </c>
      <c r="K2412" t="s">
        <v>21</v>
      </c>
      <c r="L2412" t="s">
        <v>129</v>
      </c>
      <c r="M2412">
        <v>1</v>
      </c>
      <c r="N2412" s="47">
        <v>230</v>
      </c>
      <c r="O2412" s="47">
        <v>0</v>
      </c>
      <c r="P2412" s="47">
        <v>0</v>
      </c>
      <c r="Q2412" s="47">
        <v>0</v>
      </c>
      <c r="R2412" s="47">
        <v>0</v>
      </c>
      <c r="S2412" s="47">
        <v>0</v>
      </c>
      <c r="T2412" s="47">
        <v>207</v>
      </c>
      <c r="U2412" s="47">
        <v>57.5</v>
      </c>
      <c r="V2412" t="s">
        <v>71</v>
      </c>
      <c r="W2412" t="s">
        <v>72</v>
      </c>
      <c r="X2412"/>
      <c r="Y2412" t="s">
        <v>240</v>
      </c>
      <c r="Z2412" s="43" t="str">
        <f>Raw_data[[#This Row],[Month]]&amp;Raw_data[[#This Row],[Locations]]&amp;Raw_data[[#This Row],[Looker2]]</f>
        <v>45292Jersey VillagePHP</v>
      </c>
      <c r="AA2412" s="44" t="str">
        <f>IFERROR(VLOOKUP(Raw_data[[#This Row],[Description]],'LU Table'!$A$1:$B$50,2,0),"")</f>
        <v>PHP</v>
      </c>
      <c r="AB2412" s="44" t="str">
        <f>TRIM(MID(Raw_data[[#This Row],[Location]],LEN("Positive Recovery- ")+1,LEN(Raw_data[[#This Row],[Location]])))</f>
        <v>Jersey Village</v>
      </c>
      <c r="AC2412" s="45">
        <f t="shared" si="38"/>
        <v>45292</v>
      </c>
      <c r="AD2412" s="44" t="str">
        <f>VLOOKUP(Raw_data[[#This Row],[Locations]]&amp;Raw_data[[#This Row],[Looker2]],Category!A:E,5,0)</f>
        <v>Affiliate</v>
      </c>
      <c r="AE2412" s="44" t="str">
        <f>Raw_data[[#This Row],[Locations]]&amp;Raw_data[[#This Row],[Looker2]]</f>
        <v>Jersey VillagePHP</v>
      </c>
    </row>
    <row r="2413" spans="1:31">
      <c r="A2413" s="15">
        <v>45316</v>
      </c>
      <c r="B2413" s="15">
        <v>45314</v>
      </c>
      <c r="C2413" t="s">
        <v>9</v>
      </c>
      <c r="D2413">
        <v>208739</v>
      </c>
      <c r="E2413" t="s">
        <v>184</v>
      </c>
      <c r="F2413" t="s">
        <v>457</v>
      </c>
      <c r="G2413" t="s">
        <v>504</v>
      </c>
      <c r="H2413" t="s">
        <v>166</v>
      </c>
      <c r="I2413" t="s">
        <v>232</v>
      </c>
      <c r="J2413" t="s">
        <v>95</v>
      </c>
      <c r="K2413" t="s">
        <v>21</v>
      </c>
      <c r="L2413" t="s">
        <v>129</v>
      </c>
      <c r="M2413">
        <v>1</v>
      </c>
      <c r="N2413" s="47">
        <v>230</v>
      </c>
      <c r="O2413" s="47">
        <v>0</v>
      </c>
      <c r="P2413" s="47">
        <v>0</v>
      </c>
      <c r="Q2413" s="47">
        <v>0</v>
      </c>
      <c r="R2413" s="47">
        <v>0</v>
      </c>
      <c r="S2413" s="47">
        <v>0</v>
      </c>
      <c r="T2413" s="47">
        <v>207</v>
      </c>
      <c r="U2413" s="47">
        <v>-23</v>
      </c>
      <c r="V2413" t="s">
        <v>71</v>
      </c>
      <c r="W2413" t="s">
        <v>72</v>
      </c>
      <c r="X2413"/>
      <c r="Y2413" t="s">
        <v>240</v>
      </c>
      <c r="Z2413" s="43" t="str">
        <f>Raw_data[[#This Row],[Month]]&amp;Raw_data[[#This Row],[Locations]]&amp;Raw_data[[#This Row],[Looker2]]</f>
        <v>45292Jersey VillagePHP</v>
      </c>
      <c r="AA2413" s="44" t="str">
        <f>IFERROR(VLOOKUP(Raw_data[[#This Row],[Description]],'LU Table'!$A$1:$B$50,2,0),"")</f>
        <v>PHP</v>
      </c>
      <c r="AB2413" s="44" t="str">
        <f>TRIM(MID(Raw_data[[#This Row],[Location]],LEN("Positive Recovery- ")+1,LEN(Raw_data[[#This Row],[Location]])))</f>
        <v>Jersey Village</v>
      </c>
      <c r="AC2413" s="45">
        <f t="shared" si="38"/>
        <v>45292</v>
      </c>
      <c r="AD2413" s="44" t="str">
        <f>VLOOKUP(Raw_data[[#This Row],[Locations]]&amp;Raw_data[[#This Row],[Looker2]],Category!A:E,5,0)</f>
        <v>Affiliate</v>
      </c>
      <c r="AE2413" s="44" t="str">
        <f>Raw_data[[#This Row],[Locations]]&amp;Raw_data[[#This Row],[Looker2]]</f>
        <v>Jersey VillagePHP</v>
      </c>
    </row>
    <row r="2414" spans="1:31">
      <c r="A2414" s="15">
        <v>45316</v>
      </c>
      <c r="B2414" s="15">
        <v>45314</v>
      </c>
      <c r="C2414" t="s">
        <v>9</v>
      </c>
      <c r="D2414">
        <v>208740</v>
      </c>
      <c r="E2414" t="s">
        <v>868</v>
      </c>
      <c r="F2414" t="s">
        <v>523</v>
      </c>
      <c r="G2414" t="s">
        <v>869</v>
      </c>
      <c r="H2414" t="s">
        <v>158</v>
      </c>
      <c r="I2414" t="s">
        <v>232</v>
      </c>
      <c r="J2414" t="s">
        <v>88</v>
      </c>
      <c r="K2414" t="s">
        <v>21</v>
      </c>
      <c r="L2414" t="s">
        <v>128</v>
      </c>
      <c r="M2414">
        <v>1</v>
      </c>
      <c r="N2414" s="47">
        <v>250</v>
      </c>
      <c r="O2414" s="47">
        <v>0</v>
      </c>
      <c r="P2414" s="47">
        <v>0</v>
      </c>
      <c r="Q2414" s="47">
        <v>0</v>
      </c>
      <c r="R2414" s="47">
        <v>0</v>
      </c>
      <c r="S2414" s="47">
        <v>0</v>
      </c>
      <c r="T2414" s="47">
        <v>225</v>
      </c>
      <c r="U2414" s="47">
        <v>25</v>
      </c>
      <c r="V2414" t="s">
        <v>71</v>
      </c>
      <c r="W2414" t="s">
        <v>72</v>
      </c>
      <c r="X2414"/>
      <c r="Y2414" t="s">
        <v>240</v>
      </c>
      <c r="Z2414" s="43" t="str">
        <f>Raw_data[[#This Row],[Month]]&amp;Raw_data[[#This Row],[Locations]]&amp;Raw_data[[#This Row],[Looker2]]</f>
        <v>45292Jersey VillageIOP</v>
      </c>
      <c r="AA2414" s="44" t="str">
        <f>IFERROR(VLOOKUP(Raw_data[[#This Row],[Description]],'LU Table'!$A$1:$B$50,2,0),"")</f>
        <v>IOP</v>
      </c>
      <c r="AB2414" s="44" t="str">
        <f>TRIM(MID(Raw_data[[#This Row],[Location]],LEN("Positive Recovery- ")+1,LEN(Raw_data[[#This Row],[Location]])))</f>
        <v>Jersey Village</v>
      </c>
      <c r="AC2414" s="45">
        <f t="shared" si="38"/>
        <v>45292</v>
      </c>
      <c r="AD2414" s="44" t="str">
        <f>VLOOKUP(Raw_data[[#This Row],[Locations]]&amp;Raw_data[[#This Row],[Looker2]],Category!A:E,5,0)</f>
        <v>Affiliate</v>
      </c>
      <c r="AE2414" s="44" t="str">
        <f>Raw_data[[#This Row],[Locations]]&amp;Raw_data[[#This Row],[Looker2]]</f>
        <v>Jersey VillageIOP</v>
      </c>
    </row>
    <row r="2415" spans="1:31">
      <c r="A2415" s="15">
        <v>45316</v>
      </c>
      <c r="B2415" s="15">
        <v>45314</v>
      </c>
      <c r="C2415" t="s">
        <v>9</v>
      </c>
      <c r="D2415">
        <v>208741</v>
      </c>
      <c r="E2415" t="s">
        <v>803</v>
      </c>
      <c r="F2415" t="s">
        <v>804</v>
      </c>
      <c r="G2415" t="s">
        <v>805</v>
      </c>
      <c r="H2415" t="s">
        <v>157</v>
      </c>
      <c r="I2415" t="s">
        <v>232</v>
      </c>
      <c r="J2415" t="s">
        <v>17</v>
      </c>
      <c r="K2415" t="s">
        <v>76</v>
      </c>
      <c r="L2415" t="s">
        <v>129</v>
      </c>
      <c r="M2415">
        <v>1</v>
      </c>
      <c r="N2415" s="47">
        <v>300</v>
      </c>
      <c r="O2415" s="47">
        <v>0</v>
      </c>
      <c r="P2415" s="47">
        <v>0</v>
      </c>
      <c r="Q2415" s="47">
        <v>0</v>
      </c>
      <c r="R2415" s="47">
        <v>0</v>
      </c>
      <c r="S2415" s="47">
        <v>300</v>
      </c>
      <c r="T2415" s="47">
        <v>300</v>
      </c>
      <c r="U2415" s="47">
        <v>300</v>
      </c>
      <c r="V2415" t="s">
        <v>71</v>
      </c>
      <c r="W2415" t="s">
        <v>72</v>
      </c>
      <c r="X2415"/>
      <c r="Y2415" t="s">
        <v>240</v>
      </c>
      <c r="Z2415" s="43" t="str">
        <f>Raw_data[[#This Row],[Month]]&amp;Raw_data[[#This Row],[Locations]]&amp;Raw_data[[#This Row],[Looker2]]</f>
        <v>45292MontrosePHP</v>
      </c>
      <c r="AA2415" s="44" t="str">
        <f>IFERROR(VLOOKUP(Raw_data[[#This Row],[Description]],'LU Table'!$A$1:$B$50,2,0),"")</f>
        <v>PHP</v>
      </c>
      <c r="AB2415" s="44" t="str">
        <f>TRIM(MID(Raw_data[[#This Row],[Location]],LEN("Positive Recovery- ")+1,LEN(Raw_data[[#This Row],[Location]])))</f>
        <v>Montrose</v>
      </c>
      <c r="AC2415" s="45">
        <f t="shared" si="38"/>
        <v>45292</v>
      </c>
      <c r="AD2415" s="44" t="str">
        <f>VLOOKUP(Raw_data[[#This Row],[Locations]]&amp;Raw_data[[#This Row],[Looker2]],Category!A:E,5,0)</f>
        <v>Company Owned</v>
      </c>
      <c r="AE2415" s="44" t="str">
        <f>Raw_data[[#This Row],[Locations]]&amp;Raw_data[[#This Row],[Looker2]]</f>
        <v>MontrosePHP</v>
      </c>
    </row>
    <row r="2416" spans="1:31">
      <c r="A2416" s="15">
        <v>45316</v>
      </c>
      <c r="B2416" s="15">
        <v>45314</v>
      </c>
      <c r="C2416" t="s">
        <v>9</v>
      </c>
      <c r="D2416">
        <v>208742</v>
      </c>
      <c r="E2416" t="s">
        <v>820</v>
      </c>
      <c r="F2416" t="s">
        <v>287</v>
      </c>
      <c r="G2416" t="s">
        <v>325</v>
      </c>
      <c r="H2416" t="s">
        <v>167</v>
      </c>
      <c r="I2416" t="s">
        <v>232</v>
      </c>
      <c r="J2416" t="s">
        <v>87</v>
      </c>
      <c r="K2416" t="s">
        <v>76</v>
      </c>
      <c r="L2416" t="s">
        <v>129</v>
      </c>
      <c r="M2416">
        <v>1</v>
      </c>
      <c r="N2416" s="47">
        <v>425</v>
      </c>
      <c r="O2416" s="47">
        <v>0</v>
      </c>
      <c r="P2416" s="47">
        <v>0</v>
      </c>
      <c r="Q2416" s="47">
        <v>0</v>
      </c>
      <c r="R2416" s="47">
        <v>0</v>
      </c>
      <c r="S2416" s="47">
        <v>425</v>
      </c>
      <c r="T2416" s="47">
        <v>425</v>
      </c>
      <c r="U2416" s="47">
        <v>425</v>
      </c>
      <c r="V2416" t="s">
        <v>71</v>
      </c>
      <c r="W2416" t="s">
        <v>72</v>
      </c>
      <c r="X2416"/>
      <c r="Y2416" t="s">
        <v>240</v>
      </c>
      <c r="Z2416" s="43" t="str">
        <f>Raw_data[[#This Row],[Month]]&amp;Raw_data[[#This Row],[Locations]]&amp;Raw_data[[#This Row],[Looker2]]</f>
        <v>45292MontrosePHP</v>
      </c>
      <c r="AA2416" s="44" t="str">
        <f>IFERROR(VLOOKUP(Raw_data[[#This Row],[Description]],'LU Table'!$A$1:$B$50,2,0),"")</f>
        <v>PHP</v>
      </c>
      <c r="AB2416" s="44" t="str">
        <f>TRIM(MID(Raw_data[[#This Row],[Location]],LEN("Positive Recovery- ")+1,LEN(Raw_data[[#This Row],[Location]])))</f>
        <v>Montrose</v>
      </c>
      <c r="AC2416" s="45">
        <f t="shared" si="38"/>
        <v>45292</v>
      </c>
      <c r="AD2416" s="44" t="str">
        <f>VLOOKUP(Raw_data[[#This Row],[Locations]]&amp;Raw_data[[#This Row],[Looker2]],Category!A:E,5,0)</f>
        <v>Company Owned</v>
      </c>
      <c r="AE2416" s="44" t="str">
        <f>Raw_data[[#This Row],[Locations]]&amp;Raw_data[[#This Row],[Looker2]]</f>
        <v>MontrosePHP</v>
      </c>
    </row>
    <row r="2417" spans="1:31">
      <c r="A2417" s="15">
        <v>45316</v>
      </c>
      <c r="B2417" s="15">
        <v>45314</v>
      </c>
      <c r="C2417" t="s">
        <v>9</v>
      </c>
      <c r="D2417">
        <v>208743</v>
      </c>
      <c r="E2417" t="s">
        <v>675</v>
      </c>
      <c r="F2417" t="s">
        <v>37</v>
      </c>
      <c r="G2417" t="s">
        <v>487</v>
      </c>
      <c r="H2417" t="s">
        <v>165</v>
      </c>
      <c r="I2417"/>
      <c r="J2417" t="s">
        <v>132</v>
      </c>
      <c r="K2417" t="s">
        <v>76</v>
      </c>
      <c r="L2417" t="s">
        <v>129</v>
      </c>
      <c r="M2417">
        <v>1</v>
      </c>
      <c r="N2417" s="47">
        <v>312</v>
      </c>
      <c r="O2417" s="47">
        <v>0</v>
      </c>
      <c r="P2417" s="47">
        <v>0</v>
      </c>
      <c r="Q2417" s="47">
        <v>0</v>
      </c>
      <c r="R2417" s="47">
        <v>0</v>
      </c>
      <c r="S2417" s="47">
        <v>312</v>
      </c>
      <c r="T2417" s="47">
        <v>280.8</v>
      </c>
      <c r="U2417" s="47">
        <v>280.8</v>
      </c>
      <c r="V2417" t="s">
        <v>71</v>
      </c>
      <c r="W2417" t="s">
        <v>72</v>
      </c>
      <c r="X2417"/>
      <c r="Y2417" t="s">
        <v>240</v>
      </c>
      <c r="Z2417" s="43" t="str">
        <f>Raw_data[[#This Row],[Month]]&amp;Raw_data[[#This Row],[Locations]]&amp;Raw_data[[#This Row],[Looker2]]</f>
        <v>45292MontrosePHP</v>
      </c>
      <c r="AA2417" s="44" t="str">
        <f>IFERROR(VLOOKUP(Raw_data[[#This Row],[Description]],'LU Table'!$A$1:$B$50,2,0),"")</f>
        <v>PHP</v>
      </c>
      <c r="AB2417" s="44" t="str">
        <f>TRIM(MID(Raw_data[[#This Row],[Location]],LEN("Positive Recovery- ")+1,LEN(Raw_data[[#This Row],[Location]])))</f>
        <v>Montrose</v>
      </c>
      <c r="AC2417" s="45">
        <f t="shared" si="38"/>
        <v>45292</v>
      </c>
      <c r="AD2417" s="44" t="str">
        <f>VLOOKUP(Raw_data[[#This Row],[Locations]]&amp;Raw_data[[#This Row],[Looker2]],Category!A:E,5,0)</f>
        <v>Company Owned</v>
      </c>
      <c r="AE2417" s="44" t="str">
        <f>Raw_data[[#This Row],[Locations]]&amp;Raw_data[[#This Row],[Looker2]]</f>
        <v>MontrosePHP</v>
      </c>
    </row>
    <row r="2418" spans="1:31">
      <c r="A2418" s="15">
        <v>45316</v>
      </c>
      <c r="B2418" s="15">
        <v>45314</v>
      </c>
      <c r="C2418" t="s">
        <v>9</v>
      </c>
      <c r="D2418">
        <v>208744</v>
      </c>
      <c r="E2418" t="s">
        <v>1026</v>
      </c>
      <c r="F2418" t="s">
        <v>304</v>
      </c>
      <c r="G2418" t="s">
        <v>1027</v>
      </c>
      <c r="H2418" t="s">
        <v>167</v>
      </c>
      <c r="I2418" t="s">
        <v>232</v>
      </c>
      <c r="J2418" t="s">
        <v>87</v>
      </c>
      <c r="K2418" t="s">
        <v>547</v>
      </c>
      <c r="L2418" t="s">
        <v>129</v>
      </c>
      <c r="M2418">
        <v>1</v>
      </c>
      <c r="N2418" s="47">
        <v>425</v>
      </c>
      <c r="O2418" s="47">
        <v>0</v>
      </c>
      <c r="P2418" s="47">
        <v>0</v>
      </c>
      <c r="Q2418" s="47">
        <v>0</v>
      </c>
      <c r="R2418" s="47">
        <v>0</v>
      </c>
      <c r="S2418" s="47">
        <v>425</v>
      </c>
      <c r="T2418" s="47">
        <v>425</v>
      </c>
      <c r="U2418" s="47">
        <v>425</v>
      </c>
      <c r="V2418" t="s">
        <v>71</v>
      </c>
      <c r="W2418" t="s">
        <v>72</v>
      </c>
      <c r="X2418"/>
      <c r="Y2418" t="s">
        <v>240</v>
      </c>
      <c r="Z2418" s="43" t="str">
        <f>Raw_data[[#This Row],[Month]]&amp;Raw_data[[#This Row],[Locations]]&amp;Raw_data[[#This Row],[Looker2]]</f>
        <v>45292ConroePHP</v>
      </c>
      <c r="AA2418" s="44" t="str">
        <f>IFERROR(VLOOKUP(Raw_data[[#This Row],[Description]],'LU Table'!$A$1:$B$50,2,0),"")</f>
        <v>PHP</v>
      </c>
      <c r="AB2418" s="44" t="str">
        <f>TRIM(MID(Raw_data[[#This Row],[Location]],LEN("Positive Recovery- ")+1,LEN(Raw_data[[#This Row],[Location]])))</f>
        <v>Conroe</v>
      </c>
      <c r="AC2418" s="45">
        <f t="shared" si="38"/>
        <v>45292</v>
      </c>
      <c r="AD2418" s="44" t="str">
        <f>VLOOKUP(Raw_data[[#This Row],[Locations]]&amp;Raw_data[[#This Row],[Looker2]],Category!A:E,5,0)</f>
        <v>Affiliate</v>
      </c>
      <c r="AE2418" s="44" t="str">
        <f>Raw_data[[#This Row],[Locations]]&amp;Raw_data[[#This Row],[Looker2]]</f>
        <v>ConroePHP</v>
      </c>
    </row>
    <row r="2419" spans="1:31">
      <c r="A2419" s="15">
        <v>45316</v>
      </c>
      <c r="B2419" s="15">
        <v>45314</v>
      </c>
      <c r="C2419" t="s">
        <v>9</v>
      </c>
      <c r="D2419">
        <v>208745</v>
      </c>
      <c r="E2419" t="s">
        <v>1152</v>
      </c>
      <c r="F2419" t="s">
        <v>1153</v>
      </c>
      <c r="G2419" t="s">
        <v>1154</v>
      </c>
      <c r="H2419" t="s">
        <v>158</v>
      </c>
      <c r="I2419" t="s">
        <v>232</v>
      </c>
      <c r="J2419" t="s">
        <v>87</v>
      </c>
      <c r="K2419" t="s">
        <v>547</v>
      </c>
      <c r="L2419" t="s">
        <v>128</v>
      </c>
      <c r="M2419">
        <v>1</v>
      </c>
      <c r="N2419" s="47">
        <v>275</v>
      </c>
      <c r="O2419" s="47">
        <v>0</v>
      </c>
      <c r="P2419" s="47">
        <v>0</v>
      </c>
      <c r="Q2419" s="47">
        <v>0</v>
      </c>
      <c r="R2419" s="47">
        <v>0</v>
      </c>
      <c r="S2419" s="47">
        <v>275</v>
      </c>
      <c r="T2419" s="47">
        <v>247.5</v>
      </c>
      <c r="U2419" s="47">
        <v>247.5</v>
      </c>
      <c r="V2419" t="s">
        <v>71</v>
      </c>
      <c r="W2419" t="s">
        <v>72</v>
      </c>
      <c r="X2419"/>
      <c r="Y2419" t="s">
        <v>240</v>
      </c>
      <c r="Z2419" s="43" t="str">
        <f>Raw_data[[#This Row],[Month]]&amp;Raw_data[[#This Row],[Locations]]&amp;Raw_data[[#This Row],[Looker2]]</f>
        <v>45292ConroeIOP</v>
      </c>
      <c r="AA2419" s="44" t="str">
        <f>IFERROR(VLOOKUP(Raw_data[[#This Row],[Description]],'LU Table'!$A$1:$B$50,2,0),"")</f>
        <v>IOP</v>
      </c>
      <c r="AB2419" s="44" t="str">
        <f>TRIM(MID(Raw_data[[#This Row],[Location]],LEN("Positive Recovery- ")+1,LEN(Raw_data[[#This Row],[Location]])))</f>
        <v>Conroe</v>
      </c>
      <c r="AC2419" s="45">
        <f t="shared" si="38"/>
        <v>45292</v>
      </c>
      <c r="AD2419" s="44" t="str">
        <f>VLOOKUP(Raw_data[[#This Row],[Locations]]&amp;Raw_data[[#This Row],[Looker2]],Category!A:E,5,0)</f>
        <v>Affiliate</v>
      </c>
      <c r="AE2419" s="44" t="str">
        <f>Raw_data[[#This Row],[Locations]]&amp;Raw_data[[#This Row],[Looker2]]</f>
        <v>ConroeIOP</v>
      </c>
    </row>
    <row r="2420" spans="1:31">
      <c r="A2420" s="15">
        <v>45316</v>
      </c>
      <c r="B2420" s="15">
        <v>45314</v>
      </c>
      <c r="C2420" t="s">
        <v>9</v>
      </c>
      <c r="D2420">
        <v>208746</v>
      </c>
      <c r="E2420" t="s">
        <v>874</v>
      </c>
      <c r="F2420" t="s">
        <v>278</v>
      </c>
      <c r="G2420" t="s">
        <v>875</v>
      </c>
      <c r="H2420" t="s">
        <v>158</v>
      </c>
      <c r="I2420" t="s">
        <v>232</v>
      </c>
      <c r="J2420" t="s">
        <v>88</v>
      </c>
      <c r="K2420" t="s">
        <v>547</v>
      </c>
      <c r="L2420" t="s">
        <v>128</v>
      </c>
      <c r="M2420">
        <v>1</v>
      </c>
      <c r="N2420" s="47">
        <v>250</v>
      </c>
      <c r="O2420" s="47">
        <v>0</v>
      </c>
      <c r="P2420" s="47">
        <v>0</v>
      </c>
      <c r="Q2420" s="47">
        <v>0</v>
      </c>
      <c r="R2420" s="47">
        <v>0</v>
      </c>
      <c r="S2420" s="47">
        <v>91.22</v>
      </c>
      <c r="T2420" s="47">
        <v>225</v>
      </c>
      <c r="U2420" s="47">
        <v>203.31</v>
      </c>
      <c r="V2420" t="s">
        <v>71</v>
      </c>
      <c r="W2420" t="s">
        <v>72</v>
      </c>
      <c r="X2420"/>
      <c r="Y2420" t="s">
        <v>240</v>
      </c>
      <c r="Z2420" s="43" t="str">
        <f>Raw_data[[#This Row],[Month]]&amp;Raw_data[[#This Row],[Locations]]&amp;Raw_data[[#This Row],[Looker2]]</f>
        <v>45292ConroeIOP</v>
      </c>
      <c r="AA2420" s="44" t="str">
        <f>IFERROR(VLOOKUP(Raw_data[[#This Row],[Description]],'LU Table'!$A$1:$B$50,2,0),"")</f>
        <v>IOP</v>
      </c>
      <c r="AB2420" s="44" t="str">
        <f>TRIM(MID(Raw_data[[#This Row],[Location]],LEN("Positive Recovery- ")+1,LEN(Raw_data[[#This Row],[Location]])))</f>
        <v>Conroe</v>
      </c>
      <c r="AC2420" s="45">
        <f t="shared" si="38"/>
        <v>45292</v>
      </c>
      <c r="AD2420" s="44" t="str">
        <f>VLOOKUP(Raw_data[[#This Row],[Locations]]&amp;Raw_data[[#This Row],[Looker2]],Category!A:E,5,0)</f>
        <v>Affiliate</v>
      </c>
      <c r="AE2420" s="44" t="str">
        <f>Raw_data[[#This Row],[Locations]]&amp;Raw_data[[#This Row],[Looker2]]</f>
        <v>ConroeIOP</v>
      </c>
    </row>
    <row r="2421" spans="1:31">
      <c r="A2421" s="15">
        <v>45316</v>
      </c>
      <c r="B2421" s="15">
        <v>45314</v>
      </c>
      <c r="C2421" t="s">
        <v>9</v>
      </c>
      <c r="D2421">
        <v>208747</v>
      </c>
      <c r="E2421" t="s">
        <v>1116</v>
      </c>
      <c r="F2421" t="s">
        <v>535</v>
      </c>
      <c r="G2421" t="s">
        <v>1117</v>
      </c>
      <c r="H2421" t="s">
        <v>157</v>
      </c>
      <c r="I2421" t="s">
        <v>232</v>
      </c>
      <c r="J2421" t="s">
        <v>88</v>
      </c>
      <c r="K2421" t="s">
        <v>547</v>
      </c>
      <c r="L2421" t="s">
        <v>129</v>
      </c>
      <c r="M2421">
        <v>1</v>
      </c>
      <c r="N2421" s="47">
        <v>400</v>
      </c>
      <c r="O2421" s="47">
        <v>0</v>
      </c>
      <c r="P2421" s="47">
        <v>0</v>
      </c>
      <c r="Q2421" s="47">
        <v>0</v>
      </c>
      <c r="R2421" s="47">
        <v>0</v>
      </c>
      <c r="S2421" s="47">
        <v>400</v>
      </c>
      <c r="T2421" s="47">
        <v>360</v>
      </c>
      <c r="U2421" s="47">
        <v>360</v>
      </c>
      <c r="V2421" t="s">
        <v>71</v>
      </c>
      <c r="W2421" t="s">
        <v>72</v>
      </c>
      <c r="X2421"/>
      <c r="Y2421" t="s">
        <v>240</v>
      </c>
      <c r="Z2421" s="43" t="str">
        <f>Raw_data[[#This Row],[Month]]&amp;Raw_data[[#This Row],[Locations]]&amp;Raw_data[[#This Row],[Looker2]]</f>
        <v>45292ConroePHP</v>
      </c>
      <c r="AA2421" s="44" t="str">
        <f>IFERROR(VLOOKUP(Raw_data[[#This Row],[Description]],'LU Table'!$A$1:$B$50,2,0),"")</f>
        <v>PHP</v>
      </c>
      <c r="AB2421" s="44" t="str">
        <f>TRIM(MID(Raw_data[[#This Row],[Location]],LEN("Positive Recovery- ")+1,LEN(Raw_data[[#This Row],[Location]])))</f>
        <v>Conroe</v>
      </c>
      <c r="AC2421" s="45">
        <f t="shared" si="38"/>
        <v>45292</v>
      </c>
      <c r="AD2421" s="44" t="str">
        <f>VLOOKUP(Raw_data[[#This Row],[Locations]]&amp;Raw_data[[#This Row],[Looker2]],Category!A:E,5,0)</f>
        <v>Affiliate</v>
      </c>
      <c r="AE2421" s="44" t="str">
        <f>Raw_data[[#This Row],[Locations]]&amp;Raw_data[[#This Row],[Looker2]]</f>
        <v>ConroePHP</v>
      </c>
    </row>
    <row r="2422" spans="1:31">
      <c r="A2422" s="15">
        <v>45316</v>
      </c>
      <c r="B2422" s="15">
        <v>45314</v>
      </c>
      <c r="C2422" t="s">
        <v>9</v>
      </c>
      <c r="D2422">
        <v>208748</v>
      </c>
      <c r="E2422" t="s">
        <v>747</v>
      </c>
      <c r="F2422" t="s">
        <v>748</v>
      </c>
      <c r="G2422" t="s">
        <v>252</v>
      </c>
      <c r="H2422" t="s">
        <v>158</v>
      </c>
      <c r="I2422" t="s">
        <v>232</v>
      </c>
      <c r="J2422" t="s">
        <v>749</v>
      </c>
      <c r="K2422" t="s">
        <v>547</v>
      </c>
      <c r="L2422" t="s">
        <v>128</v>
      </c>
      <c r="M2422">
        <v>1</v>
      </c>
      <c r="N2422" s="47">
        <v>158</v>
      </c>
      <c r="O2422" s="47">
        <v>0</v>
      </c>
      <c r="P2422" s="47">
        <v>0</v>
      </c>
      <c r="Q2422" s="47">
        <v>0</v>
      </c>
      <c r="R2422" s="47">
        <v>0</v>
      </c>
      <c r="S2422" s="47">
        <v>158</v>
      </c>
      <c r="T2422" s="47">
        <v>142.19999999999999</v>
      </c>
      <c r="U2422" s="47">
        <v>142.19999999999999</v>
      </c>
      <c r="V2422" t="s">
        <v>71</v>
      </c>
      <c r="W2422" t="s">
        <v>72</v>
      </c>
      <c r="X2422"/>
      <c r="Y2422" t="s">
        <v>240</v>
      </c>
      <c r="Z2422" s="43" t="str">
        <f>Raw_data[[#This Row],[Month]]&amp;Raw_data[[#This Row],[Locations]]&amp;Raw_data[[#This Row],[Looker2]]</f>
        <v>45292ConroeIOP</v>
      </c>
      <c r="AA2422" s="44" t="str">
        <f>IFERROR(VLOOKUP(Raw_data[[#This Row],[Description]],'LU Table'!$A$1:$B$50,2,0),"")</f>
        <v>IOP</v>
      </c>
      <c r="AB2422" s="44" t="str">
        <f>TRIM(MID(Raw_data[[#This Row],[Location]],LEN("Positive Recovery- ")+1,LEN(Raw_data[[#This Row],[Location]])))</f>
        <v>Conroe</v>
      </c>
      <c r="AC2422" s="45">
        <f t="shared" si="38"/>
        <v>45292</v>
      </c>
      <c r="AD2422" s="44" t="str">
        <f>VLOOKUP(Raw_data[[#This Row],[Locations]]&amp;Raw_data[[#This Row],[Looker2]],Category!A:E,5,0)</f>
        <v>Affiliate</v>
      </c>
      <c r="AE2422" s="44" t="str">
        <f>Raw_data[[#This Row],[Locations]]&amp;Raw_data[[#This Row],[Looker2]]</f>
        <v>ConroeIOP</v>
      </c>
    </row>
    <row r="2423" spans="1:31">
      <c r="A2423" s="15">
        <v>45316</v>
      </c>
      <c r="B2423" s="15">
        <v>45314</v>
      </c>
      <c r="C2423" t="s">
        <v>9</v>
      </c>
      <c r="D2423">
        <v>208750</v>
      </c>
      <c r="E2423" t="s">
        <v>870</v>
      </c>
      <c r="F2423" t="s">
        <v>359</v>
      </c>
      <c r="G2423" t="s">
        <v>871</v>
      </c>
      <c r="H2423" t="s">
        <v>160</v>
      </c>
      <c r="I2423" t="s">
        <v>232</v>
      </c>
      <c r="J2423" t="s">
        <v>96</v>
      </c>
      <c r="K2423" t="s">
        <v>21</v>
      </c>
      <c r="L2423" t="s">
        <v>128</v>
      </c>
      <c r="M2423">
        <v>1</v>
      </c>
      <c r="N2423" s="47">
        <v>169</v>
      </c>
      <c r="O2423" s="47">
        <v>0</v>
      </c>
      <c r="P2423" s="47">
        <v>0</v>
      </c>
      <c r="Q2423" s="47">
        <v>0</v>
      </c>
      <c r="R2423" s="47">
        <v>0</v>
      </c>
      <c r="S2423" s="47">
        <v>169</v>
      </c>
      <c r="T2423" s="47">
        <v>152.1</v>
      </c>
      <c r="U2423" s="47">
        <v>152.1</v>
      </c>
      <c r="V2423" t="s">
        <v>71</v>
      </c>
      <c r="W2423" t="s">
        <v>72</v>
      </c>
      <c r="X2423"/>
      <c r="Y2423" t="s">
        <v>240</v>
      </c>
      <c r="Z2423" s="43" t="str">
        <f>Raw_data[[#This Row],[Month]]&amp;Raw_data[[#This Row],[Locations]]&amp;Raw_data[[#This Row],[Looker2]]</f>
        <v>45292Jersey VillageIOP</v>
      </c>
      <c r="AA2423" s="44" t="str">
        <f>IFERROR(VLOOKUP(Raw_data[[#This Row],[Description]],'LU Table'!$A$1:$B$50,2,0),"")</f>
        <v>IOP</v>
      </c>
      <c r="AB2423" s="44" t="str">
        <f>TRIM(MID(Raw_data[[#This Row],[Location]],LEN("Positive Recovery- ")+1,LEN(Raw_data[[#This Row],[Location]])))</f>
        <v>Jersey Village</v>
      </c>
      <c r="AC2423" s="45">
        <f t="shared" si="38"/>
        <v>45292</v>
      </c>
      <c r="AD2423" s="44" t="str">
        <f>VLOOKUP(Raw_data[[#This Row],[Locations]]&amp;Raw_data[[#This Row],[Looker2]],Category!A:E,5,0)</f>
        <v>Affiliate</v>
      </c>
      <c r="AE2423" s="44" t="str">
        <f>Raw_data[[#This Row],[Locations]]&amp;Raw_data[[#This Row],[Looker2]]</f>
        <v>Jersey VillageIOP</v>
      </c>
    </row>
    <row r="2424" spans="1:31">
      <c r="A2424" s="15">
        <v>45316</v>
      </c>
      <c r="B2424" s="15">
        <v>45314</v>
      </c>
      <c r="C2424" t="s">
        <v>9</v>
      </c>
      <c r="D2424">
        <v>208751</v>
      </c>
      <c r="E2424" t="s">
        <v>658</v>
      </c>
      <c r="F2424" t="s">
        <v>559</v>
      </c>
      <c r="G2424" t="s">
        <v>276</v>
      </c>
      <c r="H2424" t="s">
        <v>158</v>
      </c>
      <c r="I2424" t="s">
        <v>232</v>
      </c>
      <c r="J2424" t="s">
        <v>87</v>
      </c>
      <c r="K2424" t="s">
        <v>21</v>
      </c>
      <c r="L2424" t="s">
        <v>128</v>
      </c>
      <c r="M2424">
        <v>1</v>
      </c>
      <c r="N2424" s="47">
        <v>275</v>
      </c>
      <c r="O2424" s="47">
        <v>0</v>
      </c>
      <c r="P2424" s="47">
        <v>0</v>
      </c>
      <c r="Q2424" s="47">
        <v>0</v>
      </c>
      <c r="R2424" s="47">
        <v>0</v>
      </c>
      <c r="S2424" s="47">
        <v>275</v>
      </c>
      <c r="T2424" s="47">
        <v>247.5</v>
      </c>
      <c r="U2424" s="47">
        <v>247.5</v>
      </c>
      <c r="V2424" t="s">
        <v>71</v>
      </c>
      <c r="W2424" t="s">
        <v>72</v>
      </c>
      <c r="X2424"/>
      <c r="Y2424" t="s">
        <v>240</v>
      </c>
      <c r="Z2424" s="43" t="str">
        <f>Raw_data[[#This Row],[Month]]&amp;Raw_data[[#This Row],[Locations]]&amp;Raw_data[[#This Row],[Looker2]]</f>
        <v>45292Jersey VillageIOP</v>
      </c>
      <c r="AA2424" s="44" t="str">
        <f>IFERROR(VLOOKUP(Raw_data[[#This Row],[Description]],'LU Table'!$A$1:$B$50,2,0),"")</f>
        <v>IOP</v>
      </c>
      <c r="AB2424" s="44" t="str">
        <f>TRIM(MID(Raw_data[[#This Row],[Location]],LEN("Positive Recovery- ")+1,LEN(Raw_data[[#This Row],[Location]])))</f>
        <v>Jersey Village</v>
      </c>
      <c r="AC2424" s="45">
        <f t="shared" si="38"/>
        <v>45292</v>
      </c>
      <c r="AD2424" s="44" t="str">
        <f>VLOOKUP(Raw_data[[#This Row],[Locations]]&amp;Raw_data[[#This Row],[Looker2]],Category!A:E,5,0)</f>
        <v>Affiliate</v>
      </c>
      <c r="AE2424" s="44" t="str">
        <f>Raw_data[[#This Row],[Locations]]&amp;Raw_data[[#This Row],[Looker2]]</f>
        <v>Jersey VillageIOP</v>
      </c>
    </row>
    <row r="2425" spans="1:31">
      <c r="A2425" s="15">
        <v>45316</v>
      </c>
      <c r="B2425" s="15">
        <v>45314</v>
      </c>
      <c r="C2425" t="s">
        <v>9</v>
      </c>
      <c r="D2425">
        <v>208752</v>
      </c>
      <c r="E2425" t="s">
        <v>612</v>
      </c>
      <c r="F2425" t="s">
        <v>461</v>
      </c>
      <c r="G2425" t="s">
        <v>481</v>
      </c>
      <c r="H2425" t="s">
        <v>158</v>
      </c>
      <c r="I2425" t="s">
        <v>232</v>
      </c>
      <c r="J2425" t="s">
        <v>88</v>
      </c>
      <c r="K2425" t="s">
        <v>21</v>
      </c>
      <c r="L2425" t="s">
        <v>128</v>
      </c>
      <c r="M2425">
        <v>1</v>
      </c>
      <c r="N2425" s="47">
        <v>250</v>
      </c>
      <c r="O2425" s="47">
        <v>0</v>
      </c>
      <c r="P2425" s="47">
        <v>0</v>
      </c>
      <c r="Q2425" s="47">
        <v>0</v>
      </c>
      <c r="R2425" s="47">
        <v>0</v>
      </c>
      <c r="S2425" s="47">
        <v>0</v>
      </c>
      <c r="T2425" s="47">
        <v>225</v>
      </c>
      <c r="U2425" s="47">
        <v>-25</v>
      </c>
      <c r="V2425" t="s">
        <v>71</v>
      </c>
      <c r="W2425" t="s">
        <v>72</v>
      </c>
      <c r="X2425"/>
      <c r="Y2425" t="s">
        <v>240</v>
      </c>
      <c r="Z2425" s="43" t="str">
        <f>Raw_data[[#This Row],[Month]]&amp;Raw_data[[#This Row],[Locations]]&amp;Raw_data[[#This Row],[Looker2]]</f>
        <v>45292Jersey VillageIOP</v>
      </c>
      <c r="AA2425" s="44" t="str">
        <f>IFERROR(VLOOKUP(Raw_data[[#This Row],[Description]],'LU Table'!$A$1:$B$50,2,0),"")</f>
        <v>IOP</v>
      </c>
      <c r="AB2425" s="44" t="str">
        <f>TRIM(MID(Raw_data[[#This Row],[Location]],LEN("Positive Recovery- ")+1,LEN(Raw_data[[#This Row],[Location]])))</f>
        <v>Jersey Village</v>
      </c>
      <c r="AC2425" s="45">
        <f t="shared" si="38"/>
        <v>45292</v>
      </c>
      <c r="AD2425" s="44" t="str">
        <f>VLOOKUP(Raw_data[[#This Row],[Locations]]&amp;Raw_data[[#This Row],[Looker2]],Category!A:E,5,0)</f>
        <v>Affiliate</v>
      </c>
      <c r="AE2425" s="44" t="str">
        <f>Raw_data[[#This Row],[Locations]]&amp;Raw_data[[#This Row],[Looker2]]</f>
        <v>Jersey VillageIOP</v>
      </c>
    </row>
    <row r="2426" spans="1:31">
      <c r="A2426" s="15">
        <v>45316</v>
      </c>
      <c r="B2426" s="15">
        <v>45314</v>
      </c>
      <c r="C2426" t="s">
        <v>9</v>
      </c>
      <c r="D2426">
        <v>208753</v>
      </c>
      <c r="E2426" t="s">
        <v>836</v>
      </c>
      <c r="F2426" t="s">
        <v>255</v>
      </c>
      <c r="G2426" t="s">
        <v>308</v>
      </c>
      <c r="H2426" t="s">
        <v>160</v>
      </c>
      <c r="I2426" t="s">
        <v>232</v>
      </c>
      <c r="J2426" t="s">
        <v>90</v>
      </c>
      <c r="K2426" t="s">
        <v>75</v>
      </c>
      <c r="L2426" t="s">
        <v>128</v>
      </c>
      <c r="M2426">
        <v>1</v>
      </c>
      <c r="N2426" s="47">
        <v>220</v>
      </c>
      <c r="O2426" s="47">
        <v>0</v>
      </c>
      <c r="P2426" s="47">
        <v>0</v>
      </c>
      <c r="Q2426" s="47">
        <v>0</v>
      </c>
      <c r="R2426" s="47">
        <v>0</v>
      </c>
      <c r="S2426" s="47">
        <v>220</v>
      </c>
      <c r="T2426" s="47">
        <v>198</v>
      </c>
      <c r="U2426" s="47">
        <v>198</v>
      </c>
      <c r="V2426" t="s">
        <v>71</v>
      </c>
      <c r="W2426" t="s">
        <v>72</v>
      </c>
      <c r="X2426"/>
      <c r="Y2426" t="s">
        <v>240</v>
      </c>
      <c r="Z2426" s="43" t="str">
        <f>Raw_data[[#This Row],[Month]]&amp;Raw_data[[#This Row],[Locations]]&amp;Raw_data[[#This Row],[Looker2]]</f>
        <v>45292The WoodlandsIOP</v>
      </c>
      <c r="AA2426" s="44" t="str">
        <f>IFERROR(VLOOKUP(Raw_data[[#This Row],[Description]],'LU Table'!$A$1:$B$50,2,0),"")</f>
        <v>IOP</v>
      </c>
      <c r="AB2426" s="44" t="str">
        <f>TRIM(MID(Raw_data[[#This Row],[Location]],LEN("Positive Recovery- ")+1,LEN(Raw_data[[#This Row],[Location]])))</f>
        <v>The Woodlands</v>
      </c>
      <c r="AC2426" s="45">
        <f t="shared" si="38"/>
        <v>45292</v>
      </c>
      <c r="AD2426" s="44" t="str">
        <f>VLOOKUP(Raw_data[[#This Row],[Locations]]&amp;Raw_data[[#This Row],[Looker2]],Category!A:E,5,0)</f>
        <v>Affiliate</v>
      </c>
      <c r="AE2426" s="44" t="str">
        <f>Raw_data[[#This Row],[Locations]]&amp;Raw_data[[#This Row],[Looker2]]</f>
        <v>The WoodlandsIOP</v>
      </c>
    </row>
    <row r="2427" spans="1:31">
      <c r="A2427" s="15">
        <v>45316</v>
      </c>
      <c r="B2427" s="15">
        <v>45314</v>
      </c>
      <c r="C2427" t="s">
        <v>9</v>
      </c>
      <c r="D2427">
        <v>208754</v>
      </c>
      <c r="E2427" t="s">
        <v>789</v>
      </c>
      <c r="F2427" t="s">
        <v>557</v>
      </c>
      <c r="G2427" t="s">
        <v>521</v>
      </c>
      <c r="H2427" t="s">
        <v>158</v>
      </c>
      <c r="I2427" t="s">
        <v>232</v>
      </c>
      <c r="J2427" t="s">
        <v>88</v>
      </c>
      <c r="K2427" t="s">
        <v>22</v>
      </c>
      <c r="L2427" t="s">
        <v>128</v>
      </c>
      <c r="M2427">
        <v>1</v>
      </c>
      <c r="N2427" s="47">
        <v>250</v>
      </c>
      <c r="O2427" s="47">
        <v>0</v>
      </c>
      <c r="P2427" s="47">
        <v>0</v>
      </c>
      <c r="Q2427" s="47">
        <v>0</v>
      </c>
      <c r="R2427" s="47">
        <v>0</v>
      </c>
      <c r="S2427" s="47">
        <v>0</v>
      </c>
      <c r="T2427" s="47">
        <v>225</v>
      </c>
      <c r="U2427" s="47">
        <v>25</v>
      </c>
      <c r="V2427" t="s">
        <v>71</v>
      </c>
      <c r="W2427" t="s">
        <v>72</v>
      </c>
      <c r="X2427"/>
      <c r="Y2427" t="s">
        <v>240</v>
      </c>
      <c r="Z2427" s="43" t="str">
        <f>Raw_data[[#This Row],[Month]]&amp;Raw_data[[#This Row],[Locations]]&amp;Raw_data[[#This Row],[Looker2]]</f>
        <v>45292AustinIOP</v>
      </c>
      <c r="AA2427" s="44" t="str">
        <f>IFERROR(VLOOKUP(Raw_data[[#This Row],[Description]],'LU Table'!$A$1:$B$50,2,0),"")</f>
        <v>IOP</v>
      </c>
      <c r="AB2427" s="44" t="str">
        <f>TRIM(MID(Raw_data[[#This Row],[Location]],LEN("Positive Recovery- ")+1,LEN(Raw_data[[#This Row],[Location]])))</f>
        <v>Austin</v>
      </c>
      <c r="AC2427" s="45">
        <f t="shared" si="38"/>
        <v>45292</v>
      </c>
      <c r="AD2427" s="44" t="str">
        <f>VLOOKUP(Raw_data[[#This Row],[Locations]]&amp;Raw_data[[#This Row],[Looker2]],Category!A:E,5,0)</f>
        <v>Affiliate</v>
      </c>
      <c r="AE2427" s="44" t="str">
        <f>Raw_data[[#This Row],[Locations]]&amp;Raw_data[[#This Row],[Looker2]]</f>
        <v>AustinIOP</v>
      </c>
    </row>
    <row r="2428" spans="1:31">
      <c r="A2428" s="15">
        <v>45316</v>
      </c>
      <c r="B2428" s="15">
        <v>45314</v>
      </c>
      <c r="C2428" t="s">
        <v>9</v>
      </c>
      <c r="D2428">
        <v>208755</v>
      </c>
      <c r="E2428" t="s">
        <v>790</v>
      </c>
      <c r="F2428" t="s">
        <v>380</v>
      </c>
      <c r="G2428" t="s">
        <v>791</v>
      </c>
      <c r="H2428" t="s">
        <v>160</v>
      </c>
      <c r="I2428" t="s">
        <v>232</v>
      </c>
      <c r="J2428" t="s">
        <v>90</v>
      </c>
      <c r="K2428" t="s">
        <v>22</v>
      </c>
      <c r="L2428" t="s">
        <v>128</v>
      </c>
      <c r="M2428">
        <v>1</v>
      </c>
      <c r="N2428" s="47">
        <v>220</v>
      </c>
      <c r="O2428" s="47">
        <v>0</v>
      </c>
      <c r="P2428" s="47">
        <v>0</v>
      </c>
      <c r="Q2428" s="47">
        <v>0</v>
      </c>
      <c r="R2428" s="47">
        <v>0</v>
      </c>
      <c r="S2428" s="47">
        <v>220</v>
      </c>
      <c r="T2428" s="47">
        <v>198</v>
      </c>
      <c r="U2428" s="47">
        <v>198</v>
      </c>
      <c r="V2428" t="s">
        <v>71</v>
      </c>
      <c r="W2428" t="s">
        <v>72</v>
      </c>
      <c r="X2428"/>
      <c r="Y2428" t="s">
        <v>240</v>
      </c>
      <c r="Z2428" s="43" t="str">
        <f>Raw_data[[#This Row],[Month]]&amp;Raw_data[[#This Row],[Locations]]&amp;Raw_data[[#This Row],[Looker2]]</f>
        <v>45292AustinIOP</v>
      </c>
      <c r="AA2428" s="44" t="str">
        <f>IFERROR(VLOOKUP(Raw_data[[#This Row],[Description]],'LU Table'!$A$1:$B$50,2,0),"")</f>
        <v>IOP</v>
      </c>
      <c r="AB2428" s="44" t="str">
        <f>TRIM(MID(Raw_data[[#This Row],[Location]],LEN("Positive Recovery- ")+1,LEN(Raw_data[[#This Row],[Location]])))</f>
        <v>Austin</v>
      </c>
      <c r="AC2428" s="45">
        <f t="shared" si="38"/>
        <v>45292</v>
      </c>
      <c r="AD2428" s="44" t="str">
        <f>VLOOKUP(Raw_data[[#This Row],[Locations]]&amp;Raw_data[[#This Row],[Looker2]],Category!A:E,5,0)</f>
        <v>Affiliate</v>
      </c>
      <c r="AE2428" s="44" t="str">
        <f>Raw_data[[#This Row],[Locations]]&amp;Raw_data[[#This Row],[Looker2]]</f>
        <v>AustinIOP</v>
      </c>
    </row>
    <row r="2429" spans="1:31">
      <c r="A2429" s="15">
        <v>45316</v>
      </c>
      <c r="B2429" s="15">
        <v>45314</v>
      </c>
      <c r="C2429" t="s">
        <v>9</v>
      </c>
      <c r="D2429">
        <v>208756</v>
      </c>
      <c r="E2429" t="s">
        <v>1015</v>
      </c>
      <c r="F2429" t="s">
        <v>261</v>
      </c>
      <c r="G2429" t="s">
        <v>1016</v>
      </c>
      <c r="H2429" t="s">
        <v>158</v>
      </c>
      <c r="I2429" t="s">
        <v>232</v>
      </c>
      <c r="J2429" t="s">
        <v>806</v>
      </c>
      <c r="K2429" t="s">
        <v>79</v>
      </c>
      <c r="L2429" t="s">
        <v>128</v>
      </c>
      <c r="M2429">
        <v>1</v>
      </c>
      <c r="N2429" s="47">
        <v>185</v>
      </c>
      <c r="O2429" s="47">
        <v>0</v>
      </c>
      <c r="P2429" s="47">
        <v>0</v>
      </c>
      <c r="Q2429" s="47">
        <v>0</v>
      </c>
      <c r="R2429" s="47">
        <v>0</v>
      </c>
      <c r="S2429" s="47">
        <v>0</v>
      </c>
      <c r="T2429" s="47">
        <v>166.5</v>
      </c>
      <c r="U2429" s="47">
        <v>37</v>
      </c>
      <c r="V2429" t="s">
        <v>71</v>
      </c>
      <c r="W2429" t="s">
        <v>72</v>
      </c>
      <c r="X2429"/>
      <c r="Y2429" t="s">
        <v>240</v>
      </c>
      <c r="Z2429" s="43" t="str">
        <f>Raw_data[[#This Row],[Month]]&amp;Raw_data[[#This Row],[Locations]]&amp;Raw_data[[#This Row],[Looker2]]</f>
        <v>45292Cinco RanchIOP</v>
      </c>
      <c r="AA2429" s="44" t="str">
        <f>IFERROR(VLOOKUP(Raw_data[[#This Row],[Description]],'LU Table'!$A$1:$B$50,2,0),"")</f>
        <v>IOP</v>
      </c>
      <c r="AB2429" s="44" t="str">
        <f>TRIM(MID(Raw_data[[#This Row],[Location]],LEN("Positive Recovery- ")+1,LEN(Raw_data[[#This Row],[Location]])))</f>
        <v>Cinco Ranch</v>
      </c>
      <c r="AC2429" s="45">
        <f t="shared" si="38"/>
        <v>45292</v>
      </c>
      <c r="AD2429" s="44" t="str">
        <f>VLOOKUP(Raw_data[[#This Row],[Locations]]&amp;Raw_data[[#This Row],[Looker2]],Category!A:E,5,0)</f>
        <v>Affiliate</v>
      </c>
      <c r="AE2429" s="44" t="str">
        <f>Raw_data[[#This Row],[Locations]]&amp;Raw_data[[#This Row],[Looker2]]</f>
        <v>Cinco RanchIOP</v>
      </c>
    </row>
    <row r="2430" spans="1:31">
      <c r="A2430" s="15">
        <v>45316</v>
      </c>
      <c r="B2430" s="15">
        <v>45314</v>
      </c>
      <c r="C2430" t="s">
        <v>9</v>
      </c>
      <c r="D2430">
        <v>208757</v>
      </c>
      <c r="E2430" t="s">
        <v>1017</v>
      </c>
      <c r="F2430" t="s">
        <v>1018</v>
      </c>
      <c r="G2430" t="s">
        <v>1019</v>
      </c>
      <c r="H2430" t="s">
        <v>158</v>
      </c>
      <c r="I2430" t="s">
        <v>232</v>
      </c>
      <c r="J2430" t="s">
        <v>88</v>
      </c>
      <c r="K2430" t="s">
        <v>79</v>
      </c>
      <c r="L2430" t="s">
        <v>128</v>
      </c>
      <c r="M2430">
        <v>1</v>
      </c>
      <c r="N2430" s="47">
        <v>250</v>
      </c>
      <c r="O2430" s="47">
        <v>0</v>
      </c>
      <c r="P2430" s="47">
        <v>0</v>
      </c>
      <c r="Q2430" s="47">
        <v>0</v>
      </c>
      <c r="R2430" s="47">
        <v>0</v>
      </c>
      <c r="S2430" s="47">
        <v>0</v>
      </c>
      <c r="T2430" s="47">
        <v>225</v>
      </c>
      <c r="U2430" s="47">
        <v>0</v>
      </c>
      <c r="V2430" t="s">
        <v>71</v>
      </c>
      <c r="W2430" t="s">
        <v>72</v>
      </c>
      <c r="X2430"/>
      <c r="Y2430" t="s">
        <v>240</v>
      </c>
      <c r="Z2430" s="43" t="str">
        <f>Raw_data[[#This Row],[Month]]&amp;Raw_data[[#This Row],[Locations]]&amp;Raw_data[[#This Row],[Looker2]]</f>
        <v>45292Cinco RanchIOP</v>
      </c>
      <c r="AA2430" s="44" t="str">
        <f>IFERROR(VLOOKUP(Raw_data[[#This Row],[Description]],'LU Table'!$A$1:$B$50,2,0),"")</f>
        <v>IOP</v>
      </c>
      <c r="AB2430" s="44" t="str">
        <f>TRIM(MID(Raw_data[[#This Row],[Location]],LEN("Positive Recovery- ")+1,LEN(Raw_data[[#This Row],[Location]])))</f>
        <v>Cinco Ranch</v>
      </c>
      <c r="AC2430" s="45">
        <f t="shared" si="38"/>
        <v>45292</v>
      </c>
      <c r="AD2430" s="44" t="str">
        <f>VLOOKUP(Raw_data[[#This Row],[Locations]]&amp;Raw_data[[#This Row],[Looker2]],Category!A:E,5,0)</f>
        <v>Affiliate</v>
      </c>
      <c r="AE2430" s="44" t="str">
        <f>Raw_data[[#This Row],[Locations]]&amp;Raw_data[[#This Row],[Looker2]]</f>
        <v>Cinco RanchIOP</v>
      </c>
    </row>
    <row r="2431" spans="1:31">
      <c r="A2431" s="15">
        <v>45316</v>
      </c>
      <c r="B2431" s="15">
        <v>45314</v>
      </c>
      <c r="C2431" t="s">
        <v>9</v>
      </c>
      <c r="D2431">
        <v>208758</v>
      </c>
      <c r="E2431" t="s">
        <v>834</v>
      </c>
      <c r="F2431" t="s">
        <v>835</v>
      </c>
      <c r="G2431" t="s">
        <v>972</v>
      </c>
      <c r="H2431" t="s">
        <v>158</v>
      </c>
      <c r="I2431" t="s">
        <v>232</v>
      </c>
      <c r="J2431" t="s">
        <v>87</v>
      </c>
      <c r="K2431" t="s">
        <v>79</v>
      </c>
      <c r="L2431" t="s">
        <v>128</v>
      </c>
      <c r="M2431">
        <v>1</v>
      </c>
      <c r="N2431" s="47">
        <v>275</v>
      </c>
      <c r="O2431" s="47">
        <v>0</v>
      </c>
      <c r="P2431" s="47">
        <v>0</v>
      </c>
      <c r="Q2431" s="47">
        <v>0</v>
      </c>
      <c r="R2431" s="47">
        <v>0</v>
      </c>
      <c r="S2431" s="47">
        <v>275</v>
      </c>
      <c r="T2431" s="47">
        <v>247.5</v>
      </c>
      <c r="U2431" s="47">
        <v>247.5</v>
      </c>
      <c r="V2431" t="s">
        <v>71</v>
      </c>
      <c r="W2431" t="s">
        <v>72</v>
      </c>
      <c r="X2431"/>
      <c r="Y2431" t="s">
        <v>240</v>
      </c>
      <c r="Z2431" s="43" t="str">
        <f>Raw_data[[#This Row],[Month]]&amp;Raw_data[[#This Row],[Locations]]&amp;Raw_data[[#This Row],[Looker2]]</f>
        <v>45292Cinco RanchIOP</v>
      </c>
      <c r="AA2431" s="44" t="str">
        <f>IFERROR(VLOOKUP(Raw_data[[#This Row],[Description]],'LU Table'!$A$1:$B$50,2,0),"")</f>
        <v>IOP</v>
      </c>
      <c r="AB2431" s="44" t="str">
        <f>TRIM(MID(Raw_data[[#This Row],[Location]],LEN("Positive Recovery- ")+1,LEN(Raw_data[[#This Row],[Location]])))</f>
        <v>Cinco Ranch</v>
      </c>
      <c r="AC2431" s="45">
        <f t="shared" si="38"/>
        <v>45292</v>
      </c>
      <c r="AD2431" s="44" t="str">
        <f>VLOOKUP(Raw_data[[#This Row],[Locations]]&amp;Raw_data[[#This Row],[Looker2]],Category!A:E,5,0)</f>
        <v>Affiliate</v>
      </c>
      <c r="AE2431" s="44" t="str">
        <f>Raw_data[[#This Row],[Locations]]&amp;Raw_data[[#This Row],[Looker2]]</f>
        <v>Cinco RanchIOP</v>
      </c>
    </row>
    <row r="2432" spans="1:31">
      <c r="A2432" s="15">
        <v>45316</v>
      </c>
      <c r="B2432" s="15">
        <v>45314</v>
      </c>
      <c r="C2432" t="s">
        <v>9</v>
      </c>
      <c r="D2432">
        <v>208759</v>
      </c>
      <c r="E2432" t="s">
        <v>860</v>
      </c>
      <c r="F2432" t="s">
        <v>290</v>
      </c>
      <c r="G2432" t="s">
        <v>472</v>
      </c>
      <c r="H2432" t="s">
        <v>160</v>
      </c>
      <c r="I2432" t="s">
        <v>232</v>
      </c>
      <c r="J2432" t="s">
        <v>95</v>
      </c>
      <c r="K2432" t="s">
        <v>79</v>
      </c>
      <c r="L2432" t="s">
        <v>128</v>
      </c>
      <c r="M2432">
        <v>1</v>
      </c>
      <c r="N2432" s="47">
        <v>130</v>
      </c>
      <c r="O2432" s="47">
        <v>0</v>
      </c>
      <c r="P2432" s="47">
        <v>0</v>
      </c>
      <c r="Q2432" s="47">
        <v>0</v>
      </c>
      <c r="R2432" s="47">
        <v>0</v>
      </c>
      <c r="S2432" s="47">
        <v>0</v>
      </c>
      <c r="T2432" s="47">
        <v>117</v>
      </c>
      <c r="U2432" s="47">
        <v>26</v>
      </c>
      <c r="V2432" t="s">
        <v>71</v>
      </c>
      <c r="W2432" t="s">
        <v>72</v>
      </c>
      <c r="X2432"/>
      <c r="Y2432" t="s">
        <v>240</v>
      </c>
      <c r="Z2432" s="43" t="str">
        <f>Raw_data[[#This Row],[Month]]&amp;Raw_data[[#This Row],[Locations]]&amp;Raw_data[[#This Row],[Looker2]]</f>
        <v>45292Cinco RanchIOP</v>
      </c>
      <c r="AA2432" s="44" t="str">
        <f>IFERROR(VLOOKUP(Raw_data[[#This Row],[Description]],'LU Table'!$A$1:$B$50,2,0),"")</f>
        <v>IOP</v>
      </c>
      <c r="AB2432" s="44" t="str">
        <f>TRIM(MID(Raw_data[[#This Row],[Location]],LEN("Positive Recovery- ")+1,LEN(Raw_data[[#This Row],[Location]])))</f>
        <v>Cinco Ranch</v>
      </c>
      <c r="AC2432" s="45">
        <f t="shared" si="38"/>
        <v>45292</v>
      </c>
      <c r="AD2432" s="44" t="str">
        <f>VLOOKUP(Raw_data[[#This Row],[Locations]]&amp;Raw_data[[#This Row],[Looker2]],Category!A:E,5,0)</f>
        <v>Affiliate</v>
      </c>
      <c r="AE2432" s="44" t="str">
        <f>Raw_data[[#This Row],[Locations]]&amp;Raw_data[[#This Row],[Looker2]]</f>
        <v>Cinco RanchIOP</v>
      </c>
    </row>
    <row r="2433" spans="1:31">
      <c r="A2433" s="15">
        <v>45316</v>
      </c>
      <c r="B2433" s="15">
        <v>45314</v>
      </c>
      <c r="C2433" t="s">
        <v>9</v>
      </c>
      <c r="D2433">
        <v>208760</v>
      </c>
      <c r="E2433" t="s">
        <v>1137</v>
      </c>
      <c r="F2433" t="s">
        <v>476</v>
      </c>
      <c r="G2433" t="s">
        <v>1138</v>
      </c>
      <c r="H2433" t="s">
        <v>167</v>
      </c>
      <c r="I2433" t="s">
        <v>232</v>
      </c>
      <c r="J2433" t="s">
        <v>1103</v>
      </c>
      <c r="K2433" t="s">
        <v>234</v>
      </c>
      <c r="L2433" t="s">
        <v>129</v>
      </c>
      <c r="M2433">
        <v>1</v>
      </c>
      <c r="N2433" s="47">
        <v>320</v>
      </c>
      <c r="O2433" s="47">
        <v>0</v>
      </c>
      <c r="P2433" s="47">
        <v>0</v>
      </c>
      <c r="Q2433" s="47">
        <v>0</v>
      </c>
      <c r="R2433" s="47">
        <v>0</v>
      </c>
      <c r="S2433" s="47">
        <v>320</v>
      </c>
      <c r="T2433" s="47">
        <v>288</v>
      </c>
      <c r="U2433" s="47">
        <v>288</v>
      </c>
      <c r="V2433" t="s">
        <v>71</v>
      </c>
      <c r="W2433" t="s">
        <v>72</v>
      </c>
      <c r="X2433"/>
      <c r="Y2433" t="s">
        <v>240</v>
      </c>
      <c r="Z2433" s="43" t="str">
        <f>Raw_data[[#This Row],[Month]]&amp;Raw_data[[#This Row],[Locations]]&amp;Raw_data[[#This Row],[Looker2]]</f>
        <v>45292Clear LakePHP</v>
      </c>
      <c r="AA2433" s="44" t="str">
        <f>IFERROR(VLOOKUP(Raw_data[[#This Row],[Description]],'LU Table'!$A$1:$B$50,2,0),"")</f>
        <v>PHP</v>
      </c>
      <c r="AB2433" s="44" t="str">
        <f>TRIM(MID(Raw_data[[#This Row],[Location]],LEN("Positive Recovery- ")+1,LEN(Raw_data[[#This Row],[Location]])))</f>
        <v>Clear Lake</v>
      </c>
      <c r="AC2433" s="45">
        <f t="shared" si="38"/>
        <v>45292</v>
      </c>
      <c r="AD2433" s="44" t="str">
        <f>VLOOKUP(Raw_data[[#This Row],[Locations]]&amp;Raw_data[[#This Row],[Looker2]],Category!A:E,5,0)</f>
        <v>Affiliate</v>
      </c>
      <c r="AE2433" s="44" t="str">
        <f>Raw_data[[#This Row],[Locations]]&amp;Raw_data[[#This Row],[Looker2]]</f>
        <v>Clear LakePHP</v>
      </c>
    </row>
    <row r="2434" spans="1:31">
      <c r="A2434" s="15">
        <v>45316</v>
      </c>
      <c r="B2434" s="15">
        <v>45314</v>
      </c>
      <c r="C2434" t="s">
        <v>9</v>
      </c>
      <c r="D2434">
        <v>208761</v>
      </c>
      <c r="E2434" t="s">
        <v>1012</v>
      </c>
      <c r="F2434" t="s">
        <v>650</v>
      </c>
      <c r="G2434" t="s">
        <v>1013</v>
      </c>
      <c r="H2434" t="s">
        <v>157</v>
      </c>
      <c r="I2434" t="s">
        <v>232</v>
      </c>
      <c r="J2434" t="s">
        <v>88</v>
      </c>
      <c r="K2434" t="s">
        <v>62</v>
      </c>
      <c r="L2434" t="s">
        <v>129</v>
      </c>
      <c r="M2434">
        <v>1</v>
      </c>
      <c r="N2434" s="47">
        <v>400</v>
      </c>
      <c r="O2434" s="47">
        <v>0</v>
      </c>
      <c r="P2434" s="47">
        <v>0</v>
      </c>
      <c r="Q2434" s="47">
        <v>0</v>
      </c>
      <c r="R2434" s="47">
        <v>0</v>
      </c>
      <c r="S2434" s="47">
        <v>0</v>
      </c>
      <c r="T2434" s="47">
        <v>360</v>
      </c>
      <c r="U2434" s="47">
        <v>0</v>
      </c>
      <c r="V2434" t="s">
        <v>71</v>
      </c>
      <c r="W2434" t="s">
        <v>72</v>
      </c>
      <c r="X2434"/>
      <c r="Y2434" t="s">
        <v>240</v>
      </c>
      <c r="Z2434" s="43" t="str">
        <f>Raw_data[[#This Row],[Month]]&amp;Raw_data[[#This Row],[Locations]]&amp;Raw_data[[#This Row],[Looker2]]</f>
        <v>45292SugarlandPHP</v>
      </c>
      <c r="AA2434" s="44" t="str">
        <f>IFERROR(VLOOKUP(Raw_data[[#This Row],[Description]],'LU Table'!$A$1:$B$50,2,0),"")</f>
        <v>PHP</v>
      </c>
      <c r="AB2434" s="44" t="str">
        <f>TRIM(MID(Raw_data[[#This Row],[Location]],LEN("Positive Recovery- ")+1,LEN(Raw_data[[#This Row],[Location]])))</f>
        <v>Sugarland</v>
      </c>
      <c r="AC2434" s="45">
        <f t="shared" si="38"/>
        <v>45292</v>
      </c>
      <c r="AD2434" s="44" t="str">
        <f>VLOOKUP(Raw_data[[#This Row],[Locations]]&amp;Raw_data[[#This Row],[Looker2]],Category!A:E,5,0)</f>
        <v>Affiliate</v>
      </c>
      <c r="AE2434" s="44" t="str">
        <f>Raw_data[[#This Row],[Locations]]&amp;Raw_data[[#This Row],[Looker2]]</f>
        <v>SugarlandPHP</v>
      </c>
    </row>
    <row r="2435" spans="1:31">
      <c r="A2435" s="15">
        <v>45316</v>
      </c>
      <c r="B2435" s="15">
        <v>45314</v>
      </c>
      <c r="C2435" t="s">
        <v>9</v>
      </c>
      <c r="D2435">
        <v>208762</v>
      </c>
      <c r="E2435" t="s">
        <v>995</v>
      </c>
      <c r="F2435" t="s">
        <v>467</v>
      </c>
      <c r="G2435" t="s">
        <v>1025</v>
      </c>
      <c r="H2435" t="s">
        <v>160</v>
      </c>
      <c r="I2435" t="s">
        <v>232</v>
      </c>
      <c r="J2435" t="s">
        <v>94</v>
      </c>
      <c r="K2435" t="s">
        <v>78</v>
      </c>
      <c r="L2435" t="s">
        <v>128</v>
      </c>
      <c r="M2435">
        <v>1</v>
      </c>
      <c r="N2435" s="47">
        <v>215</v>
      </c>
      <c r="O2435" s="47">
        <v>0</v>
      </c>
      <c r="P2435" s="47">
        <v>0</v>
      </c>
      <c r="Q2435" s="47">
        <v>0</v>
      </c>
      <c r="R2435" s="47">
        <v>0</v>
      </c>
      <c r="S2435" s="47">
        <v>215</v>
      </c>
      <c r="T2435" s="47">
        <v>193.5</v>
      </c>
      <c r="U2435" s="47">
        <v>193.5</v>
      </c>
      <c r="V2435" t="s">
        <v>71</v>
      </c>
      <c r="W2435" t="s">
        <v>72</v>
      </c>
      <c r="X2435"/>
      <c r="Y2435" t="s">
        <v>240</v>
      </c>
      <c r="Z2435" s="43" t="str">
        <f>Raw_data[[#This Row],[Month]]&amp;Raw_data[[#This Row],[Locations]]&amp;Raw_data[[#This Row],[Looker2]]</f>
        <v>45292PasadenaIOP</v>
      </c>
      <c r="AA2435" s="44" t="str">
        <f>IFERROR(VLOOKUP(Raw_data[[#This Row],[Description]],'LU Table'!$A$1:$B$50,2,0),"")</f>
        <v>IOP</v>
      </c>
      <c r="AB2435" s="44" t="str">
        <f>TRIM(MID(Raw_data[[#This Row],[Location]],LEN("Positive Recovery- ")+1,LEN(Raw_data[[#This Row],[Location]])))</f>
        <v>Pasadena</v>
      </c>
      <c r="AC2435" s="45">
        <f t="shared" si="38"/>
        <v>45292</v>
      </c>
      <c r="AD2435" s="44" t="str">
        <f>VLOOKUP(Raw_data[[#This Row],[Locations]]&amp;Raw_data[[#This Row],[Looker2]],Category!A:E,5,0)</f>
        <v>Affiliate</v>
      </c>
      <c r="AE2435" s="44" t="str">
        <f>Raw_data[[#This Row],[Locations]]&amp;Raw_data[[#This Row],[Looker2]]</f>
        <v>PasadenaIOP</v>
      </c>
    </row>
    <row r="2436" spans="1:31">
      <c r="A2436" s="15">
        <v>45316</v>
      </c>
      <c r="B2436" s="15">
        <v>45314</v>
      </c>
      <c r="C2436" t="s">
        <v>9</v>
      </c>
      <c r="D2436">
        <v>208763</v>
      </c>
      <c r="E2436" t="s">
        <v>716</v>
      </c>
      <c r="F2436" t="s">
        <v>717</v>
      </c>
      <c r="G2436" t="s">
        <v>718</v>
      </c>
      <c r="H2436" t="s">
        <v>158</v>
      </c>
      <c r="I2436" t="s">
        <v>232</v>
      </c>
      <c r="J2436" t="s">
        <v>140</v>
      </c>
      <c r="K2436" t="s">
        <v>579</v>
      </c>
      <c r="L2436" t="s">
        <v>128</v>
      </c>
      <c r="M2436">
        <v>1</v>
      </c>
      <c r="N2436" s="47">
        <v>180</v>
      </c>
      <c r="O2436" s="47">
        <v>0</v>
      </c>
      <c r="P2436" s="47">
        <v>0</v>
      </c>
      <c r="Q2436" s="47">
        <v>0</v>
      </c>
      <c r="R2436" s="47">
        <v>0</v>
      </c>
      <c r="S2436" s="47">
        <v>180</v>
      </c>
      <c r="T2436" s="47">
        <v>162</v>
      </c>
      <c r="U2436" s="47">
        <v>162</v>
      </c>
      <c r="V2436" t="s">
        <v>71</v>
      </c>
      <c r="W2436" t="s">
        <v>72</v>
      </c>
      <c r="X2436"/>
      <c r="Y2436" t="s">
        <v>240</v>
      </c>
      <c r="Z2436" s="43" t="str">
        <f>Raw_data[[#This Row],[Month]]&amp;Raw_data[[#This Row],[Locations]]&amp;Raw_data[[#This Row],[Looker2]]</f>
        <v>45292Round RockIOP</v>
      </c>
      <c r="AA2436" s="44" t="str">
        <f>IFERROR(VLOOKUP(Raw_data[[#This Row],[Description]],'LU Table'!$A$1:$B$50,2,0),"")</f>
        <v>IOP</v>
      </c>
      <c r="AB2436" s="44" t="str">
        <f>TRIM(MID(Raw_data[[#This Row],[Location]],LEN("Positive Recovery- ")+1,LEN(Raw_data[[#This Row],[Location]])))</f>
        <v>Round Rock</v>
      </c>
      <c r="AC2436" s="45">
        <f t="shared" si="38"/>
        <v>45292</v>
      </c>
      <c r="AD2436" s="44" t="str">
        <f>VLOOKUP(Raw_data[[#This Row],[Locations]]&amp;Raw_data[[#This Row],[Looker2]],Category!A:E,5,0)</f>
        <v>Affiliate</v>
      </c>
      <c r="AE2436" s="44" t="str">
        <f>Raw_data[[#This Row],[Locations]]&amp;Raw_data[[#This Row],[Looker2]]</f>
        <v>Round RockIOP</v>
      </c>
    </row>
    <row r="2437" spans="1:31">
      <c r="A2437" s="15">
        <v>45316</v>
      </c>
      <c r="B2437" s="15">
        <v>45314</v>
      </c>
      <c r="C2437" t="s">
        <v>9</v>
      </c>
      <c r="D2437">
        <v>208764</v>
      </c>
      <c r="E2437" t="s">
        <v>821</v>
      </c>
      <c r="F2437" t="s">
        <v>278</v>
      </c>
      <c r="G2437" t="s">
        <v>822</v>
      </c>
      <c r="H2437" t="s">
        <v>158</v>
      </c>
      <c r="I2437" t="s">
        <v>232</v>
      </c>
      <c r="J2437" t="s">
        <v>88</v>
      </c>
      <c r="K2437" t="s">
        <v>579</v>
      </c>
      <c r="L2437" t="s">
        <v>128</v>
      </c>
      <c r="M2437">
        <v>1</v>
      </c>
      <c r="N2437" s="47">
        <v>250</v>
      </c>
      <c r="O2437" s="47">
        <v>0</v>
      </c>
      <c r="P2437" s="47">
        <v>0</v>
      </c>
      <c r="Q2437" s="47">
        <v>0</v>
      </c>
      <c r="R2437" s="47">
        <v>0</v>
      </c>
      <c r="S2437" s="47">
        <v>250</v>
      </c>
      <c r="T2437" s="47">
        <v>225</v>
      </c>
      <c r="U2437" s="47">
        <v>225</v>
      </c>
      <c r="V2437" t="s">
        <v>71</v>
      </c>
      <c r="W2437" t="s">
        <v>72</v>
      </c>
      <c r="X2437"/>
      <c r="Y2437" t="s">
        <v>240</v>
      </c>
      <c r="Z2437" s="43" t="str">
        <f>Raw_data[[#This Row],[Month]]&amp;Raw_data[[#This Row],[Locations]]&amp;Raw_data[[#This Row],[Looker2]]</f>
        <v>45292Round RockIOP</v>
      </c>
      <c r="AA2437" s="44" t="str">
        <f>IFERROR(VLOOKUP(Raw_data[[#This Row],[Description]],'LU Table'!$A$1:$B$50,2,0),"")</f>
        <v>IOP</v>
      </c>
      <c r="AB2437" s="44" t="str">
        <f>TRIM(MID(Raw_data[[#This Row],[Location]],LEN("Positive Recovery- ")+1,LEN(Raw_data[[#This Row],[Location]])))</f>
        <v>Round Rock</v>
      </c>
      <c r="AC2437" s="45">
        <f t="shared" si="38"/>
        <v>45292</v>
      </c>
      <c r="AD2437" s="44" t="str">
        <f>VLOOKUP(Raw_data[[#This Row],[Locations]]&amp;Raw_data[[#This Row],[Looker2]],Category!A:E,5,0)</f>
        <v>Affiliate</v>
      </c>
      <c r="AE2437" s="44" t="str">
        <f>Raw_data[[#This Row],[Locations]]&amp;Raw_data[[#This Row],[Looker2]]</f>
        <v>Round RockIOP</v>
      </c>
    </row>
    <row r="2438" spans="1:31">
      <c r="A2438" s="15">
        <v>45316</v>
      </c>
      <c r="B2438" s="15">
        <v>45314</v>
      </c>
      <c r="C2438" t="s">
        <v>9</v>
      </c>
      <c r="D2438">
        <v>208765</v>
      </c>
      <c r="E2438" t="s">
        <v>823</v>
      </c>
      <c r="F2438" t="s">
        <v>37</v>
      </c>
      <c r="G2438" t="s">
        <v>327</v>
      </c>
      <c r="H2438" t="s">
        <v>158</v>
      </c>
      <c r="I2438" t="s">
        <v>232</v>
      </c>
      <c r="J2438" t="s">
        <v>87</v>
      </c>
      <c r="K2438" t="s">
        <v>579</v>
      </c>
      <c r="L2438" t="s">
        <v>128</v>
      </c>
      <c r="M2438">
        <v>1</v>
      </c>
      <c r="N2438" s="47">
        <v>275</v>
      </c>
      <c r="O2438" s="47">
        <v>0</v>
      </c>
      <c r="P2438" s="47">
        <v>0</v>
      </c>
      <c r="Q2438" s="47">
        <v>0</v>
      </c>
      <c r="R2438" s="47">
        <v>0</v>
      </c>
      <c r="S2438" s="47">
        <v>275</v>
      </c>
      <c r="T2438" s="47">
        <v>247.5</v>
      </c>
      <c r="U2438" s="47">
        <v>247.5</v>
      </c>
      <c r="V2438" t="s">
        <v>71</v>
      </c>
      <c r="W2438" t="s">
        <v>72</v>
      </c>
      <c r="X2438"/>
      <c r="Y2438" t="s">
        <v>240</v>
      </c>
      <c r="Z2438" s="43" t="str">
        <f>Raw_data[[#This Row],[Month]]&amp;Raw_data[[#This Row],[Locations]]&amp;Raw_data[[#This Row],[Looker2]]</f>
        <v>45292Round RockIOP</v>
      </c>
      <c r="AA2438" s="44" t="str">
        <f>IFERROR(VLOOKUP(Raw_data[[#This Row],[Description]],'LU Table'!$A$1:$B$50,2,0),"")</f>
        <v>IOP</v>
      </c>
      <c r="AB2438" s="44" t="str">
        <f>TRIM(MID(Raw_data[[#This Row],[Location]],LEN("Positive Recovery- ")+1,LEN(Raw_data[[#This Row],[Location]])))</f>
        <v>Round Rock</v>
      </c>
      <c r="AC2438" s="45">
        <f t="shared" si="38"/>
        <v>45292</v>
      </c>
      <c r="AD2438" s="44" t="str">
        <f>VLOOKUP(Raw_data[[#This Row],[Locations]]&amp;Raw_data[[#This Row],[Looker2]],Category!A:E,5,0)</f>
        <v>Affiliate</v>
      </c>
      <c r="AE2438" s="44" t="str">
        <f>Raw_data[[#This Row],[Locations]]&amp;Raw_data[[#This Row],[Looker2]]</f>
        <v>Round RockIOP</v>
      </c>
    </row>
    <row r="2439" spans="1:31">
      <c r="A2439" s="15">
        <v>45316</v>
      </c>
      <c r="B2439" s="15">
        <v>45314</v>
      </c>
      <c r="C2439" t="s">
        <v>9</v>
      </c>
      <c r="D2439">
        <v>208766</v>
      </c>
      <c r="E2439" t="s">
        <v>1031</v>
      </c>
      <c r="F2439" t="s">
        <v>1032</v>
      </c>
      <c r="G2439" t="s">
        <v>479</v>
      </c>
      <c r="H2439" t="s">
        <v>167</v>
      </c>
      <c r="I2439" t="s">
        <v>232</v>
      </c>
      <c r="J2439" t="s">
        <v>87</v>
      </c>
      <c r="K2439" t="s">
        <v>144</v>
      </c>
      <c r="L2439" t="s">
        <v>129</v>
      </c>
      <c r="M2439">
        <v>1</v>
      </c>
      <c r="N2439" s="47">
        <v>425</v>
      </c>
      <c r="O2439" s="47">
        <v>0</v>
      </c>
      <c r="P2439" s="47">
        <v>0</v>
      </c>
      <c r="Q2439" s="47">
        <v>0</v>
      </c>
      <c r="R2439" s="47">
        <v>0</v>
      </c>
      <c r="S2439" s="47">
        <v>0</v>
      </c>
      <c r="T2439" s="47">
        <v>425</v>
      </c>
      <c r="U2439" s="47">
        <v>385.89</v>
      </c>
      <c r="V2439" t="s">
        <v>71</v>
      </c>
      <c r="W2439" t="s">
        <v>72</v>
      </c>
      <c r="X2439"/>
      <c r="Y2439" t="s">
        <v>240</v>
      </c>
      <c r="Z2439" s="43" t="str">
        <f>Raw_data[[#This Row],[Month]]&amp;Raw_data[[#This Row],[Locations]]&amp;Raw_data[[#This Row],[Looker2]]</f>
        <v>45292North LoopPHP</v>
      </c>
      <c r="AA2439" s="44" t="str">
        <f>IFERROR(VLOOKUP(Raw_data[[#This Row],[Description]],'LU Table'!$A$1:$B$50,2,0),"")</f>
        <v>PHP</v>
      </c>
      <c r="AB2439" s="44" t="str">
        <f>TRIM(MID(Raw_data[[#This Row],[Location]],LEN("Positive Recovery- ")+1,LEN(Raw_data[[#This Row],[Location]])))</f>
        <v>North Loop</v>
      </c>
      <c r="AC2439" s="45">
        <f t="shared" si="38"/>
        <v>45292</v>
      </c>
      <c r="AD2439" s="44" t="str">
        <f>VLOOKUP(Raw_data[[#This Row],[Locations]]&amp;Raw_data[[#This Row],[Looker2]],Category!A:E,5,0)</f>
        <v>Affiliate</v>
      </c>
      <c r="AE2439" s="44" t="str">
        <f>Raw_data[[#This Row],[Locations]]&amp;Raw_data[[#This Row],[Looker2]]</f>
        <v>North LoopPHP</v>
      </c>
    </row>
    <row r="2440" spans="1:31">
      <c r="A2440" s="15">
        <v>45316</v>
      </c>
      <c r="B2440" s="15">
        <v>45314</v>
      </c>
      <c r="C2440" t="s">
        <v>9</v>
      </c>
      <c r="D2440">
        <v>208767</v>
      </c>
      <c r="E2440" t="s">
        <v>837</v>
      </c>
      <c r="F2440" t="s">
        <v>307</v>
      </c>
      <c r="G2440" t="s">
        <v>838</v>
      </c>
      <c r="H2440" t="s">
        <v>158</v>
      </c>
      <c r="I2440" t="s">
        <v>232</v>
      </c>
      <c r="J2440" t="s">
        <v>87</v>
      </c>
      <c r="K2440" t="s">
        <v>107</v>
      </c>
      <c r="L2440" t="s">
        <v>128</v>
      </c>
      <c r="M2440">
        <v>1</v>
      </c>
      <c r="N2440" s="47">
        <v>275</v>
      </c>
      <c r="O2440" s="47">
        <v>0</v>
      </c>
      <c r="P2440" s="47">
        <v>0</v>
      </c>
      <c r="Q2440" s="47">
        <v>0</v>
      </c>
      <c r="R2440" s="47">
        <v>0</v>
      </c>
      <c r="S2440" s="47">
        <v>275</v>
      </c>
      <c r="T2440" s="47">
        <v>247.5</v>
      </c>
      <c r="U2440" s="47">
        <v>247.5</v>
      </c>
      <c r="V2440" t="s">
        <v>71</v>
      </c>
      <c r="W2440" t="s">
        <v>72</v>
      </c>
      <c r="X2440"/>
      <c r="Y2440" t="s">
        <v>240</v>
      </c>
      <c r="Z2440" s="43" t="str">
        <f>Raw_data[[#This Row],[Month]]&amp;Raw_data[[#This Row],[Locations]]&amp;Raw_data[[#This Row],[Looker2]]</f>
        <v>45292Dallas Ft WorthIOP</v>
      </c>
      <c r="AA2440" s="44" t="str">
        <f>IFERROR(VLOOKUP(Raw_data[[#This Row],[Description]],'LU Table'!$A$1:$B$50,2,0),"")</f>
        <v>IOP</v>
      </c>
      <c r="AB2440" s="44" t="str">
        <f>TRIM(MID(Raw_data[[#This Row],[Location]],LEN("Positive Recovery- ")+1,LEN(Raw_data[[#This Row],[Location]])))</f>
        <v>Dallas Ft Worth</v>
      </c>
      <c r="AC2440" s="45">
        <f t="shared" si="38"/>
        <v>45292</v>
      </c>
      <c r="AD2440" s="44" t="str">
        <f>VLOOKUP(Raw_data[[#This Row],[Locations]]&amp;Raw_data[[#This Row],[Looker2]],Category!A:E,5,0)</f>
        <v>Company Owned</v>
      </c>
      <c r="AE2440" s="44" t="str">
        <f>Raw_data[[#This Row],[Locations]]&amp;Raw_data[[#This Row],[Looker2]]</f>
        <v>Dallas Ft WorthIOP</v>
      </c>
    </row>
    <row r="2441" spans="1:31">
      <c r="A2441" s="15">
        <v>45316</v>
      </c>
      <c r="B2441" s="15">
        <v>45314</v>
      </c>
      <c r="C2441" t="s">
        <v>9</v>
      </c>
      <c r="D2441">
        <v>208768</v>
      </c>
      <c r="E2441" t="s">
        <v>828</v>
      </c>
      <c r="F2441" t="s">
        <v>385</v>
      </c>
      <c r="G2441" t="s">
        <v>541</v>
      </c>
      <c r="H2441" t="s">
        <v>158</v>
      </c>
      <c r="I2441" t="s">
        <v>232</v>
      </c>
      <c r="J2441" t="s">
        <v>87</v>
      </c>
      <c r="K2441" t="s">
        <v>107</v>
      </c>
      <c r="L2441" t="s">
        <v>128</v>
      </c>
      <c r="M2441">
        <v>1</v>
      </c>
      <c r="N2441" s="47">
        <v>275</v>
      </c>
      <c r="O2441" s="47">
        <v>0</v>
      </c>
      <c r="P2441" s="47">
        <v>0</v>
      </c>
      <c r="Q2441" s="47">
        <v>0</v>
      </c>
      <c r="R2441" s="47">
        <v>0</v>
      </c>
      <c r="S2441" s="47">
        <v>275</v>
      </c>
      <c r="T2441" s="47">
        <v>247.5</v>
      </c>
      <c r="U2441" s="47">
        <v>247.5</v>
      </c>
      <c r="V2441" t="s">
        <v>71</v>
      </c>
      <c r="W2441" t="s">
        <v>72</v>
      </c>
      <c r="X2441"/>
      <c r="Y2441" t="s">
        <v>240</v>
      </c>
      <c r="Z2441" s="43" t="str">
        <f>Raw_data[[#This Row],[Month]]&amp;Raw_data[[#This Row],[Locations]]&amp;Raw_data[[#This Row],[Looker2]]</f>
        <v>45292Dallas Ft WorthIOP</v>
      </c>
      <c r="AA2441" s="44" t="str">
        <f>IFERROR(VLOOKUP(Raw_data[[#This Row],[Description]],'LU Table'!$A$1:$B$50,2,0),"")</f>
        <v>IOP</v>
      </c>
      <c r="AB2441" s="44" t="str">
        <f>TRIM(MID(Raw_data[[#This Row],[Location]],LEN("Positive Recovery- ")+1,LEN(Raw_data[[#This Row],[Location]])))</f>
        <v>Dallas Ft Worth</v>
      </c>
      <c r="AC2441" s="45">
        <f t="shared" si="38"/>
        <v>45292</v>
      </c>
      <c r="AD2441" s="44" t="str">
        <f>VLOOKUP(Raw_data[[#This Row],[Locations]]&amp;Raw_data[[#This Row],[Looker2]],Category!A:E,5,0)</f>
        <v>Company Owned</v>
      </c>
      <c r="AE2441" s="44" t="str">
        <f>Raw_data[[#This Row],[Locations]]&amp;Raw_data[[#This Row],[Looker2]]</f>
        <v>Dallas Ft WorthIOP</v>
      </c>
    </row>
    <row r="2442" spans="1:31">
      <c r="A2442" s="15">
        <v>45316</v>
      </c>
      <c r="B2442" s="15">
        <v>45314</v>
      </c>
      <c r="C2442" t="s">
        <v>9</v>
      </c>
      <c r="D2442">
        <v>208769</v>
      </c>
      <c r="E2442" t="s">
        <v>649</v>
      </c>
      <c r="F2442" t="s">
        <v>468</v>
      </c>
      <c r="G2442" t="s">
        <v>298</v>
      </c>
      <c r="H2442" t="s">
        <v>158</v>
      </c>
      <c r="I2442" t="s">
        <v>232</v>
      </c>
      <c r="J2442" t="s">
        <v>88</v>
      </c>
      <c r="K2442" t="s">
        <v>107</v>
      </c>
      <c r="L2442" t="s">
        <v>128</v>
      </c>
      <c r="M2442">
        <v>1</v>
      </c>
      <c r="N2442" s="47">
        <v>250</v>
      </c>
      <c r="O2442" s="47">
        <v>0</v>
      </c>
      <c r="P2442" s="47">
        <v>0</v>
      </c>
      <c r="Q2442" s="47">
        <v>0</v>
      </c>
      <c r="R2442" s="47">
        <v>0</v>
      </c>
      <c r="S2442" s="47">
        <v>0</v>
      </c>
      <c r="T2442" s="47">
        <v>225</v>
      </c>
      <c r="U2442" s="47">
        <v>25</v>
      </c>
      <c r="V2442" t="s">
        <v>71</v>
      </c>
      <c r="W2442" t="s">
        <v>72</v>
      </c>
      <c r="X2442"/>
      <c r="Y2442" t="s">
        <v>240</v>
      </c>
      <c r="Z2442" s="43" t="str">
        <f>Raw_data[[#This Row],[Month]]&amp;Raw_data[[#This Row],[Locations]]&amp;Raw_data[[#This Row],[Looker2]]</f>
        <v>45292Dallas Ft WorthIOP</v>
      </c>
      <c r="AA2442" s="44" t="str">
        <f>IFERROR(VLOOKUP(Raw_data[[#This Row],[Description]],'LU Table'!$A$1:$B$50,2,0),"")</f>
        <v>IOP</v>
      </c>
      <c r="AB2442" s="44" t="str">
        <f>TRIM(MID(Raw_data[[#This Row],[Location]],LEN("Positive Recovery- ")+1,LEN(Raw_data[[#This Row],[Location]])))</f>
        <v>Dallas Ft Worth</v>
      </c>
      <c r="AC2442" s="45">
        <f t="shared" si="38"/>
        <v>45292</v>
      </c>
      <c r="AD2442" s="44" t="str">
        <f>VLOOKUP(Raw_data[[#This Row],[Locations]]&amp;Raw_data[[#This Row],[Looker2]],Category!A:E,5,0)</f>
        <v>Company Owned</v>
      </c>
      <c r="AE2442" s="44" t="str">
        <f>Raw_data[[#This Row],[Locations]]&amp;Raw_data[[#This Row],[Looker2]]</f>
        <v>Dallas Ft WorthIOP</v>
      </c>
    </row>
    <row r="2443" spans="1:31">
      <c r="A2443" s="15">
        <v>45316</v>
      </c>
      <c r="B2443" s="15">
        <v>45314</v>
      </c>
      <c r="C2443" t="s">
        <v>9</v>
      </c>
      <c r="D2443">
        <v>208770</v>
      </c>
      <c r="E2443" t="s">
        <v>734</v>
      </c>
      <c r="F2443" t="s">
        <v>566</v>
      </c>
      <c r="G2443" t="s">
        <v>393</v>
      </c>
      <c r="H2443" t="s">
        <v>158</v>
      </c>
      <c r="I2443" t="s">
        <v>232</v>
      </c>
      <c r="J2443" t="s">
        <v>88</v>
      </c>
      <c r="K2443" t="s">
        <v>107</v>
      </c>
      <c r="L2443" t="s">
        <v>128</v>
      </c>
      <c r="M2443">
        <v>1</v>
      </c>
      <c r="N2443" s="47">
        <v>250</v>
      </c>
      <c r="O2443" s="47">
        <v>0</v>
      </c>
      <c r="P2443" s="47">
        <v>0</v>
      </c>
      <c r="Q2443" s="47">
        <v>0</v>
      </c>
      <c r="R2443" s="47">
        <v>0</v>
      </c>
      <c r="S2443" s="47">
        <v>250</v>
      </c>
      <c r="T2443" s="47">
        <v>225</v>
      </c>
      <c r="U2443" s="47">
        <v>225</v>
      </c>
      <c r="V2443" t="s">
        <v>71</v>
      </c>
      <c r="W2443" t="s">
        <v>72</v>
      </c>
      <c r="X2443"/>
      <c r="Y2443" t="s">
        <v>240</v>
      </c>
      <c r="Z2443" s="43" t="str">
        <f>Raw_data[[#This Row],[Month]]&amp;Raw_data[[#This Row],[Locations]]&amp;Raw_data[[#This Row],[Looker2]]</f>
        <v>45292Dallas Ft WorthIOP</v>
      </c>
      <c r="AA2443" s="44" t="str">
        <f>IFERROR(VLOOKUP(Raw_data[[#This Row],[Description]],'LU Table'!$A$1:$B$50,2,0),"")</f>
        <v>IOP</v>
      </c>
      <c r="AB2443" s="44" t="str">
        <f>TRIM(MID(Raw_data[[#This Row],[Location]],LEN("Positive Recovery- ")+1,LEN(Raw_data[[#This Row],[Location]])))</f>
        <v>Dallas Ft Worth</v>
      </c>
      <c r="AC2443" s="45">
        <f t="shared" si="38"/>
        <v>45292</v>
      </c>
      <c r="AD2443" s="44" t="str">
        <f>VLOOKUP(Raw_data[[#This Row],[Locations]]&amp;Raw_data[[#This Row],[Looker2]],Category!A:E,5,0)</f>
        <v>Company Owned</v>
      </c>
      <c r="AE2443" s="44" t="str">
        <f>Raw_data[[#This Row],[Locations]]&amp;Raw_data[[#This Row],[Looker2]]</f>
        <v>Dallas Ft WorthIOP</v>
      </c>
    </row>
    <row r="2444" spans="1:31">
      <c r="A2444" s="15">
        <v>45316</v>
      </c>
      <c r="B2444" s="15">
        <v>45314</v>
      </c>
      <c r="C2444" t="s">
        <v>9</v>
      </c>
      <c r="D2444">
        <v>208771</v>
      </c>
      <c r="E2444" t="s">
        <v>893</v>
      </c>
      <c r="F2444" t="s">
        <v>219</v>
      </c>
      <c r="G2444" t="s">
        <v>470</v>
      </c>
      <c r="H2444" t="s">
        <v>158</v>
      </c>
      <c r="I2444" t="s">
        <v>232</v>
      </c>
      <c r="J2444" t="s">
        <v>88</v>
      </c>
      <c r="K2444" t="s">
        <v>107</v>
      </c>
      <c r="L2444" t="s">
        <v>128</v>
      </c>
      <c r="M2444">
        <v>1</v>
      </c>
      <c r="N2444" s="47">
        <v>250</v>
      </c>
      <c r="O2444" s="47">
        <v>0</v>
      </c>
      <c r="P2444" s="47">
        <v>0</v>
      </c>
      <c r="Q2444" s="47">
        <v>0</v>
      </c>
      <c r="R2444" s="47">
        <v>0</v>
      </c>
      <c r="S2444" s="47">
        <v>250</v>
      </c>
      <c r="T2444" s="47">
        <v>225</v>
      </c>
      <c r="U2444" s="47">
        <v>225</v>
      </c>
      <c r="V2444" t="s">
        <v>71</v>
      </c>
      <c r="W2444" t="s">
        <v>72</v>
      </c>
      <c r="X2444"/>
      <c r="Y2444" t="s">
        <v>240</v>
      </c>
      <c r="Z2444" s="43" t="str">
        <f>Raw_data[[#This Row],[Month]]&amp;Raw_data[[#This Row],[Locations]]&amp;Raw_data[[#This Row],[Looker2]]</f>
        <v>45292Dallas Ft WorthIOP</v>
      </c>
      <c r="AA2444" s="44" t="str">
        <f>IFERROR(VLOOKUP(Raw_data[[#This Row],[Description]],'LU Table'!$A$1:$B$50,2,0),"")</f>
        <v>IOP</v>
      </c>
      <c r="AB2444" s="44" t="str">
        <f>TRIM(MID(Raw_data[[#This Row],[Location]],LEN("Positive Recovery- ")+1,LEN(Raw_data[[#This Row],[Location]])))</f>
        <v>Dallas Ft Worth</v>
      </c>
      <c r="AC2444" s="45">
        <f t="shared" si="38"/>
        <v>45292</v>
      </c>
      <c r="AD2444" s="44" t="str">
        <f>VLOOKUP(Raw_data[[#This Row],[Locations]]&amp;Raw_data[[#This Row],[Looker2]],Category!A:E,5,0)</f>
        <v>Company Owned</v>
      </c>
      <c r="AE2444" s="44" t="str">
        <f>Raw_data[[#This Row],[Locations]]&amp;Raw_data[[#This Row],[Looker2]]</f>
        <v>Dallas Ft WorthIOP</v>
      </c>
    </row>
    <row r="2445" spans="1:31">
      <c r="A2445" s="15">
        <v>45316</v>
      </c>
      <c r="B2445" s="15">
        <v>45314</v>
      </c>
      <c r="C2445" t="s">
        <v>9</v>
      </c>
      <c r="D2445">
        <v>208772</v>
      </c>
      <c r="E2445" t="s">
        <v>786</v>
      </c>
      <c r="F2445" t="s">
        <v>37</v>
      </c>
      <c r="G2445" t="s">
        <v>353</v>
      </c>
      <c r="H2445" t="s">
        <v>158</v>
      </c>
      <c r="I2445" t="s">
        <v>232</v>
      </c>
      <c r="J2445" t="s">
        <v>87</v>
      </c>
      <c r="K2445" t="s">
        <v>107</v>
      </c>
      <c r="L2445" t="s">
        <v>128</v>
      </c>
      <c r="M2445">
        <v>1</v>
      </c>
      <c r="N2445" s="47">
        <v>275</v>
      </c>
      <c r="O2445" s="47">
        <v>0</v>
      </c>
      <c r="P2445" s="47">
        <v>0</v>
      </c>
      <c r="Q2445" s="47">
        <v>0</v>
      </c>
      <c r="R2445" s="47">
        <v>0</v>
      </c>
      <c r="S2445" s="47">
        <v>275</v>
      </c>
      <c r="T2445" s="47">
        <v>247.5</v>
      </c>
      <c r="U2445" s="47">
        <v>247.5</v>
      </c>
      <c r="V2445" t="s">
        <v>71</v>
      </c>
      <c r="W2445" t="s">
        <v>72</v>
      </c>
      <c r="X2445"/>
      <c r="Y2445" t="s">
        <v>240</v>
      </c>
      <c r="Z2445" s="43" t="str">
        <f>Raw_data[[#This Row],[Month]]&amp;Raw_data[[#This Row],[Locations]]&amp;Raw_data[[#This Row],[Looker2]]</f>
        <v>45292Dallas Ft WorthIOP</v>
      </c>
      <c r="AA2445" s="44" t="str">
        <f>IFERROR(VLOOKUP(Raw_data[[#This Row],[Description]],'LU Table'!$A$1:$B$50,2,0),"")</f>
        <v>IOP</v>
      </c>
      <c r="AB2445" s="44" t="str">
        <f>TRIM(MID(Raw_data[[#This Row],[Location]],LEN("Positive Recovery- ")+1,LEN(Raw_data[[#This Row],[Location]])))</f>
        <v>Dallas Ft Worth</v>
      </c>
      <c r="AC2445" s="45">
        <f t="shared" si="38"/>
        <v>45292</v>
      </c>
      <c r="AD2445" s="44" t="str">
        <f>VLOOKUP(Raw_data[[#This Row],[Locations]]&amp;Raw_data[[#This Row],[Looker2]],Category!A:E,5,0)</f>
        <v>Company Owned</v>
      </c>
      <c r="AE2445" s="44" t="str">
        <f>Raw_data[[#This Row],[Locations]]&amp;Raw_data[[#This Row],[Looker2]]</f>
        <v>Dallas Ft WorthIOP</v>
      </c>
    </row>
    <row r="2446" spans="1:31">
      <c r="A2446" s="15">
        <v>45316</v>
      </c>
      <c r="B2446" s="15">
        <v>45314</v>
      </c>
      <c r="C2446" t="s">
        <v>9</v>
      </c>
      <c r="D2446">
        <v>208773</v>
      </c>
      <c r="E2446" t="s">
        <v>86</v>
      </c>
      <c r="F2446" t="s">
        <v>420</v>
      </c>
      <c r="G2446" t="s">
        <v>421</v>
      </c>
      <c r="H2446" t="s">
        <v>169</v>
      </c>
      <c r="I2446" t="s">
        <v>232</v>
      </c>
      <c r="J2446" t="s">
        <v>17</v>
      </c>
      <c r="K2446" t="s">
        <v>77</v>
      </c>
      <c r="L2446" t="s">
        <v>23</v>
      </c>
      <c r="M2446">
        <v>1</v>
      </c>
      <c r="N2446" s="47">
        <v>40</v>
      </c>
      <c r="O2446" s="47">
        <v>0</v>
      </c>
      <c r="P2446" s="47">
        <v>0</v>
      </c>
      <c r="Q2446" s="47">
        <v>0</v>
      </c>
      <c r="R2446" s="47">
        <v>0</v>
      </c>
      <c r="S2446" s="47">
        <v>40</v>
      </c>
      <c r="T2446" s="47">
        <v>40</v>
      </c>
      <c r="U2446" s="47">
        <v>40</v>
      </c>
      <c r="V2446" t="s">
        <v>71</v>
      </c>
      <c r="W2446" t="s">
        <v>72</v>
      </c>
      <c r="X2446"/>
      <c r="Y2446" t="s">
        <v>240</v>
      </c>
      <c r="Z2446" s="43" t="str">
        <f>Raw_data[[#This Row],[Month]]&amp;Raw_data[[#This Row],[Locations]]&amp;Raw_data[[#This Row],[Looker2]]</f>
        <v>45292HumbleAftercare</v>
      </c>
      <c r="AA2446" s="44" t="str">
        <f>IFERROR(VLOOKUP(Raw_data[[#This Row],[Description]],'LU Table'!$A$1:$B$50,2,0),"")</f>
        <v>Aftercare</v>
      </c>
      <c r="AB2446" s="44" t="str">
        <f>TRIM(MID(Raw_data[[#This Row],[Location]],LEN("Positive Recovery- ")+1,LEN(Raw_data[[#This Row],[Location]])))</f>
        <v>Humble</v>
      </c>
      <c r="AC2446" s="45">
        <f t="shared" si="38"/>
        <v>45292</v>
      </c>
      <c r="AD2446" s="44" t="str">
        <f>VLOOKUP(Raw_data[[#This Row],[Locations]]&amp;Raw_data[[#This Row],[Looker2]],Category!A:E,5,0)</f>
        <v>Affiliate</v>
      </c>
      <c r="AE2446" s="44" t="str">
        <f>Raw_data[[#This Row],[Locations]]&amp;Raw_data[[#This Row],[Looker2]]</f>
        <v>HumbleAftercare</v>
      </c>
    </row>
    <row r="2447" spans="1:31">
      <c r="A2447" s="15">
        <v>45316</v>
      </c>
      <c r="B2447" s="15">
        <v>45314</v>
      </c>
      <c r="C2447" t="s">
        <v>9</v>
      </c>
      <c r="D2447">
        <v>208774</v>
      </c>
      <c r="E2447" t="s">
        <v>20</v>
      </c>
      <c r="F2447" t="s">
        <v>336</v>
      </c>
      <c r="G2447" t="s">
        <v>328</v>
      </c>
      <c r="H2447" t="s">
        <v>169</v>
      </c>
      <c r="I2447" t="s">
        <v>232</v>
      </c>
      <c r="J2447" t="s">
        <v>17</v>
      </c>
      <c r="K2447" t="s">
        <v>77</v>
      </c>
      <c r="L2447" t="s">
        <v>23</v>
      </c>
      <c r="M2447">
        <v>1</v>
      </c>
      <c r="N2447" s="47">
        <v>40</v>
      </c>
      <c r="O2447" s="47">
        <v>0</v>
      </c>
      <c r="P2447" s="47">
        <v>0</v>
      </c>
      <c r="Q2447" s="47">
        <v>0</v>
      </c>
      <c r="R2447" s="47">
        <v>0</v>
      </c>
      <c r="S2447" s="47">
        <v>0</v>
      </c>
      <c r="T2447" s="47">
        <v>40</v>
      </c>
      <c r="U2447" s="47">
        <v>0</v>
      </c>
      <c r="V2447" t="s">
        <v>71</v>
      </c>
      <c r="W2447" t="s">
        <v>72</v>
      </c>
      <c r="X2447"/>
      <c r="Y2447" t="s">
        <v>240</v>
      </c>
      <c r="Z2447" s="43" t="str">
        <f>Raw_data[[#This Row],[Month]]&amp;Raw_data[[#This Row],[Locations]]&amp;Raw_data[[#This Row],[Looker2]]</f>
        <v>45292HumbleAftercare</v>
      </c>
      <c r="AA2447" s="44" t="str">
        <f>IFERROR(VLOOKUP(Raw_data[[#This Row],[Description]],'LU Table'!$A$1:$B$50,2,0),"")</f>
        <v>Aftercare</v>
      </c>
      <c r="AB2447" s="44" t="str">
        <f>TRIM(MID(Raw_data[[#This Row],[Location]],LEN("Positive Recovery- ")+1,LEN(Raw_data[[#This Row],[Location]])))</f>
        <v>Humble</v>
      </c>
      <c r="AC2447" s="45">
        <f t="shared" si="38"/>
        <v>45292</v>
      </c>
      <c r="AD2447" s="44" t="str">
        <f>VLOOKUP(Raw_data[[#This Row],[Locations]]&amp;Raw_data[[#This Row],[Looker2]],Category!A:E,5,0)</f>
        <v>Affiliate</v>
      </c>
      <c r="AE2447" s="44" t="str">
        <f>Raw_data[[#This Row],[Locations]]&amp;Raw_data[[#This Row],[Looker2]]</f>
        <v>HumbleAftercare</v>
      </c>
    </row>
    <row r="2448" spans="1:31">
      <c r="A2448" s="15">
        <v>45316</v>
      </c>
      <c r="B2448" s="15">
        <v>45314</v>
      </c>
      <c r="C2448" t="s">
        <v>9</v>
      </c>
      <c r="D2448">
        <v>208775</v>
      </c>
      <c r="E2448" t="s">
        <v>102</v>
      </c>
      <c r="F2448" t="s">
        <v>337</v>
      </c>
      <c r="G2448" t="s">
        <v>338</v>
      </c>
      <c r="H2448" t="s">
        <v>169</v>
      </c>
      <c r="I2448" t="s">
        <v>232</v>
      </c>
      <c r="J2448" t="s">
        <v>17</v>
      </c>
      <c r="K2448" t="s">
        <v>77</v>
      </c>
      <c r="L2448" t="s">
        <v>23</v>
      </c>
      <c r="M2448">
        <v>1</v>
      </c>
      <c r="N2448" s="47">
        <v>40</v>
      </c>
      <c r="O2448" s="47">
        <v>0</v>
      </c>
      <c r="P2448" s="47">
        <v>0</v>
      </c>
      <c r="Q2448" s="47">
        <v>0</v>
      </c>
      <c r="R2448" s="47">
        <v>0</v>
      </c>
      <c r="S2448" s="47">
        <v>40</v>
      </c>
      <c r="T2448" s="47">
        <v>40</v>
      </c>
      <c r="U2448" s="47">
        <v>40</v>
      </c>
      <c r="V2448" t="s">
        <v>71</v>
      </c>
      <c r="W2448" t="s">
        <v>72</v>
      </c>
      <c r="X2448"/>
      <c r="Y2448" t="s">
        <v>240</v>
      </c>
      <c r="Z2448" s="43" t="str">
        <f>Raw_data[[#This Row],[Month]]&amp;Raw_data[[#This Row],[Locations]]&amp;Raw_data[[#This Row],[Looker2]]</f>
        <v>45292HumbleAftercare</v>
      </c>
      <c r="AA2448" s="44" t="str">
        <f>IFERROR(VLOOKUP(Raw_data[[#This Row],[Description]],'LU Table'!$A$1:$B$50,2,0),"")</f>
        <v>Aftercare</v>
      </c>
      <c r="AB2448" s="44" t="str">
        <f>TRIM(MID(Raw_data[[#This Row],[Location]],LEN("Positive Recovery- ")+1,LEN(Raw_data[[#This Row],[Location]])))</f>
        <v>Humble</v>
      </c>
      <c r="AC2448" s="45">
        <f t="shared" si="38"/>
        <v>45292</v>
      </c>
      <c r="AD2448" s="44" t="str">
        <f>VLOOKUP(Raw_data[[#This Row],[Locations]]&amp;Raw_data[[#This Row],[Looker2]],Category!A:E,5,0)</f>
        <v>Affiliate</v>
      </c>
      <c r="AE2448" s="44" t="str">
        <f>Raw_data[[#This Row],[Locations]]&amp;Raw_data[[#This Row],[Looker2]]</f>
        <v>HumbleAftercare</v>
      </c>
    </row>
    <row r="2449" spans="1:31">
      <c r="A2449" s="15">
        <v>45316</v>
      </c>
      <c r="B2449" s="15">
        <v>45314</v>
      </c>
      <c r="C2449" t="s">
        <v>9</v>
      </c>
      <c r="D2449">
        <v>208776</v>
      </c>
      <c r="E2449" t="s">
        <v>181</v>
      </c>
      <c r="F2449" t="s">
        <v>523</v>
      </c>
      <c r="G2449" t="s">
        <v>524</v>
      </c>
      <c r="H2449" t="s">
        <v>172</v>
      </c>
      <c r="I2449" t="s">
        <v>232</v>
      </c>
      <c r="J2449" t="s">
        <v>17</v>
      </c>
      <c r="K2449" t="s">
        <v>77</v>
      </c>
      <c r="L2449" t="s">
        <v>135</v>
      </c>
      <c r="M2449">
        <v>1</v>
      </c>
      <c r="N2449" s="47">
        <v>40</v>
      </c>
      <c r="O2449" s="47">
        <v>0</v>
      </c>
      <c r="P2449" s="47">
        <v>0</v>
      </c>
      <c r="Q2449" s="47">
        <v>0</v>
      </c>
      <c r="R2449" s="47">
        <v>0</v>
      </c>
      <c r="S2449" s="47">
        <v>40</v>
      </c>
      <c r="T2449" s="47">
        <v>40</v>
      </c>
      <c r="U2449" s="47">
        <v>40</v>
      </c>
      <c r="V2449" t="s">
        <v>71</v>
      </c>
      <c r="W2449" t="s">
        <v>72</v>
      </c>
      <c r="X2449"/>
      <c r="Y2449" t="s">
        <v>240</v>
      </c>
      <c r="Z2449" s="43" t="str">
        <f>Raw_data[[#This Row],[Month]]&amp;Raw_data[[#This Row],[Locations]]&amp;Raw_data[[#This Row],[Looker2]]</f>
        <v>45292HumbleAftercare</v>
      </c>
      <c r="AA2449" s="44" t="str">
        <f>IFERROR(VLOOKUP(Raw_data[[#This Row],[Description]],'LU Table'!$A$1:$B$50,2,0),"")</f>
        <v>Aftercare</v>
      </c>
      <c r="AB2449" s="44" t="str">
        <f>TRIM(MID(Raw_data[[#This Row],[Location]],LEN("Positive Recovery- ")+1,LEN(Raw_data[[#This Row],[Location]])))</f>
        <v>Humble</v>
      </c>
      <c r="AC2449" s="45">
        <f t="shared" si="38"/>
        <v>45292</v>
      </c>
      <c r="AD2449" s="44" t="str">
        <f>VLOOKUP(Raw_data[[#This Row],[Locations]]&amp;Raw_data[[#This Row],[Looker2]],Category!A:E,5,0)</f>
        <v>Affiliate</v>
      </c>
      <c r="AE2449" s="44" t="str">
        <f>Raw_data[[#This Row],[Locations]]&amp;Raw_data[[#This Row],[Looker2]]</f>
        <v>HumbleAftercare</v>
      </c>
    </row>
    <row r="2450" spans="1:31">
      <c r="A2450" s="15">
        <v>45316</v>
      </c>
      <c r="B2450" s="15">
        <v>45314</v>
      </c>
      <c r="C2450" t="s">
        <v>9</v>
      </c>
      <c r="D2450">
        <v>208777</v>
      </c>
      <c r="E2450" t="s">
        <v>589</v>
      </c>
      <c r="F2450" t="s">
        <v>311</v>
      </c>
      <c r="G2450" t="s">
        <v>590</v>
      </c>
      <c r="H2450" t="s">
        <v>172</v>
      </c>
      <c r="I2450" t="s">
        <v>232</v>
      </c>
      <c r="J2450" t="s">
        <v>17</v>
      </c>
      <c r="K2450" t="s">
        <v>77</v>
      </c>
      <c r="L2450" t="s">
        <v>135</v>
      </c>
      <c r="M2450">
        <v>1</v>
      </c>
      <c r="N2450" s="47">
        <v>40</v>
      </c>
      <c r="O2450" s="47">
        <v>0</v>
      </c>
      <c r="P2450" s="47">
        <v>0</v>
      </c>
      <c r="Q2450" s="47">
        <v>0</v>
      </c>
      <c r="R2450" s="47">
        <v>0</v>
      </c>
      <c r="S2450" s="47">
        <v>40</v>
      </c>
      <c r="T2450" s="47">
        <v>40</v>
      </c>
      <c r="U2450" s="47">
        <v>40</v>
      </c>
      <c r="V2450" t="s">
        <v>71</v>
      </c>
      <c r="W2450" t="s">
        <v>72</v>
      </c>
      <c r="X2450"/>
      <c r="Y2450" t="s">
        <v>240</v>
      </c>
      <c r="Z2450" s="43" t="str">
        <f>Raw_data[[#This Row],[Month]]&amp;Raw_data[[#This Row],[Locations]]&amp;Raw_data[[#This Row],[Looker2]]</f>
        <v>45292HumbleAftercare</v>
      </c>
      <c r="AA2450" s="44" t="str">
        <f>IFERROR(VLOOKUP(Raw_data[[#This Row],[Description]],'LU Table'!$A$1:$B$50,2,0),"")</f>
        <v>Aftercare</v>
      </c>
      <c r="AB2450" s="44" t="str">
        <f>TRIM(MID(Raw_data[[#This Row],[Location]],LEN("Positive Recovery- ")+1,LEN(Raw_data[[#This Row],[Location]])))</f>
        <v>Humble</v>
      </c>
      <c r="AC2450" s="45">
        <f t="shared" si="38"/>
        <v>45292</v>
      </c>
      <c r="AD2450" s="44" t="str">
        <f>VLOOKUP(Raw_data[[#This Row],[Locations]]&amp;Raw_data[[#This Row],[Looker2]],Category!A:E,5,0)</f>
        <v>Affiliate</v>
      </c>
      <c r="AE2450" s="44" t="str">
        <f>Raw_data[[#This Row],[Locations]]&amp;Raw_data[[#This Row],[Looker2]]</f>
        <v>HumbleAftercare</v>
      </c>
    </row>
    <row r="2451" spans="1:31">
      <c r="A2451" s="15">
        <v>45316</v>
      </c>
      <c r="B2451" s="15">
        <v>45314</v>
      </c>
      <c r="C2451" t="s">
        <v>9</v>
      </c>
      <c r="D2451">
        <v>208778</v>
      </c>
      <c r="E2451" t="s">
        <v>664</v>
      </c>
      <c r="F2451" t="s">
        <v>333</v>
      </c>
      <c r="G2451" t="s">
        <v>665</v>
      </c>
      <c r="H2451" t="s">
        <v>172</v>
      </c>
      <c r="I2451" t="s">
        <v>232</v>
      </c>
      <c r="J2451" t="s">
        <v>17</v>
      </c>
      <c r="K2451" t="s">
        <v>77</v>
      </c>
      <c r="L2451" t="s">
        <v>135</v>
      </c>
      <c r="M2451">
        <v>1</v>
      </c>
      <c r="N2451" s="47">
        <v>40</v>
      </c>
      <c r="O2451" s="47">
        <v>0</v>
      </c>
      <c r="P2451" s="47">
        <v>0</v>
      </c>
      <c r="Q2451" s="47">
        <v>0</v>
      </c>
      <c r="R2451" s="47">
        <v>0</v>
      </c>
      <c r="S2451" s="47">
        <v>40</v>
      </c>
      <c r="T2451" s="47">
        <v>40</v>
      </c>
      <c r="U2451" s="47">
        <v>40</v>
      </c>
      <c r="V2451" t="s">
        <v>71</v>
      </c>
      <c r="W2451" t="s">
        <v>72</v>
      </c>
      <c r="X2451"/>
      <c r="Y2451" t="s">
        <v>240</v>
      </c>
      <c r="Z2451" s="43" t="str">
        <f>Raw_data[[#This Row],[Month]]&amp;Raw_data[[#This Row],[Locations]]&amp;Raw_data[[#This Row],[Looker2]]</f>
        <v>45292HumbleAftercare</v>
      </c>
      <c r="AA2451" s="44" t="str">
        <f>IFERROR(VLOOKUP(Raw_data[[#This Row],[Description]],'LU Table'!$A$1:$B$50,2,0),"")</f>
        <v>Aftercare</v>
      </c>
      <c r="AB2451" s="44" t="str">
        <f>TRIM(MID(Raw_data[[#This Row],[Location]],LEN("Positive Recovery- ")+1,LEN(Raw_data[[#This Row],[Location]])))</f>
        <v>Humble</v>
      </c>
      <c r="AC2451" s="45">
        <f t="shared" si="38"/>
        <v>45292</v>
      </c>
      <c r="AD2451" s="44" t="str">
        <f>VLOOKUP(Raw_data[[#This Row],[Locations]]&amp;Raw_data[[#This Row],[Looker2]],Category!A:E,5,0)</f>
        <v>Affiliate</v>
      </c>
      <c r="AE2451" s="44" t="str">
        <f>Raw_data[[#This Row],[Locations]]&amp;Raw_data[[#This Row],[Looker2]]</f>
        <v>HumbleAftercare</v>
      </c>
    </row>
    <row r="2452" spans="1:31">
      <c r="A2452" s="15">
        <v>45316</v>
      </c>
      <c r="B2452" s="15">
        <v>45314</v>
      </c>
      <c r="C2452" t="s">
        <v>9</v>
      </c>
      <c r="D2452">
        <v>208779</v>
      </c>
      <c r="E2452" t="s">
        <v>109</v>
      </c>
      <c r="F2452" t="s">
        <v>266</v>
      </c>
      <c r="G2452" t="s">
        <v>340</v>
      </c>
      <c r="H2452" t="s">
        <v>172</v>
      </c>
      <c r="I2452" t="s">
        <v>232</v>
      </c>
      <c r="J2452" t="s">
        <v>17</v>
      </c>
      <c r="K2452" t="s">
        <v>77</v>
      </c>
      <c r="L2452" t="s">
        <v>135</v>
      </c>
      <c r="M2452">
        <v>1</v>
      </c>
      <c r="N2452" s="47">
        <v>40</v>
      </c>
      <c r="O2452" s="47">
        <v>0</v>
      </c>
      <c r="P2452" s="47">
        <v>0</v>
      </c>
      <c r="Q2452" s="47">
        <v>0</v>
      </c>
      <c r="R2452" s="47">
        <v>0</v>
      </c>
      <c r="S2452" s="47">
        <v>40</v>
      </c>
      <c r="T2452" s="47">
        <v>40</v>
      </c>
      <c r="U2452" s="47">
        <v>40</v>
      </c>
      <c r="V2452" t="s">
        <v>71</v>
      </c>
      <c r="W2452" t="s">
        <v>72</v>
      </c>
      <c r="X2452"/>
      <c r="Y2452" t="s">
        <v>240</v>
      </c>
      <c r="Z2452" s="43" t="str">
        <f>Raw_data[[#This Row],[Month]]&amp;Raw_data[[#This Row],[Locations]]&amp;Raw_data[[#This Row],[Looker2]]</f>
        <v>45292HumbleAftercare</v>
      </c>
      <c r="AA2452" s="44" t="str">
        <f>IFERROR(VLOOKUP(Raw_data[[#This Row],[Description]],'LU Table'!$A$1:$B$50,2,0),"")</f>
        <v>Aftercare</v>
      </c>
      <c r="AB2452" s="44" t="str">
        <f>TRIM(MID(Raw_data[[#This Row],[Location]],LEN("Positive Recovery- ")+1,LEN(Raw_data[[#This Row],[Location]])))</f>
        <v>Humble</v>
      </c>
      <c r="AC2452" s="45">
        <f t="shared" si="38"/>
        <v>45292</v>
      </c>
      <c r="AD2452" s="44" t="str">
        <f>VLOOKUP(Raw_data[[#This Row],[Locations]]&amp;Raw_data[[#This Row],[Looker2]],Category!A:E,5,0)</f>
        <v>Affiliate</v>
      </c>
      <c r="AE2452" s="44" t="str">
        <f>Raw_data[[#This Row],[Locations]]&amp;Raw_data[[#This Row],[Looker2]]</f>
        <v>HumbleAftercare</v>
      </c>
    </row>
    <row r="2453" spans="1:31">
      <c r="A2453" s="15">
        <v>45316</v>
      </c>
      <c r="B2453" s="15">
        <v>45314</v>
      </c>
      <c r="C2453" t="s">
        <v>9</v>
      </c>
      <c r="D2453">
        <v>208780</v>
      </c>
      <c r="E2453" t="s">
        <v>572</v>
      </c>
      <c r="F2453" t="s">
        <v>573</v>
      </c>
      <c r="G2453" t="s">
        <v>574</v>
      </c>
      <c r="H2453" t="s">
        <v>172</v>
      </c>
      <c r="I2453" t="s">
        <v>232</v>
      </c>
      <c r="J2453" t="s">
        <v>17</v>
      </c>
      <c r="K2453" t="s">
        <v>77</v>
      </c>
      <c r="L2453" t="s">
        <v>135</v>
      </c>
      <c r="M2453">
        <v>1</v>
      </c>
      <c r="N2453" s="47">
        <v>40</v>
      </c>
      <c r="O2453" s="47">
        <v>0</v>
      </c>
      <c r="P2453" s="47">
        <v>0</v>
      </c>
      <c r="Q2453" s="47">
        <v>0</v>
      </c>
      <c r="R2453" s="47">
        <v>0</v>
      </c>
      <c r="S2453" s="47">
        <v>40</v>
      </c>
      <c r="T2453" s="47">
        <v>40</v>
      </c>
      <c r="U2453" s="47">
        <v>40</v>
      </c>
      <c r="V2453" t="s">
        <v>71</v>
      </c>
      <c r="W2453" t="s">
        <v>72</v>
      </c>
      <c r="X2453"/>
      <c r="Y2453" t="s">
        <v>240</v>
      </c>
      <c r="Z2453" s="43" t="str">
        <f>Raw_data[[#This Row],[Month]]&amp;Raw_data[[#This Row],[Locations]]&amp;Raw_data[[#This Row],[Looker2]]</f>
        <v>45292HumbleAftercare</v>
      </c>
      <c r="AA2453" s="44" t="str">
        <f>IFERROR(VLOOKUP(Raw_data[[#This Row],[Description]],'LU Table'!$A$1:$B$50,2,0),"")</f>
        <v>Aftercare</v>
      </c>
      <c r="AB2453" s="44" t="str">
        <f>TRIM(MID(Raw_data[[#This Row],[Location]],LEN("Positive Recovery- ")+1,LEN(Raw_data[[#This Row],[Location]])))</f>
        <v>Humble</v>
      </c>
      <c r="AC2453" s="45">
        <f t="shared" si="38"/>
        <v>45292</v>
      </c>
      <c r="AD2453" s="44" t="str">
        <f>VLOOKUP(Raw_data[[#This Row],[Locations]]&amp;Raw_data[[#This Row],[Looker2]],Category!A:E,5,0)</f>
        <v>Affiliate</v>
      </c>
      <c r="AE2453" s="44" t="str">
        <f>Raw_data[[#This Row],[Locations]]&amp;Raw_data[[#This Row],[Looker2]]</f>
        <v>HumbleAftercare</v>
      </c>
    </row>
    <row r="2454" spans="1:31">
      <c r="A2454" s="15">
        <v>45316</v>
      </c>
      <c r="B2454" s="15">
        <v>45314</v>
      </c>
      <c r="C2454" t="s">
        <v>9</v>
      </c>
      <c r="D2454">
        <v>208781</v>
      </c>
      <c r="E2454" t="s">
        <v>226</v>
      </c>
      <c r="F2454" t="s">
        <v>367</v>
      </c>
      <c r="G2454" t="s">
        <v>540</v>
      </c>
      <c r="H2454" t="s">
        <v>172</v>
      </c>
      <c r="I2454" t="s">
        <v>232</v>
      </c>
      <c r="J2454" t="s">
        <v>17</v>
      </c>
      <c r="K2454" t="s">
        <v>77</v>
      </c>
      <c r="L2454" t="s">
        <v>135</v>
      </c>
      <c r="M2454">
        <v>1</v>
      </c>
      <c r="N2454" s="47">
        <v>40</v>
      </c>
      <c r="O2454" s="47">
        <v>0</v>
      </c>
      <c r="P2454" s="47">
        <v>0</v>
      </c>
      <c r="Q2454" s="47">
        <v>0</v>
      </c>
      <c r="R2454" s="47">
        <v>0</v>
      </c>
      <c r="S2454" s="47">
        <v>40</v>
      </c>
      <c r="T2454" s="47">
        <v>40</v>
      </c>
      <c r="U2454" s="47">
        <v>40</v>
      </c>
      <c r="V2454" t="s">
        <v>71</v>
      </c>
      <c r="W2454" t="s">
        <v>72</v>
      </c>
      <c r="X2454"/>
      <c r="Y2454" t="s">
        <v>240</v>
      </c>
      <c r="Z2454" s="43" t="str">
        <f>Raw_data[[#This Row],[Month]]&amp;Raw_data[[#This Row],[Locations]]&amp;Raw_data[[#This Row],[Looker2]]</f>
        <v>45292HumbleAftercare</v>
      </c>
      <c r="AA2454" s="44" t="str">
        <f>IFERROR(VLOOKUP(Raw_data[[#This Row],[Description]],'LU Table'!$A$1:$B$50,2,0),"")</f>
        <v>Aftercare</v>
      </c>
      <c r="AB2454" s="44" t="str">
        <f>TRIM(MID(Raw_data[[#This Row],[Location]],LEN("Positive Recovery- ")+1,LEN(Raw_data[[#This Row],[Location]])))</f>
        <v>Humble</v>
      </c>
      <c r="AC2454" s="45">
        <f t="shared" si="38"/>
        <v>45292</v>
      </c>
      <c r="AD2454" s="44" t="str">
        <f>VLOOKUP(Raw_data[[#This Row],[Locations]]&amp;Raw_data[[#This Row],[Looker2]],Category!A:E,5,0)</f>
        <v>Affiliate</v>
      </c>
      <c r="AE2454" s="44" t="str">
        <f>Raw_data[[#This Row],[Locations]]&amp;Raw_data[[#This Row],[Looker2]]</f>
        <v>HumbleAftercare</v>
      </c>
    </row>
    <row r="2455" spans="1:31">
      <c r="A2455" s="15">
        <v>45316</v>
      </c>
      <c r="B2455" s="15">
        <v>45314</v>
      </c>
      <c r="C2455" t="s">
        <v>9</v>
      </c>
      <c r="D2455">
        <v>208782</v>
      </c>
      <c r="E2455" t="s">
        <v>884</v>
      </c>
      <c r="F2455" t="s">
        <v>324</v>
      </c>
      <c r="G2455" t="s">
        <v>643</v>
      </c>
      <c r="H2455" t="s">
        <v>158</v>
      </c>
      <c r="I2455" t="s">
        <v>232</v>
      </c>
      <c r="J2455" t="s">
        <v>87</v>
      </c>
      <c r="K2455" t="s">
        <v>77</v>
      </c>
      <c r="L2455" t="s">
        <v>128</v>
      </c>
      <c r="M2455">
        <v>1</v>
      </c>
      <c r="N2455" s="47">
        <v>275</v>
      </c>
      <c r="O2455" s="47">
        <v>0</v>
      </c>
      <c r="P2455" s="47">
        <v>0</v>
      </c>
      <c r="Q2455" s="47">
        <v>0</v>
      </c>
      <c r="R2455" s="47">
        <v>0</v>
      </c>
      <c r="S2455" s="47">
        <v>275</v>
      </c>
      <c r="T2455" s="47">
        <v>247.5</v>
      </c>
      <c r="U2455" s="47">
        <v>247.5</v>
      </c>
      <c r="V2455" t="s">
        <v>71</v>
      </c>
      <c r="W2455" t="s">
        <v>72</v>
      </c>
      <c r="X2455"/>
      <c r="Y2455" t="s">
        <v>240</v>
      </c>
      <c r="Z2455" s="43" t="str">
        <f>Raw_data[[#This Row],[Month]]&amp;Raw_data[[#This Row],[Locations]]&amp;Raw_data[[#This Row],[Looker2]]</f>
        <v>45292HumbleIOP</v>
      </c>
      <c r="AA2455" s="44" t="str">
        <f>IFERROR(VLOOKUP(Raw_data[[#This Row],[Description]],'LU Table'!$A$1:$B$50,2,0),"")</f>
        <v>IOP</v>
      </c>
      <c r="AB2455" s="44" t="str">
        <f>TRIM(MID(Raw_data[[#This Row],[Location]],LEN("Positive Recovery- ")+1,LEN(Raw_data[[#This Row],[Location]])))</f>
        <v>Humble</v>
      </c>
      <c r="AC2455" s="45">
        <f t="shared" si="38"/>
        <v>45292</v>
      </c>
      <c r="AD2455" s="44" t="str">
        <f>VLOOKUP(Raw_data[[#This Row],[Locations]]&amp;Raw_data[[#This Row],[Looker2]],Category!A:E,5,0)</f>
        <v>Affiliate</v>
      </c>
      <c r="AE2455" s="44" t="str">
        <f>Raw_data[[#This Row],[Locations]]&amp;Raw_data[[#This Row],[Looker2]]</f>
        <v>HumbleIOP</v>
      </c>
    </row>
    <row r="2456" spans="1:31">
      <c r="A2456" s="15">
        <v>45316</v>
      </c>
      <c r="B2456" s="15">
        <v>45314</v>
      </c>
      <c r="C2456" t="s">
        <v>9</v>
      </c>
      <c r="D2456">
        <v>208783</v>
      </c>
      <c r="E2456" t="s">
        <v>824</v>
      </c>
      <c r="F2456" t="s">
        <v>539</v>
      </c>
      <c r="G2456" t="s">
        <v>825</v>
      </c>
      <c r="H2456" t="s">
        <v>158</v>
      </c>
      <c r="I2456" t="s">
        <v>232</v>
      </c>
      <c r="J2456" t="s">
        <v>88</v>
      </c>
      <c r="K2456" t="s">
        <v>77</v>
      </c>
      <c r="L2456" t="s">
        <v>128</v>
      </c>
      <c r="M2456">
        <v>1</v>
      </c>
      <c r="N2456" s="47">
        <v>250</v>
      </c>
      <c r="O2456" s="47">
        <v>0</v>
      </c>
      <c r="P2456" s="47">
        <v>0</v>
      </c>
      <c r="Q2456" s="47">
        <v>0</v>
      </c>
      <c r="R2456" s="47">
        <v>0</v>
      </c>
      <c r="S2456" s="47">
        <v>250</v>
      </c>
      <c r="T2456" s="47">
        <v>225</v>
      </c>
      <c r="U2456" s="47">
        <v>225</v>
      </c>
      <c r="V2456" t="s">
        <v>71</v>
      </c>
      <c r="W2456" t="s">
        <v>72</v>
      </c>
      <c r="X2456"/>
      <c r="Y2456" t="s">
        <v>240</v>
      </c>
      <c r="Z2456" s="43" t="str">
        <f>Raw_data[[#This Row],[Month]]&amp;Raw_data[[#This Row],[Locations]]&amp;Raw_data[[#This Row],[Looker2]]</f>
        <v>45292HumbleIOP</v>
      </c>
      <c r="AA2456" s="44" t="str">
        <f>IFERROR(VLOOKUP(Raw_data[[#This Row],[Description]],'LU Table'!$A$1:$B$50,2,0),"")</f>
        <v>IOP</v>
      </c>
      <c r="AB2456" s="44" t="str">
        <f>TRIM(MID(Raw_data[[#This Row],[Location]],LEN("Positive Recovery- ")+1,LEN(Raw_data[[#This Row],[Location]])))</f>
        <v>Humble</v>
      </c>
      <c r="AC2456" s="45">
        <f t="shared" si="38"/>
        <v>45292</v>
      </c>
      <c r="AD2456" s="44" t="str">
        <f>VLOOKUP(Raw_data[[#This Row],[Locations]]&amp;Raw_data[[#This Row],[Looker2]],Category!A:E,5,0)</f>
        <v>Affiliate</v>
      </c>
      <c r="AE2456" s="44" t="str">
        <f>Raw_data[[#This Row],[Locations]]&amp;Raw_data[[#This Row],[Looker2]]</f>
        <v>HumbleIOP</v>
      </c>
    </row>
    <row r="2457" spans="1:31">
      <c r="A2457" s="15">
        <v>45316</v>
      </c>
      <c r="B2457" s="15">
        <v>45314</v>
      </c>
      <c r="C2457" t="s">
        <v>9</v>
      </c>
      <c r="D2457">
        <v>208784</v>
      </c>
      <c r="E2457" t="s">
        <v>732</v>
      </c>
      <c r="F2457" t="s">
        <v>378</v>
      </c>
      <c r="G2457" t="s">
        <v>733</v>
      </c>
      <c r="H2457" t="s">
        <v>158</v>
      </c>
      <c r="I2457" t="s">
        <v>232</v>
      </c>
      <c r="J2457" t="s">
        <v>88</v>
      </c>
      <c r="K2457" t="s">
        <v>77</v>
      </c>
      <c r="L2457" t="s">
        <v>128</v>
      </c>
      <c r="M2457">
        <v>1</v>
      </c>
      <c r="N2457" s="47">
        <v>250</v>
      </c>
      <c r="O2457" s="47">
        <v>0</v>
      </c>
      <c r="P2457" s="47">
        <v>0</v>
      </c>
      <c r="Q2457" s="47">
        <v>0</v>
      </c>
      <c r="R2457" s="47">
        <v>0</v>
      </c>
      <c r="S2457" s="47">
        <v>250</v>
      </c>
      <c r="T2457" s="47">
        <v>225</v>
      </c>
      <c r="U2457" s="47">
        <v>225</v>
      </c>
      <c r="V2457" t="s">
        <v>71</v>
      </c>
      <c r="W2457" t="s">
        <v>72</v>
      </c>
      <c r="X2457"/>
      <c r="Y2457" t="s">
        <v>240</v>
      </c>
      <c r="Z2457" s="43" t="str">
        <f>Raw_data[[#This Row],[Month]]&amp;Raw_data[[#This Row],[Locations]]&amp;Raw_data[[#This Row],[Looker2]]</f>
        <v>45292HumbleIOP</v>
      </c>
      <c r="AA2457" s="44" t="str">
        <f>IFERROR(VLOOKUP(Raw_data[[#This Row],[Description]],'LU Table'!$A$1:$B$50,2,0),"")</f>
        <v>IOP</v>
      </c>
      <c r="AB2457" s="44" t="str">
        <f>TRIM(MID(Raw_data[[#This Row],[Location]],LEN("Positive Recovery- ")+1,LEN(Raw_data[[#This Row],[Location]])))</f>
        <v>Humble</v>
      </c>
      <c r="AC2457" s="45">
        <f t="shared" si="38"/>
        <v>45292</v>
      </c>
      <c r="AD2457" s="44" t="str">
        <f>VLOOKUP(Raw_data[[#This Row],[Locations]]&amp;Raw_data[[#This Row],[Looker2]],Category!A:E,5,0)</f>
        <v>Affiliate</v>
      </c>
      <c r="AE2457" s="44" t="str">
        <f>Raw_data[[#This Row],[Locations]]&amp;Raw_data[[#This Row],[Looker2]]</f>
        <v>HumbleIOP</v>
      </c>
    </row>
    <row r="2458" spans="1:31">
      <c r="A2458" s="15">
        <v>45316</v>
      </c>
      <c r="B2458" s="15">
        <v>45314</v>
      </c>
      <c r="C2458" t="s">
        <v>9</v>
      </c>
      <c r="D2458">
        <v>208785</v>
      </c>
      <c r="E2458" t="s">
        <v>856</v>
      </c>
      <c r="F2458" t="s">
        <v>410</v>
      </c>
      <c r="G2458" t="s">
        <v>393</v>
      </c>
      <c r="H2458" t="s">
        <v>158</v>
      </c>
      <c r="I2458" t="s">
        <v>232</v>
      </c>
      <c r="J2458" t="s">
        <v>88</v>
      </c>
      <c r="K2458" t="s">
        <v>77</v>
      </c>
      <c r="L2458" t="s">
        <v>128</v>
      </c>
      <c r="M2458">
        <v>1</v>
      </c>
      <c r="N2458" s="47">
        <v>250</v>
      </c>
      <c r="O2458" s="47">
        <v>0</v>
      </c>
      <c r="P2458" s="47">
        <v>0</v>
      </c>
      <c r="Q2458" s="47">
        <v>0</v>
      </c>
      <c r="R2458" s="47">
        <v>0</v>
      </c>
      <c r="S2458" s="47">
        <v>0</v>
      </c>
      <c r="T2458" s="47">
        <v>225</v>
      </c>
      <c r="U2458" s="47">
        <v>25</v>
      </c>
      <c r="V2458" t="s">
        <v>71</v>
      </c>
      <c r="W2458" t="s">
        <v>72</v>
      </c>
      <c r="X2458"/>
      <c r="Y2458" t="s">
        <v>240</v>
      </c>
      <c r="Z2458" s="43" t="str">
        <f>Raw_data[[#This Row],[Month]]&amp;Raw_data[[#This Row],[Locations]]&amp;Raw_data[[#This Row],[Looker2]]</f>
        <v>45292HumbleIOP</v>
      </c>
      <c r="AA2458" s="44" t="str">
        <f>IFERROR(VLOOKUP(Raw_data[[#This Row],[Description]],'LU Table'!$A$1:$B$50,2,0),"")</f>
        <v>IOP</v>
      </c>
      <c r="AB2458" s="44" t="str">
        <f>TRIM(MID(Raw_data[[#This Row],[Location]],LEN("Positive Recovery- ")+1,LEN(Raw_data[[#This Row],[Location]])))</f>
        <v>Humble</v>
      </c>
      <c r="AC2458" s="45">
        <f t="shared" si="38"/>
        <v>45292</v>
      </c>
      <c r="AD2458" s="44" t="str">
        <f>VLOOKUP(Raw_data[[#This Row],[Locations]]&amp;Raw_data[[#This Row],[Looker2]],Category!A:E,5,0)</f>
        <v>Affiliate</v>
      </c>
      <c r="AE2458" s="44" t="str">
        <f>Raw_data[[#This Row],[Locations]]&amp;Raw_data[[#This Row],[Looker2]]</f>
        <v>HumbleIOP</v>
      </c>
    </row>
    <row r="2459" spans="1:31">
      <c r="A2459" s="15">
        <v>45316</v>
      </c>
      <c r="B2459" s="15">
        <v>45314</v>
      </c>
      <c r="C2459" t="s">
        <v>9</v>
      </c>
      <c r="D2459">
        <v>208786</v>
      </c>
      <c r="E2459" t="s">
        <v>987</v>
      </c>
      <c r="F2459" t="s">
        <v>520</v>
      </c>
      <c r="G2459" t="s">
        <v>988</v>
      </c>
      <c r="H2459" t="s">
        <v>158</v>
      </c>
      <c r="I2459" t="s">
        <v>232</v>
      </c>
      <c r="J2459" t="s">
        <v>88</v>
      </c>
      <c r="K2459" t="s">
        <v>77</v>
      </c>
      <c r="L2459" t="s">
        <v>128</v>
      </c>
      <c r="M2459">
        <v>1</v>
      </c>
      <c r="N2459" s="47">
        <v>250</v>
      </c>
      <c r="O2459" s="47">
        <v>0</v>
      </c>
      <c r="P2459" s="47">
        <v>0</v>
      </c>
      <c r="Q2459" s="47">
        <v>0</v>
      </c>
      <c r="R2459" s="47">
        <v>0</v>
      </c>
      <c r="S2459" s="47">
        <v>0</v>
      </c>
      <c r="T2459" s="47">
        <v>225</v>
      </c>
      <c r="U2459" s="47">
        <v>50</v>
      </c>
      <c r="V2459" t="s">
        <v>71</v>
      </c>
      <c r="W2459" t="s">
        <v>72</v>
      </c>
      <c r="X2459"/>
      <c r="Y2459" t="s">
        <v>240</v>
      </c>
      <c r="Z2459" s="43" t="str">
        <f>Raw_data[[#This Row],[Month]]&amp;Raw_data[[#This Row],[Locations]]&amp;Raw_data[[#This Row],[Looker2]]</f>
        <v>45292HumbleIOP</v>
      </c>
      <c r="AA2459" s="44" t="str">
        <f>IFERROR(VLOOKUP(Raw_data[[#This Row],[Description]],'LU Table'!$A$1:$B$50,2,0),"")</f>
        <v>IOP</v>
      </c>
      <c r="AB2459" s="44" t="str">
        <f>TRIM(MID(Raw_data[[#This Row],[Location]],LEN("Positive Recovery- ")+1,LEN(Raw_data[[#This Row],[Location]])))</f>
        <v>Humble</v>
      </c>
      <c r="AC2459" s="45">
        <f t="shared" si="38"/>
        <v>45292</v>
      </c>
      <c r="AD2459" s="44" t="str">
        <f>VLOOKUP(Raw_data[[#This Row],[Locations]]&amp;Raw_data[[#This Row],[Looker2]],Category!A:E,5,0)</f>
        <v>Affiliate</v>
      </c>
      <c r="AE2459" s="44" t="str">
        <f>Raw_data[[#This Row],[Locations]]&amp;Raw_data[[#This Row],[Looker2]]</f>
        <v>HumbleIOP</v>
      </c>
    </row>
    <row r="2460" spans="1:31">
      <c r="A2460" s="15">
        <v>45316</v>
      </c>
      <c r="B2460" s="15">
        <v>45314</v>
      </c>
      <c r="C2460" t="s">
        <v>9</v>
      </c>
      <c r="D2460">
        <v>208787</v>
      </c>
      <c r="E2460" t="s">
        <v>872</v>
      </c>
      <c r="F2460" t="s">
        <v>873</v>
      </c>
      <c r="G2460" t="s">
        <v>276</v>
      </c>
      <c r="H2460" t="s">
        <v>159</v>
      </c>
      <c r="I2460" t="s">
        <v>232</v>
      </c>
      <c r="J2460" t="s">
        <v>88</v>
      </c>
      <c r="K2460" t="s">
        <v>77</v>
      </c>
      <c r="L2460" t="s">
        <v>128</v>
      </c>
      <c r="M2460">
        <v>1</v>
      </c>
      <c r="N2460" s="47">
        <v>250</v>
      </c>
      <c r="O2460" s="47">
        <v>0</v>
      </c>
      <c r="P2460" s="47">
        <v>0</v>
      </c>
      <c r="Q2460" s="47">
        <v>0</v>
      </c>
      <c r="R2460" s="47">
        <v>0</v>
      </c>
      <c r="S2460" s="47">
        <v>250</v>
      </c>
      <c r="T2460" s="47">
        <v>225</v>
      </c>
      <c r="U2460" s="47">
        <v>225</v>
      </c>
      <c r="V2460" t="s">
        <v>71</v>
      </c>
      <c r="W2460" t="s">
        <v>72</v>
      </c>
      <c r="X2460"/>
      <c r="Y2460" t="s">
        <v>240</v>
      </c>
      <c r="Z2460" s="43" t="str">
        <f>Raw_data[[#This Row],[Month]]&amp;Raw_data[[#This Row],[Locations]]&amp;Raw_data[[#This Row],[Looker2]]</f>
        <v>45292HumbleIOP</v>
      </c>
      <c r="AA2460" s="44" t="str">
        <f>IFERROR(VLOOKUP(Raw_data[[#This Row],[Description]],'LU Table'!$A$1:$B$50,2,0),"")</f>
        <v>IOP</v>
      </c>
      <c r="AB2460" s="44" t="str">
        <f>TRIM(MID(Raw_data[[#This Row],[Location]],LEN("Positive Recovery- ")+1,LEN(Raw_data[[#This Row],[Location]])))</f>
        <v>Humble</v>
      </c>
      <c r="AC2460" s="45">
        <f t="shared" si="38"/>
        <v>45292</v>
      </c>
      <c r="AD2460" s="44" t="str">
        <f>VLOOKUP(Raw_data[[#This Row],[Locations]]&amp;Raw_data[[#This Row],[Looker2]],Category!A:E,5,0)</f>
        <v>Affiliate</v>
      </c>
      <c r="AE2460" s="44" t="str">
        <f>Raw_data[[#This Row],[Locations]]&amp;Raw_data[[#This Row],[Looker2]]</f>
        <v>HumbleIOP</v>
      </c>
    </row>
    <row r="2461" spans="1:31">
      <c r="A2461" s="15">
        <v>45316</v>
      </c>
      <c r="B2461" s="15">
        <v>45314</v>
      </c>
      <c r="C2461" t="s">
        <v>9</v>
      </c>
      <c r="D2461">
        <v>208788</v>
      </c>
      <c r="E2461" t="s">
        <v>783</v>
      </c>
      <c r="F2461" t="s">
        <v>784</v>
      </c>
      <c r="G2461" t="s">
        <v>785</v>
      </c>
      <c r="H2461" t="s">
        <v>160</v>
      </c>
      <c r="I2461" t="s">
        <v>232</v>
      </c>
      <c r="J2461" t="s">
        <v>95</v>
      </c>
      <c r="K2461" t="s">
        <v>77</v>
      </c>
      <c r="L2461" t="s">
        <v>128</v>
      </c>
      <c r="M2461">
        <v>1</v>
      </c>
      <c r="N2461" s="47">
        <v>130</v>
      </c>
      <c r="O2461" s="47">
        <v>0</v>
      </c>
      <c r="P2461" s="47">
        <v>0</v>
      </c>
      <c r="Q2461" s="47">
        <v>0</v>
      </c>
      <c r="R2461" s="47">
        <v>0</v>
      </c>
      <c r="S2461" s="47">
        <v>130</v>
      </c>
      <c r="T2461" s="47">
        <v>117</v>
      </c>
      <c r="U2461" s="47">
        <v>117</v>
      </c>
      <c r="V2461" t="s">
        <v>71</v>
      </c>
      <c r="W2461" t="s">
        <v>72</v>
      </c>
      <c r="X2461"/>
      <c r="Y2461" t="s">
        <v>240</v>
      </c>
      <c r="Z2461" s="43" t="str">
        <f>Raw_data[[#This Row],[Month]]&amp;Raw_data[[#This Row],[Locations]]&amp;Raw_data[[#This Row],[Looker2]]</f>
        <v>45292HumbleIOP</v>
      </c>
      <c r="AA2461" s="44" t="str">
        <f>IFERROR(VLOOKUP(Raw_data[[#This Row],[Description]],'LU Table'!$A$1:$B$50,2,0),"")</f>
        <v>IOP</v>
      </c>
      <c r="AB2461" s="44" t="str">
        <f>TRIM(MID(Raw_data[[#This Row],[Location]],LEN("Positive Recovery- ")+1,LEN(Raw_data[[#This Row],[Location]])))</f>
        <v>Humble</v>
      </c>
      <c r="AC2461" s="45">
        <f t="shared" si="38"/>
        <v>45292</v>
      </c>
      <c r="AD2461" s="44" t="str">
        <f>VLOOKUP(Raw_data[[#This Row],[Locations]]&amp;Raw_data[[#This Row],[Looker2]],Category!A:E,5,0)</f>
        <v>Affiliate</v>
      </c>
      <c r="AE2461" s="44" t="str">
        <f>Raw_data[[#This Row],[Locations]]&amp;Raw_data[[#This Row],[Looker2]]</f>
        <v>HumbleIOP</v>
      </c>
    </row>
    <row r="2462" spans="1:31">
      <c r="A2462" s="15">
        <v>45316</v>
      </c>
      <c r="B2462" s="15">
        <v>45314</v>
      </c>
      <c r="C2462" t="s">
        <v>9</v>
      </c>
      <c r="D2462">
        <v>208789</v>
      </c>
      <c r="E2462" t="s">
        <v>1089</v>
      </c>
      <c r="F2462" t="s">
        <v>329</v>
      </c>
      <c r="G2462" t="s">
        <v>1090</v>
      </c>
      <c r="H2462" t="s">
        <v>157</v>
      </c>
      <c r="I2462" t="s">
        <v>232</v>
      </c>
      <c r="J2462" t="s">
        <v>92</v>
      </c>
      <c r="K2462" t="s">
        <v>77</v>
      </c>
      <c r="L2462" t="s">
        <v>129</v>
      </c>
      <c r="M2462">
        <v>1</v>
      </c>
      <c r="N2462" s="47">
        <v>332</v>
      </c>
      <c r="O2462" s="47">
        <v>0</v>
      </c>
      <c r="P2462" s="47">
        <v>0</v>
      </c>
      <c r="Q2462" s="47">
        <v>0</v>
      </c>
      <c r="R2462" s="47">
        <v>0</v>
      </c>
      <c r="S2462" s="47">
        <v>332</v>
      </c>
      <c r="T2462" s="47">
        <v>298.8</v>
      </c>
      <c r="U2462" s="47">
        <v>298.8</v>
      </c>
      <c r="V2462" t="s">
        <v>71</v>
      </c>
      <c r="W2462" t="s">
        <v>72</v>
      </c>
      <c r="X2462"/>
      <c r="Y2462" t="s">
        <v>240</v>
      </c>
      <c r="Z2462" s="43" t="str">
        <f>Raw_data[[#This Row],[Month]]&amp;Raw_data[[#This Row],[Locations]]&amp;Raw_data[[#This Row],[Looker2]]</f>
        <v>45292HumblePHP</v>
      </c>
      <c r="AA2462" s="44" t="str">
        <f>IFERROR(VLOOKUP(Raw_data[[#This Row],[Description]],'LU Table'!$A$1:$B$50,2,0),"")</f>
        <v>PHP</v>
      </c>
      <c r="AB2462" s="44" t="str">
        <f>TRIM(MID(Raw_data[[#This Row],[Location]],LEN("Positive Recovery- ")+1,LEN(Raw_data[[#This Row],[Location]])))</f>
        <v>Humble</v>
      </c>
      <c r="AC2462" s="45">
        <f t="shared" si="38"/>
        <v>45292</v>
      </c>
      <c r="AD2462" s="44" t="str">
        <f>VLOOKUP(Raw_data[[#This Row],[Locations]]&amp;Raw_data[[#This Row],[Looker2]],Category!A:E,5,0)</f>
        <v>Affiliate</v>
      </c>
      <c r="AE2462" s="44" t="str">
        <f>Raw_data[[#This Row],[Locations]]&amp;Raw_data[[#This Row],[Looker2]]</f>
        <v>HumblePHP</v>
      </c>
    </row>
    <row r="2463" spans="1:31">
      <c r="A2463" s="15">
        <v>45316</v>
      </c>
      <c r="B2463" s="15">
        <v>45314</v>
      </c>
      <c r="C2463" t="s">
        <v>9</v>
      </c>
      <c r="D2463">
        <v>208790</v>
      </c>
      <c r="E2463" t="s">
        <v>1039</v>
      </c>
      <c r="F2463" t="s">
        <v>689</v>
      </c>
      <c r="G2463" t="s">
        <v>445</v>
      </c>
      <c r="H2463" t="s">
        <v>167</v>
      </c>
      <c r="I2463" t="s">
        <v>232</v>
      </c>
      <c r="J2463" t="s">
        <v>87</v>
      </c>
      <c r="K2463" t="s">
        <v>77</v>
      </c>
      <c r="L2463" t="s">
        <v>129</v>
      </c>
      <c r="M2463">
        <v>1</v>
      </c>
      <c r="N2463" s="47">
        <v>425</v>
      </c>
      <c r="O2463" s="47">
        <v>0</v>
      </c>
      <c r="P2463" s="47">
        <v>0</v>
      </c>
      <c r="Q2463" s="47">
        <v>0</v>
      </c>
      <c r="R2463" s="47">
        <v>0</v>
      </c>
      <c r="S2463" s="47">
        <v>425</v>
      </c>
      <c r="T2463" s="47">
        <v>425</v>
      </c>
      <c r="U2463" s="47">
        <v>425</v>
      </c>
      <c r="V2463" t="s">
        <v>71</v>
      </c>
      <c r="W2463" t="s">
        <v>72</v>
      </c>
      <c r="X2463"/>
      <c r="Y2463" t="s">
        <v>240</v>
      </c>
      <c r="Z2463" s="43" t="str">
        <f>Raw_data[[#This Row],[Month]]&amp;Raw_data[[#This Row],[Locations]]&amp;Raw_data[[#This Row],[Looker2]]</f>
        <v>45292HumblePHP</v>
      </c>
      <c r="AA2463" s="44" t="str">
        <f>IFERROR(VLOOKUP(Raw_data[[#This Row],[Description]],'LU Table'!$A$1:$B$50,2,0),"")</f>
        <v>PHP</v>
      </c>
      <c r="AB2463" s="44" t="str">
        <f>TRIM(MID(Raw_data[[#This Row],[Location]],LEN("Positive Recovery- ")+1,LEN(Raw_data[[#This Row],[Location]])))</f>
        <v>Humble</v>
      </c>
      <c r="AC2463" s="45">
        <f t="shared" ref="AC2463:AC2526" si="39">B2463-DAY(B2463)+1</f>
        <v>45292</v>
      </c>
      <c r="AD2463" s="44" t="str">
        <f>VLOOKUP(Raw_data[[#This Row],[Locations]]&amp;Raw_data[[#This Row],[Looker2]],Category!A:E,5,0)</f>
        <v>Affiliate</v>
      </c>
      <c r="AE2463" s="44" t="str">
        <f>Raw_data[[#This Row],[Locations]]&amp;Raw_data[[#This Row],[Looker2]]</f>
        <v>HumblePHP</v>
      </c>
    </row>
    <row r="2464" spans="1:31">
      <c r="A2464" s="15">
        <v>45316</v>
      </c>
      <c r="B2464" s="15">
        <v>45314</v>
      </c>
      <c r="C2464" t="s">
        <v>9</v>
      </c>
      <c r="D2464">
        <v>208791</v>
      </c>
      <c r="E2464" t="s">
        <v>1091</v>
      </c>
      <c r="F2464" t="s">
        <v>609</v>
      </c>
      <c r="G2464" t="s">
        <v>614</v>
      </c>
      <c r="H2464" t="s">
        <v>157</v>
      </c>
      <c r="I2464" t="s">
        <v>232</v>
      </c>
      <c r="J2464" t="s">
        <v>88</v>
      </c>
      <c r="K2464" t="s">
        <v>77</v>
      </c>
      <c r="L2464" t="s">
        <v>129</v>
      </c>
      <c r="M2464">
        <v>1</v>
      </c>
      <c r="N2464" s="47">
        <v>400</v>
      </c>
      <c r="O2464" s="47">
        <v>0</v>
      </c>
      <c r="P2464" s="47">
        <v>0</v>
      </c>
      <c r="Q2464" s="47">
        <v>0</v>
      </c>
      <c r="R2464" s="47">
        <v>0</v>
      </c>
      <c r="S2464" s="47">
        <v>400</v>
      </c>
      <c r="T2464" s="47">
        <v>360</v>
      </c>
      <c r="U2464" s="47">
        <v>360</v>
      </c>
      <c r="V2464" t="s">
        <v>71</v>
      </c>
      <c r="W2464" t="s">
        <v>72</v>
      </c>
      <c r="X2464"/>
      <c r="Y2464" t="s">
        <v>240</v>
      </c>
      <c r="Z2464" s="43" t="str">
        <f>Raw_data[[#This Row],[Month]]&amp;Raw_data[[#This Row],[Locations]]&amp;Raw_data[[#This Row],[Looker2]]</f>
        <v>45292HumblePHP</v>
      </c>
      <c r="AA2464" s="44" t="str">
        <f>IFERROR(VLOOKUP(Raw_data[[#This Row],[Description]],'LU Table'!$A$1:$B$50,2,0),"")</f>
        <v>PHP</v>
      </c>
      <c r="AB2464" s="44" t="str">
        <f>TRIM(MID(Raw_data[[#This Row],[Location]],LEN("Positive Recovery- ")+1,LEN(Raw_data[[#This Row],[Location]])))</f>
        <v>Humble</v>
      </c>
      <c r="AC2464" s="45">
        <f t="shared" si="39"/>
        <v>45292</v>
      </c>
      <c r="AD2464" s="44" t="str">
        <f>VLOOKUP(Raw_data[[#This Row],[Locations]]&amp;Raw_data[[#This Row],[Looker2]],Category!A:E,5,0)</f>
        <v>Affiliate</v>
      </c>
      <c r="AE2464" s="44" t="str">
        <f>Raw_data[[#This Row],[Locations]]&amp;Raw_data[[#This Row],[Looker2]]</f>
        <v>HumblePHP</v>
      </c>
    </row>
    <row r="2465" spans="1:31">
      <c r="A2465" s="15">
        <v>45316</v>
      </c>
      <c r="B2465" s="15">
        <v>45314</v>
      </c>
      <c r="C2465" t="s">
        <v>9</v>
      </c>
      <c r="D2465">
        <v>208792</v>
      </c>
      <c r="E2465" t="s">
        <v>188</v>
      </c>
      <c r="F2465" t="s">
        <v>449</v>
      </c>
      <c r="G2465" t="s">
        <v>513</v>
      </c>
      <c r="H2465" t="s">
        <v>157</v>
      </c>
      <c r="I2465" t="s">
        <v>232</v>
      </c>
      <c r="J2465" t="s">
        <v>88</v>
      </c>
      <c r="K2465" t="s">
        <v>77</v>
      </c>
      <c r="L2465" t="s">
        <v>129</v>
      </c>
      <c r="M2465">
        <v>1</v>
      </c>
      <c r="N2465" s="47">
        <v>400</v>
      </c>
      <c r="O2465" s="47">
        <v>0</v>
      </c>
      <c r="P2465" s="47">
        <v>0</v>
      </c>
      <c r="Q2465" s="47">
        <v>0</v>
      </c>
      <c r="R2465" s="47">
        <v>0</v>
      </c>
      <c r="S2465" s="47">
        <v>400</v>
      </c>
      <c r="T2465" s="47">
        <v>360</v>
      </c>
      <c r="U2465" s="47">
        <v>360</v>
      </c>
      <c r="V2465" t="s">
        <v>71</v>
      </c>
      <c r="W2465" t="s">
        <v>72</v>
      </c>
      <c r="X2465"/>
      <c r="Y2465" t="s">
        <v>240</v>
      </c>
      <c r="Z2465" s="43" t="str">
        <f>Raw_data[[#This Row],[Month]]&amp;Raw_data[[#This Row],[Locations]]&amp;Raw_data[[#This Row],[Looker2]]</f>
        <v>45292HumblePHP</v>
      </c>
      <c r="AA2465" s="44" t="str">
        <f>IFERROR(VLOOKUP(Raw_data[[#This Row],[Description]],'LU Table'!$A$1:$B$50,2,0),"")</f>
        <v>PHP</v>
      </c>
      <c r="AB2465" s="44" t="str">
        <f>TRIM(MID(Raw_data[[#This Row],[Location]],LEN("Positive Recovery- ")+1,LEN(Raw_data[[#This Row],[Location]])))</f>
        <v>Humble</v>
      </c>
      <c r="AC2465" s="45">
        <f t="shared" si="39"/>
        <v>45292</v>
      </c>
      <c r="AD2465" s="44" t="str">
        <f>VLOOKUP(Raw_data[[#This Row],[Locations]]&amp;Raw_data[[#This Row],[Looker2]],Category!A:E,5,0)</f>
        <v>Affiliate</v>
      </c>
      <c r="AE2465" s="44" t="str">
        <f>Raw_data[[#This Row],[Locations]]&amp;Raw_data[[#This Row],[Looker2]]</f>
        <v>HumblePHP</v>
      </c>
    </row>
    <row r="2466" spans="1:31">
      <c r="A2466" s="15">
        <v>45316</v>
      </c>
      <c r="B2466" s="15">
        <v>45314</v>
      </c>
      <c r="C2466" t="s">
        <v>9</v>
      </c>
      <c r="D2466">
        <v>208793</v>
      </c>
      <c r="E2466" t="s">
        <v>1069</v>
      </c>
      <c r="F2466" t="s">
        <v>1070</v>
      </c>
      <c r="G2466" t="s">
        <v>1071</v>
      </c>
      <c r="H2466" t="s">
        <v>167</v>
      </c>
      <c r="I2466" t="s">
        <v>232</v>
      </c>
      <c r="J2466" t="s">
        <v>87</v>
      </c>
      <c r="K2466" t="s">
        <v>77</v>
      </c>
      <c r="L2466" t="s">
        <v>129</v>
      </c>
      <c r="M2466">
        <v>1</v>
      </c>
      <c r="N2466" s="47">
        <v>425</v>
      </c>
      <c r="O2466" s="47">
        <v>0</v>
      </c>
      <c r="P2466" s="47">
        <v>0</v>
      </c>
      <c r="Q2466" s="47">
        <v>0</v>
      </c>
      <c r="R2466" s="47">
        <v>0</v>
      </c>
      <c r="S2466" s="47">
        <v>425</v>
      </c>
      <c r="T2466" s="47">
        <v>425</v>
      </c>
      <c r="U2466" s="47">
        <v>425</v>
      </c>
      <c r="V2466" t="s">
        <v>71</v>
      </c>
      <c r="W2466" t="s">
        <v>72</v>
      </c>
      <c r="X2466"/>
      <c r="Y2466" t="s">
        <v>240</v>
      </c>
      <c r="Z2466" s="43" t="str">
        <f>Raw_data[[#This Row],[Month]]&amp;Raw_data[[#This Row],[Locations]]&amp;Raw_data[[#This Row],[Looker2]]</f>
        <v>45292HumblePHP</v>
      </c>
      <c r="AA2466" s="44" t="str">
        <f>IFERROR(VLOOKUP(Raw_data[[#This Row],[Description]],'LU Table'!$A$1:$B$50,2,0),"")</f>
        <v>PHP</v>
      </c>
      <c r="AB2466" s="44" t="str">
        <f>TRIM(MID(Raw_data[[#This Row],[Location]],LEN("Positive Recovery- ")+1,LEN(Raw_data[[#This Row],[Location]])))</f>
        <v>Humble</v>
      </c>
      <c r="AC2466" s="45">
        <f t="shared" si="39"/>
        <v>45292</v>
      </c>
      <c r="AD2466" s="44" t="str">
        <f>VLOOKUP(Raw_data[[#This Row],[Locations]]&amp;Raw_data[[#This Row],[Looker2]],Category!A:E,5,0)</f>
        <v>Affiliate</v>
      </c>
      <c r="AE2466" s="44" t="str">
        <f>Raw_data[[#This Row],[Locations]]&amp;Raw_data[[#This Row],[Looker2]]</f>
        <v>HumblePHP</v>
      </c>
    </row>
    <row r="2467" spans="1:31">
      <c r="A2467" s="15">
        <v>45316</v>
      </c>
      <c r="B2467" s="15">
        <v>45314</v>
      </c>
      <c r="C2467" t="s">
        <v>9</v>
      </c>
      <c r="D2467">
        <v>208794</v>
      </c>
      <c r="E2467" t="s">
        <v>619</v>
      </c>
      <c r="F2467" t="s">
        <v>620</v>
      </c>
      <c r="G2467" t="s">
        <v>621</v>
      </c>
      <c r="H2467" t="s">
        <v>157</v>
      </c>
      <c r="I2467" t="s">
        <v>232</v>
      </c>
      <c r="J2467" t="s">
        <v>89</v>
      </c>
      <c r="K2467" t="s">
        <v>77</v>
      </c>
      <c r="L2467" t="s">
        <v>129</v>
      </c>
      <c r="M2467">
        <v>1</v>
      </c>
      <c r="N2467" s="47">
        <v>365</v>
      </c>
      <c r="O2467" s="47">
        <v>0</v>
      </c>
      <c r="P2467" s="47">
        <v>0</v>
      </c>
      <c r="Q2467" s="47">
        <v>0</v>
      </c>
      <c r="R2467" s="47">
        <v>0</v>
      </c>
      <c r="S2467" s="47">
        <v>365</v>
      </c>
      <c r="T2467" s="47">
        <v>328.5</v>
      </c>
      <c r="U2467" s="47">
        <v>328.5</v>
      </c>
      <c r="V2467" t="s">
        <v>71</v>
      </c>
      <c r="W2467" t="s">
        <v>72</v>
      </c>
      <c r="X2467"/>
      <c r="Y2467" t="s">
        <v>240</v>
      </c>
      <c r="Z2467" s="43" t="str">
        <f>Raw_data[[#This Row],[Month]]&amp;Raw_data[[#This Row],[Locations]]&amp;Raw_data[[#This Row],[Looker2]]</f>
        <v>45292HumblePHP</v>
      </c>
      <c r="AA2467" s="44" t="str">
        <f>IFERROR(VLOOKUP(Raw_data[[#This Row],[Description]],'LU Table'!$A$1:$B$50,2,0),"")</f>
        <v>PHP</v>
      </c>
      <c r="AB2467" s="44" t="str">
        <f>TRIM(MID(Raw_data[[#This Row],[Location]],LEN("Positive Recovery- ")+1,LEN(Raw_data[[#This Row],[Location]])))</f>
        <v>Humble</v>
      </c>
      <c r="AC2467" s="45">
        <f t="shared" si="39"/>
        <v>45292</v>
      </c>
      <c r="AD2467" s="44" t="str">
        <f>VLOOKUP(Raw_data[[#This Row],[Locations]]&amp;Raw_data[[#This Row],[Looker2]],Category!A:E,5,0)</f>
        <v>Affiliate</v>
      </c>
      <c r="AE2467" s="44" t="str">
        <f>Raw_data[[#This Row],[Locations]]&amp;Raw_data[[#This Row],[Looker2]]</f>
        <v>HumblePHP</v>
      </c>
    </row>
    <row r="2468" spans="1:31">
      <c r="A2468" s="15">
        <v>45316</v>
      </c>
      <c r="B2468" s="15">
        <v>45314</v>
      </c>
      <c r="C2468" t="s">
        <v>9</v>
      </c>
      <c r="D2468">
        <v>208795</v>
      </c>
      <c r="E2468" t="s">
        <v>936</v>
      </c>
      <c r="F2468" t="s">
        <v>937</v>
      </c>
      <c r="G2468" t="s">
        <v>938</v>
      </c>
      <c r="H2468" t="s">
        <v>158</v>
      </c>
      <c r="I2468" t="s">
        <v>232</v>
      </c>
      <c r="J2468" t="s">
        <v>88</v>
      </c>
      <c r="K2468" t="s">
        <v>547</v>
      </c>
      <c r="L2468" t="s">
        <v>128</v>
      </c>
      <c r="M2468">
        <v>1</v>
      </c>
      <c r="N2468" s="47">
        <v>250</v>
      </c>
      <c r="O2468" s="47">
        <v>0</v>
      </c>
      <c r="P2468" s="47">
        <v>0</v>
      </c>
      <c r="Q2468" s="47">
        <v>0</v>
      </c>
      <c r="R2468" s="47">
        <v>0</v>
      </c>
      <c r="S2468" s="47">
        <v>250</v>
      </c>
      <c r="T2468" s="47">
        <v>225</v>
      </c>
      <c r="U2468" s="47">
        <v>225</v>
      </c>
      <c r="V2468" t="s">
        <v>71</v>
      </c>
      <c r="W2468" t="s">
        <v>72</v>
      </c>
      <c r="X2468"/>
      <c r="Y2468" t="s">
        <v>240</v>
      </c>
      <c r="Z2468" s="43" t="str">
        <f>Raw_data[[#This Row],[Month]]&amp;Raw_data[[#This Row],[Locations]]&amp;Raw_data[[#This Row],[Looker2]]</f>
        <v>45292ConroeIOP</v>
      </c>
      <c r="AA2468" s="44" t="str">
        <f>IFERROR(VLOOKUP(Raw_data[[#This Row],[Description]],'LU Table'!$A$1:$B$50,2,0),"")</f>
        <v>IOP</v>
      </c>
      <c r="AB2468" s="44" t="str">
        <f>TRIM(MID(Raw_data[[#This Row],[Location]],LEN("Positive Recovery- ")+1,LEN(Raw_data[[#This Row],[Location]])))</f>
        <v>Conroe</v>
      </c>
      <c r="AC2468" s="45">
        <f t="shared" si="39"/>
        <v>45292</v>
      </c>
      <c r="AD2468" s="44" t="str">
        <f>VLOOKUP(Raw_data[[#This Row],[Locations]]&amp;Raw_data[[#This Row],[Looker2]],Category!A:E,5,0)</f>
        <v>Affiliate</v>
      </c>
      <c r="AE2468" s="44" t="str">
        <f>Raw_data[[#This Row],[Locations]]&amp;Raw_data[[#This Row],[Looker2]]</f>
        <v>ConroeIOP</v>
      </c>
    </row>
    <row r="2469" spans="1:31">
      <c r="A2469" s="15">
        <v>45316</v>
      </c>
      <c r="B2469" s="15">
        <v>45314</v>
      </c>
      <c r="C2469" t="s">
        <v>9</v>
      </c>
      <c r="D2469">
        <v>208796</v>
      </c>
      <c r="E2469" t="s">
        <v>1139</v>
      </c>
      <c r="F2469" t="s">
        <v>332</v>
      </c>
      <c r="G2469" t="s">
        <v>276</v>
      </c>
      <c r="H2469" t="s">
        <v>167</v>
      </c>
      <c r="I2469" t="s">
        <v>232</v>
      </c>
      <c r="J2469" t="s">
        <v>87</v>
      </c>
      <c r="K2469" t="s">
        <v>547</v>
      </c>
      <c r="L2469" t="s">
        <v>129</v>
      </c>
      <c r="M2469">
        <v>1</v>
      </c>
      <c r="N2469" s="47">
        <v>425</v>
      </c>
      <c r="O2469" s="47">
        <v>0</v>
      </c>
      <c r="P2469" s="47">
        <v>0</v>
      </c>
      <c r="Q2469" s="47">
        <v>0</v>
      </c>
      <c r="R2469" s="47">
        <v>0</v>
      </c>
      <c r="S2469" s="47">
        <v>425</v>
      </c>
      <c r="T2469" s="47">
        <v>425</v>
      </c>
      <c r="U2469" s="47">
        <v>425</v>
      </c>
      <c r="V2469" t="s">
        <v>71</v>
      </c>
      <c r="W2469" t="s">
        <v>72</v>
      </c>
      <c r="X2469"/>
      <c r="Y2469" t="s">
        <v>240</v>
      </c>
      <c r="Z2469" s="43" t="str">
        <f>Raw_data[[#This Row],[Month]]&amp;Raw_data[[#This Row],[Locations]]&amp;Raw_data[[#This Row],[Looker2]]</f>
        <v>45292ConroePHP</v>
      </c>
      <c r="AA2469" s="44" t="str">
        <f>IFERROR(VLOOKUP(Raw_data[[#This Row],[Description]],'LU Table'!$A$1:$B$50,2,0),"")</f>
        <v>PHP</v>
      </c>
      <c r="AB2469" s="44" t="str">
        <f>TRIM(MID(Raw_data[[#This Row],[Location]],LEN("Positive Recovery- ")+1,LEN(Raw_data[[#This Row],[Location]])))</f>
        <v>Conroe</v>
      </c>
      <c r="AC2469" s="45">
        <f t="shared" si="39"/>
        <v>45292</v>
      </c>
      <c r="AD2469" s="44" t="str">
        <f>VLOOKUP(Raw_data[[#This Row],[Locations]]&amp;Raw_data[[#This Row],[Looker2]],Category!A:E,5,0)</f>
        <v>Affiliate</v>
      </c>
      <c r="AE2469" s="44" t="str">
        <f>Raw_data[[#This Row],[Locations]]&amp;Raw_data[[#This Row],[Looker2]]</f>
        <v>ConroePHP</v>
      </c>
    </row>
    <row r="2470" spans="1:31">
      <c r="A2470" s="15">
        <v>45316</v>
      </c>
      <c r="B2470" s="15">
        <v>45314</v>
      </c>
      <c r="C2470" t="s">
        <v>9</v>
      </c>
      <c r="D2470">
        <v>208797</v>
      </c>
      <c r="E2470" t="s">
        <v>1022</v>
      </c>
      <c r="F2470" t="s">
        <v>287</v>
      </c>
      <c r="G2470" t="s">
        <v>1023</v>
      </c>
      <c r="H2470" t="s">
        <v>160</v>
      </c>
      <c r="I2470" t="s">
        <v>232</v>
      </c>
      <c r="J2470" t="s">
        <v>96</v>
      </c>
      <c r="K2470" t="s">
        <v>81</v>
      </c>
      <c r="L2470" t="s">
        <v>128</v>
      </c>
      <c r="M2470">
        <v>1</v>
      </c>
      <c r="N2470" s="47">
        <v>169</v>
      </c>
      <c r="O2470" s="47">
        <v>0</v>
      </c>
      <c r="P2470" s="47">
        <v>0</v>
      </c>
      <c r="Q2470" s="47">
        <v>0</v>
      </c>
      <c r="R2470" s="47">
        <v>0</v>
      </c>
      <c r="S2470" s="47">
        <v>169</v>
      </c>
      <c r="T2470" s="47">
        <v>152.1</v>
      </c>
      <c r="U2470" s="47">
        <v>152.1</v>
      </c>
      <c r="V2470" t="s">
        <v>71</v>
      </c>
      <c r="W2470" t="s">
        <v>72</v>
      </c>
      <c r="X2470"/>
      <c r="Y2470" t="s">
        <v>240</v>
      </c>
      <c r="Z2470" s="43" t="str">
        <f>Raw_data[[#This Row],[Month]]&amp;Raw_data[[#This Row],[Locations]]&amp;Raw_data[[#This Row],[Looker2]]</f>
        <v>45292Energy CorridorIOP</v>
      </c>
      <c r="AA2470" s="44" t="str">
        <f>IFERROR(VLOOKUP(Raw_data[[#This Row],[Description]],'LU Table'!$A$1:$B$50,2,0),"")</f>
        <v>IOP</v>
      </c>
      <c r="AB2470" s="44" t="str">
        <f>TRIM(MID(Raw_data[[#This Row],[Location]],LEN("Positive Recovery- ")+1,LEN(Raw_data[[#This Row],[Location]])))</f>
        <v>Energy Corridor</v>
      </c>
      <c r="AC2470" s="45">
        <f t="shared" si="39"/>
        <v>45292</v>
      </c>
      <c r="AD2470" s="44" t="str">
        <f>VLOOKUP(Raw_data[[#This Row],[Locations]]&amp;Raw_data[[#This Row],[Looker2]],Category!A:E,5,0)</f>
        <v>Affiliate</v>
      </c>
      <c r="AE2470" s="44" t="str">
        <f>Raw_data[[#This Row],[Locations]]&amp;Raw_data[[#This Row],[Looker2]]</f>
        <v>Energy CorridorIOP</v>
      </c>
    </row>
    <row r="2471" spans="1:31">
      <c r="A2471" s="15">
        <v>45316</v>
      </c>
      <c r="B2471" s="15">
        <v>45314</v>
      </c>
      <c r="C2471" t="s">
        <v>9</v>
      </c>
      <c r="D2471">
        <v>208798</v>
      </c>
      <c r="E2471" t="s">
        <v>881</v>
      </c>
      <c r="F2471" t="s">
        <v>435</v>
      </c>
      <c r="G2471" t="s">
        <v>882</v>
      </c>
      <c r="H2471" t="s">
        <v>160</v>
      </c>
      <c r="I2471" t="s">
        <v>232</v>
      </c>
      <c r="J2471" t="s">
        <v>94</v>
      </c>
      <c r="K2471" t="s">
        <v>81</v>
      </c>
      <c r="L2471" t="s">
        <v>128</v>
      </c>
      <c r="M2471">
        <v>1</v>
      </c>
      <c r="N2471" s="47">
        <v>215</v>
      </c>
      <c r="O2471" s="47">
        <v>0</v>
      </c>
      <c r="P2471" s="47">
        <v>0</v>
      </c>
      <c r="Q2471" s="47">
        <v>0</v>
      </c>
      <c r="R2471" s="47">
        <v>0</v>
      </c>
      <c r="S2471" s="47">
        <v>215</v>
      </c>
      <c r="T2471" s="47">
        <v>193.5</v>
      </c>
      <c r="U2471" s="47">
        <v>193.5</v>
      </c>
      <c r="V2471" t="s">
        <v>71</v>
      </c>
      <c r="W2471" t="s">
        <v>72</v>
      </c>
      <c r="X2471"/>
      <c r="Y2471" t="s">
        <v>240</v>
      </c>
      <c r="Z2471" s="43" t="str">
        <f>Raw_data[[#This Row],[Month]]&amp;Raw_data[[#This Row],[Locations]]&amp;Raw_data[[#This Row],[Looker2]]</f>
        <v>45292Energy CorridorIOP</v>
      </c>
      <c r="AA2471" s="44" t="str">
        <f>IFERROR(VLOOKUP(Raw_data[[#This Row],[Description]],'LU Table'!$A$1:$B$50,2,0),"")</f>
        <v>IOP</v>
      </c>
      <c r="AB2471" s="44" t="str">
        <f>TRIM(MID(Raw_data[[#This Row],[Location]],LEN("Positive Recovery- ")+1,LEN(Raw_data[[#This Row],[Location]])))</f>
        <v>Energy Corridor</v>
      </c>
      <c r="AC2471" s="45">
        <f t="shared" si="39"/>
        <v>45292</v>
      </c>
      <c r="AD2471" s="44" t="str">
        <f>VLOOKUP(Raw_data[[#This Row],[Locations]]&amp;Raw_data[[#This Row],[Looker2]],Category!A:E,5,0)</f>
        <v>Affiliate</v>
      </c>
      <c r="AE2471" s="44" t="str">
        <f>Raw_data[[#This Row],[Locations]]&amp;Raw_data[[#This Row],[Looker2]]</f>
        <v>Energy CorridorIOP</v>
      </c>
    </row>
    <row r="2472" spans="1:31">
      <c r="A2472" s="15">
        <v>45316</v>
      </c>
      <c r="B2472" s="15">
        <v>45314</v>
      </c>
      <c r="C2472" t="s">
        <v>9</v>
      </c>
      <c r="D2472">
        <v>208799</v>
      </c>
      <c r="E2472" t="s">
        <v>750</v>
      </c>
      <c r="F2472" t="s">
        <v>438</v>
      </c>
      <c r="G2472" t="s">
        <v>751</v>
      </c>
      <c r="H2472" t="s">
        <v>159</v>
      </c>
      <c r="I2472" t="s">
        <v>232</v>
      </c>
      <c r="J2472" t="s">
        <v>17</v>
      </c>
      <c r="K2472" t="s">
        <v>81</v>
      </c>
      <c r="L2472" t="s">
        <v>128</v>
      </c>
      <c r="M2472">
        <v>1</v>
      </c>
      <c r="N2472" s="47">
        <v>225</v>
      </c>
      <c r="O2472" s="47">
        <v>0</v>
      </c>
      <c r="P2472" s="47">
        <v>0</v>
      </c>
      <c r="Q2472" s="47">
        <v>0</v>
      </c>
      <c r="R2472" s="47">
        <v>0</v>
      </c>
      <c r="S2472" s="47">
        <v>225</v>
      </c>
      <c r="T2472" s="47">
        <v>225</v>
      </c>
      <c r="U2472" s="47">
        <v>225</v>
      </c>
      <c r="V2472" t="s">
        <v>71</v>
      </c>
      <c r="W2472" t="s">
        <v>72</v>
      </c>
      <c r="X2472"/>
      <c r="Y2472" t="s">
        <v>240</v>
      </c>
      <c r="Z2472" s="43" t="str">
        <f>Raw_data[[#This Row],[Month]]&amp;Raw_data[[#This Row],[Locations]]&amp;Raw_data[[#This Row],[Looker2]]</f>
        <v>45292Energy CorridorIOP</v>
      </c>
      <c r="AA2472" s="44" t="str">
        <f>IFERROR(VLOOKUP(Raw_data[[#This Row],[Description]],'LU Table'!$A$1:$B$50,2,0),"")</f>
        <v>IOP</v>
      </c>
      <c r="AB2472" s="44" t="str">
        <f>TRIM(MID(Raw_data[[#This Row],[Location]],LEN("Positive Recovery- ")+1,LEN(Raw_data[[#This Row],[Location]])))</f>
        <v>Energy Corridor</v>
      </c>
      <c r="AC2472" s="45">
        <f t="shared" si="39"/>
        <v>45292</v>
      </c>
      <c r="AD2472" s="44" t="str">
        <f>VLOOKUP(Raw_data[[#This Row],[Locations]]&amp;Raw_data[[#This Row],[Looker2]],Category!A:E,5,0)</f>
        <v>Affiliate</v>
      </c>
      <c r="AE2472" s="44" t="str">
        <f>Raw_data[[#This Row],[Locations]]&amp;Raw_data[[#This Row],[Looker2]]</f>
        <v>Energy CorridorIOP</v>
      </c>
    </row>
    <row r="2473" spans="1:31">
      <c r="A2473" s="15">
        <v>45316</v>
      </c>
      <c r="B2473" s="15">
        <v>45314</v>
      </c>
      <c r="C2473" t="s">
        <v>9</v>
      </c>
      <c r="D2473">
        <v>208800</v>
      </c>
      <c r="E2473" t="s">
        <v>989</v>
      </c>
      <c r="F2473" t="s">
        <v>290</v>
      </c>
      <c r="G2473" t="s">
        <v>990</v>
      </c>
      <c r="H2473" t="s">
        <v>158</v>
      </c>
      <c r="I2473" t="s">
        <v>232</v>
      </c>
      <c r="J2473" t="s">
        <v>92</v>
      </c>
      <c r="K2473" t="s">
        <v>81</v>
      </c>
      <c r="L2473" t="s">
        <v>128</v>
      </c>
      <c r="M2473">
        <v>1</v>
      </c>
      <c r="N2473" s="47">
        <v>190</v>
      </c>
      <c r="O2473" s="47">
        <v>0</v>
      </c>
      <c r="P2473" s="47">
        <v>0</v>
      </c>
      <c r="Q2473" s="47">
        <v>0</v>
      </c>
      <c r="R2473" s="47">
        <v>0</v>
      </c>
      <c r="S2473" s="47">
        <v>0</v>
      </c>
      <c r="T2473" s="47">
        <v>171</v>
      </c>
      <c r="U2473" s="47">
        <v>171</v>
      </c>
      <c r="V2473" t="s">
        <v>71</v>
      </c>
      <c r="W2473" t="s">
        <v>72</v>
      </c>
      <c r="X2473"/>
      <c r="Y2473" t="s">
        <v>240</v>
      </c>
      <c r="Z2473" s="43" t="str">
        <f>Raw_data[[#This Row],[Month]]&amp;Raw_data[[#This Row],[Locations]]&amp;Raw_data[[#This Row],[Looker2]]</f>
        <v>45292Energy CorridorIOP</v>
      </c>
      <c r="AA2473" s="44" t="str">
        <f>IFERROR(VLOOKUP(Raw_data[[#This Row],[Description]],'LU Table'!$A$1:$B$50,2,0),"")</f>
        <v>IOP</v>
      </c>
      <c r="AB2473" s="44" t="str">
        <f>TRIM(MID(Raw_data[[#This Row],[Location]],LEN("Positive Recovery- ")+1,LEN(Raw_data[[#This Row],[Location]])))</f>
        <v>Energy Corridor</v>
      </c>
      <c r="AC2473" s="45">
        <f t="shared" si="39"/>
        <v>45292</v>
      </c>
      <c r="AD2473" s="44" t="str">
        <f>VLOOKUP(Raw_data[[#This Row],[Locations]]&amp;Raw_data[[#This Row],[Looker2]],Category!A:E,5,0)</f>
        <v>Affiliate</v>
      </c>
      <c r="AE2473" s="44" t="str">
        <f>Raw_data[[#This Row],[Locations]]&amp;Raw_data[[#This Row],[Looker2]]</f>
        <v>Energy CorridorIOP</v>
      </c>
    </row>
    <row r="2474" spans="1:31">
      <c r="A2474" s="15">
        <v>45316</v>
      </c>
      <c r="B2474" s="15">
        <v>45314</v>
      </c>
      <c r="C2474" t="s">
        <v>9</v>
      </c>
      <c r="D2474">
        <v>208801</v>
      </c>
      <c r="E2474" t="s">
        <v>1001</v>
      </c>
      <c r="F2474" t="s">
        <v>278</v>
      </c>
      <c r="G2474" t="s">
        <v>1002</v>
      </c>
      <c r="H2474" t="s">
        <v>159</v>
      </c>
      <c r="I2474" t="s">
        <v>232</v>
      </c>
      <c r="J2474" t="s">
        <v>17</v>
      </c>
      <c r="K2474" t="s">
        <v>81</v>
      </c>
      <c r="L2474" t="s">
        <v>128</v>
      </c>
      <c r="M2474">
        <v>1</v>
      </c>
      <c r="N2474" s="47">
        <v>225</v>
      </c>
      <c r="O2474" s="47">
        <v>0</v>
      </c>
      <c r="P2474" s="47">
        <v>0</v>
      </c>
      <c r="Q2474" s="47">
        <v>0</v>
      </c>
      <c r="R2474" s="47">
        <v>0</v>
      </c>
      <c r="S2474" s="47">
        <v>225</v>
      </c>
      <c r="T2474" s="47">
        <v>225</v>
      </c>
      <c r="U2474" s="47">
        <v>225</v>
      </c>
      <c r="V2474" t="s">
        <v>71</v>
      </c>
      <c r="W2474" t="s">
        <v>72</v>
      </c>
      <c r="X2474"/>
      <c r="Y2474" t="s">
        <v>240</v>
      </c>
      <c r="Z2474" s="43" t="str">
        <f>Raw_data[[#This Row],[Month]]&amp;Raw_data[[#This Row],[Locations]]&amp;Raw_data[[#This Row],[Looker2]]</f>
        <v>45292Energy CorridorIOP</v>
      </c>
      <c r="AA2474" s="44" t="str">
        <f>IFERROR(VLOOKUP(Raw_data[[#This Row],[Description]],'LU Table'!$A$1:$B$50,2,0),"")</f>
        <v>IOP</v>
      </c>
      <c r="AB2474" s="44" t="str">
        <f>TRIM(MID(Raw_data[[#This Row],[Location]],LEN("Positive Recovery- ")+1,LEN(Raw_data[[#This Row],[Location]])))</f>
        <v>Energy Corridor</v>
      </c>
      <c r="AC2474" s="45">
        <f t="shared" si="39"/>
        <v>45292</v>
      </c>
      <c r="AD2474" s="44" t="str">
        <f>VLOOKUP(Raw_data[[#This Row],[Locations]]&amp;Raw_data[[#This Row],[Looker2]],Category!A:E,5,0)</f>
        <v>Affiliate</v>
      </c>
      <c r="AE2474" s="44" t="str">
        <f>Raw_data[[#This Row],[Locations]]&amp;Raw_data[[#This Row],[Looker2]]</f>
        <v>Energy CorridorIOP</v>
      </c>
    </row>
    <row r="2475" spans="1:31">
      <c r="A2475" s="15">
        <v>45316</v>
      </c>
      <c r="B2475" s="15">
        <v>45314</v>
      </c>
      <c r="C2475" t="s">
        <v>9</v>
      </c>
      <c r="D2475">
        <v>208802</v>
      </c>
      <c r="E2475" t="s">
        <v>1042</v>
      </c>
      <c r="F2475" t="s">
        <v>1043</v>
      </c>
      <c r="G2475" t="s">
        <v>1044</v>
      </c>
      <c r="H2475" t="s">
        <v>159</v>
      </c>
      <c r="I2475" t="s">
        <v>232</v>
      </c>
      <c r="J2475" t="s">
        <v>17</v>
      </c>
      <c r="K2475" t="s">
        <v>81</v>
      </c>
      <c r="L2475" t="s">
        <v>128</v>
      </c>
      <c r="M2475">
        <v>1</v>
      </c>
      <c r="N2475" s="47">
        <v>225</v>
      </c>
      <c r="O2475" s="47">
        <v>0</v>
      </c>
      <c r="P2475" s="47">
        <v>0</v>
      </c>
      <c r="Q2475" s="47">
        <v>0</v>
      </c>
      <c r="R2475" s="47">
        <v>0</v>
      </c>
      <c r="S2475" s="47">
        <v>225</v>
      </c>
      <c r="T2475" s="47">
        <v>225</v>
      </c>
      <c r="U2475" s="47">
        <v>225</v>
      </c>
      <c r="V2475" t="s">
        <v>71</v>
      </c>
      <c r="W2475" t="s">
        <v>72</v>
      </c>
      <c r="X2475"/>
      <c r="Y2475" t="s">
        <v>240</v>
      </c>
      <c r="Z2475" s="43" t="str">
        <f>Raw_data[[#This Row],[Month]]&amp;Raw_data[[#This Row],[Locations]]&amp;Raw_data[[#This Row],[Looker2]]</f>
        <v>45292Energy CorridorIOP</v>
      </c>
      <c r="AA2475" s="44" t="str">
        <f>IFERROR(VLOOKUP(Raw_data[[#This Row],[Description]],'LU Table'!$A$1:$B$50,2,0),"")</f>
        <v>IOP</v>
      </c>
      <c r="AB2475" s="44" t="str">
        <f>TRIM(MID(Raw_data[[#This Row],[Location]],LEN("Positive Recovery- ")+1,LEN(Raw_data[[#This Row],[Location]])))</f>
        <v>Energy Corridor</v>
      </c>
      <c r="AC2475" s="45">
        <f t="shared" si="39"/>
        <v>45292</v>
      </c>
      <c r="AD2475" s="44" t="str">
        <f>VLOOKUP(Raw_data[[#This Row],[Locations]]&amp;Raw_data[[#This Row],[Looker2]],Category!A:E,5,0)</f>
        <v>Affiliate</v>
      </c>
      <c r="AE2475" s="44" t="str">
        <f>Raw_data[[#This Row],[Locations]]&amp;Raw_data[[#This Row],[Looker2]]</f>
        <v>Energy CorridorIOP</v>
      </c>
    </row>
    <row r="2476" spans="1:31">
      <c r="A2476" s="15">
        <v>45316</v>
      </c>
      <c r="B2476" s="15">
        <v>45314</v>
      </c>
      <c r="C2476" t="s">
        <v>9</v>
      </c>
      <c r="D2476">
        <v>208803</v>
      </c>
      <c r="E2476" t="s">
        <v>781</v>
      </c>
      <c r="F2476" t="s">
        <v>270</v>
      </c>
      <c r="G2476" t="s">
        <v>782</v>
      </c>
      <c r="H2476" t="s">
        <v>158</v>
      </c>
      <c r="I2476" t="s">
        <v>232</v>
      </c>
      <c r="J2476" t="s">
        <v>1045</v>
      </c>
      <c r="K2476" t="s">
        <v>81</v>
      </c>
      <c r="L2476" t="s">
        <v>128</v>
      </c>
      <c r="M2476">
        <v>1</v>
      </c>
      <c r="N2476" s="47">
        <v>275</v>
      </c>
      <c r="O2476" s="47">
        <v>0</v>
      </c>
      <c r="P2476" s="47">
        <v>0</v>
      </c>
      <c r="Q2476" s="47">
        <v>0</v>
      </c>
      <c r="R2476" s="47">
        <v>0</v>
      </c>
      <c r="S2476" s="47">
        <v>275</v>
      </c>
      <c r="T2476" s="47">
        <v>247.5</v>
      </c>
      <c r="U2476" s="47">
        <v>247.5</v>
      </c>
      <c r="V2476" t="s">
        <v>71</v>
      </c>
      <c r="W2476" t="s">
        <v>72</v>
      </c>
      <c r="X2476"/>
      <c r="Y2476" t="s">
        <v>240</v>
      </c>
      <c r="Z2476" s="43" t="str">
        <f>Raw_data[[#This Row],[Month]]&amp;Raw_data[[#This Row],[Locations]]&amp;Raw_data[[#This Row],[Looker2]]</f>
        <v>45292Energy CorridorIOP</v>
      </c>
      <c r="AA2476" s="44" t="str">
        <f>IFERROR(VLOOKUP(Raw_data[[#This Row],[Description]],'LU Table'!$A$1:$B$50,2,0),"")</f>
        <v>IOP</v>
      </c>
      <c r="AB2476" s="44" t="str">
        <f>TRIM(MID(Raw_data[[#This Row],[Location]],LEN("Positive Recovery- ")+1,LEN(Raw_data[[#This Row],[Location]])))</f>
        <v>Energy Corridor</v>
      </c>
      <c r="AC2476" s="45">
        <f t="shared" si="39"/>
        <v>45292</v>
      </c>
      <c r="AD2476" s="44" t="str">
        <f>VLOOKUP(Raw_data[[#This Row],[Locations]]&amp;Raw_data[[#This Row],[Looker2]],Category!A:E,5,0)</f>
        <v>Affiliate</v>
      </c>
      <c r="AE2476" s="44" t="str">
        <f>Raw_data[[#This Row],[Locations]]&amp;Raw_data[[#This Row],[Looker2]]</f>
        <v>Energy CorridorIOP</v>
      </c>
    </row>
    <row r="2477" spans="1:31">
      <c r="A2477" s="15">
        <v>45316</v>
      </c>
      <c r="B2477" s="15">
        <v>45314</v>
      </c>
      <c r="C2477" t="s">
        <v>9</v>
      </c>
      <c r="D2477">
        <v>208813</v>
      </c>
      <c r="E2477" t="s">
        <v>980</v>
      </c>
      <c r="F2477" t="s">
        <v>295</v>
      </c>
      <c r="G2477" t="s">
        <v>981</v>
      </c>
      <c r="H2477" t="s">
        <v>160</v>
      </c>
      <c r="I2477" t="s">
        <v>232</v>
      </c>
      <c r="J2477" t="s">
        <v>95</v>
      </c>
      <c r="K2477" t="s">
        <v>21</v>
      </c>
      <c r="L2477" t="s">
        <v>128</v>
      </c>
      <c r="M2477">
        <v>1</v>
      </c>
      <c r="N2477" s="47">
        <v>130</v>
      </c>
      <c r="O2477" s="47">
        <v>0</v>
      </c>
      <c r="P2477" s="47">
        <v>0</v>
      </c>
      <c r="Q2477" s="47">
        <v>0</v>
      </c>
      <c r="R2477" s="47">
        <v>0</v>
      </c>
      <c r="S2477" s="47">
        <v>130</v>
      </c>
      <c r="T2477" s="47">
        <v>117</v>
      </c>
      <c r="U2477" s="47">
        <v>117</v>
      </c>
      <c r="V2477" t="s">
        <v>71</v>
      </c>
      <c r="W2477" t="s">
        <v>72</v>
      </c>
      <c r="X2477"/>
      <c r="Y2477" t="s">
        <v>240</v>
      </c>
      <c r="Z2477" s="43" t="str">
        <f>Raw_data[[#This Row],[Month]]&amp;Raw_data[[#This Row],[Locations]]&amp;Raw_data[[#This Row],[Looker2]]</f>
        <v>45292Jersey VillageIOP</v>
      </c>
      <c r="AA2477" s="44" t="str">
        <f>IFERROR(VLOOKUP(Raw_data[[#This Row],[Description]],'LU Table'!$A$1:$B$50,2,0),"")</f>
        <v>IOP</v>
      </c>
      <c r="AB2477" s="44" t="str">
        <f>TRIM(MID(Raw_data[[#This Row],[Location]],LEN("Positive Recovery- ")+1,LEN(Raw_data[[#This Row],[Location]])))</f>
        <v>Jersey Village</v>
      </c>
      <c r="AC2477" s="45">
        <f t="shared" si="39"/>
        <v>45292</v>
      </c>
      <c r="AD2477" s="44" t="str">
        <f>VLOOKUP(Raw_data[[#This Row],[Locations]]&amp;Raw_data[[#This Row],[Looker2]],Category!A:E,5,0)</f>
        <v>Affiliate</v>
      </c>
      <c r="AE2477" s="44" t="str">
        <f>Raw_data[[#This Row],[Locations]]&amp;Raw_data[[#This Row],[Looker2]]</f>
        <v>Jersey VillageIOP</v>
      </c>
    </row>
    <row r="2478" spans="1:31">
      <c r="A2478" s="15">
        <v>45316</v>
      </c>
      <c r="B2478" s="15">
        <v>45315</v>
      </c>
      <c r="C2478" t="s">
        <v>9</v>
      </c>
      <c r="D2478">
        <v>208545</v>
      </c>
      <c r="E2478" t="s">
        <v>1148</v>
      </c>
      <c r="F2478" t="s">
        <v>1149</v>
      </c>
      <c r="G2478" t="s">
        <v>1150</v>
      </c>
      <c r="H2478" t="s">
        <v>171</v>
      </c>
      <c r="I2478" t="s">
        <v>232</v>
      </c>
      <c r="J2478" t="s">
        <v>87</v>
      </c>
      <c r="K2478" t="s">
        <v>16</v>
      </c>
      <c r="L2478" t="s">
        <v>131</v>
      </c>
      <c r="M2478">
        <v>1</v>
      </c>
      <c r="N2478" s="47">
        <v>425</v>
      </c>
      <c r="O2478" s="47">
        <v>0</v>
      </c>
      <c r="P2478" s="47">
        <v>0</v>
      </c>
      <c r="Q2478" s="47">
        <v>0</v>
      </c>
      <c r="R2478" s="47">
        <v>0</v>
      </c>
      <c r="S2478" s="47">
        <v>425</v>
      </c>
      <c r="T2478" s="47">
        <v>382.5</v>
      </c>
      <c r="U2478" s="47">
        <v>382.5</v>
      </c>
      <c r="V2478" t="s">
        <v>71</v>
      </c>
      <c r="W2478" t="s">
        <v>72</v>
      </c>
      <c r="X2478"/>
      <c r="Y2478" t="s">
        <v>240</v>
      </c>
      <c r="Z2478" s="43" t="str">
        <f>Raw_data[[#This Row],[Month]]&amp;Raw_data[[#This Row],[Locations]]&amp;Raw_data[[#This Row],[Looker2]]</f>
        <v>45292Garden OaksRTC</v>
      </c>
      <c r="AA2478" s="44" t="str">
        <f>IFERROR(VLOOKUP(Raw_data[[#This Row],[Description]],'LU Table'!$A$1:$B$50,2,0),"")</f>
        <v>RTC</v>
      </c>
      <c r="AB2478" s="44" t="str">
        <f>TRIM(MID(Raw_data[[#This Row],[Location]],LEN("Positive Recovery- ")+1,LEN(Raw_data[[#This Row],[Location]])))</f>
        <v>Garden Oaks</v>
      </c>
      <c r="AC2478" s="45">
        <f t="shared" si="39"/>
        <v>45292</v>
      </c>
      <c r="AD2478" s="44" t="str">
        <f>VLOOKUP(Raw_data[[#This Row],[Locations]]&amp;Raw_data[[#This Row],[Looker2]],Category!A:E,5,0)</f>
        <v>Company Owned</v>
      </c>
      <c r="AE2478" s="44" t="str">
        <f>Raw_data[[#This Row],[Locations]]&amp;Raw_data[[#This Row],[Looker2]]</f>
        <v>Garden OaksRTC</v>
      </c>
    </row>
    <row r="2479" spans="1:31">
      <c r="A2479" s="15">
        <v>45316</v>
      </c>
      <c r="B2479" s="15">
        <v>45315</v>
      </c>
      <c r="C2479" t="s">
        <v>9</v>
      </c>
      <c r="D2479">
        <v>208546</v>
      </c>
      <c r="E2479" t="s">
        <v>1061</v>
      </c>
      <c r="F2479" t="s">
        <v>278</v>
      </c>
      <c r="G2479" t="s">
        <v>1062</v>
      </c>
      <c r="H2479" t="s">
        <v>152</v>
      </c>
      <c r="I2479" t="s">
        <v>232</v>
      </c>
      <c r="J2479" t="s">
        <v>96</v>
      </c>
      <c r="K2479" t="s">
        <v>57</v>
      </c>
      <c r="L2479" t="s">
        <v>130</v>
      </c>
      <c r="M2479">
        <v>1</v>
      </c>
      <c r="N2479" s="47">
        <v>428</v>
      </c>
      <c r="O2479" s="47">
        <v>0</v>
      </c>
      <c r="P2479" s="47">
        <v>0</v>
      </c>
      <c r="Q2479" s="47">
        <v>0</v>
      </c>
      <c r="R2479" s="47">
        <v>0</v>
      </c>
      <c r="S2479" s="47">
        <v>428</v>
      </c>
      <c r="T2479" s="47">
        <v>385.2</v>
      </c>
      <c r="U2479" s="47">
        <v>385.2</v>
      </c>
      <c r="V2479" t="s">
        <v>71</v>
      </c>
      <c r="W2479" t="s">
        <v>72</v>
      </c>
      <c r="X2479"/>
      <c r="Y2479" t="s">
        <v>240</v>
      </c>
      <c r="Z2479" s="43" t="str">
        <f>Raw_data[[#This Row],[Month]]&amp;Raw_data[[#This Row],[Locations]]&amp;Raw_data[[#This Row],[Looker2]]</f>
        <v>45292Hill CountryRTC</v>
      </c>
      <c r="AA2479" s="44" t="str">
        <f>IFERROR(VLOOKUP(Raw_data[[#This Row],[Description]],'LU Table'!$A$1:$B$50,2,0),"")</f>
        <v>RTC</v>
      </c>
      <c r="AB2479" s="44" t="str">
        <f>TRIM(MID(Raw_data[[#This Row],[Location]],LEN("Positive Recovery- ")+1,LEN(Raw_data[[#This Row],[Location]])))</f>
        <v>Hill Country</v>
      </c>
      <c r="AC2479" s="45">
        <f t="shared" si="39"/>
        <v>45292</v>
      </c>
      <c r="AD2479" s="44" t="str">
        <f>VLOOKUP(Raw_data[[#This Row],[Locations]]&amp;Raw_data[[#This Row],[Looker2]],Category!A:E,5,0)</f>
        <v>Company Owned</v>
      </c>
      <c r="AE2479" s="44" t="str">
        <f>Raw_data[[#This Row],[Locations]]&amp;Raw_data[[#This Row],[Looker2]]</f>
        <v>Hill CountryRTC</v>
      </c>
    </row>
    <row r="2480" spans="1:31">
      <c r="A2480" s="15">
        <v>45316</v>
      </c>
      <c r="B2480" s="15">
        <v>45315</v>
      </c>
      <c r="C2480" t="s">
        <v>9</v>
      </c>
      <c r="D2480">
        <v>208547</v>
      </c>
      <c r="E2480" t="s">
        <v>1111</v>
      </c>
      <c r="F2480" t="s">
        <v>1112</v>
      </c>
      <c r="G2480" t="s">
        <v>1113</v>
      </c>
      <c r="H2480" t="s">
        <v>151</v>
      </c>
      <c r="I2480" t="s">
        <v>232</v>
      </c>
      <c r="J2480" t="s">
        <v>17</v>
      </c>
      <c r="K2480" t="s">
        <v>16</v>
      </c>
      <c r="L2480" t="s">
        <v>131</v>
      </c>
      <c r="M2480">
        <v>1</v>
      </c>
      <c r="N2480" s="47">
        <v>400</v>
      </c>
      <c r="O2480" s="47">
        <v>0</v>
      </c>
      <c r="P2480" s="47">
        <v>0</v>
      </c>
      <c r="Q2480" s="47">
        <v>0</v>
      </c>
      <c r="R2480" s="47">
        <v>0</v>
      </c>
      <c r="S2480" s="47">
        <v>0</v>
      </c>
      <c r="T2480" s="47">
        <v>400</v>
      </c>
      <c r="U2480" s="47">
        <v>0</v>
      </c>
      <c r="V2480" t="s">
        <v>71</v>
      </c>
      <c r="W2480" t="s">
        <v>72</v>
      </c>
      <c r="X2480"/>
      <c r="Y2480" t="s">
        <v>240</v>
      </c>
      <c r="Z2480" s="43" t="str">
        <f>Raw_data[[#This Row],[Month]]&amp;Raw_data[[#This Row],[Locations]]&amp;Raw_data[[#This Row],[Looker2]]</f>
        <v>45292Garden OaksRTC</v>
      </c>
      <c r="AA2480" s="44" t="str">
        <f>IFERROR(VLOOKUP(Raw_data[[#This Row],[Description]],'LU Table'!$A$1:$B$50,2,0),"")</f>
        <v>RTC</v>
      </c>
      <c r="AB2480" s="44" t="str">
        <f>TRIM(MID(Raw_data[[#This Row],[Location]],LEN("Positive Recovery- ")+1,LEN(Raw_data[[#This Row],[Location]])))</f>
        <v>Garden Oaks</v>
      </c>
      <c r="AC2480" s="45">
        <f t="shared" si="39"/>
        <v>45292</v>
      </c>
      <c r="AD2480" s="44" t="str">
        <f>VLOOKUP(Raw_data[[#This Row],[Locations]]&amp;Raw_data[[#This Row],[Looker2]],Category!A:E,5,0)</f>
        <v>Company Owned</v>
      </c>
      <c r="AE2480" s="44" t="str">
        <f>Raw_data[[#This Row],[Locations]]&amp;Raw_data[[#This Row],[Looker2]]</f>
        <v>Garden OaksRTC</v>
      </c>
    </row>
    <row r="2481" spans="1:31">
      <c r="A2481" s="15">
        <v>45316</v>
      </c>
      <c r="B2481" s="15">
        <v>45315</v>
      </c>
      <c r="C2481" t="s">
        <v>9</v>
      </c>
      <c r="D2481">
        <v>208548</v>
      </c>
      <c r="E2481" t="s">
        <v>999</v>
      </c>
      <c r="F2481" t="s">
        <v>1000</v>
      </c>
      <c r="G2481" t="s">
        <v>317</v>
      </c>
      <c r="H2481" t="s">
        <v>151</v>
      </c>
      <c r="I2481" t="s">
        <v>232</v>
      </c>
      <c r="J2481" t="s">
        <v>88</v>
      </c>
      <c r="K2481" t="s">
        <v>16</v>
      </c>
      <c r="L2481" t="s">
        <v>131</v>
      </c>
      <c r="M2481">
        <v>1</v>
      </c>
      <c r="N2481" s="47">
        <v>500</v>
      </c>
      <c r="O2481" s="47">
        <v>0</v>
      </c>
      <c r="P2481" s="47">
        <v>0</v>
      </c>
      <c r="Q2481" s="47">
        <v>0</v>
      </c>
      <c r="R2481" s="47">
        <v>0</v>
      </c>
      <c r="S2481" s="47">
        <v>500</v>
      </c>
      <c r="T2481" s="47">
        <v>450</v>
      </c>
      <c r="U2481" s="47">
        <v>450</v>
      </c>
      <c r="V2481" t="s">
        <v>71</v>
      </c>
      <c r="W2481" t="s">
        <v>72</v>
      </c>
      <c r="X2481"/>
      <c r="Y2481" t="s">
        <v>240</v>
      </c>
      <c r="Z2481" s="43" t="str">
        <f>Raw_data[[#This Row],[Month]]&amp;Raw_data[[#This Row],[Locations]]&amp;Raw_data[[#This Row],[Looker2]]</f>
        <v>45292Garden OaksRTC</v>
      </c>
      <c r="AA2481" s="44" t="str">
        <f>IFERROR(VLOOKUP(Raw_data[[#This Row],[Description]],'LU Table'!$A$1:$B$50,2,0),"")</f>
        <v>RTC</v>
      </c>
      <c r="AB2481" s="44" t="str">
        <f>TRIM(MID(Raw_data[[#This Row],[Location]],LEN("Positive Recovery- ")+1,LEN(Raw_data[[#This Row],[Location]])))</f>
        <v>Garden Oaks</v>
      </c>
      <c r="AC2481" s="45">
        <f t="shared" si="39"/>
        <v>45292</v>
      </c>
      <c r="AD2481" s="44" t="str">
        <f>VLOOKUP(Raw_data[[#This Row],[Locations]]&amp;Raw_data[[#This Row],[Looker2]],Category!A:E,5,0)</f>
        <v>Company Owned</v>
      </c>
      <c r="AE2481" s="44" t="str">
        <f>Raw_data[[#This Row],[Locations]]&amp;Raw_data[[#This Row],[Looker2]]</f>
        <v>Garden OaksRTC</v>
      </c>
    </row>
    <row r="2482" spans="1:31">
      <c r="A2482" s="15">
        <v>45316</v>
      </c>
      <c r="B2482" s="15">
        <v>45315</v>
      </c>
      <c r="C2482" t="s">
        <v>9</v>
      </c>
      <c r="D2482">
        <v>208549</v>
      </c>
      <c r="E2482" t="s">
        <v>227</v>
      </c>
      <c r="F2482" t="s">
        <v>1151</v>
      </c>
      <c r="G2482" t="s">
        <v>527</v>
      </c>
      <c r="H2482" t="s">
        <v>154</v>
      </c>
      <c r="I2482" t="s">
        <v>232</v>
      </c>
      <c r="J2482" t="s">
        <v>133</v>
      </c>
      <c r="K2482" t="s">
        <v>16</v>
      </c>
      <c r="L2482" t="s">
        <v>131</v>
      </c>
      <c r="M2482">
        <v>1</v>
      </c>
      <c r="N2482" s="47">
        <v>400.39</v>
      </c>
      <c r="O2482" s="47">
        <v>0</v>
      </c>
      <c r="P2482" s="47">
        <v>0</v>
      </c>
      <c r="Q2482" s="47">
        <v>0</v>
      </c>
      <c r="R2482" s="47">
        <v>0</v>
      </c>
      <c r="S2482" s="47">
        <v>400.39</v>
      </c>
      <c r="T2482" s="47">
        <v>360.35</v>
      </c>
      <c r="U2482" s="47">
        <v>360.35</v>
      </c>
      <c r="V2482" t="s">
        <v>71</v>
      </c>
      <c r="W2482" t="s">
        <v>72</v>
      </c>
      <c r="X2482"/>
      <c r="Y2482" t="s">
        <v>240</v>
      </c>
      <c r="Z2482" s="43" t="str">
        <f>Raw_data[[#This Row],[Month]]&amp;Raw_data[[#This Row],[Locations]]&amp;Raw_data[[#This Row],[Looker2]]</f>
        <v>45292Garden OaksRTC</v>
      </c>
      <c r="AA2482" s="44" t="str">
        <f>IFERROR(VLOOKUP(Raw_data[[#This Row],[Description]],'LU Table'!$A$1:$B$50,2,0),"")</f>
        <v>RTC</v>
      </c>
      <c r="AB2482" s="44" t="str">
        <f>TRIM(MID(Raw_data[[#This Row],[Location]],LEN("Positive Recovery- ")+1,LEN(Raw_data[[#This Row],[Location]])))</f>
        <v>Garden Oaks</v>
      </c>
      <c r="AC2482" s="45">
        <f t="shared" si="39"/>
        <v>45292</v>
      </c>
      <c r="AD2482" s="44" t="str">
        <f>VLOOKUP(Raw_data[[#This Row],[Locations]]&amp;Raw_data[[#This Row],[Looker2]],Category!A:E,5,0)</f>
        <v>Company Owned</v>
      </c>
      <c r="AE2482" s="44" t="str">
        <f>Raw_data[[#This Row],[Locations]]&amp;Raw_data[[#This Row],[Looker2]]</f>
        <v>Garden OaksRTC</v>
      </c>
    </row>
    <row r="2483" spans="1:31">
      <c r="A2483" s="15">
        <v>45316</v>
      </c>
      <c r="B2483" s="15">
        <v>45315</v>
      </c>
      <c r="C2483" t="s">
        <v>9</v>
      </c>
      <c r="D2483">
        <v>208550</v>
      </c>
      <c r="E2483" t="s">
        <v>110</v>
      </c>
      <c r="F2483" t="s">
        <v>386</v>
      </c>
      <c r="G2483" t="s">
        <v>387</v>
      </c>
      <c r="H2483" t="s">
        <v>151</v>
      </c>
      <c r="I2483" t="s">
        <v>232</v>
      </c>
      <c r="J2483" t="s">
        <v>88</v>
      </c>
      <c r="K2483" t="s">
        <v>57</v>
      </c>
      <c r="L2483" t="s">
        <v>130</v>
      </c>
      <c r="M2483">
        <v>1</v>
      </c>
      <c r="N2483" s="47">
        <v>500</v>
      </c>
      <c r="O2483" s="47">
        <v>0</v>
      </c>
      <c r="P2483" s="47">
        <v>0</v>
      </c>
      <c r="Q2483" s="47">
        <v>0</v>
      </c>
      <c r="R2483" s="47">
        <v>0</v>
      </c>
      <c r="S2483" s="47">
        <v>500</v>
      </c>
      <c r="T2483" s="47">
        <v>450</v>
      </c>
      <c r="U2483" s="47">
        <v>450</v>
      </c>
      <c r="V2483" t="s">
        <v>71</v>
      </c>
      <c r="W2483" t="s">
        <v>72</v>
      </c>
      <c r="X2483"/>
      <c r="Y2483" t="s">
        <v>240</v>
      </c>
      <c r="Z2483" s="43" t="str">
        <f>Raw_data[[#This Row],[Month]]&amp;Raw_data[[#This Row],[Locations]]&amp;Raw_data[[#This Row],[Looker2]]</f>
        <v>45292Hill CountryRTC</v>
      </c>
      <c r="AA2483" s="44" t="str">
        <f>IFERROR(VLOOKUP(Raw_data[[#This Row],[Description]],'LU Table'!$A$1:$B$50,2,0),"")</f>
        <v>RTC</v>
      </c>
      <c r="AB2483" s="44" t="str">
        <f>TRIM(MID(Raw_data[[#This Row],[Location]],LEN("Positive Recovery- ")+1,LEN(Raw_data[[#This Row],[Location]])))</f>
        <v>Hill Country</v>
      </c>
      <c r="AC2483" s="45">
        <f t="shared" si="39"/>
        <v>45292</v>
      </c>
      <c r="AD2483" s="44" t="str">
        <f>VLOOKUP(Raw_data[[#This Row],[Locations]]&amp;Raw_data[[#This Row],[Looker2]],Category!A:E,5,0)</f>
        <v>Company Owned</v>
      </c>
      <c r="AE2483" s="44" t="str">
        <f>Raw_data[[#This Row],[Locations]]&amp;Raw_data[[#This Row],[Looker2]]</f>
        <v>Hill CountryRTC</v>
      </c>
    </row>
    <row r="2484" spans="1:31">
      <c r="A2484" s="15">
        <v>45316</v>
      </c>
      <c r="B2484" s="15">
        <v>45315</v>
      </c>
      <c r="C2484" t="s">
        <v>9</v>
      </c>
      <c r="D2484">
        <v>208551</v>
      </c>
      <c r="E2484" t="s">
        <v>1100</v>
      </c>
      <c r="F2484" t="s">
        <v>608</v>
      </c>
      <c r="G2484" t="s">
        <v>631</v>
      </c>
      <c r="H2484" t="s">
        <v>627</v>
      </c>
      <c r="I2484" t="s">
        <v>232</v>
      </c>
      <c r="J2484" t="s">
        <v>94</v>
      </c>
      <c r="K2484" t="s">
        <v>57</v>
      </c>
      <c r="L2484" t="s">
        <v>130</v>
      </c>
      <c r="M2484">
        <v>1</v>
      </c>
      <c r="N2484" s="47">
        <v>495</v>
      </c>
      <c r="O2484" s="47">
        <v>0</v>
      </c>
      <c r="P2484" s="47">
        <v>0</v>
      </c>
      <c r="Q2484" s="47">
        <v>0</v>
      </c>
      <c r="R2484" s="47">
        <v>0</v>
      </c>
      <c r="S2484" s="47">
        <v>495</v>
      </c>
      <c r="T2484" s="47">
        <v>445.5</v>
      </c>
      <c r="U2484" s="47">
        <v>445.5</v>
      </c>
      <c r="V2484" t="s">
        <v>71</v>
      </c>
      <c r="W2484" t="s">
        <v>72</v>
      </c>
      <c r="X2484"/>
      <c r="Y2484" t="s">
        <v>240</v>
      </c>
      <c r="Z2484" s="43" t="str">
        <f>Raw_data[[#This Row],[Month]]&amp;Raw_data[[#This Row],[Locations]]&amp;Raw_data[[#This Row],[Looker2]]</f>
        <v>45292Hill CountryRTC</v>
      </c>
      <c r="AA2484" s="44" t="str">
        <f>IFERROR(VLOOKUP(Raw_data[[#This Row],[Description]],'LU Table'!$A$1:$B$50,2,0),"")</f>
        <v>RTC</v>
      </c>
      <c r="AB2484" s="44" t="str">
        <f>TRIM(MID(Raw_data[[#This Row],[Location]],LEN("Positive Recovery- ")+1,LEN(Raw_data[[#This Row],[Location]])))</f>
        <v>Hill Country</v>
      </c>
      <c r="AC2484" s="45">
        <f t="shared" si="39"/>
        <v>45292</v>
      </c>
      <c r="AD2484" s="44" t="str">
        <f>VLOOKUP(Raw_data[[#This Row],[Locations]]&amp;Raw_data[[#This Row],[Looker2]],Category!A:E,5,0)</f>
        <v>Company Owned</v>
      </c>
      <c r="AE2484" s="44" t="str">
        <f>Raw_data[[#This Row],[Locations]]&amp;Raw_data[[#This Row],[Looker2]]</f>
        <v>Hill CountryRTC</v>
      </c>
    </row>
    <row r="2485" spans="1:31">
      <c r="A2485" s="15">
        <v>45316</v>
      </c>
      <c r="B2485" s="15">
        <v>45315</v>
      </c>
      <c r="C2485" t="s">
        <v>9</v>
      </c>
      <c r="D2485">
        <v>208552</v>
      </c>
      <c r="E2485" t="s">
        <v>1109</v>
      </c>
      <c r="F2485" t="s">
        <v>311</v>
      </c>
      <c r="G2485" t="s">
        <v>1110</v>
      </c>
      <c r="H2485" t="s">
        <v>151</v>
      </c>
      <c r="I2485" t="s">
        <v>232</v>
      </c>
      <c r="J2485" t="s">
        <v>17</v>
      </c>
      <c r="K2485" t="s">
        <v>57</v>
      </c>
      <c r="L2485" t="s">
        <v>130</v>
      </c>
      <c r="M2485">
        <v>1</v>
      </c>
      <c r="N2485" s="47">
        <v>518.75</v>
      </c>
      <c r="O2485" s="47">
        <v>0</v>
      </c>
      <c r="P2485" s="47">
        <v>0</v>
      </c>
      <c r="Q2485" s="47">
        <v>0</v>
      </c>
      <c r="R2485" s="47">
        <v>0</v>
      </c>
      <c r="S2485" s="47">
        <v>0</v>
      </c>
      <c r="T2485" s="47">
        <v>518.75</v>
      </c>
      <c r="U2485" s="47">
        <v>0</v>
      </c>
      <c r="V2485" t="s">
        <v>71</v>
      </c>
      <c r="W2485" t="s">
        <v>72</v>
      </c>
      <c r="X2485"/>
      <c r="Y2485" t="s">
        <v>240</v>
      </c>
      <c r="Z2485" s="43" t="str">
        <f>Raw_data[[#This Row],[Month]]&amp;Raw_data[[#This Row],[Locations]]&amp;Raw_data[[#This Row],[Looker2]]</f>
        <v>45292Hill CountryRTC</v>
      </c>
      <c r="AA2485" s="44" t="str">
        <f>IFERROR(VLOOKUP(Raw_data[[#This Row],[Description]],'LU Table'!$A$1:$B$50,2,0),"")</f>
        <v>RTC</v>
      </c>
      <c r="AB2485" s="44" t="str">
        <f>TRIM(MID(Raw_data[[#This Row],[Location]],LEN("Positive Recovery- ")+1,LEN(Raw_data[[#This Row],[Location]])))</f>
        <v>Hill Country</v>
      </c>
      <c r="AC2485" s="45">
        <f t="shared" si="39"/>
        <v>45292</v>
      </c>
      <c r="AD2485" s="44" t="str">
        <f>VLOOKUP(Raw_data[[#This Row],[Locations]]&amp;Raw_data[[#This Row],[Looker2]],Category!A:E,5,0)</f>
        <v>Company Owned</v>
      </c>
      <c r="AE2485" s="44" t="str">
        <f>Raw_data[[#This Row],[Locations]]&amp;Raw_data[[#This Row],[Looker2]]</f>
        <v>Hill CountryRTC</v>
      </c>
    </row>
    <row r="2486" spans="1:31">
      <c r="A2486" s="15">
        <v>45316</v>
      </c>
      <c r="B2486" s="15">
        <v>45315</v>
      </c>
      <c r="C2486" t="s">
        <v>9</v>
      </c>
      <c r="D2486">
        <v>208553</v>
      </c>
      <c r="E2486" t="s">
        <v>1072</v>
      </c>
      <c r="F2486" t="s">
        <v>321</v>
      </c>
      <c r="G2486" t="s">
        <v>1073</v>
      </c>
      <c r="H2486" t="s">
        <v>151</v>
      </c>
      <c r="I2486" t="s">
        <v>232</v>
      </c>
      <c r="J2486" t="s">
        <v>87</v>
      </c>
      <c r="K2486" t="s">
        <v>107</v>
      </c>
      <c r="L2486" t="s">
        <v>131</v>
      </c>
      <c r="M2486">
        <v>1</v>
      </c>
      <c r="N2486" s="47">
        <v>470</v>
      </c>
      <c r="O2486" s="47">
        <v>0</v>
      </c>
      <c r="P2486" s="47">
        <v>0</v>
      </c>
      <c r="Q2486" s="47">
        <v>0</v>
      </c>
      <c r="R2486" s="47">
        <v>0</v>
      </c>
      <c r="S2486" s="47">
        <v>470</v>
      </c>
      <c r="T2486" s="47">
        <v>423</v>
      </c>
      <c r="U2486" s="47">
        <v>423</v>
      </c>
      <c r="V2486" t="s">
        <v>71</v>
      </c>
      <c r="W2486" t="s">
        <v>72</v>
      </c>
      <c r="X2486"/>
      <c r="Y2486" t="s">
        <v>240</v>
      </c>
      <c r="Z2486" s="43" t="str">
        <f>Raw_data[[#This Row],[Month]]&amp;Raw_data[[#This Row],[Locations]]&amp;Raw_data[[#This Row],[Looker2]]</f>
        <v>45292Dallas Ft WorthRTC</v>
      </c>
      <c r="AA2486" s="44" t="str">
        <f>IFERROR(VLOOKUP(Raw_data[[#This Row],[Description]],'LU Table'!$A$1:$B$50,2,0),"")</f>
        <v>RTC</v>
      </c>
      <c r="AB2486" s="44" t="str">
        <f>TRIM(MID(Raw_data[[#This Row],[Location]],LEN("Positive Recovery- ")+1,LEN(Raw_data[[#This Row],[Location]])))</f>
        <v>Dallas Ft Worth</v>
      </c>
      <c r="AC2486" s="45">
        <f t="shared" si="39"/>
        <v>45292</v>
      </c>
      <c r="AD2486" s="44" t="str">
        <f>VLOOKUP(Raw_data[[#This Row],[Locations]]&amp;Raw_data[[#This Row],[Looker2]],Category!A:E,5,0)</f>
        <v>Company Owned</v>
      </c>
      <c r="AE2486" s="44" t="str">
        <f>Raw_data[[#This Row],[Locations]]&amp;Raw_data[[#This Row],[Looker2]]</f>
        <v>Dallas Ft WorthRTC</v>
      </c>
    </row>
    <row r="2487" spans="1:31">
      <c r="A2487" s="15">
        <v>45316</v>
      </c>
      <c r="B2487" s="15">
        <v>45315</v>
      </c>
      <c r="C2487" t="s">
        <v>9</v>
      </c>
      <c r="D2487">
        <v>208554</v>
      </c>
      <c r="E2487" t="s">
        <v>1108</v>
      </c>
      <c r="F2487" t="s">
        <v>349</v>
      </c>
      <c r="G2487" t="s">
        <v>490</v>
      </c>
      <c r="H2487" t="s">
        <v>151</v>
      </c>
      <c r="I2487" t="s">
        <v>232</v>
      </c>
      <c r="J2487" t="s">
        <v>89</v>
      </c>
      <c r="K2487" t="s">
        <v>16</v>
      </c>
      <c r="L2487" t="s">
        <v>131</v>
      </c>
      <c r="M2487">
        <v>1</v>
      </c>
      <c r="N2487" s="47">
        <v>425</v>
      </c>
      <c r="O2487" s="47">
        <v>0</v>
      </c>
      <c r="P2487" s="47">
        <v>0</v>
      </c>
      <c r="Q2487" s="47">
        <v>0</v>
      </c>
      <c r="R2487" s="47">
        <v>0</v>
      </c>
      <c r="S2487" s="47">
        <v>0</v>
      </c>
      <c r="T2487" s="47">
        <v>382.5</v>
      </c>
      <c r="U2487" s="47">
        <v>-42.5</v>
      </c>
      <c r="V2487" t="s">
        <v>71</v>
      </c>
      <c r="W2487" t="s">
        <v>72</v>
      </c>
      <c r="X2487"/>
      <c r="Y2487" t="s">
        <v>240</v>
      </c>
      <c r="Z2487" s="43" t="str">
        <f>Raw_data[[#This Row],[Month]]&amp;Raw_data[[#This Row],[Locations]]&amp;Raw_data[[#This Row],[Looker2]]</f>
        <v>45292Garden OaksRTC</v>
      </c>
      <c r="AA2487" s="44" t="str">
        <f>IFERROR(VLOOKUP(Raw_data[[#This Row],[Description]],'LU Table'!$A$1:$B$50,2,0),"")</f>
        <v>RTC</v>
      </c>
      <c r="AB2487" s="44" t="str">
        <f>TRIM(MID(Raw_data[[#This Row],[Location]],LEN("Positive Recovery- ")+1,LEN(Raw_data[[#This Row],[Location]])))</f>
        <v>Garden Oaks</v>
      </c>
      <c r="AC2487" s="45">
        <f t="shared" si="39"/>
        <v>45292</v>
      </c>
      <c r="AD2487" s="44" t="str">
        <f>VLOOKUP(Raw_data[[#This Row],[Locations]]&amp;Raw_data[[#This Row],[Looker2]],Category!A:E,5,0)</f>
        <v>Company Owned</v>
      </c>
      <c r="AE2487" s="44" t="str">
        <f>Raw_data[[#This Row],[Locations]]&amp;Raw_data[[#This Row],[Looker2]]</f>
        <v>Garden OaksRTC</v>
      </c>
    </row>
    <row r="2488" spans="1:31">
      <c r="A2488" s="15">
        <v>45316</v>
      </c>
      <c r="B2488" s="15">
        <v>45315</v>
      </c>
      <c r="C2488" t="s">
        <v>9</v>
      </c>
      <c r="D2488">
        <v>208555</v>
      </c>
      <c r="E2488" t="s">
        <v>1131</v>
      </c>
      <c r="F2488" t="s">
        <v>1132</v>
      </c>
      <c r="G2488" t="s">
        <v>1133</v>
      </c>
      <c r="H2488" t="s">
        <v>156</v>
      </c>
      <c r="I2488" t="s">
        <v>232</v>
      </c>
      <c r="J2488" t="s">
        <v>711</v>
      </c>
      <c r="K2488" t="s">
        <v>16</v>
      </c>
      <c r="L2488" t="s">
        <v>130</v>
      </c>
      <c r="M2488">
        <v>1</v>
      </c>
      <c r="N2488" s="47">
        <v>575.39</v>
      </c>
      <c r="O2488" s="47">
        <v>0</v>
      </c>
      <c r="P2488" s="47">
        <v>0</v>
      </c>
      <c r="Q2488" s="47">
        <v>0</v>
      </c>
      <c r="R2488" s="47">
        <v>0</v>
      </c>
      <c r="S2488" s="47">
        <v>575.39</v>
      </c>
      <c r="T2488" s="47">
        <v>517.85</v>
      </c>
      <c r="U2488" s="47">
        <v>517.85</v>
      </c>
      <c r="V2488" t="s">
        <v>71</v>
      </c>
      <c r="W2488" t="s">
        <v>72</v>
      </c>
      <c r="X2488"/>
      <c r="Y2488" t="s">
        <v>240</v>
      </c>
      <c r="Z2488" s="43" t="str">
        <f>Raw_data[[#This Row],[Month]]&amp;Raw_data[[#This Row],[Locations]]&amp;Raw_data[[#This Row],[Looker2]]</f>
        <v>45292Garden OaksDetox</v>
      </c>
      <c r="AA2488" s="44" t="str">
        <f>IFERROR(VLOOKUP(Raw_data[[#This Row],[Description]],'LU Table'!$A$1:$B$50,2,0),"")</f>
        <v>Detox</v>
      </c>
      <c r="AB2488" s="44" t="str">
        <f>TRIM(MID(Raw_data[[#This Row],[Location]],LEN("Positive Recovery- ")+1,LEN(Raw_data[[#This Row],[Location]])))</f>
        <v>Garden Oaks</v>
      </c>
      <c r="AC2488" s="45">
        <f t="shared" si="39"/>
        <v>45292</v>
      </c>
      <c r="AD2488" s="44" t="str">
        <f>VLOOKUP(Raw_data[[#This Row],[Locations]]&amp;Raw_data[[#This Row],[Looker2]],Category!A:E,5,0)</f>
        <v>Company Owned</v>
      </c>
      <c r="AE2488" s="44" t="str">
        <f>Raw_data[[#This Row],[Locations]]&amp;Raw_data[[#This Row],[Looker2]]</f>
        <v>Garden OaksDetox</v>
      </c>
    </row>
    <row r="2489" spans="1:31">
      <c r="A2489" s="15">
        <v>45316</v>
      </c>
      <c r="B2489" s="15">
        <v>45315</v>
      </c>
      <c r="C2489" t="s">
        <v>9</v>
      </c>
      <c r="D2489">
        <v>208556</v>
      </c>
      <c r="E2489" t="s">
        <v>1004</v>
      </c>
      <c r="F2489" t="s">
        <v>324</v>
      </c>
      <c r="G2489" t="s">
        <v>1005</v>
      </c>
      <c r="H2489" t="s">
        <v>151</v>
      </c>
      <c r="I2489" t="s">
        <v>232</v>
      </c>
      <c r="J2489" t="s">
        <v>806</v>
      </c>
      <c r="K2489" t="s">
        <v>16</v>
      </c>
      <c r="L2489" t="s">
        <v>130</v>
      </c>
      <c r="M2489">
        <v>1</v>
      </c>
      <c r="N2489" s="47">
        <v>470</v>
      </c>
      <c r="O2489" s="47">
        <v>0</v>
      </c>
      <c r="P2489" s="47">
        <v>0</v>
      </c>
      <c r="Q2489" s="47">
        <v>0</v>
      </c>
      <c r="R2489" s="47">
        <v>0</v>
      </c>
      <c r="S2489" s="47">
        <v>470</v>
      </c>
      <c r="T2489" s="47">
        <v>423</v>
      </c>
      <c r="U2489" s="47">
        <v>423</v>
      </c>
      <c r="V2489" t="s">
        <v>71</v>
      </c>
      <c r="W2489" t="s">
        <v>72</v>
      </c>
      <c r="X2489"/>
      <c r="Y2489" t="s">
        <v>240</v>
      </c>
      <c r="Z2489" s="43" t="str">
        <f>Raw_data[[#This Row],[Month]]&amp;Raw_data[[#This Row],[Locations]]&amp;Raw_data[[#This Row],[Looker2]]</f>
        <v>45292Garden OaksRTC</v>
      </c>
      <c r="AA2489" s="44" t="str">
        <f>IFERROR(VLOOKUP(Raw_data[[#This Row],[Description]],'LU Table'!$A$1:$B$50,2,0),"")</f>
        <v>RTC</v>
      </c>
      <c r="AB2489" s="44" t="str">
        <f>TRIM(MID(Raw_data[[#This Row],[Location]],LEN("Positive Recovery- ")+1,LEN(Raw_data[[#This Row],[Location]])))</f>
        <v>Garden Oaks</v>
      </c>
      <c r="AC2489" s="45">
        <f t="shared" si="39"/>
        <v>45292</v>
      </c>
      <c r="AD2489" s="44" t="str">
        <f>VLOOKUP(Raw_data[[#This Row],[Locations]]&amp;Raw_data[[#This Row],[Looker2]],Category!A:E,5,0)</f>
        <v>Company Owned</v>
      </c>
      <c r="AE2489" s="44" t="str">
        <f>Raw_data[[#This Row],[Locations]]&amp;Raw_data[[#This Row],[Looker2]]</f>
        <v>Garden OaksRTC</v>
      </c>
    </row>
    <row r="2490" spans="1:31">
      <c r="A2490" s="15">
        <v>45316</v>
      </c>
      <c r="B2490" s="15">
        <v>45315</v>
      </c>
      <c r="C2490" t="s">
        <v>9</v>
      </c>
      <c r="D2490">
        <v>208557</v>
      </c>
      <c r="E2490" t="s">
        <v>1125</v>
      </c>
      <c r="F2490" t="s">
        <v>255</v>
      </c>
      <c r="G2490" t="s">
        <v>539</v>
      </c>
      <c r="H2490" t="s">
        <v>151</v>
      </c>
      <c r="I2490" t="s">
        <v>232</v>
      </c>
      <c r="J2490" t="s">
        <v>17</v>
      </c>
      <c r="K2490" t="s">
        <v>107</v>
      </c>
      <c r="L2490" t="s">
        <v>131</v>
      </c>
      <c r="M2490">
        <v>1</v>
      </c>
      <c r="N2490" s="47">
        <v>500</v>
      </c>
      <c r="O2490" s="47">
        <v>0</v>
      </c>
      <c r="P2490" s="47">
        <v>0</v>
      </c>
      <c r="Q2490" s="47">
        <v>0</v>
      </c>
      <c r="R2490" s="47">
        <v>0</v>
      </c>
      <c r="S2490" s="47">
        <v>0</v>
      </c>
      <c r="T2490" s="47">
        <v>500</v>
      </c>
      <c r="U2490" s="47">
        <v>0</v>
      </c>
      <c r="V2490" t="s">
        <v>71</v>
      </c>
      <c r="W2490" t="s">
        <v>72</v>
      </c>
      <c r="X2490"/>
      <c r="Y2490" t="s">
        <v>240</v>
      </c>
      <c r="Z2490" s="43" t="str">
        <f>Raw_data[[#This Row],[Month]]&amp;Raw_data[[#This Row],[Locations]]&amp;Raw_data[[#This Row],[Looker2]]</f>
        <v>45292Dallas Ft WorthRTC</v>
      </c>
      <c r="AA2490" s="44" t="str">
        <f>IFERROR(VLOOKUP(Raw_data[[#This Row],[Description]],'LU Table'!$A$1:$B$50,2,0),"")</f>
        <v>RTC</v>
      </c>
      <c r="AB2490" s="44" t="str">
        <f>TRIM(MID(Raw_data[[#This Row],[Location]],LEN("Positive Recovery- ")+1,LEN(Raw_data[[#This Row],[Location]])))</f>
        <v>Dallas Ft Worth</v>
      </c>
      <c r="AC2490" s="45">
        <f t="shared" si="39"/>
        <v>45292</v>
      </c>
      <c r="AD2490" s="44" t="str">
        <f>VLOOKUP(Raw_data[[#This Row],[Locations]]&amp;Raw_data[[#This Row],[Looker2]],Category!A:E,5,0)</f>
        <v>Company Owned</v>
      </c>
      <c r="AE2490" s="44" t="str">
        <f>Raw_data[[#This Row],[Locations]]&amp;Raw_data[[#This Row],[Looker2]]</f>
        <v>Dallas Ft WorthRTC</v>
      </c>
    </row>
    <row r="2491" spans="1:31">
      <c r="A2491" s="15">
        <v>45316</v>
      </c>
      <c r="B2491" s="15">
        <v>45315</v>
      </c>
      <c r="C2491" t="s">
        <v>9</v>
      </c>
      <c r="D2491">
        <v>208558</v>
      </c>
      <c r="E2491" t="s">
        <v>1036</v>
      </c>
      <c r="F2491" t="s">
        <v>1037</v>
      </c>
      <c r="G2491" t="s">
        <v>1038</v>
      </c>
      <c r="H2491" t="s">
        <v>151</v>
      </c>
      <c r="I2491" t="s">
        <v>232</v>
      </c>
      <c r="J2491" t="s">
        <v>89</v>
      </c>
      <c r="K2491" t="s">
        <v>16</v>
      </c>
      <c r="L2491" t="s">
        <v>131</v>
      </c>
      <c r="M2491">
        <v>1</v>
      </c>
      <c r="N2491" s="47">
        <v>425</v>
      </c>
      <c r="O2491" s="47">
        <v>0</v>
      </c>
      <c r="P2491" s="47">
        <v>0</v>
      </c>
      <c r="Q2491" s="47">
        <v>0</v>
      </c>
      <c r="R2491" s="47">
        <v>0</v>
      </c>
      <c r="S2491" s="47">
        <v>0</v>
      </c>
      <c r="T2491" s="47">
        <v>382.5</v>
      </c>
      <c r="U2491" s="47">
        <v>-42.5</v>
      </c>
      <c r="V2491" t="s">
        <v>71</v>
      </c>
      <c r="W2491" t="s">
        <v>72</v>
      </c>
      <c r="X2491"/>
      <c r="Y2491" t="s">
        <v>240</v>
      </c>
      <c r="Z2491" s="43" t="str">
        <f>Raw_data[[#This Row],[Month]]&amp;Raw_data[[#This Row],[Locations]]&amp;Raw_data[[#This Row],[Looker2]]</f>
        <v>45292Garden OaksRTC</v>
      </c>
      <c r="AA2491" s="44" t="str">
        <f>IFERROR(VLOOKUP(Raw_data[[#This Row],[Description]],'LU Table'!$A$1:$B$50,2,0),"")</f>
        <v>RTC</v>
      </c>
      <c r="AB2491" s="44" t="str">
        <f>TRIM(MID(Raw_data[[#This Row],[Location]],LEN("Positive Recovery- ")+1,LEN(Raw_data[[#This Row],[Location]])))</f>
        <v>Garden Oaks</v>
      </c>
      <c r="AC2491" s="45">
        <f t="shared" si="39"/>
        <v>45292</v>
      </c>
      <c r="AD2491" s="44" t="str">
        <f>VLOOKUP(Raw_data[[#This Row],[Locations]]&amp;Raw_data[[#This Row],[Looker2]],Category!A:E,5,0)</f>
        <v>Company Owned</v>
      </c>
      <c r="AE2491" s="44" t="str">
        <f>Raw_data[[#This Row],[Locations]]&amp;Raw_data[[#This Row],[Looker2]]</f>
        <v>Garden OaksRTC</v>
      </c>
    </row>
    <row r="2492" spans="1:31">
      <c r="A2492" s="15">
        <v>45316</v>
      </c>
      <c r="B2492" s="15">
        <v>45315</v>
      </c>
      <c r="C2492" t="s">
        <v>9</v>
      </c>
      <c r="D2492">
        <v>208559</v>
      </c>
      <c r="E2492" t="s">
        <v>1129</v>
      </c>
      <c r="F2492" t="s">
        <v>284</v>
      </c>
      <c r="G2492" t="s">
        <v>1130</v>
      </c>
      <c r="H2492" t="s">
        <v>151</v>
      </c>
      <c r="I2492" t="s">
        <v>232</v>
      </c>
      <c r="J2492" t="s">
        <v>103</v>
      </c>
      <c r="K2492" t="s">
        <v>57</v>
      </c>
      <c r="L2492" t="s">
        <v>131</v>
      </c>
      <c r="M2492">
        <v>1</v>
      </c>
      <c r="N2492" s="47">
        <v>500</v>
      </c>
      <c r="O2492" s="47">
        <v>0</v>
      </c>
      <c r="P2492" s="47">
        <v>0</v>
      </c>
      <c r="Q2492" s="47">
        <v>0</v>
      </c>
      <c r="R2492" s="47">
        <v>0</v>
      </c>
      <c r="S2492" s="47">
        <v>0</v>
      </c>
      <c r="T2492" s="47">
        <v>450</v>
      </c>
      <c r="U2492" s="47">
        <v>200</v>
      </c>
      <c r="V2492" t="s">
        <v>71</v>
      </c>
      <c r="W2492" t="s">
        <v>72</v>
      </c>
      <c r="X2492"/>
      <c r="Y2492" t="s">
        <v>240</v>
      </c>
      <c r="Z2492" s="43" t="str">
        <f>Raw_data[[#This Row],[Month]]&amp;Raw_data[[#This Row],[Locations]]&amp;Raw_data[[#This Row],[Looker2]]</f>
        <v>45292Hill CountryRTC</v>
      </c>
      <c r="AA2492" s="44" t="str">
        <f>IFERROR(VLOOKUP(Raw_data[[#This Row],[Description]],'LU Table'!$A$1:$B$50,2,0),"")</f>
        <v>RTC</v>
      </c>
      <c r="AB2492" s="44" t="str">
        <f>TRIM(MID(Raw_data[[#This Row],[Location]],LEN("Positive Recovery- ")+1,LEN(Raw_data[[#This Row],[Location]])))</f>
        <v>Hill Country</v>
      </c>
      <c r="AC2492" s="45">
        <f t="shared" si="39"/>
        <v>45292</v>
      </c>
      <c r="AD2492" s="44" t="str">
        <f>VLOOKUP(Raw_data[[#This Row],[Locations]]&amp;Raw_data[[#This Row],[Looker2]],Category!A:E,5,0)</f>
        <v>Company Owned</v>
      </c>
      <c r="AE2492" s="44" t="str">
        <f>Raw_data[[#This Row],[Locations]]&amp;Raw_data[[#This Row],[Looker2]]</f>
        <v>Hill CountryRTC</v>
      </c>
    </row>
    <row r="2493" spans="1:31">
      <c r="A2493" s="15">
        <v>45316</v>
      </c>
      <c r="B2493" s="15">
        <v>45315</v>
      </c>
      <c r="C2493" t="s">
        <v>9</v>
      </c>
      <c r="D2493">
        <v>208560</v>
      </c>
      <c r="E2493" t="s">
        <v>963</v>
      </c>
      <c r="F2493" t="s">
        <v>964</v>
      </c>
      <c r="G2493" t="s">
        <v>965</v>
      </c>
      <c r="H2493" t="s">
        <v>151</v>
      </c>
      <c r="I2493" t="s">
        <v>232</v>
      </c>
      <c r="J2493" t="s">
        <v>87</v>
      </c>
      <c r="K2493" t="s">
        <v>16</v>
      </c>
      <c r="L2493" t="s">
        <v>130</v>
      </c>
      <c r="M2493">
        <v>1</v>
      </c>
      <c r="N2493" s="47">
        <v>470</v>
      </c>
      <c r="O2493" s="47">
        <v>0</v>
      </c>
      <c r="P2493" s="47">
        <v>0</v>
      </c>
      <c r="Q2493" s="47">
        <v>0</v>
      </c>
      <c r="R2493" s="47">
        <v>0</v>
      </c>
      <c r="S2493" s="47">
        <v>470</v>
      </c>
      <c r="T2493" s="47">
        <v>423</v>
      </c>
      <c r="U2493" s="47">
        <v>423</v>
      </c>
      <c r="V2493" t="s">
        <v>71</v>
      </c>
      <c r="W2493" t="s">
        <v>72</v>
      </c>
      <c r="X2493"/>
      <c r="Y2493" t="s">
        <v>240</v>
      </c>
      <c r="Z2493" s="43" t="str">
        <f>Raw_data[[#This Row],[Month]]&amp;Raw_data[[#This Row],[Locations]]&amp;Raw_data[[#This Row],[Looker2]]</f>
        <v>45292Garden OaksRTC</v>
      </c>
      <c r="AA2493" s="44" t="str">
        <f>IFERROR(VLOOKUP(Raw_data[[#This Row],[Description]],'LU Table'!$A$1:$B$50,2,0),"")</f>
        <v>RTC</v>
      </c>
      <c r="AB2493" s="44" t="str">
        <f>TRIM(MID(Raw_data[[#This Row],[Location]],LEN("Positive Recovery- ")+1,LEN(Raw_data[[#This Row],[Location]])))</f>
        <v>Garden Oaks</v>
      </c>
      <c r="AC2493" s="45">
        <f t="shared" si="39"/>
        <v>45292</v>
      </c>
      <c r="AD2493" s="44" t="str">
        <f>VLOOKUP(Raw_data[[#This Row],[Locations]]&amp;Raw_data[[#This Row],[Looker2]],Category!A:E,5,0)</f>
        <v>Company Owned</v>
      </c>
      <c r="AE2493" s="44" t="str">
        <f>Raw_data[[#This Row],[Locations]]&amp;Raw_data[[#This Row],[Looker2]]</f>
        <v>Garden OaksRTC</v>
      </c>
    </row>
    <row r="2494" spans="1:31">
      <c r="A2494" s="15">
        <v>45316</v>
      </c>
      <c r="B2494" s="15">
        <v>45315</v>
      </c>
      <c r="C2494" t="s">
        <v>9</v>
      </c>
      <c r="D2494">
        <v>208561</v>
      </c>
      <c r="E2494" t="s">
        <v>1058</v>
      </c>
      <c r="F2494" t="s">
        <v>1059</v>
      </c>
      <c r="G2494" t="s">
        <v>1060</v>
      </c>
      <c r="H2494" t="s">
        <v>151</v>
      </c>
      <c r="I2494" t="s">
        <v>232</v>
      </c>
      <c r="J2494" t="s">
        <v>89</v>
      </c>
      <c r="K2494" t="s">
        <v>16</v>
      </c>
      <c r="L2494" t="s">
        <v>131</v>
      </c>
      <c r="M2494">
        <v>1</v>
      </c>
      <c r="N2494" s="47">
        <v>425</v>
      </c>
      <c r="O2494" s="47">
        <v>0</v>
      </c>
      <c r="P2494" s="47">
        <v>0</v>
      </c>
      <c r="Q2494" s="47">
        <v>0</v>
      </c>
      <c r="R2494" s="47">
        <v>0</v>
      </c>
      <c r="S2494" s="47">
        <v>0</v>
      </c>
      <c r="T2494" s="47">
        <v>382.5</v>
      </c>
      <c r="U2494" s="47">
        <v>-42.5</v>
      </c>
      <c r="V2494" t="s">
        <v>71</v>
      </c>
      <c r="W2494" t="s">
        <v>72</v>
      </c>
      <c r="X2494"/>
      <c r="Y2494" t="s">
        <v>240</v>
      </c>
      <c r="Z2494" s="43" t="str">
        <f>Raw_data[[#This Row],[Month]]&amp;Raw_data[[#This Row],[Locations]]&amp;Raw_data[[#This Row],[Looker2]]</f>
        <v>45292Garden OaksRTC</v>
      </c>
      <c r="AA2494" s="44" t="str">
        <f>IFERROR(VLOOKUP(Raw_data[[#This Row],[Description]],'LU Table'!$A$1:$B$50,2,0),"")</f>
        <v>RTC</v>
      </c>
      <c r="AB2494" s="44" t="str">
        <f>TRIM(MID(Raw_data[[#This Row],[Location]],LEN("Positive Recovery- ")+1,LEN(Raw_data[[#This Row],[Location]])))</f>
        <v>Garden Oaks</v>
      </c>
      <c r="AC2494" s="45">
        <f t="shared" si="39"/>
        <v>45292</v>
      </c>
      <c r="AD2494" s="44" t="str">
        <f>VLOOKUP(Raw_data[[#This Row],[Locations]]&amp;Raw_data[[#This Row],[Looker2]],Category!A:E,5,0)</f>
        <v>Company Owned</v>
      </c>
      <c r="AE2494" s="44" t="str">
        <f>Raw_data[[#This Row],[Locations]]&amp;Raw_data[[#This Row],[Looker2]]</f>
        <v>Garden OaksRTC</v>
      </c>
    </row>
    <row r="2495" spans="1:31">
      <c r="A2495" s="15">
        <v>45316</v>
      </c>
      <c r="B2495" s="15">
        <v>45315</v>
      </c>
      <c r="C2495" t="s">
        <v>9</v>
      </c>
      <c r="D2495">
        <v>208562</v>
      </c>
      <c r="E2495" t="s">
        <v>1126</v>
      </c>
      <c r="F2495" t="s">
        <v>439</v>
      </c>
      <c r="G2495" t="s">
        <v>604</v>
      </c>
      <c r="H2495" t="s">
        <v>155</v>
      </c>
      <c r="I2495" t="s">
        <v>232</v>
      </c>
      <c r="J2495" t="s">
        <v>88</v>
      </c>
      <c r="K2495" t="s">
        <v>57</v>
      </c>
      <c r="L2495" t="s">
        <v>130</v>
      </c>
      <c r="M2495">
        <v>1</v>
      </c>
      <c r="N2495" s="47">
        <v>700</v>
      </c>
      <c r="O2495" s="47">
        <v>0</v>
      </c>
      <c r="P2495" s="47">
        <v>0</v>
      </c>
      <c r="Q2495" s="47">
        <v>0</v>
      </c>
      <c r="R2495" s="47">
        <v>0</v>
      </c>
      <c r="S2495" s="47">
        <v>700</v>
      </c>
      <c r="T2495" s="47">
        <v>630</v>
      </c>
      <c r="U2495" s="47">
        <v>630</v>
      </c>
      <c r="V2495" t="s">
        <v>71</v>
      </c>
      <c r="W2495" t="s">
        <v>72</v>
      </c>
      <c r="X2495"/>
      <c r="Y2495" t="s">
        <v>240</v>
      </c>
      <c r="Z2495" s="43" t="str">
        <f>Raw_data[[#This Row],[Month]]&amp;Raw_data[[#This Row],[Locations]]&amp;Raw_data[[#This Row],[Looker2]]</f>
        <v>45292Hill CountryDetox</v>
      </c>
      <c r="AA2495" s="44" t="str">
        <f>IFERROR(VLOOKUP(Raw_data[[#This Row],[Description]],'LU Table'!$A$1:$B$50,2,0),"")</f>
        <v>Detox</v>
      </c>
      <c r="AB2495" s="44" t="str">
        <f>TRIM(MID(Raw_data[[#This Row],[Location]],LEN("Positive Recovery- ")+1,LEN(Raw_data[[#This Row],[Location]])))</f>
        <v>Hill Country</v>
      </c>
      <c r="AC2495" s="45">
        <f t="shared" si="39"/>
        <v>45292</v>
      </c>
      <c r="AD2495" s="44" t="str">
        <f>VLOOKUP(Raw_data[[#This Row],[Locations]]&amp;Raw_data[[#This Row],[Looker2]],Category!A:E,5,0)</f>
        <v>Company Owned</v>
      </c>
      <c r="AE2495" s="44" t="str">
        <f>Raw_data[[#This Row],[Locations]]&amp;Raw_data[[#This Row],[Looker2]]</f>
        <v>Hill CountryDetox</v>
      </c>
    </row>
    <row r="2496" spans="1:31">
      <c r="A2496" s="15">
        <v>45316</v>
      </c>
      <c r="B2496" s="15">
        <v>45315</v>
      </c>
      <c r="C2496" t="s">
        <v>9</v>
      </c>
      <c r="D2496">
        <v>208563</v>
      </c>
      <c r="E2496" t="s">
        <v>1134</v>
      </c>
      <c r="F2496" t="s">
        <v>269</v>
      </c>
      <c r="G2496" t="s">
        <v>718</v>
      </c>
      <c r="H2496" t="s">
        <v>151</v>
      </c>
      <c r="I2496" t="s">
        <v>232</v>
      </c>
      <c r="J2496" t="s">
        <v>89</v>
      </c>
      <c r="K2496" t="s">
        <v>16</v>
      </c>
      <c r="L2496" t="s">
        <v>131</v>
      </c>
      <c r="M2496">
        <v>1</v>
      </c>
      <c r="N2496" s="47">
        <v>425</v>
      </c>
      <c r="O2496" s="47">
        <v>0</v>
      </c>
      <c r="P2496" s="47">
        <v>0</v>
      </c>
      <c r="Q2496" s="47">
        <v>0</v>
      </c>
      <c r="R2496" s="47">
        <v>0</v>
      </c>
      <c r="S2496" s="47">
        <v>0</v>
      </c>
      <c r="T2496" s="47">
        <v>382.5</v>
      </c>
      <c r="U2496" s="47">
        <v>-42.5</v>
      </c>
      <c r="V2496" t="s">
        <v>71</v>
      </c>
      <c r="W2496" t="s">
        <v>72</v>
      </c>
      <c r="X2496"/>
      <c r="Y2496" t="s">
        <v>240</v>
      </c>
      <c r="Z2496" s="43" t="str">
        <f>Raw_data[[#This Row],[Month]]&amp;Raw_data[[#This Row],[Locations]]&amp;Raw_data[[#This Row],[Looker2]]</f>
        <v>45292Garden OaksRTC</v>
      </c>
      <c r="AA2496" s="44" t="str">
        <f>IFERROR(VLOOKUP(Raw_data[[#This Row],[Description]],'LU Table'!$A$1:$B$50,2,0),"")</f>
        <v>RTC</v>
      </c>
      <c r="AB2496" s="44" t="str">
        <f>TRIM(MID(Raw_data[[#This Row],[Location]],LEN("Positive Recovery- ")+1,LEN(Raw_data[[#This Row],[Location]])))</f>
        <v>Garden Oaks</v>
      </c>
      <c r="AC2496" s="45">
        <f t="shared" si="39"/>
        <v>45292</v>
      </c>
      <c r="AD2496" s="44" t="str">
        <f>VLOOKUP(Raw_data[[#This Row],[Locations]]&amp;Raw_data[[#This Row],[Looker2]],Category!A:E,5,0)</f>
        <v>Company Owned</v>
      </c>
      <c r="AE2496" s="44" t="str">
        <f>Raw_data[[#This Row],[Locations]]&amp;Raw_data[[#This Row],[Looker2]]</f>
        <v>Garden OaksRTC</v>
      </c>
    </row>
    <row r="2497" spans="1:31">
      <c r="A2497" s="15">
        <v>45316</v>
      </c>
      <c r="B2497" s="15">
        <v>45315</v>
      </c>
      <c r="C2497" t="s">
        <v>9</v>
      </c>
      <c r="D2497">
        <v>208564</v>
      </c>
      <c r="E2497" t="s">
        <v>1003</v>
      </c>
      <c r="F2497" t="s">
        <v>491</v>
      </c>
      <c r="G2497" t="s">
        <v>393</v>
      </c>
      <c r="H2497" t="s">
        <v>151</v>
      </c>
      <c r="I2497" t="s">
        <v>232</v>
      </c>
      <c r="J2497" t="s">
        <v>87</v>
      </c>
      <c r="K2497" t="s">
        <v>107</v>
      </c>
      <c r="L2497" t="s">
        <v>130</v>
      </c>
      <c r="M2497">
        <v>1</v>
      </c>
      <c r="N2497" s="47">
        <v>470</v>
      </c>
      <c r="O2497" s="47">
        <v>0</v>
      </c>
      <c r="P2497" s="47">
        <v>0</v>
      </c>
      <c r="Q2497" s="47">
        <v>0</v>
      </c>
      <c r="R2497" s="47">
        <v>0</v>
      </c>
      <c r="S2497" s="47">
        <v>470</v>
      </c>
      <c r="T2497" s="47">
        <v>423</v>
      </c>
      <c r="U2497" s="47">
        <v>423</v>
      </c>
      <c r="V2497" t="s">
        <v>71</v>
      </c>
      <c r="W2497" t="s">
        <v>72</v>
      </c>
      <c r="X2497"/>
      <c r="Y2497" t="s">
        <v>240</v>
      </c>
      <c r="Z2497" s="43" t="str">
        <f>Raw_data[[#This Row],[Month]]&amp;Raw_data[[#This Row],[Locations]]&amp;Raw_data[[#This Row],[Looker2]]</f>
        <v>45292Dallas Ft WorthRTC</v>
      </c>
      <c r="AA2497" s="44" t="str">
        <f>IFERROR(VLOOKUP(Raw_data[[#This Row],[Description]],'LU Table'!$A$1:$B$50,2,0),"")</f>
        <v>RTC</v>
      </c>
      <c r="AB2497" s="44" t="str">
        <f>TRIM(MID(Raw_data[[#This Row],[Location]],LEN("Positive Recovery- ")+1,LEN(Raw_data[[#This Row],[Location]])))</f>
        <v>Dallas Ft Worth</v>
      </c>
      <c r="AC2497" s="45">
        <f t="shared" si="39"/>
        <v>45292</v>
      </c>
      <c r="AD2497" s="44" t="str">
        <f>VLOOKUP(Raw_data[[#This Row],[Locations]]&amp;Raw_data[[#This Row],[Looker2]],Category!A:E,5,0)</f>
        <v>Company Owned</v>
      </c>
      <c r="AE2497" s="44" t="str">
        <f>Raw_data[[#This Row],[Locations]]&amp;Raw_data[[#This Row],[Looker2]]</f>
        <v>Dallas Ft WorthRTC</v>
      </c>
    </row>
    <row r="2498" spans="1:31">
      <c r="A2498" s="15">
        <v>45316</v>
      </c>
      <c r="B2498" s="15">
        <v>45315</v>
      </c>
      <c r="C2498" t="s">
        <v>9</v>
      </c>
      <c r="D2498">
        <v>208565</v>
      </c>
      <c r="E2498" t="s">
        <v>1098</v>
      </c>
      <c r="F2498" t="s">
        <v>464</v>
      </c>
      <c r="G2498" t="s">
        <v>1099</v>
      </c>
      <c r="H2498" t="s">
        <v>151</v>
      </c>
      <c r="I2498" t="s">
        <v>232</v>
      </c>
      <c r="J2498" t="s">
        <v>88</v>
      </c>
      <c r="K2498" t="s">
        <v>107</v>
      </c>
      <c r="L2498" t="s">
        <v>131</v>
      </c>
      <c r="M2498">
        <v>1</v>
      </c>
      <c r="N2498" s="47">
        <v>500</v>
      </c>
      <c r="O2498" s="47">
        <v>0</v>
      </c>
      <c r="P2498" s="47">
        <v>0</v>
      </c>
      <c r="Q2498" s="47">
        <v>0</v>
      </c>
      <c r="R2498" s="47">
        <v>0</v>
      </c>
      <c r="S2498" s="47">
        <v>0</v>
      </c>
      <c r="T2498" s="47">
        <v>450</v>
      </c>
      <c r="U2498" s="47">
        <v>50</v>
      </c>
      <c r="V2498" t="s">
        <v>71</v>
      </c>
      <c r="W2498" t="s">
        <v>72</v>
      </c>
      <c r="X2498"/>
      <c r="Y2498" t="s">
        <v>240</v>
      </c>
      <c r="Z2498" s="43" t="str">
        <f>Raw_data[[#This Row],[Month]]&amp;Raw_data[[#This Row],[Locations]]&amp;Raw_data[[#This Row],[Looker2]]</f>
        <v>45292Dallas Ft WorthRTC</v>
      </c>
      <c r="AA2498" s="44" t="str">
        <f>IFERROR(VLOOKUP(Raw_data[[#This Row],[Description]],'LU Table'!$A$1:$B$50,2,0),"")</f>
        <v>RTC</v>
      </c>
      <c r="AB2498" s="44" t="str">
        <f>TRIM(MID(Raw_data[[#This Row],[Location]],LEN("Positive Recovery- ")+1,LEN(Raw_data[[#This Row],[Location]])))</f>
        <v>Dallas Ft Worth</v>
      </c>
      <c r="AC2498" s="45">
        <f t="shared" si="39"/>
        <v>45292</v>
      </c>
      <c r="AD2498" s="44" t="str">
        <f>VLOOKUP(Raw_data[[#This Row],[Locations]]&amp;Raw_data[[#This Row],[Looker2]],Category!A:E,5,0)</f>
        <v>Company Owned</v>
      </c>
      <c r="AE2498" s="44" t="str">
        <f>Raw_data[[#This Row],[Locations]]&amp;Raw_data[[#This Row],[Looker2]]</f>
        <v>Dallas Ft WorthRTC</v>
      </c>
    </row>
    <row r="2499" spans="1:31">
      <c r="A2499" s="15">
        <v>45316</v>
      </c>
      <c r="B2499" s="15">
        <v>45315</v>
      </c>
      <c r="C2499" t="s">
        <v>9</v>
      </c>
      <c r="D2499">
        <v>208566</v>
      </c>
      <c r="E2499" t="s">
        <v>807</v>
      </c>
      <c r="F2499" t="s">
        <v>405</v>
      </c>
      <c r="G2499" t="s">
        <v>808</v>
      </c>
      <c r="H2499" t="s">
        <v>173</v>
      </c>
      <c r="I2499" t="s">
        <v>232</v>
      </c>
      <c r="J2499" t="s">
        <v>96</v>
      </c>
      <c r="K2499" t="s">
        <v>57</v>
      </c>
      <c r="L2499" t="s">
        <v>128</v>
      </c>
      <c r="M2499">
        <v>1</v>
      </c>
      <c r="N2499" s="47">
        <v>364</v>
      </c>
      <c r="O2499" s="47">
        <v>0</v>
      </c>
      <c r="P2499" s="47">
        <v>0</v>
      </c>
      <c r="Q2499" s="47">
        <v>0</v>
      </c>
      <c r="R2499" s="47">
        <v>0</v>
      </c>
      <c r="S2499" s="47">
        <v>0</v>
      </c>
      <c r="T2499" s="47">
        <v>327.60000000000002</v>
      </c>
      <c r="U2499" s="47">
        <v>327.60000000000002</v>
      </c>
      <c r="V2499" t="s">
        <v>71</v>
      </c>
      <c r="W2499" t="s">
        <v>72</v>
      </c>
      <c r="X2499"/>
      <c r="Y2499" t="s">
        <v>240</v>
      </c>
      <c r="Z2499" s="43" t="str">
        <f>Raw_data[[#This Row],[Month]]&amp;Raw_data[[#This Row],[Locations]]&amp;Raw_data[[#This Row],[Looker2]]</f>
        <v>45292Hill CountryRTC</v>
      </c>
      <c r="AA2499" s="44" t="str">
        <f>IFERROR(VLOOKUP(Raw_data[[#This Row],[Description]],'LU Table'!$A$1:$B$50,2,0),"")</f>
        <v>RTC</v>
      </c>
      <c r="AB2499" s="44" t="str">
        <f>TRIM(MID(Raw_data[[#This Row],[Location]],LEN("Positive Recovery- ")+1,LEN(Raw_data[[#This Row],[Location]])))</f>
        <v>Hill Country</v>
      </c>
      <c r="AC2499" s="45">
        <f t="shared" si="39"/>
        <v>45292</v>
      </c>
      <c r="AD2499" s="44" t="str">
        <f>VLOOKUP(Raw_data[[#This Row],[Locations]]&amp;Raw_data[[#This Row],[Looker2]],Category!A:E,5,0)</f>
        <v>Company Owned</v>
      </c>
      <c r="AE2499" s="44" t="str">
        <f>Raw_data[[#This Row],[Locations]]&amp;Raw_data[[#This Row],[Looker2]]</f>
        <v>Hill CountryRTC</v>
      </c>
    </row>
    <row r="2500" spans="1:31">
      <c r="A2500" s="15">
        <v>45316</v>
      </c>
      <c r="B2500" s="15">
        <v>45315</v>
      </c>
      <c r="C2500" t="s">
        <v>9</v>
      </c>
      <c r="D2500">
        <v>208567</v>
      </c>
      <c r="E2500" t="s">
        <v>228</v>
      </c>
      <c r="F2500" t="s">
        <v>377</v>
      </c>
      <c r="G2500" t="s">
        <v>542</v>
      </c>
      <c r="H2500" t="s">
        <v>151</v>
      </c>
      <c r="I2500" t="s">
        <v>232</v>
      </c>
      <c r="J2500" t="s">
        <v>17</v>
      </c>
      <c r="K2500" t="s">
        <v>16</v>
      </c>
      <c r="L2500" t="s">
        <v>131</v>
      </c>
      <c r="M2500">
        <v>1</v>
      </c>
      <c r="N2500" s="47">
        <v>400</v>
      </c>
      <c r="O2500" s="47">
        <v>0</v>
      </c>
      <c r="P2500" s="47">
        <v>0</v>
      </c>
      <c r="Q2500" s="47">
        <v>0</v>
      </c>
      <c r="R2500" s="47">
        <v>0</v>
      </c>
      <c r="S2500" s="47">
        <v>0</v>
      </c>
      <c r="T2500" s="47">
        <v>400</v>
      </c>
      <c r="U2500" s="47">
        <v>0</v>
      </c>
      <c r="V2500" t="s">
        <v>71</v>
      </c>
      <c r="W2500" t="s">
        <v>72</v>
      </c>
      <c r="X2500"/>
      <c r="Y2500" t="s">
        <v>240</v>
      </c>
      <c r="Z2500" s="43" t="str">
        <f>Raw_data[[#This Row],[Month]]&amp;Raw_data[[#This Row],[Locations]]&amp;Raw_data[[#This Row],[Looker2]]</f>
        <v>45292Garden OaksRTC</v>
      </c>
      <c r="AA2500" s="44" t="str">
        <f>IFERROR(VLOOKUP(Raw_data[[#This Row],[Description]],'LU Table'!$A$1:$B$50,2,0),"")</f>
        <v>RTC</v>
      </c>
      <c r="AB2500" s="44" t="str">
        <f>TRIM(MID(Raw_data[[#This Row],[Location]],LEN("Positive Recovery- ")+1,LEN(Raw_data[[#This Row],[Location]])))</f>
        <v>Garden Oaks</v>
      </c>
      <c r="AC2500" s="45">
        <f t="shared" si="39"/>
        <v>45292</v>
      </c>
      <c r="AD2500" s="44" t="str">
        <f>VLOOKUP(Raw_data[[#This Row],[Locations]]&amp;Raw_data[[#This Row],[Looker2]],Category!A:E,5,0)</f>
        <v>Company Owned</v>
      </c>
      <c r="AE2500" s="44" t="str">
        <f>Raw_data[[#This Row],[Locations]]&amp;Raw_data[[#This Row],[Looker2]]</f>
        <v>Garden OaksRTC</v>
      </c>
    </row>
    <row r="2501" spans="1:31">
      <c r="A2501" s="15">
        <v>45316</v>
      </c>
      <c r="B2501" s="15">
        <v>45315</v>
      </c>
      <c r="C2501" t="s">
        <v>9</v>
      </c>
      <c r="D2501">
        <v>208568</v>
      </c>
      <c r="E2501" t="s">
        <v>991</v>
      </c>
      <c r="F2501" t="s">
        <v>992</v>
      </c>
      <c r="G2501" t="s">
        <v>993</v>
      </c>
      <c r="H2501" t="s">
        <v>152</v>
      </c>
      <c r="I2501" t="s">
        <v>232</v>
      </c>
      <c r="J2501" t="s">
        <v>90</v>
      </c>
      <c r="K2501" t="s">
        <v>16</v>
      </c>
      <c r="L2501" t="s">
        <v>131</v>
      </c>
      <c r="M2501">
        <v>1</v>
      </c>
      <c r="N2501" s="47">
        <v>535</v>
      </c>
      <c r="O2501" s="47">
        <v>0</v>
      </c>
      <c r="P2501" s="47">
        <v>0</v>
      </c>
      <c r="Q2501" s="47">
        <v>0</v>
      </c>
      <c r="R2501" s="47">
        <v>0</v>
      </c>
      <c r="S2501" s="47">
        <v>15</v>
      </c>
      <c r="T2501" s="47">
        <v>481.5</v>
      </c>
      <c r="U2501" s="47">
        <v>91.5</v>
      </c>
      <c r="V2501" t="s">
        <v>71</v>
      </c>
      <c r="W2501" t="s">
        <v>72</v>
      </c>
      <c r="X2501"/>
      <c r="Y2501" t="s">
        <v>240</v>
      </c>
      <c r="Z2501" s="43" t="str">
        <f>Raw_data[[#This Row],[Month]]&amp;Raw_data[[#This Row],[Locations]]&amp;Raw_data[[#This Row],[Looker2]]</f>
        <v>45292Garden OaksRTC</v>
      </c>
      <c r="AA2501" s="44" t="str">
        <f>IFERROR(VLOOKUP(Raw_data[[#This Row],[Description]],'LU Table'!$A$1:$B$50,2,0),"")</f>
        <v>RTC</v>
      </c>
      <c r="AB2501" s="44" t="str">
        <f>TRIM(MID(Raw_data[[#This Row],[Location]],LEN("Positive Recovery- ")+1,LEN(Raw_data[[#This Row],[Location]])))</f>
        <v>Garden Oaks</v>
      </c>
      <c r="AC2501" s="45">
        <f t="shared" si="39"/>
        <v>45292</v>
      </c>
      <c r="AD2501" s="44" t="str">
        <f>VLOOKUP(Raw_data[[#This Row],[Locations]]&amp;Raw_data[[#This Row],[Looker2]],Category!A:E,5,0)</f>
        <v>Company Owned</v>
      </c>
      <c r="AE2501" s="44" t="str">
        <f>Raw_data[[#This Row],[Locations]]&amp;Raw_data[[#This Row],[Looker2]]</f>
        <v>Garden OaksRTC</v>
      </c>
    </row>
    <row r="2502" spans="1:31">
      <c r="A2502" s="15">
        <v>45316</v>
      </c>
      <c r="B2502" s="15">
        <v>45315</v>
      </c>
      <c r="C2502" t="s">
        <v>9</v>
      </c>
      <c r="D2502">
        <v>208569</v>
      </c>
      <c r="E2502" t="s">
        <v>975</v>
      </c>
      <c r="F2502" t="s">
        <v>255</v>
      </c>
      <c r="G2502" t="s">
        <v>976</v>
      </c>
      <c r="H2502" t="s">
        <v>627</v>
      </c>
      <c r="I2502" t="s">
        <v>232</v>
      </c>
      <c r="J2502" t="s">
        <v>94</v>
      </c>
      <c r="K2502" t="s">
        <v>16</v>
      </c>
      <c r="L2502" t="s">
        <v>130</v>
      </c>
      <c r="M2502">
        <v>1</v>
      </c>
      <c r="N2502" s="47">
        <v>495</v>
      </c>
      <c r="O2502" s="47">
        <v>0</v>
      </c>
      <c r="P2502" s="47">
        <v>0</v>
      </c>
      <c r="Q2502" s="47">
        <v>0</v>
      </c>
      <c r="R2502" s="47">
        <v>0</v>
      </c>
      <c r="S2502" s="47">
        <v>495</v>
      </c>
      <c r="T2502" s="47">
        <v>445.5</v>
      </c>
      <c r="U2502" s="47">
        <v>445.5</v>
      </c>
      <c r="V2502" t="s">
        <v>71</v>
      </c>
      <c r="W2502" t="s">
        <v>72</v>
      </c>
      <c r="X2502"/>
      <c r="Y2502" t="s">
        <v>240</v>
      </c>
      <c r="Z2502" s="43" t="str">
        <f>Raw_data[[#This Row],[Month]]&amp;Raw_data[[#This Row],[Locations]]&amp;Raw_data[[#This Row],[Looker2]]</f>
        <v>45292Garden OaksRTC</v>
      </c>
      <c r="AA2502" s="44" t="str">
        <f>IFERROR(VLOOKUP(Raw_data[[#This Row],[Description]],'LU Table'!$A$1:$B$50,2,0),"")</f>
        <v>RTC</v>
      </c>
      <c r="AB2502" s="44" t="str">
        <f>TRIM(MID(Raw_data[[#This Row],[Location]],LEN("Positive Recovery- ")+1,LEN(Raw_data[[#This Row],[Location]])))</f>
        <v>Garden Oaks</v>
      </c>
      <c r="AC2502" s="45">
        <f t="shared" si="39"/>
        <v>45292</v>
      </c>
      <c r="AD2502" s="44" t="str">
        <f>VLOOKUP(Raw_data[[#This Row],[Locations]]&amp;Raw_data[[#This Row],[Looker2]],Category!A:E,5,0)</f>
        <v>Company Owned</v>
      </c>
      <c r="AE2502" s="44" t="str">
        <f>Raw_data[[#This Row],[Locations]]&amp;Raw_data[[#This Row],[Looker2]]</f>
        <v>Garden OaksRTC</v>
      </c>
    </row>
    <row r="2503" spans="1:31">
      <c r="A2503" s="15">
        <v>45316</v>
      </c>
      <c r="B2503" s="15">
        <v>45315</v>
      </c>
      <c r="C2503" t="s">
        <v>9</v>
      </c>
      <c r="D2503">
        <v>208570</v>
      </c>
      <c r="E2503" t="s">
        <v>949</v>
      </c>
      <c r="F2503" t="s">
        <v>950</v>
      </c>
      <c r="G2503" t="s">
        <v>382</v>
      </c>
      <c r="H2503" t="s">
        <v>171</v>
      </c>
      <c r="I2503" t="s">
        <v>232</v>
      </c>
      <c r="J2503" t="s">
        <v>93</v>
      </c>
      <c r="K2503" t="s">
        <v>107</v>
      </c>
      <c r="L2503" t="s">
        <v>131</v>
      </c>
      <c r="M2503">
        <v>1</v>
      </c>
      <c r="N2503" s="47">
        <v>230</v>
      </c>
      <c r="O2503" s="47">
        <v>0</v>
      </c>
      <c r="P2503" s="47">
        <v>0</v>
      </c>
      <c r="Q2503" s="47">
        <v>0</v>
      </c>
      <c r="R2503" s="47">
        <v>0</v>
      </c>
      <c r="S2503" s="47">
        <v>230</v>
      </c>
      <c r="T2503" s="47">
        <v>207</v>
      </c>
      <c r="U2503" s="47">
        <v>207</v>
      </c>
      <c r="V2503" t="s">
        <v>71</v>
      </c>
      <c r="W2503" t="s">
        <v>72</v>
      </c>
      <c r="X2503"/>
      <c r="Y2503" t="s">
        <v>240</v>
      </c>
      <c r="Z2503" s="43" t="str">
        <f>Raw_data[[#This Row],[Month]]&amp;Raw_data[[#This Row],[Locations]]&amp;Raw_data[[#This Row],[Looker2]]</f>
        <v>45292Dallas Ft WorthRTC</v>
      </c>
      <c r="AA2503" s="44" t="str">
        <f>IFERROR(VLOOKUP(Raw_data[[#This Row],[Description]],'LU Table'!$A$1:$B$50,2,0),"")</f>
        <v>RTC</v>
      </c>
      <c r="AB2503" s="44" t="str">
        <f>TRIM(MID(Raw_data[[#This Row],[Location]],LEN("Positive Recovery- ")+1,LEN(Raw_data[[#This Row],[Location]])))</f>
        <v>Dallas Ft Worth</v>
      </c>
      <c r="AC2503" s="45">
        <f t="shared" si="39"/>
        <v>45292</v>
      </c>
      <c r="AD2503" s="44" t="str">
        <f>VLOOKUP(Raw_data[[#This Row],[Locations]]&amp;Raw_data[[#This Row],[Looker2]],Category!A:E,5,0)</f>
        <v>Company Owned</v>
      </c>
      <c r="AE2503" s="44" t="str">
        <f>Raw_data[[#This Row],[Locations]]&amp;Raw_data[[#This Row],[Looker2]]</f>
        <v>Dallas Ft WorthRTC</v>
      </c>
    </row>
    <row r="2504" spans="1:31">
      <c r="A2504" s="15">
        <v>45316</v>
      </c>
      <c r="B2504" s="15">
        <v>45315</v>
      </c>
      <c r="C2504" t="s">
        <v>9</v>
      </c>
      <c r="D2504">
        <v>208571</v>
      </c>
      <c r="E2504" t="s">
        <v>677</v>
      </c>
      <c r="F2504" t="s">
        <v>543</v>
      </c>
      <c r="G2504" t="s">
        <v>508</v>
      </c>
      <c r="H2504" t="s">
        <v>164</v>
      </c>
      <c r="I2504" t="s">
        <v>232</v>
      </c>
      <c r="J2504" t="s">
        <v>88</v>
      </c>
      <c r="K2504" t="s">
        <v>57</v>
      </c>
      <c r="L2504" t="s">
        <v>129</v>
      </c>
      <c r="M2504">
        <v>1</v>
      </c>
      <c r="N2504" s="47">
        <v>400</v>
      </c>
      <c r="O2504" s="47">
        <v>0</v>
      </c>
      <c r="P2504" s="47">
        <v>0</v>
      </c>
      <c r="Q2504" s="47">
        <v>0</v>
      </c>
      <c r="R2504" s="47">
        <v>0</v>
      </c>
      <c r="S2504" s="47">
        <v>0</v>
      </c>
      <c r="T2504" s="47">
        <v>360</v>
      </c>
      <c r="U2504" s="47">
        <v>40</v>
      </c>
      <c r="V2504" t="s">
        <v>71</v>
      </c>
      <c r="W2504" t="s">
        <v>72</v>
      </c>
      <c r="X2504"/>
      <c r="Y2504" t="s">
        <v>240</v>
      </c>
      <c r="Z2504" s="43" t="str">
        <f>Raw_data[[#This Row],[Month]]&amp;Raw_data[[#This Row],[Locations]]&amp;Raw_data[[#This Row],[Looker2]]</f>
        <v>45292Hill CountryRTC</v>
      </c>
      <c r="AA2504" s="44" t="str">
        <f>IFERROR(VLOOKUP(Raw_data[[#This Row],[Description]],'LU Table'!$A$1:$B$50,2,0),"")</f>
        <v>RTC</v>
      </c>
      <c r="AB2504" s="44" t="str">
        <f>TRIM(MID(Raw_data[[#This Row],[Location]],LEN("Positive Recovery- ")+1,LEN(Raw_data[[#This Row],[Location]])))</f>
        <v>Hill Country</v>
      </c>
      <c r="AC2504" s="45">
        <f t="shared" si="39"/>
        <v>45292</v>
      </c>
      <c r="AD2504" s="44" t="str">
        <f>VLOOKUP(Raw_data[[#This Row],[Locations]]&amp;Raw_data[[#This Row],[Looker2]],Category!A:E,5,0)</f>
        <v>Company Owned</v>
      </c>
      <c r="AE2504" s="44" t="str">
        <f>Raw_data[[#This Row],[Locations]]&amp;Raw_data[[#This Row],[Looker2]]</f>
        <v>Hill CountryRTC</v>
      </c>
    </row>
    <row r="2505" spans="1:31">
      <c r="A2505" s="15">
        <v>45316</v>
      </c>
      <c r="B2505" s="15">
        <v>45315</v>
      </c>
      <c r="C2505" t="s">
        <v>9</v>
      </c>
      <c r="D2505">
        <v>208572</v>
      </c>
      <c r="E2505" t="s">
        <v>116</v>
      </c>
      <c r="F2505" t="s">
        <v>272</v>
      </c>
      <c r="G2505" t="s">
        <v>273</v>
      </c>
      <c r="H2505" t="s">
        <v>151</v>
      </c>
      <c r="I2505" t="s">
        <v>232</v>
      </c>
      <c r="J2505" t="s">
        <v>89</v>
      </c>
      <c r="K2505" t="s">
        <v>16</v>
      </c>
      <c r="L2505" t="s">
        <v>131</v>
      </c>
      <c r="M2505">
        <v>1</v>
      </c>
      <c r="N2505" s="47">
        <v>425</v>
      </c>
      <c r="O2505" s="47">
        <v>0</v>
      </c>
      <c r="P2505" s="47">
        <v>0</v>
      </c>
      <c r="Q2505" s="47">
        <v>0</v>
      </c>
      <c r="R2505" s="47">
        <v>0</v>
      </c>
      <c r="S2505" s="47">
        <v>0</v>
      </c>
      <c r="T2505" s="47">
        <v>382.5</v>
      </c>
      <c r="U2505" s="47">
        <v>-42.5</v>
      </c>
      <c r="V2505" t="s">
        <v>71</v>
      </c>
      <c r="W2505" t="s">
        <v>72</v>
      </c>
      <c r="X2505"/>
      <c r="Y2505" t="s">
        <v>240</v>
      </c>
      <c r="Z2505" s="43" t="str">
        <f>Raw_data[[#This Row],[Month]]&amp;Raw_data[[#This Row],[Locations]]&amp;Raw_data[[#This Row],[Looker2]]</f>
        <v>45292Garden OaksRTC</v>
      </c>
      <c r="AA2505" s="44" t="str">
        <f>IFERROR(VLOOKUP(Raw_data[[#This Row],[Description]],'LU Table'!$A$1:$B$50,2,0),"")</f>
        <v>RTC</v>
      </c>
      <c r="AB2505" s="44" t="str">
        <f>TRIM(MID(Raw_data[[#This Row],[Location]],LEN("Positive Recovery- ")+1,LEN(Raw_data[[#This Row],[Location]])))</f>
        <v>Garden Oaks</v>
      </c>
      <c r="AC2505" s="45">
        <f t="shared" si="39"/>
        <v>45292</v>
      </c>
      <c r="AD2505" s="44" t="str">
        <f>VLOOKUP(Raw_data[[#This Row],[Locations]]&amp;Raw_data[[#This Row],[Looker2]],Category!A:E,5,0)</f>
        <v>Company Owned</v>
      </c>
      <c r="AE2505" s="44" t="str">
        <f>Raw_data[[#This Row],[Locations]]&amp;Raw_data[[#This Row],[Looker2]]</f>
        <v>Garden OaksRTC</v>
      </c>
    </row>
    <row r="2506" spans="1:31">
      <c r="A2506" s="15">
        <v>45316</v>
      </c>
      <c r="B2506" s="15">
        <v>45315</v>
      </c>
      <c r="C2506" t="s">
        <v>9</v>
      </c>
      <c r="D2506">
        <v>208574</v>
      </c>
      <c r="E2506" t="s">
        <v>1096</v>
      </c>
      <c r="F2506" t="s">
        <v>282</v>
      </c>
      <c r="G2506" t="s">
        <v>1097</v>
      </c>
      <c r="H2506" t="s">
        <v>627</v>
      </c>
      <c r="I2506" t="s">
        <v>232</v>
      </c>
      <c r="J2506" t="s">
        <v>94</v>
      </c>
      <c r="K2506" t="s">
        <v>16</v>
      </c>
      <c r="L2506" t="s">
        <v>130</v>
      </c>
      <c r="M2506">
        <v>1</v>
      </c>
      <c r="N2506" s="47">
        <v>495</v>
      </c>
      <c r="O2506" s="47">
        <v>0</v>
      </c>
      <c r="P2506" s="47">
        <v>0</v>
      </c>
      <c r="Q2506" s="47">
        <v>0</v>
      </c>
      <c r="R2506" s="47">
        <v>0</v>
      </c>
      <c r="S2506" s="47">
        <v>495</v>
      </c>
      <c r="T2506" s="47">
        <v>445.5</v>
      </c>
      <c r="U2506" s="47">
        <v>445.5</v>
      </c>
      <c r="V2506" t="s">
        <v>71</v>
      </c>
      <c r="W2506" t="s">
        <v>72</v>
      </c>
      <c r="X2506"/>
      <c r="Y2506" t="s">
        <v>240</v>
      </c>
      <c r="Z2506" s="43" t="str">
        <f>Raw_data[[#This Row],[Month]]&amp;Raw_data[[#This Row],[Locations]]&amp;Raw_data[[#This Row],[Looker2]]</f>
        <v>45292Garden OaksRTC</v>
      </c>
      <c r="AA2506" s="44" t="str">
        <f>IFERROR(VLOOKUP(Raw_data[[#This Row],[Description]],'LU Table'!$A$1:$B$50,2,0),"")</f>
        <v>RTC</v>
      </c>
      <c r="AB2506" s="44" t="str">
        <f>TRIM(MID(Raw_data[[#This Row],[Location]],LEN("Positive Recovery- ")+1,LEN(Raw_data[[#This Row],[Location]])))</f>
        <v>Garden Oaks</v>
      </c>
      <c r="AC2506" s="45">
        <f t="shared" si="39"/>
        <v>45292</v>
      </c>
      <c r="AD2506" s="44" t="str">
        <f>VLOOKUP(Raw_data[[#This Row],[Locations]]&amp;Raw_data[[#This Row],[Looker2]],Category!A:E,5,0)</f>
        <v>Company Owned</v>
      </c>
      <c r="AE2506" s="44" t="str">
        <f>Raw_data[[#This Row],[Locations]]&amp;Raw_data[[#This Row],[Looker2]]</f>
        <v>Garden OaksRTC</v>
      </c>
    </row>
    <row r="2507" spans="1:31">
      <c r="A2507" s="15">
        <v>45316</v>
      </c>
      <c r="B2507" s="15">
        <v>45315</v>
      </c>
      <c r="C2507" t="s">
        <v>9</v>
      </c>
      <c r="D2507">
        <v>208575</v>
      </c>
      <c r="E2507" t="s">
        <v>1046</v>
      </c>
      <c r="F2507" t="s">
        <v>1047</v>
      </c>
      <c r="G2507" t="s">
        <v>1048</v>
      </c>
      <c r="H2507" t="s">
        <v>164</v>
      </c>
      <c r="I2507" t="s">
        <v>232</v>
      </c>
      <c r="J2507" t="s">
        <v>88</v>
      </c>
      <c r="K2507" t="s">
        <v>57</v>
      </c>
      <c r="L2507" t="s">
        <v>131</v>
      </c>
      <c r="M2507">
        <v>1</v>
      </c>
      <c r="N2507" s="47">
        <v>400</v>
      </c>
      <c r="O2507" s="47">
        <v>0</v>
      </c>
      <c r="P2507" s="47">
        <v>0</v>
      </c>
      <c r="Q2507" s="47">
        <v>0</v>
      </c>
      <c r="R2507" s="47">
        <v>0</v>
      </c>
      <c r="S2507" s="47">
        <v>0</v>
      </c>
      <c r="T2507" s="47">
        <v>360</v>
      </c>
      <c r="U2507" s="47">
        <v>0</v>
      </c>
      <c r="V2507" t="s">
        <v>71</v>
      </c>
      <c r="W2507" t="s">
        <v>72</v>
      </c>
      <c r="X2507"/>
      <c r="Y2507" t="s">
        <v>240</v>
      </c>
      <c r="Z2507" s="43" t="str">
        <f>Raw_data[[#This Row],[Month]]&amp;Raw_data[[#This Row],[Locations]]&amp;Raw_data[[#This Row],[Looker2]]</f>
        <v>45292Hill CountryRTC</v>
      </c>
      <c r="AA2507" s="44" t="str">
        <f>IFERROR(VLOOKUP(Raw_data[[#This Row],[Description]],'LU Table'!$A$1:$B$50,2,0),"")</f>
        <v>RTC</v>
      </c>
      <c r="AB2507" s="44" t="str">
        <f>TRIM(MID(Raw_data[[#This Row],[Location]],LEN("Positive Recovery- ")+1,LEN(Raw_data[[#This Row],[Location]])))</f>
        <v>Hill Country</v>
      </c>
      <c r="AC2507" s="45">
        <f t="shared" si="39"/>
        <v>45292</v>
      </c>
      <c r="AD2507" s="44" t="str">
        <f>VLOOKUP(Raw_data[[#This Row],[Locations]]&amp;Raw_data[[#This Row],[Looker2]],Category!A:E,5,0)</f>
        <v>Company Owned</v>
      </c>
      <c r="AE2507" s="44" t="str">
        <f>Raw_data[[#This Row],[Locations]]&amp;Raw_data[[#This Row],[Looker2]]</f>
        <v>Hill CountryRTC</v>
      </c>
    </row>
    <row r="2508" spans="1:31">
      <c r="A2508" s="15">
        <v>45316</v>
      </c>
      <c r="B2508" s="15">
        <v>45315</v>
      </c>
      <c r="C2508" t="s">
        <v>9</v>
      </c>
      <c r="D2508">
        <v>208576</v>
      </c>
      <c r="E2508" t="s">
        <v>1076</v>
      </c>
      <c r="F2508" t="s">
        <v>1077</v>
      </c>
      <c r="G2508" t="s">
        <v>1078</v>
      </c>
      <c r="H2508" t="s">
        <v>151</v>
      </c>
      <c r="I2508" t="s">
        <v>232</v>
      </c>
      <c r="J2508" t="s">
        <v>89</v>
      </c>
      <c r="K2508" t="s">
        <v>16</v>
      </c>
      <c r="L2508" t="s">
        <v>131</v>
      </c>
      <c r="M2508">
        <v>1</v>
      </c>
      <c r="N2508" s="47">
        <v>425</v>
      </c>
      <c r="O2508" s="47">
        <v>0</v>
      </c>
      <c r="P2508" s="47">
        <v>0</v>
      </c>
      <c r="Q2508" s="47">
        <v>0</v>
      </c>
      <c r="R2508" s="47">
        <v>0</v>
      </c>
      <c r="S2508" s="47">
        <v>0</v>
      </c>
      <c r="T2508" s="47">
        <v>382.5</v>
      </c>
      <c r="U2508" s="47">
        <v>-42.5</v>
      </c>
      <c r="V2508" t="s">
        <v>71</v>
      </c>
      <c r="W2508" t="s">
        <v>72</v>
      </c>
      <c r="X2508"/>
      <c r="Y2508" t="s">
        <v>240</v>
      </c>
      <c r="Z2508" s="43" t="str">
        <f>Raw_data[[#This Row],[Month]]&amp;Raw_data[[#This Row],[Locations]]&amp;Raw_data[[#This Row],[Looker2]]</f>
        <v>45292Garden OaksRTC</v>
      </c>
      <c r="AA2508" s="44" t="str">
        <f>IFERROR(VLOOKUP(Raw_data[[#This Row],[Description]],'LU Table'!$A$1:$B$50,2,0),"")</f>
        <v>RTC</v>
      </c>
      <c r="AB2508" s="44" t="str">
        <f>TRIM(MID(Raw_data[[#This Row],[Location]],LEN("Positive Recovery- ")+1,LEN(Raw_data[[#This Row],[Location]])))</f>
        <v>Garden Oaks</v>
      </c>
      <c r="AC2508" s="45">
        <f t="shared" si="39"/>
        <v>45292</v>
      </c>
      <c r="AD2508" s="44" t="str">
        <f>VLOOKUP(Raw_data[[#This Row],[Locations]]&amp;Raw_data[[#This Row],[Looker2]],Category!A:E,5,0)</f>
        <v>Company Owned</v>
      </c>
      <c r="AE2508" s="44" t="str">
        <f>Raw_data[[#This Row],[Locations]]&amp;Raw_data[[#This Row],[Looker2]]</f>
        <v>Garden OaksRTC</v>
      </c>
    </row>
    <row r="2509" spans="1:31">
      <c r="A2509" s="15">
        <v>45316</v>
      </c>
      <c r="B2509" s="15">
        <v>45315</v>
      </c>
      <c r="C2509" t="s">
        <v>9</v>
      </c>
      <c r="D2509">
        <v>208577</v>
      </c>
      <c r="E2509" t="s">
        <v>122</v>
      </c>
      <c r="F2509" t="s">
        <v>441</v>
      </c>
      <c r="G2509" t="s">
        <v>442</v>
      </c>
      <c r="H2509" t="s">
        <v>627</v>
      </c>
      <c r="I2509" t="s">
        <v>232</v>
      </c>
      <c r="J2509" t="s">
        <v>94</v>
      </c>
      <c r="K2509" t="s">
        <v>16</v>
      </c>
      <c r="L2509" t="s">
        <v>130</v>
      </c>
      <c r="M2509">
        <v>1</v>
      </c>
      <c r="N2509" s="47">
        <v>495</v>
      </c>
      <c r="O2509" s="47">
        <v>0</v>
      </c>
      <c r="P2509" s="47">
        <v>0</v>
      </c>
      <c r="Q2509" s="47">
        <v>0</v>
      </c>
      <c r="R2509" s="47">
        <v>0</v>
      </c>
      <c r="S2509" s="47">
        <v>495</v>
      </c>
      <c r="T2509" s="47">
        <v>445.5</v>
      </c>
      <c r="U2509" s="47">
        <v>445.5</v>
      </c>
      <c r="V2509" t="s">
        <v>71</v>
      </c>
      <c r="W2509" t="s">
        <v>72</v>
      </c>
      <c r="X2509"/>
      <c r="Y2509" t="s">
        <v>240</v>
      </c>
      <c r="Z2509" s="43" t="str">
        <f>Raw_data[[#This Row],[Month]]&amp;Raw_data[[#This Row],[Locations]]&amp;Raw_data[[#This Row],[Looker2]]</f>
        <v>45292Garden OaksRTC</v>
      </c>
      <c r="AA2509" s="44" t="str">
        <f>IFERROR(VLOOKUP(Raw_data[[#This Row],[Description]],'LU Table'!$A$1:$B$50,2,0),"")</f>
        <v>RTC</v>
      </c>
      <c r="AB2509" s="44" t="str">
        <f>TRIM(MID(Raw_data[[#This Row],[Location]],LEN("Positive Recovery- ")+1,LEN(Raw_data[[#This Row],[Location]])))</f>
        <v>Garden Oaks</v>
      </c>
      <c r="AC2509" s="45">
        <f t="shared" si="39"/>
        <v>45292</v>
      </c>
      <c r="AD2509" s="44" t="str">
        <f>VLOOKUP(Raw_data[[#This Row],[Locations]]&amp;Raw_data[[#This Row],[Looker2]],Category!A:E,5,0)</f>
        <v>Company Owned</v>
      </c>
      <c r="AE2509" s="44" t="str">
        <f>Raw_data[[#This Row],[Locations]]&amp;Raw_data[[#This Row],[Looker2]]</f>
        <v>Garden OaksRTC</v>
      </c>
    </row>
    <row r="2510" spans="1:31">
      <c r="A2510" s="15">
        <v>45316</v>
      </c>
      <c r="B2510" s="15">
        <v>45315</v>
      </c>
      <c r="C2510" t="s">
        <v>9</v>
      </c>
      <c r="D2510">
        <v>208578</v>
      </c>
      <c r="E2510" t="s">
        <v>691</v>
      </c>
      <c r="F2510" t="s">
        <v>314</v>
      </c>
      <c r="G2510" t="s">
        <v>692</v>
      </c>
      <c r="H2510" t="s">
        <v>627</v>
      </c>
      <c r="I2510" t="s">
        <v>232</v>
      </c>
      <c r="J2510" t="s">
        <v>94</v>
      </c>
      <c r="K2510" t="s">
        <v>107</v>
      </c>
      <c r="L2510" t="s">
        <v>130</v>
      </c>
      <c r="M2510">
        <v>1</v>
      </c>
      <c r="N2510" s="47">
        <v>495</v>
      </c>
      <c r="O2510" s="47">
        <v>0</v>
      </c>
      <c r="P2510" s="47">
        <v>0</v>
      </c>
      <c r="Q2510" s="47">
        <v>0</v>
      </c>
      <c r="R2510" s="47">
        <v>0</v>
      </c>
      <c r="S2510" s="47">
        <v>495</v>
      </c>
      <c r="T2510" s="47">
        <v>445.5</v>
      </c>
      <c r="U2510" s="47">
        <v>445.5</v>
      </c>
      <c r="V2510" t="s">
        <v>71</v>
      </c>
      <c r="W2510" t="s">
        <v>72</v>
      </c>
      <c r="X2510"/>
      <c r="Y2510" t="s">
        <v>240</v>
      </c>
      <c r="Z2510" s="43" t="str">
        <f>Raw_data[[#This Row],[Month]]&amp;Raw_data[[#This Row],[Locations]]&amp;Raw_data[[#This Row],[Looker2]]</f>
        <v>45292Dallas Ft WorthRTC</v>
      </c>
      <c r="AA2510" s="44" t="str">
        <f>IFERROR(VLOOKUP(Raw_data[[#This Row],[Description]],'LU Table'!$A$1:$B$50,2,0),"")</f>
        <v>RTC</v>
      </c>
      <c r="AB2510" s="44" t="str">
        <f>TRIM(MID(Raw_data[[#This Row],[Location]],LEN("Positive Recovery- ")+1,LEN(Raw_data[[#This Row],[Location]])))</f>
        <v>Dallas Ft Worth</v>
      </c>
      <c r="AC2510" s="45">
        <f t="shared" si="39"/>
        <v>45292</v>
      </c>
      <c r="AD2510" s="44" t="str">
        <f>VLOOKUP(Raw_data[[#This Row],[Locations]]&amp;Raw_data[[#This Row],[Looker2]],Category!A:E,5,0)</f>
        <v>Company Owned</v>
      </c>
      <c r="AE2510" s="44" t="str">
        <f>Raw_data[[#This Row],[Locations]]&amp;Raw_data[[#This Row],[Looker2]]</f>
        <v>Dallas Ft WorthRTC</v>
      </c>
    </row>
    <row r="2511" spans="1:31">
      <c r="A2511" s="15">
        <v>45316</v>
      </c>
      <c r="B2511" s="15">
        <v>45315</v>
      </c>
      <c r="C2511" t="s">
        <v>9</v>
      </c>
      <c r="D2511">
        <v>208579</v>
      </c>
      <c r="E2511" t="s">
        <v>1118</v>
      </c>
      <c r="F2511" t="s">
        <v>351</v>
      </c>
      <c r="G2511" t="s">
        <v>1119</v>
      </c>
      <c r="H2511" t="s">
        <v>151</v>
      </c>
      <c r="I2511" t="s">
        <v>232</v>
      </c>
      <c r="J2511" t="s">
        <v>88</v>
      </c>
      <c r="K2511" t="s">
        <v>16</v>
      </c>
      <c r="L2511" t="s">
        <v>130</v>
      </c>
      <c r="M2511">
        <v>1</v>
      </c>
      <c r="N2511" s="47">
        <v>500</v>
      </c>
      <c r="O2511" s="47">
        <v>0</v>
      </c>
      <c r="P2511" s="47">
        <v>0</v>
      </c>
      <c r="Q2511" s="47">
        <v>0</v>
      </c>
      <c r="R2511" s="47">
        <v>0</v>
      </c>
      <c r="S2511" s="47">
        <v>0</v>
      </c>
      <c r="T2511" s="47">
        <v>450</v>
      </c>
      <c r="U2511" s="47">
        <v>50</v>
      </c>
      <c r="V2511" t="s">
        <v>71</v>
      </c>
      <c r="W2511" t="s">
        <v>72</v>
      </c>
      <c r="X2511"/>
      <c r="Y2511" t="s">
        <v>240</v>
      </c>
      <c r="Z2511" s="43" t="str">
        <f>Raw_data[[#This Row],[Month]]&amp;Raw_data[[#This Row],[Locations]]&amp;Raw_data[[#This Row],[Looker2]]</f>
        <v>45292Garden OaksRTC</v>
      </c>
      <c r="AA2511" s="44" t="str">
        <f>IFERROR(VLOOKUP(Raw_data[[#This Row],[Description]],'LU Table'!$A$1:$B$50,2,0),"")</f>
        <v>RTC</v>
      </c>
      <c r="AB2511" s="44" t="str">
        <f>TRIM(MID(Raw_data[[#This Row],[Location]],LEN("Positive Recovery- ")+1,LEN(Raw_data[[#This Row],[Location]])))</f>
        <v>Garden Oaks</v>
      </c>
      <c r="AC2511" s="45">
        <f t="shared" si="39"/>
        <v>45292</v>
      </c>
      <c r="AD2511" s="44" t="str">
        <f>VLOOKUP(Raw_data[[#This Row],[Locations]]&amp;Raw_data[[#This Row],[Looker2]],Category!A:E,5,0)</f>
        <v>Company Owned</v>
      </c>
      <c r="AE2511" s="44" t="str">
        <f>Raw_data[[#This Row],[Locations]]&amp;Raw_data[[#This Row],[Looker2]]</f>
        <v>Garden OaksRTC</v>
      </c>
    </row>
    <row r="2512" spans="1:31">
      <c r="A2512" s="15">
        <v>45316</v>
      </c>
      <c r="B2512" s="15">
        <v>45315</v>
      </c>
      <c r="C2512" t="s">
        <v>9</v>
      </c>
      <c r="D2512">
        <v>208580</v>
      </c>
      <c r="E2512" t="s">
        <v>997</v>
      </c>
      <c r="F2512" t="s">
        <v>351</v>
      </c>
      <c r="G2512" t="s">
        <v>408</v>
      </c>
      <c r="H2512" t="s">
        <v>151</v>
      </c>
      <c r="I2512" t="s">
        <v>232</v>
      </c>
      <c r="J2512" t="s">
        <v>806</v>
      </c>
      <c r="K2512" t="s">
        <v>107</v>
      </c>
      <c r="L2512" t="s">
        <v>130</v>
      </c>
      <c r="M2512">
        <v>1</v>
      </c>
      <c r="N2512" s="47">
        <v>470</v>
      </c>
      <c r="O2512" s="47">
        <v>0</v>
      </c>
      <c r="P2512" s="47">
        <v>0</v>
      </c>
      <c r="Q2512" s="47">
        <v>0</v>
      </c>
      <c r="R2512" s="47">
        <v>0</v>
      </c>
      <c r="S2512" s="47">
        <v>470</v>
      </c>
      <c r="T2512" s="47">
        <v>423</v>
      </c>
      <c r="U2512" s="47">
        <v>423</v>
      </c>
      <c r="V2512" t="s">
        <v>71</v>
      </c>
      <c r="W2512" t="s">
        <v>72</v>
      </c>
      <c r="X2512"/>
      <c r="Y2512" t="s">
        <v>240</v>
      </c>
      <c r="Z2512" s="43" t="str">
        <f>Raw_data[[#This Row],[Month]]&amp;Raw_data[[#This Row],[Locations]]&amp;Raw_data[[#This Row],[Looker2]]</f>
        <v>45292Dallas Ft WorthRTC</v>
      </c>
      <c r="AA2512" s="44" t="str">
        <f>IFERROR(VLOOKUP(Raw_data[[#This Row],[Description]],'LU Table'!$A$1:$B$50,2,0),"")</f>
        <v>RTC</v>
      </c>
      <c r="AB2512" s="44" t="str">
        <f>TRIM(MID(Raw_data[[#This Row],[Location]],LEN("Positive Recovery- ")+1,LEN(Raw_data[[#This Row],[Location]])))</f>
        <v>Dallas Ft Worth</v>
      </c>
      <c r="AC2512" s="45">
        <f t="shared" si="39"/>
        <v>45292</v>
      </c>
      <c r="AD2512" s="44" t="str">
        <f>VLOOKUP(Raw_data[[#This Row],[Locations]]&amp;Raw_data[[#This Row],[Looker2]],Category!A:E,5,0)</f>
        <v>Company Owned</v>
      </c>
      <c r="AE2512" s="44" t="str">
        <f>Raw_data[[#This Row],[Locations]]&amp;Raw_data[[#This Row],[Looker2]]</f>
        <v>Dallas Ft WorthRTC</v>
      </c>
    </row>
    <row r="2513" spans="1:31">
      <c r="A2513" s="15">
        <v>45316</v>
      </c>
      <c r="B2513" s="15">
        <v>45315</v>
      </c>
      <c r="C2513" t="s">
        <v>9</v>
      </c>
      <c r="D2513">
        <v>208581</v>
      </c>
      <c r="E2513" t="s">
        <v>1033</v>
      </c>
      <c r="F2513" t="s">
        <v>1034</v>
      </c>
      <c r="G2513" t="s">
        <v>1035</v>
      </c>
      <c r="H2513" t="s">
        <v>151</v>
      </c>
      <c r="I2513" t="s">
        <v>232</v>
      </c>
      <c r="J2513" t="s">
        <v>92</v>
      </c>
      <c r="K2513" t="s">
        <v>16</v>
      </c>
      <c r="L2513" t="s">
        <v>130</v>
      </c>
      <c r="M2513">
        <v>1</v>
      </c>
      <c r="N2513" s="47">
        <v>475</v>
      </c>
      <c r="O2513" s="47">
        <v>0</v>
      </c>
      <c r="P2513" s="47">
        <v>0</v>
      </c>
      <c r="Q2513" s="47">
        <v>0</v>
      </c>
      <c r="R2513" s="47">
        <v>0</v>
      </c>
      <c r="S2513" s="47">
        <v>475</v>
      </c>
      <c r="T2513" s="47">
        <v>427.5</v>
      </c>
      <c r="U2513" s="47">
        <v>427.5</v>
      </c>
      <c r="V2513" t="s">
        <v>71</v>
      </c>
      <c r="W2513" t="s">
        <v>72</v>
      </c>
      <c r="X2513"/>
      <c r="Y2513" t="s">
        <v>240</v>
      </c>
      <c r="Z2513" s="43" t="str">
        <f>Raw_data[[#This Row],[Month]]&amp;Raw_data[[#This Row],[Locations]]&amp;Raw_data[[#This Row],[Looker2]]</f>
        <v>45292Garden OaksRTC</v>
      </c>
      <c r="AA2513" s="44" t="str">
        <f>IFERROR(VLOOKUP(Raw_data[[#This Row],[Description]],'LU Table'!$A$1:$B$50,2,0),"")</f>
        <v>RTC</v>
      </c>
      <c r="AB2513" s="44" t="str">
        <f>TRIM(MID(Raw_data[[#This Row],[Location]],LEN("Positive Recovery- ")+1,LEN(Raw_data[[#This Row],[Location]])))</f>
        <v>Garden Oaks</v>
      </c>
      <c r="AC2513" s="45">
        <f t="shared" si="39"/>
        <v>45292</v>
      </c>
      <c r="AD2513" s="44" t="str">
        <f>VLOOKUP(Raw_data[[#This Row],[Locations]]&amp;Raw_data[[#This Row],[Looker2]],Category!A:E,5,0)</f>
        <v>Company Owned</v>
      </c>
      <c r="AE2513" s="44" t="str">
        <f>Raw_data[[#This Row],[Locations]]&amp;Raw_data[[#This Row],[Looker2]]</f>
        <v>Garden OaksRTC</v>
      </c>
    </row>
    <row r="2514" spans="1:31">
      <c r="A2514" s="15">
        <v>45316</v>
      </c>
      <c r="B2514" s="15">
        <v>45315</v>
      </c>
      <c r="C2514" t="s">
        <v>9</v>
      </c>
      <c r="D2514">
        <v>208583</v>
      </c>
      <c r="E2514" t="s">
        <v>969</v>
      </c>
      <c r="F2514" t="s">
        <v>307</v>
      </c>
      <c r="G2514" t="s">
        <v>276</v>
      </c>
      <c r="H2514" t="s">
        <v>173</v>
      </c>
      <c r="I2514" t="s">
        <v>232</v>
      </c>
      <c r="J2514" t="s">
        <v>96</v>
      </c>
      <c r="K2514" t="s">
        <v>107</v>
      </c>
      <c r="L2514" t="s">
        <v>130</v>
      </c>
      <c r="M2514">
        <v>1</v>
      </c>
      <c r="N2514" s="47">
        <v>364</v>
      </c>
      <c r="O2514" s="47">
        <v>0</v>
      </c>
      <c r="P2514" s="47">
        <v>0</v>
      </c>
      <c r="Q2514" s="47">
        <v>0</v>
      </c>
      <c r="R2514" s="47">
        <v>0</v>
      </c>
      <c r="S2514" s="47">
        <v>0</v>
      </c>
      <c r="T2514" s="47">
        <v>327.60000000000002</v>
      </c>
      <c r="U2514" s="47">
        <v>-36.4</v>
      </c>
      <c r="V2514" t="s">
        <v>71</v>
      </c>
      <c r="W2514" t="s">
        <v>72</v>
      </c>
      <c r="X2514"/>
      <c r="Y2514" t="s">
        <v>240</v>
      </c>
      <c r="Z2514" s="43" t="str">
        <f>Raw_data[[#This Row],[Month]]&amp;Raw_data[[#This Row],[Locations]]&amp;Raw_data[[#This Row],[Looker2]]</f>
        <v>45292Dallas Ft WorthRTC</v>
      </c>
      <c r="AA2514" s="44" t="str">
        <f>IFERROR(VLOOKUP(Raw_data[[#This Row],[Description]],'LU Table'!$A$1:$B$50,2,0),"")</f>
        <v>RTC</v>
      </c>
      <c r="AB2514" s="44" t="str">
        <f>TRIM(MID(Raw_data[[#This Row],[Location]],LEN("Positive Recovery- ")+1,LEN(Raw_data[[#This Row],[Location]])))</f>
        <v>Dallas Ft Worth</v>
      </c>
      <c r="AC2514" s="45">
        <f t="shared" si="39"/>
        <v>45292</v>
      </c>
      <c r="AD2514" s="44" t="str">
        <f>VLOOKUP(Raw_data[[#This Row],[Locations]]&amp;Raw_data[[#This Row],[Looker2]],Category!A:E,5,0)</f>
        <v>Company Owned</v>
      </c>
      <c r="AE2514" s="44" t="str">
        <f>Raw_data[[#This Row],[Locations]]&amp;Raw_data[[#This Row],[Looker2]]</f>
        <v>Dallas Ft WorthRTC</v>
      </c>
    </row>
    <row r="2515" spans="1:31">
      <c r="A2515" s="15">
        <v>45316</v>
      </c>
      <c r="B2515" s="15">
        <v>45315</v>
      </c>
      <c r="C2515" t="s">
        <v>9</v>
      </c>
      <c r="D2515">
        <v>208584</v>
      </c>
      <c r="E2515" t="s">
        <v>1079</v>
      </c>
      <c r="F2515" t="s">
        <v>1080</v>
      </c>
      <c r="G2515" t="s">
        <v>1081</v>
      </c>
      <c r="H2515" t="s">
        <v>154</v>
      </c>
      <c r="I2515" t="s">
        <v>232</v>
      </c>
      <c r="J2515" t="s">
        <v>93</v>
      </c>
      <c r="K2515" t="s">
        <v>107</v>
      </c>
      <c r="L2515" t="s">
        <v>131</v>
      </c>
      <c r="M2515">
        <v>1</v>
      </c>
      <c r="N2515" s="47">
        <v>530</v>
      </c>
      <c r="O2515" s="47">
        <v>0</v>
      </c>
      <c r="P2515" s="47">
        <v>0</v>
      </c>
      <c r="Q2515" s="47">
        <v>0</v>
      </c>
      <c r="R2515" s="47">
        <v>0</v>
      </c>
      <c r="S2515" s="47">
        <v>0</v>
      </c>
      <c r="T2515" s="47">
        <v>477</v>
      </c>
      <c r="U2515" s="47">
        <v>-53</v>
      </c>
      <c r="V2515" t="s">
        <v>71</v>
      </c>
      <c r="W2515" t="s">
        <v>72</v>
      </c>
      <c r="X2515"/>
      <c r="Y2515" t="s">
        <v>240</v>
      </c>
      <c r="Z2515" s="43" t="str">
        <f>Raw_data[[#This Row],[Month]]&amp;Raw_data[[#This Row],[Locations]]&amp;Raw_data[[#This Row],[Looker2]]</f>
        <v>45292Dallas Ft WorthRTC</v>
      </c>
      <c r="AA2515" s="44" t="str">
        <f>IFERROR(VLOOKUP(Raw_data[[#This Row],[Description]],'LU Table'!$A$1:$B$50,2,0),"")</f>
        <v>RTC</v>
      </c>
      <c r="AB2515" s="44" t="str">
        <f>TRIM(MID(Raw_data[[#This Row],[Location]],LEN("Positive Recovery- ")+1,LEN(Raw_data[[#This Row],[Location]])))</f>
        <v>Dallas Ft Worth</v>
      </c>
      <c r="AC2515" s="45">
        <f t="shared" si="39"/>
        <v>45292</v>
      </c>
      <c r="AD2515" s="44" t="str">
        <f>VLOOKUP(Raw_data[[#This Row],[Locations]]&amp;Raw_data[[#This Row],[Looker2]],Category!A:E,5,0)</f>
        <v>Company Owned</v>
      </c>
      <c r="AE2515" s="44" t="str">
        <f>Raw_data[[#This Row],[Locations]]&amp;Raw_data[[#This Row],[Looker2]]</f>
        <v>Dallas Ft WorthRTC</v>
      </c>
    </row>
    <row r="2516" spans="1:31">
      <c r="A2516" s="15">
        <v>45316</v>
      </c>
      <c r="B2516" s="15">
        <v>45315</v>
      </c>
      <c r="C2516" t="s">
        <v>9</v>
      </c>
      <c r="D2516">
        <v>208585</v>
      </c>
      <c r="E2516" t="s">
        <v>695</v>
      </c>
      <c r="F2516" t="s">
        <v>1120</v>
      </c>
      <c r="G2516" t="s">
        <v>696</v>
      </c>
      <c r="H2516" t="s">
        <v>155</v>
      </c>
      <c r="I2516" t="s">
        <v>232</v>
      </c>
      <c r="J2516" t="s">
        <v>87</v>
      </c>
      <c r="K2516" t="s">
        <v>57</v>
      </c>
      <c r="L2516" t="s">
        <v>130</v>
      </c>
      <c r="M2516">
        <v>1</v>
      </c>
      <c r="N2516" s="47">
        <v>775</v>
      </c>
      <c r="O2516" s="47">
        <v>0</v>
      </c>
      <c r="P2516" s="47">
        <v>0</v>
      </c>
      <c r="Q2516" s="47">
        <v>0</v>
      </c>
      <c r="R2516" s="47">
        <v>0</v>
      </c>
      <c r="S2516" s="47">
        <v>775</v>
      </c>
      <c r="T2516" s="47">
        <v>697.5</v>
      </c>
      <c r="U2516" s="47">
        <v>697.5</v>
      </c>
      <c r="V2516" t="s">
        <v>71</v>
      </c>
      <c r="W2516" t="s">
        <v>72</v>
      </c>
      <c r="X2516"/>
      <c r="Y2516" t="s">
        <v>240</v>
      </c>
      <c r="Z2516" s="43" t="str">
        <f>Raw_data[[#This Row],[Month]]&amp;Raw_data[[#This Row],[Locations]]&amp;Raw_data[[#This Row],[Looker2]]</f>
        <v>45292Hill CountryDetox</v>
      </c>
      <c r="AA2516" s="44" t="str">
        <f>IFERROR(VLOOKUP(Raw_data[[#This Row],[Description]],'LU Table'!$A$1:$B$50,2,0),"")</f>
        <v>Detox</v>
      </c>
      <c r="AB2516" s="44" t="str">
        <f>TRIM(MID(Raw_data[[#This Row],[Location]],LEN("Positive Recovery- ")+1,LEN(Raw_data[[#This Row],[Location]])))</f>
        <v>Hill Country</v>
      </c>
      <c r="AC2516" s="45">
        <f t="shared" si="39"/>
        <v>45292</v>
      </c>
      <c r="AD2516" s="44" t="str">
        <f>VLOOKUP(Raw_data[[#This Row],[Locations]]&amp;Raw_data[[#This Row],[Looker2]],Category!A:E,5,0)</f>
        <v>Company Owned</v>
      </c>
      <c r="AE2516" s="44" t="str">
        <f>Raw_data[[#This Row],[Locations]]&amp;Raw_data[[#This Row],[Looker2]]</f>
        <v>Hill CountryDetox</v>
      </c>
    </row>
    <row r="2517" spans="1:31">
      <c r="A2517" s="15">
        <v>45316</v>
      </c>
      <c r="B2517" s="15">
        <v>45315</v>
      </c>
      <c r="C2517" t="s">
        <v>9</v>
      </c>
      <c r="D2517">
        <v>208586</v>
      </c>
      <c r="E2517" t="s">
        <v>1006</v>
      </c>
      <c r="F2517" t="s">
        <v>362</v>
      </c>
      <c r="G2517" t="s">
        <v>728</v>
      </c>
      <c r="H2517" t="s">
        <v>151</v>
      </c>
      <c r="I2517" t="s">
        <v>232</v>
      </c>
      <c r="J2517" t="s">
        <v>87</v>
      </c>
      <c r="K2517" t="s">
        <v>57</v>
      </c>
      <c r="L2517" t="s">
        <v>131</v>
      </c>
      <c r="M2517">
        <v>1</v>
      </c>
      <c r="N2517" s="47">
        <v>470</v>
      </c>
      <c r="O2517" s="47">
        <v>0</v>
      </c>
      <c r="P2517" s="47">
        <v>0</v>
      </c>
      <c r="Q2517" s="47">
        <v>0</v>
      </c>
      <c r="R2517" s="47">
        <v>0</v>
      </c>
      <c r="S2517" s="47">
        <v>470</v>
      </c>
      <c r="T2517" s="47">
        <v>423</v>
      </c>
      <c r="U2517" s="47">
        <v>423</v>
      </c>
      <c r="V2517" t="s">
        <v>71</v>
      </c>
      <c r="W2517" t="s">
        <v>72</v>
      </c>
      <c r="X2517"/>
      <c r="Y2517" t="s">
        <v>240</v>
      </c>
      <c r="Z2517" s="43" t="str">
        <f>Raw_data[[#This Row],[Month]]&amp;Raw_data[[#This Row],[Locations]]&amp;Raw_data[[#This Row],[Looker2]]</f>
        <v>45292Hill CountryRTC</v>
      </c>
      <c r="AA2517" s="44" t="str">
        <f>IFERROR(VLOOKUP(Raw_data[[#This Row],[Description]],'LU Table'!$A$1:$B$50,2,0),"")</f>
        <v>RTC</v>
      </c>
      <c r="AB2517" s="44" t="str">
        <f>TRIM(MID(Raw_data[[#This Row],[Location]],LEN("Positive Recovery- ")+1,LEN(Raw_data[[#This Row],[Location]])))</f>
        <v>Hill Country</v>
      </c>
      <c r="AC2517" s="45">
        <f t="shared" si="39"/>
        <v>45292</v>
      </c>
      <c r="AD2517" s="44" t="str">
        <f>VLOOKUP(Raw_data[[#This Row],[Locations]]&amp;Raw_data[[#This Row],[Looker2]],Category!A:E,5,0)</f>
        <v>Company Owned</v>
      </c>
      <c r="AE2517" s="44" t="str">
        <f>Raw_data[[#This Row],[Locations]]&amp;Raw_data[[#This Row],[Looker2]]</f>
        <v>Hill CountryRTC</v>
      </c>
    </row>
    <row r="2518" spans="1:31">
      <c r="A2518" s="15">
        <v>45316</v>
      </c>
      <c r="B2518" s="15">
        <v>45315</v>
      </c>
      <c r="C2518" t="s">
        <v>9</v>
      </c>
      <c r="D2518">
        <v>208587</v>
      </c>
      <c r="E2518" t="s">
        <v>1123</v>
      </c>
      <c r="F2518" t="s">
        <v>1124</v>
      </c>
      <c r="G2518" t="s">
        <v>632</v>
      </c>
      <c r="H2518" t="s">
        <v>151</v>
      </c>
      <c r="I2518" t="s">
        <v>232</v>
      </c>
      <c r="J2518" t="s">
        <v>17</v>
      </c>
      <c r="K2518" t="s">
        <v>16</v>
      </c>
      <c r="L2518" t="s">
        <v>131</v>
      </c>
      <c r="M2518">
        <v>1</v>
      </c>
      <c r="N2518" s="47">
        <v>400</v>
      </c>
      <c r="O2518" s="47">
        <v>0</v>
      </c>
      <c r="P2518" s="47">
        <v>0</v>
      </c>
      <c r="Q2518" s="47">
        <v>0</v>
      </c>
      <c r="R2518" s="47">
        <v>0</v>
      </c>
      <c r="S2518" s="47">
        <v>0</v>
      </c>
      <c r="T2518" s="47">
        <v>400</v>
      </c>
      <c r="U2518" s="47">
        <v>0</v>
      </c>
      <c r="V2518" t="s">
        <v>71</v>
      </c>
      <c r="W2518" t="s">
        <v>72</v>
      </c>
      <c r="X2518"/>
      <c r="Y2518" t="s">
        <v>240</v>
      </c>
      <c r="Z2518" s="43" t="str">
        <f>Raw_data[[#This Row],[Month]]&amp;Raw_data[[#This Row],[Locations]]&amp;Raw_data[[#This Row],[Looker2]]</f>
        <v>45292Garden OaksRTC</v>
      </c>
      <c r="AA2518" s="44" t="str">
        <f>IFERROR(VLOOKUP(Raw_data[[#This Row],[Description]],'LU Table'!$A$1:$B$50,2,0),"")</f>
        <v>RTC</v>
      </c>
      <c r="AB2518" s="44" t="str">
        <f>TRIM(MID(Raw_data[[#This Row],[Location]],LEN("Positive Recovery- ")+1,LEN(Raw_data[[#This Row],[Location]])))</f>
        <v>Garden Oaks</v>
      </c>
      <c r="AC2518" s="45">
        <f t="shared" si="39"/>
        <v>45292</v>
      </c>
      <c r="AD2518" s="44" t="str">
        <f>VLOOKUP(Raw_data[[#This Row],[Locations]]&amp;Raw_data[[#This Row],[Looker2]],Category!A:E,5,0)</f>
        <v>Company Owned</v>
      </c>
      <c r="AE2518" s="44" t="str">
        <f>Raw_data[[#This Row],[Locations]]&amp;Raw_data[[#This Row],[Looker2]]</f>
        <v>Garden OaksRTC</v>
      </c>
    </row>
    <row r="2519" spans="1:31">
      <c r="A2519" s="15">
        <v>45316</v>
      </c>
      <c r="B2519" s="15">
        <v>45315</v>
      </c>
      <c r="C2519" t="s">
        <v>9</v>
      </c>
      <c r="D2519">
        <v>208588</v>
      </c>
      <c r="E2519" t="s">
        <v>712</v>
      </c>
      <c r="F2519" t="s">
        <v>713</v>
      </c>
      <c r="G2519" t="s">
        <v>353</v>
      </c>
      <c r="H2519" t="s">
        <v>154</v>
      </c>
      <c r="I2519" t="s">
        <v>232</v>
      </c>
      <c r="J2519" t="s">
        <v>93</v>
      </c>
      <c r="K2519" t="s">
        <v>107</v>
      </c>
      <c r="L2519" t="s">
        <v>130</v>
      </c>
      <c r="M2519">
        <v>1</v>
      </c>
      <c r="N2519" s="47">
        <v>530</v>
      </c>
      <c r="O2519" s="47">
        <v>0</v>
      </c>
      <c r="P2519" s="47">
        <v>0</v>
      </c>
      <c r="Q2519" s="47">
        <v>0</v>
      </c>
      <c r="R2519" s="47">
        <v>0</v>
      </c>
      <c r="S2519" s="47">
        <v>0</v>
      </c>
      <c r="T2519" s="47">
        <v>477</v>
      </c>
      <c r="U2519" s="47">
        <v>-53</v>
      </c>
      <c r="V2519" t="s">
        <v>71</v>
      </c>
      <c r="W2519" t="s">
        <v>72</v>
      </c>
      <c r="X2519"/>
      <c r="Y2519" t="s">
        <v>240</v>
      </c>
      <c r="Z2519" s="43" t="str">
        <f>Raw_data[[#This Row],[Month]]&amp;Raw_data[[#This Row],[Locations]]&amp;Raw_data[[#This Row],[Looker2]]</f>
        <v>45292Dallas Ft WorthRTC</v>
      </c>
      <c r="AA2519" s="44" t="str">
        <f>IFERROR(VLOOKUP(Raw_data[[#This Row],[Description]],'LU Table'!$A$1:$B$50,2,0),"")</f>
        <v>RTC</v>
      </c>
      <c r="AB2519" s="44" t="str">
        <f>TRIM(MID(Raw_data[[#This Row],[Location]],LEN("Positive Recovery- ")+1,LEN(Raw_data[[#This Row],[Location]])))</f>
        <v>Dallas Ft Worth</v>
      </c>
      <c r="AC2519" s="45">
        <f t="shared" si="39"/>
        <v>45292</v>
      </c>
      <c r="AD2519" s="44" t="str">
        <f>VLOOKUP(Raw_data[[#This Row],[Locations]]&amp;Raw_data[[#This Row],[Looker2]],Category!A:E,5,0)</f>
        <v>Company Owned</v>
      </c>
      <c r="AE2519" s="44" t="str">
        <f>Raw_data[[#This Row],[Locations]]&amp;Raw_data[[#This Row],[Looker2]]</f>
        <v>Dallas Ft WorthRTC</v>
      </c>
    </row>
    <row r="2520" spans="1:31">
      <c r="A2520" s="15">
        <v>45316</v>
      </c>
      <c r="B2520" s="15">
        <v>45315</v>
      </c>
      <c r="C2520" t="s">
        <v>9</v>
      </c>
      <c r="D2520">
        <v>208589</v>
      </c>
      <c r="E2520" t="s">
        <v>568</v>
      </c>
      <c r="F2520" t="s">
        <v>302</v>
      </c>
      <c r="G2520" t="s">
        <v>482</v>
      </c>
      <c r="H2520" t="s">
        <v>164</v>
      </c>
      <c r="I2520"/>
      <c r="J2520" t="s">
        <v>89</v>
      </c>
      <c r="K2520" t="s">
        <v>16</v>
      </c>
      <c r="L2520" t="s">
        <v>131</v>
      </c>
      <c r="M2520">
        <v>1</v>
      </c>
      <c r="N2520" s="47">
        <v>365</v>
      </c>
      <c r="O2520" s="47">
        <v>0</v>
      </c>
      <c r="P2520" s="47">
        <v>0</v>
      </c>
      <c r="Q2520" s="47">
        <v>0</v>
      </c>
      <c r="R2520" s="47">
        <v>0</v>
      </c>
      <c r="S2520" s="47">
        <v>0</v>
      </c>
      <c r="T2520" s="47">
        <v>328.5</v>
      </c>
      <c r="U2520" s="47">
        <v>-36.5</v>
      </c>
      <c r="V2520" t="s">
        <v>71</v>
      </c>
      <c r="W2520" t="s">
        <v>72</v>
      </c>
      <c r="X2520"/>
      <c r="Y2520" t="s">
        <v>240</v>
      </c>
      <c r="Z2520" s="43" t="str">
        <f>Raw_data[[#This Row],[Month]]&amp;Raw_data[[#This Row],[Locations]]&amp;Raw_data[[#This Row],[Looker2]]</f>
        <v>45292Garden OaksRTC</v>
      </c>
      <c r="AA2520" s="44" t="str">
        <f>IFERROR(VLOOKUP(Raw_data[[#This Row],[Description]],'LU Table'!$A$1:$B$50,2,0),"")</f>
        <v>RTC</v>
      </c>
      <c r="AB2520" s="44" t="str">
        <f>TRIM(MID(Raw_data[[#This Row],[Location]],LEN("Positive Recovery- ")+1,LEN(Raw_data[[#This Row],[Location]])))</f>
        <v>Garden Oaks</v>
      </c>
      <c r="AC2520" s="45">
        <f t="shared" si="39"/>
        <v>45292</v>
      </c>
      <c r="AD2520" s="44" t="str">
        <f>VLOOKUP(Raw_data[[#This Row],[Locations]]&amp;Raw_data[[#This Row],[Looker2]],Category!A:E,5,0)</f>
        <v>Company Owned</v>
      </c>
      <c r="AE2520" s="44" t="str">
        <f>Raw_data[[#This Row],[Locations]]&amp;Raw_data[[#This Row],[Looker2]]</f>
        <v>Garden OaksRTC</v>
      </c>
    </row>
    <row r="2521" spans="1:31">
      <c r="A2521" s="15">
        <v>45316</v>
      </c>
      <c r="B2521" s="15">
        <v>45315</v>
      </c>
      <c r="C2521" t="s">
        <v>9</v>
      </c>
      <c r="D2521">
        <v>208590</v>
      </c>
      <c r="E2521" t="s">
        <v>759</v>
      </c>
      <c r="F2521" t="s">
        <v>760</v>
      </c>
      <c r="G2521" t="s">
        <v>761</v>
      </c>
      <c r="H2521" t="s">
        <v>151</v>
      </c>
      <c r="I2521" t="s">
        <v>232</v>
      </c>
      <c r="J2521" t="s">
        <v>931</v>
      </c>
      <c r="K2521" t="s">
        <v>107</v>
      </c>
      <c r="L2521" t="s">
        <v>130</v>
      </c>
      <c r="M2521">
        <v>1</v>
      </c>
      <c r="N2521" s="47">
        <v>520</v>
      </c>
      <c r="O2521" s="47">
        <v>0</v>
      </c>
      <c r="P2521" s="47">
        <v>0</v>
      </c>
      <c r="Q2521" s="47">
        <v>0</v>
      </c>
      <c r="R2521" s="47">
        <v>0</v>
      </c>
      <c r="S2521" s="47">
        <v>520</v>
      </c>
      <c r="T2521" s="47">
        <v>468</v>
      </c>
      <c r="U2521" s="47">
        <v>468</v>
      </c>
      <c r="V2521" t="s">
        <v>71</v>
      </c>
      <c r="W2521" t="s">
        <v>72</v>
      </c>
      <c r="X2521"/>
      <c r="Y2521" t="s">
        <v>240</v>
      </c>
      <c r="Z2521" s="43" t="str">
        <f>Raw_data[[#This Row],[Month]]&amp;Raw_data[[#This Row],[Locations]]&amp;Raw_data[[#This Row],[Looker2]]</f>
        <v>45292Dallas Ft WorthRTC</v>
      </c>
      <c r="AA2521" s="44" t="str">
        <f>IFERROR(VLOOKUP(Raw_data[[#This Row],[Description]],'LU Table'!$A$1:$B$50,2,0),"")</f>
        <v>RTC</v>
      </c>
      <c r="AB2521" s="44" t="str">
        <f>TRIM(MID(Raw_data[[#This Row],[Location]],LEN("Positive Recovery- ")+1,LEN(Raw_data[[#This Row],[Location]])))</f>
        <v>Dallas Ft Worth</v>
      </c>
      <c r="AC2521" s="45">
        <f t="shared" si="39"/>
        <v>45292</v>
      </c>
      <c r="AD2521" s="44" t="str">
        <f>VLOOKUP(Raw_data[[#This Row],[Locations]]&amp;Raw_data[[#This Row],[Looker2]],Category!A:E,5,0)</f>
        <v>Company Owned</v>
      </c>
      <c r="AE2521" s="44" t="str">
        <f>Raw_data[[#This Row],[Locations]]&amp;Raw_data[[#This Row],[Looker2]]</f>
        <v>Dallas Ft WorthRTC</v>
      </c>
    </row>
    <row r="2522" spans="1:31">
      <c r="A2522" s="15">
        <v>45316</v>
      </c>
      <c r="B2522" s="15">
        <v>45315</v>
      </c>
      <c r="C2522" t="s">
        <v>9</v>
      </c>
      <c r="D2522">
        <v>208591</v>
      </c>
      <c r="E2522" t="s">
        <v>1155</v>
      </c>
      <c r="F2522" t="s">
        <v>690</v>
      </c>
      <c r="G2522" t="s">
        <v>1156</v>
      </c>
      <c r="H2522" t="s">
        <v>151</v>
      </c>
      <c r="I2522" t="s">
        <v>232</v>
      </c>
      <c r="J2522" t="s">
        <v>932</v>
      </c>
      <c r="K2522" t="s">
        <v>16</v>
      </c>
      <c r="L2522" t="s">
        <v>131</v>
      </c>
      <c r="M2522">
        <v>1</v>
      </c>
      <c r="N2522" s="47">
        <v>550</v>
      </c>
      <c r="O2522" s="47">
        <v>0</v>
      </c>
      <c r="P2522" s="47">
        <v>0</v>
      </c>
      <c r="Q2522" s="47">
        <v>0</v>
      </c>
      <c r="R2522" s="47">
        <v>0</v>
      </c>
      <c r="S2522" s="47">
        <v>550</v>
      </c>
      <c r="T2522" s="47">
        <v>495</v>
      </c>
      <c r="U2522" s="47">
        <v>495</v>
      </c>
      <c r="V2522" t="s">
        <v>71</v>
      </c>
      <c r="W2522" t="s">
        <v>72</v>
      </c>
      <c r="X2522"/>
      <c r="Y2522" t="s">
        <v>240</v>
      </c>
      <c r="Z2522" s="43" t="str">
        <f>Raw_data[[#This Row],[Month]]&amp;Raw_data[[#This Row],[Locations]]&amp;Raw_data[[#This Row],[Looker2]]</f>
        <v>45292Garden OaksRTC</v>
      </c>
      <c r="AA2522" s="44" t="str">
        <f>IFERROR(VLOOKUP(Raw_data[[#This Row],[Description]],'LU Table'!$A$1:$B$50,2,0),"")</f>
        <v>RTC</v>
      </c>
      <c r="AB2522" s="44" t="str">
        <f>TRIM(MID(Raw_data[[#This Row],[Location]],LEN("Positive Recovery- ")+1,LEN(Raw_data[[#This Row],[Location]])))</f>
        <v>Garden Oaks</v>
      </c>
      <c r="AC2522" s="45">
        <f t="shared" si="39"/>
        <v>45292</v>
      </c>
      <c r="AD2522" s="44" t="str">
        <f>VLOOKUP(Raw_data[[#This Row],[Locations]]&amp;Raw_data[[#This Row],[Looker2]],Category!A:E,5,0)</f>
        <v>Company Owned</v>
      </c>
      <c r="AE2522" s="44" t="str">
        <f>Raw_data[[#This Row],[Locations]]&amp;Raw_data[[#This Row],[Looker2]]</f>
        <v>Garden OaksRTC</v>
      </c>
    </row>
    <row r="2523" spans="1:31">
      <c r="A2523" s="15">
        <v>45316</v>
      </c>
      <c r="B2523" s="15">
        <v>45315</v>
      </c>
      <c r="C2523" t="s">
        <v>9</v>
      </c>
      <c r="D2523">
        <v>208592</v>
      </c>
      <c r="E2523" t="s">
        <v>1157</v>
      </c>
      <c r="F2523" t="s">
        <v>360</v>
      </c>
      <c r="G2523" t="s">
        <v>1158</v>
      </c>
      <c r="H2523" t="s">
        <v>151</v>
      </c>
      <c r="I2523" t="s">
        <v>232</v>
      </c>
      <c r="J2523" t="s">
        <v>89</v>
      </c>
      <c r="K2523" t="s">
        <v>16</v>
      </c>
      <c r="L2523" t="s">
        <v>131</v>
      </c>
      <c r="M2523">
        <v>1</v>
      </c>
      <c r="N2523" s="47">
        <v>425</v>
      </c>
      <c r="O2523" s="47">
        <v>0</v>
      </c>
      <c r="P2523" s="47">
        <v>0</v>
      </c>
      <c r="Q2523" s="47">
        <v>0</v>
      </c>
      <c r="R2523" s="47">
        <v>0</v>
      </c>
      <c r="S2523" s="47">
        <v>425</v>
      </c>
      <c r="T2523" s="47">
        <v>382.5</v>
      </c>
      <c r="U2523" s="47">
        <v>382.5</v>
      </c>
      <c r="V2523" t="s">
        <v>71</v>
      </c>
      <c r="W2523" t="s">
        <v>72</v>
      </c>
      <c r="X2523"/>
      <c r="Y2523" t="s">
        <v>240</v>
      </c>
      <c r="Z2523" s="43" t="str">
        <f>Raw_data[[#This Row],[Month]]&amp;Raw_data[[#This Row],[Locations]]&amp;Raw_data[[#This Row],[Looker2]]</f>
        <v>45292Garden OaksRTC</v>
      </c>
      <c r="AA2523" s="44" t="str">
        <f>IFERROR(VLOOKUP(Raw_data[[#This Row],[Description]],'LU Table'!$A$1:$B$50,2,0),"")</f>
        <v>RTC</v>
      </c>
      <c r="AB2523" s="44" t="str">
        <f>TRIM(MID(Raw_data[[#This Row],[Location]],LEN("Positive Recovery- ")+1,LEN(Raw_data[[#This Row],[Location]])))</f>
        <v>Garden Oaks</v>
      </c>
      <c r="AC2523" s="45">
        <f t="shared" si="39"/>
        <v>45292</v>
      </c>
      <c r="AD2523" s="44" t="str">
        <f>VLOOKUP(Raw_data[[#This Row],[Locations]]&amp;Raw_data[[#This Row],[Looker2]],Category!A:E,5,0)</f>
        <v>Company Owned</v>
      </c>
      <c r="AE2523" s="44" t="str">
        <f>Raw_data[[#This Row],[Locations]]&amp;Raw_data[[#This Row],[Looker2]]</f>
        <v>Garden OaksRTC</v>
      </c>
    </row>
    <row r="2524" spans="1:31">
      <c r="A2524" s="15">
        <v>45316</v>
      </c>
      <c r="B2524" s="15">
        <v>45315</v>
      </c>
      <c r="C2524" t="s">
        <v>9</v>
      </c>
      <c r="D2524">
        <v>208593</v>
      </c>
      <c r="E2524" t="s">
        <v>598</v>
      </c>
      <c r="F2524" t="s">
        <v>363</v>
      </c>
      <c r="G2524" t="s">
        <v>599</v>
      </c>
      <c r="H2524" t="s">
        <v>154</v>
      </c>
      <c r="I2524" t="s">
        <v>232</v>
      </c>
      <c r="J2524" t="s">
        <v>93</v>
      </c>
      <c r="K2524" t="s">
        <v>107</v>
      </c>
      <c r="L2524" t="s">
        <v>131</v>
      </c>
      <c r="M2524">
        <v>1</v>
      </c>
      <c r="N2524" s="47">
        <v>530</v>
      </c>
      <c r="O2524" s="47">
        <v>0</v>
      </c>
      <c r="P2524" s="47">
        <v>0</v>
      </c>
      <c r="Q2524" s="47">
        <v>0</v>
      </c>
      <c r="R2524" s="47">
        <v>0</v>
      </c>
      <c r="S2524" s="47">
        <v>0</v>
      </c>
      <c r="T2524" s="47">
        <v>477</v>
      </c>
      <c r="U2524" s="47">
        <v>-53</v>
      </c>
      <c r="V2524" t="s">
        <v>71</v>
      </c>
      <c r="W2524" t="s">
        <v>72</v>
      </c>
      <c r="X2524"/>
      <c r="Y2524" t="s">
        <v>240</v>
      </c>
      <c r="Z2524" s="43" t="str">
        <f>Raw_data[[#This Row],[Month]]&amp;Raw_data[[#This Row],[Locations]]&amp;Raw_data[[#This Row],[Looker2]]</f>
        <v>45292Dallas Ft WorthRTC</v>
      </c>
      <c r="AA2524" s="44" t="str">
        <f>IFERROR(VLOOKUP(Raw_data[[#This Row],[Description]],'LU Table'!$A$1:$B$50,2,0),"")</f>
        <v>RTC</v>
      </c>
      <c r="AB2524" s="44" t="str">
        <f>TRIM(MID(Raw_data[[#This Row],[Location]],LEN("Positive Recovery- ")+1,LEN(Raw_data[[#This Row],[Location]])))</f>
        <v>Dallas Ft Worth</v>
      </c>
      <c r="AC2524" s="45">
        <f t="shared" si="39"/>
        <v>45292</v>
      </c>
      <c r="AD2524" s="44" t="str">
        <f>VLOOKUP(Raw_data[[#This Row],[Locations]]&amp;Raw_data[[#This Row],[Looker2]],Category!A:E,5,0)</f>
        <v>Company Owned</v>
      </c>
      <c r="AE2524" s="44" t="str">
        <f>Raw_data[[#This Row],[Locations]]&amp;Raw_data[[#This Row],[Looker2]]</f>
        <v>Dallas Ft WorthRTC</v>
      </c>
    </row>
    <row r="2525" spans="1:31">
      <c r="A2525" s="15">
        <v>45316</v>
      </c>
      <c r="B2525" s="15">
        <v>45315</v>
      </c>
      <c r="C2525" t="s">
        <v>9</v>
      </c>
      <c r="D2525">
        <v>208594</v>
      </c>
      <c r="E2525" t="s">
        <v>99</v>
      </c>
      <c r="F2525" t="s">
        <v>278</v>
      </c>
      <c r="G2525" t="s">
        <v>400</v>
      </c>
      <c r="H2525" t="s">
        <v>156</v>
      </c>
      <c r="I2525" t="s">
        <v>232</v>
      </c>
      <c r="J2525" t="s">
        <v>711</v>
      </c>
      <c r="K2525" t="s">
        <v>16</v>
      </c>
      <c r="L2525" t="s">
        <v>130</v>
      </c>
      <c r="M2525">
        <v>1</v>
      </c>
      <c r="N2525" s="47">
        <v>575.39</v>
      </c>
      <c r="O2525" s="47">
        <v>0</v>
      </c>
      <c r="P2525" s="47">
        <v>0</v>
      </c>
      <c r="Q2525" s="47">
        <v>0</v>
      </c>
      <c r="R2525" s="47">
        <v>0</v>
      </c>
      <c r="S2525" s="47">
        <v>575.39</v>
      </c>
      <c r="T2525" s="47">
        <v>517.85</v>
      </c>
      <c r="U2525" s="47">
        <v>517.85</v>
      </c>
      <c r="V2525" t="s">
        <v>71</v>
      </c>
      <c r="W2525" t="s">
        <v>72</v>
      </c>
      <c r="X2525"/>
      <c r="Y2525" t="s">
        <v>240</v>
      </c>
      <c r="Z2525" s="43" t="str">
        <f>Raw_data[[#This Row],[Month]]&amp;Raw_data[[#This Row],[Locations]]&amp;Raw_data[[#This Row],[Looker2]]</f>
        <v>45292Garden OaksDetox</v>
      </c>
      <c r="AA2525" s="44" t="str">
        <f>IFERROR(VLOOKUP(Raw_data[[#This Row],[Description]],'LU Table'!$A$1:$B$50,2,0),"")</f>
        <v>Detox</v>
      </c>
      <c r="AB2525" s="44" t="str">
        <f>TRIM(MID(Raw_data[[#This Row],[Location]],LEN("Positive Recovery- ")+1,LEN(Raw_data[[#This Row],[Location]])))</f>
        <v>Garden Oaks</v>
      </c>
      <c r="AC2525" s="45">
        <f t="shared" si="39"/>
        <v>45292</v>
      </c>
      <c r="AD2525" s="44" t="str">
        <f>VLOOKUP(Raw_data[[#This Row],[Locations]]&amp;Raw_data[[#This Row],[Looker2]],Category!A:E,5,0)</f>
        <v>Company Owned</v>
      </c>
      <c r="AE2525" s="44" t="str">
        <f>Raw_data[[#This Row],[Locations]]&amp;Raw_data[[#This Row],[Looker2]]</f>
        <v>Garden OaksDetox</v>
      </c>
    </row>
    <row r="2526" spans="1:31">
      <c r="A2526" s="15">
        <v>45316</v>
      </c>
      <c r="B2526" s="15">
        <v>45315</v>
      </c>
      <c r="C2526" t="s">
        <v>9</v>
      </c>
      <c r="D2526">
        <v>208595</v>
      </c>
      <c r="E2526" t="s">
        <v>1159</v>
      </c>
      <c r="F2526" t="s">
        <v>1160</v>
      </c>
      <c r="G2526" t="s">
        <v>1161</v>
      </c>
      <c r="H2526" t="s">
        <v>155</v>
      </c>
      <c r="I2526" t="s">
        <v>232</v>
      </c>
      <c r="J2526" t="s">
        <v>17</v>
      </c>
      <c r="K2526" t="s">
        <v>16</v>
      </c>
      <c r="L2526" t="s">
        <v>130</v>
      </c>
      <c r="M2526">
        <v>1</v>
      </c>
      <c r="N2526" s="47">
        <v>750</v>
      </c>
      <c r="O2526" s="47">
        <v>0</v>
      </c>
      <c r="P2526" s="47">
        <v>0</v>
      </c>
      <c r="Q2526" s="47">
        <v>0</v>
      </c>
      <c r="R2526" s="47">
        <v>0</v>
      </c>
      <c r="S2526" s="47">
        <v>0</v>
      </c>
      <c r="T2526" s="47">
        <v>750</v>
      </c>
      <c r="U2526" s="47">
        <v>0</v>
      </c>
      <c r="V2526" t="s">
        <v>71</v>
      </c>
      <c r="W2526" t="s">
        <v>72</v>
      </c>
      <c r="X2526"/>
      <c r="Y2526" t="s">
        <v>240</v>
      </c>
      <c r="Z2526" s="43" t="str">
        <f>Raw_data[[#This Row],[Month]]&amp;Raw_data[[#This Row],[Locations]]&amp;Raw_data[[#This Row],[Looker2]]</f>
        <v>45292Garden OaksDetox</v>
      </c>
      <c r="AA2526" s="44" t="str">
        <f>IFERROR(VLOOKUP(Raw_data[[#This Row],[Description]],'LU Table'!$A$1:$B$50,2,0),"")</f>
        <v>Detox</v>
      </c>
      <c r="AB2526" s="44" t="str">
        <f>TRIM(MID(Raw_data[[#This Row],[Location]],LEN("Positive Recovery- ")+1,LEN(Raw_data[[#This Row],[Location]])))</f>
        <v>Garden Oaks</v>
      </c>
      <c r="AC2526" s="45">
        <f t="shared" si="39"/>
        <v>45292</v>
      </c>
      <c r="AD2526" s="44" t="str">
        <f>VLOOKUP(Raw_data[[#This Row],[Locations]]&amp;Raw_data[[#This Row],[Looker2]],Category!A:E,5,0)</f>
        <v>Company Owned</v>
      </c>
      <c r="AE2526" s="44" t="str">
        <f>Raw_data[[#This Row],[Locations]]&amp;Raw_data[[#This Row],[Looker2]]</f>
        <v>Garden OaksDetox</v>
      </c>
    </row>
    <row r="2527" spans="1:31">
      <c r="A2527" s="15">
        <v>45316</v>
      </c>
      <c r="B2527" s="15">
        <v>45315</v>
      </c>
      <c r="C2527" t="s">
        <v>9</v>
      </c>
      <c r="D2527">
        <v>208596</v>
      </c>
      <c r="E2527" t="s">
        <v>1162</v>
      </c>
      <c r="F2527" t="s">
        <v>307</v>
      </c>
      <c r="G2527" t="s">
        <v>452</v>
      </c>
      <c r="H2527" t="s">
        <v>155</v>
      </c>
      <c r="I2527" t="s">
        <v>232</v>
      </c>
      <c r="J2527" t="s">
        <v>17</v>
      </c>
      <c r="K2527" t="s">
        <v>107</v>
      </c>
      <c r="L2527" t="s">
        <v>130</v>
      </c>
      <c r="M2527">
        <v>1</v>
      </c>
      <c r="N2527" s="47">
        <v>750</v>
      </c>
      <c r="O2527" s="47">
        <v>0</v>
      </c>
      <c r="P2527" s="47">
        <v>0</v>
      </c>
      <c r="Q2527" s="47">
        <v>0</v>
      </c>
      <c r="R2527" s="47">
        <v>0</v>
      </c>
      <c r="S2527" s="47">
        <v>0</v>
      </c>
      <c r="T2527" s="47">
        <v>750</v>
      </c>
      <c r="U2527" s="47">
        <v>0</v>
      </c>
      <c r="V2527" t="s">
        <v>71</v>
      </c>
      <c r="W2527" t="s">
        <v>72</v>
      </c>
      <c r="X2527"/>
      <c r="Y2527" t="s">
        <v>240</v>
      </c>
      <c r="Z2527" s="43" t="str">
        <f>Raw_data[[#This Row],[Month]]&amp;Raw_data[[#This Row],[Locations]]&amp;Raw_data[[#This Row],[Looker2]]</f>
        <v>45292Dallas Ft WorthDetox</v>
      </c>
      <c r="AA2527" s="44" t="str">
        <f>IFERROR(VLOOKUP(Raw_data[[#This Row],[Description]],'LU Table'!$A$1:$B$50,2,0),"")</f>
        <v>Detox</v>
      </c>
      <c r="AB2527" s="44" t="str">
        <f>TRIM(MID(Raw_data[[#This Row],[Location]],LEN("Positive Recovery- ")+1,LEN(Raw_data[[#This Row],[Location]])))</f>
        <v>Dallas Ft Worth</v>
      </c>
      <c r="AC2527" s="45">
        <f t="shared" ref="AC2527:AC2590" si="40">B2527-DAY(B2527)+1</f>
        <v>45292</v>
      </c>
      <c r="AD2527" s="44" t="str">
        <f>VLOOKUP(Raw_data[[#This Row],[Locations]]&amp;Raw_data[[#This Row],[Looker2]],Category!A:E,5,0)</f>
        <v>Company Owned</v>
      </c>
      <c r="AE2527" s="44" t="str">
        <f>Raw_data[[#This Row],[Locations]]&amp;Raw_data[[#This Row],[Looker2]]</f>
        <v>Dallas Ft WorthDetox</v>
      </c>
    </row>
    <row r="2528" spans="1:31">
      <c r="A2528" s="15">
        <v>45316</v>
      </c>
      <c r="B2528" s="15">
        <v>45315</v>
      </c>
      <c r="C2528" t="s">
        <v>9</v>
      </c>
      <c r="D2528">
        <v>208597</v>
      </c>
      <c r="E2528" t="s">
        <v>1163</v>
      </c>
      <c r="F2528" t="s">
        <v>1164</v>
      </c>
      <c r="G2528" t="s">
        <v>1165</v>
      </c>
      <c r="H2528" t="s">
        <v>155</v>
      </c>
      <c r="I2528" t="s">
        <v>232</v>
      </c>
      <c r="J2528" t="s">
        <v>89</v>
      </c>
      <c r="K2528" t="s">
        <v>16</v>
      </c>
      <c r="L2528" t="s">
        <v>130</v>
      </c>
      <c r="M2528">
        <v>1</v>
      </c>
      <c r="N2528" s="47">
        <v>600</v>
      </c>
      <c r="O2528" s="47">
        <v>0</v>
      </c>
      <c r="P2528" s="47">
        <v>0</v>
      </c>
      <c r="Q2528" s="47">
        <v>0</v>
      </c>
      <c r="R2528" s="47">
        <v>0</v>
      </c>
      <c r="S2528" s="47">
        <v>600</v>
      </c>
      <c r="T2528" s="47">
        <v>540</v>
      </c>
      <c r="U2528" s="47">
        <v>540</v>
      </c>
      <c r="V2528" t="s">
        <v>71</v>
      </c>
      <c r="W2528" t="s">
        <v>72</v>
      </c>
      <c r="X2528"/>
      <c r="Y2528" t="s">
        <v>240</v>
      </c>
      <c r="Z2528" s="43" t="str">
        <f>Raw_data[[#This Row],[Month]]&amp;Raw_data[[#This Row],[Locations]]&amp;Raw_data[[#This Row],[Looker2]]</f>
        <v>45292Garden OaksDetox</v>
      </c>
      <c r="AA2528" s="44" t="str">
        <f>IFERROR(VLOOKUP(Raw_data[[#This Row],[Description]],'LU Table'!$A$1:$B$50,2,0),"")</f>
        <v>Detox</v>
      </c>
      <c r="AB2528" s="44" t="str">
        <f>TRIM(MID(Raw_data[[#This Row],[Location]],LEN("Positive Recovery- ")+1,LEN(Raw_data[[#This Row],[Location]])))</f>
        <v>Garden Oaks</v>
      </c>
      <c r="AC2528" s="45">
        <f t="shared" si="40"/>
        <v>45292</v>
      </c>
      <c r="AD2528" s="44" t="str">
        <f>VLOOKUP(Raw_data[[#This Row],[Locations]]&amp;Raw_data[[#This Row],[Looker2]],Category!A:E,5,0)</f>
        <v>Company Owned</v>
      </c>
      <c r="AE2528" s="44" t="str">
        <f>Raw_data[[#This Row],[Locations]]&amp;Raw_data[[#This Row],[Looker2]]</f>
        <v>Garden OaksDetox</v>
      </c>
    </row>
    <row r="2529" spans="1:31">
      <c r="A2529" s="15">
        <v>45316</v>
      </c>
      <c r="B2529" s="15">
        <v>45315</v>
      </c>
      <c r="C2529" t="s">
        <v>9</v>
      </c>
      <c r="D2529">
        <v>208804</v>
      </c>
      <c r="E2529" t="s">
        <v>1085</v>
      </c>
      <c r="F2529" t="s">
        <v>330</v>
      </c>
      <c r="G2529" t="s">
        <v>1086</v>
      </c>
      <c r="H2529" t="s">
        <v>166</v>
      </c>
      <c r="I2529" t="s">
        <v>232</v>
      </c>
      <c r="J2529" t="s">
        <v>94</v>
      </c>
      <c r="K2529" t="s">
        <v>75</v>
      </c>
      <c r="L2529" t="s">
        <v>129</v>
      </c>
      <c r="M2529">
        <v>1</v>
      </c>
      <c r="N2529" s="47">
        <v>325</v>
      </c>
      <c r="O2529" s="47">
        <v>0</v>
      </c>
      <c r="P2529" s="47">
        <v>0</v>
      </c>
      <c r="Q2529" s="47">
        <v>0</v>
      </c>
      <c r="R2529" s="47">
        <v>0</v>
      </c>
      <c r="S2529" s="47">
        <v>325</v>
      </c>
      <c r="T2529" s="47">
        <v>292.5</v>
      </c>
      <c r="U2529" s="47">
        <v>292.5</v>
      </c>
      <c r="V2529" t="s">
        <v>71</v>
      </c>
      <c r="W2529" t="s">
        <v>72</v>
      </c>
      <c r="X2529"/>
      <c r="Y2529" t="s">
        <v>240</v>
      </c>
      <c r="Z2529" s="43" t="str">
        <f>Raw_data[[#This Row],[Month]]&amp;Raw_data[[#This Row],[Locations]]&amp;Raw_data[[#This Row],[Looker2]]</f>
        <v>45292The WoodlandsPHP</v>
      </c>
      <c r="AA2529" s="44" t="str">
        <f>IFERROR(VLOOKUP(Raw_data[[#This Row],[Description]],'LU Table'!$A$1:$B$50,2,0),"")</f>
        <v>PHP</v>
      </c>
      <c r="AB2529" s="44" t="str">
        <f>TRIM(MID(Raw_data[[#This Row],[Location]],LEN("Positive Recovery- ")+1,LEN(Raw_data[[#This Row],[Location]])))</f>
        <v>The Woodlands</v>
      </c>
      <c r="AC2529" s="45">
        <f t="shared" si="40"/>
        <v>45292</v>
      </c>
      <c r="AD2529" s="44" t="str">
        <f>VLOOKUP(Raw_data[[#This Row],[Locations]]&amp;Raw_data[[#This Row],[Looker2]],Category!A:E,5,0)</f>
        <v>Affiliate</v>
      </c>
      <c r="AE2529" s="44" t="str">
        <f>Raw_data[[#This Row],[Locations]]&amp;Raw_data[[#This Row],[Looker2]]</f>
        <v>The WoodlandsPHP</v>
      </c>
    </row>
    <row r="2530" spans="1:31">
      <c r="A2530" s="15">
        <v>45316</v>
      </c>
      <c r="B2530" s="15">
        <v>45315</v>
      </c>
      <c r="C2530" t="s">
        <v>9</v>
      </c>
      <c r="D2530">
        <v>208805</v>
      </c>
      <c r="E2530" t="s">
        <v>769</v>
      </c>
      <c r="F2530" t="s">
        <v>397</v>
      </c>
      <c r="G2530" t="s">
        <v>770</v>
      </c>
      <c r="H2530" t="s">
        <v>167</v>
      </c>
      <c r="I2530" t="s">
        <v>232</v>
      </c>
      <c r="J2530" t="s">
        <v>91</v>
      </c>
      <c r="K2530" t="s">
        <v>22</v>
      </c>
      <c r="L2530" t="s">
        <v>129</v>
      </c>
      <c r="M2530">
        <v>1</v>
      </c>
      <c r="N2530" s="47">
        <v>320</v>
      </c>
      <c r="O2530" s="47">
        <v>0</v>
      </c>
      <c r="P2530" s="47">
        <v>0</v>
      </c>
      <c r="Q2530" s="47">
        <v>0</v>
      </c>
      <c r="R2530" s="47">
        <v>0</v>
      </c>
      <c r="S2530" s="47">
        <v>0</v>
      </c>
      <c r="T2530" s="47">
        <v>288</v>
      </c>
      <c r="U2530" s="47">
        <v>48</v>
      </c>
      <c r="V2530" t="s">
        <v>71</v>
      </c>
      <c r="W2530" t="s">
        <v>72</v>
      </c>
      <c r="X2530"/>
      <c r="Y2530" t="s">
        <v>240</v>
      </c>
      <c r="Z2530" s="43" t="str">
        <f>Raw_data[[#This Row],[Month]]&amp;Raw_data[[#This Row],[Locations]]&amp;Raw_data[[#This Row],[Looker2]]</f>
        <v>45292AustinPHP</v>
      </c>
      <c r="AA2530" s="44" t="str">
        <f>IFERROR(VLOOKUP(Raw_data[[#This Row],[Description]],'LU Table'!$A$1:$B$50,2,0),"")</f>
        <v>PHP</v>
      </c>
      <c r="AB2530" s="44" t="str">
        <f>TRIM(MID(Raw_data[[#This Row],[Location]],LEN("Positive Recovery- ")+1,LEN(Raw_data[[#This Row],[Location]])))</f>
        <v>Austin</v>
      </c>
      <c r="AC2530" s="45">
        <f t="shared" si="40"/>
        <v>45292</v>
      </c>
      <c r="AD2530" s="44" t="str">
        <f>VLOOKUP(Raw_data[[#This Row],[Locations]]&amp;Raw_data[[#This Row],[Looker2]],Category!A:E,5,0)</f>
        <v>Affiliate</v>
      </c>
      <c r="AE2530" s="44" t="str">
        <f>Raw_data[[#This Row],[Locations]]&amp;Raw_data[[#This Row],[Looker2]]</f>
        <v>AustinPHP</v>
      </c>
    </row>
    <row r="2531" spans="1:31">
      <c r="A2531" s="15">
        <v>45316</v>
      </c>
      <c r="B2531" s="15">
        <v>45315</v>
      </c>
      <c r="C2531" t="s">
        <v>9</v>
      </c>
      <c r="D2531">
        <v>208806</v>
      </c>
      <c r="E2531" t="s">
        <v>801</v>
      </c>
      <c r="F2531" t="s">
        <v>302</v>
      </c>
      <c r="G2531" t="s">
        <v>802</v>
      </c>
      <c r="H2531" t="s">
        <v>159</v>
      </c>
      <c r="I2531"/>
      <c r="J2531" t="s">
        <v>17</v>
      </c>
      <c r="K2531" t="s">
        <v>75</v>
      </c>
      <c r="L2531" t="s">
        <v>128</v>
      </c>
      <c r="M2531">
        <v>1</v>
      </c>
      <c r="N2531" s="47">
        <v>125</v>
      </c>
      <c r="O2531" s="47">
        <v>0</v>
      </c>
      <c r="P2531" s="47">
        <v>0</v>
      </c>
      <c r="Q2531" s="47">
        <v>0</v>
      </c>
      <c r="R2531" s="47">
        <v>0</v>
      </c>
      <c r="S2531" s="47">
        <v>125</v>
      </c>
      <c r="T2531" s="47">
        <v>125</v>
      </c>
      <c r="U2531" s="47">
        <v>125</v>
      </c>
      <c r="V2531" t="s">
        <v>71</v>
      </c>
      <c r="W2531" t="s">
        <v>72</v>
      </c>
      <c r="X2531"/>
      <c r="Y2531" t="s">
        <v>240</v>
      </c>
      <c r="Z2531" s="43" t="str">
        <f>Raw_data[[#This Row],[Month]]&amp;Raw_data[[#This Row],[Locations]]&amp;Raw_data[[#This Row],[Looker2]]</f>
        <v>45292The WoodlandsIOP</v>
      </c>
      <c r="AA2531" s="44" t="str">
        <f>IFERROR(VLOOKUP(Raw_data[[#This Row],[Description]],'LU Table'!$A$1:$B$50,2,0),"")</f>
        <v>IOP</v>
      </c>
      <c r="AB2531" s="44" t="str">
        <f>TRIM(MID(Raw_data[[#This Row],[Location]],LEN("Positive Recovery- ")+1,LEN(Raw_data[[#This Row],[Location]])))</f>
        <v>The Woodlands</v>
      </c>
      <c r="AC2531" s="45">
        <f t="shared" si="40"/>
        <v>45292</v>
      </c>
      <c r="AD2531" s="44" t="str">
        <f>VLOOKUP(Raw_data[[#This Row],[Locations]]&amp;Raw_data[[#This Row],[Looker2]],Category!A:E,5,0)</f>
        <v>Affiliate</v>
      </c>
      <c r="AE2531" s="44" t="str">
        <f>Raw_data[[#This Row],[Locations]]&amp;Raw_data[[#This Row],[Looker2]]</f>
        <v>The WoodlandsIOP</v>
      </c>
    </row>
    <row r="2532" spans="1:31">
      <c r="A2532" s="15">
        <v>45316</v>
      </c>
      <c r="B2532" s="15">
        <v>45315</v>
      </c>
      <c r="C2532" t="s">
        <v>9</v>
      </c>
      <c r="D2532">
        <v>208807</v>
      </c>
      <c r="E2532" t="s">
        <v>610</v>
      </c>
      <c r="F2532" t="s">
        <v>37</v>
      </c>
      <c r="G2532" t="s">
        <v>462</v>
      </c>
      <c r="H2532" t="s">
        <v>172</v>
      </c>
      <c r="I2532" t="s">
        <v>232</v>
      </c>
      <c r="J2532" t="s">
        <v>17</v>
      </c>
      <c r="K2532" t="s">
        <v>22</v>
      </c>
      <c r="L2532" t="s">
        <v>135</v>
      </c>
      <c r="M2532">
        <v>1</v>
      </c>
      <c r="N2532" s="47">
        <v>40</v>
      </c>
      <c r="O2532" s="47">
        <v>0</v>
      </c>
      <c r="P2532" s="47">
        <v>0</v>
      </c>
      <c r="Q2532" s="47">
        <v>0</v>
      </c>
      <c r="R2532" s="47">
        <v>0</v>
      </c>
      <c r="S2532" s="47">
        <v>40</v>
      </c>
      <c r="T2532" s="47">
        <v>40</v>
      </c>
      <c r="U2532" s="47">
        <v>40</v>
      </c>
      <c r="V2532" t="s">
        <v>71</v>
      </c>
      <c r="W2532" t="s">
        <v>72</v>
      </c>
      <c r="X2532"/>
      <c r="Y2532" t="s">
        <v>240</v>
      </c>
      <c r="Z2532" s="43" t="str">
        <f>Raw_data[[#This Row],[Month]]&amp;Raw_data[[#This Row],[Locations]]&amp;Raw_data[[#This Row],[Looker2]]</f>
        <v>45292AustinAftercare</v>
      </c>
      <c r="AA2532" s="44" t="str">
        <f>IFERROR(VLOOKUP(Raw_data[[#This Row],[Description]],'LU Table'!$A$1:$B$50,2,0),"")</f>
        <v>Aftercare</v>
      </c>
      <c r="AB2532" s="44" t="str">
        <f>TRIM(MID(Raw_data[[#This Row],[Location]],LEN("Positive Recovery- ")+1,LEN(Raw_data[[#This Row],[Location]])))</f>
        <v>Austin</v>
      </c>
      <c r="AC2532" s="45">
        <f t="shared" si="40"/>
        <v>45292</v>
      </c>
      <c r="AD2532" s="44" t="str">
        <f>VLOOKUP(Raw_data[[#This Row],[Locations]]&amp;Raw_data[[#This Row],[Looker2]],Category!A:E,5,0)</f>
        <v>Affiliate</v>
      </c>
      <c r="AE2532" s="44" t="str">
        <f>Raw_data[[#This Row],[Locations]]&amp;Raw_data[[#This Row],[Looker2]]</f>
        <v>AustinAftercare</v>
      </c>
    </row>
    <row r="2533" spans="1:31">
      <c r="A2533" s="15">
        <v>45316</v>
      </c>
      <c r="B2533" s="15">
        <v>45315</v>
      </c>
      <c r="C2533" t="s">
        <v>9</v>
      </c>
      <c r="D2533">
        <v>208808</v>
      </c>
      <c r="E2533" t="s">
        <v>1114</v>
      </c>
      <c r="F2533" t="s">
        <v>605</v>
      </c>
      <c r="G2533" t="s">
        <v>1115</v>
      </c>
      <c r="H2533" t="s">
        <v>159</v>
      </c>
      <c r="I2533" t="s">
        <v>232</v>
      </c>
      <c r="J2533" t="s">
        <v>17</v>
      </c>
      <c r="K2533" t="s">
        <v>22</v>
      </c>
      <c r="L2533" t="s">
        <v>128</v>
      </c>
      <c r="M2533">
        <v>1</v>
      </c>
      <c r="N2533" s="47">
        <v>225</v>
      </c>
      <c r="O2533" s="47">
        <v>0</v>
      </c>
      <c r="P2533" s="47">
        <v>0</v>
      </c>
      <c r="Q2533" s="47">
        <v>0</v>
      </c>
      <c r="R2533" s="47">
        <v>0</v>
      </c>
      <c r="S2533" s="47">
        <v>225</v>
      </c>
      <c r="T2533" s="47">
        <v>225</v>
      </c>
      <c r="U2533" s="47">
        <v>225</v>
      </c>
      <c r="V2533" t="s">
        <v>71</v>
      </c>
      <c r="W2533" t="s">
        <v>72</v>
      </c>
      <c r="X2533"/>
      <c r="Y2533" t="s">
        <v>240</v>
      </c>
      <c r="Z2533" s="43" t="str">
        <f>Raw_data[[#This Row],[Month]]&amp;Raw_data[[#This Row],[Locations]]&amp;Raw_data[[#This Row],[Looker2]]</f>
        <v>45292AustinIOP</v>
      </c>
      <c r="AA2533" s="44" t="str">
        <f>IFERROR(VLOOKUP(Raw_data[[#This Row],[Description]],'LU Table'!$A$1:$B$50,2,0),"")</f>
        <v>IOP</v>
      </c>
      <c r="AB2533" s="44" t="str">
        <f>TRIM(MID(Raw_data[[#This Row],[Location]],LEN("Positive Recovery- ")+1,LEN(Raw_data[[#This Row],[Location]])))</f>
        <v>Austin</v>
      </c>
      <c r="AC2533" s="45">
        <f t="shared" si="40"/>
        <v>45292</v>
      </c>
      <c r="AD2533" s="44" t="str">
        <f>VLOOKUP(Raw_data[[#This Row],[Locations]]&amp;Raw_data[[#This Row],[Looker2]],Category!A:E,5,0)</f>
        <v>Affiliate</v>
      </c>
      <c r="AE2533" s="44" t="str">
        <f>Raw_data[[#This Row],[Locations]]&amp;Raw_data[[#This Row],[Looker2]]</f>
        <v>AustinIOP</v>
      </c>
    </row>
    <row r="2534" spans="1:31">
      <c r="A2534" s="15">
        <v>45316</v>
      </c>
      <c r="B2534" s="15">
        <v>45315</v>
      </c>
      <c r="C2534" t="s">
        <v>9</v>
      </c>
      <c r="D2534">
        <v>208809</v>
      </c>
      <c r="E2534" t="s">
        <v>947</v>
      </c>
      <c r="F2534" t="s">
        <v>267</v>
      </c>
      <c r="G2534" t="s">
        <v>948</v>
      </c>
      <c r="H2534" t="s">
        <v>158</v>
      </c>
      <c r="I2534" t="s">
        <v>232</v>
      </c>
      <c r="J2534" t="s">
        <v>88</v>
      </c>
      <c r="K2534" t="s">
        <v>22</v>
      </c>
      <c r="L2534" t="s">
        <v>128</v>
      </c>
      <c r="M2534">
        <v>1</v>
      </c>
      <c r="N2534" s="47">
        <v>250</v>
      </c>
      <c r="O2534" s="47">
        <v>0</v>
      </c>
      <c r="P2534" s="47">
        <v>0</v>
      </c>
      <c r="Q2534" s="47">
        <v>0</v>
      </c>
      <c r="R2534" s="47">
        <v>0</v>
      </c>
      <c r="S2534" s="47">
        <v>0</v>
      </c>
      <c r="T2534" s="47">
        <v>225</v>
      </c>
      <c r="U2534" s="47">
        <v>-25</v>
      </c>
      <c r="V2534" t="s">
        <v>71</v>
      </c>
      <c r="W2534" t="s">
        <v>72</v>
      </c>
      <c r="X2534"/>
      <c r="Y2534" t="s">
        <v>240</v>
      </c>
      <c r="Z2534" s="43" t="str">
        <f>Raw_data[[#This Row],[Month]]&amp;Raw_data[[#This Row],[Locations]]&amp;Raw_data[[#This Row],[Looker2]]</f>
        <v>45292AustinIOP</v>
      </c>
      <c r="AA2534" s="44" t="str">
        <f>IFERROR(VLOOKUP(Raw_data[[#This Row],[Description]],'LU Table'!$A$1:$B$50,2,0),"")</f>
        <v>IOP</v>
      </c>
      <c r="AB2534" s="44" t="str">
        <f>TRIM(MID(Raw_data[[#This Row],[Location]],LEN("Positive Recovery- ")+1,LEN(Raw_data[[#This Row],[Location]])))</f>
        <v>Austin</v>
      </c>
      <c r="AC2534" s="45">
        <f t="shared" si="40"/>
        <v>45292</v>
      </c>
      <c r="AD2534" s="44" t="str">
        <f>VLOOKUP(Raw_data[[#This Row],[Locations]]&amp;Raw_data[[#This Row],[Looker2]],Category!A:E,5,0)</f>
        <v>Affiliate</v>
      </c>
      <c r="AE2534" s="44" t="str">
        <f>Raw_data[[#This Row],[Locations]]&amp;Raw_data[[#This Row],[Looker2]]</f>
        <v>AustinIOP</v>
      </c>
    </row>
    <row r="2535" spans="1:31">
      <c r="A2535" s="15">
        <v>45316</v>
      </c>
      <c r="B2535" s="15">
        <v>45315</v>
      </c>
      <c r="C2535" t="s">
        <v>9</v>
      </c>
      <c r="D2535">
        <v>208810</v>
      </c>
      <c r="E2535" t="s">
        <v>829</v>
      </c>
      <c r="F2535" t="s">
        <v>333</v>
      </c>
      <c r="G2535" t="s">
        <v>440</v>
      </c>
      <c r="H2535" t="s">
        <v>160</v>
      </c>
      <c r="I2535" t="s">
        <v>232</v>
      </c>
      <c r="J2535" t="s">
        <v>94</v>
      </c>
      <c r="K2535" t="s">
        <v>75</v>
      </c>
      <c r="L2535" t="s">
        <v>128</v>
      </c>
      <c r="M2535">
        <v>1</v>
      </c>
      <c r="N2535" s="47">
        <v>215</v>
      </c>
      <c r="O2535" s="47">
        <v>0</v>
      </c>
      <c r="P2535" s="47">
        <v>0</v>
      </c>
      <c r="Q2535" s="47">
        <v>0</v>
      </c>
      <c r="R2535" s="47">
        <v>0</v>
      </c>
      <c r="S2535" s="47">
        <v>215</v>
      </c>
      <c r="T2535" s="47">
        <v>193.5</v>
      </c>
      <c r="U2535" s="47">
        <v>193.5</v>
      </c>
      <c r="V2535" t="s">
        <v>71</v>
      </c>
      <c r="W2535" t="s">
        <v>72</v>
      </c>
      <c r="X2535"/>
      <c r="Y2535" t="s">
        <v>240</v>
      </c>
      <c r="Z2535" s="43" t="str">
        <f>Raw_data[[#This Row],[Month]]&amp;Raw_data[[#This Row],[Locations]]&amp;Raw_data[[#This Row],[Looker2]]</f>
        <v>45292The WoodlandsIOP</v>
      </c>
      <c r="AA2535" s="44" t="str">
        <f>IFERROR(VLOOKUP(Raw_data[[#This Row],[Description]],'LU Table'!$A$1:$B$50,2,0),"")</f>
        <v>IOP</v>
      </c>
      <c r="AB2535" s="44" t="str">
        <f>TRIM(MID(Raw_data[[#This Row],[Location]],LEN("Positive Recovery- ")+1,LEN(Raw_data[[#This Row],[Location]])))</f>
        <v>The Woodlands</v>
      </c>
      <c r="AC2535" s="45">
        <f t="shared" si="40"/>
        <v>45292</v>
      </c>
      <c r="AD2535" s="44" t="str">
        <f>VLOOKUP(Raw_data[[#This Row],[Locations]]&amp;Raw_data[[#This Row],[Looker2]],Category!A:E,5,0)</f>
        <v>Affiliate</v>
      </c>
      <c r="AE2535" s="44" t="str">
        <f>Raw_data[[#This Row],[Locations]]&amp;Raw_data[[#This Row],[Looker2]]</f>
        <v>The WoodlandsIOP</v>
      </c>
    </row>
    <row r="2536" spans="1:31">
      <c r="A2536" s="15">
        <v>45316</v>
      </c>
      <c r="B2536" s="15">
        <v>45315</v>
      </c>
      <c r="C2536" t="s">
        <v>9</v>
      </c>
      <c r="D2536">
        <v>208811</v>
      </c>
      <c r="E2536" t="s">
        <v>845</v>
      </c>
      <c r="F2536" t="s">
        <v>846</v>
      </c>
      <c r="G2536" t="s">
        <v>393</v>
      </c>
      <c r="H2536" t="s">
        <v>160</v>
      </c>
      <c r="I2536" t="s">
        <v>232</v>
      </c>
      <c r="J2536" t="s">
        <v>95</v>
      </c>
      <c r="K2536" t="s">
        <v>75</v>
      </c>
      <c r="L2536" t="s">
        <v>128</v>
      </c>
      <c r="M2536">
        <v>1</v>
      </c>
      <c r="N2536" s="47">
        <v>130</v>
      </c>
      <c r="O2536" s="47">
        <v>0</v>
      </c>
      <c r="P2536" s="47">
        <v>0</v>
      </c>
      <c r="Q2536" s="47">
        <v>0</v>
      </c>
      <c r="R2536" s="47">
        <v>0</v>
      </c>
      <c r="S2536" s="47">
        <v>130</v>
      </c>
      <c r="T2536" s="47">
        <v>117</v>
      </c>
      <c r="U2536" s="47">
        <v>117</v>
      </c>
      <c r="V2536" t="s">
        <v>71</v>
      </c>
      <c r="W2536" t="s">
        <v>72</v>
      </c>
      <c r="X2536"/>
      <c r="Y2536" t="s">
        <v>240</v>
      </c>
      <c r="Z2536" s="43" t="str">
        <f>Raw_data[[#This Row],[Month]]&amp;Raw_data[[#This Row],[Locations]]&amp;Raw_data[[#This Row],[Looker2]]</f>
        <v>45292The WoodlandsIOP</v>
      </c>
      <c r="AA2536" s="44" t="str">
        <f>IFERROR(VLOOKUP(Raw_data[[#This Row],[Description]],'LU Table'!$A$1:$B$50,2,0),"")</f>
        <v>IOP</v>
      </c>
      <c r="AB2536" s="44" t="str">
        <f>TRIM(MID(Raw_data[[#This Row],[Location]],LEN("Positive Recovery- ")+1,LEN(Raw_data[[#This Row],[Location]])))</f>
        <v>The Woodlands</v>
      </c>
      <c r="AC2536" s="45">
        <f t="shared" si="40"/>
        <v>45292</v>
      </c>
      <c r="AD2536" s="44" t="str">
        <f>VLOOKUP(Raw_data[[#This Row],[Locations]]&amp;Raw_data[[#This Row],[Looker2]],Category!A:E,5,0)</f>
        <v>Affiliate</v>
      </c>
      <c r="AE2536" s="44" t="str">
        <f>Raw_data[[#This Row],[Locations]]&amp;Raw_data[[#This Row],[Looker2]]</f>
        <v>The WoodlandsIOP</v>
      </c>
    </row>
    <row r="2537" spans="1:31">
      <c r="A2537" s="15">
        <v>45316</v>
      </c>
      <c r="B2537" s="15">
        <v>45315</v>
      </c>
      <c r="C2537" t="s">
        <v>9</v>
      </c>
      <c r="D2537">
        <v>208812</v>
      </c>
      <c r="E2537" t="s">
        <v>943</v>
      </c>
      <c r="F2537" t="s">
        <v>305</v>
      </c>
      <c r="G2537" t="s">
        <v>944</v>
      </c>
      <c r="H2537" t="s">
        <v>159</v>
      </c>
      <c r="I2537" t="s">
        <v>232</v>
      </c>
      <c r="J2537" t="s">
        <v>17</v>
      </c>
      <c r="K2537" t="s">
        <v>22</v>
      </c>
      <c r="L2537" t="s">
        <v>128</v>
      </c>
      <c r="M2537">
        <v>1</v>
      </c>
      <c r="N2537" s="47">
        <v>225</v>
      </c>
      <c r="O2537" s="47">
        <v>0</v>
      </c>
      <c r="P2537" s="47">
        <v>0</v>
      </c>
      <c r="Q2537" s="47">
        <v>0</v>
      </c>
      <c r="R2537" s="47">
        <v>0</v>
      </c>
      <c r="S2537" s="47">
        <v>225</v>
      </c>
      <c r="T2537" s="47">
        <v>225</v>
      </c>
      <c r="U2537" s="47">
        <v>225</v>
      </c>
      <c r="V2537" t="s">
        <v>71</v>
      </c>
      <c r="W2537" t="s">
        <v>72</v>
      </c>
      <c r="X2537"/>
      <c r="Y2537" t="s">
        <v>240</v>
      </c>
      <c r="Z2537" s="43" t="str">
        <f>Raw_data[[#This Row],[Month]]&amp;Raw_data[[#This Row],[Locations]]&amp;Raw_data[[#This Row],[Looker2]]</f>
        <v>45292AustinIOP</v>
      </c>
      <c r="AA2537" s="44" t="str">
        <f>IFERROR(VLOOKUP(Raw_data[[#This Row],[Description]],'LU Table'!$A$1:$B$50,2,0),"")</f>
        <v>IOP</v>
      </c>
      <c r="AB2537" s="44" t="str">
        <f>TRIM(MID(Raw_data[[#This Row],[Location]],LEN("Positive Recovery- ")+1,LEN(Raw_data[[#This Row],[Location]])))</f>
        <v>Austin</v>
      </c>
      <c r="AC2537" s="45">
        <f t="shared" si="40"/>
        <v>45292</v>
      </c>
      <c r="AD2537" s="44" t="str">
        <f>VLOOKUP(Raw_data[[#This Row],[Locations]]&amp;Raw_data[[#This Row],[Looker2]],Category!A:E,5,0)</f>
        <v>Affiliate</v>
      </c>
      <c r="AE2537" s="44" t="str">
        <f>Raw_data[[#This Row],[Locations]]&amp;Raw_data[[#This Row],[Looker2]]</f>
        <v>AustinIOP</v>
      </c>
    </row>
    <row r="2538" spans="1:31">
      <c r="A2538" s="15">
        <v>45316</v>
      </c>
      <c r="B2538" s="15">
        <v>45315</v>
      </c>
      <c r="C2538" t="s">
        <v>9</v>
      </c>
      <c r="D2538">
        <v>208814</v>
      </c>
      <c r="E2538" t="s">
        <v>1017</v>
      </c>
      <c r="F2538" t="s">
        <v>1018</v>
      </c>
      <c r="G2538" t="s">
        <v>1019</v>
      </c>
      <c r="H2538" t="s">
        <v>158</v>
      </c>
      <c r="I2538" t="s">
        <v>232</v>
      </c>
      <c r="J2538" t="s">
        <v>88</v>
      </c>
      <c r="K2538" t="s">
        <v>79</v>
      </c>
      <c r="L2538" t="s">
        <v>128</v>
      </c>
      <c r="M2538">
        <v>1</v>
      </c>
      <c r="N2538" s="47">
        <v>250</v>
      </c>
      <c r="O2538" s="47">
        <v>0</v>
      </c>
      <c r="P2538" s="47">
        <v>0</v>
      </c>
      <c r="Q2538" s="47">
        <v>0</v>
      </c>
      <c r="R2538" s="47">
        <v>0</v>
      </c>
      <c r="S2538" s="47">
        <v>0</v>
      </c>
      <c r="T2538" s="47">
        <v>225</v>
      </c>
      <c r="U2538" s="47">
        <v>0</v>
      </c>
      <c r="V2538" t="s">
        <v>71</v>
      </c>
      <c r="W2538" t="s">
        <v>72</v>
      </c>
      <c r="X2538"/>
      <c r="Y2538" t="s">
        <v>240</v>
      </c>
      <c r="Z2538" s="43" t="str">
        <f>Raw_data[[#This Row],[Month]]&amp;Raw_data[[#This Row],[Locations]]&amp;Raw_data[[#This Row],[Looker2]]</f>
        <v>45292Cinco RanchIOP</v>
      </c>
      <c r="AA2538" s="44" t="str">
        <f>IFERROR(VLOOKUP(Raw_data[[#This Row],[Description]],'LU Table'!$A$1:$B$50,2,0),"")</f>
        <v>IOP</v>
      </c>
      <c r="AB2538" s="44" t="str">
        <f>TRIM(MID(Raw_data[[#This Row],[Location]],LEN("Positive Recovery- ")+1,LEN(Raw_data[[#This Row],[Location]])))</f>
        <v>Cinco Ranch</v>
      </c>
      <c r="AC2538" s="45">
        <f t="shared" si="40"/>
        <v>45292</v>
      </c>
      <c r="AD2538" s="44" t="str">
        <f>VLOOKUP(Raw_data[[#This Row],[Locations]]&amp;Raw_data[[#This Row],[Looker2]],Category!A:E,5,0)</f>
        <v>Affiliate</v>
      </c>
      <c r="AE2538" s="44" t="str">
        <f>Raw_data[[#This Row],[Locations]]&amp;Raw_data[[#This Row],[Looker2]]</f>
        <v>Cinco RanchIOP</v>
      </c>
    </row>
    <row r="2539" spans="1:31">
      <c r="A2539" s="15">
        <v>45316</v>
      </c>
      <c r="B2539" s="15">
        <v>45315</v>
      </c>
      <c r="C2539" t="s">
        <v>9</v>
      </c>
      <c r="D2539">
        <v>208815</v>
      </c>
      <c r="E2539" t="s">
        <v>114</v>
      </c>
      <c r="F2539" t="s">
        <v>296</v>
      </c>
      <c r="G2539" t="s">
        <v>297</v>
      </c>
      <c r="H2539" t="s">
        <v>172</v>
      </c>
      <c r="I2539" t="s">
        <v>232</v>
      </c>
      <c r="J2539" t="s">
        <v>17</v>
      </c>
      <c r="K2539" t="s">
        <v>79</v>
      </c>
      <c r="L2539" t="s">
        <v>135</v>
      </c>
      <c r="M2539">
        <v>1</v>
      </c>
      <c r="N2539" s="47">
        <v>40</v>
      </c>
      <c r="O2539" s="47">
        <v>0</v>
      </c>
      <c r="P2539" s="47">
        <v>0</v>
      </c>
      <c r="Q2539" s="47">
        <v>0</v>
      </c>
      <c r="R2539" s="47">
        <v>0</v>
      </c>
      <c r="S2539" s="47">
        <v>40</v>
      </c>
      <c r="T2539" s="47">
        <v>40</v>
      </c>
      <c r="U2539" s="47">
        <v>40</v>
      </c>
      <c r="V2539" t="s">
        <v>71</v>
      </c>
      <c r="W2539" t="s">
        <v>72</v>
      </c>
      <c r="X2539"/>
      <c r="Y2539" t="s">
        <v>240</v>
      </c>
      <c r="Z2539" s="43" t="str">
        <f>Raw_data[[#This Row],[Month]]&amp;Raw_data[[#This Row],[Locations]]&amp;Raw_data[[#This Row],[Looker2]]</f>
        <v>45292Cinco RanchAftercare</v>
      </c>
      <c r="AA2539" s="44" t="str">
        <f>IFERROR(VLOOKUP(Raw_data[[#This Row],[Description]],'LU Table'!$A$1:$B$50,2,0),"")</f>
        <v>Aftercare</v>
      </c>
      <c r="AB2539" s="44" t="str">
        <f>TRIM(MID(Raw_data[[#This Row],[Location]],LEN("Positive Recovery- ")+1,LEN(Raw_data[[#This Row],[Location]])))</f>
        <v>Cinco Ranch</v>
      </c>
      <c r="AC2539" s="45">
        <f t="shared" si="40"/>
        <v>45292</v>
      </c>
      <c r="AD2539" s="44" t="str">
        <f>VLOOKUP(Raw_data[[#This Row],[Locations]]&amp;Raw_data[[#This Row],[Looker2]],Category!A:E,5,0)</f>
        <v>Affiliate</v>
      </c>
      <c r="AE2539" s="44" t="str">
        <f>Raw_data[[#This Row],[Locations]]&amp;Raw_data[[#This Row],[Looker2]]</f>
        <v>Cinco RanchAftercare</v>
      </c>
    </row>
    <row r="2540" spans="1:31">
      <c r="A2540" s="15">
        <v>45316</v>
      </c>
      <c r="B2540" s="15">
        <v>45315</v>
      </c>
      <c r="C2540" t="s">
        <v>9</v>
      </c>
      <c r="D2540">
        <v>208816</v>
      </c>
      <c r="E2540" t="s">
        <v>830</v>
      </c>
      <c r="F2540" t="s">
        <v>489</v>
      </c>
      <c r="G2540" t="s">
        <v>831</v>
      </c>
      <c r="H2540" t="s">
        <v>160</v>
      </c>
      <c r="I2540" t="s">
        <v>232</v>
      </c>
      <c r="J2540" t="s">
        <v>90</v>
      </c>
      <c r="K2540" t="s">
        <v>79</v>
      </c>
      <c r="L2540" t="s">
        <v>128</v>
      </c>
      <c r="M2540">
        <v>1</v>
      </c>
      <c r="N2540" s="47">
        <v>220</v>
      </c>
      <c r="O2540" s="47">
        <v>0</v>
      </c>
      <c r="P2540" s="47">
        <v>0</v>
      </c>
      <c r="Q2540" s="47">
        <v>0</v>
      </c>
      <c r="R2540" s="47">
        <v>0</v>
      </c>
      <c r="S2540" s="47">
        <v>8</v>
      </c>
      <c r="T2540" s="47">
        <v>198</v>
      </c>
      <c r="U2540" s="47">
        <v>28.4</v>
      </c>
      <c r="V2540" t="s">
        <v>71</v>
      </c>
      <c r="W2540" t="s">
        <v>72</v>
      </c>
      <c r="X2540"/>
      <c r="Y2540" t="s">
        <v>240</v>
      </c>
      <c r="Z2540" s="43" t="str">
        <f>Raw_data[[#This Row],[Month]]&amp;Raw_data[[#This Row],[Locations]]&amp;Raw_data[[#This Row],[Looker2]]</f>
        <v>45292Cinco RanchIOP</v>
      </c>
      <c r="AA2540" s="44" t="str">
        <f>IFERROR(VLOOKUP(Raw_data[[#This Row],[Description]],'LU Table'!$A$1:$B$50,2,0),"")</f>
        <v>IOP</v>
      </c>
      <c r="AB2540" s="44" t="str">
        <f>TRIM(MID(Raw_data[[#This Row],[Location]],LEN("Positive Recovery- ")+1,LEN(Raw_data[[#This Row],[Location]])))</f>
        <v>Cinco Ranch</v>
      </c>
      <c r="AC2540" s="45">
        <f t="shared" si="40"/>
        <v>45292</v>
      </c>
      <c r="AD2540" s="44" t="str">
        <f>VLOOKUP(Raw_data[[#This Row],[Locations]]&amp;Raw_data[[#This Row],[Looker2]],Category!A:E,5,0)</f>
        <v>Affiliate</v>
      </c>
      <c r="AE2540" s="44" t="str">
        <f>Raw_data[[#This Row],[Locations]]&amp;Raw_data[[#This Row],[Looker2]]</f>
        <v>Cinco RanchIOP</v>
      </c>
    </row>
    <row r="2541" spans="1:31">
      <c r="A2541" s="15">
        <v>45316</v>
      </c>
      <c r="B2541" s="15">
        <v>45315</v>
      </c>
      <c r="C2541" t="s">
        <v>9</v>
      </c>
      <c r="D2541">
        <v>208817</v>
      </c>
      <c r="E2541" t="s">
        <v>836</v>
      </c>
      <c r="F2541" t="s">
        <v>255</v>
      </c>
      <c r="G2541" t="s">
        <v>308</v>
      </c>
      <c r="H2541" t="s">
        <v>160</v>
      </c>
      <c r="I2541" t="s">
        <v>232</v>
      </c>
      <c r="J2541" t="s">
        <v>90</v>
      </c>
      <c r="K2541" t="s">
        <v>75</v>
      </c>
      <c r="L2541" t="s">
        <v>128</v>
      </c>
      <c r="M2541">
        <v>1</v>
      </c>
      <c r="N2541" s="47">
        <v>220</v>
      </c>
      <c r="O2541" s="47">
        <v>0</v>
      </c>
      <c r="P2541" s="47">
        <v>0</v>
      </c>
      <c r="Q2541" s="47">
        <v>0</v>
      </c>
      <c r="R2541" s="47">
        <v>0</v>
      </c>
      <c r="S2541" s="47">
        <v>220</v>
      </c>
      <c r="T2541" s="47">
        <v>198</v>
      </c>
      <c r="U2541" s="47">
        <v>198</v>
      </c>
      <c r="V2541" t="s">
        <v>71</v>
      </c>
      <c r="W2541" t="s">
        <v>72</v>
      </c>
      <c r="X2541"/>
      <c r="Y2541" t="s">
        <v>240</v>
      </c>
      <c r="Z2541" s="43" t="str">
        <f>Raw_data[[#This Row],[Month]]&amp;Raw_data[[#This Row],[Locations]]&amp;Raw_data[[#This Row],[Looker2]]</f>
        <v>45292The WoodlandsIOP</v>
      </c>
      <c r="AA2541" s="44" t="str">
        <f>IFERROR(VLOOKUP(Raw_data[[#This Row],[Description]],'LU Table'!$A$1:$B$50,2,0),"")</f>
        <v>IOP</v>
      </c>
      <c r="AB2541" s="44" t="str">
        <f>TRIM(MID(Raw_data[[#This Row],[Location]],LEN("Positive Recovery- ")+1,LEN(Raw_data[[#This Row],[Location]])))</f>
        <v>The Woodlands</v>
      </c>
      <c r="AC2541" s="45">
        <f t="shared" si="40"/>
        <v>45292</v>
      </c>
      <c r="AD2541" s="44" t="str">
        <f>VLOOKUP(Raw_data[[#This Row],[Locations]]&amp;Raw_data[[#This Row],[Looker2]],Category!A:E,5,0)</f>
        <v>Affiliate</v>
      </c>
      <c r="AE2541" s="44" t="str">
        <f>Raw_data[[#This Row],[Locations]]&amp;Raw_data[[#This Row],[Looker2]]</f>
        <v>The WoodlandsIOP</v>
      </c>
    </row>
    <row r="2542" spans="1:31">
      <c r="A2542" s="15">
        <v>45316</v>
      </c>
      <c r="B2542" s="15">
        <v>45315</v>
      </c>
      <c r="C2542" t="s">
        <v>9</v>
      </c>
      <c r="D2542">
        <v>208818</v>
      </c>
      <c r="E2542" t="s">
        <v>1083</v>
      </c>
      <c r="F2542" t="s">
        <v>275</v>
      </c>
      <c r="G2542" t="s">
        <v>1084</v>
      </c>
      <c r="H2542" t="s">
        <v>158</v>
      </c>
      <c r="I2542" t="s">
        <v>232</v>
      </c>
      <c r="J2542" t="s">
        <v>103</v>
      </c>
      <c r="K2542" t="s">
        <v>62</v>
      </c>
      <c r="L2542" t="s">
        <v>128</v>
      </c>
      <c r="M2542">
        <v>1</v>
      </c>
      <c r="N2542" s="47">
        <v>250</v>
      </c>
      <c r="O2542" s="47">
        <v>0</v>
      </c>
      <c r="P2542" s="47">
        <v>0</v>
      </c>
      <c r="Q2542" s="47">
        <v>0</v>
      </c>
      <c r="R2542" s="47">
        <v>0</v>
      </c>
      <c r="S2542" s="47">
        <v>0</v>
      </c>
      <c r="T2542" s="47">
        <v>225</v>
      </c>
      <c r="U2542" s="47">
        <v>10</v>
      </c>
      <c r="V2542" t="s">
        <v>71</v>
      </c>
      <c r="W2542" t="s">
        <v>72</v>
      </c>
      <c r="X2542"/>
      <c r="Y2542" t="s">
        <v>240</v>
      </c>
      <c r="Z2542" s="43" t="str">
        <f>Raw_data[[#This Row],[Month]]&amp;Raw_data[[#This Row],[Locations]]&amp;Raw_data[[#This Row],[Looker2]]</f>
        <v>45292SugarlandIOP</v>
      </c>
      <c r="AA2542" s="44" t="str">
        <f>IFERROR(VLOOKUP(Raw_data[[#This Row],[Description]],'LU Table'!$A$1:$B$50,2,0),"")</f>
        <v>IOP</v>
      </c>
      <c r="AB2542" s="44" t="str">
        <f>TRIM(MID(Raw_data[[#This Row],[Location]],LEN("Positive Recovery- ")+1,LEN(Raw_data[[#This Row],[Location]])))</f>
        <v>Sugarland</v>
      </c>
      <c r="AC2542" s="45">
        <f t="shared" si="40"/>
        <v>45292</v>
      </c>
      <c r="AD2542" s="44" t="str">
        <f>VLOOKUP(Raw_data[[#This Row],[Locations]]&amp;Raw_data[[#This Row],[Looker2]],Category!A:E,5,0)</f>
        <v>Affiliate</v>
      </c>
      <c r="AE2542" s="44" t="str">
        <f>Raw_data[[#This Row],[Locations]]&amp;Raw_data[[#This Row],[Looker2]]</f>
        <v>SugarlandIOP</v>
      </c>
    </row>
    <row r="2543" spans="1:31">
      <c r="A2543" s="15">
        <v>45316</v>
      </c>
      <c r="B2543" s="15">
        <v>45315</v>
      </c>
      <c r="C2543" t="s">
        <v>9</v>
      </c>
      <c r="D2543">
        <v>208819</v>
      </c>
      <c r="E2543" t="s">
        <v>857</v>
      </c>
      <c r="F2543" t="s">
        <v>279</v>
      </c>
      <c r="G2543" t="s">
        <v>858</v>
      </c>
      <c r="H2543" t="s">
        <v>158</v>
      </c>
      <c r="I2543" t="s">
        <v>232</v>
      </c>
      <c r="J2543" t="s">
        <v>103</v>
      </c>
      <c r="K2543" t="s">
        <v>62</v>
      </c>
      <c r="L2543" t="s">
        <v>128</v>
      </c>
      <c r="M2543">
        <v>1</v>
      </c>
      <c r="N2543" s="47">
        <v>250</v>
      </c>
      <c r="O2543" s="47">
        <v>0</v>
      </c>
      <c r="P2543" s="47">
        <v>0</v>
      </c>
      <c r="Q2543" s="47">
        <v>0</v>
      </c>
      <c r="R2543" s="47">
        <v>0</v>
      </c>
      <c r="S2543" s="47">
        <v>0</v>
      </c>
      <c r="T2543" s="47">
        <v>225</v>
      </c>
      <c r="U2543" s="47">
        <v>10</v>
      </c>
      <c r="V2543" t="s">
        <v>71</v>
      </c>
      <c r="W2543" t="s">
        <v>72</v>
      </c>
      <c r="X2543"/>
      <c r="Y2543" t="s">
        <v>240</v>
      </c>
      <c r="Z2543" s="43" t="str">
        <f>Raw_data[[#This Row],[Month]]&amp;Raw_data[[#This Row],[Locations]]&amp;Raw_data[[#This Row],[Looker2]]</f>
        <v>45292SugarlandIOP</v>
      </c>
      <c r="AA2543" s="44" t="str">
        <f>IFERROR(VLOOKUP(Raw_data[[#This Row],[Description]],'LU Table'!$A$1:$B$50,2,0),"")</f>
        <v>IOP</v>
      </c>
      <c r="AB2543" s="44" t="str">
        <f>TRIM(MID(Raw_data[[#This Row],[Location]],LEN("Positive Recovery- ")+1,LEN(Raw_data[[#This Row],[Location]])))</f>
        <v>Sugarland</v>
      </c>
      <c r="AC2543" s="45">
        <f t="shared" si="40"/>
        <v>45292</v>
      </c>
      <c r="AD2543" s="44" t="str">
        <f>VLOOKUP(Raw_data[[#This Row],[Locations]]&amp;Raw_data[[#This Row],[Looker2]],Category!A:E,5,0)</f>
        <v>Affiliate</v>
      </c>
      <c r="AE2543" s="44" t="str">
        <f>Raw_data[[#This Row],[Locations]]&amp;Raw_data[[#This Row],[Looker2]]</f>
        <v>SugarlandIOP</v>
      </c>
    </row>
    <row r="2544" spans="1:31">
      <c r="A2544" s="15">
        <v>45316</v>
      </c>
      <c r="B2544" s="15">
        <v>45315</v>
      </c>
      <c r="C2544" t="s">
        <v>9</v>
      </c>
      <c r="D2544">
        <v>208820</v>
      </c>
      <c r="E2544" t="s">
        <v>1012</v>
      </c>
      <c r="F2544" t="s">
        <v>650</v>
      </c>
      <c r="G2544" t="s">
        <v>1013</v>
      </c>
      <c r="H2544" t="s">
        <v>157</v>
      </c>
      <c r="I2544" t="s">
        <v>232</v>
      </c>
      <c r="J2544" t="s">
        <v>88</v>
      </c>
      <c r="K2544" t="s">
        <v>62</v>
      </c>
      <c r="L2544" t="s">
        <v>129</v>
      </c>
      <c r="M2544">
        <v>1</v>
      </c>
      <c r="N2544" s="47">
        <v>400</v>
      </c>
      <c r="O2544" s="47">
        <v>0</v>
      </c>
      <c r="P2544" s="47">
        <v>0</v>
      </c>
      <c r="Q2544" s="47">
        <v>0</v>
      </c>
      <c r="R2544" s="47">
        <v>0</v>
      </c>
      <c r="S2544" s="47">
        <v>0</v>
      </c>
      <c r="T2544" s="47">
        <v>360</v>
      </c>
      <c r="U2544" s="47">
        <v>0</v>
      </c>
      <c r="V2544" t="s">
        <v>71</v>
      </c>
      <c r="W2544" t="s">
        <v>72</v>
      </c>
      <c r="X2544"/>
      <c r="Y2544" t="s">
        <v>240</v>
      </c>
      <c r="Z2544" s="43" t="str">
        <f>Raw_data[[#This Row],[Month]]&amp;Raw_data[[#This Row],[Locations]]&amp;Raw_data[[#This Row],[Looker2]]</f>
        <v>45292SugarlandPHP</v>
      </c>
      <c r="AA2544" s="44" t="str">
        <f>IFERROR(VLOOKUP(Raw_data[[#This Row],[Description]],'LU Table'!$A$1:$B$50,2,0),"")</f>
        <v>PHP</v>
      </c>
      <c r="AB2544" s="44" t="str">
        <f>TRIM(MID(Raw_data[[#This Row],[Location]],LEN("Positive Recovery- ")+1,LEN(Raw_data[[#This Row],[Location]])))</f>
        <v>Sugarland</v>
      </c>
      <c r="AC2544" s="45">
        <f t="shared" si="40"/>
        <v>45292</v>
      </c>
      <c r="AD2544" s="44" t="str">
        <f>VLOOKUP(Raw_data[[#This Row],[Locations]]&amp;Raw_data[[#This Row],[Looker2]],Category!A:E,5,0)</f>
        <v>Affiliate</v>
      </c>
      <c r="AE2544" s="44" t="str">
        <f>Raw_data[[#This Row],[Locations]]&amp;Raw_data[[#This Row],[Looker2]]</f>
        <v>SugarlandPHP</v>
      </c>
    </row>
    <row r="2545" spans="1:31">
      <c r="A2545" s="15">
        <v>45316</v>
      </c>
      <c r="B2545" s="15">
        <v>45315</v>
      </c>
      <c r="C2545" t="s">
        <v>9</v>
      </c>
      <c r="D2545">
        <v>208821</v>
      </c>
      <c r="E2545" t="s">
        <v>842</v>
      </c>
      <c r="F2545" t="s">
        <v>676</v>
      </c>
      <c r="G2545" t="s">
        <v>308</v>
      </c>
      <c r="H2545" t="s">
        <v>158</v>
      </c>
      <c r="I2545" t="s">
        <v>232</v>
      </c>
      <c r="J2545" t="s">
        <v>749</v>
      </c>
      <c r="K2545" t="s">
        <v>62</v>
      </c>
      <c r="L2545" t="s">
        <v>128</v>
      </c>
      <c r="M2545">
        <v>1</v>
      </c>
      <c r="N2545" s="47">
        <v>158</v>
      </c>
      <c r="O2545" s="47">
        <v>0</v>
      </c>
      <c r="P2545" s="47">
        <v>0</v>
      </c>
      <c r="Q2545" s="47">
        <v>0</v>
      </c>
      <c r="R2545" s="47">
        <v>0</v>
      </c>
      <c r="S2545" s="47">
        <v>158</v>
      </c>
      <c r="T2545" s="47">
        <v>142.19999999999999</v>
      </c>
      <c r="U2545" s="47">
        <v>142.19999999999999</v>
      </c>
      <c r="V2545" t="s">
        <v>71</v>
      </c>
      <c r="W2545" t="s">
        <v>72</v>
      </c>
      <c r="X2545"/>
      <c r="Y2545" t="s">
        <v>240</v>
      </c>
      <c r="Z2545" s="43" t="str">
        <f>Raw_data[[#This Row],[Month]]&amp;Raw_data[[#This Row],[Locations]]&amp;Raw_data[[#This Row],[Looker2]]</f>
        <v>45292SugarlandIOP</v>
      </c>
      <c r="AA2545" s="44" t="str">
        <f>IFERROR(VLOOKUP(Raw_data[[#This Row],[Description]],'LU Table'!$A$1:$B$50,2,0),"")</f>
        <v>IOP</v>
      </c>
      <c r="AB2545" s="44" t="str">
        <f>TRIM(MID(Raw_data[[#This Row],[Location]],LEN("Positive Recovery- ")+1,LEN(Raw_data[[#This Row],[Location]])))</f>
        <v>Sugarland</v>
      </c>
      <c r="AC2545" s="45">
        <f t="shared" si="40"/>
        <v>45292</v>
      </c>
      <c r="AD2545" s="44" t="str">
        <f>VLOOKUP(Raw_data[[#This Row],[Locations]]&amp;Raw_data[[#This Row],[Looker2]],Category!A:E,5,0)</f>
        <v>Affiliate</v>
      </c>
      <c r="AE2545" s="44" t="str">
        <f>Raw_data[[#This Row],[Locations]]&amp;Raw_data[[#This Row],[Looker2]]</f>
        <v>SugarlandIOP</v>
      </c>
    </row>
    <row r="2546" spans="1:31">
      <c r="A2546" s="15">
        <v>45316</v>
      </c>
      <c r="B2546" s="15">
        <v>45315</v>
      </c>
      <c r="C2546" t="s">
        <v>9</v>
      </c>
      <c r="D2546">
        <v>208822</v>
      </c>
      <c r="E2546" t="s">
        <v>1135</v>
      </c>
      <c r="F2546" t="s">
        <v>289</v>
      </c>
      <c r="G2546" t="s">
        <v>1136</v>
      </c>
      <c r="H2546" t="s">
        <v>158</v>
      </c>
      <c r="I2546" t="s">
        <v>232</v>
      </c>
      <c r="J2546" t="s">
        <v>87</v>
      </c>
      <c r="K2546" t="s">
        <v>62</v>
      </c>
      <c r="L2546" t="s">
        <v>128</v>
      </c>
      <c r="M2546">
        <v>1</v>
      </c>
      <c r="N2546" s="47">
        <v>275</v>
      </c>
      <c r="O2546" s="47">
        <v>0</v>
      </c>
      <c r="P2546" s="47">
        <v>0</v>
      </c>
      <c r="Q2546" s="47">
        <v>0</v>
      </c>
      <c r="R2546" s="47">
        <v>0</v>
      </c>
      <c r="S2546" s="47">
        <v>275</v>
      </c>
      <c r="T2546" s="47">
        <v>247.5</v>
      </c>
      <c r="U2546" s="47">
        <v>247.5</v>
      </c>
      <c r="V2546" t="s">
        <v>71</v>
      </c>
      <c r="W2546" t="s">
        <v>72</v>
      </c>
      <c r="X2546"/>
      <c r="Y2546" t="s">
        <v>240</v>
      </c>
      <c r="Z2546" s="43" t="str">
        <f>Raw_data[[#This Row],[Month]]&amp;Raw_data[[#This Row],[Locations]]&amp;Raw_data[[#This Row],[Looker2]]</f>
        <v>45292SugarlandIOP</v>
      </c>
      <c r="AA2546" s="44" t="str">
        <f>IFERROR(VLOOKUP(Raw_data[[#This Row],[Description]],'LU Table'!$A$1:$B$50,2,0),"")</f>
        <v>IOP</v>
      </c>
      <c r="AB2546" s="44" t="str">
        <f>TRIM(MID(Raw_data[[#This Row],[Location]],LEN("Positive Recovery- ")+1,LEN(Raw_data[[#This Row],[Location]])))</f>
        <v>Sugarland</v>
      </c>
      <c r="AC2546" s="45">
        <f t="shared" si="40"/>
        <v>45292</v>
      </c>
      <c r="AD2546" s="44" t="str">
        <f>VLOOKUP(Raw_data[[#This Row],[Locations]]&amp;Raw_data[[#This Row],[Looker2]],Category!A:E,5,0)</f>
        <v>Affiliate</v>
      </c>
      <c r="AE2546" s="44" t="str">
        <f>Raw_data[[#This Row],[Locations]]&amp;Raw_data[[#This Row],[Looker2]]</f>
        <v>SugarlandIOP</v>
      </c>
    </row>
    <row r="2547" spans="1:31">
      <c r="A2547" s="15">
        <v>45316</v>
      </c>
      <c r="B2547" s="15">
        <v>45315</v>
      </c>
      <c r="C2547" t="s">
        <v>9</v>
      </c>
      <c r="D2547">
        <v>208823</v>
      </c>
      <c r="E2547" t="s">
        <v>1094</v>
      </c>
      <c r="F2547" t="s">
        <v>332</v>
      </c>
      <c r="G2547" t="s">
        <v>1095</v>
      </c>
      <c r="H2547" t="s">
        <v>158</v>
      </c>
      <c r="I2547" t="s">
        <v>232</v>
      </c>
      <c r="J2547" t="s">
        <v>92</v>
      </c>
      <c r="K2547" t="s">
        <v>62</v>
      </c>
      <c r="L2547" t="s">
        <v>128</v>
      </c>
      <c r="M2547">
        <v>1</v>
      </c>
      <c r="N2547" s="47">
        <v>190</v>
      </c>
      <c r="O2547" s="47">
        <v>0</v>
      </c>
      <c r="P2547" s="47">
        <v>0</v>
      </c>
      <c r="Q2547" s="47">
        <v>0</v>
      </c>
      <c r="R2547" s="47">
        <v>0</v>
      </c>
      <c r="S2547" s="47">
        <v>190</v>
      </c>
      <c r="T2547" s="47">
        <v>171</v>
      </c>
      <c r="U2547" s="47">
        <v>171</v>
      </c>
      <c r="V2547" t="s">
        <v>71</v>
      </c>
      <c r="W2547" t="s">
        <v>72</v>
      </c>
      <c r="X2547"/>
      <c r="Y2547" t="s">
        <v>240</v>
      </c>
      <c r="Z2547" s="43" t="str">
        <f>Raw_data[[#This Row],[Month]]&amp;Raw_data[[#This Row],[Locations]]&amp;Raw_data[[#This Row],[Looker2]]</f>
        <v>45292SugarlandIOP</v>
      </c>
      <c r="AA2547" s="44" t="str">
        <f>IFERROR(VLOOKUP(Raw_data[[#This Row],[Description]],'LU Table'!$A$1:$B$50,2,0),"")</f>
        <v>IOP</v>
      </c>
      <c r="AB2547" s="44" t="str">
        <f>TRIM(MID(Raw_data[[#This Row],[Location]],LEN("Positive Recovery- ")+1,LEN(Raw_data[[#This Row],[Location]])))</f>
        <v>Sugarland</v>
      </c>
      <c r="AC2547" s="45">
        <f t="shared" si="40"/>
        <v>45292</v>
      </c>
      <c r="AD2547" s="44" t="str">
        <f>VLOOKUP(Raw_data[[#This Row],[Locations]]&amp;Raw_data[[#This Row],[Looker2]],Category!A:E,5,0)</f>
        <v>Affiliate</v>
      </c>
      <c r="AE2547" s="44" t="str">
        <f>Raw_data[[#This Row],[Locations]]&amp;Raw_data[[#This Row],[Looker2]]</f>
        <v>SugarlandIOP</v>
      </c>
    </row>
    <row r="2548" spans="1:31">
      <c r="A2548" s="15">
        <v>45316</v>
      </c>
      <c r="B2548" s="15">
        <v>45315</v>
      </c>
      <c r="C2548" t="s">
        <v>9</v>
      </c>
      <c r="D2548">
        <v>208824</v>
      </c>
      <c r="E2548" t="s">
        <v>771</v>
      </c>
      <c r="F2548" t="s">
        <v>434</v>
      </c>
      <c r="G2548" t="s">
        <v>327</v>
      </c>
      <c r="H2548" t="s">
        <v>158</v>
      </c>
      <c r="I2548" t="s">
        <v>232</v>
      </c>
      <c r="J2548" t="s">
        <v>932</v>
      </c>
      <c r="K2548" t="s">
        <v>62</v>
      </c>
      <c r="L2548" t="s">
        <v>128</v>
      </c>
      <c r="M2548">
        <v>1</v>
      </c>
      <c r="N2548" s="47">
        <v>700</v>
      </c>
      <c r="O2548" s="47">
        <v>0</v>
      </c>
      <c r="P2548" s="47">
        <v>0</v>
      </c>
      <c r="Q2548" s="47">
        <v>0</v>
      </c>
      <c r="R2548" s="47">
        <v>0</v>
      </c>
      <c r="S2548" s="47">
        <v>700</v>
      </c>
      <c r="T2548" s="47">
        <v>630</v>
      </c>
      <c r="U2548" s="47">
        <v>630</v>
      </c>
      <c r="V2548" t="s">
        <v>71</v>
      </c>
      <c r="W2548" t="s">
        <v>72</v>
      </c>
      <c r="X2548"/>
      <c r="Y2548" t="s">
        <v>240</v>
      </c>
      <c r="Z2548" s="43" t="str">
        <f>Raw_data[[#This Row],[Month]]&amp;Raw_data[[#This Row],[Locations]]&amp;Raw_data[[#This Row],[Looker2]]</f>
        <v>45292SugarlandIOP</v>
      </c>
      <c r="AA2548" s="44" t="str">
        <f>IFERROR(VLOOKUP(Raw_data[[#This Row],[Description]],'LU Table'!$A$1:$B$50,2,0),"")</f>
        <v>IOP</v>
      </c>
      <c r="AB2548" s="44" t="str">
        <f>TRIM(MID(Raw_data[[#This Row],[Location]],LEN("Positive Recovery- ")+1,LEN(Raw_data[[#This Row],[Location]])))</f>
        <v>Sugarland</v>
      </c>
      <c r="AC2548" s="45">
        <f t="shared" si="40"/>
        <v>45292</v>
      </c>
      <c r="AD2548" s="44" t="str">
        <f>VLOOKUP(Raw_data[[#This Row],[Locations]]&amp;Raw_data[[#This Row],[Looker2]],Category!A:E,5,0)</f>
        <v>Affiliate</v>
      </c>
      <c r="AE2548" s="44" t="str">
        <f>Raw_data[[#This Row],[Locations]]&amp;Raw_data[[#This Row],[Looker2]]</f>
        <v>SugarlandIOP</v>
      </c>
    </row>
    <row r="2549" spans="1:31">
      <c r="A2549" s="15">
        <v>45316</v>
      </c>
      <c r="B2549" s="15">
        <v>45315</v>
      </c>
      <c r="C2549" t="s">
        <v>9</v>
      </c>
      <c r="D2549">
        <v>208825</v>
      </c>
      <c r="E2549" t="s">
        <v>977</v>
      </c>
      <c r="F2549" t="s">
        <v>827</v>
      </c>
      <c r="G2549" t="s">
        <v>482</v>
      </c>
      <c r="H2549" t="s">
        <v>159</v>
      </c>
      <c r="I2549" t="s">
        <v>232</v>
      </c>
      <c r="J2549" t="s">
        <v>17</v>
      </c>
      <c r="K2549" t="s">
        <v>62</v>
      </c>
      <c r="L2549" t="s">
        <v>128</v>
      </c>
      <c r="M2549">
        <v>1</v>
      </c>
      <c r="N2549" s="47">
        <v>200</v>
      </c>
      <c r="O2549" s="47">
        <v>0</v>
      </c>
      <c r="P2549" s="47">
        <v>0</v>
      </c>
      <c r="Q2549" s="47">
        <v>0</v>
      </c>
      <c r="R2549" s="47">
        <v>0</v>
      </c>
      <c r="S2549" s="47">
        <v>200</v>
      </c>
      <c r="T2549" s="47">
        <v>200</v>
      </c>
      <c r="U2549" s="47">
        <v>200</v>
      </c>
      <c r="V2549" t="s">
        <v>71</v>
      </c>
      <c r="W2549" t="s">
        <v>72</v>
      </c>
      <c r="X2549"/>
      <c r="Y2549" t="s">
        <v>240</v>
      </c>
      <c r="Z2549" s="43" t="str">
        <f>Raw_data[[#This Row],[Month]]&amp;Raw_data[[#This Row],[Locations]]&amp;Raw_data[[#This Row],[Looker2]]</f>
        <v>45292SugarlandIOP</v>
      </c>
      <c r="AA2549" s="44" t="str">
        <f>IFERROR(VLOOKUP(Raw_data[[#This Row],[Description]],'LU Table'!$A$1:$B$50,2,0),"")</f>
        <v>IOP</v>
      </c>
      <c r="AB2549" s="44" t="str">
        <f>TRIM(MID(Raw_data[[#This Row],[Location]],LEN("Positive Recovery- ")+1,LEN(Raw_data[[#This Row],[Location]])))</f>
        <v>Sugarland</v>
      </c>
      <c r="AC2549" s="45">
        <f t="shared" si="40"/>
        <v>45292</v>
      </c>
      <c r="AD2549" s="44" t="str">
        <f>VLOOKUP(Raw_data[[#This Row],[Locations]]&amp;Raw_data[[#This Row],[Looker2]],Category!A:E,5,0)</f>
        <v>Affiliate</v>
      </c>
      <c r="AE2549" s="44" t="str">
        <f>Raw_data[[#This Row],[Locations]]&amp;Raw_data[[#This Row],[Looker2]]</f>
        <v>SugarlandIOP</v>
      </c>
    </row>
    <row r="2550" spans="1:31">
      <c r="A2550" s="15">
        <v>45316</v>
      </c>
      <c r="B2550" s="15">
        <v>45315</v>
      </c>
      <c r="C2550" t="s">
        <v>9</v>
      </c>
      <c r="D2550">
        <v>208826</v>
      </c>
      <c r="E2550" t="s">
        <v>1166</v>
      </c>
      <c r="F2550" t="s">
        <v>409</v>
      </c>
      <c r="G2550" t="s">
        <v>353</v>
      </c>
      <c r="H2550" t="s">
        <v>166</v>
      </c>
      <c r="I2550" t="s">
        <v>232</v>
      </c>
      <c r="J2550" t="s">
        <v>94</v>
      </c>
      <c r="K2550" t="s">
        <v>76</v>
      </c>
      <c r="L2550" t="s">
        <v>129</v>
      </c>
      <c r="M2550">
        <v>1</v>
      </c>
      <c r="N2550" s="47">
        <v>325</v>
      </c>
      <c r="O2550" s="47">
        <v>0</v>
      </c>
      <c r="P2550" s="47">
        <v>0</v>
      </c>
      <c r="Q2550" s="47">
        <v>0</v>
      </c>
      <c r="R2550" s="47">
        <v>0</v>
      </c>
      <c r="S2550" s="47">
        <v>325</v>
      </c>
      <c r="T2550" s="47">
        <v>292.5</v>
      </c>
      <c r="U2550" s="47">
        <v>292.5</v>
      </c>
      <c r="V2550" t="s">
        <v>71</v>
      </c>
      <c r="W2550" t="s">
        <v>72</v>
      </c>
      <c r="X2550"/>
      <c r="Y2550" t="s">
        <v>240</v>
      </c>
      <c r="Z2550" s="43" t="str">
        <f>Raw_data[[#This Row],[Month]]&amp;Raw_data[[#This Row],[Locations]]&amp;Raw_data[[#This Row],[Looker2]]</f>
        <v>45292MontrosePHP</v>
      </c>
      <c r="AA2550" s="44" t="str">
        <f>IFERROR(VLOOKUP(Raw_data[[#This Row],[Description]],'LU Table'!$A$1:$B$50,2,0),"")</f>
        <v>PHP</v>
      </c>
      <c r="AB2550" s="44" t="str">
        <f>TRIM(MID(Raw_data[[#This Row],[Location]],LEN("Positive Recovery- ")+1,LEN(Raw_data[[#This Row],[Location]])))</f>
        <v>Montrose</v>
      </c>
      <c r="AC2550" s="45">
        <f t="shared" si="40"/>
        <v>45292</v>
      </c>
      <c r="AD2550" s="44" t="str">
        <f>VLOOKUP(Raw_data[[#This Row],[Locations]]&amp;Raw_data[[#This Row],[Looker2]],Category!A:E,5,0)</f>
        <v>Company Owned</v>
      </c>
      <c r="AE2550" s="44" t="str">
        <f>Raw_data[[#This Row],[Locations]]&amp;Raw_data[[#This Row],[Looker2]]</f>
        <v>MontrosePHP</v>
      </c>
    </row>
    <row r="2551" spans="1:31">
      <c r="A2551" s="15">
        <v>45316</v>
      </c>
      <c r="B2551" s="15">
        <v>45315</v>
      </c>
      <c r="C2551" t="s">
        <v>9</v>
      </c>
      <c r="D2551">
        <v>208827</v>
      </c>
      <c r="E2551" t="s">
        <v>803</v>
      </c>
      <c r="F2551" t="s">
        <v>804</v>
      </c>
      <c r="G2551" t="s">
        <v>805</v>
      </c>
      <c r="H2551" t="s">
        <v>157</v>
      </c>
      <c r="I2551" t="s">
        <v>232</v>
      </c>
      <c r="J2551" t="s">
        <v>17</v>
      </c>
      <c r="K2551" t="s">
        <v>76</v>
      </c>
      <c r="L2551" t="s">
        <v>129</v>
      </c>
      <c r="M2551">
        <v>1</v>
      </c>
      <c r="N2551" s="47">
        <v>300</v>
      </c>
      <c r="O2551" s="47">
        <v>0</v>
      </c>
      <c r="P2551" s="47">
        <v>0</v>
      </c>
      <c r="Q2551" s="47">
        <v>0</v>
      </c>
      <c r="R2551" s="47">
        <v>0</v>
      </c>
      <c r="S2551" s="47">
        <v>300</v>
      </c>
      <c r="T2551" s="47">
        <v>300</v>
      </c>
      <c r="U2551" s="47">
        <v>300</v>
      </c>
      <c r="V2551" t="s">
        <v>71</v>
      </c>
      <c r="W2551" t="s">
        <v>72</v>
      </c>
      <c r="X2551"/>
      <c r="Y2551" t="s">
        <v>240</v>
      </c>
      <c r="Z2551" s="43" t="str">
        <f>Raw_data[[#This Row],[Month]]&amp;Raw_data[[#This Row],[Locations]]&amp;Raw_data[[#This Row],[Looker2]]</f>
        <v>45292MontrosePHP</v>
      </c>
      <c r="AA2551" s="44" t="str">
        <f>IFERROR(VLOOKUP(Raw_data[[#This Row],[Description]],'LU Table'!$A$1:$B$50,2,0),"")</f>
        <v>PHP</v>
      </c>
      <c r="AB2551" s="44" t="str">
        <f>TRIM(MID(Raw_data[[#This Row],[Location]],LEN("Positive Recovery- ")+1,LEN(Raw_data[[#This Row],[Location]])))</f>
        <v>Montrose</v>
      </c>
      <c r="AC2551" s="45">
        <f t="shared" si="40"/>
        <v>45292</v>
      </c>
      <c r="AD2551" s="44" t="str">
        <f>VLOOKUP(Raw_data[[#This Row],[Locations]]&amp;Raw_data[[#This Row],[Looker2]],Category!A:E,5,0)</f>
        <v>Company Owned</v>
      </c>
      <c r="AE2551" s="44" t="str">
        <f>Raw_data[[#This Row],[Locations]]&amp;Raw_data[[#This Row],[Looker2]]</f>
        <v>MontrosePHP</v>
      </c>
    </row>
    <row r="2552" spans="1:31">
      <c r="A2552" s="15">
        <v>45316</v>
      </c>
      <c r="B2552" s="15">
        <v>45315</v>
      </c>
      <c r="C2552" t="s">
        <v>9</v>
      </c>
      <c r="D2552">
        <v>208828</v>
      </c>
      <c r="E2552" t="s">
        <v>888</v>
      </c>
      <c r="F2552" t="s">
        <v>290</v>
      </c>
      <c r="G2552" t="s">
        <v>889</v>
      </c>
      <c r="H2552" t="s">
        <v>157</v>
      </c>
      <c r="I2552" t="s">
        <v>232</v>
      </c>
      <c r="J2552" t="s">
        <v>17</v>
      </c>
      <c r="K2552" t="s">
        <v>76</v>
      </c>
      <c r="L2552" t="s">
        <v>129</v>
      </c>
      <c r="M2552">
        <v>1</v>
      </c>
      <c r="N2552" s="47">
        <v>300</v>
      </c>
      <c r="O2552" s="47">
        <v>0</v>
      </c>
      <c r="P2552" s="47">
        <v>0</v>
      </c>
      <c r="Q2552" s="47">
        <v>0</v>
      </c>
      <c r="R2552" s="47">
        <v>0</v>
      </c>
      <c r="S2552" s="47">
        <v>300</v>
      </c>
      <c r="T2552" s="47">
        <v>300</v>
      </c>
      <c r="U2552" s="47">
        <v>300</v>
      </c>
      <c r="V2552" t="s">
        <v>71</v>
      </c>
      <c r="W2552" t="s">
        <v>72</v>
      </c>
      <c r="X2552"/>
      <c r="Y2552" t="s">
        <v>240</v>
      </c>
      <c r="Z2552" s="43" t="str">
        <f>Raw_data[[#This Row],[Month]]&amp;Raw_data[[#This Row],[Locations]]&amp;Raw_data[[#This Row],[Looker2]]</f>
        <v>45292MontrosePHP</v>
      </c>
      <c r="AA2552" s="44" t="str">
        <f>IFERROR(VLOOKUP(Raw_data[[#This Row],[Description]],'LU Table'!$A$1:$B$50,2,0),"")</f>
        <v>PHP</v>
      </c>
      <c r="AB2552" s="44" t="str">
        <f>TRIM(MID(Raw_data[[#This Row],[Location]],LEN("Positive Recovery- ")+1,LEN(Raw_data[[#This Row],[Location]])))</f>
        <v>Montrose</v>
      </c>
      <c r="AC2552" s="45">
        <f t="shared" si="40"/>
        <v>45292</v>
      </c>
      <c r="AD2552" s="44" t="str">
        <f>VLOOKUP(Raw_data[[#This Row],[Locations]]&amp;Raw_data[[#This Row],[Looker2]],Category!A:E,5,0)</f>
        <v>Company Owned</v>
      </c>
      <c r="AE2552" s="44" t="str">
        <f>Raw_data[[#This Row],[Locations]]&amp;Raw_data[[#This Row],[Looker2]]</f>
        <v>MontrosePHP</v>
      </c>
    </row>
    <row r="2553" spans="1:31">
      <c r="A2553" s="15">
        <v>45316</v>
      </c>
      <c r="B2553" s="15">
        <v>45315</v>
      </c>
      <c r="C2553" t="s">
        <v>9</v>
      </c>
      <c r="D2553">
        <v>208829</v>
      </c>
      <c r="E2553" t="s">
        <v>675</v>
      </c>
      <c r="F2553" t="s">
        <v>37</v>
      </c>
      <c r="G2553" t="s">
        <v>487</v>
      </c>
      <c r="H2553" t="s">
        <v>165</v>
      </c>
      <c r="I2553"/>
      <c r="J2553" t="s">
        <v>132</v>
      </c>
      <c r="K2553" t="s">
        <v>76</v>
      </c>
      <c r="L2553" t="s">
        <v>129</v>
      </c>
      <c r="M2553">
        <v>1</v>
      </c>
      <c r="N2553" s="47">
        <v>312</v>
      </c>
      <c r="O2553" s="47">
        <v>0</v>
      </c>
      <c r="P2553" s="47">
        <v>0</v>
      </c>
      <c r="Q2553" s="47">
        <v>0</v>
      </c>
      <c r="R2553" s="47">
        <v>0</v>
      </c>
      <c r="S2553" s="47">
        <v>312</v>
      </c>
      <c r="T2553" s="47">
        <v>280.8</v>
      </c>
      <c r="U2553" s="47">
        <v>280.8</v>
      </c>
      <c r="V2553" t="s">
        <v>71</v>
      </c>
      <c r="W2553" t="s">
        <v>72</v>
      </c>
      <c r="X2553"/>
      <c r="Y2553" t="s">
        <v>240</v>
      </c>
      <c r="Z2553" s="43" t="str">
        <f>Raw_data[[#This Row],[Month]]&amp;Raw_data[[#This Row],[Locations]]&amp;Raw_data[[#This Row],[Looker2]]</f>
        <v>45292MontrosePHP</v>
      </c>
      <c r="AA2553" s="44" t="str">
        <f>IFERROR(VLOOKUP(Raw_data[[#This Row],[Description]],'LU Table'!$A$1:$B$50,2,0),"")</f>
        <v>PHP</v>
      </c>
      <c r="AB2553" s="44" t="str">
        <f>TRIM(MID(Raw_data[[#This Row],[Location]],LEN("Positive Recovery- ")+1,LEN(Raw_data[[#This Row],[Location]])))</f>
        <v>Montrose</v>
      </c>
      <c r="AC2553" s="45">
        <f t="shared" si="40"/>
        <v>45292</v>
      </c>
      <c r="AD2553" s="44" t="str">
        <f>VLOOKUP(Raw_data[[#This Row],[Locations]]&amp;Raw_data[[#This Row],[Looker2]],Category!A:E,5,0)</f>
        <v>Company Owned</v>
      </c>
      <c r="AE2553" s="44" t="str">
        <f>Raw_data[[#This Row],[Locations]]&amp;Raw_data[[#This Row],[Looker2]]</f>
        <v>MontrosePHP</v>
      </c>
    </row>
    <row r="2554" spans="1:31">
      <c r="A2554" s="15">
        <v>45316</v>
      </c>
      <c r="B2554" s="15">
        <v>45315</v>
      </c>
      <c r="C2554" t="s">
        <v>9</v>
      </c>
      <c r="D2554">
        <v>208830</v>
      </c>
      <c r="E2554" t="s">
        <v>820</v>
      </c>
      <c r="F2554" t="s">
        <v>287</v>
      </c>
      <c r="G2554" t="s">
        <v>325</v>
      </c>
      <c r="H2554" t="s">
        <v>167</v>
      </c>
      <c r="I2554" t="s">
        <v>232</v>
      </c>
      <c r="J2554" t="s">
        <v>87</v>
      </c>
      <c r="K2554" t="s">
        <v>76</v>
      </c>
      <c r="L2554" t="s">
        <v>129</v>
      </c>
      <c r="M2554">
        <v>1</v>
      </c>
      <c r="N2554" s="47">
        <v>425</v>
      </c>
      <c r="O2554" s="47">
        <v>0</v>
      </c>
      <c r="P2554" s="47">
        <v>0</v>
      </c>
      <c r="Q2554" s="47">
        <v>0</v>
      </c>
      <c r="R2554" s="47">
        <v>0</v>
      </c>
      <c r="S2554" s="47">
        <v>425</v>
      </c>
      <c r="T2554" s="47">
        <v>425</v>
      </c>
      <c r="U2554" s="47">
        <v>425</v>
      </c>
      <c r="V2554" t="s">
        <v>71</v>
      </c>
      <c r="W2554" t="s">
        <v>72</v>
      </c>
      <c r="X2554"/>
      <c r="Y2554" t="s">
        <v>240</v>
      </c>
      <c r="Z2554" s="43" t="str">
        <f>Raw_data[[#This Row],[Month]]&amp;Raw_data[[#This Row],[Locations]]&amp;Raw_data[[#This Row],[Looker2]]</f>
        <v>45292MontrosePHP</v>
      </c>
      <c r="AA2554" s="44" t="str">
        <f>IFERROR(VLOOKUP(Raw_data[[#This Row],[Description]],'LU Table'!$A$1:$B$50,2,0),"")</f>
        <v>PHP</v>
      </c>
      <c r="AB2554" s="44" t="str">
        <f>TRIM(MID(Raw_data[[#This Row],[Location]],LEN("Positive Recovery- ")+1,LEN(Raw_data[[#This Row],[Location]])))</f>
        <v>Montrose</v>
      </c>
      <c r="AC2554" s="45">
        <f t="shared" si="40"/>
        <v>45292</v>
      </c>
      <c r="AD2554" s="44" t="str">
        <f>VLOOKUP(Raw_data[[#This Row],[Locations]]&amp;Raw_data[[#This Row],[Looker2]],Category!A:E,5,0)</f>
        <v>Company Owned</v>
      </c>
      <c r="AE2554" s="44" t="str">
        <f>Raw_data[[#This Row],[Locations]]&amp;Raw_data[[#This Row],[Looker2]]</f>
        <v>MontrosePHP</v>
      </c>
    </row>
    <row r="2555" spans="1:31">
      <c r="A2555" s="15">
        <v>45316</v>
      </c>
      <c r="B2555" s="15">
        <v>45315</v>
      </c>
      <c r="C2555" t="s">
        <v>9</v>
      </c>
      <c r="D2555">
        <v>208831</v>
      </c>
      <c r="E2555" t="s">
        <v>1053</v>
      </c>
      <c r="F2555" t="s">
        <v>1054</v>
      </c>
      <c r="G2555" t="s">
        <v>339</v>
      </c>
      <c r="H2555" t="s">
        <v>159</v>
      </c>
      <c r="I2555" t="s">
        <v>232</v>
      </c>
      <c r="J2555" t="s">
        <v>88</v>
      </c>
      <c r="K2555" t="s">
        <v>76</v>
      </c>
      <c r="L2555" t="s">
        <v>128</v>
      </c>
      <c r="M2555">
        <v>1</v>
      </c>
      <c r="N2555" s="47">
        <v>250</v>
      </c>
      <c r="O2555" s="47">
        <v>0</v>
      </c>
      <c r="P2555" s="47">
        <v>0</v>
      </c>
      <c r="Q2555" s="47">
        <v>0</v>
      </c>
      <c r="R2555" s="47">
        <v>0</v>
      </c>
      <c r="S2555" s="47">
        <v>250</v>
      </c>
      <c r="T2555" s="47">
        <v>225</v>
      </c>
      <c r="U2555" s="47">
        <v>225</v>
      </c>
      <c r="V2555" t="s">
        <v>71</v>
      </c>
      <c r="W2555" t="s">
        <v>72</v>
      </c>
      <c r="X2555"/>
      <c r="Y2555" t="s">
        <v>240</v>
      </c>
      <c r="Z2555" s="43" t="str">
        <f>Raw_data[[#This Row],[Month]]&amp;Raw_data[[#This Row],[Locations]]&amp;Raw_data[[#This Row],[Looker2]]</f>
        <v>45292MontroseIOP</v>
      </c>
      <c r="AA2555" s="44" t="str">
        <f>IFERROR(VLOOKUP(Raw_data[[#This Row],[Description]],'LU Table'!$A$1:$B$50,2,0),"")</f>
        <v>IOP</v>
      </c>
      <c r="AB2555" s="44" t="str">
        <f>TRIM(MID(Raw_data[[#This Row],[Location]],LEN("Positive Recovery- ")+1,LEN(Raw_data[[#This Row],[Location]])))</f>
        <v>Montrose</v>
      </c>
      <c r="AC2555" s="45">
        <f t="shared" si="40"/>
        <v>45292</v>
      </c>
      <c r="AD2555" s="44" t="str">
        <f>VLOOKUP(Raw_data[[#This Row],[Locations]]&amp;Raw_data[[#This Row],[Looker2]],Category!A:E,5,0)</f>
        <v>Company Owned</v>
      </c>
      <c r="AE2555" s="44" t="str">
        <f>Raw_data[[#This Row],[Locations]]&amp;Raw_data[[#This Row],[Looker2]]</f>
        <v>MontroseIOP</v>
      </c>
    </row>
    <row r="2556" spans="1:31">
      <c r="A2556" s="15">
        <v>45316</v>
      </c>
      <c r="B2556" s="15">
        <v>45315</v>
      </c>
      <c r="C2556" t="s">
        <v>9</v>
      </c>
      <c r="D2556">
        <v>208832</v>
      </c>
      <c r="E2556" t="s">
        <v>565</v>
      </c>
      <c r="F2556" t="s">
        <v>566</v>
      </c>
      <c r="G2556" t="s">
        <v>567</v>
      </c>
      <c r="H2556" t="s">
        <v>159</v>
      </c>
      <c r="I2556" t="s">
        <v>232</v>
      </c>
      <c r="J2556" t="s">
        <v>17</v>
      </c>
      <c r="K2556" t="s">
        <v>76</v>
      </c>
      <c r="L2556" t="s">
        <v>128</v>
      </c>
      <c r="M2556">
        <v>1</v>
      </c>
      <c r="N2556" s="47">
        <v>225</v>
      </c>
      <c r="O2556" s="47">
        <v>0</v>
      </c>
      <c r="P2556" s="47">
        <v>0</v>
      </c>
      <c r="Q2556" s="47">
        <v>0</v>
      </c>
      <c r="R2556" s="47">
        <v>0</v>
      </c>
      <c r="S2556" s="47">
        <v>0</v>
      </c>
      <c r="T2556" s="47">
        <v>225</v>
      </c>
      <c r="U2556" s="47">
        <v>225</v>
      </c>
      <c r="V2556" t="s">
        <v>71</v>
      </c>
      <c r="W2556" t="s">
        <v>72</v>
      </c>
      <c r="X2556"/>
      <c r="Y2556" t="s">
        <v>240</v>
      </c>
      <c r="Z2556" s="43" t="str">
        <f>Raw_data[[#This Row],[Month]]&amp;Raw_data[[#This Row],[Locations]]&amp;Raw_data[[#This Row],[Looker2]]</f>
        <v>45292MontroseIOP</v>
      </c>
      <c r="AA2556" s="44" t="str">
        <f>IFERROR(VLOOKUP(Raw_data[[#This Row],[Description]],'LU Table'!$A$1:$B$50,2,0),"")</f>
        <v>IOP</v>
      </c>
      <c r="AB2556" s="44" t="str">
        <f>TRIM(MID(Raw_data[[#This Row],[Location]],LEN("Positive Recovery- ")+1,LEN(Raw_data[[#This Row],[Location]])))</f>
        <v>Montrose</v>
      </c>
      <c r="AC2556" s="45">
        <f t="shared" si="40"/>
        <v>45292</v>
      </c>
      <c r="AD2556" s="44" t="str">
        <f>VLOOKUP(Raw_data[[#This Row],[Locations]]&amp;Raw_data[[#This Row],[Looker2]],Category!A:E,5,0)</f>
        <v>Company Owned</v>
      </c>
      <c r="AE2556" s="44" t="str">
        <f>Raw_data[[#This Row],[Locations]]&amp;Raw_data[[#This Row],[Looker2]]</f>
        <v>MontroseIOP</v>
      </c>
    </row>
    <row r="2557" spans="1:31">
      <c r="A2557" s="15">
        <v>45316</v>
      </c>
      <c r="B2557" s="15">
        <v>45315</v>
      </c>
      <c r="C2557" t="s">
        <v>9</v>
      </c>
      <c r="D2557">
        <v>208833</v>
      </c>
      <c r="E2557" t="s">
        <v>639</v>
      </c>
      <c r="F2557" t="s">
        <v>302</v>
      </c>
      <c r="G2557" t="s">
        <v>640</v>
      </c>
      <c r="H2557" t="s">
        <v>160</v>
      </c>
      <c r="I2557" t="s">
        <v>232</v>
      </c>
      <c r="J2557" t="s">
        <v>132</v>
      </c>
      <c r="K2557" t="s">
        <v>76</v>
      </c>
      <c r="L2557" t="s">
        <v>128</v>
      </c>
      <c r="M2557">
        <v>1</v>
      </c>
      <c r="N2557" s="47">
        <v>165</v>
      </c>
      <c r="O2557" s="47">
        <v>0</v>
      </c>
      <c r="P2557" s="47">
        <v>0</v>
      </c>
      <c r="Q2557" s="47">
        <v>0</v>
      </c>
      <c r="R2557" s="47">
        <v>0</v>
      </c>
      <c r="S2557" s="47">
        <v>165</v>
      </c>
      <c r="T2557" s="47">
        <v>148.5</v>
      </c>
      <c r="U2557" s="47">
        <v>148.5</v>
      </c>
      <c r="V2557" t="s">
        <v>71</v>
      </c>
      <c r="W2557" t="s">
        <v>72</v>
      </c>
      <c r="X2557"/>
      <c r="Y2557" t="s">
        <v>240</v>
      </c>
      <c r="Z2557" s="43" t="str">
        <f>Raw_data[[#This Row],[Month]]&amp;Raw_data[[#This Row],[Locations]]&amp;Raw_data[[#This Row],[Looker2]]</f>
        <v>45292MontroseIOP</v>
      </c>
      <c r="AA2557" s="44" t="str">
        <f>IFERROR(VLOOKUP(Raw_data[[#This Row],[Description]],'LU Table'!$A$1:$B$50,2,0),"")</f>
        <v>IOP</v>
      </c>
      <c r="AB2557" s="44" t="str">
        <f>TRIM(MID(Raw_data[[#This Row],[Location]],LEN("Positive Recovery- ")+1,LEN(Raw_data[[#This Row],[Location]])))</f>
        <v>Montrose</v>
      </c>
      <c r="AC2557" s="45">
        <f t="shared" si="40"/>
        <v>45292</v>
      </c>
      <c r="AD2557" s="44" t="str">
        <f>VLOOKUP(Raw_data[[#This Row],[Locations]]&amp;Raw_data[[#This Row],[Looker2]],Category!A:E,5,0)</f>
        <v>Company Owned</v>
      </c>
      <c r="AE2557" s="44" t="str">
        <f>Raw_data[[#This Row],[Locations]]&amp;Raw_data[[#This Row],[Looker2]]</f>
        <v>MontroseIOP</v>
      </c>
    </row>
    <row r="2558" spans="1:31">
      <c r="A2558" s="15">
        <v>45316</v>
      </c>
      <c r="B2558" s="15">
        <v>45315</v>
      </c>
      <c r="C2558" t="s">
        <v>9</v>
      </c>
      <c r="D2558">
        <v>208834</v>
      </c>
      <c r="E2558" t="s">
        <v>1020</v>
      </c>
      <c r="F2558" t="s">
        <v>299</v>
      </c>
      <c r="G2558" t="s">
        <v>1021</v>
      </c>
      <c r="H2558" t="s">
        <v>158</v>
      </c>
      <c r="I2558" t="s">
        <v>232</v>
      </c>
      <c r="J2558" t="s">
        <v>88</v>
      </c>
      <c r="K2558" t="s">
        <v>76</v>
      </c>
      <c r="L2558" t="s">
        <v>128</v>
      </c>
      <c r="M2558">
        <v>1</v>
      </c>
      <c r="N2558" s="47">
        <v>250</v>
      </c>
      <c r="O2558" s="47">
        <v>0</v>
      </c>
      <c r="P2558" s="47">
        <v>0</v>
      </c>
      <c r="Q2558" s="47">
        <v>0</v>
      </c>
      <c r="R2558" s="47">
        <v>0</v>
      </c>
      <c r="S2558" s="47">
        <v>0</v>
      </c>
      <c r="T2558" s="47">
        <v>225</v>
      </c>
      <c r="U2558" s="47">
        <v>-25</v>
      </c>
      <c r="V2558" t="s">
        <v>71</v>
      </c>
      <c r="W2558" t="s">
        <v>72</v>
      </c>
      <c r="X2558"/>
      <c r="Y2558" t="s">
        <v>240</v>
      </c>
      <c r="Z2558" s="43" t="str">
        <f>Raw_data[[#This Row],[Month]]&amp;Raw_data[[#This Row],[Locations]]&amp;Raw_data[[#This Row],[Looker2]]</f>
        <v>45292MontroseIOP</v>
      </c>
      <c r="AA2558" s="44" t="str">
        <f>IFERROR(VLOOKUP(Raw_data[[#This Row],[Description]],'LU Table'!$A$1:$B$50,2,0),"")</f>
        <v>IOP</v>
      </c>
      <c r="AB2558" s="44" t="str">
        <f>TRIM(MID(Raw_data[[#This Row],[Location]],LEN("Positive Recovery- ")+1,LEN(Raw_data[[#This Row],[Location]])))</f>
        <v>Montrose</v>
      </c>
      <c r="AC2558" s="45">
        <f t="shared" si="40"/>
        <v>45292</v>
      </c>
      <c r="AD2558" s="44" t="str">
        <f>VLOOKUP(Raw_data[[#This Row],[Locations]]&amp;Raw_data[[#This Row],[Looker2]],Category!A:E,5,0)</f>
        <v>Company Owned</v>
      </c>
      <c r="AE2558" s="44" t="str">
        <f>Raw_data[[#This Row],[Locations]]&amp;Raw_data[[#This Row],[Looker2]]</f>
        <v>MontroseIOP</v>
      </c>
    </row>
    <row r="2559" spans="1:31">
      <c r="A2559" s="15">
        <v>45316</v>
      </c>
      <c r="B2559" s="15">
        <v>45315</v>
      </c>
      <c r="C2559" t="s">
        <v>9</v>
      </c>
      <c r="D2559">
        <v>208835</v>
      </c>
      <c r="E2559" t="s">
        <v>787</v>
      </c>
      <c r="F2559" t="s">
        <v>648</v>
      </c>
      <c r="G2559" t="s">
        <v>788</v>
      </c>
      <c r="H2559" t="s">
        <v>158</v>
      </c>
      <c r="I2559" t="s">
        <v>232</v>
      </c>
      <c r="J2559" t="s">
        <v>103</v>
      </c>
      <c r="K2559" t="s">
        <v>76</v>
      </c>
      <c r="L2559" t="s">
        <v>128</v>
      </c>
      <c r="M2559">
        <v>1</v>
      </c>
      <c r="N2559" s="47">
        <v>250</v>
      </c>
      <c r="O2559" s="47">
        <v>0</v>
      </c>
      <c r="P2559" s="47">
        <v>0</v>
      </c>
      <c r="Q2559" s="47">
        <v>0</v>
      </c>
      <c r="R2559" s="47">
        <v>0</v>
      </c>
      <c r="S2559" s="47">
        <v>0</v>
      </c>
      <c r="T2559" s="47">
        <v>225</v>
      </c>
      <c r="U2559" s="47">
        <v>10</v>
      </c>
      <c r="V2559" t="s">
        <v>71</v>
      </c>
      <c r="W2559" t="s">
        <v>72</v>
      </c>
      <c r="X2559"/>
      <c r="Y2559" t="s">
        <v>240</v>
      </c>
      <c r="Z2559" s="43" t="str">
        <f>Raw_data[[#This Row],[Month]]&amp;Raw_data[[#This Row],[Locations]]&amp;Raw_data[[#This Row],[Looker2]]</f>
        <v>45292MontroseIOP</v>
      </c>
      <c r="AA2559" s="44" t="str">
        <f>IFERROR(VLOOKUP(Raw_data[[#This Row],[Description]],'LU Table'!$A$1:$B$50,2,0),"")</f>
        <v>IOP</v>
      </c>
      <c r="AB2559" s="44" t="str">
        <f>TRIM(MID(Raw_data[[#This Row],[Location]],LEN("Positive Recovery- ")+1,LEN(Raw_data[[#This Row],[Location]])))</f>
        <v>Montrose</v>
      </c>
      <c r="AC2559" s="45">
        <f t="shared" si="40"/>
        <v>45292</v>
      </c>
      <c r="AD2559" s="44" t="str">
        <f>VLOOKUP(Raw_data[[#This Row],[Locations]]&amp;Raw_data[[#This Row],[Looker2]],Category!A:E,5,0)</f>
        <v>Company Owned</v>
      </c>
      <c r="AE2559" s="44" t="str">
        <f>Raw_data[[#This Row],[Locations]]&amp;Raw_data[[#This Row],[Looker2]]</f>
        <v>MontroseIOP</v>
      </c>
    </row>
    <row r="2560" spans="1:31">
      <c r="A2560" s="15">
        <v>45316</v>
      </c>
      <c r="B2560" s="15">
        <v>45315</v>
      </c>
      <c r="C2560" t="s">
        <v>9</v>
      </c>
      <c r="D2560">
        <v>208836</v>
      </c>
      <c r="E2560" t="s">
        <v>672</v>
      </c>
      <c r="F2560" t="s">
        <v>609</v>
      </c>
      <c r="G2560" t="s">
        <v>393</v>
      </c>
      <c r="H2560" t="s">
        <v>160</v>
      </c>
      <c r="I2560" t="s">
        <v>232</v>
      </c>
      <c r="J2560" t="s">
        <v>94</v>
      </c>
      <c r="K2560" t="s">
        <v>76</v>
      </c>
      <c r="L2560" t="s">
        <v>128</v>
      </c>
      <c r="M2560">
        <v>1</v>
      </c>
      <c r="N2560" s="47">
        <v>215</v>
      </c>
      <c r="O2560" s="47">
        <v>0</v>
      </c>
      <c r="P2560" s="47">
        <v>0</v>
      </c>
      <c r="Q2560" s="47">
        <v>0</v>
      </c>
      <c r="R2560" s="47">
        <v>0</v>
      </c>
      <c r="S2560" s="47">
        <v>215</v>
      </c>
      <c r="T2560" s="47">
        <v>193.5</v>
      </c>
      <c r="U2560" s="47">
        <v>193.5</v>
      </c>
      <c r="V2560" t="s">
        <v>71</v>
      </c>
      <c r="W2560" t="s">
        <v>72</v>
      </c>
      <c r="X2560"/>
      <c r="Y2560" t="s">
        <v>240</v>
      </c>
      <c r="Z2560" s="43" t="str">
        <f>Raw_data[[#This Row],[Month]]&amp;Raw_data[[#This Row],[Locations]]&amp;Raw_data[[#This Row],[Looker2]]</f>
        <v>45292MontroseIOP</v>
      </c>
      <c r="AA2560" s="44" t="str">
        <f>IFERROR(VLOOKUP(Raw_data[[#This Row],[Description]],'LU Table'!$A$1:$B$50,2,0),"")</f>
        <v>IOP</v>
      </c>
      <c r="AB2560" s="44" t="str">
        <f>TRIM(MID(Raw_data[[#This Row],[Location]],LEN("Positive Recovery- ")+1,LEN(Raw_data[[#This Row],[Location]])))</f>
        <v>Montrose</v>
      </c>
      <c r="AC2560" s="45">
        <f t="shared" si="40"/>
        <v>45292</v>
      </c>
      <c r="AD2560" s="44" t="str">
        <f>VLOOKUP(Raw_data[[#This Row],[Locations]]&amp;Raw_data[[#This Row],[Looker2]],Category!A:E,5,0)</f>
        <v>Company Owned</v>
      </c>
      <c r="AE2560" s="44" t="str">
        <f>Raw_data[[#This Row],[Locations]]&amp;Raw_data[[#This Row],[Looker2]]</f>
        <v>MontroseIOP</v>
      </c>
    </row>
    <row r="2561" spans="1:31">
      <c r="A2561" s="15">
        <v>45316</v>
      </c>
      <c r="B2561" s="15">
        <v>45315</v>
      </c>
      <c r="C2561" t="s">
        <v>9</v>
      </c>
      <c r="D2561">
        <v>208837</v>
      </c>
      <c r="E2561" t="s">
        <v>73</v>
      </c>
      <c r="F2561" t="s">
        <v>398</v>
      </c>
      <c r="G2561" t="s">
        <v>399</v>
      </c>
      <c r="H2561" t="s">
        <v>160</v>
      </c>
      <c r="I2561" t="s">
        <v>232</v>
      </c>
      <c r="J2561" t="s">
        <v>94</v>
      </c>
      <c r="K2561" t="s">
        <v>76</v>
      </c>
      <c r="L2561" t="s">
        <v>128</v>
      </c>
      <c r="M2561">
        <v>1</v>
      </c>
      <c r="N2561" s="47">
        <v>215</v>
      </c>
      <c r="O2561" s="47">
        <v>0</v>
      </c>
      <c r="P2561" s="47">
        <v>0</v>
      </c>
      <c r="Q2561" s="47">
        <v>0</v>
      </c>
      <c r="R2561" s="47">
        <v>0</v>
      </c>
      <c r="S2561" s="47">
        <v>215</v>
      </c>
      <c r="T2561" s="47">
        <v>193.5</v>
      </c>
      <c r="U2561" s="47">
        <v>193.5</v>
      </c>
      <c r="V2561" t="s">
        <v>71</v>
      </c>
      <c r="W2561" t="s">
        <v>72</v>
      </c>
      <c r="X2561"/>
      <c r="Y2561" t="s">
        <v>240</v>
      </c>
      <c r="Z2561" s="43" t="str">
        <f>Raw_data[[#This Row],[Month]]&amp;Raw_data[[#This Row],[Locations]]&amp;Raw_data[[#This Row],[Looker2]]</f>
        <v>45292MontroseIOP</v>
      </c>
      <c r="AA2561" s="44" t="str">
        <f>IFERROR(VLOOKUP(Raw_data[[#This Row],[Description]],'LU Table'!$A$1:$B$50,2,0),"")</f>
        <v>IOP</v>
      </c>
      <c r="AB2561" s="44" t="str">
        <f>TRIM(MID(Raw_data[[#This Row],[Location]],LEN("Positive Recovery- ")+1,LEN(Raw_data[[#This Row],[Location]])))</f>
        <v>Montrose</v>
      </c>
      <c r="AC2561" s="45">
        <f t="shared" si="40"/>
        <v>45292</v>
      </c>
      <c r="AD2561" s="44" t="str">
        <f>VLOOKUP(Raw_data[[#This Row],[Locations]]&amp;Raw_data[[#This Row],[Looker2]],Category!A:E,5,0)</f>
        <v>Company Owned</v>
      </c>
      <c r="AE2561" s="44" t="str">
        <f>Raw_data[[#This Row],[Locations]]&amp;Raw_data[[#This Row],[Looker2]]</f>
        <v>MontroseIOP</v>
      </c>
    </row>
    <row r="2562" spans="1:31">
      <c r="A2562" s="15">
        <v>45316</v>
      </c>
      <c r="B2562" s="15">
        <v>45315</v>
      </c>
      <c r="C2562" t="s">
        <v>9</v>
      </c>
      <c r="D2562">
        <v>208838</v>
      </c>
      <c r="E2562" t="s">
        <v>141</v>
      </c>
      <c r="F2562" t="s">
        <v>478</v>
      </c>
      <c r="G2562" t="s">
        <v>325</v>
      </c>
      <c r="H2562" t="s">
        <v>158</v>
      </c>
      <c r="I2562" t="s">
        <v>232</v>
      </c>
      <c r="J2562" t="s">
        <v>89</v>
      </c>
      <c r="K2562" t="s">
        <v>76</v>
      </c>
      <c r="L2562" t="s">
        <v>128</v>
      </c>
      <c r="M2562">
        <v>1</v>
      </c>
      <c r="N2562" s="47">
        <v>200</v>
      </c>
      <c r="O2562" s="47">
        <v>0</v>
      </c>
      <c r="P2562" s="47">
        <v>0</v>
      </c>
      <c r="Q2562" s="47">
        <v>0</v>
      </c>
      <c r="R2562" s="47">
        <v>0</v>
      </c>
      <c r="S2562" s="47">
        <v>0</v>
      </c>
      <c r="T2562" s="47">
        <v>180</v>
      </c>
      <c r="U2562" s="47">
        <v>-20</v>
      </c>
      <c r="V2562" t="s">
        <v>71</v>
      </c>
      <c r="W2562" t="s">
        <v>72</v>
      </c>
      <c r="X2562"/>
      <c r="Y2562" t="s">
        <v>240</v>
      </c>
      <c r="Z2562" s="43" t="str">
        <f>Raw_data[[#This Row],[Month]]&amp;Raw_data[[#This Row],[Locations]]&amp;Raw_data[[#This Row],[Looker2]]</f>
        <v>45292MontroseIOP</v>
      </c>
      <c r="AA2562" s="44" t="str">
        <f>IFERROR(VLOOKUP(Raw_data[[#This Row],[Description]],'LU Table'!$A$1:$B$50,2,0),"")</f>
        <v>IOP</v>
      </c>
      <c r="AB2562" s="44" t="str">
        <f>TRIM(MID(Raw_data[[#This Row],[Location]],LEN("Positive Recovery- ")+1,LEN(Raw_data[[#This Row],[Location]])))</f>
        <v>Montrose</v>
      </c>
      <c r="AC2562" s="45">
        <f t="shared" si="40"/>
        <v>45292</v>
      </c>
      <c r="AD2562" s="44" t="str">
        <f>VLOOKUP(Raw_data[[#This Row],[Locations]]&amp;Raw_data[[#This Row],[Looker2]],Category!A:E,5,0)</f>
        <v>Company Owned</v>
      </c>
      <c r="AE2562" s="44" t="str">
        <f>Raw_data[[#This Row],[Locations]]&amp;Raw_data[[#This Row],[Looker2]]</f>
        <v>MontroseIOP</v>
      </c>
    </row>
    <row r="2563" spans="1:31">
      <c r="A2563" s="15">
        <v>45316</v>
      </c>
      <c r="B2563" s="15">
        <v>45315</v>
      </c>
      <c r="C2563" t="s">
        <v>9</v>
      </c>
      <c r="D2563">
        <v>208839</v>
      </c>
      <c r="E2563" t="s">
        <v>700</v>
      </c>
      <c r="F2563" t="s">
        <v>701</v>
      </c>
      <c r="G2563" t="s">
        <v>702</v>
      </c>
      <c r="H2563" t="s">
        <v>160</v>
      </c>
      <c r="I2563" t="s">
        <v>232</v>
      </c>
      <c r="J2563" t="s">
        <v>95</v>
      </c>
      <c r="K2563" t="s">
        <v>76</v>
      </c>
      <c r="L2563" t="s">
        <v>128</v>
      </c>
      <c r="M2563">
        <v>1</v>
      </c>
      <c r="N2563" s="47">
        <v>130</v>
      </c>
      <c r="O2563" s="47">
        <v>0</v>
      </c>
      <c r="P2563" s="47">
        <v>0</v>
      </c>
      <c r="Q2563" s="47">
        <v>0</v>
      </c>
      <c r="R2563" s="47">
        <v>0</v>
      </c>
      <c r="S2563" s="47">
        <v>0</v>
      </c>
      <c r="T2563" s="47">
        <v>117</v>
      </c>
      <c r="U2563" s="47">
        <v>32.5</v>
      </c>
      <c r="V2563" t="s">
        <v>71</v>
      </c>
      <c r="W2563" t="s">
        <v>72</v>
      </c>
      <c r="X2563"/>
      <c r="Y2563" t="s">
        <v>240</v>
      </c>
      <c r="Z2563" s="43" t="str">
        <f>Raw_data[[#This Row],[Month]]&amp;Raw_data[[#This Row],[Locations]]&amp;Raw_data[[#This Row],[Looker2]]</f>
        <v>45292MontroseIOP</v>
      </c>
      <c r="AA2563" s="44" t="str">
        <f>IFERROR(VLOOKUP(Raw_data[[#This Row],[Description]],'LU Table'!$A$1:$B$50,2,0),"")</f>
        <v>IOP</v>
      </c>
      <c r="AB2563" s="44" t="str">
        <f>TRIM(MID(Raw_data[[#This Row],[Location]],LEN("Positive Recovery- ")+1,LEN(Raw_data[[#This Row],[Location]])))</f>
        <v>Montrose</v>
      </c>
      <c r="AC2563" s="45">
        <f t="shared" si="40"/>
        <v>45292</v>
      </c>
      <c r="AD2563" s="44" t="str">
        <f>VLOOKUP(Raw_data[[#This Row],[Locations]]&amp;Raw_data[[#This Row],[Looker2]],Category!A:E,5,0)</f>
        <v>Company Owned</v>
      </c>
      <c r="AE2563" s="44" t="str">
        <f>Raw_data[[#This Row],[Locations]]&amp;Raw_data[[#This Row],[Looker2]]</f>
        <v>MontroseIOP</v>
      </c>
    </row>
    <row r="2564" spans="1:31">
      <c r="A2564" s="15">
        <v>45316</v>
      </c>
      <c r="B2564" s="15">
        <v>45315</v>
      </c>
      <c r="C2564" t="s">
        <v>9</v>
      </c>
      <c r="D2564">
        <v>208840</v>
      </c>
      <c r="E2564" t="s">
        <v>710</v>
      </c>
      <c r="F2564" t="s">
        <v>363</v>
      </c>
      <c r="G2564" t="s">
        <v>344</v>
      </c>
      <c r="H2564" t="s">
        <v>160</v>
      </c>
      <c r="I2564" t="s">
        <v>232</v>
      </c>
      <c r="J2564" t="s">
        <v>711</v>
      </c>
      <c r="K2564" t="s">
        <v>76</v>
      </c>
      <c r="L2564" t="s">
        <v>128</v>
      </c>
      <c r="M2564">
        <v>1</v>
      </c>
      <c r="N2564" s="47">
        <v>165</v>
      </c>
      <c r="O2564" s="47">
        <v>0</v>
      </c>
      <c r="P2564" s="47">
        <v>0</v>
      </c>
      <c r="Q2564" s="47">
        <v>0</v>
      </c>
      <c r="R2564" s="47">
        <v>0</v>
      </c>
      <c r="S2564" s="47">
        <v>165</v>
      </c>
      <c r="T2564" s="47">
        <v>148.5</v>
      </c>
      <c r="U2564" s="47">
        <v>148.5</v>
      </c>
      <c r="V2564" t="s">
        <v>71</v>
      </c>
      <c r="W2564" t="s">
        <v>72</v>
      </c>
      <c r="X2564"/>
      <c r="Y2564" t="s">
        <v>240</v>
      </c>
      <c r="Z2564" s="43" t="str">
        <f>Raw_data[[#This Row],[Month]]&amp;Raw_data[[#This Row],[Locations]]&amp;Raw_data[[#This Row],[Looker2]]</f>
        <v>45292MontroseIOP</v>
      </c>
      <c r="AA2564" s="44" t="str">
        <f>IFERROR(VLOOKUP(Raw_data[[#This Row],[Description]],'LU Table'!$A$1:$B$50,2,0),"")</f>
        <v>IOP</v>
      </c>
      <c r="AB2564" s="44" t="str">
        <f>TRIM(MID(Raw_data[[#This Row],[Location]],LEN("Positive Recovery- ")+1,LEN(Raw_data[[#This Row],[Location]])))</f>
        <v>Montrose</v>
      </c>
      <c r="AC2564" s="45">
        <f t="shared" si="40"/>
        <v>45292</v>
      </c>
      <c r="AD2564" s="44" t="str">
        <f>VLOOKUP(Raw_data[[#This Row],[Locations]]&amp;Raw_data[[#This Row],[Looker2]],Category!A:E,5,0)</f>
        <v>Company Owned</v>
      </c>
      <c r="AE2564" s="44" t="str">
        <f>Raw_data[[#This Row],[Locations]]&amp;Raw_data[[#This Row],[Looker2]]</f>
        <v>MontroseIOP</v>
      </c>
    </row>
    <row r="2565" spans="1:31">
      <c r="A2565" s="15">
        <v>45316</v>
      </c>
      <c r="B2565" s="15">
        <v>45315</v>
      </c>
      <c r="C2565" t="s">
        <v>9</v>
      </c>
      <c r="D2565">
        <v>208841</v>
      </c>
      <c r="E2565" t="s">
        <v>1147</v>
      </c>
      <c r="F2565" t="s">
        <v>255</v>
      </c>
      <c r="G2565" t="s">
        <v>530</v>
      </c>
      <c r="H2565" t="s">
        <v>158</v>
      </c>
      <c r="I2565" t="s">
        <v>232</v>
      </c>
      <c r="J2565" t="s">
        <v>88</v>
      </c>
      <c r="K2565" t="s">
        <v>234</v>
      </c>
      <c r="L2565" t="s">
        <v>128</v>
      </c>
      <c r="M2565">
        <v>1</v>
      </c>
      <c r="N2565" s="47">
        <v>250</v>
      </c>
      <c r="O2565" s="47">
        <v>0</v>
      </c>
      <c r="P2565" s="47">
        <v>0</v>
      </c>
      <c r="Q2565" s="47">
        <v>0</v>
      </c>
      <c r="R2565" s="47">
        <v>0</v>
      </c>
      <c r="S2565" s="47">
        <v>250</v>
      </c>
      <c r="T2565" s="47">
        <v>225</v>
      </c>
      <c r="U2565" s="47">
        <v>225</v>
      </c>
      <c r="V2565" t="s">
        <v>71</v>
      </c>
      <c r="W2565" t="s">
        <v>72</v>
      </c>
      <c r="X2565"/>
      <c r="Y2565" t="s">
        <v>240</v>
      </c>
      <c r="Z2565" s="43" t="str">
        <f>Raw_data[[#This Row],[Month]]&amp;Raw_data[[#This Row],[Locations]]&amp;Raw_data[[#This Row],[Looker2]]</f>
        <v>45292Clear LakeIOP</v>
      </c>
      <c r="AA2565" s="44" t="str">
        <f>IFERROR(VLOOKUP(Raw_data[[#This Row],[Description]],'LU Table'!$A$1:$B$50,2,0),"")</f>
        <v>IOP</v>
      </c>
      <c r="AB2565" s="44" t="str">
        <f>TRIM(MID(Raw_data[[#This Row],[Location]],LEN("Positive Recovery- ")+1,LEN(Raw_data[[#This Row],[Location]])))</f>
        <v>Clear Lake</v>
      </c>
      <c r="AC2565" s="45">
        <f t="shared" si="40"/>
        <v>45292</v>
      </c>
      <c r="AD2565" s="44" t="str">
        <f>VLOOKUP(Raw_data[[#This Row],[Locations]]&amp;Raw_data[[#This Row],[Looker2]],Category!A:E,5,0)</f>
        <v>Affiliate</v>
      </c>
      <c r="AE2565" s="44" t="str">
        <f>Raw_data[[#This Row],[Locations]]&amp;Raw_data[[#This Row],[Looker2]]</f>
        <v>Clear LakeIOP</v>
      </c>
    </row>
    <row r="2566" spans="1:31">
      <c r="A2566" s="15">
        <v>45316</v>
      </c>
      <c r="B2566" s="15">
        <v>45315</v>
      </c>
      <c r="C2566" t="s">
        <v>9</v>
      </c>
      <c r="D2566">
        <v>208842</v>
      </c>
      <c r="E2566" t="s">
        <v>982</v>
      </c>
      <c r="F2566" t="s">
        <v>983</v>
      </c>
      <c r="G2566" t="s">
        <v>984</v>
      </c>
      <c r="H2566" t="s">
        <v>160</v>
      </c>
      <c r="I2566" t="s">
        <v>232</v>
      </c>
      <c r="J2566" t="s">
        <v>90</v>
      </c>
      <c r="K2566" t="s">
        <v>234</v>
      </c>
      <c r="L2566" t="s">
        <v>128</v>
      </c>
      <c r="M2566">
        <v>1</v>
      </c>
      <c r="N2566" s="47">
        <v>220</v>
      </c>
      <c r="O2566" s="47">
        <v>0</v>
      </c>
      <c r="P2566" s="47">
        <v>0</v>
      </c>
      <c r="Q2566" s="47">
        <v>0</v>
      </c>
      <c r="R2566" s="47">
        <v>0</v>
      </c>
      <c r="S2566" s="47">
        <v>8</v>
      </c>
      <c r="T2566" s="47">
        <v>198</v>
      </c>
      <c r="U2566" s="47">
        <v>28.4</v>
      </c>
      <c r="V2566" t="s">
        <v>71</v>
      </c>
      <c r="W2566" t="s">
        <v>72</v>
      </c>
      <c r="X2566"/>
      <c r="Y2566" t="s">
        <v>240</v>
      </c>
      <c r="Z2566" s="43" t="str">
        <f>Raw_data[[#This Row],[Month]]&amp;Raw_data[[#This Row],[Locations]]&amp;Raw_data[[#This Row],[Looker2]]</f>
        <v>45292Clear LakeIOP</v>
      </c>
      <c r="AA2566" s="44" t="str">
        <f>IFERROR(VLOOKUP(Raw_data[[#This Row],[Description]],'LU Table'!$A$1:$B$50,2,0),"")</f>
        <v>IOP</v>
      </c>
      <c r="AB2566" s="44" t="str">
        <f>TRIM(MID(Raw_data[[#This Row],[Location]],LEN("Positive Recovery- ")+1,LEN(Raw_data[[#This Row],[Location]])))</f>
        <v>Clear Lake</v>
      </c>
      <c r="AC2566" s="45">
        <f t="shared" si="40"/>
        <v>45292</v>
      </c>
      <c r="AD2566" s="44" t="str">
        <f>VLOOKUP(Raw_data[[#This Row],[Locations]]&amp;Raw_data[[#This Row],[Looker2]],Category!A:E,5,0)</f>
        <v>Affiliate</v>
      </c>
      <c r="AE2566" s="44" t="str">
        <f>Raw_data[[#This Row],[Locations]]&amp;Raw_data[[#This Row],[Looker2]]</f>
        <v>Clear LakeIOP</v>
      </c>
    </row>
    <row r="2567" spans="1:31">
      <c r="A2567" s="15">
        <v>45316</v>
      </c>
      <c r="B2567" s="15">
        <v>45315</v>
      </c>
      <c r="C2567" t="s">
        <v>9</v>
      </c>
      <c r="D2567">
        <v>208843</v>
      </c>
      <c r="E2567" t="s">
        <v>1009</v>
      </c>
      <c r="F2567" t="s">
        <v>1010</v>
      </c>
      <c r="G2567" t="s">
        <v>1011</v>
      </c>
      <c r="H2567" t="s">
        <v>157</v>
      </c>
      <c r="I2567" t="s">
        <v>232</v>
      </c>
      <c r="J2567" t="s">
        <v>146</v>
      </c>
      <c r="K2567" t="s">
        <v>234</v>
      </c>
      <c r="L2567" t="s">
        <v>129</v>
      </c>
      <c r="M2567">
        <v>1</v>
      </c>
      <c r="N2567" s="47">
        <v>400</v>
      </c>
      <c r="O2567" s="47">
        <v>0</v>
      </c>
      <c r="P2567" s="47">
        <v>0</v>
      </c>
      <c r="Q2567" s="47">
        <v>0</v>
      </c>
      <c r="R2567" s="47">
        <v>0</v>
      </c>
      <c r="S2567" s="47">
        <v>400</v>
      </c>
      <c r="T2567" s="47">
        <v>360</v>
      </c>
      <c r="U2567" s="47">
        <v>360</v>
      </c>
      <c r="V2567" t="s">
        <v>71</v>
      </c>
      <c r="W2567" t="s">
        <v>72</v>
      </c>
      <c r="X2567"/>
      <c r="Y2567" t="s">
        <v>240</v>
      </c>
      <c r="Z2567" s="43" t="str">
        <f>Raw_data[[#This Row],[Month]]&amp;Raw_data[[#This Row],[Locations]]&amp;Raw_data[[#This Row],[Looker2]]</f>
        <v>45292Clear LakePHP</v>
      </c>
      <c r="AA2567" s="44" t="str">
        <f>IFERROR(VLOOKUP(Raw_data[[#This Row],[Description]],'LU Table'!$A$1:$B$50,2,0),"")</f>
        <v>PHP</v>
      </c>
      <c r="AB2567" s="44" t="str">
        <f>TRIM(MID(Raw_data[[#This Row],[Location]],LEN("Positive Recovery- ")+1,LEN(Raw_data[[#This Row],[Location]])))</f>
        <v>Clear Lake</v>
      </c>
      <c r="AC2567" s="45">
        <f t="shared" si="40"/>
        <v>45292</v>
      </c>
      <c r="AD2567" s="44" t="str">
        <f>VLOOKUP(Raw_data[[#This Row],[Locations]]&amp;Raw_data[[#This Row],[Looker2]],Category!A:E,5,0)</f>
        <v>Affiliate</v>
      </c>
      <c r="AE2567" s="44" t="str">
        <f>Raw_data[[#This Row],[Locations]]&amp;Raw_data[[#This Row],[Looker2]]</f>
        <v>Clear LakePHP</v>
      </c>
    </row>
    <row r="2568" spans="1:31">
      <c r="A2568" s="15">
        <v>45316</v>
      </c>
      <c r="B2568" s="15">
        <v>45315</v>
      </c>
      <c r="C2568" t="s">
        <v>9</v>
      </c>
      <c r="D2568">
        <v>208844</v>
      </c>
      <c r="E2568" t="s">
        <v>1137</v>
      </c>
      <c r="F2568" t="s">
        <v>476</v>
      </c>
      <c r="G2568" t="s">
        <v>1138</v>
      </c>
      <c r="H2568" t="s">
        <v>167</v>
      </c>
      <c r="I2568" t="s">
        <v>232</v>
      </c>
      <c r="J2568" t="s">
        <v>1103</v>
      </c>
      <c r="K2568" t="s">
        <v>234</v>
      </c>
      <c r="L2568" t="s">
        <v>129</v>
      </c>
      <c r="M2568">
        <v>1</v>
      </c>
      <c r="N2568" s="47">
        <v>320</v>
      </c>
      <c r="O2568" s="47">
        <v>0</v>
      </c>
      <c r="P2568" s="47">
        <v>0</v>
      </c>
      <c r="Q2568" s="47">
        <v>0</v>
      </c>
      <c r="R2568" s="47">
        <v>0</v>
      </c>
      <c r="S2568" s="47">
        <v>320</v>
      </c>
      <c r="T2568" s="47">
        <v>288</v>
      </c>
      <c r="U2568" s="47">
        <v>288</v>
      </c>
      <c r="V2568" t="s">
        <v>71</v>
      </c>
      <c r="W2568" t="s">
        <v>72</v>
      </c>
      <c r="X2568"/>
      <c r="Y2568" t="s">
        <v>240</v>
      </c>
      <c r="Z2568" s="43" t="str">
        <f>Raw_data[[#This Row],[Month]]&amp;Raw_data[[#This Row],[Locations]]&amp;Raw_data[[#This Row],[Looker2]]</f>
        <v>45292Clear LakePHP</v>
      </c>
      <c r="AA2568" s="44" t="str">
        <f>IFERROR(VLOOKUP(Raw_data[[#This Row],[Description]],'LU Table'!$A$1:$B$50,2,0),"")</f>
        <v>PHP</v>
      </c>
      <c r="AB2568" s="44" t="str">
        <f>TRIM(MID(Raw_data[[#This Row],[Location]],LEN("Positive Recovery- ")+1,LEN(Raw_data[[#This Row],[Location]])))</f>
        <v>Clear Lake</v>
      </c>
      <c r="AC2568" s="45">
        <f t="shared" si="40"/>
        <v>45292</v>
      </c>
      <c r="AD2568" s="44" t="str">
        <f>VLOOKUP(Raw_data[[#This Row],[Locations]]&amp;Raw_data[[#This Row],[Looker2]],Category!A:E,5,0)</f>
        <v>Affiliate</v>
      </c>
      <c r="AE2568" s="44" t="str">
        <f>Raw_data[[#This Row],[Locations]]&amp;Raw_data[[#This Row],[Looker2]]</f>
        <v>Clear LakePHP</v>
      </c>
    </row>
    <row r="2569" spans="1:31">
      <c r="A2569" s="15">
        <v>45316</v>
      </c>
      <c r="B2569" s="15">
        <v>45315</v>
      </c>
      <c r="C2569" t="s">
        <v>9</v>
      </c>
      <c r="D2569">
        <v>208845</v>
      </c>
      <c r="E2569" t="s">
        <v>789</v>
      </c>
      <c r="F2569" t="s">
        <v>557</v>
      </c>
      <c r="G2569" t="s">
        <v>521</v>
      </c>
      <c r="H2569" t="s">
        <v>158</v>
      </c>
      <c r="I2569" t="s">
        <v>232</v>
      </c>
      <c r="J2569" t="s">
        <v>88</v>
      </c>
      <c r="K2569" t="s">
        <v>22</v>
      </c>
      <c r="L2569" t="s">
        <v>128</v>
      </c>
      <c r="M2569">
        <v>1</v>
      </c>
      <c r="N2569" s="47">
        <v>250</v>
      </c>
      <c r="O2569" s="47">
        <v>0</v>
      </c>
      <c r="P2569" s="47">
        <v>0</v>
      </c>
      <c r="Q2569" s="47">
        <v>0</v>
      </c>
      <c r="R2569" s="47">
        <v>0</v>
      </c>
      <c r="S2569" s="47">
        <v>0</v>
      </c>
      <c r="T2569" s="47">
        <v>225</v>
      </c>
      <c r="U2569" s="47">
        <v>25</v>
      </c>
      <c r="V2569" t="s">
        <v>71</v>
      </c>
      <c r="W2569" t="s">
        <v>72</v>
      </c>
      <c r="X2569"/>
      <c r="Y2569" t="s">
        <v>240</v>
      </c>
      <c r="Z2569" s="43" t="str">
        <f>Raw_data[[#This Row],[Month]]&amp;Raw_data[[#This Row],[Locations]]&amp;Raw_data[[#This Row],[Looker2]]</f>
        <v>45292AustinIOP</v>
      </c>
      <c r="AA2569" s="44" t="str">
        <f>IFERROR(VLOOKUP(Raw_data[[#This Row],[Description]],'LU Table'!$A$1:$B$50,2,0),"")</f>
        <v>IOP</v>
      </c>
      <c r="AB2569" s="44" t="str">
        <f>TRIM(MID(Raw_data[[#This Row],[Location]],LEN("Positive Recovery- ")+1,LEN(Raw_data[[#This Row],[Location]])))</f>
        <v>Austin</v>
      </c>
      <c r="AC2569" s="45">
        <f t="shared" si="40"/>
        <v>45292</v>
      </c>
      <c r="AD2569" s="44" t="str">
        <f>VLOOKUP(Raw_data[[#This Row],[Locations]]&amp;Raw_data[[#This Row],[Looker2]],Category!A:E,5,0)</f>
        <v>Affiliate</v>
      </c>
      <c r="AE2569" s="44" t="str">
        <f>Raw_data[[#This Row],[Locations]]&amp;Raw_data[[#This Row],[Looker2]]</f>
        <v>AustinIOP</v>
      </c>
    </row>
    <row r="2570" spans="1:31">
      <c r="A2570" s="15">
        <v>45316</v>
      </c>
      <c r="B2570" s="15">
        <v>45315</v>
      </c>
      <c r="C2570" t="s">
        <v>9</v>
      </c>
      <c r="D2570">
        <v>208846</v>
      </c>
      <c r="E2570" t="s">
        <v>790</v>
      </c>
      <c r="F2570" t="s">
        <v>380</v>
      </c>
      <c r="G2570" t="s">
        <v>791</v>
      </c>
      <c r="H2570" t="s">
        <v>160</v>
      </c>
      <c r="I2570" t="s">
        <v>232</v>
      </c>
      <c r="J2570" t="s">
        <v>90</v>
      </c>
      <c r="K2570" t="s">
        <v>22</v>
      </c>
      <c r="L2570" t="s">
        <v>128</v>
      </c>
      <c r="M2570">
        <v>1</v>
      </c>
      <c r="N2570" s="47">
        <v>220</v>
      </c>
      <c r="O2570" s="47">
        <v>0</v>
      </c>
      <c r="P2570" s="47">
        <v>0</v>
      </c>
      <c r="Q2570" s="47">
        <v>0</v>
      </c>
      <c r="R2570" s="47">
        <v>0</v>
      </c>
      <c r="S2570" s="47">
        <v>220</v>
      </c>
      <c r="T2570" s="47">
        <v>198</v>
      </c>
      <c r="U2570" s="47">
        <v>198</v>
      </c>
      <c r="V2570" t="s">
        <v>71</v>
      </c>
      <c r="W2570" t="s">
        <v>72</v>
      </c>
      <c r="X2570"/>
      <c r="Y2570" t="s">
        <v>240</v>
      </c>
      <c r="Z2570" s="43" t="str">
        <f>Raw_data[[#This Row],[Month]]&amp;Raw_data[[#This Row],[Locations]]&amp;Raw_data[[#This Row],[Looker2]]</f>
        <v>45292AustinIOP</v>
      </c>
      <c r="AA2570" s="44" t="str">
        <f>IFERROR(VLOOKUP(Raw_data[[#This Row],[Description]],'LU Table'!$A$1:$B$50,2,0),"")</f>
        <v>IOP</v>
      </c>
      <c r="AB2570" s="44" t="str">
        <f>TRIM(MID(Raw_data[[#This Row],[Location]],LEN("Positive Recovery- ")+1,LEN(Raw_data[[#This Row],[Location]])))</f>
        <v>Austin</v>
      </c>
      <c r="AC2570" s="45">
        <f t="shared" si="40"/>
        <v>45292</v>
      </c>
      <c r="AD2570" s="44" t="str">
        <f>VLOOKUP(Raw_data[[#This Row],[Locations]]&amp;Raw_data[[#This Row],[Looker2]],Category!A:E,5,0)</f>
        <v>Affiliate</v>
      </c>
      <c r="AE2570" s="44" t="str">
        <f>Raw_data[[#This Row],[Locations]]&amp;Raw_data[[#This Row],[Looker2]]</f>
        <v>AustinIOP</v>
      </c>
    </row>
    <row r="2571" spans="1:31">
      <c r="A2571" s="15">
        <v>45316</v>
      </c>
      <c r="B2571" s="15">
        <v>45315</v>
      </c>
      <c r="C2571" t="s">
        <v>9</v>
      </c>
      <c r="D2571">
        <v>208847</v>
      </c>
      <c r="E2571" t="s">
        <v>1024</v>
      </c>
      <c r="F2571" t="s">
        <v>356</v>
      </c>
      <c r="G2571" t="s">
        <v>353</v>
      </c>
      <c r="H2571" t="s">
        <v>158</v>
      </c>
      <c r="I2571" t="s">
        <v>232</v>
      </c>
      <c r="J2571" t="s">
        <v>88</v>
      </c>
      <c r="K2571" t="s">
        <v>22</v>
      </c>
      <c r="L2571" t="s">
        <v>128</v>
      </c>
      <c r="M2571">
        <v>1</v>
      </c>
      <c r="N2571" s="47">
        <v>250</v>
      </c>
      <c r="O2571" s="47">
        <v>0</v>
      </c>
      <c r="P2571" s="47">
        <v>0</v>
      </c>
      <c r="Q2571" s="47">
        <v>0</v>
      </c>
      <c r="R2571" s="47">
        <v>0</v>
      </c>
      <c r="S2571" s="47">
        <v>0</v>
      </c>
      <c r="T2571" s="47">
        <v>225</v>
      </c>
      <c r="U2571" s="47">
        <v>225</v>
      </c>
      <c r="V2571" t="s">
        <v>71</v>
      </c>
      <c r="W2571" t="s">
        <v>72</v>
      </c>
      <c r="X2571"/>
      <c r="Y2571" t="s">
        <v>240</v>
      </c>
      <c r="Z2571" s="43" t="str">
        <f>Raw_data[[#This Row],[Month]]&amp;Raw_data[[#This Row],[Locations]]&amp;Raw_data[[#This Row],[Looker2]]</f>
        <v>45292AustinIOP</v>
      </c>
      <c r="AA2571" s="44" t="str">
        <f>IFERROR(VLOOKUP(Raw_data[[#This Row],[Description]],'LU Table'!$A$1:$B$50,2,0),"")</f>
        <v>IOP</v>
      </c>
      <c r="AB2571" s="44" t="str">
        <f>TRIM(MID(Raw_data[[#This Row],[Location]],LEN("Positive Recovery- ")+1,LEN(Raw_data[[#This Row],[Location]])))</f>
        <v>Austin</v>
      </c>
      <c r="AC2571" s="45">
        <f t="shared" si="40"/>
        <v>45292</v>
      </c>
      <c r="AD2571" s="44" t="str">
        <f>VLOOKUP(Raw_data[[#This Row],[Locations]]&amp;Raw_data[[#This Row],[Looker2]],Category!A:E,5,0)</f>
        <v>Affiliate</v>
      </c>
      <c r="AE2571" s="44" t="str">
        <f>Raw_data[[#This Row],[Locations]]&amp;Raw_data[[#This Row],[Looker2]]</f>
        <v>AustinIOP</v>
      </c>
    </row>
    <row r="2572" spans="1:31">
      <c r="A2572" s="15">
        <v>45316</v>
      </c>
      <c r="B2572" s="15">
        <v>45315</v>
      </c>
      <c r="C2572" t="s">
        <v>9</v>
      </c>
      <c r="D2572">
        <v>208848</v>
      </c>
      <c r="E2572" t="s">
        <v>1015</v>
      </c>
      <c r="F2572" t="s">
        <v>261</v>
      </c>
      <c r="G2572" t="s">
        <v>1016</v>
      </c>
      <c r="H2572" t="s">
        <v>158</v>
      </c>
      <c r="I2572" t="s">
        <v>232</v>
      </c>
      <c r="J2572" t="s">
        <v>806</v>
      </c>
      <c r="K2572" t="s">
        <v>79</v>
      </c>
      <c r="L2572" t="s">
        <v>128</v>
      </c>
      <c r="M2572">
        <v>1</v>
      </c>
      <c r="N2572" s="47">
        <v>185</v>
      </c>
      <c r="O2572" s="47">
        <v>0</v>
      </c>
      <c r="P2572" s="47">
        <v>0</v>
      </c>
      <c r="Q2572" s="47">
        <v>0</v>
      </c>
      <c r="R2572" s="47">
        <v>0</v>
      </c>
      <c r="S2572" s="47">
        <v>0</v>
      </c>
      <c r="T2572" s="47">
        <v>166.5</v>
      </c>
      <c r="U2572" s="47">
        <v>37</v>
      </c>
      <c r="V2572" t="s">
        <v>71</v>
      </c>
      <c r="W2572" t="s">
        <v>72</v>
      </c>
      <c r="X2572"/>
      <c r="Y2572" t="s">
        <v>240</v>
      </c>
      <c r="Z2572" s="43" t="str">
        <f>Raw_data[[#This Row],[Month]]&amp;Raw_data[[#This Row],[Locations]]&amp;Raw_data[[#This Row],[Looker2]]</f>
        <v>45292Cinco RanchIOP</v>
      </c>
      <c r="AA2572" s="44" t="str">
        <f>IFERROR(VLOOKUP(Raw_data[[#This Row],[Description]],'LU Table'!$A$1:$B$50,2,0),"")</f>
        <v>IOP</v>
      </c>
      <c r="AB2572" s="44" t="str">
        <f>TRIM(MID(Raw_data[[#This Row],[Location]],LEN("Positive Recovery- ")+1,LEN(Raw_data[[#This Row],[Location]])))</f>
        <v>Cinco Ranch</v>
      </c>
      <c r="AC2572" s="45">
        <f t="shared" si="40"/>
        <v>45292</v>
      </c>
      <c r="AD2572" s="44" t="str">
        <f>VLOOKUP(Raw_data[[#This Row],[Locations]]&amp;Raw_data[[#This Row],[Looker2]],Category!A:E,5,0)</f>
        <v>Affiliate</v>
      </c>
      <c r="AE2572" s="44" t="str">
        <f>Raw_data[[#This Row],[Locations]]&amp;Raw_data[[#This Row],[Looker2]]</f>
        <v>Cinco RanchIOP</v>
      </c>
    </row>
    <row r="2573" spans="1:31">
      <c r="A2573" s="15">
        <v>45316</v>
      </c>
      <c r="B2573" s="15">
        <v>45315</v>
      </c>
      <c r="C2573" t="s">
        <v>9</v>
      </c>
      <c r="D2573">
        <v>208849</v>
      </c>
      <c r="E2573" t="s">
        <v>834</v>
      </c>
      <c r="F2573" t="s">
        <v>835</v>
      </c>
      <c r="G2573" t="s">
        <v>972</v>
      </c>
      <c r="H2573" t="s">
        <v>158</v>
      </c>
      <c r="I2573" t="s">
        <v>232</v>
      </c>
      <c r="J2573" t="s">
        <v>87</v>
      </c>
      <c r="K2573" t="s">
        <v>79</v>
      </c>
      <c r="L2573" t="s">
        <v>128</v>
      </c>
      <c r="M2573">
        <v>1</v>
      </c>
      <c r="N2573" s="47">
        <v>275</v>
      </c>
      <c r="O2573" s="47">
        <v>0</v>
      </c>
      <c r="P2573" s="47">
        <v>0</v>
      </c>
      <c r="Q2573" s="47">
        <v>0</v>
      </c>
      <c r="R2573" s="47">
        <v>0</v>
      </c>
      <c r="S2573" s="47">
        <v>275</v>
      </c>
      <c r="T2573" s="47">
        <v>247.5</v>
      </c>
      <c r="U2573" s="47">
        <v>247.5</v>
      </c>
      <c r="V2573" t="s">
        <v>71</v>
      </c>
      <c r="W2573" t="s">
        <v>72</v>
      </c>
      <c r="X2573"/>
      <c r="Y2573" t="s">
        <v>240</v>
      </c>
      <c r="Z2573" s="43" t="str">
        <f>Raw_data[[#This Row],[Month]]&amp;Raw_data[[#This Row],[Locations]]&amp;Raw_data[[#This Row],[Looker2]]</f>
        <v>45292Cinco RanchIOP</v>
      </c>
      <c r="AA2573" s="44" t="str">
        <f>IFERROR(VLOOKUP(Raw_data[[#This Row],[Description]],'LU Table'!$A$1:$B$50,2,0),"")</f>
        <v>IOP</v>
      </c>
      <c r="AB2573" s="44" t="str">
        <f>TRIM(MID(Raw_data[[#This Row],[Location]],LEN("Positive Recovery- ")+1,LEN(Raw_data[[#This Row],[Location]])))</f>
        <v>Cinco Ranch</v>
      </c>
      <c r="AC2573" s="45">
        <f t="shared" si="40"/>
        <v>45292</v>
      </c>
      <c r="AD2573" s="44" t="str">
        <f>VLOOKUP(Raw_data[[#This Row],[Locations]]&amp;Raw_data[[#This Row],[Looker2]],Category!A:E,5,0)</f>
        <v>Affiliate</v>
      </c>
      <c r="AE2573" s="44" t="str">
        <f>Raw_data[[#This Row],[Locations]]&amp;Raw_data[[#This Row],[Looker2]]</f>
        <v>Cinco RanchIOP</v>
      </c>
    </row>
    <row r="2574" spans="1:31">
      <c r="A2574" s="15">
        <v>45316</v>
      </c>
      <c r="B2574" s="15">
        <v>45315</v>
      </c>
      <c r="C2574" t="s">
        <v>9</v>
      </c>
      <c r="D2574">
        <v>208850</v>
      </c>
      <c r="E2574" t="s">
        <v>655</v>
      </c>
      <c r="F2574" t="s">
        <v>283</v>
      </c>
      <c r="G2574" t="s">
        <v>656</v>
      </c>
      <c r="H2574" t="s">
        <v>160</v>
      </c>
      <c r="I2574" t="s">
        <v>232</v>
      </c>
      <c r="J2574" t="s">
        <v>90</v>
      </c>
      <c r="K2574" t="s">
        <v>79</v>
      </c>
      <c r="L2574" t="s">
        <v>128</v>
      </c>
      <c r="M2574">
        <v>1</v>
      </c>
      <c r="N2574" s="47">
        <v>220</v>
      </c>
      <c r="O2574" s="47">
        <v>0</v>
      </c>
      <c r="P2574" s="47">
        <v>0</v>
      </c>
      <c r="Q2574" s="47">
        <v>0</v>
      </c>
      <c r="R2574" s="47">
        <v>0</v>
      </c>
      <c r="S2574" s="47">
        <v>8</v>
      </c>
      <c r="T2574" s="47">
        <v>198</v>
      </c>
      <c r="U2574" s="47">
        <v>39</v>
      </c>
      <c r="V2574" t="s">
        <v>71</v>
      </c>
      <c r="W2574" t="s">
        <v>72</v>
      </c>
      <c r="X2574"/>
      <c r="Y2574" t="s">
        <v>240</v>
      </c>
      <c r="Z2574" s="43" t="str">
        <f>Raw_data[[#This Row],[Month]]&amp;Raw_data[[#This Row],[Locations]]&amp;Raw_data[[#This Row],[Looker2]]</f>
        <v>45292Cinco RanchIOP</v>
      </c>
      <c r="AA2574" s="44" t="str">
        <f>IFERROR(VLOOKUP(Raw_data[[#This Row],[Description]],'LU Table'!$A$1:$B$50,2,0),"")</f>
        <v>IOP</v>
      </c>
      <c r="AB2574" s="44" t="str">
        <f>TRIM(MID(Raw_data[[#This Row],[Location]],LEN("Positive Recovery- ")+1,LEN(Raw_data[[#This Row],[Location]])))</f>
        <v>Cinco Ranch</v>
      </c>
      <c r="AC2574" s="45">
        <f t="shared" si="40"/>
        <v>45292</v>
      </c>
      <c r="AD2574" s="44" t="str">
        <f>VLOOKUP(Raw_data[[#This Row],[Locations]]&amp;Raw_data[[#This Row],[Looker2]],Category!A:E,5,0)</f>
        <v>Affiliate</v>
      </c>
      <c r="AE2574" s="44" t="str">
        <f>Raw_data[[#This Row],[Locations]]&amp;Raw_data[[#This Row],[Looker2]]</f>
        <v>Cinco RanchIOP</v>
      </c>
    </row>
    <row r="2575" spans="1:31">
      <c r="A2575" s="15">
        <v>45316</v>
      </c>
      <c r="B2575" s="15">
        <v>45315</v>
      </c>
      <c r="C2575" t="s">
        <v>9</v>
      </c>
      <c r="D2575">
        <v>208851</v>
      </c>
      <c r="E2575" t="s">
        <v>860</v>
      </c>
      <c r="F2575" t="s">
        <v>290</v>
      </c>
      <c r="G2575" t="s">
        <v>472</v>
      </c>
      <c r="H2575" t="s">
        <v>160</v>
      </c>
      <c r="I2575" t="s">
        <v>232</v>
      </c>
      <c r="J2575" t="s">
        <v>95</v>
      </c>
      <c r="K2575" t="s">
        <v>79</v>
      </c>
      <c r="L2575" t="s">
        <v>128</v>
      </c>
      <c r="M2575">
        <v>1</v>
      </c>
      <c r="N2575" s="47">
        <v>130</v>
      </c>
      <c r="O2575" s="47">
        <v>0</v>
      </c>
      <c r="P2575" s="47">
        <v>0</v>
      </c>
      <c r="Q2575" s="47">
        <v>0</v>
      </c>
      <c r="R2575" s="47">
        <v>0</v>
      </c>
      <c r="S2575" s="47">
        <v>0</v>
      </c>
      <c r="T2575" s="47">
        <v>117</v>
      </c>
      <c r="U2575" s="47">
        <v>26</v>
      </c>
      <c r="V2575" t="s">
        <v>71</v>
      </c>
      <c r="W2575" t="s">
        <v>72</v>
      </c>
      <c r="X2575"/>
      <c r="Y2575" t="s">
        <v>240</v>
      </c>
      <c r="Z2575" s="43" t="str">
        <f>Raw_data[[#This Row],[Month]]&amp;Raw_data[[#This Row],[Locations]]&amp;Raw_data[[#This Row],[Looker2]]</f>
        <v>45292Cinco RanchIOP</v>
      </c>
      <c r="AA2575" s="44" t="str">
        <f>IFERROR(VLOOKUP(Raw_data[[#This Row],[Description]],'LU Table'!$A$1:$B$50,2,0),"")</f>
        <v>IOP</v>
      </c>
      <c r="AB2575" s="44" t="str">
        <f>TRIM(MID(Raw_data[[#This Row],[Location]],LEN("Positive Recovery- ")+1,LEN(Raw_data[[#This Row],[Location]])))</f>
        <v>Cinco Ranch</v>
      </c>
      <c r="AC2575" s="45">
        <f t="shared" si="40"/>
        <v>45292</v>
      </c>
      <c r="AD2575" s="44" t="str">
        <f>VLOOKUP(Raw_data[[#This Row],[Locations]]&amp;Raw_data[[#This Row],[Looker2]],Category!A:E,5,0)</f>
        <v>Affiliate</v>
      </c>
      <c r="AE2575" s="44" t="str">
        <f>Raw_data[[#This Row],[Locations]]&amp;Raw_data[[#This Row],[Looker2]]</f>
        <v>Cinco RanchIOP</v>
      </c>
    </row>
    <row r="2576" spans="1:31">
      <c r="A2576" s="15">
        <v>45316</v>
      </c>
      <c r="B2576" s="15">
        <v>45315</v>
      </c>
      <c r="C2576" t="s">
        <v>9</v>
      </c>
      <c r="D2576">
        <v>208852</v>
      </c>
      <c r="E2576" t="s">
        <v>615</v>
      </c>
      <c r="F2576" t="s">
        <v>616</v>
      </c>
      <c r="G2576" t="s">
        <v>617</v>
      </c>
      <c r="H2576" t="s">
        <v>160</v>
      </c>
      <c r="I2576" t="s">
        <v>232</v>
      </c>
      <c r="J2576" t="s">
        <v>94</v>
      </c>
      <c r="K2576" t="s">
        <v>76</v>
      </c>
      <c r="L2576" t="s">
        <v>128</v>
      </c>
      <c r="M2576">
        <v>1</v>
      </c>
      <c r="N2576" s="47">
        <v>215</v>
      </c>
      <c r="O2576" s="47">
        <v>0</v>
      </c>
      <c r="P2576" s="47">
        <v>0</v>
      </c>
      <c r="Q2576" s="47">
        <v>0</v>
      </c>
      <c r="R2576" s="47">
        <v>0</v>
      </c>
      <c r="S2576" s="47">
        <v>215</v>
      </c>
      <c r="T2576" s="47">
        <v>193.5</v>
      </c>
      <c r="U2576" s="47">
        <v>193.5</v>
      </c>
      <c r="V2576" t="s">
        <v>71</v>
      </c>
      <c r="W2576" t="s">
        <v>72</v>
      </c>
      <c r="X2576"/>
      <c r="Y2576" t="s">
        <v>240</v>
      </c>
      <c r="Z2576" s="43" t="str">
        <f>Raw_data[[#This Row],[Month]]&amp;Raw_data[[#This Row],[Locations]]&amp;Raw_data[[#This Row],[Looker2]]</f>
        <v>45292MontroseIOP</v>
      </c>
      <c r="AA2576" s="44" t="str">
        <f>IFERROR(VLOOKUP(Raw_data[[#This Row],[Description]],'LU Table'!$A$1:$B$50,2,0),"")</f>
        <v>IOP</v>
      </c>
      <c r="AB2576" s="44" t="str">
        <f>TRIM(MID(Raw_data[[#This Row],[Location]],LEN("Positive Recovery- ")+1,LEN(Raw_data[[#This Row],[Location]])))</f>
        <v>Montrose</v>
      </c>
      <c r="AC2576" s="45">
        <f t="shared" si="40"/>
        <v>45292</v>
      </c>
      <c r="AD2576" s="44" t="str">
        <f>VLOOKUP(Raw_data[[#This Row],[Locations]]&amp;Raw_data[[#This Row],[Looker2]],Category!A:E,5,0)</f>
        <v>Company Owned</v>
      </c>
      <c r="AE2576" s="44" t="str">
        <f>Raw_data[[#This Row],[Locations]]&amp;Raw_data[[#This Row],[Looker2]]</f>
        <v>MontroseIOP</v>
      </c>
    </row>
    <row r="2577" spans="1:31">
      <c r="A2577" s="15">
        <v>45316</v>
      </c>
      <c r="B2577" s="15">
        <v>45315</v>
      </c>
      <c r="C2577" t="s">
        <v>9</v>
      </c>
      <c r="D2577">
        <v>208853</v>
      </c>
      <c r="E2577" t="s">
        <v>799</v>
      </c>
      <c r="F2577" t="s">
        <v>321</v>
      </c>
      <c r="G2577" t="s">
        <v>800</v>
      </c>
      <c r="H2577" t="s">
        <v>158</v>
      </c>
      <c r="I2577" t="s">
        <v>232</v>
      </c>
      <c r="J2577" t="s">
        <v>933</v>
      </c>
      <c r="K2577" t="s">
        <v>76</v>
      </c>
      <c r="L2577" t="s">
        <v>128</v>
      </c>
      <c r="M2577">
        <v>1</v>
      </c>
      <c r="N2577" s="47">
        <v>1500</v>
      </c>
      <c r="O2577" s="47">
        <v>0</v>
      </c>
      <c r="P2577" s="47">
        <v>0</v>
      </c>
      <c r="Q2577" s="47">
        <v>0</v>
      </c>
      <c r="R2577" s="47">
        <v>0</v>
      </c>
      <c r="S2577" s="47">
        <v>1500</v>
      </c>
      <c r="T2577" s="47">
        <v>225</v>
      </c>
      <c r="U2577" s="47">
        <v>225</v>
      </c>
      <c r="V2577" t="s">
        <v>71</v>
      </c>
      <c r="W2577" t="s">
        <v>72</v>
      </c>
      <c r="X2577"/>
      <c r="Y2577" t="s">
        <v>240</v>
      </c>
      <c r="Z2577" s="43" t="str">
        <f>Raw_data[[#This Row],[Month]]&amp;Raw_data[[#This Row],[Locations]]&amp;Raw_data[[#This Row],[Looker2]]</f>
        <v>45292MontroseIOP</v>
      </c>
      <c r="AA2577" s="44" t="str">
        <f>IFERROR(VLOOKUP(Raw_data[[#This Row],[Description]],'LU Table'!$A$1:$B$50,2,0),"")</f>
        <v>IOP</v>
      </c>
      <c r="AB2577" s="44" t="str">
        <f>TRIM(MID(Raw_data[[#This Row],[Location]],LEN("Positive Recovery- ")+1,LEN(Raw_data[[#This Row],[Location]])))</f>
        <v>Montrose</v>
      </c>
      <c r="AC2577" s="45">
        <f t="shared" si="40"/>
        <v>45292</v>
      </c>
      <c r="AD2577" s="44" t="str">
        <f>VLOOKUP(Raw_data[[#This Row],[Locations]]&amp;Raw_data[[#This Row],[Looker2]],Category!A:E,5,0)</f>
        <v>Company Owned</v>
      </c>
      <c r="AE2577" s="44" t="str">
        <f>Raw_data[[#This Row],[Locations]]&amp;Raw_data[[#This Row],[Looker2]]</f>
        <v>MontroseIOP</v>
      </c>
    </row>
    <row r="2578" spans="1:31">
      <c r="A2578" s="15">
        <v>45316</v>
      </c>
      <c r="B2578" s="15">
        <v>45315</v>
      </c>
      <c r="C2578" t="s">
        <v>9</v>
      </c>
      <c r="D2578">
        <v>208854</v>
      </c>
      <c r="E2578" t="s">
        <v>708</v>
      </c>
      <c r="F2578" t="s">
        <v>449</v>
      </c>
      <c r="G2578" t="s">
        <v>709</v>
      </c>
      <c r="H2578" t="s">
        <v>158</v>
      </c>
      <c r="I2578" t="s">
        <v>232</v>
      </c>
      <c r="J2578" t="s">
        <v>87</v>
      </c>
      <c r="K2578" t="s">
        <v>76</v>
      </c>
      <c r="L2578" t="s">
        <v>128</v>
      </c>
      <c r="M2578">
        <v>1</v>
      </c>
      <c r="N2578" s="47">
        <v>275</v>
      </c>
      <c r="O2578" s="47">
        <v>0</v>
      </c>
      <c r="P2578" s="47">
        <v>0</v>
      </c>
      <c r="Q2578" s="47">
        <v>0</v>
      </c>
      <c r="R2578" s="47">
        <v>0</v>
      </c>
      <c r="S2578" s="47">
        <v>275</v>
      </c>
      <c r="T2578" s="47">
        <v>247.5</v>
      </c>
      <c r="U2578" s="47">
        <v>247.5</v>
      </c>
      <c r="V2578" t="s">
        <v>71</v>
      </c>
      <c r="W2578" t="s">
        <v>72</v>
      </c>
      <c r="X2578"/>
      <c r="Y2578" t="s">
        <v>240</v>
      </c>
      <c r="Z2578" s="43" t="str">
        <f>Raw_data[[#This Row],[Month]]&amp;Raw_data[[#This Row],[Locations]]&amp;Raw_data[[#This Row],[Looker2]]</f>
        <v>45292MontroseIOP</v>
      </c>
      <c r="AA2578" s="44" t="str">
        <f>IFERROR(VLOOKUP(Raw_data[[#This Row],[Description]],'LU Table'!$A$1:$B$50,2,0),"")</f>
        <v>IOP</v>
      </c>
      <c r="AB2578" s="44" t="str">
        <f>TRIM(MID(Raw_data[[#This Row],[Location]],LEN("Positive Recovery- ")+1,LEN(Raw_data[[#This Row],[Location]])))</f>
        <v>Montrose</v>
      </c>
      <c r="AC2578" s="45">
        <f t="shared" si="40"/>
        <v>45292</v>
      </c>
      <c r="AD2578" s="44" t="str">
        <f>VLOOKUP(Raw_data[[#This Row],[Locations]]&amp;Raw_data[[#This Row],[Looker2]],Category!A:E,5,0)</f>
        <v>Company Owned</v>
      </c>
      <c r="AE2578" s="44" t="str">
        <f>Raw_data[[#This Row],[Locations]]&amp;Raw_data[[#This Row],[Looker2]]</f>
        <v>MontroseIOP</v>
      </c>
    </row>
    <row r="2579" spans="1:31">
      <c r="A2579" s="15">
        <v>45316</v>
      </c>
      <c r="B2579" s="15">
        <v>45315</v>
      </c>
      <c r="C2579" t="s">
        <v>9</v>
      </c>
      <c r="D2579">
        <v>208855</v>
      </c>
      <c r="E2579" t="s">
        <v>698</v>
      </c>
      <c r="F2579" t="s">
        <v>260</v>
      </c>
      <c r="G2579" t="s">
        <v>436</v>
      </c>
      <c r="H2579" t="s">
        <v>160</v>
      </c>
      <c r="I2579" t="s">
        <v>232</v>
      </c>
      <c r="J2579" t="s">
        <v>95</v>
      </c>
      <c r="K2579" t="s">
        <v>76</v>
      </c>
      <c r="L2579" t="s">
        <v>128</v>
      </c>
      <c r="M2579">
        <v>1</v>
      </c>
      <c r="N2579" s="47">
        <v>130</v>
      </c>
      <c r="O2579" s="47">
        <v>0</v>
      </c>
      <c r="P2579" s="47">
        <v>0</v>
      </c>
      <c r="Q2579" s="47">
        <v>0</v>
      </c>
      <c r="R2579" s="47">
        <v>0</v>
      </c>
      <c r="S2579" s="47">
        <v>130</v>
      </c>
      <c r="T2579" s="47">
        <v>117</v>
      </c>
      <c r="U2579" s="47">
        <v>117</v>
      </c>
      <c r="V2579" t="s">
        <v>71</v>
      </c>
      <c r="W2579" t="s">
        <v>72</v>
      </c>
      <c r="X2579"/>
      <c r="Y2579" t="s">
        <v>240</v>
      </c>
      <c r="Z2579" s="43" t="str">
        <f>Raw_data[[#This Row],[Month]]&amp;Raw_data[[#This Row],[Locations]]&amp;Raw_data[[#This Row],[Looker2]]</f>
        <v>45292MontroseIOP</v>
      </c>
      <c r="AA2579" s="44" t="str">
        <f>IFERROR(VLOOKUP(Raw_data[[#This Row],[Description]],'LU Table'!$A$1:$B$50,2,0),"")</f>
        <v>IOP</v>
      </c>
      <c r="AB2579" s="44" t="str">
        <f>TRIM(MID(Raw_data[[#This Row],[Location]],LEN("Positive Recovery- ")+1,LEN(Raw_data[[#This Row],[Location]])))</f>
        <v>Montrose</v>
      </c>
      <c r="AC2579" s="45">
        <f t="shared" si="40"/>
        <v>45292</v>
      </c>
      <c r="AD2579" s="44" t="str">
        <f>VLOOKUP(Raw_data[[#This Row],[Locations]]&amp;Raw_data[[#This Row],[Looker2]],Category!A:E,5,0)</f>
        <v>Company Owned</v>
      </c>
      <c r="AE2579" s="44" t="str">
        <f>Raw_data[[#This Row],[Locations]]&amp;Raw_data[[#This Row],[Looker2]]</f>
        <v>MontroseIOP</v>
      </c>
    </row>
    <row r="2580" spans="1:31">
      <c r="A2580" s="15">
        <v>45316</v>
      </c>
      <c r="B2580" s="15">
        <v>45315</v>
      </c>
      <c r="C2580" t="s">
        <v>9</v>
      </c>
      <c r="D2580">
        <v>208856</v>
      </c>
      <c r="E2580" t="s">
        <v>939</v>
      </c>
      <c r="F2580" t="s">
        <v>321</v>
      </c>
      <c r="G2580" t="s">
        <v>940</v>
      </c>
      <c r="H2580" t="s">
        <v>158</v>
      </c>
      <c r="I2580" t="s">
        <v>232</v>
      </c>
      <c r="J2580" t="s">
        <v>88</v>
      </c>
      <c r="K2580" t="s">
        <v>76</v>
      </c>
      <c r="L2580" t="s">
        <v>128</v>
      </c>
      <c r="M2580">
        <v>1</v>
      </c>
      <c r="N2580" s="47">
        <v>250</v>
      </c>
      <c r="O2580" s="47">
        <v>0</v>
      </c>
      <c r="P2580" s="47">
        <v>0</v>
      </c>
      <c r="Q2580" s="47">
        <v>0</v>
      </c>
      <c r="R2580" s="47">
        <v>0</v>
      </c>
      <c r="S2580" s="47">
        <v>250</v>
      </c>
      <c r="T2580" s="47">
        <v>225</v>
      </c>
      <c r="U2580" s="47">
        <v>225</v>
      </c>
      <c r="V2580" t="s">
        <v>71</v>
      </c>
      <c r="W2580" t="s">
        <v>72</v>
      </c>
      <c r="X2580"/>
      <c r="Y2580" t="s">
        <v>240</v>
      </c>
      <c r="Z2580" s="43" t="str">
        <f>Raw_data[[#This Row],[Month]]&amp;Raw_data[[#This Row],[Locations]]&amp;Raw_data[[#This Row],[Looker2]]</f>
        <v>45292MontroseIOP</v>
      </c>
      <c r="AA2580" s="44" t="str">
        <f>IFERROR(VLOOKUP(Raw_data[[#This Row],[Description]],'LU Table'!$A$1:$B$50,2,0),"")</f>
        <v>IOP</v>
      </c>
      <c r="AB2580" s="44" t="str">
        <f>TRIM(MID(Raw_data[[#This Row],[Location]],LEN("Positive Recovery- ")+1,LEN(Raw_data[[#This Row],[Location]])))</f>
        <v>Montrose</v>
      </c>
      <c r="AC2580" s="45">
        <f t="shared" si="40"/>
        <v>45292</v>
      </c>
      <c r="AD2580" s="44" t="str">
        <f>VLOOKUP(Raw_data[[#This Row],[Locations]]&amp;Raw_data[[#This Row],[Looker2]],Category!A:E,5,0)</f>
        <v>Company Owned</v>
      </c>
      <c r="AE2580" s="44" t="str">
        <f>Raw_data[[#This Row],[Locations]]&amp;Raw_data[[#This Row],[Looker2]]</f>
        <v>MontroseIOP</v>
      </c>
    </row>
    <row r="2581" spans="1:31">
      <c r="A2581" s="15">
        <v>45316</v>
      </c>
      <c r="B2581" s="15">
        <v>45315</v>
      </c>
      <c r="C2581" t="s">
        <v>9</v>
      </c>
      <c r="D2581">
        <v>208857</v>
      </c>
      <c r="E2581" t="s">
        <v>106</v>
      </c>
      <c r="F2581" t="s">
        <v>354</v>
      </c>
      <c r="G2581" t="s">
        <v>355</v>
      </c>
      <c r="H2581" t="s">
        <v>160</v>
      </c>
      <c r="I2581" t="s">
        <v>232</v>
      </c>
      <c r="J2581" t="s">
        <v>96</v>
      </c>
      <c r="K2581" t="s">
        <v>76</v>
      </c>
      <c r="L2581" t="s">
        <v>128</v>
      </c>
      <c r="M2581">
        <v>1</v>
      </c>
      <c r="N2581" s="47">
        <v>169</v>
      </c>
      <c r="O2581" s="47">
        <v>0</v>
      </c>
      <c r="P2581" s="47">
        <v>0</v>
      </c>
      <c r="Q2581" s="47">
        <v>0</v>
      </c>
      <c r="R2581" s="47">
        <v>0</v>
      </c>
      <c r="S2581" s="47">
        <v>169</v>
      </c>
      <c r="T2581" s="47">
        <v>152.1</v>
      </c>
      <c r="U2581" s="47">
        <v>152.1</v>
      </c>
      <c r="V2581" t="s">
        <v>71</v>
      </c>
      <c r="W2581" t="s">
        <v>72</v>
      </c>
      <c r="X2581"/>
      <c r="Y2581" t="s">
        <v>240</v>
      </c>
      <c r="Z2581" s="43" t="str">
        <f>Raw_data[[#This Row],[Month]]&amp;Raw_data[[#This Row],[Locations]]&amp;Raw_data[[#This Row],[Looker2]]</f>
        <v>45292MontroseIOP</v>
      </c>
      <c r="AA2581" s="44" t="str">
        <f>IFERROR(VLOOKUP(Raw_data[[#This Row],[Description]],'LU Table'!$A$1:$B$50,2,0),"")</f>
        <v>IOP</v>
      </c>
      <c r="AB2581" s="44" t="str">
        <f>TRIM(MID(Raw_data[[#This Row],[Location]],LEN("Positive Recovery- ")+1,LEN(Raw_data[[#This Row],[Location]])))</f>
        <v>Montrose</v>
      </c>
      <c r="AC2581" s="45">
        <f t="shared" si="40"/>
        <v>45292</v>
      </c>
      <c r="AD2581" s="44" t="str">
        <f>VLOOKUP(Raw_data[[#This Row],[Locations]]&amp;Raw_data[[#This Row],[Looker2]],Category!A:E,5,0)</f>
        <v>Company Owned</v>
      </c>
      <c r="AE2581" s="44" t="str">
        <f>Raw_data[[#This Row],[Locations]]&amp;Raw_data[[#This Row],[Looker2]]</f>
        <v>MontroseIOP</v>
      </c>
    </row>
    <row r="2582" spans="1:31">
      <c r="A2582" s="15">
        <v>45316</v>
      </c>
      <c r="B2582" s="15">
        <v>45315</v>
      </c>
      <c r="C2582" t="s">
        <v>9</v>
      </c>
      <c r="D2582">
        <v>208858</v>
      </c>
      <c r="E2582" t="s">
        <v>832</v>
      </c>
      <c r="F2582" t="s">
        <v>335</v>
      </c>
      <c r="G2582" t="s">
        <v>833</v>
      </c>
      <c r="H2582" t="s">
        <v>158</v>
      </c>
      <c r="I2582" t="s">
        <v>232</v>
      </c>
      <c r="J2582" t="s">
        <v>235</v>
      </c>
      <c r="K2582" t="s">
        <v>76</v>
      </c>
      <c r="L2582" t="s">
        <v>128</v>
      </c>
      <c r="M2582">
        <v>1</v>
      </c>
      <c r="N2582" s="47">
        <v>212</v>
      </c>
      <c r="O2582" s="47">
        <v>0</v>
      </c>
      <c r="P2582" s="47">
        <v>0</v>
      </c>
      <c r="Q2582" s="47">
        <v>0</v>
      </c>
      <c r="R2582" s="47">
        <v>0</v>
      </c>
      <c r="S2582" s="47">
        <v>0</v>
      </c>
      <c r="T2582" s="47">
        <v>198</v>
      </c>
      <c r="U2582" s="47">
        <v>11</v>
      </c>
      <c r="V2582" t="s">
        <v>71</v>
      </c>
      <c r="W2582" t="s">
        <v>72</v>
      </c>
      <c r="X2582"/>
      <c r="Y2582" t="s">
        <v>240</v>
      </c>
      <c r="Z2582" s="43" t="str">
        <f>Raw_data[[#This Row],[Month]]&amp;Raw_data[[#This Row],[Locations]]&amp;Raw_data[[#This Row],[Looker2]]</f>
        <v>45292MontroseIOP</v>
      </c>
      <c r="AA2582" s="44" t="str">
        <f>IFERROR(VLOOKUP(Raw_data[[#This Row],[Description]],'LU Table'!$A$1:$B$50,2,0),"")</f>
        <v>IOP</v>
      </c>
      <c r="AB2582" s="44" t="str">
        <f>TRIM(MID(Raw_data[[#This Row],[Location]],LEN("Positive Recovery- ")+1,LEN(Raw_data[[#This Row],[Location]])))</f>
        <v>Montrose</v>
      </c>
      <c r="AC2582" s="45">
        <f t="shared" si="40"/>
        <v>45292</v>
      </c>
      <c r="AD2582" s="44" t="str">
        <f>VLOOKUP(Raw_data[[#This Row],[Locations]]&amp;Raw_data[[#This Row],[Looker2]],Category!A:E,5,0)</f>
        <v>Company Owned</v>
      </c>
      <c r="AE2582" s="44" t="str">
        <f>Raw_data[[#This Row],[Locations]]&amp;Raw_data[[#This Row],[Looker2]]</f>
        <v>MontroseIOP</v>
      </c>
    </row>
    <row r="2583" spans="1:31">
      <c r="A2583" s="15">
        <v>45316</v>
      </c>
      <c r="B2583" s="15">
        <v>45315</v>
      </c>
      <c r="C2583" t="s">
        <v>9</v>
      </c>
      <c r="D2583">
        <v>208859</v>
      </c>
      <c r="E2583" t="s">
        <v>864</v>
      </c>
      <c r="F2583" t="s">
        <v>528</v>
      </c>
      <c r="G2583" t="s">
        <v>865</v>
      </c>
      <c r="H2583" t="s">
        <v>158</v>
      </c>
      <c r="I2583" t="s">
        <v>232</v>
      </c>
      <c r="J2583" t="s">
        <v>89</v>
      </c>
      <c r="K2583" t="s">
        <v>76</v>
      </c>
      <c r="L2583" t="s">
        <v>128</v>
      </c>
      <c r="M2583">
        <v>1</v>
      </c>
      <c r="N2583" s="47">
        <v>200</v>
      </c>
      <c r="O2583" s="47">
        <v>0</v>
      </c>
      <c r="P2583" s="47">
        <v>0</v>
      </c>
      <c r="Q2583" s="47">
        <v>0</v>
      </c>
      <c r="R2583" s="47">
        <v>0</v>
      </c>
      <c r="S2583" s="47">
        <v>0</v>
      </c>
      <c r="T2583" s="47">
        <v>180</v>
      </c>
      <c r="U2583" s="47">
        <v>-20</v>
      </c>
      <c r="V2583" t="s">
        <v>71</v>
      </c>
      <c r="W2583" t="s">
        <v>72</v>
      </c>
      <c r="X2583"/>
      <c r="Y2583" t="s">
        <v>240</v>
      </c>
      <c r="Z2583" s="43" t="str">
        <f>Raw_data[[#This Row],[Month]]&amp;Raw_data[[#This Row],[Locations]]&amp;Raw_data[[#This Row],[Looker2]]</f>
        <v>45292MontroseIOP</v>
      </c>
      <c r="AA2583" s="44" t="str">
        <f>IFERROR(VLOOKUP(Raw_data[[#This Row],[Description]],'LU Table'!$A$1:$B$50,2,0),"")</f>
        <v>IOP</v>
      </c>
      <c r="AB2583" s="44" t="str">
        <f>TRIM(MID(Raw_data[[#This Row],[Location]],LEN("Positive Recovery- ")+1,LEN(Raw_data[[#This Row],[Location]])))</f>
        <v>Montrose</v>
      </c>
      <c r="AC2583" s="45">
        <f t="shared" si="40"/>
        <v>45292</v>
      </c>
      <c r="AD2583" s="44" t="str">
        <f>VLOOKUP(Raw_data[[#This Row],[Locations]]&amp;Raw_data[[#This Row],[Looker2]],Category!A:E,5,0)</f>
        <v>Company Owned</v>
      </c>
      <c r="AE2583" s="44" t="str">
        <f>Raw_data[[#This Row],[Locations]]&amp;Raw_data[[#This Row],[Looker2]]</f>
        <v>MontroseIOP</v>
      </c>
    </row>
    <row r="2584" spans="1:31">
      <c r="A2584" s="15">
        <v>45316</v>
      </c>
      <c r="B2584" s="15">
        <v>45315</v>
      </c>
      <c r="C2584" t="s">
        <v>9</v>
      </c>
      <c r="D2584">
        <v>208860</v>
      </c>
      <c r="E2584" t="s">
        <v>83</v>
      </c>
      <c r="F2584" t="s">
        <v>253</v>
      </c>
      <c r="G2584" t="s">
        <v>294</v>
      </c>
      <c r="H2584" t="s">
        <v>160</v>
      </c>
      <c r="I2584" t="s">
        <v>232</v>
      </c>
      <c r="J2584" t="s">
        <v>94</v>
      </c>
      <c r="K2584" t="s">
        <v>76</v>
      </c>
      <c r="L2584" t="s">
        <v>128</v>
      </c>
      <c r="M2584">
        <v>1</v>
      </c>
      <c r="N2584" s="47">
        <v>215</v>
      </c>
      <c r="O2584" s="47">
        <v>0</v>
      </c>
      <c r="P2584" s="47">
        <v>0</v>
      </c>
      <c r="Q2584" s="47">
        <v>0</v>
      </c>
      <c r="R2584" s="47">
        <v>0</v>
      </c>
      <c r="S2584" s="47">
        <v>215</v>
      </c>
      <c r="T2584" s="47">
        <v>193.5</v>
      </c>
      <c r="U2584" s="47">
        <v>193.5</v>
      </c>
      <c r="V2584" t="s">
        <v>71</v>
      </c>
      <c r="W2584" t="s">
        <v>72</v>
      </c>
      <c r="X2584"/>
      <c r="Y2584" t="s">
        <v>240</v>
      </c>
      <c r="Z2584" s="43" t="str">
        <f>Raw_data[[#This Row],[Month]]&amp;Raw_data[[#This Row],[Locations]]&amp;Raw_data[[#This Row],[Looker2]]</f>
        <v>45292MontroseIOP</v>
      </c>
      <c r="AA2584" s="44" t="str">
        <f>IFERROR(VLOOKUP(Raw_data[[#This Row],[Description]],'LU Table'!$A$1:$B$50,2,0),"")</f>
        <v>IOP</v>
      </c>
      <c r="AB2584" s="44" t="str">
        <f>TRIM(MID(Raw_data[[#This Row],[Location]],LEN("Positive Recovery- ")+1,LEN(Raw_data[[#This Row],[Location]])))</f>
        <v>Montrose</v>
      </c>
      <c r="AC2584" s="45">
        <f t="shared" si="40"/>
        <v>45292</v>
      </c>
      <c r="AD2584" s="44" t="str">
        <f>VLOOKUP(Raw_data[[#This Row],[Locations]]&amp;Raw_data[[#This Row],[Looker2]],Category!A:E,5,0)</f>
        <v>Company Owned</v>
      </c>
      <c r="AE2584" s="44" t="str">
        <f>Raw_data[[#This Row],[Locations]]&amp;Raw_data[[#This Row],[Looker2]]</f>
        <v>MontroseIOP</v>
      </c>
    </row>
    <row r="2585" spans="1:31">
      <c r="A2585" s="15">
        <v>45316</v>
      </c>
      <c r="B2585" s="15">
        <v>45315</v>
      </c>
      <c r="C2585" t="s">
        <v>9</v>
      </c>
      <c r="D2585">
        <v>208861</v>
      </c>
      <c r="E2585" t="s">
        <v>1026</v>
      </c>
      <c r="F2585" t="s">
        <v>304</v>
      </c>
      <c r="G2585" t="s">
        <v>1027</v>
      </c>
      <c r="H2585" t="s">
        <v>167</v>
      </c>
      <c r="I2585" t="s">
        <v>232</v>
      </c>
      <c r="J2585" t="s">
        <v>87</v>
      </c>
      <c r="K2585" t="s">
        <v>547</v>
      </c>
      <c r="L2585" t="s">
        <v>129</v>
      </c>
      <c r="M2585">
        <v>1</v>
      </c>
      <c r="N2585" s="47">
        <v>425</v>
      </c>
      <c r="O2585" s="47">
        <v>0</v>
      </c>
      <c r="P2585" s="47">
        <v>0</v>
      </c>
      <c r="Q2585" s="47">
        <v>0</v>
      </c>
      <c r="R2585" s="47">
        <v>0</v>
      </c>
      <c r="S2585" s="47">
        <v>425</v>
      </c>
      <c r="T2585" s="47">
        <v>425</v>
      </c>
      <c r="U2585" s="47">
        <v>425</v>
      </c>
      <c r="V2585" t="s">
        <v>71</v>
      </c>
      <c r="W2585" t="s">
        <v>72</v>
      </c>
      <c r="X2585"/>
      <c r="Y2585" t="s">
        <v>240</v>
      </c>
      <c r="Z2585" s="43" t="str">
        <f>Raw_data[[#This Row],[Month]]&amp;Raw_data[[#This Row],[Locations]]&amp;Raw_data[[#This Row],[Looker2]]</f>
        <v>45292ConroePHP</v>
      </c>
      <c r="AA2585" s="44" t="str">
        <f>IFERROR(VLOOKUP(Raw_data[[#This Row],[Description]],'LU Table'!$A$1:$B$50,2,0),"")</f>
        <v>PHP</v>
      </c>
      <c r="AB2585" s="44" t="str">
        <f>TRIM(MID(Raw_data[[#This Row],[Location]],LEN("Positive Recovery- ")+1,LEN(Raw_data[[#This Row],[Location]])))</f>
        <v>Conroe</v>
      </c>
      <c r="AC2585" s="45">
        <f t="shared" si="40"/>
        <v>45292</v>
      </c>
      <c r="AD2585" s="44" t="str">
        <f>VLOOKUP(Raw_data[[#This Row],[Locations]]&amp;Raw_data[[#This Row],[Looker2]],Category!A:E,5,0)</f>
        <v>Affiliate</v>
      </c>
      <c r="AE2585" s="44" t="str">
        <f>Raw_data[[#This Row],[Locations]]&amp;Raw_data[[#This Row],[Looker2]]</f>
        <v>ConroePHP</v>
      </c>
    </row>
    <row r="2586" spans="1:31">
      <c r="A2586" s="15">
        <v>45316</v>
      </c>
      <c r="B2586" s="15">
        <v>45315</v>
      </c>
      <c r="C2586" t="s">
        <v>9</v>
      </c>
      <c r="D2586">
        <v>208862</v>
      </c>
      <c r="E2586" t="s">
        <v>1152</v>
      </c>
      <c r="F2586" t="s">
        <v>1153</v>
      </c>
      <c r="G2586" t="s">
        <v>1154</v>
      </c>
      <c r="H2586" t="s">
        <v>158</v>
      </c>
      <c r="I2586" t="s">
        <v>232</v>
      </c>
      <c r="J2586" t="s">
        <v>87</v>
      </c>
      <c r="K2586" t="s">
        <v>547</v>
      </c>
      <c r="L2586" t="s">
        <v>128</v>
      </c>
      <c r="M2586">
        <v>1</v>
      </c>
      <c r="N2586" s="47">
        <v>275</v>
      </c>
      <c r="O2586" s="47">
        <v>0</v>
      </c>
      <c r="P2586" s="47">
        <v>0</v>
      </c>
      <c r="Q2586" s="47">
        <v>0</v>
      </c>
      <c r="R2586" s="47">
        <v>0</v>
      </c>
      <c r="S2586" s="47">
        <v>275</v>
      </c>
      <c r="T2586" s="47">
        <v>247.5</v>
      </c>
      <c r="U2586" s="47">
        <v>247.5</v>
      </c>
      <c r="V2586" t="s">
        <v>71</v>
      </c>
      <c r="W2586" t="s">
        <v>72</v>
      </c>
      <c r="X2586"/>
      <c r="Y2586" t="s">
        <v>240</v>
      </c>
      <c r="Z2586" s="43" t="str">
        <f>Raw_data[[#This Row],[Month]]&amp;Raw_data[[#This Row],[Locations]]&amp;Raw_data[[#This Row],[Looker2]]</f>
        <v>45292ConroeIOP</v>
      </c>
      <c r="AA2586" s="44" t="str">
        <f>IFERROR(VLOOKUP(Raw_data[[#This Row],[Description]],'LU Table'!$A$1:$B$50,2,0),"")</f>
        <v>IOP</v>
      </c>
      <c r="AB2586" s="44" t="str">
        <f>TRIM(MID(Raw_data[[#This Row],[Location]],LEN("Positive Recovery- ")+1,LEN(Raw_data[[#This Row],[Location]])))</f>
        <v>Conroe</v>
      </c>
      <c r="AC2586" s="45">
        <f t="shared" si="40"/>
        <v>45292</v>
      </c>
      <c r="AD2586" s="44" t="str">
        <f>VLOOKUP(Raw_data[[#This Row],[Locations]]&amp;Raw_data[[#This Row],[Looker2]],Category!A:E,5,0)</f>
        <v>Affiliate</v>
      </c>
      <c r="AE2586" s="44" t="str">
        <f>Raw_data[[#This Row],[Locations]]&amp;Raw_data[[#This Row],[Looker2]]</f>
        <v>ConroeIOP</v>
      </c>
    </row>
    <row r="2587" spans="1:31">
      <c r="A2587" s="15">
        <v>45316</v>
      </c>
      <c r="B2587" s="15">
        <v>45315</v>
      </c>
      <c r="C2587" t="s">
        <v>9</v>
      </c>
      <c r="D2587">
        <v>208863</v>
      </c>
      <c r="E2587" t="s">
        <v>898</v>
      </c>
      <c r="F2587" t="s">
        <v>415</v>
      </c>
      <c r="G2587" t="s">
        <v>899</v>
      </c>
      <c r="H2587" t="s">
        <v>158</v>
      </c>
      <c r="I2587" t="s">
        <v>232</v>
      </c>
      <c r="J2587" t="s">
        <v>87</v>
      </c>
      <c r="K2587" t="s">
        <v>75</v>
      </c>
      <c r="L2587" t="s">
        <v>128</v>
      </c>
      <c r="M2587">
        <v>1</v>
      </c>
      <c r="N2587" s="47">
        <v>275</v>
      </c>
      <c r="O2587" s="47">
        <v>0</v>
      </c>
      <c r="P2587" s="47">
        <v>0</v>
      </c>
      <c r="Q2587" s="47">
        <v>0</v>
      </c>
      <c r="R2587" s="47">
        <v>0</v>
      </c>
      <c r="S2587" s="47">
        <v>0</v>
      </c>
      <c r="T2587" s="47">
        <v>247.5</v>
      </c>
      <c r="U2587" s="47">
        <v>0</v>
      </c>
      <c r="V2587" t="s">
        <v>71</v>
      </c>
      <c r="W2587" t="s">
        <v>72</v>
      </c>
      <c r="X2587"/>
      <c r="Y2587" t="s">
        <v>240</v>
      </c>
      <c r="Z2587" s="43" t="str">
        <f>Raw_data[[#This Row],[Month]]&amp;Raw_data[[#This Row],[Locations]]&amp;Raw_data[[#This Row],[Looker2]]</f>
        <v>45292The WoodlandsIOP</v>
      </c>
      <c r="AA2587" s="44" t="str">
        <f>IFERROR(VLOOKUP(Raw_data[[#This Row],[Description]],'LU Table'!$A$1:$B$50,2,0),"")</f>
        <v>IOP</v>
      </c>
      <c r="AB2587" s="44" t="str">
        <f>TRIM(MID(Raw_data[[#This Row],[Location]],LEN("Positive Recovery- ")+1,LEN(Raw_data[[#This Row],[Location]])))</f>
        <v>The Woodlands</v>
      </c>
      <c r="AC2587" s="45">
        <f t="shared" si="40"/>
        <v>45292</v>
      </c>
      <c r="AD2587" s="44" t="str">
        <f>VLOOKUP(Raw_data[[#This Row],[Locations]]&amp;Raw_data[[#This Row],[Looker2]],Category!A:E,5,0)</f>
        <v>Affiliate</v>
      </c>
      <c r="AE2587" s="44" t="str">
        <f>Raw_data[[#This Row],[Locations]]&amp;Raw_data[[#This Row],[Looker2]]</f>
        <v>The WoodlandsIOP</v>
      </c>
    </row>
    <row r="2588" spans="1:31">
      <c r="A2588" s="15">
        <v>45316</v>
      </c>
      <c r="B2588" s="15">
        <v>45315</v>
      </c>
      <c r="C2588" t="s">
        <v>9</v>
      </c>
      <c r="D2588">
        <v>208864</v>
      </c>
      <c r="E2588" t="s">
        <v>1140</v>
      </c>
      <c r="F2588" t="s">
        <v>653</v>
      </c>
      <c r="G2588" t="s">
        <v>292</v>
      </c>
      <c r="H2588" t="s">
        <v>158</v>
      </c>
      <c r="I2588" t="s">
        <v>232</v>
      </c>
      <c r="J2588" t="s">
        <v>87</v>
      </c>
      <c r="K2588" t="s">
        <v>75</v>
      </c>
      <c r="L2588" t="s">
        <v>128</v>
      </c>
      <c r="M2588">
        <v>1</v>
      </c>
      <c r="N2588" s="47">
        <v>275</v>
      </c>
      <c r="O2588" s="47">
        <v>0</v>
      </c>
      <c r="P2588" s="47">
        <v>0</v>
      </c>
      <c r="Q2588" s="47">
        <v>0</v>
      </c>
      <c r="R2588" s="47">
        <v>0</v>
      </c>
      <c r="S2588" s="47">
        <v>275</v>
      </c>
      <c r="T2588" s="47">
        <v>247.5</v>
      </c>
      <c r="U2588" s="47">
        <v>247.5</v>
      </c>
      <c r="V2588" t="s">
        <v>71</v>
      </c>
      <c r="W2588" t="s">
        <v>72</v>
      </c>
      <c r="X2588"/>
      <c r="Y2588" t="s">
        <v>240</v>
      </c>
      <c r="Z2588" s="43" t="str">
        <f>Raw_data[[#This Row],[Month]]&amp;Raw_data[[#This Row],[Locations]]&amp;Raw_data[[#This Row],[Looker2]]</f>
        <v>45292The WoodlandsIOP</v>
      </c>
      <c r="AA2588" s="44" t="str">
        <f>IFERROR(VLOOKUP(Raw_data[[#This Row],[Description]],'LU Table'!$A$1:$B$50,2,0),"")</f>
        <v>IOP</v>
      </c>
      <c r="AB2588" s="44" t="str">
        <f>TRIM(MID(Raw_data[[#This Row],[Location]],LEN("Positive Recovery- ")+1,LEN(Raw_data[[#This Row],[Location]])))</f>
        <v>The Woodlands</v>
      </c>
      <c r="AC2588" s="45">
        <f t="shared" si="40"/>
        <v>45292</v>
      </c>
      <c r="AD2588" s="44" t="str">
        <f>VLOOKUP(Raw_data[[#This Row],[Locations]]&amp;Raw_data[[#This Row],[Looker2]],Category!A:E,5,0)</f>
        <v>Affiliate</v>
      </c>
      <c r="AE2588" s="44" t="str">
        <f>Raw_data[[#This Row],[Locations]]&amp;Raw_data[[#This Row],[Looker2]]</f>
        <v>The WoodlandsIOP</v>
      </c>
    </row>
    <row r="2589" spans="1:31">
      <c r="A2589" s="15">
        <v>45316</v>
      </c>
      <c r="B2589" s="15">
        <v>45315</v>
      </c>
      <c r="C2589" t="s">
        <v>9</v>
      </c>
      <c r="D2589">
        <v>208865</v>
      </c>
      <c r="E2589" t="s">
        <v>874</v>
      </c>
      <c r="F2589" t="s">
        <v>278</v>
      </c>
      <c r="G2589" t="s">
        <v>875</v>
      </c>
      <c r="H2589" t="s">
        <v>158</v>
      </c>
      <c r="I2589" t="s">
        <v>232</v>
      </c>
      <c r="J2589" t="s">
        <v>88</v>
      </c>
      <c r="K2589" t="s">
        <v>547</v>
      </c>
      <c r="L2589" t="s">
        <v>128</v>
      </c>
      <c r="M2589">
        <v>1</v>
      </c>
      <c r="N2589" s="47">
        <v>250</v>
      </c>
      <c r="O2589" s="47">
        <v>0</v>
      </c>
      <c r="P2589" s="47">
        <v>0</v>
      </c>
      <c r="Q2589" s="47">
        <v>0</v>
      </c>
      <c r="R2589" s="47">
        <v>0</v>
      </c>
      <c r="S2589" s="47">
        <v>91.22</v>
      </c>
      <c r="T2589" s="47">
        <v>225</v>
      </c>
      <c r="U2589" s="47">
        <v>203.31</v>
      </c>
      <c r="V2589" t="s">
        <v>71</v>
      </c>
      <c r="W2589" t="s">
        <v>72</v>
      </c>
      <c r="X2589"/>
      <c r="Y2589" t="s">
        <v>240</v>
      </c>
      <c r="Z2589" s="43" t="str">
        <f>Raw_data[[#This Row],[Month]]&amp;Raw_data[[#This Row],[Locations]]&amp;Raw_data[[#This Row],[Looker2]]</f>
        <v>45292ConroeIOP</v>
      </c>
      <c r="AA2589" s="44" t="str">
        <f>IFERROR(VLOOKUP(Raw_data[[#This Row],[Description]],'LU Table'!$A$1:$B$50,2,0),"")</f>
        <v>IOP</v>
      </c>
      <c r="AB2589" s="44" t="str">
        <f>TRIM(MID(Raw_data[[#This Row],[Location]],LEN("Positive Recovery- ")+1,LEN(Raw_data[[#This Row],[Location]])))</f>
        <v>Conroe</v>
      </c>
      <c r="AC2589" s="45">
        <f t="shared" si="40"/>
        <v>45292</v>
      </c>
      <c r="AD2589" s="44" t="str">
        <f>VLOOKUP(Raw_data[[#This Row],[Locations]]&amp;Raw_data[[#This Row],[Looker2]],Category!A:E,5,0)</f>
        <v>Affiliate</v>
      </c>
      <c r="AE2589" s="44" t="str">
        <f>Raw_data[[#This Row],[Locations]]&amp;Raw_data[[#This Row],[Looker2]]</f>
        <v>ConroeIOP</v>
      </c>
    </row>
    <row r="2590" spans="1:31">
      <c r="A2590" s="15">
        <v>45316</v>
      </c>
      <c r="B2590" s="15">
        <v>45315</v>
      </c>
      <c r="C2590" t="s">
        <v>9</v>
      </c>
      <c r="D2590">
        <v>208866</v>
      </c>
      <c r="E2590" t="s">
        <v>752</v>
      </c>
      <c r="F2590" t="s">
        <v>753</v>
      </c>
      <c r="G2590" t="s">
        <v>252</v>
      </c>
      <c r="H2590" t="s">
        <v>160</v>
      </c>
      <c r="I2590" t="s">
        <v>232</v>
      </c>
      <c r="J2590" t="s">
        <v>90</v>
      </c>
      <c r="K2590" t="s">
        <v>75</v>
      </c>
      <c r="L2590" t="s">
        <v>128</v>
      </c>
      <c r="M2590">
        <v>1</v>
      </c>
      <c r="N2590" s="47">
        <v>220</v>
      </c>
      <c r="O2590" s="47">
        <v>0</v>
      </c>
      <c r="P2590" s="47">
        <v>0</v>
      </c>
      <c r="Q2590" s="47">
        <v>0</v>
      </c>
      <c r="R2590" s="47">
        <v>0</v>
      </c>
      <c r="S2590" s="47">
        <v>220</v>
      </c>
      <c r="T2590" s="47">
        <v>198</v>
      </c>
      <c r="U2590" s="47">
        <v>198</v>
      </c>
      <c r="V2590" t="s">
        <v>71</v>
      </c>
      <c r="W2590" t="s">
        <v>72</v>
      </c>
      <c r="X2590"/>
      <c r="Y2590" t="s">
        <v>240</v>
      </c>
      <c r="Z2590" s="43" t="str">
        <f>Raw_data[[#This Row],[Month]]&amp;Raw_data[[#This Row],[Locations]]&amp;Raw_data[[#This Row],[Looker2]]</f>
        <v>45292The WoodlandsIOP</v>
      </c>
      <c r="AA2590" s="44" t="str">
        <f>IFERROR(VLOOKUP(Raw_data[[#This Row],[Description]],'LU Table'!$A$1:$B$50,2,0),"")</f>
        <v>IOP</v>
      </c>
      <c r="AB2590" s="44" t="str">
        <f>TRIM(MID(Raw_data[[#This Row],[Location]],LEN("Positive Recovery- ")+1,LEN(Raw_data[[#This Row],[Location]])))</f>
        <v>The Woodlands</v>
      </c>
      <c r="AC2590" s="45">
        <f t="shared" si="40"/>
        <v>45292</v>
      </c>
      <c r="AD2590" s="44" t="str">
        <f>VLOOKUP(Raw_data[[#This Row],[Locations]]&amp;Raw_data[[#This Row],[Looker2]],Category!A:E,5,0)</f>
        <v>Affiliate</v>
      </c>
      <c r="AE2590" s="44" t="str">
        <f>Raw_data[[#This Row],[Locations]]&amp;Raw_data[[#This Row],[Looker2]]</f>
        <v>The WoodlandsIOP</v>
      </c>
    </row>
    <row r="2591" spans="1:31">
      <c r="A2591" s="15">
        <v>45316</v>
      </c>
      <c r="B2591" s="15">
        <v>45315</v>
      </c>
      <c r="C2591" t="s">
        <v>9</v>
      </c>
      <c r="D2591">
        <v>208867</v>
      </c>
      <c r="E2591" t="s">
        <v>945</v>
      </c>
      <c r="F2591" t="s">
        <v>536</v>
      </c>
      <c r="G2591" t="s">
        <v>454</v>
      </c>
      <c r="H2591" t="s">
        <v>158</v>
      </c>
      <c r="I2591" t="s">
        <v>232</v>
      </c>
      <c r="J2591" t="s">
        <v>88</v>
      </c>
      <c r="K2591" t="s">
        <v>547</v>
      </c>
      <c r="L2591" t="s">
        <v>128</v>
      </c>
      <c r="M2591">
        <v>1</v>
      </c>
      <c r="N2591" s="47">
        <v>250</v>
      </c>
      <c r="O2591" s="47">
        <v>0</v>
      </c>
      <c r="P2591" s="47">
        <v>0</v>
      </c>
      <c r="Q2591" s="47">
        <v>0</v>
      </c>
      <c r="R2591" s="47">
        <v>0</v>
      </c>
      <c r="S2591" s="47">
        <v>250</v>
      </c>
      <c r="T2591" s="47">
        <v>225</v>
      </c>
      <c r="U2591" s="47">
        <v>225</v>
      </c>
      <c r="V2591" t="s">
        <v>71</v>
      </c>
      <c r="W2591" t="s">
        <v>72</v>
      </c>
      <c r="X2591"/>
      <c r="Y2591" t="s">
        <v>240</v>
      </c>
      <c r="Z2591" s="43" t="str">
        <f>Raw_data[[#This Row],[Month]]&amp;Raw_data[[#This Row],[Locations]]&amp;Raw_data[[#This Row],[Looker2]]</f>
        <v>45292ConroeIOP</v>
      </c>
      <c r="AA2591" s="44" t="str">
        <f>IFERROR(VLOOKUP(Raw_data[[#This Row],[Description]],'LU Table'!$A$1:$B$50,2,0),"")</f>
        <v>IOP</v>
      </c>
      <c r="AB2591" s="44" t="str">
        <f>TRIM(MID(Raw_data[[#This Row],[Location]],LEN("Positive Recovery- ")+1,LEN(Raw_data[[#This Row],[Location]])))</f>
        <v>Conroe</v>
      </c>
      <c r="AC2591" s="45">
        <f t="shared" ref="AC2591:AC2654" si="41">B2591-DAY(B2591)+1</f>
        <v>45292</v>
      </c>
      <c r="AD2591" s="44" t="str">
        <f>VLOOKUP(Raw_data[[#This Row],[Locations]]&amp;Raw_data[[#This Row],[Looker2]],Category!A:E,5,0)</f>
        <v>Affiliate</v>
      </c>
      <c r="AE2591" s="44" t="str">
        <f>Raw_data[[#This Row],[Locations]]&amp;Raw_data[[#This Row],[Looker2]]</f>
        <v>ConroeIOP</v>
      </c>
    </row>
    <row r="2592" spans="1:31">
      <c r="A2592" s="15">
        <v>45316</v>
      </c>
      <c r="B2592" s="15">
        <v>45315</v>
      </c>
      <c r="C2592" t="s">
        <v>9</v>
      </c>
      <c r="D2592">
        <v>208868</v>
      </c>
      <c r="E2592" t="s">
        <v>611</v>
      </c>
      <c r="F2592" t="s">
        <v>361</v>
      </c>
      <c r="G2592" t="s">
        <v>607</v>
      </c>
      <c r="H2592" t="s">
        <v>160</v>
      </c>
      <c r="I2592" t="s">
        <v>232</v>
      </c>
      <c r="J2592" t="s">
        <v>95</v>
      </c>
      <c r="K2592" t="s">
        <v>75</v>
      </c>
      <c r="L2592" t="s">
        <v>128</v>
      </c>
      <c r="M2592">
        <v>1</v>
      </c>
      <c r="N2592" s="47">
        <v>130</v>
      </c>
      <c r="O2592" s="47">
        <v>0</v>
      </c>
      <c r="P2592" s="47">
        <v>0</v>
      </c>
      <c r="Q2592" s="47">
        <v>0</v>
      </c>
      <c r="R2592" s="47">
        <v>0</v>
      </c>
      <c r="S2592" s="47">
        <v>0</v>
      </c>
      <c r="T2592" s="47">
        <v>117</v>
      </c>
      <c r="U2592" s="47">
        <v>-13</v>
      </c>
      <c r="V2592" t="s">
        <v>71</v>
      </c>
      <c r="W2592" t="s">
        <v>72</v>
      </c>
      <c r="X2592"/>
      <c r="Y2592" t="s">
        <v>240</v>
      </c>
      <c r="Z2592" s="43" t="str">
        <f>Raw_data[[#This Row],[Month]]&amp;Raw_data[[#This Row],[Locations]]&amp;Raw_data[[#This Row],[Looker2]]</f>
        <v>45292The WoodlandsIOP</v>
      </c>
      <c r="AA2592" s="44" t="str">
        <f>IFERROR(VLOOKUP(Raw_data[[#This Row],[Description]],'LU Table'!$A$1:$B$50,2,0),"")</f>
        <v>IOP</v>
      </c>
      <c r="AB2592" s="44" t="str">
        <f>TRIM(MID(Raw_data[[#This Row],[Location]],LEN("Positive Recovery- ")+1,LEN(Raw_data[[#This Row],[Location]])))</f>
        <v>The Woodlands</v>
      </c>
      <c r="AC2592" s="45">
        <f t="shared" si="41"/>
        <v>45292</v>
      </c>
      <c r="AD2592" s="44" t="str">
        <f>VLOOKUP(Raw_data[[#This Row],[Locations]]&amp;Raw_data[[#This Row],[Looker2]],Category!A:E,5,0)</f>
        <v>Affiliate</v>
      </c>
      <c r="AE2592" s="44" t="str">
        <f>Raw_data[[#This Row],[Locations]]&amp;Raw_data[[#This Row],[Looker2]]</f>
        <v>The WoodlandsIOP</v>
      </c>
    </row>
    <row r="2593" spans="1:31">
      <c r="A2593" s="15">
        <v>45316</v>
      </c>
      <c r="B2593" s="15">
        <v>45315</v>
      </c>
      <c r="C2593" t="s">
        <v>9</v>
      </c>
      <c r="D2593">
        <v>208869</v>
      </c>
      <c r="E2593" t="s">
        <v>1139</v>
      </c>
      <c r="F2593" t="s">
        <v>332</v>
      </c>
      <c r="G2593" t="s">
        <v>276</v>
      </c>
      <c r="H2593" t="s">
        <v>167</v>
      </c>
      <c r="I2593" t="s">
        <v>232</v>
      </c>
      <c r="J2593" t="s">
        <v>87</v>
      </c>
      <c r="K2593" t="s">
        <v>547</v>
      </c>
      <c r="L2593" t="s">
        <v>129</v>
      </c>
      <c r="M2593">
        <v>1</v>
      </c>
      <c r="N2593" s="47">
        <v>425</v>
      </c>
      <c r="O2593" s="47">
        <v>0</v>
      </c>
      <c r="P2593" s="47">
        <v>0</v>
      </c>
      <c r="Q2593" s="47">
        <v>0</v>
      </c>
      <c r="R2593" s="47">
        <v>0</v>
      </c>
      <c r="S2593" s="47">
        <v>425</v>
      </c>
      <c r="T2593" s="47">
        <v>425</v>
      </c>
      <c r="U2593" s="47">
        <v>425</v>
      </c>
      <c r="V2593" t="s">
        <v>71</v>
      </c>
      <c r="W2593" t="s">
        <v>72</v>
      </c>
      <c r="X2593"/>
      <c r="Y2593" t="s">
        <v>240</v>
      </c>
      <c r="Z2593" s="43" t="str">
        <f>Raw_data[[#This Row],[Month]]&amp;Raw_data[[#This Row],[Locations]]&amp;Raw_data[[#This Row],[Looker2]]</f>
        <v>45292ConroePHP</v>
      </c>
      <c r="AA2593" s="44" t="str">
        <f>IFERROR(VLOOKUP(Raw_data[[#This Row],[Description]],'LU Table'!$A$1:$B$50,2,0),"")</f>
        <v>PHP</v>
      </c>
      <c r="AB2593" s="44" t="str">
        <f>TRIM(MID(Raw_data[[#This Row],[Location]],LEN("Positive Recovery- ")+1,LEN(Raw_data[[#This Row],[Location]])))</f>
        <v>Conroe</v>
      </c>
      <c r="AC2593" s="45">
        <f t="shared" si="41"/>
        <v>45292</v>
      </c>
      <c r="AD2593" s="44" t="str">
        <f>VLOOKUP(Raw_data[[#This Row],[Locations]]&amp;Raw_data[[#This Row],[Looker2]],Category!A:E,5,0)</f>
        <v>Affiliate</v>
      </c>
      <c r="AE2593" s="44" t="str">
        <f>Raw_data[[#This Row],[Locations]]&amp;Raw_data[[#This Row],[Looker2]]</f>
        <v>ConroePHP</v>
      </c>
    </row>
    <row r="2594" spans="1:31">
      <c r="A2594" s="15">
        <v>45316</v>
      </c>
      <c r="B2594" s="15">
        <v>45315</v>
      </c>
      <c r="C2594" t="s">
        <v>9</v>
      </c>
      <c r="D2594">
        <v>208870</v>
      </c>
      <c r="E2594" t="s">
        <v>816</v>
      </c>
      <c r="F2594" t="s">
        <v>265</v>
      </c>
      <c r="G2594" t="s">
        <v>817</v>
      </c>
      <c r="H2594" t="s">
        <v>166</v>
      </c>
      <c r="I2594" t="s">
        <v>232</v>
      </c>
      <c r="J2594" t="s">
        <v>94</v>
      </c>
      <c r="K2594" t="s">
        <v>75</v>
      </c>
      <c r="L2594" t="s">
        <v>129</v>
      </c>
      <c r="M2594">
        <v>1</v>
      </c>
      <c r="N2594" s="47">
        <v>325</v>
      </c>
      <c r="O2594" s="47">
        <v>0</v>
      </c>
      <c r="P2594" s="47">
        <v>0</v>
      </c>
      <c r="Q2594" s="47">
        <v>0</v>
      </c>
      <c r="R2594" s="47">
        <v>0</v>
      </c>
      <c r="S2594" s="47">
        <v>325</v>
      </c>
      <c r="T2594" s="47">
        <v>292.5</v>
      </c>
      <c r="U2594" s="47">
        <v>292.5</v>
      </c>
      <c r="V2594" t="s">
        <v>71</v>
      </c>
      <c r="W2594" t="s">
        <v>72</v>
      </c>
      <c r="X2594"/>
      <c r="Y2594" t="s">
        <v>240</v>
      </c>
      <c r="Z2594" s="43" t="str">
        <f>Raw_data[[#This Row],[Month]]&amp;Raw_data[[#This Row],[Locations]]&amp;Raw_data[[#This Row],[Looker2]]</f>
        <v>45292The WoodlandsPHP</v>
      </c>
      <c r="AA2594" s="44" t="str">
        <f>IFERROR(VLOOKUP(Raw_data[[#This Row],[Description]],'LU Table'!$A$1:$B$50,2,0),"")</f>
        <v>PHP</v>
      </c>
      <c r="AB2594" s="44" t="str">
        <f>TRIM(MID(Raw_data[[#This Row],[Location]],LEN("Positive Recovery- ")+1,LEN(Raw_data[[#This Row],[Location]])))</f>
        <v>The Woodlands</v>
      </c>
      <c r="AC2594" s="45">
        <f t="shared" si="41"/>
        <v>45292</v>
      </c>
      <c r="AD2594" s="44" t="str">
        <f>VLOOKUP(Raw_data[[#This Row],[Locations]]&amp;Raw_data[[#This Row],[Looker2]],Category!A:E,5,0)</f>
        <v>Affiliate</v>
      </c>
      <c r="AE2594" s="44" t="str">
        <f>Raw_data[[#This Row],[Locations]]&amp;Raw_data[[#This Row],[Looker2]]</f>
        <v>The WoodlandsPHP</v>
      </c>
    </row>
    <row r="2595" spans="1:31">
      <c r="A2595" s="15">
        <v>45316</v>
      </c>
      <c r="B2595" s="15">
        <v>45315</v>
      </c>
      <c r="C2595" t="s">
        <v>9</v>
      </c>
      <c r="D2595">
        <v>208871</v>
      </c>
      <c r="E2595" t="s">
        <v>1116</v>
      </c>
      <c r="F2595" t="s">
        <v>535</v>
      </c>
      <c r="G2595" t="s">
        <v>1117</v>
      </c>
      <c r="H2595" t="s">
        <v>157</v>
      </c>
      <c r="I2595" t="s">
        <v>232</v>
      </c>
      <c r="J2595" t="s">
        <v>88</v>
      </c>
      <c r="K2595" t="s">
        <v>547</v>
      </c>
      <c r="L2595" t="s">
        <v>129</v>
      </c>
      <c r="M2595">
        <v>1</v>
      </c>
      <c r="N2595" s="47">
        <v>400</v>
      </c>
      <c r="O2595" s="47">
        <v>0</v>
      </c>
      <c r="P2595" s="47">
        <v>0</v>
      </c>
      <c r="Q2595" s="47">
        <v>0</v>
      </c>
      <c r="R2595" s="47">
        <v>0</v>
      </c>
      <c r="S2595" s="47">
        <v>400</v>
      </c>
      <c r="T2595" s="47">
        <v>360</v>
      </c>
      <c r="U2595" s="47">
        <v>360</v>
      </c>
      <c r="V2595" t="s">
        <v>71</v>
      </c>
      <c r="W2595" t="s">
        <v>72</v>
      </c>
      <c r="X2595"/>
      <c r="Y2595" t="s">
        <v>240</v>
      </c>
      <c r="Z2595" s="43" t="str">
        <f>Raw_data[[#This Row],[Month]]&amp;Raw_data[[#This Row],[Locations]]&amp;Raw_data[[#This Row],[Looker2]]</f>
        <v>45292ConroePHP</v>
      </c>
      <c r="AA2595" s="44" t="str">
        <f>IFERROR(VLOOKUP(Raw_data[[#This Row],[Description]],'LU Table'!$A$1:$B$50,2,0),"")</f>
        <v>PHP</v>
      </c>
      <c r="AB2595" s="44" t="str">
        <f>TRIM(MID(Raw_data[[#This Row],[Location]],LEN("Positive Recovery- ")+1,LEN(Raw_data[[#This Row],[Location]])))</f>
        <v>Conroe</v>
      </c>
      <c r="AC2595" s="45">
        <f t="shared" si="41"/>
        <v>45292</v>
      </c>
      <c r="AD2595" s="44" t="str">
        <f>VLOOKUP(Raw_data[[#This Row],[Locations]]&amp;Raw_data[[#This Row],[Looker2]],Category!A:E,5,0)</f>
        <v>Affiliate</v>
      </c>
      <c r="AE2595" s="44" t="str">
        <f>Raw_data[[#This Row],[Locations]]&amp;Raw_data[[#This Row],[Looker2]]</f>
        <v>ConroePHP</v>
      </c>
    </row>
    <row r="2596" spans="1:31">
      <c r="A2596" s="15">
        <v>45316</v>
      </c>
      <c r="B2596" s="15">
        <v>45315</v>
      </c>
      <c r="C2596" t="s">
        <v>9</v>
      </c>
      <c r="D2596">
        <v>208872</v>
      </c>
      <c r="E2596" t="s">
        <v>747</v>
      </c>
      <c r="F2596" t="s">
        <v>748</v>
      </c>
      <c r="G2596" t="s">
        <v>252</v>
      </c>
      <c r="H2596" t="s">
        <v>158</v>
      </c>
      <c r="I2596" t="s">
        <v>232</v>
      </c>
      <c r="J2596" t="s">
        <v>749</v>
      </c>
      <c r="K2596" t="s">
        <v>547</v>
      </c>
      <c r="L2596" t="s">
        <v>128</v>
      </c>
      <c r="M2596">
        <v>1</v>
      </c>
      <c r="N2596" s="47">
        <v>158</v>
      </c>
      <c r="O2596" s="47">
        <v>0</v>
      </c>
      <c r="P2596" s="47">
        <v>0</v>
      </c>
      <c r="Q2596" s="47">
        <v>0</v>
      </c>
      <c r="R2596" s="47">
        <v>0</v>
      </c>
      <c r="S2596" s="47">
        <v>158</v>
      </c>
      <c r="T2596" s="47">
        <v>142.19999999999999</v>
      </c>
      <c r="U2596" s="47">
        <v>142.19999999999999</v>
      </c>
      <c r="V2596" t="s">
        <v>71</v>
      </c>
      <c r="W2596" t="s">
        <v>72</v>
      </c>
      <c r="X2596"/>
      <c r="Y2596" t="s">
        <v>240</v>
      </c>
      <c r="Z2596" s="43" t="str">
        <f>Raw_data[[#This Row],[Month]]&amp;Raw_data[[#This Row],[Locations]]&amp;Raw_data[[#This Row],[Looker2]]</f>
        <v>45292ConroeIOP</v>
      </c>
      <c r="AA2596" s="44" t="str">
        <f>IFERROR(VLOOKUP(Raw_data[[#This Row],[Description]],'LU Table'!$A$1:$B$50,2,0),"")</f>
        <v>IOP</v>
      </c>
      <c r="AB2596" s="44" t="str">
        <f>TRIM(MID(Raw_data[[#This Row],[Location]],LEN("Positive Recovery- ")+1,LEN(Raw_data[[#This Row],[Location]])))</f>
        <v>Conroe</v>
      </c>
      <c r="AC2596" s="45">
        <f t="shared" si="41"/>
        <v>45292</v>
      </c>
      <c r="AD2596" s="44" t="str">
        <f>VLOOKUP(Raw_data[[#This Row],[Locations]]&amp;Raw_data[[#This Row],[Looker2]],Category!A:E,5,0)</f>
        <v>Affiliate</v>
      </c>
      <c r="AE2596" s="44" t="str">
        <f>Raw_data[[#This Row],[Locations]]&amp;Raw_data[[#This Row],[Looker2]]</f>
        <v>ConroeIOP</v>
      </c>
    </row>
    <row r="2597" spans="1:31">
      <c r="A2597" s="15">
        <v>45316</v>
      </c>
      <c r="B2597" s="15">
        <v>45315</v>
      </c>
      <c r="C2597" t="s">
        <v>9</v>
      </c>
      <c r="D2597">
        <v>208873</v>
      </c>
      <c r="E2597" t="s">
        <v>936</v>
      </c>
      <c r="F2597" t="s">
        <v>937</v>
      </c>
      <c r="G2597" t="s">
        <v>938</v>
      </c>
      <c r="H2597" t="s">
        <v>158</v>
      </c>
      <c r="I2597" t="s">
        <v>232</v>
      </c>
      <c r="J2597" t="s">
        <v>88</v>
      </c>
      <c r="K2597" t="s">
        <v>547</v>
      </c>
      <c r="L2597" t="s">
        <v>128</v>
      </c>
      <c r="M2597">
        <v>1</v>
      </c>
      <c r="N2597" s="47">
        <v>250</v>
      </c>
      <c r="O2597" s="47">
        <v>0</v>
      </c>
      <c r="P2597" s="47">
        <v>0</v>
      </c>
      <c r="Q2597" s="47">
        <v>0</v>
      </c>
      <c r="R2597" s="47">
        <v>0</v>
      </c>
      <c r="S2597" s="47">
        <v>250</v>
      </c>
      <c r="T2597" s="47">
        <v>225</v>
      </c>
      <c r="U2597" s="47">
        <v>225</v>
      </c>
      <c r="V2597" t="s">
        <v>71</v>
      </c>
      <c r="W2597" t="s">
        <v>72</v>
      </c>
      <c r="X2597"/>
      <c r="Y2597" t="s">
        <v>240</v>
      </c>
      <c r="Z2597" s="43" t="str">
        <f>Raw_data[[#This Row],[Month]]&amp;Raw_data[[#This Row],[Locations]]&amp;Raw_data[[#This Row],[Looker2]]</f>
        <v>45292ConroeIOP</v>
      </c>
      <c r="AA2597" s="44" t="str">
        <f>IFERROR(VLOOKUP(Raw_data[[#This Row],[Description]],'LU Table'!$A$1:$B$50,2,0),"")</f>
        <v>IOP</v>
      </c>
      <c r="AB2597" s="44" t="str">
        <f>TRIM(MID(Raw_data[[#This Row],[Location]],LEN("Positive Recovery- ")+1,LEN(Raw_data[[#This Row],[Location]])))</f>
        <v>Conroe</v>
      </c>
      <c r="AC2597" s="45">
        <f t="shared" si="41"/>
        <v>45292</v>
      </c>
      <c r="AD2597" s="44" t="str">
        <f>VLOOKUP(Raw_data[[#This Row],[Locations]]&amp;Raw_data[[#This Row],[Looker2]],Category!A:E,5,0)</f>
        <v>Affiliate</v>
      </c>
      <c r="AE2597" s="44" t="str">
        <f>Raw_data[[#This Row],[Locations]]&amp;Raw_data[[#This Row],[Looker2]]</f>
        <v>ConroeIOP</v>
      </c>
    </row>
    <row r="2598" spans="1:31">
      <c r="A2598" s="15">
        <v>45316</v>
      </c>
      <c r="B2598" s="15">
        <v>45315</v>
      </c>
      <c r="C2598" t="s">
        <v>9</v>
      </c>
      <c r="D2598">
        <v>208874</v>
      </c>
      <c r="E2598" t="s">
        <v>1087</v>
      </c>
      <c r="F2598" t="s">
        <v>1088</v>
      </c>
      <c r="G2598" t="s">
        <v>317</v>
      </c>
      <c r="H2598" t="s">
        <v>158</v>
      </c>
      <c r="I2598" t="s">
        <v>232</v>
      </c>
      <c r="J2598" t="s">
        <v>88</v>
      </c>
      <c r="K2598" t="s">
        <v>62</v>
      </c>
      <c r="L2598" t="s">
        <v>128</v>
      </c>
      <c r="M2598">
        <v>1</v>
      </c>
      <c r="N2598" s="47">
        <v>250</v>
      </c>
      <c r="O2598" s="47">
        <v>0</v>
      </c>
      <c r="P2598" s="47">
        <v>0</v>
      </c>
      <c r="Q2598" s="47">
        <v>0</v>
      </c>
      <c r="R2598" s="47">
        <v>0</v>
      </c>
      <c r="S2598" s="47">
        <v>250</v>
      </c>
      <c r="T2598" s="47">
        <v>225</v>
      </c>
      <c r="U2598" s="47">
        <v>225</v>
      </c>
      <c r="V2598" t="s">
        <v>71</v>
      </c>
      <c r="W2598" t="s">
        <v>72</v>
      </c>
      <c r="X2598"/>
      <c r="Y2598" t="s">
        <v>240</v>
      </c>
      <c r="Z2598" s="43" t="str">
        <f>Raw_data[[#This Row],[Month]]&amp;Raw_data[[#This Row],[Locations]]&amp;Raw_data[[#This Row],[Looker2]]</f>
        <v>45292SugarlandIOP</v>
      </c>
      <c r="AA2598" s="44" t="str">
        <f>IFERROR(VLOOKUP(Raw_data[[#This Row],[Description]],'LU Table'!$A$1:$B$50,2,0),"")</f>
        <v>IOP</v>
      </c>
      <c r="AB2598" s="44" t="str">
        <f>TRIM(MID(Raw_data[[#This Row],[Location]],LEN("Positive Recovery- ")+1,LEN(Raw_data[[#This Row],[Location]])))</f>
        <v>Sugarland</v>
      </c>
      <c r="AC2598" s="45">
        <f t="shared" si="41"/>
        <v>45292</v>
      </c>
      <c r="AD2598" s="44" t="str">
        <f>VLOOKUP(Raw_data[[#This Row],[Locations]]&amp;Raw_data[[#This Row],[Looker2]],Category!A:E,5,0)</f>
        <v>Affiliate</v>
      </c>
      <c r="AE2598" s="44" t="str">
        <f>Raw_data[[#This Row],[Locations]]&amp;Raw_data[[#This Row],[Looker2]]</f>
        <v>SugarlandIOP</v>
      </c>
    </row>
    <row r="2599" spans="1:31">
      <c r="A2599" s="15">
        <v>45316</v>
      </c>
      <c r="B2599" s="15">
        <v>45315</v>
      </c>
      <c r="C2599" t="s">
        <v>9</v>
      </c>
      <c r="D2599">
        <v>208875</v>
      </c>
      <c r="E2599" t="s">
        <v>985</v>
      </c>
      <c r="F2599" t="s">
        <v>324</v>
      </c>
      <c r="G2599" t="s">
        <v>393</v>
      </c>
      <c r="H2599" t="s">
        <v>158</v>
      </c>
      <c r="I2599" t="s">
        <v>232</v>
      </c>
      <c r="J2599" t="s">
        <v>87</v>
      </c>
      <c r="K2599" t="s">
        <v>62</v>
      </c>
      <c r="L2599" t="s">
        <v>128</v>
      </c>
      <c r="M2599">
        <v>1</v>
      </c>
      <c r="N2599" s="47">
        <v>275</v>
      </c>
      <c r="O2599" s="47">
        <v>0</v>
      </c>
      <c r="P2599" s="47">
        <v>0</v>
      </c>
      <c r="Q2599" s="47">
        <v>0</v>
      </c>
      <c r="R2599" s="47">
        <v>0</v>
      </c>
      <c r="S2599" s="47">
        <v>275</v>
      </c>
      <c r="T2599" s="47">
        <v>247.5</v>
      </c>
      <c r="U2599" s="47">
        <v>247.5</v>
      </c>
      <c r="V2599" t="s">
        <v>71</v>
      </c>
      <c r="W2599" t="s">
        <v>72</v>
      </c>
      <c r="X2599"/>
      <c r="Y2599" t="s">
        <v>240</v>
      </c>
      <c r="Z2599" s="43" t="str">
        <f>Raw_data[[#This Row],[Month]]&amp;Raw_data[[#This Row],[Locations]]&amp;Raw_data[[#This Row],[Looker2]]</f>
        <v>45292SugarlandIOP</v>
      </c>
      <c r="AA2599" s="44" t="str">
        <f>IFERROR(VLOOKUP(Raw_data[[#This Row],[Description]],'LU Table'!$A$1:$B$50,2,0),"")</f>
        <v>IOP</v>
      </c>
      <c r="AB2599" s="44" t="str">
        <f>TRIM(MID(Raw_data[[#This Row],[Location]],LEN("Positive Recovery- ")+1,LEN(Raw_data[[#This Row],[Location]])))</f>
        <v>Sugarland</v>
      </c>
      <c r="AC2599" s="45">
        <f t="shared" si="41"/>
        <v>45292</v>
      </c>
      <c r="AD2599" s="44" t="str">
        <f>VLOOKUP(Raw_data[[#This Row],[Locations]]&amp;Raw_data[[#This Row],[Looker2]],Category!A:E,5,0)</f>
        <v>Affiliate</v>
      </c>
      <c r="AE2599" s="44" t="str">
        <f>Raw_data[[#This Row],[Locations]]&amp;Raw_data[[#This Row],[Looker2]]</f>
        <v>SugarlandIOP</v>
      </c>
    </row>
    <row r="2600" spans="1:31">
      <c r="A2600" s="15">
        <v>45316</v>
      </c>
      <c r="B2600" s="15">
        <v>45315</v>
      </c>
      <c r="C2600" t="s">
        <v>9</v>
      </c>
      <c r="D2600">
        <v>208876</v>
      </c>
      <c r="E2600" t="s">
        <v>190</v>
      </c>
      <c r="F2600" t="s">
        <v>425</v>
      </c>
      <c r="G2600" t="s">
        <v>522</v>
      </c>
      <c r="H2600" t="s">
        <v>160</v>
      </c>
      <c r="I2600" t="s">
        <v>232</v>
      </c>
      <c r="J2600" t="s">
        <v>95</v>
      </c>
      <c r="K2600" t="s">
        <v>62</v>
      </c>
      <c r="L2600" t="s">
        <v>128</v>
      </c>
      <c r="M2600">
        <v>1</v>
      </c>
      <c r="N2600" s="47">
        <v>130</v>
      </c>
      <c r="O2600" s="47">
        <v>0</v>
      </c>
      <c r="P2600" s="47">
        <v>0</v>
      </c>
      <c r="Q2600" s="47">
        <v>0</v>
      </c>
      <c r="R2600" s="47">
        <v>0</v>
      </c>
      <c r="S2600" s="47">
        <v>0</v>
      </c>
      <c r="T2600" s="47">
        <v>117</v>
      </c>
      <c r="U2600" s="47">
        <v>19.5</v>
      </c>
      <c r="V2600" t="s">
        <v>71</v>
      </c>
      <c r="W2600" t="s">
        <v>72</v>
      </c>
      <c r="X2600"/>
      <c r="Y2600" t="s">
        <v>240</v>
      </c>
      <c r="Z2600" s="43" t="str">
        <f>Raw_data[[#This Row],[Month]]&amp;Raw_data[[#This Row],[Locations]]&amp;Raw_data[[#This Row],[Looker2]]</f>
        <v>45292SugarlandIOP</v>
      </c>
      <c r="AA2600" s="44" t="str">
        <f>IFERROR(VLOOKUP(Raw_data[[#This Row],[Description]],'LU Table'!$A$1:$B$50,2,0),"")</f>
        <v>IOP</v>
      </c>
      <c r="AB2600" s="44" t="str">
        <f>TRIM(MID(Raw_data[[#This Row],[Location]],LEN("Positive Recovery- ")+1,LEN(Raw_data[[#This Row],[Location]])))</f>
        <v>Sugarland</v>
      </c>
      <c r="AC2600" s="45">
        <f t="shared" si="41"/>
        <v>45292</v>
      </c>
      <c r="AD2600" s="44" t="str">
        <f>VLOOKUP(Raw_data[[#This Row],[Locations]]&amp;Raw_data[[#This Row],[Looker2]],Category!A:E,5,0)</f>
        <v>Affiliate</v>
      </c>
      <c r="AE2600" s="44" t="str">
        <f>Raw_data[[#This Row],[Locations]]&amp;Raw_data[[#This Row],[Looker2]]</f>
        <v>SugarlandIOP</v>
      </c>
    </row>
    <row r="2601" spans="1:31">
      <c r="A2601" s="15">
        <v>45316</v>
      </c>
      <c r="B2601" s="15">
        <v>45315</v>
      </c>
      <c r="C2601" t="s">
        <v>9</v>
      </c>
      <c r="D2601">
        <v>208877</v>
      </c>
      <c r="E2601" t="s">
        <v>934</v>
      </c>
      <c r="F2601" t="s">
        <v>358</v>
      </c>
      <c r="G2601" t="s">
        <v>935</v>
      </c>
      <c r="H2601" t="s">
        <v>158</v>
      </c>
      <c r="I2601" t="s">
        <v>232</v>
      </c>
      <c r="J2601" t="s">
        <v>88</v>
      </c>
      <c r="K2601" t="s">
        <v>62</v>
      </c>
      <c r="L2601" t="s">
        <v>128</v>
      </c>
      <c r="M2601">
        <v>1</v>
      </c>
      <c r="N2601" s="47">
        <v>250</v>
      </c>
      <c r="O2601" s="47">
        <v>0</v>
      </c>
      <c r="P2601" s="47">
        <v>0</v>
      </c>
      <c r="Q2601" s="47">
        <v>0</v>
      </c>
      <c r="R2601" s="47">
        <v>0</v>
      </c>
      <c r="S2601" s="47">
        <v>250</v>
      </c>
      <c r="T2601" s="47">
        <v>225</v>
      </c>
      <c r="U2601" s="47">
        <v>225</v>
      </c>
      <c r="V2601" t="s">
        <v>71</v>
      </c>
      <c r="W2601" t="s">
        <v>72</v>
      </c>
      <c r="X2601"/>
      <c r="Y2601" t="s">
        <v>240</v>
      </c>
      <c r="Z2601" s="43" t="str">
        <f>Raw_data[[#This Row],[Month]]&amp;Raw_data[[#This Row],[Locations]]&amp;Raw_data[[#This Row],[Looker2]]</f>
        <v>45292SugarlandIOP</v>
      </c>
      <c r="AA2601" s="44" t="str">
        <f>IFERROR(VLOOKUP(Raw_data[[#This Row],[Description]],'LU Table'!$A$1:$B$50,2,0),"")</f>
        <v>IOP</v>
      </c>
      <c r="AB2601" s="44" t="str">
        <f>TRIM(MID(Raw_data[[#This Row],[Location]],LEN("Positive Recovery- ")+1,LEN(Raw_data[[#This Row],[Location]])))</f>
        <v>Sugarland</v>
      </c>
      <c r="AC2601" s="45">
        <f t="shared" si="41"/>
        <v>45292</v>
      </c>
      <c r="AD2601" s="44" t="str">
        <f>VLOOKUP(Raw_data[[#This Row],[Locations]]&amp;Raw_data[[#This Row],[Looker2]],Category!A:E,5,0)</f>
        <v>Affiliate</v>
      </c>
      <c r="AE2601" s="44" t="str">
        <f>Raw_data[[#This Row],[Locations]]&amp;Raw_data[[#This Row],[Looker2]]</f>
        <v>SugarlandIOP</v>
      </c>
    </row>
    <row r="2602" spans="1:31">
      <c r="A2602" s="15">
        <v>45316</v>
      </c>
      <c r="B2602" s="15">
        <v>45315</v>
      </c>
      <c r="C2602" t="s">
        <v>9</v>
      </c>
      <c r="D2602">
        <v>208878</v>
      </c>
      <c r="E2602" t="s">
        <v>1167</v>
      </c>
      <c r="F2602" t="s">
        <v>326</v>
      </c>
      <c r="G2602" t="s">
        <v>1168</v>
      </c>
      <c r="H2602" t="s">
        <v>158</v>
      </c>
      <c r="I2602" t="s">
        <v>232</v>
      </c>
      <c r="J2602" t="s">
        <v>92</v>
      </c>
      <c r="K2602" t="s">
        <v>75</v>
      </c>
      <c r="L2602" t="s">
        <v>128</v>
      </c>
      <c r="M2602">
        <v>1</v>
      </c>
      <c r="N2602" s="47">
        <v>190</v>
      </c>
      <c r="O2602" s="47">
        <v>0</v>
      </c>
      <c r="P2602" s="47">
        <v>0</v>
      </c>
      <c r="Q2602" s="47">
        <v>0</v>
      </c>
      <c r="R2602" s="47">
        <v>0</v>
      </c>
      <c r="S2602" s="47">
        <v>0</v>
      </c>
      <c r="T2602" s="47">
        <v>171</v>
      </c>
      <c r="U2602" s="47">
        <v>171</v>
      </c>
      <c r="V2602" t="s">
        <v>71</v>
      </c>
      <c r="W2602" t="s">
        <v>72</v>
      </c>
      <c r="X2602"/>
      <c r="Y2602" t="s">
        <v>240</v>
      </c>
      <c r="Z2602" s="43" t="str">
        <f>Raw_data[[#This Row],[Month]]&amp;Raw_data[[#This Row],[Locations]]&amp;Raw_data[[#This Row],[Looker2]]</f>
        <v>45292The WoodlandsIOP</v>
      </c>
      <c r="AA2602" s="44" t="str">
        <f>IFERROR(VLOOKUP(Raw_data[[#This Row],[Description]],'LU Table'!$A$1:$B$50,2,0),"")</f>
        <v>IOP</v>
      </c>
      <c r="AB2602" s="44" t="str">
        <f>TRIM(MID(Raw_data[[#This Row],[Location]],LEN("Positive Recovery- ")+1,LEN(Raw_data[[#This Row],[Location]])))</f>
        <v>The Woodlands</v>
      </c>
      <c r="AC2602" s="45">
        <f t="shared" si="41"/>
        <v>45292</v>
      </c>
      <c r="AD2602" s="44" t="str">
        <f>VLOOKUP(Raw_data[[#This Row],[Locations]]&amp;Raw_data[[#This Row],[Looker2]],Category!A:E,5,0)</f>
        <v>Affiliate</v>
      </c>
      <c r="AE2602" s="44" t="str">
        <f>Raw_data[[#This Row],[Locations]]&amp;Raw_data[[#This Row],[Looker2]]</f>
        <v>The WoodlandsIOP</v>
      </c>
    </row>
    <row r="2603" spans="1:31">
      <c r="A2603" s="15">
        <v>45316</v>
      </c>
      <c r="B2603" s="15">
        <v>45315</v>
      </c>
      <c r="C2603" t="s">
        <v>9</v>
      </c>
      <c r="D2603">
        <v>208879</v>
      </c>
      <c r="E2603" t="s">
        <v>1104</v>
      </c>
      <c r="F2603" t="s">
        <v>1105</v>
      </c>
      <c r="G2603" t="s">
        <v>1106</v>
      </c>
      <c r="H2603" t="s">
        <v>160</v>
      </c>
      <c r="I2603" t="s">
        <v>232</v>
      </c>
      <c r="J2603" t="s">
        <v>96</v>
      </c>
      <c r="K2603" t="s">
        <v>144</v>
      </c>
      <c r="L2603" t="s">
        <v>128</v>
      </c>
      <c r="M2603">
        <v>1</v>
      </c>
      <c r="N2603" s="47">
        <v>169</v>
      </c>
      <c r="O2603" s="47">
        <v>0</v>
      </c>
      <c r="P2603" s="47">
        <v>0</v>
      </c>
      <c r="Q2603" s="47">
        <v>0</v>
      </c>
      <c r="R2603" s="47">
        <v>0</v>
      </c>
      <c r="S2603" s="47">
        <v>169</v>
      </c>
      <c r="T2603" s="47">
        <v>152.1</v>
      </c>
      <c r="U2603" s="47">
        <v>152.1</v>
      </c>
      <c r="V2603" t="s">
        <v>71</v>
      </c>
      <c r="W2603" t="s">
        <v>72</v>
      </c>
      <c r="X2603"/>
      <c r="Y2603" t="s">
        <v>240</v>
      </c>
      <c r="Z2603" s="43" t="str">
        <f>Raw_data[[#This Row],[Month]]&amp;Raw_data[[#This Row],[Locations]]&amp;Raw_data[[#This Row],[Looker2]]</f>
        <v>45292North LoopIOP</v>
      </c>
      <c r="AA2603" s="44" t="str">
        <f>IFERROR(VLOOKUP(Raw_data[[#This Row],[Description]],'LU Table'!$A$1:$B$50,2,0),"")</f>
        <v>IOP</v>
      </c>
      <c r="AB2603" s="44" t="str">
        <f>TRIM(MID(Raw_data[[#This Row],[Location]],LEN("Positive Recovery- ")+1,LEN(Raw_data[[#This Row],[Location]])))</f>
        <v>North Loop</v>
      </c>
      <c r="AC2603" s="45">
        <f t="shared" si="41"/>
        <v>45292</v>
      </c>
      <c r="AD2603" s="44" t="str">
        <f>VLOOKUP(Raw_data[[#This Row],[Locations]]&amp;Raw_data[[#This Row],[Looker2]],Category!A:E,5,0)</f>
        <v>Affiliate</v>
      </c>
      <c r="AE2603" s="44" t="str">
        <f>Raw_data[[#This Row],[Locations]]&amp;Raw_data[[#This Row],[Looker2]]</f>
        <v>North LoopIOP</v>
      </c>
    </row>
    <row r="2604" spans="1:31">
      <c r="A2604" s="15">
        <v>45316</v>
      </c>
      <c r="B2604" s="15">
        <v>45315</v>
      </c>
      <c r="C2604" t="s">
        <v>9</v>
      </c>
      <c r="D2604">
        <v>208880</v>
      </c>
      <c r="E2604" t="s">
        <v>633</v>
      </c>
      <c r="F2604" t="s">
        <v>563</v>
      </c>
      <c r="G2604" t="s">
        <v>634</v>
      </c>
      <c r="H2604" t="s">
        <v>167</v>
      </c>
      <c r="I2604"/>
      <c r="J2604" t="s">
        <v>87</v>
      </c>
      <c r="K2604" t="s">
        <v>19</v>
      </c>
      <c r="L2604" t="s">
        <v>129</v>
      </c>
      <c r="M2604">
        <v>1</v>
      </c>
      <c r="N2604" s="47">
        <v>425</v>
      </c>
      <c r="O2604" s="47">
        <v>0</v>
      </c>
      <c r="P2604" s="47">
        <v>0</v>
      </c>
      <c r="Q2604" s="47">
        <v>0</v>
      </c>
      <c r="R2604" s="47">
        <v>0</v>
      </c>
      <c r="S2604" s="47">
        <v>425</v>
      </c>
      <c r="T2604" s="47">
        <v>425</v>
      </c>
      <c r="U2604" s="47">
        <v>425</v>
      </c>
      <c r="V2604" t="s">
        <v>71</v>
      </c>
      <c r="W2604" t="s">
        <v>72</v>
      </c>
      <c r="X2604"/>
      <c r="Y2604" t="s">
        <v>240</v>
      </c>
      <c r="Z2604" s="43" t="str">
        <f>Raw_data[[#This Row],[Month]]&amp;Raw_data[[#This Row],[Locations]]&amp;Raw_data[[#This Row],[Looker2]]</f>
        <v>45292San MarcosPHP</v>
      </c>
      <c r="AA2604" s="44" t="str">
        <f>IFERROR(VLOOKUP(Raw_data[[#This Row],[Description]],'LU Table'!$A$1:$B$50,2,0),"")</f>
        <v>PHP</v>
      </c>
      <c r="AB2604" s="44" t="str">
        <f>TRIM(MID(Raw_data[[#This Row],[Location]],LEN("Positive Recovery- ")+1,LEN(Raw_data[[#This Row],[Location]])))</f>
        <v>San Marcos</v>
      </c>
      <c r="AC2604" s="45">
        <f t="shared" si="41"/>
        <v>45292</v>
      </c>
      <c r="AD2604" s="44" t="str">
        <f>VLOOKUP(Raw_data[[#This Row],[Locations]]&amp;Raw_data[[#This Row],[Looker2]],Category!A:E,5,0)</f>
        <v>Affiliate</v>
      </c>
      <c r="AE2604" s="44" t="str">
        <f>Raw_data[[#This Row],[Locations]]&amp;Raw_data[[#This Row],[Looker2]]</f>
        <v>San MarcosPHP</v>
      </c>
    </row>
    <row r="2605" spans="1:31">
      <c r="A2605" s="15">
        <v>45316</v>
      </c>
      <c r="B2605" s="15">
        <v>45315</v>
      </c>
      <c r="C2605" t="s">
        <v>9</v>
      </c>
      <c r="D2605">
        <v>208881</v>
      </c>
      <c r="E2605" t="s">
        <v>792</v>
      </c>
      <c r="F2605" t="s">
        <v>793</v>
      </c>
      <c r="G2605" t="s">
        <v>303</v>
      </c>
      <c r="H2605" t="s">
        <v>166</v>
      </c>
      <c r="I2605" t="s">
        <v>232</v>
      </c>
      <c r="J2605" t="s">
        <v>90</v>
      </c>
      <c r="K2605" t="s">
        <v>19</v>
      </c>
      <c r="L2605" t="s">
        <v>129</v>
      </c>
      <c r="M2605">
        <v>1</v>
      </c>
      <c r="N2605" s="47">
        <v>450</v>
      </c>
      <c r="O2605" s="47">
        <v>0</v>
      </c>
      <c r="P2605" s="47">
        <v>0</v>
      </c>
      <c r="Q2605" s="47">
        <v>0</v>
      </c>
      <c r="R2605" s="47">
        <v>0</v>
      </c>
      <c r="S2605" s="47">
        <v>450</v>
      </c>
      <c r="T2605" s="47">
        <v>405</v>
      </c>
      <c r="U2605" s="47">
        <v>405</v>
      </c>
      <c r="V2605" t="s">
        <v>71</v>
      </c>
      <c r="W2605" t="s">
        <v>72</v>
      </c>
      <c r="X2605"/>
      <c r="Y2605" t="s">
        <v>240</v>
      </c>
      <c r="Z2605" s="43" t="str">
        <f>Raw_data[[#This Row],[Month]]&amp;Raw_data[[#This Row],[Locations]]&amp;Raw_data[[#This Row],[Looker2]]</f>
        <v>45292San MarcosPHP</v>
      </c>
      <c r="AA2605" s="44" t="str">
        <f>IFERROR(VLOOKUP(Raw_data[[#This Row],[Description]],'LU Table'!$A$1:$B$50,2,0),"")</f>
        <v>PHP</v>
      </c>
      <c r="AB2605" s="44" t="str">
        <f>TRIM(MID(Raw_data[[#This Row],[Location]],LEN("Positive Recovery- ")+1,LEN(Raw_data[[#This Row],[Location]])))</f>
        <v>San Marcos</v>
      </c>
      <c r="AC2605" s="45">
        <f t="shared" si="41"/>
        <v>45292</v>
      </c>
      <c r="AD2605" s="44" t="str">
        <f>VLOOKUP(Raw_data[[#This Row],[Locations]]&amp;Raw_data[[#This Row],[Looker2]],Category!A:E,5,0)</f>
        <v>Affiliate</v>
      </c>
      <c r="AE2605" s="44" t="str">
        <f>Raw_data[[#This Row],[Locations]]&amp;Raw_data[[#This Row],[Looker2]]</f>
        <v>San MarcosPHP</v>
      </c>
    </row>
    <row r="2606" spans="1:31">
      <c r="A2606" s="15">
        <v>45316</v>
      </c>
      <c r="B2606" s="15">
        <v>45315</v>
      </c>
      <c r="C2606" t="s">
        <v>9</v>
      </c>
      <c r="D2606">
        <v>208882</v>
      </c>
      <c r="E2606" t="s">
        <v>811</v>
      </c>
      <c r="F2606" t="s">
        <v>812</v>
      </c>
      <c r="G2606" t="s">
        <v>432</v>
      </c>
      <c r="H2606" t="s">
        <v>167</v>
      </c>
      <c r="I2606" t="s">
        <v>232</v>
      </c>
      <c r="J2606" t="s">
        <v>93</v>
      </c>
      <c r="K2606" t="s">
        <v>19</v>
      </c>
      <c r="L2606" t="s">
        <v>129</v>
      </c>
      <c r="M2606">
        <v>1</v>
      </c>
      <c r="N2606" s="47">
        <v>230</v>
      </c>
      <c r="O2606" s="47">
        <v>0</v>
      </c>
      <c r="P2606" s="47">
        <v>0</v>
      </c>
      <c r="Q2606" s="47">
        <v>0</v>
      </c>
      <c r="R2606" s="47">
        <v>0</v>
      </c>
      <c r="S2606" s="47">
        <v>0</v>
      </c>
      <c r="T2606" s="47">
        <v>207</v>
      </c>
      <c r="U2606" s="47">
        <v>-23</v>
      </c>
      <c r="V2606" t="s">
        <v>71</v>
      </c>
      <c r="W2606" t="s">
        <v>72</v>
      </c>
      <c r="X2606"/>
      <c r="Y2606" t="s">
        <v>240</v>
      </c>
      <c r="Z2606" s="43" t="str">
        <f>Raw_data[[#This Row],[Month]]&amp;Raw_data[[#This Row],[Locations]]&amp;Raw_data[[#This Row],[Looker2]]</f>
        <v>45292San MarcosPHP</v>
      </c>
      <c r="AA2606" s="44" t="str">
        <f>IFERROR(VLOOKUP(Raw_data[[#This Row],[Description]],'LU Table'!$A$1:$B$50,2,0),"")</f>
        <v>PHP</v>
      </c>
      <c r="AB2606" s="44" t="str">
        <f>TRIM(MID(Raw_data[[#This Row],[Location]],LEN("Positive Recovery- ")+1,LEN(Raw_data[[#This Row],[Location]])))</f>
        <v>San Marcos</v>
      </c>
      <c r="AC2606" s="45">
        <f t="shared" si="41"/>
        <v>45292</v>
      </c>
      <c r="AD2606" s="44" t="str">
        <f>VLOOKUP(Raw_data[[#This Row],[Locations]]&amp;Raw_data[[#This Row],[Looker2]],Category!A:E,5,0)</f>
        <v>Affiliate</v>
      </c>
      <c r="AE2606" s="44" t="str">
        <f>Raw_data[[#This Row],[Locations]]&amp;Raw_data[[#This Row],[Looker2]]</f>
        <v>San MarcosPHP</v>
      </c>
    </row>
    <row r="2607" spans="1:31">
      <c r="A2607" s="15">
        <v>45316</v>
      </c>
      <c r="B2607" s="15">
        <v>45315</v>
      </c>
      <c r="C2607" t="s">
        <v>9</v>
      </c>
      <c r="D2607">
        <v>208883</v>
      </c>
      <c r="E2607" t="s">
        <v>1141</v>
      </c>
      <c r="F2607" t="s">
        <v>1142</v>
      </c>
      <c r="G2607" t="s">
        <v>446</v>
      </c>
      <c r="H2607" t="s">
        <v>158</v>
      </c>
      <c r="I2607" t="s">
        <v>232</v>
      </c>
      <c r="J2607" t="s">
        <v>88</v>
      </c>
      <c r="K2607" t="s">
        <v>19</v>
      </c>
      <c r="L2607" t="s">
        <v>128</v>
      </c>
      <c r="M2607">
        <v>1</v>
      </c>
      <c r="N2607" s="47">
        <v>250</v>
      </c>
      <c r="O2607" s="47">
        <v>0</v>
      </c>
      <c r="P2607" s="47">
        <v>0</v>
      </c>
      <c r="Q2607" s="47">
        <v>0</v>
      </c>
      <c r="R2607" s="47">
        <v>0</v>
      </c>
      <c r="S2607" s="47">
        <v>0</v>
      </c>
      <c r="T2607" s="47">
        <v>225</v>
      </c>
      <c r="U2607" s="47">
        <v>-25</v>
      </c>
      <c r="V2607" t="s">
        <v>71</v>
      </c>
      <c r="W2607" t="s">
        <v>72</v>
      </c>
      <c r="X2607"/>
      <c r="Y2607" t="s">
        <v>240</v>
      </c>
      <c r="Z2607" s="43" t="str">
        <f>Raw_data[[#This Row],[Month]]&amp;Raw_data[[#This Row],[Locations]]&amp;Raw_data[[#This Row],[Looker2]]</f>
        <v>45292San MarcosIOP</v>
      </c>
      <c r="AA2607" s="44" t="str">
        <f>IFERROR(VLOOKUP(Raw_data[[#This Row],[Description]],'LU Table'!$A$1:$B$50,2,0),"")</f>
        <v>IOP</v>
      </c>
      <c r="AB2607" s="44" t="str">
        <f>TRIM(MID(Raw_data[[#This Row],[Location]],LEN("Positive Recovery- ")+1,LEN(Raw_data[[#This Row],[Location]])))</f>
        <v>San Marcos</v>
      </c>
      <c r="AC2607" s="45">
        <f t="shared" si="41"/>
        <v>45292</v>
      </c>
      <c r="AD2607" s="44" t="str">
        <f>VLOOKUP(Raw_data[[#This Row],[Locations]]&amp;Raw_data[[#This Row],[Looker2]],Category!A:E,5,0)</f>
        <v>Affiliate</v>
      </c>
      <c r="AE2607" s="44" t="str">
        <f>Raw_data[[#This Row],[Locations]]&amp;Raw_data[[#This Row],[Looker2]]</f>
        <v>San MarcosIOP</v>
      </c>
    </row>
    <row r="2608" spans="1:31">
      <c r="A2608" s="15">
        <v>45316</v>
      </c>
      <c r="B2608" s="15">
        <v>45315</v>
      </c>
      <c r="C2608" t="s">
        <v>9</v>
      </c>
      <c r="D2608">
        <v>208884</v>
      </c>
      <c r="E2608" t="s">
        <v>1066</v>
      </c>
      <c r="F2608" t="s">
        <v>284</v>
      </c>
      <c r="G2608" t="s">
        <v>406</v>
      </c>
      <c r="H2608" t="s">
        <v>160</v>
      </c>
      <c r="I2608" t="s">
        <v>232</v>
      </c>
      <c r="J2608" t="s">
        <v>94</v>
      </c>
      <c r="K2608" t="s">
        <v>19</v>
      </c>
      <c r="L2608" t="s">
        <v>128</v>
      </c>
      <c r="M2608">
        <v>1</v>
      </c>
      <c r="N2608" s="47">
        <v>215</v>
      </c>
      <c r="O2608" s="47">
        <v>0</v>
      </c>
      <c r="P2608" s="47">
        <v>0</v>
      </c>
      <c r="Q2608" s="47">
        <v>0</v>
      </c>
      <c r="R2608" s="47">
        <v>0</v>
      </c>
      <c r="S2608" s="47">
        <v>215</v>
      </c>
      <c r="T2608" s="47">
        <v>193.5</v>
      </c>
      <c r="U2608" s="47">
        <v>193.5</v>
      </c>
      <c r="V2608" t="s">
        <v>71</v>
      </c>
      <c r="W2608" t="s">
        <v>72</v>
      </c>
      <c r="X2608"/>
      <c r="Y2608" t="s">
        <v>240</v>
      </c>
      <c r="Z2608" s="43" t="str">
        <f>Raw_data[[#This Row],[Month]]&amp;Raw_data[[#This Row],[Locations]]&amp;Raw_data[[#This Row],[Looker2]]</f>
        <v>45292San MarcosIOP</v>
      </c>
      <c r="AA2608" s="44" t="str">
        <f>IFERROR(VLOOKUP(Raw_data[[#This Row],[Description]],'LU Table'!$A$1:$B$50,2,0),"")</f>
        <v>IOP</v>
      </c>
      <c r="AB2608" s="44" t="str">
        <f>TRIM(MID(Raw_data[[#This Row],[Location]],LEN("Positive Recovery- ")+1,LEN(Raw_data[[#This Row],[Location]])))</f>
        <v>San Marcos</v>
      </c>
      <c r="AC2608" s="45">
        <f t="shared" si="41"/>
        <v>45292</v>
      </c>
      <c r="AD2608" s="44" t="str">
        <f>VLOOKUP(Raw_data[[#This Row],[Locations]]&amp;Raw_data[[#This Row],[Looker2]],Category!A:E,5,0)</f>
        <v>Affiliate</v>
      </c>
      <c r="AE2608" s="44" t="str">
        <f>Raw_data[[#This Row],[Locations]]&amp;Raw_data[[#This Row],[Looker2]]</f>
        <v>San MarcosIOP</v>
      </c>
    </row>
    <row r="2609" spans="1:31">
      <c r="A2609" s="15">
        <v>45316</v>
      </c>
      <c r="B2609" s="15">
        <v>45315</v>
      </c>
      <c r="C2609" t="s">
        <v>9</v>
      </c>
      <c r="D2609">
        <v>208885</v>
      </c>
      <c r="E2609" t="s">
        <v>577</v>
      </c>
      <c r="F2609" t="s">
        <v>578</v>
      </c>
      <c r="G2609" t="s">
        <v>323</v>
      </c>
      <c r="H2609" t="s">
        <v>160</v>
      </c>
      <c r="I2609" t="s">
        <v>232</v>
      </c>
      <c r="J2609" t="s">
        <v>94</v>
      </c>
      <c r="K2609" t="s">
        <v>19</v>
      </c>
      <c r="L2609" t="s">
        <v>128</v>
      </c>
      <c r="M2609">
        <v>1</v>
      </c>
      <c r="N2609" s="47">
        <v>215</v>
      </c>
      <c r="O2609" s="47">
        <v>0</v>
      </c>
      <c r="P2609" s="47">
        <v>0</v>
      </c>
      <c r="Q2609" s="47">
        <v>0</v>
      </c>
      <c r="R2609" s="47">
        <v>0</v>
      </c>
      <c r="S2609" s="47">
        <v>215</v>
      </c>
      <c r="T2609" s="47">
        <v>193.5</v>
      </c>
      <c r="U2609" s="47">
        <v>193.5</v>
      </c>
      <c r="V2609" t="s">
        <v>71</v>
      </c>
      <c r="W2609" t="s">
        <v>72</v>
      </c>
      <c r="X2609"/>
      <c r="Y2609" t="s">
        <v>240</v>
      </c>
      <c r="Z2609" s="43" t="str">
        <f>Raw_data[[#This Row],[Month]]&amp;Raw_data[[#This Row],[Locations]]&amp;Raw_data[[#This Row],[Looker2]]</f>
        <v>45292San MarcosIOP</v>
      </c>
      <c r="AA2609" s="44" t="str">
        <f>IFERROR(VLOOKUP(Raw_data[[#This Row],[Description]],'LU Table'!$A$1:$B$50,2,0),"")</f>
        <v>IOP</v>
      </c>
      <c r="AB2609" s="44" t="str">
        <f>TRIM(MID(Raw_data[[#This Row],[Location]],LEN("Positive Recovery- ")+1,LEN(Raw_data[[#This Row],[Location]])))</f>
        <v>San Marcos</v>
      </c>
      <c r="AC2609" s="45">
        <f t="shared" si="41"/>
        <v>45292</v>
      </c>
      <c r="AD2609" s="44" t="str">
        <f>VLOOKUP(Raw_data[[#This Row],[Locations]]&amp;Raw_data[[#This Row],[Looker2]],Category!A:E,5,0)</f>
        <v>Affiliate</v>
      </c>
      <c r="AE2609" s="44" t="str">
        <f>Raw_data[[#This Row],[Locations]]&amp;Raw_data[[#This Row],[Looker2]]</f>
        <v>San MarcosIOP</v>
      </c>
    </row>
    <row r="2610" spans="1:31">
      <c r="A2610" s="15">
        <v>45316</v>
      </c>
      <c r="B2610" s="15">
        <v>45315</v>
      </c>
      <c r="C2610" t="s">
        <v>9</v>
      </c>
      <c r="D2610">
        <v>208886</v>
      </c>
      <c r="E2610" t="s">
        <v>776</v>
      </c>
      <c r="F2610" t="s">
        <v>305</v>
      </c>
      <c r="G2610" t="s">
        <v>777</v>
      </c>
      <c r="H2610" t="s">
        <v>158</v>
      </c>
      <c r="I2610" t="s">
        <v>232</v>
      </c>
      <c r="J2610" t="s">
        <v>87</v>
      </c>
      <c r="K2610" t="s">
        <v>19</v>
      </c>
      <c r="L2610" t="s">
        <v>128</v>
      </c>
      <c r="M2610">
        <v>1</v>
      </c>
      <c r="N2610" s="47">
        <v>275</v>
      </c>
      <c r="O2610" s="47">
        <v>0</v>
      </c>
      <c r="P2610" s="47">
        <v>0</v>
      </c>
      <c r="Q2610" s="47">
        <v>0</v>
      </c>
      <c r="R2610" s="47">
        <v>0</v>
      </c>
      <c r="S2610" s="47">
        <v>275</v>
      </c>
      <c r="T2610" s="47">
        <v>247.5</v>
      </c>
      <c r="U2610" s="47">
        <v>247.5</v>
      </c>
      <c r="V2610" t="s">
        <v>71</v>
      </c>
      <c r="W2610" t="s">
        <v>72</v>
      </c>
      <c r="X2610"/>
      <c r="Y2610" t="s">
        <v>240</v>
      </c>
      <c r="Z2610" s="43" t="str">
        <f>Raw_data[[#This Row],[Month]]&amp;Raw_data[[#This Row],[Locations]]&amp;Raw_data[[#This Row],[Looker2]]</f>
        <v>45292San MarcosIOP</v>
      </c>
      <c r="AA2610" s="44" t="str">
        <f>IFERROR(VLOOKUP(Raw_data[[#This Row],[Description]],'LU Table'!$A$1:$B$50,2,0),"")</f>
        <v>IOP</v>
      </c>
      <c r="AB2610" s="44" t="str">
        <f>TRIM(MID(Raw_data[[#This Row],[Location]],LEN("Positive Recovery- ")+1,LEN(Raw_data[[#This Row],[Location]])))</f>
        <v>San Marcos</v>
      </c>
      <c r="AC2610" s="45">
        <f t="shared" si="41"/>
        <v>45292</v>
      </c>
      <c r="AD2610" s="44" t="str">
        <f>VLOOKUP(Raw_data[[#This Row],[Locations]]&amp;Raw_data[[#This Row],[Looker2]],Category!A:E,5,0)</f>
        <v>Affiliate</v>
      </c>
      <c r="AE2610" s="44" t="str">
        <f>Raw_data[[#This Row],[Locations]]&amp;Raw_data[[#This Row],[Looker2]]</f>
        <v>San MarcosIOP</v>
      </c>
    </row>
    <row r="2611" spans="1:31">
      <c r="A2611" s="15">
        <v>45316</v>
      </c>
      <c r="B2611" s="15">
        <v>45315</v>
      </c>
      <c r="C2611" t="s">
        <v>9</v>
      </c>
      <c r="D2611">
        <v>208887</v>
      </c>
      <c r="E2611" t="s">
        <v>685</v>
      </c>
      <c r="F2611" t="s">
        <v>305</v>
      </c>
      <c r="G2611" t="s">
        <v>280</v>
      </c>
      <c r="H2611" t="s">
        <v>158</v>
      </c>
      <c r="I2611" t="s">
        <v>232</v>
      </c>
      <c r="J2611" t="s">
        <v>103</v>
      </c>
      <c r="K2611" t="s">
        <v>19</v>
      </c>
      <c r="L2611" t="s">
        <v>128</v>
      </c>
      <c r="M2611">
        <v>1</v>
      </c>
      <c r="N2611" s="47">
        <v>250</v>
      </c>
      <c r="O2611" s="47">
        <v>0</v>
      </c>
      <c r="P2611" s="47">
        <v>0</v>
      </c>
      <c r="Q2611" s="47">
        <v>0</v>
      </c>
      <c r="R2611" s="47">
        <v>0</v>
      </c>
      <c r="S2611" s="47">
        <v>0</v>
      </c>
      <c r="T2611" s="47">
        <v>225</v>
      </c>
      <c r="U2611" s="47">
        <v>10</v>
      </c>
      <c r="V2611" t="s">
        <v>71</v>
      </c>
      <c r="W2611" t="s">
        <v>72</v>
      </c>
      <c r="X2611"/>
      <c r="Y2611" t="s">
        <v>240</v>
      </c>
      <c r="Z2611" s="43" t="str">
        <f>Raw_data[[#This Row],[Month]]&amp;Raw_data[[#This Row],[Locations]]&amp;Raw_data[[#This Row],[Looker2]]</f>
        <v>45292San MarcosIOP</v>
      </c>
      <c r="AA2611" s="44" t="str">
        <f>IFERROR(VLOOKUP(Raw_data[[#This Row],[Description]],'LU Table'!$A$1:$B$50,2,0),"")</f>
        <v>IOP</v>
      </c>
      <c r="AB2611" s="44" t="str">
        <f>TRIM(MID(Raw_data[[#This Row],[Location]],LEN("Positive Recovery- ")+1,LEN(Raw_data[[#This Row],[Location]])))</f>
        <v>San Marcos</v>
      </c>
      <c r="AC2611" s="45">
        <f t="shared" si="41"/>
        <v>45292</v>
      </c>
      <c r="AD2611" s="44" t="str">
        <f>VLOOKUP(Raw_data[[#This Row],[Locations]]&amp;Raw_data[[#This Row],[Looker2]],Category!A:E,5,0)</f>
        <v>Affiliate</v>
      </c>
      <c r="AE2611" s="44" t="str">
        <f>Raw_data[[#This Row],[Locations]]&amp;Raw_data[[#This Row],[Looker2]]</f>
        <v>San MarcosIOP</v>
      </c>
    </row>
    <row r="2612" spans="1:31">
      <c r="A2612" s="15">
        <v>45316</v>
      </c>
      <c r="B2612" s="15">
        <v>45315</v>
      </c>
      <c r="C2612" t="s">
        <v>9</v>
      </c>
      <c r="D2612">
        <v>208888</v>
      </c>
      <c r="E2612" t="s">
        <v>794</v>
      </c>
      <c r="F2612" t="s">
        <v>427</v>
      </c>
      <c r="G2612" t="s">
        <v>795</v>
      </c>
      <c r="H2612" t="s">
        <v>158</v>
      </c>
      <c r="I2612" t="s">
        <v>232</v>
      </c>
      <c r="J2612" t="s">
        <v>87</v>
      </c>
      <c r="K2612" t="s">
        <v>19</v>
      </c>
      <c r="L2612" t="s">
        <v>128</v>
      </c>
      <c r="M2612">
        <v>1</v>
      </c>
      <c r="N2612" s="47">
        <v>275</v>
      </c>
      <c r="O2612" s="47">
        <v>0</v>
      </c>
      <c r="P2612" s="47">
        <v>0</v>
      </c>
      <c r="Q2612" s="47">
        <v>0</v>
      </c>
      <c r="R2612" s="47">
        <v>0</v>
      </c>
      <c r="S2612" s="47">
        <v>275</v>
      </c>
      <c r="T2612" s="47">
        <v>247.5</v>
      </c>
      <c r="U2612" s="47">
        <v>247.5</v>
      </c>
      <c r="V2612" t="s">
        <v>71</v>
      </c>
      <c r="W2612" t="s">
        <v>72</v>
      </c>
      <c r="X2612"/>
      <c r="Y2612" t="s">
        <v>240</v>
      </c>
      <c r="Z2612" s="43" t="str">
        <f>Raw_data[[#This Row],[Month]]&amp;Raw_data[[#This Row],[Locations]]&amp;Raw_data[[#This Row],[Looker2]]</f>
        <v>45292San MarcosIOP</v>
      </c>
      <c r="AA2612" s="44" t="str">
        <f>IFERROR(VLOOKUP(Raw_data[[#This Row],[Description]],'LU Table'!$A$1:$B$50,2,0),"")</f>
        <v>IOP</v>
      </c>
      <c r="AB2612" s="44" t="str">
        <f>TRIM(MID(Raw_data[[#This Row],[Location]],LEN("Positive Recovery- ")+1,LEN(Raw_data[[#This Row],[Location]])))</f>
        <v>San Marcos</v>
      </c>
      <c r="AC2612" s="45">
        <f t="shared" si="41"/>
        <v>45292</v>
      </c>
      <c r="AD2612" s="44" t="str">
        <f>VLOOKUP(Raw_data[[#This Row],[Locations]]&amp;Raw_data[[#This Row],[Looker2]],Category!A:E,5,0)</f>
        <v>Affiliate</v>
      </c>
      <c r="AE2612" s="44" t="str">
        <f>Raw_data[[#This Row],[Locations]]&amp;Raw_data[[#This Row],[Looker2]]</f>
        <v>San MarcosIOP</v>
      </c>
    </row>
    <row r="2613" spans="1:31">
      <c r="A2613" s="15">
        <v>45316</v>
      </c>
      <c r="B2613" s="15">
        <v>45315</v>
      </c>
      <c r="C2613" t="s">
        <v>9</v>
      </c>
      <c r="D2613">
        <v>208889</v>
      </c>
      <c r="E2613" t="s">
        <v>883</v>
      </c>
      <c r="F2613" t="s">
        <v>410</v>
      </c>
      <c r="G2613" t="s">
        <v>486</v>
      </c>
      <c r="H2613" t="s">
        <v>160</v>
      </c>
      <c r="I2613" t="s">
        <v>232</v>
      </c>
      <c r="J2613" t="s">
        <v>90</v>
      </c>
      <c r="K2613" t="s">
        <v>19</v>
      </c>
      <c r="L2613" t="s">
        <v>128</v>
      </c>
      <c r="M2613">
        <v>1</v>
      </c>
      <c r="N2613" s="47">
        <v>220</v>
      </c>
      <c r="O2613" s="47">
        <v>0</v>
      </c>
      <c r="P2613" s="47">
        <v>0</v>
      </c>
      <c r="Q2613" s="47">
        <v>0</v>
      </c>
      <c r="R2613" s="47">
        <v>0</v>
      </c>
      <c r="S2613" s="47">
        <v>8</v>
      </c>
      <c r="T2613" s="47">
        <v>198</v>
      </c>
      <c r="U2613" s="47">
        <v>144.69999999999999</v>
      </c>
      <c r="V2613" t="s">
        <v>71</v>
      </c>
      <c r="W2613" t="s">
        <v>72</v>
      </c>
      <c r="X2613"/>
      <c r="Y2613" t="s">
        <v>240</v>
      </c>
      <c r="Z2613" s="43" t="str">
        <f>Raw_data[[#This Row],[Month]]&amp;Raw_data[[#This Row],[Locations]]&amp;Raw_data[[#This Row],[Looker2]]</f>
        <v>45292San MarcosIOP</v>
      </c>
      <c r="AA2613" s="44" t="str">
        <f>IFERROR(VLOOKUP(Raw_data[[#This Row],[Description]],'LU Table'!$A$1:$B$50,2,0),"")</f>
        <v>IOP</v>
      </c>
      <c r="AB2613" s="44" t="str">
        <f>TRIM(MID(Raw_data[[#This Row],[Location]],LEN("Positive Recovery- ")+1,LEN(Raw_data[[#This Row],[Location]])))</f>
        <v>San Marcos</v>
      </c>
      <c r="AC2613" s="45">
        <f t="shared" si="41"/>
        <v>45292</v>
      </c>
      <c r="AD2613" s="44" t="str">
        <f>VLOOKUP(Raw_data[[#This Row],[Locations]]&amp;Raw_data[[#This Row],[Looker2]],Category!A:E,5,0)</f>
        <v>Affiliate</v>
      </c>
      <c r="AE2613" s="44" t="str">
        <f>Raw_data[[#This Row],[Locations]]&amp;Raw_data[[#This Row],[Looker2]]</f>
        <v>San MarcosIOP</v>
      </c>
    </row>
    <row r="2614" spans="1:31">
      <c r="A2614" s="15">
        <v>45316</v>
      </c>
      <c r="B2614" s="15">
        <v>45315</v>
      </c>
      <c r="C2614" t="s">
        <v>9</v>
      </c>
      <c r="D2614">
        <v>208890</v>
      </c>
      <c r="E2614" t="s">
        <v>706</v>
      </c>
      <c r="F2614" t="s">
        <v>519</v>
      </c>
      <c r="G2614" t="s">
        <v>707</v>
      </c>
      <c r="H2614" t="s">
        <v>158</v>
      </c>
      <c r="I2614" t="s">
        <v>232</v>
      </c>
      <c r="J2614" t="s">
        <v>88</v>
      </c>
      <c r="K2614" t="s">
        <v>19</v>
      </c>
      <c r="L2614" t="s">
        <v>128</v>
      </c>
      <c r="M2614">
        <v>1</v>
      </c>
      <c r="N2614" s="47">
        <v>250</v>
      </c>
      <c r="O2614" s="47">
        <v>0</v>
      </c>
      <c r="P2614" s="47">
        <v>0</v>
      </c>
      <c r="Q2614" s="47">
        <v>0</v>
      </c>
      <c r="R2614" s="47">
        <v>0</v>
      </c>
      <c r="S2614" s="47">
        <v>0</v>
      </c>
      <c r="T2614" s="47">
        <v>225</v>
      </c>
      <c r="U2614" s="47">
        <v>5</v>
      </c>
      <c r="V2614" t="s">
        <v>71</v>
      </c>
      <c r="W2614" t="s">
        <v>72</v>
      </c>
      <c r="X2614"/>
      <c r="Y2614" t="s">
        <v>240</v>
      </c>
      <c r="Z2614" s="43" t="str">
        <f>Raw_data[[#This Row],[Month]]&amp;Raw_data[[#This Row],[Locations]]&amp;Raw_data[[#This Row],[Looker2]]</f>
        <v>45292San MarcosIOP</v>
      </c>
      <c r="AA2614" s="44" t="str">
        <f>IFERROR(VLOOKUP(Raw_data[[#This Row],[Description]],'LU Table'!$A$1:$B$50,2,0),"")</f>
        <v>IOP</v>
      </c>
      <c r="AB2614" s="44" t="str">
        <f>TRIM(MID(Raw_data[[#This Row],[Location]],LEN("Positive Recovery- ")+1,LEN(Raw_data[[#This Row],[Location]])))</f>
        <v>San Marcos</v>
      </c>
      <c r="AC2614" s="45">
        <f t="shared" si="41"/>
        <v>45292</v>
      </c>
      <c r="AD2614" s="44" t="str">
        <f>VLOOKUP(Raw_data[[#This Row],[Locations]]&amp;Raw_data[[#This Row],[Looker2]],Category!A:E,5,0)</f>
        <v>Affiliate</v>
      </c>
      <c r="AE2614" s="44" t="str">
        <f>Raw_data[[#This Row],[Locations]]&amp;Raw_data[[#This Row],[Looker2]]</f>
        <v>San MarcosIOP</v>
      </c>
    </row>
    <row r="2615" spans="1:31">
      <c r="A2615" s="15">
        <v>45316</v>
      </c>
      <c r="B2615" s="15">
        <v>45315</v>
      </c>
      <c r="C2615" t="s">
        <v>9</v>
      </c>
      <c r="D2615">
        <v>208891</v>
      </c>
      <c r="E2615" t="s">
        <v>813</v>
      </c>
      <c r="F2615" t="s">
        <v>814</v>
      </c>
      <c r="G2615" t="s">
        <v>815</v>
      </c>
      <c r="H2615" t="s">
        <v>158</v>
      </c>
      <c r="I2615" t="s">
        <v>232</v>
      </c>
      <c r="J2615" t="s">
        <v>88</v>
      </c>
      <c r="K2615" t="s">
        <v>19</v>
      </c>
      <c r="L2615" t="s">
        <v>128</v>
      </c>
      <c r="M2615">
        <v>1</v>
      </c>
      <c r="N2615" s="47">
        <v>250</v>
      </c>
      <c r="O2615" s="47">
        <v>0</v>
      </c>
      <c r="P2615" s="47">
        <v>0</v>
      </c>
      <c r="Q2615" s="47">
        <v>0</v>
      </c>
      <c r="R2615" s="47">
        <v>0</v>
      </c>
      <c r="S2615" s="47">
        <v>0</v>
      </c>
      <c r="T2615" s="47">
        <v>225</v>
      </c>
      <c r="U2615" s="47">
        <v>37.5</v>
      </c>
      <c r="V2615" t="s">
        <v>71</v>
      </c>
      <c r="W2615" t="s">
        <v>72</v>
      </c>
      <c r="X2615"/>
      <c r="Y2615" t="s">
        <v>240</v>
      </c>
      <c r="Z2615" s="43" t="str">
        <f>Raw_data[[#This Row],[Month]]&amp;Raw_data[[#This Row],[Locations]]&amp;Raw_data[[#This Row],[Looker2]]</f>
        <v>45292San MarcosIOP</v>
      </c>
      <c r="AA2615" s="44" t="str">
        <f>IFERROR(VLOOKUP(Raw_data[[#This Row],[Description]],'LU Table'!$A$1:$B$50,2,0),"")</f>
        <v>IOP</v>
      </c>
      <c r="AB2615" s="44" t="str">
        <f>TRIM(MID(Raw_data[[#This Row],[Location]],LEN("Positive Recovery- ")+1,LEN(Raw_data[[#This Row],[Location]])))</f>
        <v>San Marcos</v>
      </c>
      <c r="AC2615" s="45">
        <f t="shared" si="41"/>
        <v>45292</v>
      </c>
      <c r="AD2615" s="44" t="str">
        <f>VLOOKUP(Raw_data[[#This Row],[Locations]]&amp;Raw_data[[#This Row],[Looker2]],Category!A:E,5,0)</f>
        <v>Affiliate</v>
      </c>
      <c r="AE2615" s="44" t="str">
        <f>Raw_data[[#This Row],[Locations]]&amp;Raw_data[[#This Row],[Looker2]]</f>
        <v>San MarcosIOP</v>
      </c>
    </row>
    <row r="2616" spans="1:31">
      <c r="A2616" s="15">
        <v>45316</v>
      </c>
      <c r="B2616" s="15">
        <v>45315</v>
      </c>
      <c r="C2616" t="s">
        <v>9</v>
      </c>
      <c r="D2616">
        <v>208892</v>
      </c>
      <c r="E2616" t="s">
        <v>606</v>
      </c>
      <c r="F2616" t="s">
        <v>404</v>
      </c>
      <c r="G2616" t="s">
        <v>607</v>
      </c>
      <c r="H2616" t="s">
        <v>160</v>
      </c>
      <c r="I2616" t="s">
        <v>232</v>
      </c>
      <c r="J2616" t="s">
        <v>90</v>
      </c>
      <c r="K2616" t="s">
        <v>19</v>
      </c>
      <c r="L2616" t="s">
        <v>128</v>
      </c>
      <c r="M2616">
        <v>1</v>
      </c>
      <c r="N2616" s="47">
        <v>220</v>
      </c>
      <c r="O2616" s="47">
        <v>0</v>
      </c>
      <c r="P2616" s="47">
        <v>0</v>
      </c>
      <c r="Q2616" s="47">
        <v>0</v>
      </c>
      <c r="R2616" s="47">
        <v>0</v>
      </c>
      <c r="S2616" s="47">
        <v>8</v>
      </c>
      <c r="T2616" s="47">
        <v>198</v>
      </c>
      <c r="U2616" s="47">
        <v>49.6</v>
      </c>
      <c r="V2616" t="s">
        <v>71</v>
      </c>
      <c r="W2616" t="s">
        <v>72</v>
      </c>
      <c r="X2616"/>
      <c r="Y2616" t="s">
        <v>240</v>
      </c>
      <c r="Z2616" s="43" t="str">
        <f>Raw_data[[#This Row],[Month]]&amp;Raw_data[[#This Row],[Locations]]&amp;Raw_data[[#This Row],[Looker2]]</f>
        <v>45292San MarcosIOP</v>
      </c>
      <c r="AA2616" s="44" t="str">
        <f>IFERROR(VLOOKUP(Raw_data[[#This Row],[Description]],'LU Table'!$A$1:$B$50,2,0),"")</f>
        <v>IOP</v>
      </c>
      <c r="AB2616" s="44" t="str">
        <f>TRIM(MID(Raw_data[[#This Row],[Location]],LEN("Positive Recovery- ")+1,LEN(Raw_data[[#This Row],[Location]])))</f>
        <v>San Marcos</v>
      </c>
      <c r="AC2616" s="45">
        <f t="shared" si="41"/>
        <v>45292</v>
      </c>
      <c r="AD2616" s="44" t="str">
        <f>VLOOKUP(Raw_data[[#This Row],[Locations]]&amp;Raw_data[[#This Row],[Looker2]],Category!A:E,5,0)</f>
        <v>Affiliate</v>
      </c>
      <c r="AE2616" s="44" t="str">
        <f>Raw_data[[#This Row],[Locations]]&amp;Raw_data[[#This Row],[Looker2]]</f>
        <v>San MarcosIOP</v>
      </c>
    </row>
    <row r="2617" spans="1:31">
      <c r="A2617" s="15">
        <v>45316</v>
      </c>
      <c r="B2617" s="15">
        <v>45315</v>
      </c>
      <c r="C2617" t="s">
        <v>9</v>
      </c>
      <c r="D2617">
        <v>208893</v>
      </c>
      <c r="E2617" t="s">
        <v>724</v>
      </c>
      <c r="F2617" t="s">
        <v>383</v>
      </c>
      <c r="G2617" t="s">
        <v>353</v>
      </c>
      <c r="H2617" t="s">
        <v>158</v>
      </c>
      <c r="I2617" t="s">
        <v>232</v>
      </c>
      <c r="J2617" t="s">
        <v>725</v>
      </c>
      <c r="K2617" t="s">
        <v>19</v>
      </c>
      <c r="L2617" t="s">
        <v>128</v>
      </c>
      <c r="M2617">
        <v>1</v>
      </c>
      <c r="N2617" s="47">
        <v>1500</v>
      </c>
      <c r="O2617" s="47">
        <v>0</v>
      </c>
      <c r="P2617" s="47">
        <v>0</v>
      </c>
      <c r="Q2617" s="47">
        <v>0</v>
      </c>
      <c r="R2617" s="47">
        <v>0</v>
      </c>
      <c r="S2617" s="47">
        <v>1500</v>
      </c>
      <c r="T2617" s="47">
        <v>150</v>
      </c>
      <c r="U2617" s="47">
        <v>150</v>
      </c>
      <c r="V2617" t="s">
        <v>71</v>
      </c>
      <c r="W2617" t="s">
        <v>72</v>
      </c>
      <c r="X2617"/>
      <c r="Y2617" t="s">
        <v>240</v>
      </c>
      <c r="Z2617" s="43" t="str">
        <f>Raw_data[[#This Row],[Month]]&amp;Raw_data[[#This Row],[Locations]]&amp;Raw_data[[#This Row],[Looker2]]</f>
        <v>45292San MarcosIOP</v>
      </c>
      <c r="AA2617" s="44" t="str">
        <f>IFERROR(VLOOKUP(Raw_data[[#This Row],[Description]],'LU Table'!$A$1:$B$50,2,0),"")</f>
        <v>IOP</v>
      </c>
      <c r="AB2617" s="44" t="str">
        <f>TRIM(MID(Raw_data[[#This Row],[Location]],LEN("Positive Recovery- ")+1,LEN(Raw_data[[#This Row],[Location]])))</f>
        <v>San Marcos</v>
      </c>
      <c r="AC2617" s="45">
        <f t="shared" si="41"/>
        <v>45292</v>
      </c>
      <c r="AD2617" s="44" t="str">
        <f>VLOOKUP(Raw_data[[#This Row],[Locations]]&amp;Raw_data[[#This Row],[Looker2]],Category!A:E,5,0)</f>
        <v>Affiliate</v>
      </c>
      <c r="AE2617" s="44" t="str">
        <f>Raw_data[[#This Row],[Locations]]&amp;Raw_data[[#This Row],[Looker2]]</f>
        <v>San MarcosIOP</v>
      </c>
    </row>
    <row r="2618" spans="1:31">
      <c r="A2618" s="15">
        <v>45316</v>
      </c>
      <c r="B2618" s="15">
        <v>45315</v>
      </c>
      <c r="C2618" t="s">
        <v>9</v>
      </c>
      <c r="D2618">
        <v>208894</v>
      </c>
      <c r="E2618" t="s">
        <v>796</v>
      </c>
      <c r="F2618" t="s">
        <v>483</v>
      </c>
      <c r="G2618" t="s">
        <v>353</v>
      </c>
      <c r="H2618" t="s">
        <v>158</v>
      </c>
      <c r="I2618" t="s">
        <v>232</v>
      </c>
      <c r="J2618" t="s">
        <v>92</v>
      </c>
      <c r="K2618" t="s">
        <v>19</v>
      </c>
      <c r="L2618" t="s">
        <v>128</v>
      </c>
      <c r="M2618">
        <v>1</v>
      </c>
      <c r="N2618" s="47">
        <v>190</v>
      </c>
      <c r="O2618" s="47">
        <v>0</v>
      </c>
      <c r="P2618" s="47">
        <v>0</v>
      </c>
      <c r="Q2618" s="47">
        <v>0</v>
      </c>
      <c r="R2618" s="47">
        <v>0</v>
      </c>
      <c r="S2618" s="47">
        <v>0</v>
      </c>
      <c r="T2618" s="47">
        <v>171</v>
      </c>
      <c r="U2618" s="47">
        <v>19</v>
      </c>
      <c r="V2618" t="s">
        <v>71</v>
      </c>
      <c r="W2618" t="s">
        <v>72</v>
      </c>
      <c r="X2618"/>
      <c r="Y2618" t="s">
        <v>240</v>
      </c>
      <c r="Z2618" s="43" t="str">
        <f>Raw_data[[#This Row],[Month]]&amp;Raw_data[[#This Row],[Locations]]&amp;Raw_data[[#This Row],[Looker2]]</f>
        <v>45292San MarcosIOP</v>
      </c>
      <c r="AA2618" s="44" t="str">
        <f>IFERROR(VLOOKUP(Raw_data[[#This Row],[Description]],'LU Table'!$A$1:$B$50,2,0),"")</f>
        <v>IOP</v>
      </c>
      <c r="AB2618" s="44" t="str">
        <f>TRIM(MID(Raw_data[[#This Row],[Location]],LEN("Positive Recovery- ")+1,LEN(Raw_data[[#This Row],[Location]])))</f>
        <v>San Marcos</v>
      </c>
      <c r="AC2618" s="45">
        <f t="shared" si="41"/>
        <v>45292</v>
      </c>
      <c r="AD2618" s="44" t="str">
        <f>VLOOKUP(Raw_data[[#This Row],[Locations]]&amp;Raw_data[[#This Row],[Looker2]],Category!A:E,5,0)</f>
        <v>Affiliate</v>
      </c>
      <c r="AE2618" s="44" t="str">
        <f>Raw_data[[#This Row],[Locations]]&amp;Raw_data[[#This Row],[Looker2]]</f>
        <v>San MarcosIOP</v>
      </c>
    </row>
    <row r="2619" spans="1:31">
      <c r="A2619" s="15">
        <v>45316</v>
      </c>
      <c r="B2619" s="15">
        <v>45315</v>
      </c>
      <c r="C2619" t="s">
        <v>9</v>
      </c>
      <c r="D2619">
        <v>208896</v>
      </c>
      <c r="E2619" t="s">
        <v>870</v>
      </c>
      <c r="F2619" t="s">
        <v>359</v>
      </c>
      <c r="G2619" t="s">
        <v>871</v>
      </c>
      <c r="H2619" t="s">
        <v>160</v>
      </c>
      <c r="I2619" t="s">
        <v>232</v>
      </c>
      <c r="J2619" t="s">
        <v>96</v>
      </c>
      <c r="K2619" t="s">
        <v>21</v>
      </c>
      <c r="L2619" t="s">
        <v>128</v>
      </c>
      <c r="M2619">
        <v>1</v>
      </c>
      <c r="N2619" s="47">
        <v>169</v>
      </c>
      <c r="O2619" s="47">
        <v>0</v>
      </c>
      <c r="P2619" s="47">
        <v>0</v>
      </c>
      <c r="Q2619" s="47">
        <v>0</v>
      </c>
      <c r="R2619" s="47">
        <v>0</v>
      </c>
      <c r="S2619" s="47">
        <v>169</v>
      </c>
      <c r="T2619" s="47">
        <v>152.1</v>
      </c>
      <c r="U2619" s="47">
        <v>152.1</v>
      </c>
      <c r="V2619" t="s">
        <v>71</v>
      </c>
      <c r="W2619" t="s">
        <v>72</v>
      </c>
      <c r="X2619"/>
      <c r="Y2619" t="s">
        <v>240</v>
      </c>
      <c r="Z2619" s="43" t="str">
        <f>Raw_data[[#This Row],[Month]]&amp;Raw_data[[#This Row],[Locations]]&amp;Raw_data[[#This Row],[Looker2]]</f>
        <v>45292Jersey VillageIOP</v>
      </c>
      <c r="AA2619" s="44" t="str">
        <f>IFERROR(VLOOKUP(Raw_data[[#This Row],[Description]],'LU Table'!$A$1:$B$50,2,0),"")</f>
        <v>IOP</v>
      </c>
      <c r="AB2619" s="44" t="str">
        <f>TRIM(MID(Raw_data[[#This Row],[Location]],LEN("Positive Recovery- ")+1,LEN(Raw_data[[#This Row],[Location]])))</f>
        <v>Jersey Village</v>
      </c>
      <c r="AC2619" s="45">
        <f t="shared" si="41"/>
        <v>45292</v>
      </c>
      <c r="AD2619" s="44" t="str">
        <f>VLOOKUP(Raw_data[[#This Row],[Locations]]&amp;Raw_data[[#This Row],[Looker2]],Category!A:E,5,0)</f>
        <v>Affiliate</v>
      </c>
      <c r="AE2619" s="44" t="str">
        <f>Raw_data[[#This Row],[Locations]]&amp;Raw_data[[#This Row],[Looker2]]</f>
        <v>Jersey VillageIOP</v>
      </c>
    </row>
    <row r="2620" spans="1:31">
      <c r="A2620" s="15">
        <v>45316</v>
      </c>
      <c r="B2620" s="15">
        <v>45315</v>
      </c>
      <c r="C2620" t="s">
        <v>9</v>
      </c>
      <c r="D2620">
        <v>208897</v>
      </c>
      <c r="E2620" t="s">
        <v>637</v>
      </c>
      <c r="F2620" t="s">
        <v>290</v>
      </c>
      <c r="G2620" t="s">
        <v>638</v>
      </c>
      <c r="H2620" t="s">
        <v>166</v>
      </c>
      <c r="I2620" t="s">
        <v>232</v>
      </c>
      <c r="J2620" t="s">
        <v>95</v>
      </c>
      <c r="K2620" t="s">
        <v>21</v>
      </c>
      <c r="L2620" t="s">
        <v>129</v>
      </c>
      <c r="M2620">
        <v>1</v>
      </c>
      <c r="N2620" s="47">
        <v>230</v>
      </c>
      <c r="O2620" s="47">
        <v>0</v>
      </c>
      <c r="P2620" s="47">
        <v>0</v>
      </c>
      <c r="Q2620" s="47">
        <v>0</v>
      </c>
      <c r="R2620" s="47">
        <v>0</v>
      </c>
      <c r="S2620" s="47">
        <v>0</v>
      </c>
      <c r="T2620" s="47">
        <v>207</v>
      </c>
      <c r="U2620" s="47">
        <v>57.5</v>
      </c>
      <c r="V2620" t="s">
        <v>71</v>
      </c>
      <c r="W2620" t="s">
        <v>72</v>
      </c>
      <c r="X2620"/>
      <c r="Y2620" t="s">
        <v>240</v>
      </c>
      <c r="Z2620" s="43" t="str">
        <f>Raw_data[[#This Row],[Month]]&amp;Raw_data[[#This Row],[Locations]]&amp;Raw_data[[#This Row],[Looker2]]</f>
        <v>45292Jersey VillagePHP</v>
      </c>
      <c r="AA2620" s="44" t="str">
        <f>IFERROR(VLOOKUP(Raw_data[[#This Row],[Description]],'LU Table'!$A$1:$B$50,2,0),"")</f>
        <v>PHP</v>
      </c>
      <c r="AB2620" s="44" t="str">
        <f>TRIM(MID(Raw_data[[#This Row],[Location]],LEN("Positive Recovery- ")+1,LEN(Raw_data[[#This Row],[Location]])))</f>
        <v>Jersey Village</v>
      </c>
      <c r="AC2620" s="45">
        <f t="shared" si="41"/>
        <v>45292</v>
      </c>
      <c r="AD2620" s="44" t="str">
        <f>VLOOKUP(Raw_data[[#This Row],[Locations]]&amp;Raw_data[[#This Row],[Looker2]],Category!A:E,5,0)</f>
        <v>Affiliate</v>
      </c>
      <c r="AE2620" s="44" t="str">
        <f>Raw_data[[#This Row],[Locations]]&amp;Raw_data[[#This Row],[Looker2]]</f>
        <v>Jersey VillagePHP</v>
      </c>
    </row>
    <row r="2621" spans="1:31">
      <c r="A2621" s="15">
        <v>45316</v>
      </c>
      <c r="B2621" s="15">
        <v>45315</v>
      </c>
      <c r="C2621" t="s">
        <v>9</v>
      </c>
      <c r="D2621">
        <v>208898</v>
      </c>
      <c r="E2621" t="s">
        <v>884</v>
      </c>
      <c r="F2621" t="s">
        <v>324</v>
      </c>
      <c r="G2621" t="s">
        <v>643</v>
      </c>
      <c r="H2621" t="s">
        <v>158</v>
      </c>
      <c r="I2621" t="s">
        <v>232</v>
      </c>
      <c r="J2621" t="s">
        <v>87</v>
      </c>
      <c r="K2621" t="s">
        <v>77</v>
      </c>
      <c r="L2621" t="s">
        <v>128</v>
      </c>
      <c r="M2621">
        <v>1</v>
      </c>
      <c r="N2621" s="47">
        <v>275</v>
      </c>
      <c r="O2621" s="47">
        <v>0</v>
      </c>
      <c r="P2621" s="47">
        <v>0</v>
      </c>
      <c r="Q2621" s="47">
        <v>0</v>
      </c>
      <c r="R2621" s="47">
        <v>0</v>
      </c>
      <c r="S2621" s="47">
        <v>275</v>
      </c>
      <c r="T2621" s="47">
        <v>247.5</v>
      </c>
      <c r="U2621" s="47">
        <v>247.5</v>
      </c>
      <c r="V2621" t="s">
        <v>71</v>
      </c>
      <c r="W2621" t="s">
        <v>72</v>
      </c>
      <c r="X2621"/>
      <c r="Y2621" t="s">
        <v>240</v>
      </c>
      <c r="Z2621" s="43" t="str">
        <f>Raw_data[[#This Row],[Month]]&amp;Raw_data[[#This Row],[Locations]]&amp;Raw_data[[#This Row],[Looker2]]</f>
        <v>45292HumbleIOP</v>
      </c>
      <c r="AA2621" s="44" t="str">
        <f>IFERROR(VLOOKUP(Raw_data[[#This Row],[Description]],'LU Table'!$A$1:$B$50,2,0),"")</f>
        <v>IOP</v>
      </c>
      <c r="AB2621" s="44" t="str">
        <f>TRIM(MID(Raw_data[[#This Row],[Location]],LEN("Positive Recovery- ")+1,LEN(Raw_data[[#This Row],[Location]])))</f>
        <v>Humble</v>
      </c>
      <c r="AC2621" s="45">
        <f t="shared" si="41"/>
        <v>45292</v>
      </c>
      <c r="AD2621" s="44" t="str">
        <f>VLOOKUP(Raw_data[[#This Row],[Locations]]&amp;Raw_data[[#This Row],[Looker2]],Category!A:E,5,0)</f>
        <v>Affiliate</v>
      </c>
      <c r="AE2621" s="44" t="str">
        <f>Raw_data[[#This Row],[Locations]]&amp;Raw_data[[#This Row],[Looker2]]</f>
        <v>HumbleIOP</v>
      </c>
    </row>
    <row r="2622" spans="1:31">
      <c r="A2622" s="15">
        <v>45316</v>
      </c>
      <c r="B2622" s="15">
        <v>45315</v>
      </c>
      <c r="C2622" t="s">
        <v>9</v>
      </c>
      <c r="D2622">
        <v>208899</v>
      </c>
      <c r="E2622" t="s">
        <v>824</v>
      </c>
      <c r="F2622" t="s">
        <v>539</v>
      </c>
      <c r="G2622" t="s">
        <v>825</v>
      </c>
      <c r="H2622" t="s">
        <v>158</v>
      </c>
      <c r="I2622" t="s">
        <v>232</v>
      </c>
      <c r="J2622" t="s">
        <v>88</v>
      </c>
      <c r="K2622" t="s">
        <v>77</v>
      </c>
      <c r="L2622" t="s">
        <v>128</v>
      </c>
      <c r="M2622">
        <v>1</v>
      </c>
      <c r="N2622" s="47">
        <v>250</v>
      </c>
      <c r="O2622" s="47">
        <v>0</v>
      </c>
      <c r="P2622" s="47">
        <v>0</v>
      </c>
      <c r="Q2622" s="47">
        <v>0</v>
      </c>
      <c r="R2622" s="47">
        <v>0</v>
      </c>
      <c r="S2622" s="47">
        <v>250</v>
      </c>
      <c r="T2622" s="47">
        <v>225</v>
      </c>
      <c r="U2622" s="47">
        <v>225</v>
      </c>
      <c r="V2622" t="s">
        <v>71</v>
      </c>
      <c r="W2622" t="s">
        <v>72</v>
      </c>
      <c r="X2622"/>
      <c r="Y2622" t="s">
        <v>240</v>
      </c>
      <c r="Z2622" s="43" t="str">
        <f>Raw_data[[#This Row],[Month]]&amp;Raw_data[[#This Row],[Locations]]&amp;Raw_data[[#This Row],[Looker2]]</f>
        <v>45292HumbleIOP</v>
      </c>
      <c r="AA2622" s="44" t="str">
        <f>IFERROR(VLOOKUP(Raw_data[[#This Row],[Description]],'LU Table'!$A$1:$B$50,2,0),"")</f>
        <v>IOP</v>
      </c>
      <c r="AB2622" s="44" t="str">
        <f>TRIM(MID(Raw_data[[#This Row],[Location]],LEN("Positive Recovery- ")+1,LEN(Raw_data[[#This Row],[Location]])))</f>
        <v>Humble</v>
      </c>
      <c r="AC2622" s="45">
        <f t="shared" si="41"/>
        <v>45292</v>
      </c>
      <c r="AD2622" s="44" t="str">
        <f>VLOOKUP(Raw_data[[#This Row],[Locations]]&amp;Raw_data[[#This Row],[Looker2]],Category!A:E,5,0)</f>
        <v>Affiliate</v>
      </c>
      <c r="AE2622" s="44" t="str">
        <f>Raw_data[[#This Row],[Locations]]&amp;Raw_data[[#This Row],[Looker2]]</f>
        <v>HumbleIOP</v>
      </c>
    </row>
    <row r="2623" spans="1:31">
      <c r="A2623" s="15">
        <v>45316</v>
      </c>
      <c r="B2623" s="15">
        <v>45315</v>
      </c>
      <c r="C2623" t="s">
        <v>9</v>
      </c>
      <c r="D2623">
        <v>208900</v>
      </c>
      <c r="E2623" t="s">
        <v>953</v>
      </c>
      <c r="F2623" t="s">
        <v>417</v>
      </c>
      <c r="G2623" t="s">
        <v>263</v>
      </c>
      <c r="H2623" t="s">
        <v>160</v>
      </c>
      <c r="I2623" t="s">
        <v>232</v>
      </c>
      <c r="J2623" t="s">
        <v>95</v>
      </c>
      <c r="K2623" t="s">
        <v>77</v>
      </c>
      <c r="L2623" t="s">
        <v>128</v>
      </c>
      <c r="M2623">
        <v>1</v>
      </c>
      <c r="N2623" s="47">
        <v>130</v>
      </c>
      <c r="O2623" s="47">
        <v>0</v>
      </c>
      <c r="P2623" s="47">
        <v>0</v>
      </c>
      <c r="Q2623" s="47">
        <v>0</v>
      </c>
      <c r="R2623" s="47">
        <v>0</v>
      </c>
      <c r="S2623" s="47">
        <v>130</v>
      </c>
      <c r="T2623" s="47">
        <v>117</v>
      </c>
      <c r="U2623" s="47">
        <v>117</v>
      </c>
      <c r="V2623" t="s">
        <v>71</v>
      </c>
      <c r="W2623" t="s">
        <v>72</v>
      </c>
      <c r="X2623"/>
      <c r="Y2623" t="s">
        <v>240</v>
      </c>
      <c r="Z2623" s="43" t="str">
        <f>Raw_data[[#This Row],[Month]]&amp;Raw_data[[#This Row],[Locations]]&amp;Raw_data[[#This Row],[Looker2]]</f>
        <v>45292HumbleIOP</v>
      </c>
      <c r="AA2623" s="44" t="str">
        <f>IFERROR(VLOOKUP(Raw_data[[#This Row],[Description]],'LU Table'!$A$1:$B$50,2,0),"")</f>
        <v>IOP</v>
      </c>
      <c r="AB2623" s="44" t="str">
        <f>TRIM(MID(Raw_data[[#This Row],[Location]],LEN("Positive Recovery- ")+1,LEN(Raw_data[[#This Row],[Location]])))</f>
        <v>Humble</v>
      </c>
      <c r="AC2623" s="45">
        <f t="shared" si="41"/>
        <v>45292</v>
      </c>
      <c r="AD2623" s="44" t="str">
        <f>VLOOKUP(Raw_data[[#This Row],[Locations]]&amp;Raw_data[[#This Row],[Looker2]],Category!A:E,5,0)</f>
        <v>Affiliate</v>
      </c>
      <c r="AE2623" s="44" t="str">
        <f>Raw_data[[#This Row],[Locations]]&amp;Raw_data[[#This Row],[Looker2]]</f>
        <v>HumbleIOP</v>
      </c>
    </row>
    <row r="2624" spans="1:31">
      <c r="A2624" s="15">
        <v>45316</v>
      </c>
      <c r="B2624" s="15">
        <v>45315</v>
      </c>
      <c r="C2624" t="s">
        <v>9</v>
      </c>
      <c r="D2624">
        <v>208901</v>
      </c>
      <c r="E2624" t="s">
        <v>732</v>
      </c>
      <c r="F2624" t="s">
        <v>378</v>
      </c>
      <c r="G2624" t="s">
        <v>733</v>
      </c>
      <c r="H2624" t="s">
        <v>158</v>
      </c>
      <c r="I2624" t="s">
        <v>232</v>
      </c>
      <c r="J2624" t="s">
        <v>88</v>
      </c>
      <c r="K2624" t="s">
        <v>77</v>
      </c>
      <c r="L2624" t="s">
        <v>128</v>
      </c>
      <c r="M2624">
        <v>1</v>
      </c>
      <c r="N2624" s="47">
        <v>250</v>
      </c>
      <c r="O2624" s="47">
        <v>0</v>
      </c>
      <c r="P2624" s="47">
        <v>0</v>
      </c>
      <c r="Q2624" s="47">
        <v>0</v>
      </c>
      <c r="R2624" s="47">
        <v>0</v>
      </c>
      <c r="S2624" s="47">
        <v>250</v>
      </c>
      <c r="T2624" s="47">
        <v>225</v>
      </c>
      <c r="U2624" s="47">
        <v>225</v>
      </c>
      <c r="V2624" t="s">
        <v>71</v>
      </c>
      <c r="W2624" t="s">
        <v>72</v>
      </c>
      <c r="X2624"/>
      <c r="Y2624" t="s">
        <v>240</v>
      </c>
      <c r="Z2624" s="43" t="str">
        <f>Raw_data[[#This Row],[Month]]&amp;Raw_data[[#This Row],[Locations]]&amp;Raw_data[[#This Row],[Looker2]]</f>
        <v>45292HumbleIOP</v>
      </c>
      <c r="AA2624" s="44" t="str">
        <f>IFERROR(VLOOKUP(Raw_data[[#This Row],[Description]],'LU Table'!$A$1:$B$50,2,0),"")</f>
        <v>IOP</v>
      </c>
      <c r="AB2624" s="44" t="str">
        <f>TRIM(MID(Raw_data[[#This Row],[Location]],LEN("Positive Recovery- ")+1,LEN(Raw_data[[#This Row],[Location]])))</f>
        <v>Humble</v>
      </c>
      <c r="AC2624" s="45">
        <f t="shared" si="41"/>
        <v>45292</v>
      </c>
      <c r="AD2624" s="44" t="str">
        <f>VLOOKUP(Raw_data[[#This Row],[Locations]]&amp;Raw_data[[#This Row],[Looker2]],Category!A:E,5,0)</f>
        <v>Affiliate</v>
      </c>
      <c r="AE2624" s="44" t="str">
        <f>Raw_data[[#This Row],[Locations]]&amp;Raw_data[[#This Row],[Looker2]]</f>
        <v>HumbleIOP</v>
      </c>
    </row>
    <row r="2625" spans="1:31">
      <c r="A2625" s="15">
        <v>45316</v>
      </c>
      <c r="B2625" s="15">
        <v>45315</v>
      </c>
      <c r="C2625" t="s">
        <v>9</v>
      </c>
      <c r="D2625">
        <v>208902</v>
      </c>
      <c r="E2625" t="s">
        <v>1089</v>
      </c>
      <c r="F2625" t="s">
        <v>329</v>
      </c>
      <c r="G2625" t="s">
        <v>1090</v>
      </c>
      <c r="H2625" t="s">
        <v>157</v>
      </c>
      <c r="I2625" t="s">
        <v>232</v>
      </c>
      <c r="J2625" t="s">
        <v>92</v>
      </c>
      <c r="K2625" t="s">
        <v>77</v>
      </c>
      <c r="L2625" t="s">
        <v>129</v>
      </c>
      <c r="M2625">
        <v>1</v>
      </c>
      <c r="N2625" s="47">
        <v>332</v>
      </c>
      <c r="O2625" s="47">
        <v>0</v>
      </c>
      <c r="P2625" s="47">
        <v>0</v>
      </c>
      <c r="Q2625" s="47">
        <v>0</v>
      </c>
      <c r="R2625" s="47">
        <v>0</v>
      </c>
      <c r="S2625" s="47">
        <v>332</v>
      </c>
      <c r="T2625" s="47">
        <v>298.8</v>
      </c>
      <c r="U2625" s="47">
        <v>298.8</v>
      </c>
      <c r="V2625" t="s">
        <v>71</v>
      </c>
      <c r="W2625" t="s">
        <v>72</v>
      </c>
      <c r="X2625"/>
      <c r="Y2625" t="s">
        <v>240</v>
      </c>
      <c r="Z2625" s="43" t="str">
        <f>Raw_data[[#This Row],[Month]]&amp;Raw_data[[#This Row],[Locations]]&amp;Raw_data[[#This Row],[Looker2]]</f>
        <v>45292HumblePHP</v>
      </c>
      <c r="AA2625" s="44" t="str">
        <f>IFERROR(VLOOKUP(Raw_data[[#This Row],[Description]],'LU Table'!$A$1:$B$50,2,0),"")</f>
        <v>PHP</v>
      </c>
      <c r="AB2625" s="44" t="str">
        <f>TRIM(MID(Raw_data[[#This Row],[Location]],LEN("Positive Recovery- ")+1,LEN(Raw_data[[#This Row],[Location]])))</f>
        <v>Humble</v>
      </c>
      <c r="AC2625" s="45">
        <f t="shared" si="41"/>
        <v>45292</v>
      </c>
      <c r="AD2625" s="44" t="str">
        <f>VLOOKUP(Raw_data[[#This Row],[Locations]]&amp;Raw_data[[#This Row],[Looker2]],Category!A:E,5,0)</f>
        <v>Affiliate</v>
      </c>
      <c r="AE2625" s="44" t="str">
        <f>Raw_data[[#This Row],[Locations]]&amp;Raw_data[[#This Row],[Looker2]]</f>
        <v>HumblePHP</v>
      </c>
    </row>
    <row r="2626" spans="1:31">
      <c r="A2626" s="15">
        <v>45316</v>
      </c>
      <c r="B2626" s="15">
        <v>45315</v>
      </c>
      <c r="C2626" t="s">
        <v>9</v>
      </c>
      <c r="D2626">
        <v>208903</v>
      </c>
      <c r="E2626" t="s">
        <v>1039</v>
      </c>
      <c r="F2626" t="s">
        <v>689</v>
      </c>
      <c r="G2626" t="s">
        <v>445</v>
      </c>
      <c r="H2626" t="s">
        <v>167</v>
      </c>
      <c r="I2626" t="s">
        <v>232</v>
      </c>
      <c r="J2626" t="s">
        <v>87</v>
      </c>
      <c r="K2626" t="s">
        <v>77</v>
      </c>
      <c r="L2626" t="s">
        <v>129</v>
      </c>
      <c r="M2626">
        <v>1</v>
      </c>
      <c r="N2626" s="47">
        <v>425</v>
      </c>
      <c r="O2626" s="47">
        <v>0</v>
      </c>
      <c r="P2626" s="47">
        <v>0</v>
      </c>
      <c r="Q2626" s="47">
        <v>0</v>
      </c>
      <c r="R2626" s="47">
        <v>0</v>
      </c>
      <c r="S2626" s="47">
        <v>425</v>
      </c>
      <c r="T2626" s="47">
        <v>425</v>
      </c>
      <c r="U2626" s="47">
        <v>425</v>
      </c>
      <c r="V2626" t="s">
        <v>71</v>
      </c>
      <c r="W2626" t="s">
        <v>72</v>
      </c>
      <c r="X2626"/>
      <c r="Y2626" t="s">
        <v>240</v>
      </c>
      <c r="Z2626" s="43" t="str">
        <f>Raw_data[[#This Row],[Month]]&amp;Raw_data[[#This Row],[Locations]]&amp;Raw_data[[#This Row],[Looker2]]</f>
        <v>45292HumblePHP</v>
      </c>
      <c r="AA2626" s="44" t="str">
        <f>IFERROR(VLOOKUP(Raw_data[[#This Row],[Description]],'LU Table'!$A$1:$B$50,2,0),"")</f>
        <v>PHP</v>
      </c>
      <c r="AB2626" s="44" t="str">
        <f>TRIM(MID(Raw_data[[#This Row],[Location]],LEN("Positive Recovery- ")+1,LEN(Raw_data[[#This Row],[Location]])))</f>
        <v>Humble</v>
      </c>
      <c r="AC2626" s="45">
        <f t="shared" si="41"/>
        <v>45292</v>
      </c>
      <c r="AD2626" s="44" t="str">
        <f>VLOOKUP(Raw_data[[#This Row],[Locations]]&amp;Raw_data[[#This Row],[Looker2]],Category!A:E,5,0)</f>
        <v>Affiliate</v>
      </c>
      <c r="AE2626" s="44" t="str">
        <f>Raw_data[[#This Row],[Locations]]&amp;Raw_data[[#This Row],[Looker2]]</f>
        <v>HumblePHP</v>
      </c>
    </row>
    <row r="2627" spans="1:31">
      <c r="A2627" s="15">
        <v>45316</v>
      </c>
      <c r="B2627" s="15">
        <v>45315</v>
      </c>
      <c r="C2627" t="s">
        <v>9</v>
      </c>
      <c r="D2627">
        <v>208904</v>
      </c>
      <c r="E2627" t="s">
        <v>856</v>
      </c>
      <c r="F2627" t="s">
        <v>410</v>
      </c>
      <c r="G2627" t="s">
        <v>393</v>
      </c>
      <c r="H2627" t="s">
        <v>158</v>
      </c>
      <c r="I2627" t="s">
        <v>232</v>
      </c>
      <c r="J2627" t="s">
        <v>88</v>
      </c>
      <c r="K2627" t="s">
        <v>77</v>
      </c>
      <c r="L2627" t="s">
        <v>128</v>
      </c>
      <c r="M2627">
        <v>1</v>
      </c>
      <c r="N2627" s="47">
        <v>250</v>
      </c>
      <c r="O2627" s="47">
        <v>0</v>
      </c>
      <c r="P2627" s="47">
        <v>0</v>
      </c>
      <c r="Q2627" s="47">
        <v>0</v>
      </c>
      <c r="R2627" s="47">
        <v>0</v>
      </c>
      <c r="S2627" s="47">
        <v>0</v>
      </c>
      <c r="T2627" s="47">
        <v>225</v>
      </c>
      <c r="U2627" s="47">
        <v>25</v>
      </c>
      <c r="V2627" t="s">
        <v>71</v>
      </c>
      <c r="W2627" t="s">
        <v>72</v>
      </c>
      <c r="X2627"/>
      <c r="Y2627" t="s">
        <v>240</v>
      </c>
      <c r="Z2627" s="43" t="str">
        <f>Raw_data[[#This Row],[Month]]&amp;Raw_data[[#This Row],[Locations]]&amp;Raw_data[[#This Row],[Looker2]]</f>
        <v>45292HumbleIOP</v>
      </c>
      <c r="AA2627" s="44" t="str">
        <f>IFERROR(VLOOKUP(Raw_data[[#This Row],[Description]],'LU Table'!$A$1:$B$50,2,0),"")</f>
        <v>IOP</v>
      </c>
      <c r="AB2627" s="44" t="str">
        <f>TRIM(MID(Raw_data[[#This Row],[Location]],LEN("Positive Recovery- ")+1,LEN(Raw_data[[#This Row],[Location]])))</f>
        <v>Humble</v>
      </c>
      <c r="AC2627" s="45">
        <f t="shared" si="41"/>
        <v>45292</v>
      </c>
      <c r="AD2627" s="44" t="str">
        <f>VLOOKUP(Raw_data[[#This Row],[Locations]]&amp;Raw_data[[#This Row],[Looker2]],Category!A:E,5,0)</f>
        <v>Affiliate</v>
      </c>
      <c r="AE2627" s="44" t="str">
        <f>Raw_data[[#This Row],[Locations]]&amp;Raw_data[[#This Row],[Looker2]]</f>
        <v>HumbleIOP</v>
      </c>
    </row>
    <row r="2628" spans="1:31">
      <c r="A2628" s="15">
        <v>45316</v>
      </c>
      <c r="B2628" s="15">
        <v>45315</v>
      </c>
      <c r="C2628" t="s">
        <v>9</v>
      </c>
      <c r="D2628">
        <v>208905</v>
      </c>
      <c r="E2628" t="s">
        <v>1091</v>
      </c>
      <c r="F2628" t="s">
        <v>609</v>
      </c>
      <c r="G2628" t="s">
        <v>614</v>
      </c>
      <c r="H2628" t="s">
        <v>157</v>
      </c>
      <c r="I2628" t="s">
        <v>232</v>
      </c>
      <c r="J2628" t="s">
        <v>88</v>
      </c>
      <c r="K2628" t="s">
        <v>77</v>
      </c>
      <c r="L2628" t="s">
        <v>129</v>
      </c>
      <c r="M2628">
        <v>1</v>
      </c>
      <c r="N2628" s="47">
        <v>400</v>
      </c>
      <c r="O2628" s="47">
        <v>0</v>
      </c>
      <c r="P2628" s="47">
        <v>0</v>
      </c>
      <c r="Q2628" s="47">
        <v>0</v>
      </c>
      <c r="R2628" s="47">
        <v>0</v>
      </c>
      <c r="S2628" s="47">
        <v>400</v>
      </c>
      <c r="T2628" s="47">
        <v>360</v>
      </c>
      <c r="U2628" s="47">
        <v>360</v>
      </c>
      <c r="V2628" t="s">
        <v>71</v>
      </c>
      <c r="W2628" t="s">
        <v>72</v>
      </c>
      <c r="X2628"/>
      <c r="Y2628" t="s">
        <v>240</v>
      </c>
      <c r="Z2628" s="43" t="str">
        <f>Raw_data[[#This Row],[Month]]&amp;Raw_data[[#This Row],[Locations]]&amp;Raw_data[[#This Row],[Looker2]]</f>
        <v>45292HumblePHP</v>
      </c>
      <c r="AA2628" s="44" t="str">
        <f>IFERROR(VLOOKUP(Raw_data[[#This Row],[Description]],'LU Table'!$A$1:$B$50,2,0),"")</f>
        <v>PHP</v>
      </c>
      <c r="AB2628" s="44" t="str">
        <f>TRIM(MID(Raw_data[[#This Row],[Location]],LEN("Positive Recovery- ")+1,LEN(Raw_data[[#This Row],[Location]])))</f>
        <v>Humble</v>
      </c>
      <c r="AC2628" s="45">
        <f t="shared" si="41"/>
        <v>45292</v>
      </c>
      <c r="AD2628" s="44" t="str">
        <f>VLOOKUP(Raw_data[[#This Row],[Locations]]&amp;Raw_data[[#This Row],[Looker2]],Category!A:E,5,0)</f>
        <v>Affiliate</v>
      </c>
      <c r="AE2628" s="44" t="str">
        <f>Raw_data[[#This Row],[Locations]]&amp;Raw_data[[#This Row],[Looker2]]</f>
        <v>HumblePHP</v>
      </c>
    </row>
    <row r="2629" spans="1:31">
      <c r="A2629" s="15">
        <v>45316</v>
      </c>
      <c r="B2629" s="15">
        <v>45315</v>
      </c>
      <c r="C2629" t="s">
        <v>9</v>
      </c>
      <c r="D2629">
        <v>208906</v>
      </c>
      <c r="E2629" t="s">
        <v>188</v>
      </c>
      <c r="F2629" t="s">
        <v>449</v>
      </c>
      <c r="G2629" t="s">
        <v>513</v>
      </c>
      <c r="H2629" t="s">
        <v>157</v>
      </c>
      <c r="I2629" t="s">
        <v>232</v>
      </c>
      <c r="J2629" t="s">
        <v>88</v>
      </c>
      <c r="K2629" t="s">
        <v>77</v>
      </c>
      <c r="L2629" t="s">
        <v>129</v>
      </c>
      <c r="M2629">
        <v>1</v>
      </c>
      <c r="N2629" s="47">
        <v>400</v>
      </c>
      <c r="O2629" s="47">
        <v>0</v>
      </c>
      <c r="P2629" s="47">
        <v>0</v>
      </c>
      <c r="Q2629" s="47">
        <v>0</v>
      </c>
      <c r="R2629" s="47">
        <v>0</v>
      </c>
      <c r="S2629" s="47">
        <v>400</v>
      </c>
      <c r="T2629" s="47">
        <v>360</v>
      </c>
      <c r="U2629" s="47">
        <v>360</v>
      </c>
      <c r="V2629" t="s">
        <v>71</v>
      </c>
      <c r="W2629" t="s">
        <v>72</v>
      </c>
      <c r="X2629"/>
      <c r="Y2629" t="s">
        <v>240</v>
      </c>
      <c r="Z2629" s="43" t="str">
        <f>Raw_data[[#This Row],[Month]]&amp;Raw_data[[#This Row],[Locations]]&amp;Raw_data[[#This Row],[Looker2]]</f>
        <v>45292HumblePHP</v>
      </c>
      <c r="AA2629" s="44" t="str">
        <f>IFERROR(VLOOKUP(Raw_data[[#This Row],[Description]],'LU Table'!$A$1:$B$50,2,0),"")</f>
        <v>PHP</v>
      </c>
      <c r="AB2629" s="44" t="str">
        <f>TRIM(MID(Raw_data[[#This Row],[Location]],LEN("Positive Recovery- ")+1,LEN(Raw_data[[#This Row],[Location]])))</f>
        <v>Humble</v>
      </c>
      <c r="AC2629" s="45">
        <f t="shared" si="41"/>
        <v>45292</v>
      </c>
      <c r="AD2629" s="44" t="str">
        <f>VLOOKUP(Raw_data[[#This Row],[Locations]]&amp;Raw_data[[#This Row],[Looker2]],Category!A:E,5,0)</f>
        <v>Affiliate</v>
      </c>
      <c r="AE2629" s="44" t="str">
        <f>Raw_data[[#This Row],[Locations]]&amp;Raw_data[[#This Row],[Looker2]]</f>
        <v>HumblePHP</v>
      </c>
    </row>
    <row r="2630" spans="1:31">
      <c r="A2630" s="15">
        <v>45316</v>
      </c>
      <c r="B2630" s="15">
        <v>45315</v>
      </c>
      <c r="C2630" t="s">
        <v>9</v>
      </c>
      <c r="D2630">
        <v>208907</v>
      </c>
      <c r="E2630" t="s">
        <v>1069</v>
      </c>
      <c r="F2630" t="s">
        <v>1070</v>
      </c>
      <c r="G2630" t="s">
        <v>1071</v>
      </c>
      <c r="H2630" t="s">
        <v>167</v>
      </c>
      <c r="I2630" t="s">
        <v>232</v>
      </c>
      <c r="J2630" t="s">
        <v>87</v>
      </c>
      <c r="K2630" t="s">
        <v>77</v>
      </c>
      <c r="L2630" t="s">
        <v>129</v>
      </c>
      <c r="M2630">
        <v>1</v>
      </c>
      <c r="N2630" s="47">
        <v>425</v>
      </c>
      <c r="O2630" s="47">
        <v>0</v>
      </c>
      <c r="P2630" s="47">
        <v>0</v>
      </c>
      <c r="Q2630" s="47">
        <v>0</v>
      </c>
      <c r="R2630" s="47">
        <v>0</v>
      </c>
      <c r="S2630" s="47">
        <v>425</v>
      </c>
      <c r="T2630" s="47">
        <v>425</v>
      </c>
      <c r="U2630" s="47">
        <v>425</v>
      </c>
      <c r="V2630" t="s">
        <v>71</v>
      </c>
      <c r="W2630" t="s">
        <v>72</v>
      </c>
      <c r="X2630"/>
      <c r="Y2630" t="s">
        <v>240</v>
      </c>
      <c r="Z2630" s="43" t="str">
        <f>Raw_data[[#This Row],[Month]]&amp;Raw_data[[#This Row],[Locations]]&amp;Raw_data[[#This Row],[Looker2]]</f>
        <v>45292HumblePHP</v>
      </c>
      <c r="AA2630" s="44" t="str">
        <f>IFERROR(VLOOKUP(Raw_data[[#This Row],[Description]],'LU Table'!$A$1:$B$50,2,0),"")</f>
        <v>PHP</v>
      </c>
      <c r="AB2630" s="44" t="str">
        <f>TRIM(MID(Raw_data[[#This Row],[Location]],LEN("Positive Recovery- ")+1,LEN(Raw_data[[#This Row],[Location]])))</f>
        <v>Humble</v>
      </c>
      <c r="AC2630" s="45">
        <f t="shared" si="41"/>
        <v>45292</v>
      </c>
      <c r="AD2630" s="44" t="str">
        <f>VLOOKUP(Raw_data[[#This Row],[Locations]]&amp;Raw_data[[#This Row],[Looker2]],Category!A:E,5,0)</f>
        <v>Affiliate</v>
      </c>
      <c r="AE2630" s="44" t="str">
        <f>Raw_data[[#This Row],[Locations]]&amp;Raw_data[[#This Row],[Looker2]]</f>
        <v>HumblePHP</v>
      </c>
    </row>
    <row r="2631" spans="1:31">
      <c r="A2631" s="15">
        <v>45316</v>
      </c>
      <c r="B2631" s="15">
        <v>45315</v>
      </c>
      <c r="C2631" t="s">
        <v>9</v>
      </c>
      <c r="D2631">
        <v>208908</v>
      </c>
      <c r="E2631" t="s">
        <v>872</v>
      </c>
      <c r="F2631" t="s">
        <v>873</v>
      </c>
      <c r="G2631" t="s">
        <v>276</v>
      </c>
      <c r="H2631" t="s">
        <v>159</v>
      </c>
      <c r="I2631" t="s">
        <v>232</v>
      </c>
      <c r="J2631" t="s">
        <v>88</v>
      </c>
      <c r="K2631" t="s">
        <v>77</v>
      </c>
      <c r="L2631" t="s">
        <v>128</v>
      </c>
      <c r="M2631">
        <v>1</v>
      </c>
      <c r="N2631" s="47">
        <v>250</v>
      </c>
      <c r="O2631" s="47">
        <v>0</v>
      </c>
      <c r="P2631" s="47">
        <v>0</v>
      </c>
      <c r="Q2631" s="47">
        <v>0</v>
      </c>
      <c r="R2631" s="47">
        <v>0</v>
      </c>
      <c r="S2631" s="47">
        <v>250</v>
      </c>
      <c r="T2631" s="47">
        <v>225</v>
      </c>
      <c r="U2631" s="47">
        <v>225</v>
      </c>
      <c r="V2631" t="s">
        <v>71</v>
      </c>
      <c r="W2631" t="s">
        <v>72</v>
      </c>
      <c r="X2631"/>
      <c r="Y2631" t="s">
        <v>240</v>
      </c>
      <c r="Z2631" s="43" t="str">
        <f>Raw_data[[#This Row],[Month]]&amp;Raw_data[[#This Row],[Locations]]&amp;Raw_data[[#This Row],[Looker2]]</f>
        <v>45292HumbleIOP</v>
      </c>
      <c r="AA2631" s="44" t="str">
        <f>IFERROR(VLOOKUP(Raw_data[[#This Row],[Description]],'LU Table'!$A$1:$B$50,2,0),"")</f>
        <v>IOP</v>
      </c>
      <c r="AB2631" s="44" t="str">
        <f>TRIM(MID(Raw_data[[#This Row],[Location]],LEN("Positive Recovery- ")+1,LEN(Raw_data[[#This Row],[Location]])))</f>
        <v>Humble</v>
      </c>
      <c r="AC2631" s="45">
        <f t="shared" si="41"/>
        <v>45292</v>
      </c>
      <c r="AD2631" s="44" t="str">
        <f>VLOOKUP(Raw_data[[#This Row],[Locations]]&amp;Raw_data[[#This Row],[Looker2]],Category!A:E,5,0)</f>
        <v>Affiliate</v>
      </c>
      <c r="AE2631" s="44" t="str">
        <f>Raw_data[[#This Row],[Locations]]&amp;Raw_data[[#This Row],[Looker2]]</f>
        <v>HumbleIOP</v>
      </c>
    </row>
    <row r="2632" spans="1:31">
      <c r="A2632" s="15">
        <v>45316</v>
      </c>
      <c r="B2632" s="15">
        <v>45315</v>
      </c>
      <c r="C2632" t="s">
        <v>9</v>
      </c>
      <c r="D2632">
        <v>208909</v>
      </c>
      <c r="E2632" t="s">
        <v>783</v>
      </c>
      <c r="F2632" t="s">
        <v>784</v>
      </c>
      <c r="G2632" t="s">
        <v>785</v>
      </c>
      <c r="H2632" t="s">
        <v>160</v>
      </c>
      <c r="I2632" t="s">
        <v>232</v>
      </c>
      <c r="J2632" t="s">
        <v>95</v>
      </c>
      <c r="K2632" t="s">
        <v>77</v>
      </c>
      <c r="L2632" t="s">
        <v>128</v>
      </c>
      <c r="M2632">
        <v>1</v>
      </c>
      <c r="N2632" s="47">
        <v>130</v>
      </c>
      <c r="O2632" s="47">
        <v>0</v>
      </c>
      <c r="P2632" s="47">
        <v>0</v>
      </c>
      <c r="Q2632" s="47">
        <v>0</v>
      </c>
      <c r="R2632" s="47">
        <v>0</v>
      </c>
      <c r="S2632" s="47">
        <v>130</v>
      </c>
      <c r="T2632" s="47">
        <v>117</v>
      </c>
      <c r="U2632" s="47">
        <v>117</v>
      </c>
      <c r="V2632" t="s">
        <v>71</v>
      </c>
      <c r="W2632" t="s">
        <v>72</v>
      </c>
      <c r="X2632"/>
      <c r="Y2632" t="s">
        <v>240</v>
      </c>
      <c r="Z2632" s="43" t="str">
        <f>Raw_data[[#This Row],[Month]]&amp;Raw_data[[#This Row],[Locations]]&amp;Raw_data[[#This Row],[Looker2]]</f>
        <v>45292HumbleIOP</v>
      </c>
      <c r="AA2632" s="44" t="str">
        <f>IFERROR(VLOOKUP(Raw_data[[#This Row],[Description]],'LU Table'!$A$1:$B$50,2,0),"")</f>
        <v>IOP</v>
      </c>
      <c r="AB2632" s="44" t="str">
        <f>TRIM(MID(Raw_data[[#This Row],[Location]],LEN("Positive Recovery- ")+1,LEN(Raw_data[[#This Row],[Location]])))</f>
        <v>Humble</v>
      </c>
      <c r="AC2632" s="45">
        <f t="shared" si="41"/>
        <v>45292</v>
      </c>
      <c r="AD2632" s="44" t="str">
        <f>VLOOKUP(Raw_data[[#This Row],[Locations]]&amp;Raw_data[[#This Row],[Looker2]],Category!A:E,5,0)</f>
        <v>Affiliate</v>
      </c>
      <c r="AE2632" s="44" t="str">
        <f>Raw_data[[#This Row],[Locations]]&amp;Raw_data[[#This Row],[Looker2]]</f>
        <v>HumbleIOP</v>
      </c>
    </row>
    <row r="2633" spans="1:31">
      <c r="A2633" s="15">
        <v>45316</v>
      </c>
      <c r="B2633" s="15">
        <v>45316</v>
      </c>
      <c r="C2633" t="s">
        <v>9</v>
      </c>
      <c r="D2633">
        <v>208895</v>
      </c>
      <c r="E2633" t="s">
        <v>637</v>
      </c>
      <c r="F2633" t="s">
        <v>290</v>
      </c>
      <c r="G2633" t="s">
        <v>638</v>
      </c>
      <c r="H2633" t="s">
        <v>166</v>
      </c>
      <c r="I2633" t="s">
        <v>232</v>
      </c>
      <c r="J2633" t="s">
        <v>95</v>
      </c>
      <c r="K2633" t="s">
        <v>21</v>
      </c>
      <c r="L2633" t="s">
        <v>129</v>
      </c>
      <c r="M2633">
        <v>1</v>
      </c>
      <c r="N2633" s="47">
        <v>230</v>
      </c>
      <c r="O2633" s="47">
        <v>0</v>
      </c>
      <c r="P2633" s="47">
        <v>0</v>
      </c>
      <c r="Q2633" s="47">
        <v>0</v>
      </c>
      <c r="R2633" s="47">
        <v>0</v>
      </c>
      <c r="S2633" s="47">
        <v>0</v>
      </c>
      <c r="T2633" s="47">
        <v>207</v>
      </c>
      <c r="U2633" s="47">
        <v>57.5</v>
      </c>
      <c r="V2633" t="s">
        <v>71</v>
      </c>
      <c r="W2633" t="s">
        <v>72</v>
      </c>
      <c r="X2633"/>
      <c r="Y2633" t="s">
        <v>240</v>
      </c>
      <c r="Z2633" s="43" t="str">
        <f>Raw_data[[#This Row],[Month]]&amp;Raw_data[[#This Row],[Locations]]&amp;Raw_data[[#This Row],[Looker2]]</f>
        <v>45292Jersey VillagePHP</v>
      </c>
      <c r="AA2633" s="44" t="str">
        <f>IFERROR(VLOOKUP(Raw_data[[#This Row],[Description]],'LU Table'!$A$1:$B$50,2,0),"")</f>
        <v>PHP</v>
      </c>
      <c r="AB2633" s="44" t="str">
        <f>TRIM(MID(Raw_data[[#This Row],[Location]],LEN("Positive Recovery- ")+1,LEN(Raw_data[[#This Row],[Location]])))</f>
        <v>Jersey Village</v>
      </c>
      <c r="AC2633" s="45">
        <f t="shared" si="41"/>
        <v>45292</v>
      </c>
      <c r="AD2633" s="44" t="str">
        <f>VLOOKUP(Raw_data[[#This Row],[Locations]]&amp;Raw_data[[#This Row],[Looker2]],Category!A:E,5,0)</f>
        <v>Affiliate</v>
      </c>
      <c r="AE2633" s="44" t="str">
        <f>Raw_data[[#This Row],[Locations]]&amp;Raw_data[[#This Row],[Looker2]]</f>
        <v>Jersey VillagePHP</v>
      </c>
    </row>
    <row r="2634" spans="1:31">
      <c r="A2634" s="15">
        <v>45316</v>
      </c>
      <c r="B2634" s="15">
        <v>45316</v>
      </c>
      <c r="C2634" t="s">
        <v>9</v>
      </c>
      <c r="D2634">
        <v>208915</v>
      </c>
      <c r="E2634" t="s">
        <v>769</v>
      </c>
      <c r="F2634" t="s">
        <v>397</v>
      </c>
      <c r="G2634" t="s">
        <v>770</v>
      </c>
      <c r="H2634" t="s">
        <v>167</v>
      </c>
      <c r="I2634" t="s">
        <v>232</v>
      </c>
      <c r="J2634" t="s">
        <v>91</v>
      </c>
      <c r="K2634" t="s">
        <v>22</v>
      </c>
      <c r="L2634" t="s">
        <v>129</v>
      </c>
      <c r="M2634">
        <v>1</v>
      </c>
      <c r="N2634" s="47">
        <v>320</v>
      </c>
      <c r="O2634" s="47">
        <v>0</v>
      </c>
      <c r="P2634" s="47">
        <v>0</v>
      </c>
      <c r="Q2634" s="47">
        <v>0</v>
      </c>
      <c r="R2634" s="47">
        <v>0</v>
      </c>
      <c r="S2634" s="47">
        <v>0</v>
      </c>
      <c r="T2634" s="47">
        <v>288</v>
      </c>
      <c r="U2634" s="47">
        <v>48</v>
      </c>
      <c r="V2634" t="s">
        <v>71</v>
      </c>
      <c r="W2634" t="s">
        <v>72</v>
      </c>
      <c r="X2634"/>
      <c r="Y2634" t="s">
        <v>240</v>
      </c>
      <c r="Z2634" s="43" t="str">
        <f>Raw_data[[#This Row],[Month]]&amp;Raw_data[[#This Row],[Locations]]&amp;Raw_data[[#This Row],[Looker2]]</f>
        <v>45292AustinPHP</v>
      </c>
      <c r="AA2634" s="44" t="str">
        <f>IFERROR(VLOOKUP(Raw_data[[#This Row],[Description]],'LU Table'!$A$1:$B$50,2,0),"")</f>
        <v>PHP</v>
      </c>
      <c r="AB2634" s="44" t="str">
        <f>TRIM(MID(Raw_data[[#This Row],[Location]],LEN("Positive Recovery- ")+1,LEN(Raw_data[[#This Row],[Location]])))</f>
        <v>Austin</v>
      </c>
      <c r="AC2634" s="45">
        <f t="shared" si="41"/>
        <v>45292</v>
      </c>
      <c r="AD2634" s="44" t="str">
        <f>VLOOKUP(Raw_data[[#This Row],[Locations]]&amp;Raw_data[[#This Row],[Looker2]],Category!A:E,5,0)</f>
        <v>Affiliate</v>
      </c>
      <c r="AE2634" s="44" t="str">
        <f>Raw_data[[#This Row],[Locations]]&amp;Raw_data[[#This Row],[Looker2]]</f>
        <v>AustinPHP</v>
      </c>
    </row>
    <row r="2635" spans="1:31">
      <c r="A2635" s="15">
        <v>45317</v>
      </c>
      <c r="B2635" s="15">
        <v>45315</v>
      </c>
      <c r="C2635" t="s">
        <v>9</v>
      </c>
      <c r="D2635">
        <v>209157</v>
      </c>
      <c r="E2635" t="s">
        <v>1169</v>
      </c>
      <c r="F2635" t="s">
        <v>405</v>
      </c>
      <c r="G2635" t="s">
        <v>512</v>
      </c>
      <c r="H2635" t="s">
        <v>157</v>
      </c>
      <c r="I2635" t="s">
        <v>232</v>
      </c>
      <c r="J2635" t="s">
        <v>88</v>
      </c>
      <c r="K2635" t="s">
        <v>18</v>
      </c>
      <c r="L2635" t="s">
        <v>129</v>
      </c>
      <c r="M2635">
        <v>1</v>
      </c>
      <c r="N2635" s="47">
        <v>400</v>
      </c>
      <c r="O2635" s="47">
        <v>0</v>
      </c>
      <c r="P2635" s="47">
        <v>0</v>
      </c>
      <c r="Q2635" s="47">
        <v>0</v>
      </c>
      <c r="R2635" s="47">
        <v>0</v>
      </c>
      <c r="S2635" s="47">
        <v>400</v>
      </c>
      <c r="T2635" s="47">
        <v>360</v>
      </c>
      <c r="U2635" s="47">
        <v>360</v>
      </c>
      <c r="V2635" t="s">
        <v>71</v>
      </c>
      <c r="W2635" t="s">
        <v>72</v>
      </c>
      <c r="X2635"/>
      <c r="Y2635" t="s">
        <v>240</v>
      </c>
      <c r="Z2635" s="43" t="str">
        <f>Raw_data[[#This Row],[Month]]&amp;Raw_data[[#This Row],[Locations]]&amp;Raw_data[[#This Row],[Looker2]]</f>
        <v>45292San AntonioPHP</v>
      </c>
      <c r="AA2635" s="44" t="str">
        <f>IFERROR(VLOOKUP(Raw_data[[#This Row],[Description]],'LU Table'!$A$1:$B$50,2,0),"")</f>
        <v>PHP</v>
      </c>
      <c r="AB2635" s="44" t="str">
        <f>TRIM(MID(Raw_data[[#This Row],[Location]],LEN("Positive Recovery- ")+1,LEN(Raw_data[[#This Row],[Location]])))</f>
        <v>San Antonio</v>
      </c>
      <c r="AC2635" s="45">
        <f t="shared" si="41"/>
        <v>45292</v>
      </c>
      <c r="AD2635" s="44" t="str">
        <f>VLOOKUP(Raw_data[[#This Row],[Locations]]&amp;Raw_data[[#This Row],[Looker2]],Category!A:E,5,0)</f>
        <v>Affiliate</v>
      </c>
      <c r="AE2635" s="44" t="str">
        <f>Raw_data[[#This Row],[Locations]]&amp;Raw_data[[#This Row],[Looker2]]</f>
        <v>San AntonioPHP</v>
      </c>
    </row>
    <row r="2636" spans="1:31">
      <c r="A2636" s="15">
        <v>45317</v>
      </c>
      <c r="B2636" s="15">
        <v>45315</v>
      </c>
      <c r="C2636" t="s">
        <v>9</v>
      </c>
      <c r="D2636">
        <v>209158</v>
      </c>
      <c r="E2636" t="s">
        <v>1170</v>
      </c>
      <c r="F2636" t="s">
        <v>1171</v>
      </c>
      <c r="G2636" t="s">
        <v>1172</v>
      </c>
      <c r="H2636" t="s">
        <v>158</v>
      </c>
      <c r="I2636" t="s">
        <v>232</v>
      </c>
      <c r="J2636" t="s">
        <v>88</v>
      </c>
      <c r="K2636" t="s">
        <v>18</v>
      </c>
      <c r="L2636" t="s">
        <v>128</v>
      </c>
      <c r="M2636">
        <v>1</v>
      </c>
      <c r="N2636" s="47">
        <v>250</v>
      </c>
      <c r="O2636" s="47">
        <v>0</v>
      </c>
      <c r="P2636" s="47">
        <v>0</v>
      </c>
      <c r="Q2636" s="47">
        <v>0</v>
      </c>
      <c r="R2636" s="47">
        <v>0</v>
      </c>
      <c r="S2636" s="47">
        <v>250</v>
      </c>
      <c r="T2636" s="47">
        <v>225</v>
      </c>
      <c r="U2636" s="47">
        <v>225</v>
      </c>
      <c r="V2636" t="s">
        <v>71</v>
      </c>
      <c r="W2636" t="s">
        <v>72</v>
      </c>
      <c r="X2636"/>
      <c r="Y2636" t="s">
        <v>240</v>
      </c>
      <c r="Z2636" s="43" t="str">
        <f>Raw_data[[#This Row],[Month]]&amp;Raw_data[[#This Row],[Locations]]&amp;Raw_data[[#This Row],[Looker2]]</f>
        <v>45292San AntonioIOP</v>
      </c>
      <c r="AA2636" s="44" t="str">
        <f>IFERROR(VLOOKUP(Raw_data[[#This Row],[Description]],'LU Table'!$A$1:$B$50,2,0),"")</f>
        <v>IOP</v>
      </c>
      <c r="AB2636" s="44" t="str">
        <f>TRIM(MID(Raw_data[[#This Row],[Location]],LEN("Positive Recovery- ")+1,LEN(Raw_data[[#This Row],[Location]])))</f>
        <v>San Antonio</v>
      </c>
      <c r="AC2636" s="45">
        <f t="shared" si="41"/>
        <v>45292</v>
      </c>
      <c r="AD2636" s="44" t="str">
        <f>VLOOKUP(Raw_data[[#This Row],[Locations]]&amp;Raw_data[[#This Row],[Looker2]],Category!A:E,5,0)</f>
        <v>Affiliate</v>
      </c>
      <c r="AE2636" s="44" t="str">
        <f>Raw_data[[#This Row],[Locations]]&amp;Raw_data[[#This Row],[Looker2]]</f>
        <v>San AntonioIOP</v>
      </c>
    </row>
    <row r="2637" spans="1:31">
      <c r="A2637" s="15">
        <v>45317</v>
      </c>
      <c r="B2637" s="15">
        <v>45315</v>
      </c>
      <c r="C2637" t="s">
        <v>9</v>
      </c>
      <c r="D2637">
        <v>209159</v>
      </c>
      <c r="E2637" t="s">
        <v>1063</v>
      </c>
      <c r="F2637" t="s">
        <v>827</v>
      </c>
      <c r="G2637" t="s">
        <v>996</v>
      </c>
      <c r="H2637" t="s">
        <v>159</v>
      </c>
      <c r="I2637" t="s">
        <v>232</v>
      </c>
      <c r="J2637" t="s">
        <v>17</v>
      </c>
      <c r="K2637" t="s">
        <v>18</v>
      </c>
      <c r="L2637" t="s">
        <v>128</v>
      </c>
      <c r="M2637">
        <v>1</v>
      </c>
      <c r="N2637" s="47">
        <v>225</v>
      </c>
      <c r="O2637" s="47">
        <v>0</v>
      </c>
      <c r="P2637" s="47">
        <v>0</v>
      </c>
      <c r="Q2637" s="47">
        <v>0</v>
      </c>
      <c r="R2637" s="47">
        <v>0</v>
      </c>
      <c r="S2637" s="47">
        <v>225</v>
      </c>
      <c r="T2637" s="47">
        <v>225</v>
      </c>
      <c r="U2637" s="47">
        <v>225</v>
      </c>
      <c r="V2637" t="s">
        <v>71</v>
      </c>
      <c r="W2637" t="s">
        <v>72</v>
      </c>
      <c r="X2637"/>
      <c r="Y2637" t="s">
        <v>240</v>
      </c>
      <c r="Z2637" s="43" t="str">
        <f>Raw_data[[#This Row],[Month]]&amp;Raw_data[[#This Row],[Locations]]&amp;Raw_data[[#This Row],[Looker2]]</f>
        <v>45292San AntonioIOP</v>
      </c>
      <c r="AA2637" s="44" t="str">
        <f>IFERROR(VLOOKUP(Raw_data[[#This Row],[Description]],'LU Table'!$A$1:$B$50,2,0),"")</f>
        <v>IOP</v>
      </c>
      <c r="AB2637" s="44" t="str">
        <f>TRIM(MID(Raw_data[[#This Row],[Location]],LEN("Positive Recovery- ")+1,LEN(Raw_data[[#This Row],[Location]])))</f>
        <v>San Antonio</v>
      </c>
      <c r="AC2637" s="45">
        <f t="shared" si="41"/>
        <v>45292</v>
      </c>
      <c r="AD2637" s="44" t="str">
        <f>VLOOKUP(Raw_data[[#This Row],[Locations]]&amp;Raw_data[[#This Row],[Looker2]],Category!A:E,5,0)</f>
        <v>Affiliate</v>
      </c>
      <c r="AE2637" s="44" t="str">
        <f>Raw_data[[#This Row],[Locations]]&amp;Raw_data[[#This Row],[Looker2]]</f>
        <v>San AntonioIOP</v>
      </c>
    </row>
    <row r="2638" spans="1:31">
      <c r="A2638" s="15">
        <v>45317</v>
      </c>
      <c r="B2638" s="15">
        <v>45315</v>
      </c>
      <c r="C2638" t="s">
        <v>9</v>
      </c>
      <c r="D2638">
        <v>209160</v>
      </c>
      <c r="E2638" t="s">
        <v>762</v>
      </c>
      <c r="F2638" t="s">
        <v>358</v>
      </c>
      <c r="G2638" t="s">
        <v>763</v>
      </c>
      <c r="H2638" t="s">
        <v>159</v>
      </c>
      <c r="I2638" t="s">
        <v>232</v>
      </c>
      <c r="J2638" t="s">
        <v>17</v>
      </c>
      <c r="K2638" t="s">
        <v>18</v>
      </c>
      <c r="L2638" t="s">
        <v>128</v>
      </c>
      <c r="M2638">
        <v>1</v>
      </c>
      <c r="N2638" s="47">
        <v>225</v>
      </c>
      <c r="O2638" s="47">
        <v>0</v>
      </c>
      <c r="P2638" s="47">
        <v>0</v>
      </c>
      <c r="Q2638" s="47">
        <v>0</v>
      </c>
      <c r="R2638" s="47">
        <v>0</v>
      </c>
      <c r="S2638" s="47">
        <v>225</v>
      </c>
      <c r="T2638" s="47">
        <v>225</v>
      </c>
      <c r="U2638" s="47">
        <v>225</v>
      </c>
      <c r="V2638" t="s">
        <v>71</v>
      </c>
      <c r="W2638" t="s">
        <v>72</v>
      </c>
      <c r="X2638"/>
      <c r="Y2638" t="s">
        <v>240</v>
      </c>
      <c r="Z2638" s="43" t="str">
        <f>Raw_data[[#This Row],[Month]]&amp;Raw_data[[#This Row],[Locations]]&amp;Raw_data[[#This Row],[Looker2]]</f>
        <v>45292San AntonioIOP</v>
      </c>
      <c r="AA2638" s="44" t="str">
        <f>IFERROR(VLOOKUP(Raw_data[[#This Row],[Description]],'LU Table'!$A$1:$B$50,2,0),"")</f>
        <v>IOP</v>
      </c>
      <c r="AB2638" s="44" t="str">
        <f>TRIM(MID(Raw_data[[#This Row],[Location]],LEN("Positive Recovery- ")+1,LEN(Raw_data[[#This Row],[Location]])))</f>
        <v>San Antonio</v>
      </c>
      <c r="AC2638" s="45">
        <f t="shared" si="41"/>
        <v>45292</v>
      </c>
      <c r="AD2638" s="44" t="str">
        <f>VLOOKUP(Raw_data[[#This Row],[Locations]]&amp;Raw_data[[#This Row],[Looker2]],Category!A:E,5,0)</f>
        <v>Affiliate</v>
      </c>
      <c r="AE2638" s="44" t="str">
        <f>Raw_data[[#This Row],[Locations]]&amp;Raw_data[[#This Row],[Looker2]]</f>
        <v>San AntonioIOP</v>
      </c>
    </row>
    <row r="2639" spans="1:31">
      <c r="A2639" s="15">
        <v>45317</v>
      </c>
      <c r="B2639" s="15">
        <v>45315</v>
      </c>
      <c r="C2639" t="s">
        <v>9</v>
      </c>
      <c r="D2639">
        <v>209161</v>
      </c>
      <c r="E2639" t="s">
        <v>818</v>
      </c>
      <c r="F2639" t="s">
        <v>819</v>
      </c>
      <c r="G2639" t="s">
        <v>432</v>
      </c>
      <c r="H2639" t="s">
        <v>158</v>
      </c>
      <c r="I2639" t="s">
        <v>232</v>
      </c>
      <c r="J2639" t="s">
        <v>97</v>
      </c>
      <c r="K2639" t="s">
        <v>18</v>
      </c>
      <c r="L2639" t="s">
        <v>128</v>
      </c>
      <c r="M2639">
        <v>1</v>
      </c>
      <c r="N2639" s="47">
        <v>225</v>
      </c>
      <c r="O2639" s="47">
        <v>0</v>
      </c>
      <c r="P2639" s="47">
        <v>0</v>
      </c>
      <c r="Q2639" s="47">
        <v>0</v>
      </c>
      <c r="R2639" s="47">
        <v>0</v>
      </c>
      <c r="S2639" s="47">
        <v>225</v>
      </c>
      <c r="T2639" s="47">
        <v>202.5</v>
      </c>
      <c r="U2639" s="47">
        <v>202.5</v>
      </c>
      <c r="V2639" t="s">
        <v>71</v>
      </c>
      <c r="W2639" t="s">
        <v>72</v>
      </c>
      <c r="X2639"/>
      <c r="Y2639" t="s">
        <v>240</v>
      </c>
      <c r="Z2639" s="43" t="str">
        <f>Raw_data[[#This Row],[Month]]&amp;Raw_data[[#This Row],[Locations]]&amp;Raw_data[[#This Row],[Looker2]]</f>
        <v>45292San AntonioIOP</v>
      </c>
      <c r="AA2639" s="44" t="str">
        <f>IFERROR(VLOOKUP(Raw_data[[#This Row],[Description]],'LU Table'!$A$1:$B$50,2,0),"")</f>
        <v>IOP</v>
      </c>
      <c r="AB2639" s="44" t="str">
        <f>TRIM(MID(Raw_data[[#This Row],[Location]],LEN("Positive Recovery- ")+1,LEN(Raw_data[[#This Row],[Location]])))</f>
        <v>San Antonio</v>
      </c>
      <c r="AC2639" s="45">
        <f t="shared" si="41"/>
        <v>45292</v>
      </c>
      <c r="AD2639" s="44" t="str">
        <f>VLOOKUP(Raw_data[[#This Row],[Locations]]&amp;Raw_data[[#This Row],[Looker2]],Category!A:E,5,0)</f>
        <v>Affiliate</v>
      </c>
      <c r="AE2639" s="44" t="str">
        <f>Raw_data[[#This Row],[Locations]]&amp;Raw_data[[#This Row],[Looker2]]</f>
        <v>San AntonioIOP</v>
      </c>
    </row>
    <row r="2640" spans="1:31">
      <c r="A2640" s="15">
        <v>45317</v>
      </c>
      <c r="B2640" s="15">
        <v>45315</v>
      </c>
      <c r="C2640" t="s">
        <v>9</v>
      </c>
      <c r="D2640">
        <v>209162</v>
      </c>
      <c r="E2640" t="s">
        <v>1173</v>
      </c>
      <c r="F2640" t="s">
        <v>314</v>
      </c>
      <c r="G2640" t="s">
        <v>444</v>
      </c>
      <c r="H2640" t="s">
        <v>158</v>
      </c>
      <c r="I2640" t="s">
        <v>232</v>
      </c>
      <c r="J2640" t="s">
        <v>87</v>
      </c>
      <c r="K2640" t="s">
        <v>18</v>
      </c>
      <c r="L2640" t="s">
        <v>128</v>
      </c>
      <c r="M2640">
        <v>1</v>
      </c>
      <c r="N2640" s="47">
        <v>275</v>
      </c>
      <c r="O2640" s="47">
        <v>0</v>
      </c>
      <c r="P2640" s="47">
        <v>0</v>
      </c>
      <c r="Q2640" s="47">
        <v>0</v>
      </c>
      <c r="R2640" s="47">
        <v>0</v>
      </c>
      <c r="S2640" s="47">
        <v>0</v>
      </c>
      <c r="T2640" s="47">
        <v>247.5</v>
      </c>
      <c r="U2640" s="47">
        <v>247.5</v>
      </c>
      <c r="V2640" t="s">
        <v>71</v>
      </c>
      <c r="W2640" t="s">
        <v>72</v>
      </c>
      <c r="X2640"/>
      <c r="Y2640" t="s">
        <v>240</v>
      </c>
      <c r="Z2640" s="43" t="str">
        <f>Raw_data[[#This Row],[Month]]&amp;Raw_data[[#This Row],[Locations]]&amp;Raw_data[[#This Row],[Looker2]]</f>
        <v>45292San AntonioIOP</v>
      </c>
      <c r="AA2640" s="44" t="str">
        <f>IFERROR(VLOOKUP(Raw_data[[#This Row],[Description]],'LU Table'!$A$1:$B$50,2,0),"")</f>
        <v>IOP</v>
      </c>
      <c r="AB2640" s="44" t="str">
        <f>TRIM(MID(Raw_data[[#This Row],[Location]],LEN("Positive Recovery- ")+1,LEN(Raw_data[[#This Row],[Location]])))</f>
        <v>San Antonio</v>
      </c>
      <c r="AC2640" s="45">
        <f t="shared" si="41"/>
        <v>45292</v>
      </c>
      <c r="AD2640" s="44" t="str">
        <f>VLOOKUP(Raw_data[[#This Row],[Locations]]&amp;Raw_data[[#This Row],[Looker2]],Category!A:E,5,0)</f>
        <v>Affiliate</v>
      </c>
      <c r="AE2640" s="44" t="str">
        <f>Raw_data[[#This Row],[Locations]]&amp;Raw_data[[#This Row],[Looker2]]</f>
        <v>San AntonioIOP</v>
      </c>
    </row>
    <row r="2641" spans="1:31">
      <c r="A2641" s="15">
        <v>45317</v>
      </c>
      <c r="B2641" s="15">
        <v>45315</v>
      </c>
      <c r="C2641" t="s">
        <v>9</v>
      </c>
      <c r="D2641">
        <v>209163</v>
      </c>
      <c r="E2641" t="s">
        <v>668</v>
      </c>
      <c r="F2641" t="s">
        <v>350</v>
      </c>
      <c r="G2641" t="s">
        <v>669</v>
      </c>
      <c r="H2641" t="s">
        <v>160</v>
      </c>
      <c r="I2641" t="s">
        <v>232</v>
      </c>
      <c r="J2641" t="s">
        <v>96</v>
      </c>
      <c r="K2641" t="s">
        <v>79</v>
      </c>
      <c r="L2641" t="s">
        <v>128</v>
      </c>
      <c r="M2641">
        <v>1</v>
      </c>
      <c r="N2641" s="47">
        <v>169</v>
      </c>
      <c r="O2641" s="47">
        <v>0</v>
      </c>
      <c r="P2641" s="47">
        <v>0</v>
      </c>
      <c r="Q2641" s="47">
        <v>0</v>
      </c>
      <c r="R2641" s="47">
        <v>0</v>
      </c>
      <c r="S2641" s="47">
        <v>169</v>
      </c>
      <c r="T2641" s="47">
        <v>152.1</v>
      </c>
      <c r="U2641" s="47">
        <v>152.1</v>
      </c>
      <c r="V2641" t="s">
        <v>71</v>
      </c>
      <c r="W2641" t="s">
        <v>72</v>
      </c>
      <c r="X2641"/>
      <c r="Y2641" t="s">
        <v>240</v>
      </c>
      <c r="Z2641" s="43" t="str">
        <f>Raw_data[[#This Row],[Month]]&amp;Raw_data[[#This Row],[Locations]]&amp;Raw_data[[#This Row],[Looker2]]</f>
        <v>45292Cinco RanchIOP</v>
      </c>
      <c r="AA2641" s="44" t="str">
        <f>IFERROR(VLOOKUP(Raw_data[[#This Row],[Description]],'LU Table'!$A$1:$B$50,2,0),"")</f>
        <v>IOP</v>
      </c>
      <c r="AB2641" s="44" t="str">
        <f>TRIM(MID(Raw_data[[#This Row],[Location]],LEN("Positive Recovery- ")+1,LEN(Raw_data[[#This Row],[Location]])))</f>
        <v>Cinco Ranch</v>
      </c>
      <c r="AC2641" s="45">
        <f t="shared" si="41"/>
        <v>45292</v>
      </c>
      <c r="AD2641" s="44" t="str">
        <f>VLOOKUP(Raw_data[[#This Row],[Locations]]&amp;Raw_data[[#This Row],[Looker2]],Category!A:E,5,0)</f>
        <v>Affiliate</v>
      </c>
      <c r="AE2641" s="44" t="str">
        <f>Raw_data[[#This Row],[Locations]]&amp;Raw_data[[#This Row],[Looker2]]</f>
        <v>Cinco RanchIOP</v>
      </c>
    </row>
    <row r="2642" spans="1:31">
      <c r="A2642" s="15">
        <v>45320</v>
      </c>
      <c r="B2642" s="15">
        <v>45308</v>
      </c>
      <c r="C2642" t="s">
        <v>9</v>
      </c>
      <c r="D2642">
        <v>209666</v>
      </c>
      <c r="E2642" t="s">
        <v>732</v>
      </c>
      <c r="F2642" t="s">
        <v>378</v>
      </c>
      <c r="G2642" t="s">
        <v>733</v>
      </c>
      <c r="H2642" t="s">
        <v>158</v>
      </c>
      <c r="I2642" t="s">
        <v>232</v>
      </c>
      <c r="J2642" t="s">
        <v>88</v>
      </c>
      <c r="K2642" t="s">
        <v>77</v>
      </c>
      <c r="L2642" t="s">
        <v>128</v>
      </c>
      <c r="M2642">
        <v>1</v>
      </c>
      <c r="N2642" s="47">
        <v>250</v>
      </c>
      <c r="O2642" s="47">
        <v>0</v>
      </c>
      <c r="P2642" s="47">
        <v>0</v>
      </c>
      <c r="Q2642" s="47">
        <v>0</v>
      </c>
      <c r="R2642" s="47">
        <v>0</v>
      </c>
      <c r="S2642" s="47">
        <v>250</v>
      </c>
      <c r="T2642" s="47">
        <v>225</v>
      </c>
      <c r="U2642" s="47">
        <v>225</v>
      </c>
      <c r="V2642" t="s">
        <v>71</v>
      </c>
      <c r="W2642" t="s">
        <v>72</v>
      </c>
      <c r="X2642"/>
      <c r="Y2642" t="s">
        <v>240</v>
      </c>
      <c r="Z2642" s="43" t="str">
        <f>Raw_data[[#This Row],[Month]]&amp;Raw_data[[#This Row],[Locations]]&amp;Raw_data[[#This Row],[Looker2]]</f>
        <v>45292HumbleIOP</v>
      </c>
      <c r="AA2642" s="44" t="str">
        <f>IFERROR(VLOOKUP(Raw_data[[#This Row],[Description]],'LU Table'!$A$1:$B$50,2,0),"")</f>
        <v>IOP</v>
      </c>
      <c r="AB2642" s="44" t="str">
        <f>TRIM(MID(Raw_data[[#This Row],[Location]],LEN("Positive Recovery- ")+1,LEN(Raw_data[[#This Row],[Location]])))</f>
        <v>Humble</v>
      </c>
      <c r="AC2642" s="45">
        <f t="shared" si="41"/>
        <v>45292</v>
      </c>
      <c r="AD2642" s="44" t="str">
        <f>VLOOKUP(Raw_data[[#This Row],[Locations]]&amp;Raw_data[[#This Row],[Looker2]],Category!A:E,5,0)</f>
        <v>Affiliate</v>
      </c>
      <c r="AE2642" s="44" t="str">
        <f>Raw_data[[#This Row],[Locations]]&amp;Raw_data[[#This Row],[Looker2]]</f>
        <v>HumbleIOP</v>
      </c>
    </row>
    <row r="2643" spans="1:31">
      <c r="A2643" s="15">
        <v>45320</v>
      </c>
      <c r="B2643" s="15">
        <v>45313</v>
      </c>
      <c r="C2643" t="s">
        <v>9</v>
      </c>
      <c r="D2643">
        <v>209562</v>
      </c>
      <c r="E2643" t="s">
        <v>675</v>
      </c>
      <c r="F2643" t="s">
        <v>37</v>
      </c>
      <c r="G2643" t="s">
        <v>487</v>
      </c>
      <c r="H2643" t="s">
        <v>150</v>
      </c>
      <c r="I2643" t="s">
        <v>232</v>
      </c>
      <c r="J2643" t="s">
        <v>17</v>
      </c>
      <c r="K2643" t="s">
        <v>76</v>
      </c>
      <c r="L2643" t="s">
        <v>129</v>
      </c>
      <c r="M2643">
        <v>1</v>
      </c>
      <c r="N2643" s="47">
        <v>283</v>
      </c>
      <c r="O2643" s="47">
        <v>0</v>
      </c>
      <c r="P2643" s="47">
        <v>0</v>
      </c>
      <c r="Q2643" s="47">
        <v>0</v>
      </c>
      <c r="R2643" s="47">
        <v>0</v>
      </c>
      <c r="S2643" s="47">
        <v>0</v>
      </c>
      <c r="T2643" s="47">
        <v>283</v>
      </c>
      <c r="U2643" s="47">
        <v>0</v>
      </c>
      <c r="V2643" t="s">
        <v>71</v>
      </c>
      <c r="W2643" t="s">
        <v>959</v>
      </c>
      <c r="X2643"/>
      <c r="Y2643" t="s">
        <v>233</v>
      </c>
      <c r="Z2643" s="43" t="str">
        <f>Raw_data[[#This Row],[Month]]&amp;Raw_data[[#This Row],[Locations]]&amp;Raw_data[[#This Row],[Looker2]]</f>
        <v>45292MontroseSober Living</v>
      </c>
      <c r="AA2643" s="44" t="str">
        <f>IFERROR(VLOOKUP(Raw_data[[#This Row],[Description]],'LU Table'!$A$1:$B$50,2,0),"")</f>
        <v>Sober Living</v>
      </c>
      <c r="AB2643" s="44" t="str">
        <f>TRIM(MID(Raw_data[[#This Row],[Location]],LEN("Positive Recovery- ")+1,LEN(Raw_data[[#This Row],[Location]])))</f>
        <v>Montrose</v>
      </c>
      <c r="AC2643" s="45">
        <f t="shared" si="41"/>
        <v>45292</v>
      </c>
      <c r="AD2643" s="44" t="str">
        <f>VLOOKUP(Raw_data[[#This Row],[Locations]]&amp;Raw_data[[#This Row],[Looker2]],Category!A:E,5,0)</f>
        <v>Company Owned</v>
      </c>
      <c r="AE2643" s="44" t="str">
        <f>Raw_data[[#This Row],[Locations]]&amp;Raw_data[[#This Row],[Looker2]]</f>
        <v>MontroseSober Living</v>
      </c>
    </row>
    <row r="2644" spans="1:31">
      <c r="A2644" s="15">
        <v>45320</v>
      </c>
      <c r="B2644" s="15">
        <v>45316</v>
      </c>
      <c r="C2644" t="s">
        <v>9</v>
      </c>
      <c r="D2644">
        <v>209170</v>
      </c>
      <c r="E2644" t="s">
        <v>1148</v>
      </c>
      <c r="F2644" t="s">
        <v>1149</v>
      </c>
      <c r="G2644" t="s">
        <v>1150</v>
      </c>
      <c r="H2644" t="s">
        <v>171</v>
      </c>
      <c r="I2644" t="s">
        <v>232</v>
      </c>
      <c r="J2644" t="s">
        <v>87</v>
      </c>
      <c r="K2644" t="s">
        <v>16</v>
      </c>
      <c r="L2644" t="s">
        <v>131</v>
      </c>
      <c r="M2644">
        <v>1</v>
      </c>
      <c r="N2644" s="47">
        <v>425</v>
      </c>
      <c r="O2644" s="47">
        <v>0</v>
      </c>
      <c r="P2644" s="47">
        <v>0</v>
      </c>
      <c r="Q2644" s="47">
        <v>0</v>
      </c>
      <c r="R2644" s="47">
        <v>0</v>
      </c>
      <c r="S2644" s="47">
        <v>425</v>
      </c>
      <c r="T2644" s="47">
        <v>382.5</v>
      </c>
      <c r="U2644" s="47">
        <v>382.5</v>
      </c>
      <c r="V2644" t="s">
        <v>71</v>
      </c>
      <c r="W2644" t="s">
        <v>72</v>
      </c>
      <c r="X2644"/>
      <c r="Y2644" t="s">
        <v>240</v>
      </c>
      <c r="Z2644" s="43" t="str">
        <f>Raw_data[[#This Row],[Month]]&amp;Raw_data[[#This Row],[Locations]]&amp;Raw_data[[#This Row],[Looker2]]</f>
        <v>45292Garden OaksRTC</v>
      </c>
      <c r="AA2644" s="44" t="str">
        <f>IFERROR(VLOOKUP(Raw_data[[#This Row],[Description]],'LU Table'!$A$1:$B$50,2,0),"")</f>
        <v>RTC</v>
      </c>
      <c r="AB2644" s="44" t="str">
        <f>TRIM(MID(Raw_data[[#This Row],[Location]],LEN("Positive Recovery- ")+1,LEN(Raw_data[[#This Row],[Location]])))</f>
        <v>Garden Oaks</v>
      </c>
      <c r="AC2644" s="45">
        <f t="shared" si="41"/>
        <v>45292</v>
      </c>
      <c r="AD2644" s="44" t="str">
        <f>VLOOKUP(Raw_data[[#This Row],[Locations]]&amp;Raw_data[[#This Row],[Looker2]],Category!A:E,5,0)</f>
        <v>Company Owned</v>
      </c>
      <c r="AE2644" s="44" t="str">
        <f>Raw_data[[#This Row],[Locations]]&amp;Raw_data[[#This Row],[Looker2]]</f>
        <v>Garden OaksRTC</v>
      </c>
    </row>
    <row r="2645" spans="1:31">
      <c r="A2645" s="15">
        <v>45320</v>
      </c>
      <c r="B2645" s="15">
        <v>45316</v>
      </c>
      <c r="C2645" t="s">
        <v>9</v>
      </c>
      <c r="D2645">
        <v>209171</v>
      </c>
      <c r="E2645" t="s">
        <v>1061</v>
      </c>
      <c r="F2645" t="s">
        <v>278</v>
      </c>
      <c r="G2645" t="s">
        <v>1062</v>
      </c>
      <c r="H2645" t="s">
        <v>152</v>
      </c>
      <c r="I2645" t="s">
        <v>232</v>
      </c>
      <c r="J2645" t="s">
        <v>96</v>
      </c>
      <c r="K2645" t="s">
        <v>57</v>
      </c>
      <c r="L2645" t="s">
        <v>130</v>
      </c>
      <c r="M2645">
        <v>1</v>
      </c>
      <c r="N2645" s="47">
        <v>428</v>
      </c>
      <c r="O2645" s="47">
        <v>0</v>
      </c>
      <c r="P2645" s="47">
        <v>0</v>
      </c>
      <c r="Q2645" s="47">
        <v>0</v>
      </c>
      <c r="R2645" s="47">
        <v>0</v>
      </c>
      <c r="S2645" s="47">
        <v>0</v>
      </c>
      <c r="T2645" s="47">
        <v>385.2</v>
      </c>
      <c r="U2645" s="47">
        <v>-42.8</v>
      </c>
      <c r="V2645" t="s">
        <v>71</v>
      </c>
      <c r="W2645" t="s">
        <v>72</v>
      </c>
      <c r="X2645"/>
      <c r="Y2645" t="s">
        <v>240</v>
      </c>
      <c r="Z2645" s="43" t="str">
        <f>Raw_data[[#This Row],[Month]]&amp;Raw_data[[#This Row],[Locations]]&amp;Raw_data[[#This Row],[Looker2]]</f>
        <v>45292Hill CountryRTC</v>
      </c>
      <c r="AA2645" s="44" t="str">
        <f>IFERROR(VLOOKUP(Raw_data[[#This Row],[Description]],'LU Table'!$A$1:$B$50,2,0),"")</f>
        <v>RTC</v>
      </c>
      <c r="AB2645" s="44" t="str">
        <f>TRIM(MID(Raw_data[[#This Row],[Location]],LEN("Positive Recovery- ")+1,LEN(Raw_data[[#This Row],[Location]])))</f>
        <v>Hill Country</v>
      </c>
      <c r="AC2645" s="45">
        <f t="shared" si="41"/>
        <v>45292</v>
      </c>
      <c r="AD2645" s="44" t="str">
        <f>VLOOKUP(Raw_data[[#This Row],[Locations]]&amp;Raw_data[[#This Row],[Looker2]],Category!A:E,5,0)</f>
        <v>Company Owned</v>
      </c>
      <c r="AE2645" s="44" t="str">
        <f>Raw_data[[#This Row],[Locations]]&amp;Raw_data[[#This Row],[Looker2]]</f>
        <v>Hill CountryRTC</v>
      </c>
    </row>
    <row r="2646" spans="1:31">
      <c r="A2646" s="15">
        <v>45320</v>
      </c>
      <c r="B2646" s="15">
        <v>45316</v>
      </c>
      <c r="C2646" t="s">
        <v>9</v>
      </c>
      <c r="D2646">
        <v>209172</v>
      </c>
      <c r="E2646" t="s">
        <v>1111</v>
      </c>
      <c r="F2646" t="s">
        <v>1112</v>
      </c>
      <c r="G2646" t="s">
        <v>1113</v>
      </c>
      <c r="H2646" t="s">
        <v>151</v>
      </c>
      <c r="I2646" t="s">
        <v>232</v>
      </c>
      <c r="J2646" t="s">
        <v>17</v>
      </c>
      <c r="K2646" t="s">
        <v>16</v>
      </c>
      <c r="L2646" t="s">
        <v>131</v>
      </c>
      <c r="M2646">
        <v>1</v>
      </c>
      <c r="N2646" s="47">
        <v>400</v>
      </c>
      <c r="O2646" s="47">
        <v>0</v>
      </c>
      <c r="P2646" s="47">
        <v>0</v>
      </c>
      <c r="Q2646" s="47">
        <v>0</v>
      </c>
      <c r="R2646" s="47">
        <v>0</v>
      </c>
      <c r="S2646" s="47">
        <v>0</v>
      </c>
      <c r="T2646" s="47">
        <v>400</v>
      </c>
      <c r="U2646" s="47">
        <v>0</v>
      </c>
      <c r="V2646" t="s">
        <v>71</v>
      </c>
      <c r="W2646" t="s">
        <v>72</v>
      </c>
      <c r="X2646"/>
      <c r="Y2646" t="s">
        <v>240</v>
      </c>
      <c r="Z2646" s="43" t="str">
        <f>Raw_data[[#This Row],[Month]]&amp;Raw_data[[#This Row],[Locations]]&amp;Raw_data[[#This Row],[Looker2]]</f>
        <v>45292Garden OaksRTC</v>
      </c>
      <c r="AA2646" s="44" t="str">
        <f>IFERROR(VLOOKUP(Raw_data[[#This Row],[Description]],'LU Table'!$A$1:$B$50,2,0),"")</f>
        <v>RTC</v>
      </c>
      <c r="AB2646" s="44" t="str">
        <f>TRIM(MID(Raw_data[[#This Row],[Location]],LEN("Positive Recovery- ")+1,LEN(Raw_data[[#This Row],[Location]])))</f>
        <v>Garden Oaks</v>
      </c>
      <c r="AC2646" s="45">
        <f t="shared" si="41"/>
        <v>45292</v>
      </c>
      <c r="AD2646" s="44" t="str">
        <f>VLOOKUP(Raw_data[[#This Row],[Locations]]&amp;Raw_data[[#This Row],[Looker2]],Category!A:E,5,0)</f>
        <v>Company Owned</v>
      </c>
      <c r="AE2646" s="44" t="str">
        <f>Raw_data[[#This Row],[Locations]]&amp;Raw_data[[#This Row],[Looker2]]</f>
        <v>Garden OaksRTC</v>
      </c>
    </row>
    <row r="2647" spans="1:31">
      <c r="A2647" s="15">
        <v>45320</v>
      </c>
      <c r="B2647" s="15">
        <v>45316</v>
      </c>
      <c r="C2647" t="s">
        <v>9</v>
      </c>
      <c r="D2647">
        <v>209173</v>
      </c>
      <c r="E2647" t="s">
        <v>1162</v>
      </c>
      <c r="F2647" t="s">
        <v>307</v>
      </c>
      <c r="G2647" t="s">
        <v>452</v>
      </c>
      <c r="H2647" t="s">
        <v>155</v>
      </c>
      <c r="I2647" t="s">
        <v>232</v>
      </c>
      <c r="J2647" t="s">
        <v>17</v>
      </c>
      <c r="K2647" t="s">
        <v>107</v>
      </c>
      <c r="L2647" t="s">
        <v>130</v>
      </c>
      <c r="M2647">
        <v>1</v>
      </c>
      <c r="N2647" s="47">
        <v>750</v>
      </c>
      <c r="O2647" s="47">
        <v>0</v>
      </c>
      <c r="P2647" s="47">
        <v>0</v>
      </c>
      <c r="Q2647" s="47">
        <v>0</v>
      </c>
      <c r="R2647" s="47">
        <v>0</v>
      </c>
      <c r="S2647" s="47">
        <v>0</v>
      </c>
      <c r="T2647" s="47">
        <v>750</v>
      </c>
      <c r="U2647" s="47">
        <v>0</v>
      </c>
      <c r="V2647" t="s">
        <v>71</v>
      </c>
      <c r="W2647" t="s">
        <v>72</v>
      </c>
      <c r="X2647"/>
      <c r="Y2647" t="s">
        <v>240</v>
      </c>
      <c r="Z2647" s="43" t="str">
        <f>Raw_data[[#This Row],[Month]]&amp;Raw_data[[#This Row],[Locations]]&amp;Raw_data[[#This Row],[Looker2]]</f>
        <v>45292Dallas Ft WorthDetox</v>
      </c>
      <c r="AA2647" s="44" t="str">
        <f>IFERROR(VLOOKUP(Raw_data[[#This Row],[Description]],'LU Table'!$A$1:$B$50,2,0),"")</f>
        <v>Detox</v>
      </c>
      <c r="AB2647" s="44" t="str">
        <f>TRIM(MID(Raw_data[[#This Row],[Location]],LEN("Positive Recovery- ")+1,LEN(Raw_data[[#This Row],[Location]])))</f>
        <v>Dallas Ft Worth</v>
      </c>
      <c r="AC2647" s="45">
        <f t="shared" si="41"/>
        <v>45292</v>
      </c>
      <c r="AD2647" s="44" t="str">
        <f>VLOOKUP(Raw_data[[#This Row],[Locations]]&amp;Raw_data[[#This Row],[Looker2]],Category!A:E,5,0)</f>
        <v>Company Owned</v>
      </c>
      <c r="AE2647" s="44" t="str">
        <f>Raw_data[[#This Row],[Locations]]&amp;Raw_data[[#This Row],[Looker2]]</f>
        <v>Dallas Ft WorthDetox</v>
      </c>
    </row>
    <row r="2648" spans="1:31">
      <c r="A2648" s="15">
        <v>45320</v>
      </c>
      <c r="B2648" s="15">
        <v>45316</v>
      </c>
      <c r="C2648" t="s">
        <v>9</v>
      </c>
      <c r="D2648">
        <v>209174</v>
      </c>
      <c r="E2648" t="s">
        <v>999</v>
      </c>
      <c r="F2648" t="s">
        <v>1000</v>
      </c>
      <c r="G2648" t="s">
        <v>317</v>
      </c>
      <c r="H2648" t="s">
        <v>151</v>
      </c>
      <c r="I2648" t="s">
        <v>232</v>
      </c>
      <c r="J2648" t="s">
        <v>88</v>
      </c>
      <c r="K2648" t="s">
        <v>16</v>
      </c>
      <c r="L2648" t="s">
        <v>131</v>
      </c>
      <c r="M2648">
        <v>1</v>
      </c>
      <c r="N2648" s="47">
        <v>500</v>
      </c>
      <c r="O2648" s="47">
        <v>0</v>
      </c>
      <c r="P2648" s="47">
        <v>0</v>
      </c>
      <c r="Q2648" s="47">
        <v>0</v>
      </c>
      <c r="R2648" s="47">
        <v>0</v>
      </c>
      <c r="S2648" s="47">
        <v>500</v>
      </c>
      <c r="T2648" s="47">
        <v>450</v>
      </c>
      <c r="U2648" s="47">
        <v>450</v>
      </c>
      <c r="V2648" t="s">
        <v>71</v>
      </c>
      <c r="W2648" t="s">
        <v>72</v>
      </c>
      <c r="X2648"/>
      <c r="Y2648" t="s">
        <v>240</v>
      </c>
      <c r="Z2648" s="43" t="str">
        <f>Raw_data[[#This Row],[Month]]&amp;Raw_data[[#This Row],[Locations]]&amp;Raw_data[[#This Row],[Looker2]]</f>
        <v>45292Garden OaksRTC</v>
      </c>
      <c r="AA2648" s="44" t="str">
        <f>IFERROR(VLOOKUP(Raw_data[[#This Row],[Description]],'LU Table'!$A$1:$B$50,2,0),"")</f>
        <v>RTC</v>
      </c>
      <c r="AB2648" s="44" t="str">
        <f>TRIM(MID(Raw_data[[#This Row],[Location]],LEN("Positive Recovery- ")+1,LEN(Raw_data[[#This Row],[Location]])))</f>
        <v>Garden Oaks</v>
      </c>
      <c r="AC2648" s="45">
        <f t="shared" si="41"/>
        <v>45292</v>
      </c>
      <c r="AD2648" s="44" t="str">
        <f>VLOOKUP(Raw_data[[#This Row],[Locations]]&amp;Raw_data[[#This Row],[Looker2]],Category!A:E,5,0)</f>
        <v>Company Owned</v>
      </c>
      <c r="AE2648" s="44" t="str">
        <f>Raw_data[[#This Row],[Locations]]&amp;Raw_data[[#This Row],[Looker2]]</f>
        <v>Garden OaksRTC</v>
      </c>
    </row>
    <row r="2649" spans="1:31">
      <c r="A2649" s="15">
        <v>45320</v>
      </c>
      <c r="B2649" s="15">
        <v>45316</v>
      </c>
      <c r="C2649" t="s">
        <v>9</v>
      </c>
      <c r="D2649">
        <v>209175</v>
      </c>
      <c r="E2649" t="s">
        <v>227</v>
      </c>
      <c r="F2649" t="s">
        <v>1151</v>
      </c>
      <c r="G2649" t="s">
        <v>527</v>
      </c>
      <c r="H2649" t="s">
        <v>154</v>
      </c>
      <c r="I2649" t="s">
        <v>232</v>
      </c>
      <c r="J2649" t="s">
        <v>133</v>
      </c>
      <c r="K2649" t="s">
        <v>16</v>
      </c>
      <c r="L2649" t="s">
        <v>131</v>
      </c>
      <c r="M2649">
        <v>1</v>
      </c>
      <c r="N2649" s="47">
        <v>400.39</v>
      </c>
      <c r="O2649" s="47">
        <v>0</v>
      </c>
      <c r="P2649" s="47">
        <v>0</v>
      </c>
      <c r="Q2649" s="47">
        <v>0</v>
      </c>
      <c r="R2649" s="47">
        <v>0</v>
      </c>
      <c r="S2649" s="47">
        <v>400.39</v>
      </c>
      <c r="T2649" s="47">
        <v>360.35</v>
      </c>
      <c r="U2649" s="47">
        <v>360.35</v>
      </c>
      <c r="V2649" t="s">
        <v>71</v>
      </c>
      <c r="W2649" t="s">
        <v>72</v>
      </c>
      <c r="X2649"/>
      <c r="Y2649" t="s">
        <v>240</v>
      </c>
      <c r="Z2649" s="43" t="str">
        <f>Raw_data[[#This Row],[Month]]&amp;Raw_data[[#This Row],[Locations]]&amp;Raw_data[[#This Row],[Looker2]]</f>
        <v>45292Garden OaksRTC</v>
      </c>
      <c r="AA2649" s="44" t="str">
        <f>IFERROR(VLOOKUP(Raw_data[[#This Row],[Description]],'LU Table'!$A$1:$B$50,2,0),"")</f>
        <v>RTC</v>
      </c>
      <c r="AB2649" s="44" t="str">
        <f>TRIM(MID(Raw_data[[#This Row],[Location]],LEN("Positive Recovery- ")+1,LEN(Raw_data[[#This Row],[Location]])))</f>
        <v>Garden Oaks</v>
      </c>
      <c r="AC2649" s="45">
        <f t="shared" si="41"/>
        <v>45292</v>
      </c>
      <c r="AD2649" s="44" t="str">
        <f>VLOOKUP(Raw_data[[#This Row],[Locations]]&amp;Raw_data[[#This Row],[Looker2]],Category!A:E,5,0)</f>
        <v>Company Owned</v>
      </c>
      <c r="AE2649" s="44" t="str">
        <f>Raw_data[[#This Row],[Locations]]&amp;Raw_data[[#This Row],[Looker2]]</f>
        <v>Garden OaksRTC</v>
      </c>
    </row>
    <row r="2650" spans="1:31">
      <c r="A2650" s="15">
        <v>45320</v>
      </c>
      <c r="B2650" s="15">
        <v>45316</v>
      </c>
      <c r="C2650" t="s">
        <v>9</v>
      </c>
      <c r="D2650">
        <v>209176</v>
      </c>
      <c r="E2650" t="s">
        <v>110</v>
      </c>
      <c r="F2650" t="s">
        <v>386</v>
      </c>
      <c r="G2650" t="s">
        <v>387</v>
      </c>
      <c r="H2650" t="s">
        <v>151</v>
      </c>
      <c r="I2650" t="s">
        <v>232</v>
      </c>
      <c r="J2650" t="s">
        <v>88</v>
      </c>
      <c r="K2650" t="s">
        <v>57</v>
      </c>
      <c r="L2650" t="s">
        <v>130</v>
      </c>
      <c r="M2650">
        <v>1</v>
      </c>
      <c r="N2650" s="47">
        <v>500</v>
      </c>
      <c r="O2650" s="47">
        <v>0</v>
      </c>
      <c r="P2650" s="47">
        <v>0</v>
      </c>
      <c r="Q2650" s="47">
        <v>0</v>
      </c>
      <c r="R2650" s="47">
        <v>0</v>
      </c>
      <c r="S2650" s="47">
        <v>500</v>
      </c>
      <c r="T2650" s="47">
        <v>450</v>
      </c>
      <c r="U2650" s="47">
        <v>450</v>
      </c>
      <c r="V2650" t="s">
        <v>71</v>
      </c>
      <c r="W2650" t="s">
        <v>72</v>
      </c>
      <c r="X2650"/>
      <c r="Y2650" t="s">
        <v>240</v>
      </c>
      <c r="Z2650" s="43" t="str">
        <f>Raw_data[[#This Row],[Month]]&amp;Raw_data[[#This Row],[Locations]]&amp;Raw_data[[#This Row],[Looker2]]</f>
        <v>45292Hill CountryRTC</v>
      </c>
      <c r="AA2650" s="44" t="str">
        <f>IFERROR(VLOOKUP(Raw_data[[#This Row],[Description]],'LU Table'!$A$1:$B$50,2,0),"")</f>
        <v>RTC</v>
      </c>
      <c r="AB2650" s="44" t="str">
        <f>TRIM(MID(Raw_data[[#This Row],[Location]],LEN("Positive Recovery- ")+1,LEN(Raw_data[[#This Row],[Location]])))</f>
        <v>Hill Country</v>
      </c>
      <c r="AC2650" s="45">
        <f t="shared" si="41"/>
        <v>45292</v>
      </c>
      <c r="AD2650" s="44" t="str">
        <f>VLOOKUP(Raw_data[[#This Row],[Locations]]&amp;Raw_data[[#This Row],[Looker2]],Category!A:E,5,0)</f>
        <v>Company Owned</v>
      </c>
      <c r="AE2650" s="44" t="str">
        <f>Raw_data[[#This Row],[Locations]]&amp;Raw_data[[#This Row],[Looker2]]</f>
        <v>Hill CountryRTC</v>
      </c>
    </row>
    <row r="2651" spans="1:31">
      <c r="A2651" s="15">
        <v>45320</v>
      </c>
      <c r="B2651" s="15">
        <v>45316</v>
      </c>
      <c r="C2651" t="s">
        <v>9</v>
      </c>
      <c r="D2651">
        <v>209177</v>
      </c>
      <c r="E2651" t="s">
        <v>1100</v>
      </c>
      <c r="F2651" t="s">
        <v>608</v>
      </c>
      <c r="G2651" t="s">
        <v>631</v>
      </c>
      <c r="H2651" t="s">
        <v>627</v>
      </c>
      <c r="I2651" t="s">
        <v>232</v>
      </c>
      <c r="J2651" t="s">
        <v>94</v>
      </c>
      <c r="K2651" t="s">
        <v>57</v>
      </c>
      <c r="L2651" t="s">
        <v>130</v>
      </c>
      <c r="M2651">
        <v>1</v>
      </c>
      <c r="N2651" s="47">
        <v>495</v>
      </c>
      <c r="O2651" s="47">
        <v>0</v>
      </c>
      <c r="P2651" s="47">
        <v>0</v>
      </c>
      <c r="Q2651" s="47">
        <v>0</v>
      </c>
      <c r="R2651" s="47">
        <v>0</v>
      </c>
      <c r="S2651" s="47">
        <v>495</v>
      </c>
      <c r="T2651" s="47">
        <v>445.5</v>
      </c>
      <c r="U2651" s="47">
        <v>445.5</v>
      </c>
      <c r="V2651" t="s">
        <v>71</v>
      </c>
      <c r="W2651" t="s">
        <v>72</v>
      </c>
      <c r="X2651"/>
      <c r="Y2651" t="s">
        <v>240</v>
      </c>
      <c r="Z2651" s="43" t="str">
        <f>Raw_data[[#This Row],[Month]]&amp;Raw_data[[#This Row],[Locations]]&amp;Raw_data[[#This Row],[Looker2]]</f>
        <v>45292Hill CountryRTC</v>
      </c>
      <c r="AA2651" s="44" t="str">
        <f>IFERROR(VLOOKUP(Raw_data[[#This Row],[Description]],'LU Table'!$A$1:$B$50,2,0),"")</f>
        <v>RTC</v>
      </c>
      <c r="AB2651" s="44" t="str">
        <f>TRIM(MID(Raw_data[[#This Row],[Location]],LEN("Positive Recovery- ")+1,LEN(Raw_data[[#This Row],[Location]])))</f>
        <v>Hill Country</v>
      </c>
      <c r="AC2651" s="45">
        <f t="shared" si="41"/>
        <v>45292</v>
      </c>
      <c r="AD2651" s="44" t="str">
        <f>VLOOKUP(Raw_data[[#This Row],[Locations]]&amp;Raw_data[[#This Row],[Looker2]],Category!A:E,5,0)</f>
        <v>Company Owned</v>
      </c>
      <c r="AE2651" s="44" t="str">
        <f>Raw_data[[#This Row],[Locations]]&amp;Raw_data[[#This Row],[Looker2]]</f>
        <v>Hill CountryRTC</v>
      </c>
    </row>
    <row r="2652" spans="1:31">
      <c r="A2652" s="15">
        <v>45320</v>
      </c>
      <c r="B2652" s="15">
        <v>45316</v>
      </c>
      <c r="C2652" t="s">
        <v>9</v>
      </c>
      <c r="D2652">
        <v>209178</v>
      </c>
      <c r="E2652" t="s">
        <v>1109</v>
      </c>
      <c r="F2652" t="s">
        <v>311</v>
      </c>
      <c r="G2652" t="s">
        <v>1110</v>
      </c>
      <c r="H2652" t="s">
        <v>151</v>
      </c>
      <c r="I2652" t="s">
        <v>232</v>
      </c>
      <c r="J2652" t="s">
        <v>17</v>
      </c>
      <c r="K2652" t="s">
        <v>57</v>
      </c>
      <c r="L2652" t="s">
        <v>130</v>
      </c>
      <c r="M2652">
        <v>1</v>
      </c>
      <c r="N2652" s="47">
        <v>518.75</v>
      </c>
      <c r="O2652" s="47">
        <v>0</v>
      </c>
      <c r="P2652" s="47">
        <v>0</v>
      </c>
      <c r="Q2652" s="47">
        <v>0</v>
      </c>
      <c r="R2652" s="47">
        <v>0</v>
      </c>
      <c r="S2652" s="47">
        <v>0</v>
      </c>
      <c r="T2652" s="47">
        <v>518.75</v>
      </c>
      <c r="U2652" s="47">
        <v>0</v>
      </c>
      <c r="V2652" t="s">
        <v>71</v>
      </c>
      <c r="W2652" t="s">
        <v>72</v>
      </c>
      <c r="X2652"/>
      <c r="Y2652" t="s">
        <v>240</v>
      </c>
      <c r="Z2652" s="43" t="str">
        <f>Raw_data[[#This Row],[Month]]&amp;Raw_data[[#This Row],[Locations]]&amp;Raw_data[[#This Row],[Looker2]]</f>
        <v>45292Hill CountryRTC</v>
      </c>
      <c r="AA2652" s="44" t="str">
        <f>IFERROR(VLOOKUP(Raw_data[[#This Row],[Description]],'LU Table'!$A$1:$B$50,2,0),"")</f>
        <v>RTC</v>
      </c>
      <c r="AB2652" s="44" t="str">
        <f>TRIM(MID(Raw_data[[#This Row],[Location]],LEN("Positive Recovery- ")+1,LEN(Raw_data[[#This Row],[Location]])))</f>
        <v>Hill Country</v>
      </c>
      <c r="AC2652" s="45">
        <f t="shared" si="41"/>
        <v>45292</v>
      </c>
      <c r="AD2652" s="44" t="str">
        <f>VLOOKUP(Raw_data[[#This Row],[Locations]]&amp;Raw_data[[#This Row],[Looker2]],Category!A:E,5,0)</f>
        <v>Company Owned</v>
      </c>
      <c r="AE2652" s="44" t="str">
        <f>Raw_data[[#This Row],[Locations]]&amp;Raw_data[[#This Row],[Looker2]]</f>
        <v>Hill CountryRTC</v>
      </c>
    </row>
    <row r="2653" spans="1:31">
      <c r="A2653" s="15">
        <v>45320</v>
      </c>
      <c r="B2653" s="15">
        <v>45316</v>
      </c>
      <c r="C2653" t="s">
        <v>9</v>
      </c>
      <c r="D2653">
        <v>209179</v>
      </c>
      <c r="E2653" t="s">
        <v>1072</v>
      </c>
      <c r="F2653" t="s">
        <v>321</v>
      </c>
      <c r="G2653" t="s">
        <v>1073</v>
      </c>
      <c r="H2653" t="s">
        <v>151</v>
      </c>
      <c r="I2653" t="s">
        <v>232</v>
      </c>
      <c r="J2653" t="s">
        <v>87</v>
      </c>
      <c r="K2653" t="s">
        <v>107</v>
      </c>
      <c r="L2653" t="s">
        <v>131</v>
      </c>
      <c r="M2653">
        <v>1</v>
      </c>
      <c r="N2653" s="47">
        <v>470</v>
      </c>
      <c r="O2653" s="47">
        <v>0</v>
      </c>
      <c r="P2653" s="47">
        <v>0</v>
      </c>
      <c r="Q2653" s="47">
        <v>0</v>
      </c>
      <c r="R2653" s="47">
        <v>0</v>
      </c>
      <c r="S2653" s="47">
        <v>470</v>
      </c>
      <c r="T2653" s="47">
        <v>423</v>
      </c>
      <c r="U2653" s="47">
        <v>423</v>
      </c>
      <c r="V2653" t="s">
        <v>71</v>
      </c>
      <c r="W2653" t="s">
        <v>72</v>
      </c>
      <c r="X2653"/>
      <c r="Y2653" t="s">
        <v>240</v>
      </c>
      <c r="Z2653" s="43" t="str">
        <f>Raw_data[[#This Row],[Month]]&amp;Raw_data[[#This Row],[Locations]]&amp;Raw_data[[#This Row],[Looker2]]</f>
        <v>45292Dallas Ft WorthRTC</v>
      </c>
      <c r="AA2653" s="44" t="str">
        <f>IFERROR(VLOOKUP(Raw_data[[#This Row],[Description]],'LU Table'!$A$1:$B$50,2,0),"")</f>
        <v>RTC</v>
      </c>
      <c r="AB2653" s="44" t="str">
        <f>TRIM(MID(Raw_data[[#This Row],[Location]],LEN("Positive Recovery- ")+1,LEN(Raw_data[[#This Row],[Location]])))</f>
        <v>Dallas Ft Worth</v>
      </c>
      <c r="AC2653" s="45">
        <f t="shared" si="41"/>
        <v>45292</v>
      </c>
      <c r="AD2653" s="44" t="str">
        <f>VLOOKUP(Raw_data[[#This Row],[Locations]]&amp;Raw_data[[#This Row],[Looker2]],Category!A:E,5,0)</f>
        <v>Company Owned</v>
      </c>
      <c r="AE2653" s="44" t="str">
        <f>Raw_data[[#This Row],[Locations]]&amp;Raw_data[[#This Row],[Looker2]]</f>
        <v>Dallas Ft WorthRTC</v>
      </c>
    </row>
    <row r="2654" spans="1:31">
      <c r="A2654" s="15">
        <v>45320</v>
      </c>
      <c r="B2654" s="15">
        <v>45316</v>
      </c>
      <c r="C2654" t="s">
        <v>9</v>
      </c>
      <c r="D2654">
        <v>209180</v>
      </c>
      <c r="E2654" t="s">
        <v>1157</v>
      </c>
      <c r="F2654" t="s">
        <v>360</v>
      </c>
      <c r="G2654" t="s">
        <v>1158</v>
      </c>
      <c r="H2654" t="s">
        <v>151</v>
      </c>
      <c r="I2654" t="s">
        <v>232</v>
      </c>
      <c r="J2654" t="s">
        <v>89</v>
      </c>
      <c r="K2654" t="s">
        <v>16</v>
      </c>
      <c r="L2654" t="s">
        <v>131</v>
      </c>
      <c r="M2654">
        <v>1</v>
      </c>
      <c r="N2654" s="47">
        <v>425</v>
      </c>
      <c r="O2654" s="47">
        <v>0</v>
      </c>
      <c r="P2654" s="47">
        <v>0</v>
      </c>
      <c r="Q2654" s="47">
        <v>0</v>
      </c>
      <c r="R2654" s="47">
        <v>0</v>
      </c>
      <c r="S2654" s="47">
        <v>425</v>
      </c>
      <c r="T2654" s="47">
        <v>382.5</v>
      </c>
      <c r="U2654" s="47">
        <v>382.5</v>
      </c>
      <c r="V2654" t="s">
        <v>71</v>
      </c>
      <c r="W2654" t="s">
        <v>72</v>
      </c>
      <c r="X2654"/>
      <c r="Y2654" t="s">
        <v>240</v>
      </c>
      <c r="Z2654" s="43" t="str">
        <f>Raw_data[[#This Row],[Month]]&amp;Raw_data[[#This Row],[Locations]]&amp;Raw_data[[#This Row],[Looker2]]</f>
        <v>45292Garden OaksRTC</v>
      </c>
      <c r="AA2654" s="44" t="str">
        <f>IFERROR(VLOOKUP(Raw_data[[#This Row],[Description]],'LU Table'!$A$1:$B$50,2,0),"")</f>
        <v>RTC</v>
      </c>
      <c r="AB2654" s="44" t="str">
        <f>TRIM(MID(Raw_data[[#This Row],[Location]],LEN("Positive Recovery- ")+1,LEN(Raw_data[[#This Row],[Location]])))</f>
        <v>Garden Oaks</v>
      </c>
      <c r="AC2654" s="45">
        <f t="shared" si="41"/>
        <v>45292</v>
      </c>
      <c r="AD2654" s="44" t="str">
        <f>VLOOKUP(Raw_data[[#This Row],[Locations]]&amp;Raw_data[[#This Row],[Looker2]],Category!A:E,5,0)</f>
        <v>Company Owned</v>
      </c>
      <c r="AE2654" s="44" t="str">
        <f>Raw_data[[#This Row],[Locations]]&amp;Raw_data[[#This Row],[Looker2]]</f>
        <v>Garden OaksRTC</v>
      </c>
    </row>
    <row r="2655" spans="1:31">
      <c r="A2655" s="15">
        <v>45320</v>
      </c>
      <c r="B2655" s="15">
        <v>45316</v>
      </c>
      <c r="C2655" t="s">
        <v>9</v>
      </c>
      <c r="D2655">
        <v>209181</v>
      </c>
      <c r="E2655" t="s">
        <v>1163</v>
      </c>
      <c r="F2655" t="s">
        <v>1164</v>
      </c>
      <c r="G2655" t="s">
        <v>1165</v>
      </c>
      <c r="H2655" t="s">
        <v>155</v>
      </c>
      <c r="I2655" t="s">
        <v>232</v>
      </c>
      <c r="J2655" t="s">
        <v>89</v>
      </c>
      <c r="K2655" t="s">
        <v>16</v>
      </c>
      <c r="L2655" t="s">
        <v>130</v>
      </c>
      <c r="M2655">
        <v>1</v>
      </c>
      <c r="N2655" s="47">
        <v>600</v>
      </c>
      <c r="O2655" s="47">
        <v>0</v>
      </c>
      <c r="P2655" s="47">
        <v>0</v>
      </c>
      <c r="Q2655" s="47">
        <v>0</v>
      </c>
      <c r="R2655" s="47">
        <v>0</v>
      </c>
      <c r="S2655" s="47">
        <v>600</v>
      </c>
      <c r="T2655" s="47">
        <v>540</v>
      </c>
      <c r="U2655" s="47">
        <v>540</v>
      </c>
      <c r="V2655" t="s">
        <v>71</v>
      </c>
      <c r="W2655" t="s">
        <v>72</v>
      </c>
      <c r="X2655"/>
      <c r="Y2655" t="s">
        <v>240</v>
      </c>
      <c r="Z2655" s="43" t="str">
        <f>Raw_data[[#This Row],[Month]]&amp;Raw_data[[#This Row],[Locations]]&amp;Raw_data[[#This Row],[Looker2]]</f>
        <v>45292Garden OaksDetox</v>
      </c>
      <c r="AA2655" s="44" t="str">
        <f>IFERROR(VLOOKUP(Raw_data[[#This Row],[Description]],'LU Table'!$A$1:$B$50,2,0),"")</f>
        <v>Detox</v>
      </c>
      <c r="AB2655" s="44" t="str">
        <f>TRIM(MID(Raw_data[[#This Row],[Location]],LEN("Positive Recovery- ")+1,LEN(Raw_data[[#This Row],[Location]])))</f>
        <v>Garden Oaks</v>
      </c>
      <c r="AC2655" s="45">
        <f t="shared" ref="AC2655:AC2718" si="42">B2655-DAY(B2655)+1</f>
        <v>45292</v>
      </c>
      <c r="AD2655" s="44" t="str">
        <f>VLOOKUP(Raw_data[[#This Row],[Locations]]&amp;Raw_data[[#This Row],[Looker2]],Category!A:E,5,0)</f>
        <v>Company Owned</v>
      </c>
      <c r="AE2655" s="44" t="str">
        <f>Raw_data[[#This Row],[Locations]]&amp;Raw_data[[#This Row],[Looker2]]</f>
        <v>Garden OaksDetox</v>
      </c>
    </row>
    <row r="2656" spans="1:31">
      <c r="A2656" s="15">
        <v>45320</v>
      </c>
      <c r="B2656" s="15">
        <v>45316</v>
      </c>
      <c r="C2656" t="s">
        <v>9</v>
      </c>
      <c r="D2656">
        <v>209182</v>
      </c>
      <c r="E2656" t="s">
        <v>1108</v>
      </c>
      <c r="F2656" t="s">
        <v>349</v>
      </c>
      <c r="G2656" t="s">
        <v>490</v>
      </c>
      <c r="H2656" t="s">
        <v>151</v>
      </c>
      <c r="I2656" t="s">
        <v>232</v>
      </c>
      <c r="J2656" t="s">
        <v>89</v>
      </c>
      <c r="K2656" t="s">
        <v>16</v>
      </c>
      <c r="L2656" t="s">
        <v>131</v>
      </c>
      <c r="M2656">
        <v>1</v>
      </c>
      <c r="N2656" s="47">
        <v>425</v>
      </c>
      <c r="O2656" s="47">
        <v>0</v>
      </c>
      <c r="P2656" s="47">
        <v>0</v>
      </c>
      <c r="Q2656" s="47">
        <v>0</v>
      </c>
      <c r="R2656" s="47">
        <v>0</v>
      </c>
      <c r="S2656" s="47">
        <v>425</v>
      </c>
      <c r="T2656" s="47">
        <v>382.5</v>
      </c>
      <c r="U2656" s="47">
        <v>382.5</v>
      </c>
      <c r="V2656" t="s">
        <v>71</v>
      </c>
      <c r="W2656" t="s">
        <v>72</v>
      </c>
      <c r="X2656"/>
      <c r="Y2656" t="s">
        <v>240</v>
      </c>
      <c r="Z2656" s="43" t="str">
        <f>Raw_data[[#This Row],[Month]]&amp;Raw_data[[#This Row],[Locations]]&amp;Raw_data[[#This Row],[Looker2]]</f>
        <v>45292Garden OaksRTC</v>
      </c>
      <c r="AA2656" s="44" t="str">
        <f>IFERROR(VLOOKUP(Raw_data[[#This Row],[Description]],'LU Table'!$A$1:$B$50,2,0),"")</f>
        <v>RTC</v>
      </c>
      <c r="AB2656" s="44" t="str">
        <f>TRIM(MID(Raw_data[[#This Row],[Location]],LEN("Positive Recovery- ")+1,LEN(Raw_data[[#This Row],[Location]])))</f>
        <v>Garden Oaks</v>
      </c>
      <c r="AC2656" s="45">
        <f t="shared" si="42"/>
        <v>45292</v>
      </c>
      <c r="AD2656" s="44" t="str">
        <f>VLOOKUP(Raw_data[[#This Row],[Locations]]&amp;Raw_data[[#This Row],[Looker2]],Category!A:E,5,0)</f>
        <v>Company Owned</v>
      </c>
      <c r="AE2656" s="44" t="str">
        <f>Raw_data[[#This Row],[Locations]]&amp;Raw_data[[#This Row],[Looker2]]</f>
        <v>Garden OaksRTC</v>
      </c>
    </row>
    <row r="2657" spans="1:31">
      <c r="A2657" s="15">
        <v>45320</v>
      </c>
      <c r="B2657" s="15">
        <v>45316</v>
      </c>
      <c r="C2657" t="s">
        <v>9</v>
      </c>
      <c r="D2657">
        <v>209183</v>
      </c>
      <c r="E2657" t="s">
        <v>1131</v>
      </c>
      <c r="F2657" t="s">
        <v>1132</v>
      </c>
      <c r="G2657" t="s">
        <v>1133</v>
      </c>
      <c r="H2657" t="s">
        <v>156</v>
      </c>
      <c r="I2657" t="s">
        <v>232</v>
      </c>
      <c r="J2657" t="s">
        <v>711</v>
      </c>
      <c r="K2657" t="s">
        <v>16</v>
      </c>
      <c r="L2657" t="s">
        <v>130</v>
      </c>
      <c r="M2657">
        <v>1</v>
      </c>
      <c r="N2657" s="47">
        <v>575.39</v>
      </c>
      <c r="O2657" s="47">
        <v>0</v>
      </c>
      <c r="P2657" s="47">
        <v>0</v>
      </c>
      <c r="Q2657" s="47">
        <v>0</v>
      </c>
      <c r="R2657" s="47">
        <v>0</v>
      </c>
      <c r="S2657" s="47">
        <v>575.39</v>
      </c>
      <c r="T2657" s="47">
        <v>517.85</v>
      </c>
      <c r="U2657" s="47">
        <v>517.85</v>
      </c>
      <c r="V2657" t="s">
        <v>71</v>
      </c>
      <c r="W2657" t="s">
        <v>72</v>
      </c>
      <c r="X2657"/>
      <c r="Y2657" t="s">
        <v>240</v>
      </c>
      <c r="Z2657" s="43" t="str">
        <f>Raw_data[[#This Row],[Month]]&amp;Raw_data[[#This Row],[Locations]]&amp;Raw_data[[#This Row],[Looker2]]</f>
        <v>45292Garden OaksDetox</v>
      </c>
      <c r="AA2657" s="44" t="str">
        <f>IFERROR(VLOOKUP(Raw_data[[#This Row],[Description]],'LU Table'!$A$1:$B$50,2,0),"")</f>
        <v>Detox</v>
      </c>
      <c r="AB2657" s="44" t="str">
        <f>TRIM(MID(Raw_data[[#This Row],[Location]],LEN("Positive Recovery- ")+1,LEN(Raw_data[[#This Row],[Location]])))</f>
        <v>Garden Oaks</v>
      </c>
      <c r="AC2657" s="45">
        <f t="shared" si="42"/>
        <v>45292</v>
      </c>
      <c r="AD2657" s="44" t="str">
        <f>VLOOKUP(Raw_data[[#This Row],[Locations]]&amp;Raw_data[[#This Row],[Looker2]],Category!A:E,5,0)</f>
        <v>Company Owned</v>
      </c>
      <c r="AE2657" s="44" t="str">
        <f>Raw_data[[#This Row],[Locations]]&amp;Raw_data[[#This Row],[Looker2]]</f>
        <v>Garden OaksDetox</v>
      </c>
    </row>
    <row r="2658" spans="1:31">
      <c r="A2658" s="15">
        <v>45320</v>
      </c>
      <c r="B2658" s="15">
        <v>45316</v>
      </c>
      <c r="C2658" t="s">
        <v>9</v>
      </c>
      <c r="D2658">
        <v>209184</v>
      </c>
      <c r="E2658" t="s">
        <v>1004</v>
      </c>
      <c r="F2658" t="s">
        <v>324</v>
      </c>
      <c r="G2658" t="s">
        <v>1005</v>
      </c>
      <c r="H2658" t="s">
        <v>151</v>
      </c>
      <c r="I2658" t="s">
        <v>232</v>
      </c>
      <c r="J2658" t="s">
        <v>806</v>
      </c>
      <c r="K2658" t="s">
        <v>16</v>
      </c>
      <c r="L2658" t="s">
        <v>130</v>
      </c>
      <c r="M2658">
        <v>1</v>
      </c>
      <c r="N2658" s="47">
        <v>470</v>
      </c>
      <c r="O2658" s="47">
        <v>0</v>
      </c>
      <c r="P2658" s="47">
        <v>0</v>
      </c>
      <c r="Q2658" s="47">
        <v>0</v>
      </c>
      <c r="R2658" s="47">
        <v>0</v>
      </c>
      <c r="S2658" s="47">
        <v>470</v>
      </c>
      <c r="T2658" s="47">
        <v>423</v>
      </c>
      <c r="U2658" s="47">
        <v>423</v>
      </c>
      <c r="V2658" t="s">
        <v>71</v>
      </c>
      <c r="W2658" t="s">
        <v>72</v>
      </c>
      <c r="X2658"/>
      <c r="Y2658" t="s">
        <v>240</v>
      </c>
      <c r="Z2658" s="43" t="str">
        <f>Raw_data[[#This Row],[Month]]&amp;Raw_data[[#This Row],[Locations]]&amp;Raw_data[[#This Row],[Looker2]]</f>
        <v>45292Garden OaksRTC</v>
      </c>
      <c r="AA2658" s="44" t="str">
        <f>IFERROR(VLOOKUP(Raw_data[[#This Row],[Description]],'LU Table'!$A$1:$B$50,2,0),"")</f>
        <v>RTC</v>
      </c>
      <c r="AB2658" s="44" t="str">
        <f>TRIM(MID(Raw_data[[#This Row],[Location]],LEN("Positive Recovery- ")+1,LEN(Raw_data[[#This Row],[Location]])))</f>
        <v>Garden Oaks</v>
      </c>
      <c r="AC2658" s="45">
        <f t="shared" si="42"/>
        <v>45292</v>
      </c>
      <c r="AD2658" s="44" t="str">
        <f>VLOOKUP(Raw_data[[#This Row],[Locations]]&amp;Raw_data[[#This Row],[Looker2]],Category!A:E,5,0)</f>
        <v>Company Owned</v>
      </c>
      <c r="AE2658" s="44" t="str">
        <f>Raw_data[[#This Row],[Locations]]&amp;Raw_data[[#This Row],[Looker2]]</f>
        <v>Garden OaksRTC</v>
      </c>
    </row>
    <row r="2659" spans="1:31">
      <c r="A2659" s="15">
        <v>45320</v>
      </c>
      <c r="B2659" s="15">
        <v>45316</v>
      </c>
      <c r="C2659" t="s">
        <v>9</v>
      </c>
      <c r="D2659">
        <v>209185</v>
      </c>
      <c r="E2659" t="s">
        <v>1125</v>
      </c>
      <c r="F2659" t="s">
        <v>255</v>
      </c>
      <c r="G2659" t="s">
        <v>539</v>
      </c>
      <c r="H2659" t="s">
        <v>151</v>
      </c>
      <c r="I2659" t="s">
        <v>232</v>
      </c>
      <c r="J2659" t="s">
        <v>17</v>
      </c>
      <c r="K2659" t="s">
        <v>107</v>
      </c>
      <c r="L2659" t="s">
        <v>131</v>
      </c>
      <c r="M2659">
        <v>1</v>
      </c>
      <c r="N2659" s="47">
        <v>500</v>
      </c>
      <c r="O2659" s="47">
        <v>0</v>
      </c>
      <c r="P2659" s="47">
        <v>0</v>
      </c>
      <c r="Q2659" s="47">
        <v>0</v>
      </c>
      <c r="R2659" s="47">
        <v>0</v>
      </c>
      <c r="S2659" s="47">
        <v>0</v>
      </c>
      <c r="T2659" s="47">
        <v>500</v>
      </c>
      <c r="U2659" s="47">
        <v>0</v>
      </c>
      <c r="V2659" t="s">
        <v>71</v>
      </c>
      <c r="W2659" t="s">
        <v>72</v>
      </c>
      <c r="X2659"/>
      <c r="Y2659" t="s">
        <v>240</v>
      </c>
      <c r="Z2659" s="43" t="str">
        <f>Raw_data[[#This Row],[Month]]&amp;Raw_data[[#This Row],[Locations]]&amp;Raw_data[[#This Row],[Looker2]]</f>
        <v>45292Dallas Ft WorthRTC</v>
      </c>
      <c r="AA2659" s="44" t="str">
        <f>IFERROR(VLOOKUP(Raw_data[[#This Row],[Description]],'LU Table'!$A$1:$B$50,2,0),"")</f>
        <v>RTC</v>
      </c>
      <c r="AB2659" s="44" t="str">
        <f>TRIM(MID(Raw_data[[#This Row],[Location]],LEN("Positive Recovery- ")+1,LEN(Raw_data[[#This Row],[Location]])))</f>
        <v>Dallas Ft Worth</v>
      </c>
      <c r="AC2659" s="45">
        <f t="shared" si="42"/>
        <v>45292</v>
      </c>
      <c r="AD2659" s="44" t="str">
        <f>VLOOKUP(Raw_data[[#This Row],[Locations]]&amp;Raw_data[[#This Row],[Looker2]],Category!A:E,5,0)</f>
        <v>Company Owned</v>
      </c>
      <c r="AE2659" s="44" t="str">
        <f>Raw_data[[#This Row],[Locations]]&amp;Raw_data[[#This Row],[Looker2]]</f>
        <v>Dallas Ft WorthRTC</v>
      </c>
    </row>
    <row r="2660" spans="1:31">
      <c r="A2660" s="15">
        <v>45320</v>
      </c>
      <c r="B2660" s="15">
        <v>45316</v>
      </c>
      <c r="C2660" t="s">
        <v>9</v>
      </c>
      <c r="D2660">
        <v>209186</v>
      </c>
      <c r="E2660" t="s">
        <v>1036</v>
      </c>
      <c r="F2660" t="s">
        <v>1037</v>
      </c>
      <c r="G2660" t="s">
        <v>1038</v>
      </c>
      <c r="H2660" t="s">
        <v>151</v>
      </c>
      <c r="I2660" t="s">
        <v>232</v>
      </c>
      <c r="J2660" t="s">
        <v>89</v>
      </c>
      <c r="K2660" t="s">
        <v>16</v>
      </c>
      <c r="L2660" t="s">
        <v>131</v>
      </c>
      <c r="M2660">
        <v>1</v>
      </c>
      <c r="N2660" s="47">
        <v>425</v>
      </c>
      <c r="O2660" s="47">
        <v>0</v>
      </c>
      <c r="P2660" s="47">
        <v>0</v>
      </c>
      <c r="Q2660" s="47">
        <v>0</v>
      </c>
      <c r="R2660" s="47">
        <v>0</v>
      </c>
      <c r="S2660" s="47">
        <v>425</v>
      </c>
      <c r="T2660" s="47">
        <v>382.5</v>
      </c>
      <c r="U2660" s="47">
        <v>382.5</v>
      </c>
      <c r="V2660" t="s">
        <v>71</v>
      </c>
      <c r="W2660" t="s">
        <v>72</v>
      </c>
      <c r="X2660"/>
      <c r="Y2660" t="s">
        <v>240</v>
      </c>
      <c r="Z2660" s="43" t="str">
        <f>Raw_data[[#This Row],[Month]]&amp;Raw_data[[#This Row],[Locations]]&amp;Raw_data[[#This Row],[Looker2]]</f>
        <v>45292Garden OaksRTC</v>
      </c>
      <c r="AA2660" s="44" t="str">
        <f>IFERROR(VLOOKUP(Raw_data[[#This Row],[Description]],'LU Table'!$A$1:$B$50,2,0),"")</f>
        <v>RTC</v>
      </c>
      <c r="AB2660" s="44" t="str">
        <f>TRIM(MID(Raw_data[[#This Row],[Location]],LEN("Positive Recovery- ")+1,LEN(Raw_data[[#This Row],[Location]])))</f>
        <v>Garden Oaks</v>
      </c>
      <c r="AC2660" s="45">
        <f t="shared" si="42"/>
        <v>45292</v>
      </c>
      <c r="AD2660" s="44" t="str">
        <f>VLOOKUP(Raw_data[[#This Row],[Locations]]&amp;Raw_data[[#This Row],[Looker2]],Category!A:E,5,0)</f>
        <v>Company Owned</v>
      </c>
      <c r="AE2660" s="44" t="str">
        <f>Raw_data[[#This Row],[Locations]]&amp;Raw_data[[#This Row],[Looker2]]</f>
        <v>Garden OaksRTC</v>
      </c>
    </row>
    <row r="2661" spans="1:31">
      <c r="A2661" s="15">
        <v>45320</v>
      </c>
      <c r="B2661" s="15">
        <v>45316</v>
      </c>
      <c r="C2661" t="s">
        <v>9</v>
      </c>
      <c r="D2661">
        <v>209187</v>
      </c>
      <c r="E2661" t="s">
        <v>1129</v>
      </c>
      <c r="F2661" t="s">
        <v>284</v>
      </c>
      <c r="G2661" t="s">
        <v>1130</v>
      </c>
      <c r="H2661" t="s">
        <v>151</v>
      </c>
      <c r="I2661" t="s">
        <v>232</v>
      </c>
      <c r="J2661" t="s">
        <v>103</v>
      </c>
      <c r="K2661" t="s">
        <v>57</v>
      </c>
      <c r="L2661" t="s">
        <v>131</v>
      </c>
      <c r="M2661">
        <v>1</v>
      </c>
      <c r="N2661" s="47">
        <v>500</v>
      </c>
      <c r="O2661" s="47">
        <v>0</v>
      </c>
      <c r="P2661" s="47">
        <v>0</v>
      </c>
      <c r="Q2661" s="47">
        <v>0</v>
      </c>
      <c r="R2661" s="47">
        <v>0</v>
      </c>
      <c r="S2661" s="47">
        <v>500</v>
      </c>
      <c r="T2661" s="47">
        <v>450</v>
      </c>
      <c r="U2661" s="47">
        <v>450</v>
      </c>
      <c r="V2661" t="s">
        <v>71</v>
      </c>
      <c r="W2661" t="s">
        <v>72</v>
      </c>
      <c r="X2661"/>
      <c r="Y2661" t="s">
        <v>240</v>
      </c>
      <c r="Z2661" s="43" t="str">
        <f>Raw_data[[#This Row],[Month]]&amp;Raw_data[[#This Row],[Locations]]&amp;Raw_data[[#This Row],[Looker2]]</f>
        <v>45292Hill CountryRTC</v>
      </c>
      <c r="AA2661" s="44" t="str">
        <f>IFERROR(VLOOKUP(Raw_data[[#This Row],[Description]],'LU Table'!$A$1:$B$50,2,0),"")</f>
        <v>RTC</v>
      </c>
      <c r="AB2661" s="44" t="str">
        <f>TRIM(MID(Raw_data[[#This Row],[Location]],LEN("Positive Recovery- ")+1,LEN(Raw_data[[#This Row],[Location]])))</f>
        <v>Hill Country</v>
      </c>
      <c r="AC2661" s="45">
        <f t="shared" si="42"/>
        <v>45292</v>
      </c>
      <c r="AD2661" s="44" t="str">
        <f>VLOOKUP(Raw_data[[#This Row],[Locations]]&amp;Raw_data[[#This Row],[Looker2]],Category!A:E,5,0)</f>
        <v>Company Owned</v>
      </c>
      <c r="AE2661" s="44" t="str">
        <f>Raw_data[[#This Row],[Locations]]&amp;Raw_data[[#This Row],[Looker2]]</f>
        <v>Hill CountryRTC</v>
      </c>
    </row>
    <row r="2662" spans="1:31">
      <c r="A2662" s="15">
        <v>45320</v>
      </c>
      <c r="B2662" s="15">
        <v>45316</v>
      </c>
      <c r="C2662" t="s">
        <v>9</v>
      </c>
      <c r="D2662">
        <v>209188</v>
      </c>
      <c r="E2662" t="s">
        <v>963</v>
      </c>
      <c r="F2662" t="s">
        <v>964</v>
      </c>
      <c r="G2662" t="s">
        <v>965</v>
      </c>
      <c r="H2662" t="s">
        <v>151</v>
      </c>
      <c r="I2662" t="s">
        <v>232</v>
      </c>
      <c r="J2662" t="s">
        <v>87</v>
      </c>
      <c r="K2662" t="s">
        <v>16</v>
      </c>
      <c r="L2662" t="s">
        <v>130</v>
      </c>
      <c r="M2662">
        <v>1</v>
      </c>
      <c r="N2662" s="47">
        <v>470</v>
      </c>
      <c r="O2662" s="47">
        <v>0</v>
      </c>
      <c r="P2662" s="47">
        <v>0</v>
      </c>
      <c r="Q2662" s="47">
        <v>0</v>
      </c>
      <c r="R2662" s="47">
        <v>0</v>
      </c>
      <c r="S2662" s="47">
        <v>470</v>
      </c>
      <c r="T2662" s="47">
        <v>423</v>
      </c>
      <c r="U2662" s="47">
        <v>423</v>
      </c>
      <c r="V2662" t="s">
        <v>71</v>
      </c>
      <c r="W2662" t="s">
        <v>72</v>
      </c>
      <c r="X2662"/>
      <c r="Y2662" t="s">
        <v>240</v>
      </c>
      <c r="Z2662" s="43" t="str">
        <f>Raw_data[[#This Row],[Month]]&amp;Raw_data[[#This Row],[Locations]]&amp;Raw_data[[#This Row],[Looker2]]</f>
        <v>45292Garden OaksRTC</v>
      </c>
      <c r="AA2662" s="44" t="str">
        <f>IFERROR(VLOOKUP(Raw_data[[#This Row],[Description]],'LU Table'!$A$1:$B$50,2,0),"")</f>
        <v>RTC</v>
      </c>
      <c r="AB2662" s="44" t="str">
        <f>TRIM(MID(Raw_data[[#This Row],[Location]],LEN("Positive Recovery- ")+1,LEN(Raw_data[[#This Row],[Location]])))</f>
        <v>Garden Oaks</v>
      </c>
      <c r="AC2662" s="45">
        <f t="shared" si="42"/>
        <v>45292</v>
      </c>
      <c r="AD2662" s="44" t="str">
        <f>VLOOKUP(Raw_data[[#This Row],[Locations]]&amp;Raw_data[[#This Row],[Looker2]],Category!A:E,5,0)</f>
        <v>Company Owned</v>
      </c>
      <c r="AE2662" s="44" t="str">
        <f>Raw_data[[#This Row],[Locations]]&amp;Raw_data[[#This Row],[Looker2]]</f>
        <v>Garden OaksRTC</v>
      </c>
    </row>
    <row r="2663" spans="1:31">
      <c r="A2663" s="15">
        <v>45320</v>
      </c>
      <c r="B2663" s="15">
        <v>45316</v>
      </c>
      <c r="C2663" t="s">
        <v>9</v>
      </c>
      <c r="D2663">
        <v>209189</v>
      </c>
      <c r="E2663" t="s">
        <v>598</v>
      </c>
      <c r="F2663" t="s">
        <v>363</v>
      </c>
      <c r="G2663" t="s">
        <v>599</v>
      </c>
      <c r="H2663" t="s">
        <v>154</v>
      </c>
      <c r="I2663" t="s">
        <v>232</v>
      </c>
      <c r="J2663" t="s">
        <v>93</v>
      </c>
      <c r="K2663" t="s">
        <v>107</v>
      </c>
      <c r="L2663" t="s">
        <v>131</v>
      </c>
      <c r="M2663">
        <v>1</v>
      </c>
      <c r="N2663" s="47">
        <v>530</v>
      </c>
      <c r="O2663" s="47">
        <v>0</v>
      </c>
      <c r="P2663" s="47">
        <v>0</v>
      </c>
      <c r="Q2663" s="47">
        <v>0</v>
      </c>
      <c r="R2663" s="47">
        <v>0</v>
      </c>
      <c r="S2663" s="47">
        <v>0</v>
      </c>
      <c r="T2663" s="47">
        <v>477</v>
      </c>
      <c r="U2663" s="47">
        <v>-53</v>
      </c>
      <c r="V2663" t="s">
        <v>71</v>
      </c>
      <c r="W2663" t="s">
        <v>72</v>
      </c>
      <c r="X2663"/>
      <c r="Y2663" t="s">
        <v>240</v>
      </c>
      <c r="Z2663" s="43" t="str">
        <f>Raw_data[[#This Row],[Month]]&amp;Raw_data[[#This Row],[Locations]]&amp;Raw_data[[#This Row],[Looker2]]</f>
        <v>45292Dallas Ft WorthRTC</v>
      </c>
      <c r="AA2663" s="44" t="str">
        <f>IFERROR(VLOOKUP(Raw_data[[#This Row],[Description]],'LU Table'!$A$1:$B$50,2,0),"")</f>
        <v>RTC</v>
      </c>
      <c r="AB2663" s="44" t="str">
        <f>TRIM(MID(Raw_data[[#This Row],[Location]],LEN("Positive Recovery- ")+1,LEN(Raw_data[[#This Row],[Location]])))</f>
        <v>Dallas Ft Worth</v>
      </c>
      <c r="AC2663" s="45">
        <f t="shared" si="42"/>
        <v>45292</v>
      </c>
      <c r="AD2663" s="44" t="str">
        <f>VLOOKUP(Raw_data[[#This Row],[Locations]]&amp;Raw_data[[#This Row],[Looker2]],Category!A:E,5,0)</f>
        <v>Company Owned</v>
      </c>
      <c r="AE2663" s="44" t="str">
        <f>Raw_data[[#This Row],[Locations]]&amp;Raw_data[[#This Row],[Looker2]]</f>
        <v>Dallas Ft WorthRTC</v>
      </c>
    </row>
    <row r="2664" spans="1:31">
      <c r="A2664" s="15">
        <v>45320</v>
      </c>
      <c r="B2664" s="15">
        <v>45316</v>
      </c>
      <c r="C2664" t="s">
        <v>9</v>
      </c>
      <c r="D2664">
        <v>209190</v>
      </c>
      <c r="E2664" t="s">
        <v>1058</v>
      </c>
      <c r="F2664" t="s">
        <v>1059</v>
      </c>
      <c r="G2664" t="s">
        <v>1060</v>
      </c>
      <c r="H2664" t="s">
        <v>151</v>
      </c>
      <c r="I2664" t="s">
        <v>232</v>
      </c>
      <c r="J2664" t="s">
        <v>89</v>
      </c>
      <c r="K2664" t="s">
        <v>16</v>
      </c>
      <c r="L2664" t="s">
        <v>131</v>
      </c>
      <c r="M2664">
        <v>1</v>
      </c>
      <c r="N2664" s="47">
        <v>425</v>
      </c>
      <c r="O2664" s="47">
        <v>0</v>
      </c>
      <c r="P2664" s="47">
        <v>0</v>
      </c>
      <c r="Q2664" s="47">
        <v>0</v>
      </c>
      <c r="R2664" s="47">
        <v>0</v>
      </c>
      <c r="S2664" s="47">
        <v>425</v>
      </c>
      <c r="T2664" s="47">
        <v>382.5</v>
      </c>
      <c r="U2664" s="47">
        <v>382.5</v>
      </c>
      <c r="V2664" t="s">
        <v>71</v>
      </c>
      <c r="W2664" t="s">
        <v>72</v>
      </c>
      <c r="X2664"/>
      <c r="Y2664" t="s">
        <v>240</v>
      </c>
      <c r="Z2664" s="43" t="str">
        <f>Raw_data[[#This Row],[Month]]&amp;Raw_data[[#This Row],[Locations]]&amp;Raw_data[[#This Row],[Looker2]]</f>
        <v>45292Garden OaksRTC</v>
      </c>
      <c r="AA2664" s="44" t="str">
        <f>IFERROR(VLOOKUP(Raw_data[[#This Row],[Description]],'LU Table'!$A$1:$B$50,2,0),"")</f>
        <v>RTC</v>
      </c>
      <c r="AB2664" s="44" t="str">
        <f>TRIM(MID(Raw_data[[#This Row],[Location]],LEN("Positive Recovery- ")+1,LEN(Raw_data[[#This Row],[Location]])))</f>
        <v>Garden Oaks</v>
      </c>
      <c r="AC2664" s="45">
        <f t="shared" si="42"/>
        <v>45292</v>
      </c>
      <c r="AD2664" s="44" t="str">
        <f>VLOOKUP(Raw_data[[#This Row],[Locations]]&amp;Raw_data[[#This Row],[Looker2]],Category!A:E,5,0)</f>
        <v>Company Owned</v>
      </c>
      <c r="AE2664" s="44" t="str">
        <f>Raw_data[[#This Row],[Locations]]&amp;Raw_data[[#This Row],[Looker2]]</f>
        <v>Garden OaksRTC</v>
      </c>
    </row>
    <row r="2665" spans="1:31">
      <c r="A2665" s="15">
        <v>45320</v>
      </c>
      <c r="B2665" s="15">
        <v>45316</v>
      </c>
      <c r="C2665" t="s">
        <v>9</v>
      </c>
      <c r="D2665">
        <v>209191</v>
      </c>
      <c r="E2665" t="s">
        <v>1126</v>
      </c>
      <c r="F2665" t="s">
        <v>439</v>
      </c>
      <c r="G2665" t="s">
        <v>604</v>
      </c>
      <c r="H2665" t="s">
        <v>155</v>
      </c>
      <c r="I2665" t="s">
        <v>232</v>
      </c>
      <c r="J2665" t="s">
        <v>88</v>
      </c>
      <c r="K2665" t="s">
        <v>57</v>
      </c>
      <c r="L2665" t="s">
        <v>130</v>
      </c>
      <c r="M2665">
        <v>1</v>
      </c>
      <c r="N2665" s="47">
        <v>700</v>
      </c>
      <c r="O2665" s="47">
        <v>0</v>
      </c>
      <c r="P2665" s="47">
        <v>0</v>
      </c>
      <c r="Q2665" s="47">
        <v>0</v>
      </c>
      <c r="R2665" s="47">
        <v>0</v>
      </c>
      <c r="S2665" s="47">
        <v>700</v>
      </c>
      <c r="T2665" s="47">
        <v>630</v>
      </c>
      <c r="U2665" s="47">
        <v>630</v>
      </c>
      <c r="V2665" t="s">
        <v>71</v>
      </c>
      <c r="W2665" t="s">
        <v>72</v>
      </c>
      <c r="X2665"/>
      <c r="Y2665" t="s">
        <v>240</v>
      </c>
      <c r="Z2665" s="43" t="str">
        <f>Raw_data[[#This Row],[Month]]&amp;Raw_data[[#This Row],[Locations]]&amp;Raw_data[[#This Row],[Looker2]]</f>
        <v>45292Hill CountryDetox</v>
      </c>
      <c r="AA2665" s="44" t="str">
        <f>IFERROR(VLOOKUP(Raw_data[[#This Row],[Description]],'LU Table'!$A$1:$B$50,2,0),"")</f>
        <v>Detox</v>
      </c>
      <c r="AB2665" s="44" t="str">
        <f>TRIM(MID(Raw_data[[#This Row],[Location]],LEN("Positive Recovery- ")+1,LEN(Raw_data[[#This Row],[Location]])))</f>
        <v>Hill Country</v>
      </c>
      <c r="AC2665" s="45">
        <f t="shared" si="42"/>
        <v>45292</v>
      </c>
      <c r="AD2665" s="44" t="str">
        <f>VLOOKUP(Raw_data[[#This Row],[Locations]]&amp;Raw_data[[#This Row],[Looker2]],Category!A:E,5,0)</f>
        <v>Company Owned</v>
      </c>
      <c r="AE2665" s="44" t="str">
        <f>Raw_data[[#This Row],[Locations]]&amp;Raw_data[[#This Row],[Looker2]]</f>
        <v>Hill CountryDetox</v>
      </c>
    </row>
    <row r="2666" spans="1:31">
      <c r="A2666" s="15">
        <v>45320</v>
      </c>
      <c r="B2666" s="15">
        <v>45316</v>
      </c>
      <c r="C2666" t="s">
        <v>9</v>
      </c>
      <c r="D2666">
        <v>209192</v>
      </c>
      <c r="E2666" t="s">
        <v>1134</v>
      </c>
      <c r="F2666" t="s">
        <v>269</v>
      </c>
      <c r="G2666" t="s">
        <v>718</v>
      </c>
      <c r="H2666" t="s">
        <v>151</v>
      </c>
      <c r="I2666" t="s">
        <v>232</v>
      </c>
      <c r="J2666" t="s">
        <v>89</v>
      </c>
      <c r="K2666" t="s">
        <v>16</v>
      </c>
      <c r="L2666" t="s">
        <v>131</v>
      </c>
      <c r="M2666">
        <v>1</v>
      </c>
      <c r="N2666" s="47">
        <v>425</v>
      </c>
      <c r="O2666" s="47">
        <v>0</v>
      </c>
      <c r="P2666" s="47">
        <v>0</v>
      </c>
      <c r="Q2666" s="47">
        <v>0</v>
      </c>
      <c r="R2666" s="47">
        <v>0</v>
      </c>
      <c r="S2666" s="47">
        <v>425</v>
      </c>
      <c r="T2666" s="47">
        <v>382.5</v>
      </c>
      <c r="U2666" s="47">
        <v>382.5</v>
      </c>
      <c r="V2666" t="s">
        <v>71</v>
      </c>
      <c r="W2666" t="s">
        <v>72</v>
      </c>
      <c r="X2666"/>
      <c r="Y2666" t="s">
        <v>240</v>
      </c>
      <c r="Z2666" s="43" t="str">
        <f>Raw_data[[#This Row],[Month]]&amp;Raw_data[[#This Row],[Locations]]&amp;Raw_data[[#This Row],[Looker2]]</f>
        <v>45292Garden OaksRTC</v>
      </c>
      <c r="AA2666" s="44" t="str">
        <f>IFERROR(VLOOKUP(Raw_data[[#This Row],[Description]],'LU Table'!$A$1:$B$50,2,0),"")</f>
        <v>RTC</v>
      </c>
      <c r="AB2666" s="44" t="str">
        <f>TRIM(MID(Raw_data[[#This Row],[Location]],LEN("Positive Recovery- ")+1,LEN(Raw_data[[#This Row],[Location]])))</f>
        <v>Garden Oaks</v>
      </c>
      <c r="AC2666" s="45">
        <f t="shared" si="42"/>
        <v>45292</v>
      </c>
      <c r="AD2666" s="44" t="str">
        <f>VLOOKUP(Raw_data[[#This Row],[Locations]]&amp;Raw_data[[#This Row],[Looker2]],Category!A:E,5,0)</f>
        <v>Company Owned</v>
      </c>
      <c r="AE2666" s="44" t="str">
        <f>Raw_data[[#This Row],[Locations]]&amp;Raw_data[[#This Row],[Looker2]]</f>
        <v>Garden OaksRTC</v>
      </c>
    </row>
    <row r="2667" spans="1:31">
      <c r="A2667" s="15">
        <v>45320</v>
      </c>
      <c r="B2667" s="15">
        <v>45316</v>
      </c>
      <c r="C2667" t="s">
        <v>9</v>
      </c>
      <c r="D2667">
        <v>209193</v>
      </c>
      <c r="E2667" t="s">
        <v>1003</v>
      </c>
      <c r="F2667" t="s">
        <v>491</v>
      </c>
      <c r="G2667" t="s">
        <v>393</v>
      </c>
      <c r="H2667" t="s">
        <v>151</v>
      </c>
      <c r="I2667" t="s">
        <v>232</v>
      </c>
      <c r="J2667" t="s">
        <v>87</v>
      </c>
      <c r="K2667" t="s">
        <v>107</v>
      </c>
      <c r="L2667" t="s">
        <v>130</v>
      </c>
      <c r="M2667">
        <v>1</v>
      </c>
      <c r="N2667" s="47">
        <v>470</v>
      </c>
      <c r="O2667" s="47">
        <v>0</v>
      </c>
      <c r="P2667" s="47">
        <v>0</v>
      </c>
      <c r="Q2667" s="47">
        <v>0</v>
      </c>
      <c r="R2667" s="47">
        <v>0</v>
      </c>
      <c r="S2667" s="47">
        <v>470</v>
      </c>
      <c r="T2667" s="47">
        <v>423</v>
      </c>
      <c r="U2667" s="47">
        <v>423</v>
      </c>
      <c r="V2667" t="s">
        <v>71</v>
      </c>
      <c r="W2667" t="s">
        <v>72</v>
      </c>
      <c r="X2667"/>
      <c r="Y2667" t="s">
        <v>240</v>
      </c>
      <c r="Z2667" s="43" t="str">
        <f>Raw_data[[#This Row],[Month]]&amp;Raw_data[[#This Row],[Locations]]&amp;Raw_data[[#This Row],[Looker2]]</f>
        <v>45292Dallas Ft WorthRTC</v>
      </c>
      <c r="AA2667" s="44" t="str">
        <f>IFERROR(VLOOKUP(Raw_data[[#This Row],[Description]],'LU Table'!$A$1:$B$50,2,0),"")</f>
        <v>RTC</v>
      </c>
      <c r="AB2667" s="44" t="str">
        <f>TRIM(MID(Raw_data[[#This Row],[Location]],LEN("Positive Recovery- ")+1,LEN(Raw_data[[#This Row],[Location]])))</f>
        <v>Dallas Ft Worth</v>
      </c>
      <c r="AC2667" s="45">
        <f t="shared" si="42"/>
        <v>45292</v>
      </c>
      <c r="AD2667" s="44" t="str">
        <f>VLOOKUP(Raw_data[[#This Row],[Locations]]&amp;Raw_data[[#This Row],[Looker2]],Category!A:E,5,0)</f>
        <v>Company Owned</v>
      </c>
      <c r="AE2667" s="44" t="str">
        <f>Raw_data[[#This Row],[Locations]]&amp;Raw_data[[#This Row],[Looker2]]</f>
        <v>Dallas Ft WorthRTC</v>
      </c>
    </row>
    <row r="2668" spans="1:31">
      <c r="A2668" s="15">
        <v>45320</v>
      </c>
      <c r="B2668" s="15">
        <v>45316</v>
      </c>
      <c r="C2668" t="s">
        <v>9</v>
      </c>
      <c r="D2668">
        <v>209194</v>
      </c>
      <c r="E2668" t="s">
        <v>807</v>
      </c>
      <c r="F2668" t="s">
        <v>405</v>
      </c>
      <c r="G2668" t="s">
        <v>808</v>
      </c>
      <c r="H2668" t="s">
        <v>173</v>
      </c>
      <c r="I2668" t="s">
        <v>232</v>
      </c>
      <c r="J2668" t="s">
        <v>96</v>
      </c>
      <c r="K2668" t="s">
        <v>57</v>
      </c>
      <c r="L2668" t="s">
        <v>128</v>
      </c>
      <c r="M2668">
        <v>1</v>
      </c>
      <c r="N2668" s="47">
        <v>364</v>
      </c>
      <c r="O2668" s="47">
        <v>0</v>
      </c>
      <c r="P2668" s="47">
        <v>0</v>
      </c>
      <c r="Q2668" s="47">
        <v>0</v>
      </c>
      <c r="R2668" s="47">
        <v>0</v>
      </c>
      <c r="S2668" s="47">
        <v>0</v>
      </c>
      <c r="T2668" s="47">
        <v>327.60000000000002</v>
      </c>
      <c r="U2668" s="47">
        <v>327.60000000000002</v>
      </c>
      <c r="V2668" t="s">
        <v>71</v>
      </c>
      <c r="W2668" t="s">
        <v>72</v>
      </c>
      <c r="X2668"/>
      <c r="Y2668" t="s">
        <v>240</v>
      </c>
      <c r="Z2668" s="43" t="str">
        <f>Raw_data[[#This Row],[Month]]&amp;Raw_data[[#This Row],[Locations]]&amp;Raw_data[[#This Row],[Looker2]]</f>
        <v>45292Hill CountryRTC</v>
      </c>
      <c r="AA2668" s="44" t="str">
        <f>IFERROR(VLOOKUP(Raw_data[[#This Row],[Description]],'LU Table'!$A$1:$B$50,2,0),"")</f>
        <v>RTC</v>
      </c>
      <c r="AB2668" s="44" t="str">
        <f>TRIM(MID(Raw_data[[#This Row],[Location]],LEN("Positive Recovery- ")+1,LEN(Raw_data[[#This Row],[Location]])))</f>
        <v>Hill Country</v>
      </c>
      <c r="AC2668" s="45">
        <f t="shared" si="42"/>
        <v>45292</v>
      </c>
      <c r="AD2668" s="44" t="str">
        <f>VLOOKUP(Raw_data[[#This Row],[Locations]]&amp;Raw_data[[#This Row],[Looker2]],Category!A:E,5,0)</f>
        <v>Company Owned</v>
      </c>
      <c r="AE2668" s="44" t="str">
        <f>Raw_data[[#This Row],[Locations]]&amp;Raw_data[[#This Row],[Looker2]]</f>
        <v>Hill CountryRTC</v>
      </c>
    </row>
    <row r="2669" spans="1:31">
      <c r="A2669" s="15">
        <v>45320</v>
      </c>
      <c r="B2669" s="15">
        <v>45316</v>
      </c>
      <c r="C2669" t="s">
        <v>9</v>
      </c>
      <c r="D2669">
        <v>209195</v>
      </c>
      <c r="E2669" t="s">
        <v>1155</v>
      </c>
      <c r="F2669" t="s">
        <v>690</v>
      </c>
      <c r="G2669" t="s">
        <v>1156</v>
      </c>
      <c r="H2669" t="s">
        <v>151</v>
      </c>
      <c r="I2669" t="s">
        <v>232</v>
      </c>
      <c r="J2669" t="s">
        <v>932</v>
      </c>
      <c r="K2669" t="s">
        <v>16</v>
      </c>
      <c r="L2669" t="s">
        <v>131</v>
      </c>
      <c r="M2669">
        <v>1</v>
      </c>
      <c r="N2669" s="47">
        <v>550</v>
      </c>
      <c r="O2669" s="47">
        <v>0</v>
      </c>
      <c r="P2669" s="47">
        <v>0</v>
      </c>
      <c r="Q2669" s="47">
        <v>0</v>
      </c>
      <c r="R2669" s="47">
        <v>0</v>
      </c>
      <c r="S2669" s="47">
        <v>550</v>
      </c>
      <c r="T2669" s="47">
        <v>495</v>
      </c>
      <c r="U2669" s="47">
        <v>495</v>
      </c>
      <c r="V2669" t="s">
        <v>71</v>
      </c>
      <c r="W2669" t="s">
        <v>72</v>
      </c>
      <c r="X2669"/>
      <c r="Y2669" t="s">
        <v>240</v>
      </c>
      <c r="Z2669" s="43" t="str">
        <f>Raw_data[[#This Row],[Month]]&amp;Raw_data[[#This Row],[Locations]]&amp;Raw_data[[#This Row],[Looker2]]</f>
        <v>45292Garden OaksRTC</v>
      </c>
      <c r="AA2669" s="44" t="str">
        <f>IFERROR(VLOOKUP(Raw_data[[#This Row],[Description]],'LU Table'!$A$1:$B$50,2,0),"")</f>
        <v>RTC</v>
      </c>
      <c r="AB2669" s="44" t="str">
        <f>TRIM(MID(Raw_data[[#This Row],[Location]],LEN("Positive Recovery- ")+1,LEN(Raw_data[[#This Row],[Location]])))</f>
        <v>Garden Oaks</v>
      </c>
      <c r="AC2669" s="45">
        <f t="shared" si="42"/>
        <v>45292</v>
      </c>
      <c r="AD2669" s="44" t="str">
        <f>VLOOKUP(Raw_data[[#This Row],[Locations]]&amp;Raw_data[[#This Row],[Looker2]],Category!A:E,5,0)</f>
        <v>Company Owned</v>
      </c>
      <c r="AE2669" s="44" t="str">
        <f>Raw_data[[#This Row],[Locations]]&amp;Raw_data[[#This Row],[Looker2]]</f>
        <v>Garden OaksRTC</v>
      </c>
    </row>
    <row r="2670" spans="1:31">
      <c r="A2670" s="15">
        <v>45320</v>
      </c>
      <c r="B2670" s="15">
        <v>45316</v>
      </c>
      <c r="C2670" t="s">
        <v>9</v>
      </c>
      <c r="D2670">
        <v>209196</v>
      </c>
      <c r="E2670" t="s">
        <v>228</v>
      </c>
      <c r="F2670" t="s">
        <v>377</v>
      </c>
      <c r="G2670" t="s">
        <v>542</v>
      </c>
      <c r="H2670" t="s">
        <v>151</v>
      </c>
      <c r="I2670" t="s">
        <v>232</v>
      </c>
      <c r="J2670" t="s">
        <v>17</v>
      </c>
      <c r="K2670" t="s">
        <v>16</v>
      </c>
      <c r="L2670" t="s">
        <v>131</v>
      </c>
      <c r="M2670">
        <v>1</v>
      </c>
      <c r="N2670" s="47">
        <v>400</v>
      </c>
      <c r="O2670" s="47">
        <v>0</v>
      </c>
      <c r="P2670" s="47">
        <v>0</v>
      </c>
      <c r="Q2670" s="47">
        <v>0</v>
      </c>
      <c r="R2670" s="47">
        <v>0</v>
      </c>
      <c r="S2670" s="47">
        <v>0</v>
      </c>
      <c r="T2670" s="47">
        <v>400</v>
      </c>
      <c r="U2670" s="47">
        <v>0</v>
      </c>
      <c r="V2670" t="s">
        <v>71</v>
      </c>
      <c r="W2670" t="s">
        <v>72</v>
      </c>
      <c r="X2670"/>
      <c r="Y2670" t="s">
        <v>240</v>
      </c>
      <c r="Z2670" s="43" t="str">
        <f>Raw_data[[#This Row],[Month]]&amp;Raw_data[[#This Row],[Locations]]&amp;Raw_data[[#This Row],[Looker2]]</f>
        <v>45292Garden OaksRTC</v>
      </c>
      <c r="AA2670" s="44" t="str">
        <f>IFERROR(VLOOKUP(Raw_data[[#This Row],[Description]],'LU Table'!$A$1:$B$50,2,0),"")</f>
        <v>RTC</v>
      </c>
      <c r="AB2670" s="44" t="str">
        <f>TRIM(MID(Raw_data[[#This Row],[Location]],LEN("Positive Recovery- ")+1,LEN(Raw_data[[#This Row],[Location]])))</f>
        <v>Garden Oaks</v>
      </c>
      <c r="AC2670" s="45">
        <f t="shared" si="42"/>
        <v>45292</v>
      </c>
      <c r="AD2670" s="44" t="str">
        <f>VLOOKUP(Raw_data[[#This Row],[Locations]]&amp;Raw_data[[#This Row],[Looker2]],Category!A:E,5,0)</f>
        <v>Company Owned</v>
      </c>
      <c r="AE2670" s="44" t="str">
        <f>Raw_data[[#This Row],[Locations]]&amp;Raw_data[[#This Row],[Looker2]]</f>
        <v>Garden OaksRTC</v>
      </c>
    </row>
    <row r="2671" spans="1:31">
      <c r="A2671" s="15">
        <v>45320</v>
      </c>
      <c r="B2671" s="15">
        <v>45316</v>
      </c>
      <c r="C2671" t="s">
        <v>9</v>
      </c>
      <c r="D2671">
        <v>209197</v>
      </c>
      <c r="E2671" t="s">
        <v>991</v>
      </c>
      <c r="F2671" t="s">
        <v>992</v>
      </c>
      <c r="G2671" t="s">
        <v>993</v>
      </c>
      <c r="H2671" t="s">
        <v>152</v>
      </c>
      <c r="I2671" t="s">
        <v>232</v>
      </c>
      <c r="J2671" t="s">
        <v>90</v>
      </c>
      <c r="K2671" t="s">
        <v>16</v>
      </c>
      <c r="L2671" t="s">
        <v>131</v>
      </c>
      <c r="M2671">
        <v>1</v>
      </c>
      <c r="N2671" s="47">
        <v>535</v>
      </c>
      <c r="O2671" s="47">
        <v>0</v>
      </c>
      <c r="P2671" s="47">
        <v>0</v>
      </c>
      <c r="Q2671" s="47">
        <v>0</v>
      </c>
      <c r="R2671" s="47">
        <v>0</v>
      </c>
      <c r="S2671" s="47">
        <v>15</v>
      </c>
      <c r="T2671" s="47">
        <v>481.5</v>
      </c>
      <c r="U2671" s="47">
        <v>91.5</v>
      </c>
      <c r="V2671" t="s">
        <v>71</v>
      </c>
      <c r="W2671" t="s">
        <v>72</v>
      </c>
      <c r="X2671"/>
      <c r="Y2671" t="s">
        <v>240</v>
      </c>
      <c r="Z2671" s="43" t="str">
        <f>Raw_data[[#This Row],[Month]]&amp;Raw_data[[#This Row],[Locations]]&amp;Raw_data[[#This Row],[Looker2]]</f>
        <v>45292Garden OaksRTC</v>
      </c>
      <c r="AA2671" s="44" t="str">
        <f>IFERROR(VLOOKUP(Raw_data[[#This Row],[Description]],'LU Table'!$A$1:$B$50,2,0),"")</f>
        <v>RTC</v>
      </c>
      <c r="AB2671" s="44" t="str">
        <f>TRIM(MID(Raw_data[[#This Row],[Location]],LEN("Positive Recovery- ")+1,LEN(Raw_data[[#This Row],[Location]])))</f>
        <v>Garden Oaks</v>
      </c>
      <c r="AC2671" s="45">
        <f t="shared" si="42"/>
        <v>45292</v>
      </c>
      <c r="AD2671" s="44" t="str">
        <f>VLOOKUP(Raw_data[[#This Row],[Locations]]&amp;Raw_data[[#This Row],[Looker2]],Category!A:E,5,0)</f>
        <v>Company Owned</v>
      </c>
      <c r="AE2671" s="44" t="str">
        <f>Raw_data[[#This Row],[Locations]]&amp;Raw_data[[#This Row],[Looker2]]</f>
        <v>Garden OaksRTC</v>
      </c>
    </row>
    <row r="2672" spans="1:31">
      <c r="A2672" s="15">
        <v>45320</v>
      </c>
      <c r="B2672" s="15">
        <v>45316</v>
      </c>
      <c r="C2672" t="s">
        <v>9</v>
      </c>
      <c r="D2672">
        <v>209198</v>
      </c>
      <c r="E2672" t="s">
        <v>975</v>
      </c>
      <c r="F2672" t="s">
        <v>255</v>
      </c>
      <c r="G2672" t="s">
        <v>976</v>
      </c>
      <c r="H2672" t="s">
        <v>627</v>
      </c>
      <c r="I2672" t="s">
        <v>232</v>
      </c>
      <c r="J2672" t="s">
        <v>94</v>
      </c>
      <c r="K2672" t="s">
        <v>16</v>
      </c>
      <c r="L2672" t="s">
        <v>130</v>
      </c>
      <c r="M2672">
        <v>1</v>
      </c>
      <c r="N2672" s="47">
        <v>495</v>
      </c>
      <c r="O2672" s="47">
        <v>0</v>
      </c>
      <c r="P2672" s="47">
        <v>0</v>
      </c>
      <c r="Q2672" s="47">
        <v>0</v>
      </c>
      <c r="R2672" s="47">
        <v>0</v>
      </c>
      <c r="S2672" s="47">
        <v>495</v>
      </c>
      <c r="T2672" s="47">
        <v>445.5</v>
      </c>
      <c r="U2672" s="47">
        <v>445.5</v>
      </c>
      <c r="V2672" t="s">
        <v>71</v>
      </c>
      <c r="W2672" t="s">
        <v>72</v>
      </c>
      <c r="X2672"/>
      <c r="Y2672" t="s">
        <v>240</v>
      </c>
      <c r="Z2672" s="43" t="str">
        <f>Raw_data[[#This Row],[Month]]&amp;Raw_data[[#This Row],[Locations]]&amp;Raw_data[[#This Row],[Looker2]]</f>
        <v>45292Garden OaksRTC</v>
      </c>
      <c r="AA2672" s="44" t="str">
        <f>IFERROR(VLOOKUP(Raw_data[[#This Row],[Description]],'LU Table'!$A$1:$B$50,2,0),"")</f>
        <v>RTC</v>
      </c>
      <c r="AB2672" s="44" t="str">
        <f>TRIM(MID(Raw_data[[#This Row],[Location]],LEN("Positive Recovery- ")+1,LEN(Raw_data[[#This Row],[Location]])))</f>
        <v>Garden Oaks</v>
      </c>
      <c r="AC2672" s="45">
        <f t="shared" si="42"/>
        <v>45292</v>
      </c>
      <c r="AD2672" s="44" t="str">
        <f>VLOOKUP(Raw_data[[#This Row],[Locations]]&amp;Raw_data[[#This Row],[Looker2]],Category!A:E,5,0)</f>
        <v>Company Owned</v>
      </c>
      <c r="AE2672" s="44" t="str">
        <f>Raw_data[[#This Row],[Locations]]&amp;Raw_data[[#This Row],[Looker2]]</f>
        <v>Garden OaksRTC</v>
      </c>
    </row>
    <row r="2673" spans="1:31">
      <c r="A2673" s="15">
        <v>45320</v>
      </c>
      <c r="B2673" s="15">
        <v>45316</v>
      </c>
      <c r="C2673" t="s">
        <v>9</v>
      </c>
      <c r="D2673">
        <v>209199</v>
      </c>
      <c r="E2673" t="s">
        <v>99</v>
      </c>
      <c r="F2673" t="s">
        <v>278</v>
      </c>
      <c r="G2673" t="s">
        <v>400</v>
      </c>
      <c r="H2673" t="s">
        <v>156</v>
      </c>
      <c r="I2673" t="s">
        <v>232</v>
      </c>
      <c r="J2673" t="s">
        <v>711</v>
      </c>
      <c r="K2673" t="s">
        <v>16</v>
      </c>
      <c r="L2673" t="s">
        <v>130</v>
      </c>
      <c r="M2673">
        <v>1</v>
      </c>
      <c r="N2673" s="47">
        <v>575.39</v>
      </c>
      <c r="O2673" s="47">
        <v>0</v>
      </c>
      <c r="P2673" s="47">
        <v>0</v>
      </c>
      <c r="Q2673" s="47">
        <v>0</v>
      </c>
      <c r="R2673" s="47">
        <v>0</v>
      </c>
      <c r="S2673" s="47">
        <v>575.39</v>
      </c>
      <c r="T2673" s="47">
        <v>517.85</v>
      </c>
      <c r="U2673" s="47">
        <v>517.85</v>
      </c>
      <c r="V2673" t="s">
        <v>71</v>
      </c>
      <c r="W2673" t="s">
        <v>72</v>
      </c>
      <c r="X2673"/>
      <c r="Y2673" t="s">
        <v>240</v>
      </c>
      <c r="Z2673" s="43" t="str">
        <f>Raw_data[[#This Row],[Month]]&amp;Raw_data[[#This Row],[Locations]]&amp;Raw_data[[#This Row],[Looker2]]</f>
        <v>45292Garden OaksDetox</v>
      </c>
      <c r="AA2673" s="44" t="str">
        <f>IFERROR(VLOOKUP(Raw_data[[#This Row],[Description]],'LU Table'!$A$1:$B$50,2,0),"")</f>
        <v>Detox</v>
      </c>
      <c r="AB2673" s="44" t="str">
        <f>TRIM(MID(Raw_data[[#This Row],[Location]],LEN("Positive Recovery- ")+1,LEN(Raw_data[[#This Row],[Location]])))</f>
        <v>Garden Oaks</v>
      </c>
      <c r="AC2673" s="45">
        <f t="shared" si="42"/>
        <v>45292</v>
      </c>
      <c r="AD2673" s="44" t="str">
        <f>VLOOKUP(Raw_data[[#This Row],[Locations]]&amp;Raw_data[[#This Row],[Looker2]],Category!A:E,5,0)</f>
        <v>Company Owned</v>
      </c>
      <c r="AE2673" s="44" t="str">
        <f>Raw_data[[#This Row],[Locations]]&amp;Raw_data[[#This Row],[Looker2]]</f>
        <v>Garden OaksDetox</v>
      </c>
    </row>
    <row r="2674" spans="1:31">
      <c r="A2674" s="15">
        <v>45320</v>
      </c>
      <c r="B2674" s="15">
        <v>45316</v>
      </c>
      <c r="C2674" t="s">
        <v>9</v>
      </c>
      <c r="D2674">
        <v>209204</v>
      </c>
      <c r="E2674" t="s">
        <v>1159</v>
      </c>
      <c r="F2674" t="s">
        <v>1160</v>
      </c>
      <c r="G2674" t="s">
        <v>1161</v>
      </c>
      <c r="H2674" t="s">
        <v>155</v>
      </c>
      <c r="I2674" t="s">
        <v>232</v>
      </c>
      <c r="J2674" t="s">
        <v>17</v>
      </c>
      <c r="K2674" t="s">
        <v>16</v>
      </c>
      <c r="L2674" t="s">
        <v>130</v>
      </c>
      <c r="M2674">
        <v>1</v>
      </c>
      <c r="N2674" s="47">
        <v>750</v>
      </c>
      <c r="O2674" s="47">
        <v>0</v>
      </c>
      <c r="P2674" s="47">
        <v>0</v>
      </c>
      <c r="Q2674" s="47">
        <v>0</v>
      </c>
      <c r="R2674" s="47">
        <v>0</v>
      </c>
      <c r="S2674" s="47">
        <v>0</v>
      </c>
      <c r="T2674" s="47">
        <v>750</v>
      </c>
      <c r="U2674" s="47">
        <v>0</v>
      </c>
      <c r="V2674" t="s">
        <v>71</v>
      </c>
      <c r="W2674" t="s">
        <v>72</v>
      </c>
      <c r="X2674"/>
      <c r="Y2674" t="s">
        <v>240</v>
      </c>
      <c r="Z2674" s="43" t="str">
        <f>Raw_data[[#This Row],[Month]]&amp;Raw_data[[#This Row],[Locations]]&amp;Raw_data[[#This Row],[Looker2]]</f>
        <v>45292Garden OaksDetox</v>
      </c>
      <c r="AA2674" s="44" t="str">
        <f>IFERROR(VLOOKUP(Raw_data[[#This Row],[Description]],'LU Table'!$A$1:$B$50,2,0),"")</f>
        <v>Detox</v>
      </c>
      <c r="AB2674" s="44" t="str">
        <f>TRIM(MID(Raw_data[[#This Row],[Location]],LEN("Positive Recovery- ")+1,LEN(Raw_data[[#This Row],[Location]])))</f>
        <v>Garden Oaks</v>
      </c>
      <c r="AC2674" s="45">
        <f t="shared" si="42"/>
        <v>45292</v>
      </c>
      <c r="AD2674" s="44" t="str">
        <f>VLOOKUP(Raw_data[[#This Row],[Locations]]&amp;Raw_data[[#This Row],[Looker2]],Category!A:E,5,0)</f>
        <v>Company Owned</v>
      </c>
      <c r="AE2674" s="44" t="str">
        <f>Raw_data[[#This Row],[Locations]]&amp;Raw_data[[#This Row],[Looker2]]</f>
        <v>Garden OaksDetox</v>
      </c>
    </row>
    <row r="2675" spans="1:31">
      <c r="A2675" s="15">
        <v>45320</v>
      </c>
      <c r="B2675" s="15">
        <v>45316</v>
      </c>
      <c r="C2675" t="s">
        <v>9</v>
      </c>
      <c r="D2675">
        <v>209205</v>
      </c>
      <c r="E2675" t="s">
        <v>949</v>
      </c>
      <c r="F2675" t="s">
        <v>950</v>
      </c>
      <c r="G2675" t="s">
        <v>382</v>
      </c>
      <c r="H2675" t="s">
        <v>171</v>
      </c>
      <c r="I2675" t="s">
        <v>232</v>
      </c>
      <c r="J2675" t="s">
        <v>93</v>
      </c>
      <c r="K2675" t="s">
        <v>107</v>
      </c>
      <c r="L2675" t="s">
        <v>131</v>
      </c>
      <c r="M2675">
        <v>1</v>
      </c>
      <c r="N2675" s="47">
        <v>230</v>
      </c>
      <c r="O2675" s="47">
        <v>0</v>
      </c>
      <c r="P2675" s="47">
        <v>0</v>
      </c>
      <c r="Q2675" s="47">
        <v>0</v>
      </c>
      <c r="R2675" s="47">
        <v>0</v>
      </c>
      <c r="S2675" s="47">
        <v>230</v>
      </c>
      <c r="T2675" s="47">
        <v>207</v>
      </c>
      <c r="U2675" s="47">
        <v>207</v>
      </c>
      <c r="V2675" t="s">
        <v>71</v>
      </c>
      <c r="W2675" t="s">
        <v>72</v>
      </c>
      <c r="X2675"/>
      <c r="Y2675" t="s">
        <v>240</v>
      </c>
      <c r="Z2675" s="43" t="str">
        <f>Raw_data[[#This Row],[Month]]&amp;Raw_data[[#This Row],[Locations]]&amp;Raw_data[[#This Row],[Looker2]]</f>
        <v>45292Dallas Ft WorthRTC</v>
      </c>
      <c r="AA2675" s="44" t="str">
        <f>IFERROR(VLOOKUP(Raw_data[[#This Row],[Description]],'LU Table'!$A$1:$B$50,2,0),"")</f>
        <v>RTC</v>
      </c>
      <c r="AB2675" s="44" t="str">
        <f>TRIM(MID(Raw_data[[#This Row],[Location]],LEN("Positive Recovery- ")+1,LEN(Raw_data[[#This Row],[Location]])))</f>
        <v>Dallas Ft Worth</v>
      </c>
      <c r="AC2675" s="45">
        <f t="shared" si="42"/>
        <v>45292</v>
      </c>
      <c r="AD2675" s="44" t="str">
        <f>VLOOKUP(Raw_data[[#This Row],[Locations]]&amp;Raw_data[[#This Row],[Looker2]],Category!A:E,5,0)</f>
        <v>Company Owned</v>
      </c>
      <c r="AE2675" s="44" t="str">
        <f>Raw_data[[#This Row],[Locations]]&amp;Raw_data[[#This Row],[Looker2]]</f>
        <v>Dallas Ft WorthRTC</v>
      </c>
    </row>
    <row r="2676" spans="1:31">
      <c r="A2676" s="15">
        <v>45320</v>
      </c>
      <c r="B2676" s="15">
        <v>45316</v>
      </c>
      <c r="C2676" t="s">
        <v>9</v>
      </c>
      <c r="D2676">
        <v>209206</v>
      </c>
      <c r="E2676" t="s">
        <v>677</v>
      </c>
      <c r="F2676" t="s">
        <v>543</v>
      </c>
      <c r="G2676" t="s">
        <v>508</v>
      </c>
      <c r="H2676" t="s">
        <v>164</v>
      </c>
      <c r="I2676" t="s">
        <v>232</v>
      </c>
      <c r="J2676" t="s">
        <v>88</v>
      </c>
      <c r="K2676" t="s">
        <v>57</v>
      </c>
      <c r="L2676" t="s">
        <v>129</v>
      </c>
      <c r="M2676">
        <v>1</v>
      </c>
      <c r="N2676" s="47">
        <v>400</v>
      </c>
      <c r="O2676" s="47">
        <v>0</v>
      </c>
      <c r="P2676" s="47">
        <v>0</v>
      </c>
      <c r="Q2676" s="47">
        <v>0</v>
      </c>
      <c r="R2676" s="47">
        <v>0</v>
      </c>
      <c r="S2676" s="47">
        <v>400</v>
      </c>
      <c r="T2676" s="47">
        <v>360</v>
      </c>
      <c r="U2676" s="47">
        <v>360</v>
      </c>
      <c r="V2676" t="s">
        <v>71</v>
      </c>
      <c r="W2676" t="s">
        <v>72</v>
      </c>
      <c r="X2676"/>
      <c r="Y2676" t="s">
        <v>240</v>
      </c>
      <c r="Z2676" s="43" t="str">
        <f>Raw_data[[#This Row],[Month]]&amp;Raw_data[[#This Row],[Locations]]&amp;Raw_data[[#This Row],[Looker2]]</f>
        <v>45292Hill CountryRTC</v>
      </c>
      <c r="AA2676" s="44" t="str">
        <f>IFERROR(VLOOKUP(Raw_data[[#This Row],[Description]],'LU Table'!$A$1:$B$50,2,0),"")</f>
        <v>RTC</v>
      </c>
      <c r="AB2676" s="44" t="str">
        <f>TRIM(MID(Raw_data[[#This Row],[Location]],LEN("Positive Recovery- ")+1,LEN(Raw_data[[#This Row],[Location]])))</f>
        <v>Hill Country</v>
      </c>
      <c r="AC2676" s="45">
        <f t="shared" si="42"/>
        <v>45292</v>
      </c>
      <c r="AD2676" s="44" t="str">
        <f>VLOOKUP(Raw_data[[#This Row],[Locations]]&amp;Raw_data[[#This Row],[Looker2]],Category!A:E,5,0)</f>
        <v>Company Owned</v>
      </c>
      <c r="AE2676" s="44" t="str">
        <f>Raw_data[[#This Row],[Locations]]&amp;Raw_data[[#This Row],[Looker2]]</f>
        <v>Hill CountryRTC</v>
      </c>
    </row>
    <row r="2677" spans="1:31">
      <c r="A2677" s="15">
        <v>45320</v>
      </c>
      <c r="B2677" s="15">
        <v>45316</v>
      </c>
      <c r="C2677" t="s">
        <v>9</v>
      </c>
      <c r="D2677">
        <v>209207</v>
      </c>
      <c r="E2677" t="s">
        <v>116</v>
      </c>
      <c r="F2677" t="s">
        <v>272</v>
      </c>
      <c r="G2677" t="s">
        <v>273</v>
      </c>
      <c r="H2677" t="s">
        <v>151</v>
      </c>
      <c r="I2677" t="s">
        <v>232</v>
      </c>
      <c r="J2677" t="s">
        <v>89</v>
      </c>
      <c r="K2677" t="s">
        <v>16</v>
      </c>
      <c r="L2677" t="s">
        <v>131</v>
      </c>
      <c r="M2677">
        <v>1</v>
      </c>
      <c r="N2677" s="47">
        <v>425</v>
      </c>
      <c r="O2677" s="47">
        <v>0</v>
      </c>
      <c r="P2677" s="47">
        <v>0</v>
      </c>
      <c r="Q2677" s="47">
        <v>0</v>
      </c>
      <c r="R2677" s="47">
        <v>0</v>
      </c>
      <c r="S2677" s="47">
        <v>425</v>
      </c>
      <c r="T2677" s="47">
        <v>382.5</v>
      </c>
      <c r="U2677" s="47">
        <v>382.5</v>
      </c>
      <c r="V2677" t="s">
        <v>71</v>
      </c>
      <c r="W2677" t="s">
        <v>72</v>
      </c>
      <c r="X2677"/>
      <c r="Y2677" t="s">
        <v>240</v>
      </c>
      <c r="Z2677" s="43" t="str">
        <f>Raw_data[[#This Row],[Month]]&amp;Raw_data[[#This Row],[Locations]]&amp;Raw_data[[#This Row],[Looker2]]</f>
        <v>45292Garden OaksRTC</v>
      </c>
      <c r="AA2677" s="44" t="str">
        <f>IFERROR(VLOOKUP(Raw_data[[#This Row],[Description]],'LU Table'!$A$1:$B$50,2,0),"")</f>
        <v>RTC</v>
      </c>
      <c r="AB2677" s="44" t="str">
        <f>TRIM(MID(Raw_data[[#This Row],[Location]],LEN("Positive Recovery- ")+1,LEN(Raw_data[[#This Row],[Location]])))</f>
        <v>Garden Oaks</v>
      </c>
      <c r="AC2677" s="45">
        <f t="shared" si="42"/>
        <v>45292</v>
      </c>
      <c r="AD2677" s="44" t="str">
        <f>VLOOKUP(Raw_data[[#This Row],[Locations]]&amp;Raw_data[[#This Row],[Looker2]],Category!A:E,5,0)</f>
        <v>Company Owned</v>
      </c>
      <c r="AE2677" s="44" t="str">
        <f>Raw_data[[#This Row],[Locations]]&amp;Raw_data[[#This Row],[Looker2]]</f>
        <v>Garden OaksRTC</v>
      </c>
    </row>
    <row r="2678" spans="1:31">
      <c r="A2678" s="15">
        <v>45320</v>
      </c>
      <c r="B2678" s="15">
        <v>45316</v>
      </c>
      <c r="C2678" t="s">
        <v>9</v>
      </c>
      <c r="D2678">
        <v>209208</v>
      </c>
      <c r="E2678" t="s">
        <v>1096</v>
      </c>
      <c r="F2678" t="s">
        <v>282</v>
      </c>
      <c r="G2678" t="s">
        <v>1097</v>
      </c>
      <c r="H2678" t="s">
        <v>627</v>
      </c>
      <c r="I2678" t="s">
        <v>232</v>
      </c>
      <c r="J2678" t="s">
        <v>94</v>
      </c>
      <c r="K2678" t="s">
        <v>16</v>
      </c>
      <c r="L2678" t="s">
        <v>130</v>
      </c>
      <c r="M2678">
        <v>1</v>
      </c>
      <c r="N2678" s="47">
        <v>495</v>
      </c>
      <c r="O2678" s="47">
        <v>0</v>
      </c>
      <c r="P2678" s="47">
        <v>0</v>
      </c>
      <c r="Q2678" s="47">
        <v>0</v>
      </c>
      <c r="R2678" s="47">
        <v>0</v>
      </c>
      <c r="S2678" s="47">
        <v>495</v>
      </c>
      <c r="T2678" s="47">
        <v>445.5</v>
      </c>
      <c r="U2678" s="47">
        <v>445.5</v>
      </c>
      <c r="V2678" t="s">
        <v>71</v>
      </c>
      <c r="W2678" t="s">
        <v>72</v>
      </c>
      <c r="X2678"/>
      <c r="Y2678" t="s">
        <v>240</v>
      </c>
      <c r="Z2678" s="43" t="str">
        <f>Raw_data[[#This Row],[Month]]&amp;Raw_data[[#This Row],[Locations]]&amp;Raw_data[[#This Row],[Looker2]]</f>
        <v>45292Garden OaksRTC</v>
      </c>
      <c r="AA2678" s="44" t="str">
        <f>IFERROR(VLOOKUP(Raw_data[[#This Row],[Description]],'LU Table'!$A$1:$B$50,2,0),"")</f>
        <v>RTC</v>
      </c>
      <c r="AB2678" s="44" t="str">
        <f>TRIM(MID(Raw_data[[#This Row],[Location]],LEN("Positive Recovery- ")+1,LEN(Raw_data[[#This Row],[Location]])))</f>
        <v>Garden Oaks</v>
      </c>
      <c r="AC2678" s="45">
        <f t="shared" si="42"/>
        <v>45292</v>
      </c>
      <c r="AD2678" s="44" t="str">
        <f>VLOOKUP(Raw_data[[#This Row],[Locations]]&amp;Raw_data[[#This Row],[Looker2]],Category!A:E,5,0)</f>
        <v>Company Owned</v>
      </c>
      <c r="AE2678" s="44" t="str">
        <f>Raw_data[[#This Row],[Locations]]&amp;Raw_data[[#This Row],[Looker2]]</f>
        <v>Garden OaksRTC</v>
      </c>
    </row>
    <row r="2679" spans="1:31">
      <c r="A2679" s="15">
        <v>45320</v>
      </c>
      <c r="B2679" s="15">
        <v>45316</v>
      </c>
      <c r="C2679" t="s">
        <v>9</v>
      </c>
      <c r="D2679">
        <v>209209</v>
      </c>
      <c r="E2679" t="s">
        <v>1046</v>
      </c>
      <c r="F2679" t="s">
        <v>1047</v>
      </c>
      <c r="G2679" t="s">
        <v>1048</v>
      </c>
      <c r="H2679" t="s">
        <v>164</v>
      </c>
      <c r="I2679"/>
      <c r="J2679" t="s">
        <v>88</v>
      </c>
      <c r="K2679" t="s">
        <v>57</v>
      </c>
      <c r="L2679" t="s">
        <v>131</v>
      </c>
      <c r="M2679">
        <v>1</v>
      </c>
      <c r="N2679" s="47">
        <v>400</v>
      </c>
      <c r="O2679" s="47">
        <v>0</v>
      </c>
      <c r="P2679" s="47">
        <v>0</v>
      </c>
      <c r="Q2679" s="47">
        <v>0</v>
      </c>
      <c r="R2679" s="47">
        <v>0</v>
      </c>
      <c r="S2679" s="47">
        <v>400</v>
      </c>
      <c r="T2679" s="47">
        <v>360</v>
      </c>
      <c r="U2679" s="47">
        <v>360</v>
      </c>
      <c r="V2679" t="s">
        <v>71</v>
      </c>
      <c r="W2679" t="s">
        <v>72</v>
      </c>
      <c r="X2679"/>
      <c r="Y2679" t="s">
        <v>240</v>
      </c>
      <c r="Z2679" s="43" t="str">
        <f>Raw_data[[#This Row],[Month]]&amp;Raw_data[[#This Row],[Locations]]&amp;Raw_data[[#This Row],[Looker2]]</f>
        <v>45292Hill CountryRTC</v>
      </c>
      <c r="AA2679" s="44" t="str">
        <f>IFERROR(VLOOKUP(Raw_data[[#This Row],[Description]],'LU Table'!$A$1:$B$50,2,0),"")</f>
        <v>RTC</v>
      </c>
      <c r="AB2679" s="44" t="str">
        <f>TRIM(MID(Raw_data[[#This Row],[Location]],LEN("Positive Recovery- ")+1,LEN(Raw_data[[#This Row],[Location]])))</f>
        <v>Hill Country</v>
      </c>
      <c r="AC2679" s="45">
        <f t="shared" si="42"/>
        <v>45292</v>
      </c>
      <c r="AD2679" s="44" t="str">
        <f>VLOOKUP(Raw_data[[#This Row],[Locations]]&amp;Raw_data[[#This Row],[Looker2]],Category!A:E,5,0)</f>
        <v>Company Owned</v>
      </c>
      <c r="AE2679" s="44" t="str">
        <f>Raw_data[[#This Row],[Locations]]&amp;Raw_data[[#This Row],[Looker2]]</f>
        <v>Hill CountryRTC</v>
      </c>
    </row>
    <row r="2680" spans="1:31">
      <c r="A2680" s="15">
        <v>45320</v>
      </c>
      <c r="B2680" s="15">
        <v>45316</v>
      </c>
      <c r="C2680" t="s">
        <v>9</v>
      </c>
      <c r="D2680">
        <v>209210</v>
      </c>
      <c r="E2680" t="s">
        <v>1076</v>
      </c>
      <c r="F2680" t="s">
        <v>1077</v>
      </c>
      <c r="G2680" t="s">
        <v>1078</v>
      </c>
      <c r="H2680" t="s">
        <v>151</v>
      </c>
      <c r="I2680" t="s">
        <v>232</v>
      </c>
      <c r="J2680" t="s">
        <v>89</v>
      </c>
      <c r="K2680" t="s">
        <v>16</v>
      </c>
      <c r="L2680" t="s">
        <v>131</v>
      </c>
      <c r="M2680">
        <v>1</v>
      </c>
      <c r="N2680" s="47">
        <v>425</v>
      </c>
      <c r="O2680" s="47">
        <v>0</v>
      </c>
      <c r="P2680" s="47">
        <v>0</v>
      </c>
      <c r="Q2680" s="47">
        <v>0</v>
      </c>
      <c r="R2680" s="47">
        <v>0</v>
      </c>
      <c r="S2680" s="47">
        <v>425</v>
      </c>
      <c r="T2680" s="47">
        <v>382.5</v>
      </c>
      <c r="U2680" s="47">
        <v>382.5</v>
      </c>
      <c r="V2680" t="s">
        <v>71</v>
      </c>
      <c r="W2680" t="s">
        <v>72</v>
      </c>
      <c r="X2680"/>
      <c r="Y2680" t="s">
        <v>240</v>
      </c>
      <c r="Z2680" s="43" t="str">
        <f>Raw_data[[#This Row],[Month]]&amp;Raw_data[[#This Row],[Locations]]&amp;Raw_data[[#This Row],[Looker2]]</f>
        <v>45292Garden OaksRTC</v>
      </c>
      <c r="AA2680" s="44" t="str">
        <f>IFERROR(VLOOKUP(Raw_data[[#This Row],[Description]],'LU Table'!$A$1:$B$50,2,0),"")</f>
        <v>RTC</v>
      </c>
      <c r="AB2680" s="44" t="str">
        <f>TRIM(MID(Raw_data[[#This Row],[Location]],LEN("Positive Recovery- ")+1,LEN(Raw_data[[#This Row],[Location]])))</f>
        <v>Garden Oaks</v>
      </c>
      <c r="AC2680" s="45">
        <f t="shared" si="42"/>
        <v>45292</v>
      </c>
      <c r="AD2680" s="44" t="str">
        <f>VLOOKUP(Raw_data[[#This Row],[Locations]]&amp;Raw_data[[#This Row],[Looker2]],Category!A:E,5,0)</f>
        <v>Company Owned</v>
      </c>
      <c r="AE2680" s="44" t="str">
        <f>Raw_data[[#This Row],[Locations]]&amp;Raw_data[[#This Row],[Looker2]]</f>
        <v>Garden OaksRTC</v>
      </c>
    </row>
    <row r="2681" spans="1:31">
      <c r="A2681" s="15">
        <v>45320</v>
      </c>
      <c r="B2681" s="15">
        <v>45316</v>
      </c>
      <c r="C2681" t="s">
        <v>9</v>
      </c>
      <c r="D2681">
        <v>209211</v>
      </c>
      <c r="E2681" t="s">
        <v>122</v>
      </c>
      <c r="F2681" t="s">
        <v>441</v>
      </c>
      <c r="G2681" t="s">
        <v>442</v>
      </c>
      <c r="H2681" t="s">
        <v>627</v>
      </c>
      <c r="I2681" t="s">
        <v>232</v>
      </c>
      <c r="J2681" t="s">
        <v>94</v>
      </c>
      <c r="K2681" t="s">
        <v>16</v>
      </c>
      <c r="L2681" t="s">
        <v>130</v>
      </c>
      <c r="M2681">
        <v>1</v>
      </c>
      <c r="N2681" s="47">
        <v>495</v>
      </c>
      <c r="O2681" s="47">
        <v>0</v>
      </c>
      <c r="P2681" s="47">
        <v>0</v>
      </c>
      <c r="Q2681" s="47">
        <v>0</v>
      </c>
      <c r="R2681" s="47">
        <v>0</v>
      </c>
      <c r="S2681" s="47">
        <v>495</v>
      </c>
      <c r="T2681" s="47">
        <v>445.5</v>
      </c>
      <c r="U2681" s="47">
        <v>445.5</v>
      </c>
      <c r="V2681" t="s">
        <v>71</v>
      </c>
      <c r="W2681" t="s">
        <v>72</v>
      </c>
      <c r="X2681"/>
      <c r="Y2681" t="s">
        <v>240</v>
      </c>
      <c r="Z2681" s="43" t="str">
        <f>Raw_data[[#This Row],[Month]]&amp;Raw_data[[#This Row],[Locations]]&amp;Raw_data[[#This Row],[Looker2]]</f>
        <v>45292Garden OaksRTC</v>
      </c>
      <c r="AA2681" s="44" t="str">
        <f>IFERROR(VLOOKUP(Raw_data[[#This Row],[Description]],'LU Table'!$A$1:$B$50,2,0),"")</f>
        <v>RTC</v>
      </c>
      <c r="AB2681" s="44" t="str">
        <f>TRIM(MID(Raw_data[[#This Row],[Location]],LEN("Positive Recovery- ")+1,LEN(Raw_data[[#This Row],[Location]])))</f>
        <v>Garden Oaks</v>
      </c>
      <c r="AC2681" s="45">
        <f t="shared" si="42"/>
        <v>45292</v>
      </c>
      <c r="AD2681" s="44" t="str">
        <f>VLOOKUP(Raw_data[[#This Row],[Locations]]&amp;Raw_data[[#This Row],[Looker2]],Category!A:E,5,0)</f>
        <v>Company Owned</v>
      </c>
      <c r="AE2681" s="44" t="str">
        <f>Raw_data[[#This Row],[Locations]]&amp;Raw_data[[#This Row],[Looker2]]</f>
        <v>Garden OaksRTC</v>
      </c>
    </row>
    <row r="2682" spans="1:31">
      <c r="A2682" s="15">
        <v>45320</v>
      </c>
      <c r="B2682" s="15">
        <v>45316</v>
      </c>
      <c r="C2682" t="s">
        <v>9</v>
      </c>
      <c r="D2682">
        <v>209212</v>
      </c>
      <c r="E2682" t="s">
        <v>691</v>
      </c>
      <c r="F2682" t="s">
        <v>314</v>
      </c>
      <c r="G2682" t="s">
        <v>692</v>
      </c>
      <c r="H2682" t="s">
        <v>627</v>
      </c>
      <c r="I2682" t="s">
        <v>232</v>
      </c>
      <c r="J2682" t="s">
        <v>94</v>
      </c>
      <c r="K2682" t="s">
        <v>107</v>
      </c>
      <c r="L2682" t="s">
        <v>130</v>
      </c>
      <c r="M2682">
        <v>1</v>
      </c>
      <c r="N2682" s="47">
        <v>495</v>
      </c>
      <c r="O2682" s="47">
        <v>0</v>
      </c>
      <c r="P2682" s="47">
        <v>0</v>
      </c>
      <c r="Q2682" s="47">
        <v>0</v>
      </c>
      <c r="R2682" s="47">
        <v>0</v>
      </c>
      <c r="S2682" s="47">
        <v>495</v>
      </c>
      <c r="T2682" s="47">
        <v>445.5</v>
      </c>
      <c r="U2682" s="47">
        <v>445.5</v>
      </c>
      <c r="V2682" t="s">
        <v>71</v>
      </c>
      <c r="W2682" t="s">
        <v>72</v>
      </c>
      <c r="X2682"/>
      <c r="Y2682" t="s">
        <v>240</v>
      </c>
      <c r="Z2682" s="43" t="str">
        <f>Raw_data[[#This Row],[Month]]&amp;Raw_data[[#This Row],[Locations]]&amp;Raw_data[[#This Row],[Looker2]]</f>
        <v>45292Dallas Ft WorthRTC</v>
      </c>
      <c r="AA2682" s="44" t="str">
        <f>IFERROR(VLOOKUP(Raw_data[[#This Row],[Description]],'LU Table'!$A$1:$B$50,2,0),"")</f>
        <v>RTC</v>
      </c>
      <c r="AB2682" s="44" t="str">
        <f>TRIM(MID(Raw_data[[#This Row],[Location]],LEN("Positive Recovery- ")+1,LEN(Raw_data[[#This Row],[Location]])))</f>
        <v>Dallas Ft Worth</v>
      </c>
      <c r="AC2682" s="45">
        <f t="shared" si="42"/>
        <v>45292</v>
      </c>
      <c r="AD2682" s="44" t="str">
        <f>VLOOKUP(Raw_data[[#This Row],[Locations]]&amp;Raw_data[[#This Row],[Looker2]],Category!A:E,5,0)</f>
        <v>Company Owned</v>
      </c>
      <c r="AE2682" s="44" t="str">
        <f>Raw_data[[#This Row],[Locations]]&amp;Raw_data[[#This Row],[Looker2]]</f>
        <v>Dallas Ft WorthRTC</v>
      </c>
    </row>
    <row r="2683" spans="1:31">
      <c r="A2683" s="15">
        <v>45320</v>
      </c>
      <c r="B2683" s="15">
        <v>45316</v>
      </c>
      <c r="C2683" t="s">
        <v>9</v>
      </c>
      <c r="D2683">
        <v>209213</v>
      </c>
      <c r="E2683" t="s">
        <v>1118</v>
      </c>
      <c r="F2683" t="s">
        <v>351</v>
      </c>
      <c r="G2683" t="s">
        <v>1119</v>
      </c>
      <c r="H2683" t="s">
        <v>164</v>
      </c>
      <c r="I2683" t="s">
        <v>232</v>
      </c>
      <c r="J2683" t="s">
        <v>88</v>
      </c>
      <c r="K2683" t="s">
        <v>16</v>
      </c>
      <c r="L2683" t="s">
        <v>130</v>
      </c>
      <c r="M2683">
        <v>1</v>
      </c>
      <c r="N2683" s="47">
        <v>400</v>
      </c>
      <c r="O2683" s="47">
        <v>0</v>
      </c>
      <c r="P2683" s="47">
        <v>0</v>
      </c>
      <c r="Q2683" s="47">
        <v>0</v>
      </c>
      <c r="R2683" s="47">
        <v>0</v>
      </c>
      <c r="S2683" s="47">
        <v>400</v>
      </c>
      <c r="T2683" s="47">
        <v>360</v>
      </c>
      <c r="U2683" s="47">
        <v>360</v>
      </c>
      <c r="V2683" t="s">
        <v>71</v>
      </c>
      <c r="W2683" t="s">
        <v>72</v>
      </c>
      <c r="X2683"/>
      <c r="Y2683" t="s">
        <v>240</v>
      </c>
      <c r="Z2683" s="43" t="str">
        <f>Raw_data[[#This Row],[Month]]&amp;Raw_data[[#This Row],[Locations]]&amp;Raw_data[[#This Row],[Looker2]]</f>
        <v>45292Garden OaksRTC</v>
      </c>
      <c r="AA2683" s="44" t="str">
        <f>IFERROR(VLOOKUP(Raw_data[[#This Row],[Description]],'LU Table'!$A$1:$B$50,2,0),"")</f>
        <v>RTC</v>
      </c>
      <c r="AB2683" s="44" t="str">
        <f>TRIM(MID(Raw_data[[#This Row],[Location]],LEN("Positive Recovery- ")+1,LEN(Raw_data[[#This Row],[Location]])))</f>
        <v>Garden Oaks</v>
      </c>
      <c r="AC2683" s="45">
        <f t="shared" si="42"/>
        <v>45292</v>
      </c>
      <c r="AD2683" s="44" t="str">
        <f>VLOOKUP(Raw_data[[#This Row],[Locations]]&amp;Raw_data[[#This Row],[Looker2]],Category!A:E,5,0)</f>
        <v>Company Owned</v>
      </c>
      <c r="AE2683" s="44" t="str">
        <f>Raw_data[[#This Row],[Locations]]&amp;Raw_data[[#This Row],[Looker2]]</f>
        <v>Garden OaksRTC</v>
      </c>
    </row>
    <row r="2684" spans="1:31">
      <c r="A2684" s="15">
        <v>45320</v>
      </c>
      <c r="B2684" s="15">
        <v>45316</v>
      </c>
      <c r="C2684" t="s">
        <v>9</v>
      </c>
      <c r="D2684">
        <v>209214</v>
      </c>
      <c r="E2684" t="s">
        <v>997</v>
      </c>
      <c r="F2684" t="s">
        <v>351</v>
      </c>
      <c r="G2684" t="s">
        <v>408</v>
      </c>
      <c r="H2684" t="s">
        <v>151</v>
      </c>
      <c r="I2684" t="s">
        <v>232</v>
      </c>
      <c r="J2684" t="s">
        <v>806</v>
      </c>
      <c r="K2684" t="s">
        <v>107</v>
      </c>
      <c r="L2684" t="s">
        <v>130</v>
      </c>
      <c r="M2684">
        <v>1</v>
      </c>
      <c r="N2684" s="47">
        <v>470</v>
      </c>
      <c r="O2684" s="47">
        <v>0</v>
      </c>
      <c r="P2684" s="47">
        <v>0</v>
      </c>
      <c r="Q2684" s="47">
        <v>0</v>
      </c>
      <c r="R2684" s="47">
        <v>0</v>
      </c>
      <c r="S2684" s="47">
        <v>470</v>
      </c>
      <c r="T2684" s="47">
        <v>423</v>
      </c>
      <c r="U2684" s="47">
        <v>423</v>
      </c>
      <c r="V2684" t="s">
        <v>71</v>
      </c>
      <c r="W2684" t="s">
        <v>72</v>
      </c>
      <c r="X2684"/>
      <c r="Y2684" t="s">
        <v>240</v>
      </c>
      <c r="Z2684" s="43" t="str">
        <f>Raw_data[[#This Row],[Month]]&amp;Raw_data[[#This Row],[Locations]]&amp;Raw_data[[#This Row],[Looker2]]</f>
        <v>45292Dallas Ft WorthRTC</v>
      </c>
      <c r="AA2684" s="44" t="str">
        <f>IFERROR(VLOOKUP(Raw_data[[#This Row],[Description]],'LU Table'!$A$1:$B$50,2,0),"")</f>
        <v>RTC</v>
      </c>
      <c r="AB2684" s="44" t="str">
        <f>TRIM(MID(Raw_data[[#This Row],[Location]],LEN("Positive Recovery- ")+1,LEN(Raw_data[[#This Row],[Location]])))</f>
        <v>Dallas Ft Worth</v>
      </c>
      <c r="AC2684" s="45">
        <f t="shared" si="42"/>
        <v>45292</v>
      </c>
      <c r="AD2684" s="44" t="str">
        <f>VLOOKUP(Raw_data[[#This Row],[Locations]]&amp;Raw_data[[#This Row],[Looker2]],Category!A:E,5,0)</f>
        <v>Company Owned</v>
      </c>
      <c r="AE2684" s="44" t="str">
        <f>Raw_data[[#This Row],[Locations]]&amp;Raw_data[[#This Row],[Looker2]]</f>
        <v>Dallas Ft WorthRTC</v>
      </c>
    </row>
    <row r="2685" spans="1:31">
      <c r="A2685" s="15">
        <v>45320</v>
      </c>
      <c r="B2685" s="15">
        <v>45316</v>
      </c>
      <c r="C2685" t="s">
        <v>9</v>
      </c>
      <c r="D2685">
        <v>209216</v>
      </c>
      <c r="E2685" t="s">
        <v>969</v>
      </c>
      <c r="F2685" t="s">
        <v>307</v>
      </c>
      <c r="G2685" t="s">
        <v>276</v>
      </c>
      <c r="H2685" t="s">
        <v>173</v>
      </c>
      <c r="I2685" t="s">
        <v>232</v>
      </c>
      <c r="J2685" t="s">
        <v>96</v>
      </c>
      <c r="K2685" t="s">
        <v>107</v>
      </c>
      <c r="L2685" t="s">
        <v>130</v>
      </c>
      <c r="M2685">
        <v>1</v>
      </c>
      <c r="N2685" s="47">
        <v>364</v>
      </c>
      <c r="O2685" s="47">
        <v>0</v>
      </c>
      <c r="P2685" s="47">
        <v>0</v>
      </c>
      <c r="Q2685" s="47">
        <v>0</v>
      </c>
      <c r="R2685" s="47">
        <v>0</v>
      </c>
      <c r="S2685" s="47">
        <v>364</v>
      </c>
      <c r="T2685" s="47">
        <v>327.60000000000002</v>
      </c>
      <c r="U2685" s="47">
        <v>327.60000000000002</v>
      </c>
      <c r="V2685" t="s">
        <v>71</v>
      </c>
      <c r="W2685" t="s">
        <v>72</v>
      </c>
      <c r="X2685"/>
      <c r="Y2685" t="s">
        <v>240</v>
      </c>
      <c r="Z2685" s="43" t="str">
        <f>Raw_data[[#This Row],[Month]]&amp;Raw_data[[#This Row],[Locations]]&amp;Raw_data[[#This Row],[Looker2]]</f>
        <v>45292Dallas Ft WorthRTC</v>
      </c>
      <c r="AA2685" s="44" t="str">
        <f>IFERROR(VLOOKUP(Raw_data[[#This Row],[Description]],'LU Table'!$A$1:$B$50,2,0),"")</f>
        <v>RTC</v>
      </c>
      <c r="AB2685" s="44" t="str">
        <f>TRIM(MID(Raw_data[[#This Row],[Location]],LEN("Positive Recovery- ")+1,LEN(Raw_data[[#This Row],[Location]])))</f>
        <v>Dallas Ft Worth</v>
      </c>
      <c r="AC2685" s="45">
        <f t="shared" si="42"/>
        <v>45292</v>
      </c>
      <c r="AD2685" s="44" t="str">
        <f>VLOOKUP(Raw_data[[#This Row],[Locations]]&amp;Raw_data[[#This Row],[Looker2]],Category!A:E,5,0)</f>
        <v>Company Owned</v>
      </c>
      <c r="AE2685" s="44" t="str">
        <f>Raw_data[[#This Row],[Locations]]&amp;Raw_data[[#This Row],[Looker2]]</f>
        <v>Dallas Ft WorthRTC</v>
      </c>
    </row>
    <row r="2686" spans="1:31">
      <c r="A2686" s="15">
        <v>45320</v>
      </c>
      <c r="B2686" s="15">
        <v>45316</v>
      </c>
      <c r="C2686" t="s">
        <v>9</v>
      </c>
      <c r="D2686">
        <v>209217</v>
      </c>
      <c r="E2686" t="s">
        <v>1079</v>
      </c>
      <c r="F2686" t="s">
        <v>1080</v>
      </c>
      <c r="G2686" t="s">
        <v>1081</v>
      </c>
      <c r="H2686" t="s">
        <v>154</v>
      </c>
      <c r="I2686" t="s">
        <v>232</v>
      </c>
      <c r="J2686" t="s">
        <v>93</v>
      </c>
      <c r="K2686" t="s">
        <v>107</v>
      </c>
      <c r="L2686" t="s">
        <v>131</v>
      </c>
      <c r="M2686">
        <v>1</v>
      </c>
      <c r="N2686" s="47">
        <v>530</v>
      </c>
      <c r="O2686" s="47">
        <v>0</v>
      </c>
      <c r="P2686" s="47">
        <v>0</v>
      </c>
      <c r="Q2686" s="47">
        <v>0</v>
      </c>
      <c r="R2686" s="47">
        <v>0</v>
      </c>
      <c r="S2686" s="47">
        <v>0</v>
      </c>
      <c r="T2686" s="47">
        <v>477</v>
      </c>
      <c r="U2686" s="47">
        <v>-53</v>
      </c>
      <c r="V2686" t="s">
        <v>71</v>
      </c>
      <c r="W2686" t="s">
        <v>72</v>
      </c>
      <c r="X2686"/>
      <c r="Y2686" t="s">
        <v>240</v>
      </c>
      <c r="Z2686" s="43" t="str">
        <f>Raw_data[[#This Row],[Month]]&amp;Raw_data[[#This Row],[Locations]]&amp;Raw_data[[#This Row],[Looker2]]</f>
        <v>45292Dallas Ft WorthRTC</v>
      </c>
      <c r="AA2686" s="44" t="str">
        <f>IFERROR(VLOOKUP(Raw_data[[#This Row],[Description]],'LU Table'!$A$1:$B$50,2,0),"")</f>
        <v>RTC</v>
      </c>
      <c r="AB2686" s="44" t="str">
        <f>TRIM(MID(Raw_data[[#This Row],[Location]],LEN("Positive Recovery- ")+1,LEN(Raw_data[[#This Row],[Location]])))</f>
        <v>Dallas Ft Worth</v>
      </c>
      <c r="AC2686" s="45">
        <f t="shared" si="42"/>
        <v>45292</v>
      </c>
      <c r="AD2686" s="44" t="str">
        <f>VLOOKUP(Raw_data[[#This Row],[Locations]]&amp;Raw_data[[#This Row],[Looker2]],Category!A:E,5,0)</f>
        <v>Company Owned</v>
      </c>
      <c r="AE2686" s="44" t="str">
        <f>Raw_data[[#This Row],[Locations]]&amp;Raw_data[[#This Row],[Looker2]]</f>
        <v>Dallas Ft WorthRTC</v>
      </c>
    </row>
    <row r="2687" spans="1:31">
      <c r="A2687" s="15">
        <v>45320</v>
      </c>
      <c r="B2687" s="15">
        <v>45316</v>
      </c>
      <c r="C2687" t="s">
        <v>9</v>
      </c>
      <c r="D2687">
        <v>209218</v>
      </c>
      <c r="E2687" t="s">
        <v>695</v>
      </c>
      <c r="F2687" t="s">
        <v>1120</v>
      </c>
      <c r="G2687" t="s">
        <v>696</v>
      </c>
      <c r="H2687" t="s">
        <v>155</v>
      </c>
      <c r="I2687" t="s">
        <v>232</v>
      </c>
      <c r="J2687" t="s">
        <v>87</v>
      </c>
      <c r="K2687" t="s">
        <v>57</v>
      </c>
      <c r="L2687" t="s">
        <v>130</v>
      </c>
      <c r="M2687">
        <v>1</v>
      </c>
      <c r="N2687" s="47">
        <v>775</v>
      </c>
      <c r="O2687" s="47">
        <v>0</v>
      </c>
      <c r="P2687" s="47">
        <v>0</v>
      </c>
      <c r="Q2687" s="47">
        <v>0</v>
      </c>
      <c r="R2687" s="47">
        <v>0</v>
      </c>
      <c r="S2687" s="47">
        <v>775</v>
      </c>
      <c r="T2687" s="47">
        <v>697.5</v>
      </c>
      <c r="U2687" s="47">
        <v>697.5</v>
      </c>
      <c r="V2687" t="s">
        <v>71</v>
      </c>
      <c r="W2687" t="s">
        <v>72</v>
      </c>
      <c r="X2687"/>
      <c r="Y2687" t="s">
        <v>240</v>
      </c>
      <c r="Z2687" s="43" t="str">
        <f>Raw_data[[#This Row],[Month]]&amp;Raw_data[[#This Row],[Locations]]&amp;Raw_data[[#This Row],[Looker2]]</f>
        <v>45292Hill CountryDetox</v>
      </c>
      <c r="AA2687" s="44" t="str">
        <f>IFERROR(VLOOKUP(Raw_data[[#This Row],[Description]],'LU Table'!$A$1:$B$50,2,0),"")</f>
        <v>Detox</v>
      </c>
      <c r="AB2687" s="44" t="str">
        <f>TRIM(MID(Raw_data[[#This Row],[Location]],LEN("Positive Recovery- ")+1,LEN(Raw_data[[#This Row],[Location]])))</f>
        <v>Hill Country</v>
      </c>
      <c r="AC2687" s="45">
        <f t="shared" si="42"/>
        <v>45292</v>
      </c>
      <c r="AD2687" s="44" t="str">
        <f>VLOOKUP(Raw_data[[#This Row],[Locations]]&amp;Raw_data[[#This Row],[Looker2]],Category!A:E,5,0)</f>
        <v>Company Owned</v>
      </c>
      <c r="AE2687" s="44" t="str">
        <f>Raw_data[[#This Row],[Locations]]&amp;Raw_data[[#This Row],[Looker2]]</f>
        <v>Hill CountryDetox</v>
      </c>
    </row>
    <row r="2688" spans="1:31">
      <c r="A2688" s="15">
        <v>45320</v>
      </c>
      <c r="B2688" s="15">
        <v>45316</v>
      </c>
      <c r="C2688" t="s">
        <v>9</v>
      </c>
      <c r="D2688">
        <v>209219</v>
      </c>
      <c r="E2688" t="s">
        <v>1006</v>
      </c>
      <c r="F2688" t="s">
        <v>362</v>
      </c>
      <c r="G2688" t="s">
        <v>728</v>
      </c>
      <c r="H2688" t="s">
        <v>151</v>
      </c>
      <c r="I2688" t="s">
        <v>232</v>
      </c>
      <c r="J2688" t="s">
        <v>87</v>
      </c>
      <c r="K2688" t="s">
        <v>57</v>
      </c>
      <c r="L2688" t="s">
        <v>131</v>
      </c>
      <c r="M2688">
        <v>1</v>
      </c>
      <c r="N2688" s="47">
        <v>470</v>
      </c>
      <c r="O2688" s="47">
        <v>0</v>
      </c>
      <c r="P2688" s="47">
        <v>0</v>
      </c>
      <c r="Q2688" s="47">
        <v>0</v>
      </c>
      <c r="R2688" s="47">
        <v>0</v>
      </c>
      <c r="S2688" s="47">
        <v>470</v>
      </c>
      <c r="T2688" s="47">
        <v>423</v>
      </c>
      <c r="U2688" s="47">
        <v>423</v>
      </c>
      <c r="V2688" t="s">
        <v>71</v>
      </c>
      <c r="W2688" t="s">
        <v>72</v>
      </c>
      <c r="X2688"/>
      <c r="Y2688" t="s">
        <v>240</v>
      </c>
      <c r="Z2688" s="43" t="str">
        <f>Raw_data[[#This Row],[Month]]&amp;Raw_data[[#This Row],[Locations]]&amp;Raw_data[[#This Row],[Looker2]]</f>
        <v>45292Hill CountryRTC</v>
      </c>
      <c r="AA2688" s="44" t="str">
        <f>IFERROR(VLOOKUP(Raw_data[[#This Row],[Description]],'LU Table'!$A$1:$B$50,2,0),"")</f>
        <v>RTC</v>
      </c>
      <c r="AB2688" s="44" t="str">
        <f>TRIM(MID(Raw_data[[#This Row],[Location]],LEN("Positive Recovery- ")+1,LEN(Raw_data[[#This Row],[Location]])))</f>
        <v>Hill Country</v>
      </c>
      <c r="AC2688" s="45">
        <f t="shared" si="42"/>
        <v>45292</v>
      </c>
      <c r="AD2688" s="44" t="str">
        <f>VLOOKUP(Raw_data[[#This Row],[Locations]]&amp;Raw_data[[#This Row],[Looker2]],Category!A:E,5,0)</f>
        <v>Company Owned</v>
      </c>
      <c r="AE2688" s="44" t="str">
        <f>Raw_data[[#This Row],[Locations]]&amp;Raw_data[[#This Row],[Looker2]]</f>
        <v>Hill CountryRTC</v>
      </c>
    </row>
    <row r="2689" spans="1:31">
      <c r="A2689" s="15">
        <v>45320</v>
      </c>
      <c r="B2689" s="15">
        <v>45316</v>
      </c>
      <c r="C2689" t="s">
        <v>9</v>
      </c>
      <c r="D2689">
        <v>209220</v>
      </c>
      <c r="E2689" t="s">
        <v>1123</v>
      </c>
      <c r="F2689" t="s">
        <v>1124</v>
      </c>
      <c r="G2689" t="s">
        <v>632</v>
      </c>
      <c r="H2689" t="s">
        <v>151</v>
      </c>
      <c r="I2689" t="s">
        <v>232</v>
      </c>
      <c r="J2689" t="s">
        <v>17</v>
      </c>
      <c r="K2689" t="s">
        <v>16</v>
      </c>
      <c r="L2689" t="s">
        <v>131</v>
      </c>
      <c r="M2689">
        <v>1</v>
      </c>
      <c r="N2689" s="47">
        <v>400</v>
      </c>
      <c r="O2689" s="47">
        <v>0</v>
      </c>
      <c r="P2689" s="47">
        <v>0</v>
      </c>
      <c r="Q2689" s="47">
        <v>0</v>
      </c>
      <c r="R2689" s="47">
        <v>0</v>
      </c>
      <c r="S2689" s="47">
        <v>0</v>
      </c>
      <c r="T2689" s="47">
        <v>400</v>
      </c>
      <c r="U2689" s="47">
        <v>0</v>
      </c>
      <c r="V2689" t="s">
        <v>71</v>
      </c>
      <c r="W2689" t="s">
        <v>72</v>
      </c>
      <c r="X2689"/>
      <c r="Y2689" t="s">
        <v>240</v>
      </c>
      <c r="Z2689" s="43" t="str">
        <f>Raw_data[[#This Row],[Month]]&amp;Raw_data[[#This Row],[Locations]]&amp;Raw_data[[#This Row],[Looker2]]</f>
        <v>45292Garden OaksRTC</v>
      </c>
      <c r="AA2689" s="44" t="str">
        <f>IFERROR(VLOOKUP(Raw_data[[#This Row],[Description]],'LU Table'!$A$1:$B$50,2,0),"")</f>
        <v>RTC</v>
      </c>
      <c r="AB2689" s="44" t="str">
        <f>TRIM(MID(Raw_data[[#This Row],[Location]],LEN("Positive Recovery- ")+1,LEN(Raw_data[[#This Row],[Location]])))</f>
        <v>Garden Oaks</v>
      </c>
      <c r="AC2689" s="45">
        <f t="shared" si="42"/>
        <v>45292</v>
      </c>
      <c r="AD2689" s="44" t="str">
        <f>VLOOKUP(Raw_data[[#This Row],[Locations]]&amp;Raw_data[[#This Row],[Looker2]],Category!A:E,5,0)</f>
        <v>Company Owned</v>
      </c>
      <c r="AE2689" s="44" t="str">
        <f>Raw_data[[#This Row],[Locations]]&amp;Raw_data[[#This Row],[Looker2]]</f>
        <v>Garden OaksRTC</v>
      </c>
    </row>
    <row r="2690" spans="1:31">
      <c r="A2690" s="15">
        <v>45320</v>
      </c>
      <c r="B2690" s="15">
        <v>45316</v>
      </c>
      <c r="C2690" t="s">
        <v>9</v>
      </c>
      <c r="D2690">
        <v>209221</v>
      </c>
      <c r="E2690" t="s">
        <v>712</v>
      </c>
      <c r="F2690" t="s">
        <v>713</v>
      </c>
      <c r="G2690" t="s">
        <v>353</v>
      </c>
      <c r="H2690" t="s">
        <v>154</v>
      </c>
      <c r="I2690" t="s">
        <v>232</v>
      </c>
      <c r="J2690" t="s">
        <v>93</v>
      </c>
      <c r="K2690" t="s">
        <v>107</v>
      </c>
      <c r="L2690" t="s">
        <v>130</v>
      </c>
      <c r="M2690">
        <v>1</v>
      </c>
      <c r="N2690" s="47">
        <v>530</v>
      </c>
      <c r="O2690" s="47">
        <v>0</v>
      </c>
      <c r="P2690" s="47">
        <v>0</v>
      </c>
      <c r="Q2690" s="47">
        <v>0</v>
      </c>
      <c r="R2690" s="47">
        <v>0</v>
      </c>
      <c r="S2690" s="47">
        <v>0</v>
      </c>
      <c r="T2690" s="47">
        <v>477</v>
      </c>
      <c r="U2690" s="47">
        <v>-53</v>
      </c>
      <c r="V2690" t="s">
        <v>71</v>
      </c>
      <c r="W2690" t="s">
        <v>72</v>
      </c>
      <c r="X2690"/>
      <c r="Y2690" t="s">
        <v>240</v>
      </c>
      <c r="Z2690" s="43" t="str">
        <f>Raw_data[[#This Row],[Month]]&amp;Raw_data[[#This Row],[Locations]]&amp;Raw_data[[#This Row],[Looker2]]</f>
        <v>45292Dallas Ft WorthRTC</v>
      </c>
      <c r="AA2690" s="44" t="str">
        <f>IFERROR(VLOOKUP(Raw_data[[#This Row],[Description]],'LU Table'!$A$1:$B$50,2,0),"")</f>
        <v>RTC</v>
      </c>
      <c r="AB2690" s="44" t="str">
        <f>TRIM(MID(Raw_data[[#This Row],[Location]],LEN("Positive Recovery- ")+1,LEN(Raw_data[[#This Row],[Location]])))</f>
        <v>Dallas Ft Worth</v>
      </c>
      <c r="AC2690" s="45">
        <f t="shared" si="42"/>
        <v>45292</v>
      </c>
      <c r="AD2690" s="44" t="str">
        <f>VLOOKUP(Raw_data[[#This Row],[Locations]]&amp;Raw_data[[#This Row],[Looker2]],Category!A:E,5,0)</f>
        <v>Company Owned</v>
      </c>
      <c r="AE2690" s="44" t="str">
        <f>Raw_data[[#This Row],[Locations]]&amp;Raw_data[[#This Row],[Looker2]]</f>
        <v>Dallas Ft WorthRTC</v>
      </c>
    </row>
    <row r="2691" spans="1:31">
      <c r="A2691" s="15">
        <v>45320</v>
      </c>
      <c r="B2691" s="15">
        <v>45316</v>
      </c>
      <c r="C2691" t="s">
        <v>9</v>
      </c>
      <c r="D2691">
        <v>209222</v>
      </c>
      <c r="E2691" t="s">
        <v>759</v>
      </c>
      <c r="F2691" t="s">
        <v>760</v>
      </c>
      <c r="G2691" t="s">
        <v>761</v>
      </c>
      <c r="H2691" t="s">
        <v>151</v>
      </c>
      <c r="I2691" t="s">
        <v>232</v>
      </c>
      <c r="J2691" t="s">
        <v>931</v>
      </c>
      <c r="K2691" t="s">
        <v>107</v>
      </c>
      <c r="L2691" t="s">
        <v>130</v>
      </c>
      <c r="M2691">
        <v>1</v>
      </c>
      <c r="N2691" s="47">
        <v>520</v>
      </c>
      <c r="O2691" s="47">
        <v>0</v>
      </c>
      <c r="P2691" s="47">
        <v>0</v>
      </c>
      <c r="Q2691" s="47">
        <v>0</v>
      </c>
      <c r="R2691" s="47">
        <v>0</v>
      </c>
      <c r="S2691" s="47">
        <v>520</v>
      </c>
      <c r="T2691" s="47">
        <v>468</v>
      </c>
      <c r="U2691" s="47">
        <v>468</v>
      </c>
      <c r="V2691" t="s">
        <v>71</v>
      </c>
      <c r="W2691" t="s">
        <v>72</v>
      </c>
      <c r="X2691"/>
      <c r="Y2691" t="s">
        <v>240</v>
      </c>
      <c r="Z2691" s="43" t="str">
        <f>Raw_data[[#This Row],[Month]]&amp;Raw_data[[#This Row],[Locations]]&amp;Raw_data[[#This Row],[Looker2]]</f>
        <v>45292Dallas Ft WorthRTC</v>
      </c>
      <c r="AA2691" s="44" t="str">
        <f>IFERROR(VLOOKUP(Raw_data[[#This Row],[Description]],'LU Table'!$A$1:$B$50,2,0),"")</f>
        <v>RTC</v>
      </c>
      <c r="AB2691" s="44" t="str">
        <f>TRIM(MID(Raw_data[[#This Row],[Location]],LEN("Positive Recovery- ")+1,LEN(Raw_data[[#This Row],[Location]])))</f>
        <v>Dallas Ft Worth</v>
      </c>
      <c r="AC2691" s="45">
        <f t="shared" si="42"/>
        <v>45292</v>
      </c>
      <c r="AD2691" s="44" t="str">
        <f>VLOOKUP(Raw_data[[#This Row],[Locations]]&amp;Raw_data[[#This Row],[Looker2]],Category!A:E,5,0)</f>
        <v>Company Owned</v>
      </c>
      <c r="AE2691" s="44" t="str">
        <f>Raw_data[[#This Row],[Locations]]&amp;Raw_data[[#This Row],[Looker2]]</f>
        <v>Dallas Ft WorthRTC</v>
      </c>
    </row>
    <row r="2692" spans="1:31">
      <c r="A2692" s="15">
        <v>45320</v>
      </c>
      <c r="B2692" s="15">
        <v>45316</v>
      </c>
      <c r="C2692" t="s">
        <v>9</v>
      </c>
      <c r="D2692">
        <v>209223</v>
      </c>
      <c r="E2692" t="s">
        <v>1174</v>
      </c>
      <c r="F2692" t="s">
        <v>287</v>
      </c>
      <c r="G2692" t="s">
        <v>1175</v>
      </c>
      <c r="H2692" t="s">
        <v>155</v>
      </c>
      <c r="I2692" t="s">
        <v>232</v>
      </c>
      <c r="J2692" t="s">
        <v>88</v>
      </c>
      <c r="K2692" t="s">
        <v>107</v>
      </c>
      <c r="L2692" t="s">
        <v>130</v>
      </c>
      <c r="M2692">
        <v>1</v>
      </c>
      <c r="N2692" s="47">
        <v>700</v>
      </c>
      <c r="O2692" s="47">
        <v>0</v>
      </c>
      <c r="P2692" s="47">
        <v>0</v>
      </c>
      <c r="Q2692" s="47">
        <v>0</v>
      </c>
      <c r="R2692" s="47">
        <v>0</v>
      </c>
      <c r="S2692" s="47">
        <v>0</v>
      </c>
      <c r="T2692" s="47">
        <v>630</v>
      </c>
      <c r="U2692" s="47">
        <v>56.25</v>
      </c>
      <c r="V2692" t="s">
        <v>71</v>
      </c>
      <c r="W2692" t="s">
        <v>72</v>
      </c>
      <c r="X2692"/>
      <c r="Y2692" t="s">
        <v>240</v>
      </c>
      <c r="Z2692" s="43" t="str">
        <f>Raw_data[[#This Row],[Month]]&amp;Raw_data[[#This Row],[Locations]]&amp;Raw_data[[#This Row],[Looker2]]</f>
        <v>45292Dallas Ft WorthDetox</v>
      </c>
      <c r="AA2692" s="44" t="str">
        <f>IFERROR(VLOOKUP(Raw_data[[#This Row],[Description]],'LU Table'!$A$1:$B$50,2,0),"")</f>
        <v>Detox</v>
      </c>
      <c r="AB2692" s="44" t="str">
        <f>TRIM(MID(Raw_data[[#This Row],[Location]],LEN("Positive Recovery- ")+1,LEN(Raw_data[[#This Row],[Location]])))</f>
        <v>Dallas Ft Worth</v>
      </c>
      <c r="AC2692" s="45">
        <f t="shared" si="42"/>
        <v>45292</v>
      </c>
      <c r="AD2692" s="44" t="str">
        <f>VLOOKUP(Raw_data[[#This Row],[Locations]]&amp;Raw_data[[#This Row],[Looker2]],Category!A:E,5,0)</f>
        <v>Company Owned</v>
      </c>
      <c r="AE2692" s="44" t="str">
        <f>Raw_data[[#This Row],[Locations]]&amp;Raw_data[[#This Row],[Looker2]]</f>
        <v>Dallas Ft WorthDetox</v>
      </c>
    </row>
    <row r="2693" spans="1:31">
      <c r="A2693" s="15">
        <v>45320</v>
      </c>
      <c r="B2693" s="15">
        <v>45316</v>
      </c>
      <c r="C2693" t="s">
        <v>9</v>
      </c>
      <c r="D2693">
        <v>209224</v>
      </c>
      <c r="E2693" t="s">
        <v>1176</v>
      </c>
      <c r="F2693" t="s">
        <v>1177</v>
      </c>
      <c r="G2693" t="s">
        <v>1178</v>
      </c>
      <c r="H2693" t="s">
        <v>154</v>
      </c>
      <c r="I2693" t="s">
        <v>232</v>
      </c>
      <c r="J2693" t="s">
        <v>93</v>
      </c>
      <c r="K2693" t="s">
        <v>107</v>
      </c>
      <c r="L2693" t="s">
        <v>131</v>
      </c>
      <c r="M2693">
        <v>1</v>
      </c>
      <c r="N2693" s="47">
        <v>530</v>
      </c>
      <c r="O2693" s="47">
        <v>0</v>
      </c>
      <c r="P2693" s="47">
        <v>0</v>
      </c>
      <c r="Q2693" s="47">
        <v>0</v>
      </c>
      <c r="R2693" s="47">
        <v>0</v>
      </c>
      <c r="S2693" s="47">
        <v>530</v>
      </c>
      <c r="T2693" s="47">
        <v>477</v>
      </c>
      <c r="U2693" s="47">
        <v>477</v>
      </c>
      <c r="V2693" t="s">
        <v>71</v>
      </c>
      <c r="W2693" t="s">
        <v>72</v>
      </c>
      <c r="X2693"/>
      <c r="Y2693" t="s">
        <v>240</v>
      </c>
      <c r="Z2693" s="43" t="str">
        <f>Raw_data[[#This Row],[Month]]&amp;Raw_data[[#This Row],[Locations]]&amp;Raw_data[[#This Row],[Looker2]]</f>
        <v>45292Dallas Ft WorthRTC</v>
      </c>
      <c r="AA2693" s="44" t="str">
        <f>IFERROR(VLOOKUP(Raw_data[[#This Row],[Description]],'LU Table'!$A$1:$B$50,2,0),"")</f>
        <v>RTC</v>
      </c>
      <c r="AB2693" s="44" t="str">
        <f>TRIM(MID(Raw_data[[#This Row],[Location]],LEN("Positive Recovery- ")+1,LEN(Raw_data[[#This Row],[Location]])))</f>
        <v>Dallas Ft Worth</v>
      </c>
      <c r="AC2693" s="45">
        <f t="shared" si="42"/>
        <v>45292</v>
      </c>
      <c r="AD2693" s="44" t="str">
        <f>VLOOKUP(Raw_data[[#This Row],[Locations]]&amp;Raw_data[[#This Row],[Looker2]],Category!A:E,5,0)</f>
        <v>Company Owned</v>
      </c>
      <c r="AE2693" s="44" t="str">
        <f>Raw_data[[#This Row],[Locations]]&amp;Raw_data[[#This Row],[Looker2]]</f>
        <v>Dallas Ft WorthRTC</v>
      </c>
    </row>
    <row r="2694" spans="1:31">
      <c r="A2694" s="15">
        <v>45320</v>
      </c>
      <c r="B2694" s="15">
        <v>45316</v>
      </c>
      <c r="C2694" t="s">
        <v>9</v>
      </c>
      <c r="D2694">
        <v>209225</v>
      </c>
      <c r="E2694" t="s">
        <v>1179</v>
      </c>
      <c r="F2694" t="s">
        <v>1180</v>
      </c>
      <c r="G2694" t="s">
        <v>1181</v>
      </c>
      <c r="H2694" t="s">
        <v>155</v>
      </c>
      <c r="I2694" t="s">
        <v>232</v>
      </c>
      <c r="J2694" t="s">
        <v>88</v>
      </c>
      <c r="K2694" t="s">
        <v>16</v>
      </c>
      <c r="L2694" t="s">
        <v>130</v>
      </c>
      <c r="M2694">
        <v>1</v>
      </c>
      <c r="N2694" s="47">
        <v>700</v>
      </c>
      <c r="O2694" s="47">
        <v>0</v>
      </c>
      <c r="P2694" s="47">
        <v>0</v>
      </c>
      <c r="Q2694" s="47">
        <v>0</v>
      </c>
      <c r="R2694" s="47">
        <v>0</v>
      </c>
      <c r="S2694" s="47">
        <v>700</v>
      </c>
      <c r="T2694" s="47">
        <v>630</v>
      </c>
      <c r="U2694" s="47">
        <v>630</v>
      </c>
      <c r="V2694" t="s">
        <v>71</v>
      </c>
      <c r="W2694" t="s">
        <v>72</v>
      </c>
      <c r="X2694"/>
      <c r="Y2694" t="s">
        <v>240</v>
      </c>
      <c r="Z2694" s="43" t="str">
        <f>Raw_data[[#This Row],[Month]]&amp;Raw_data[[#This Row],[Locations]]&amp;Raw_data[[#This Row],[Looker2]]</f>
        <v>45292Garden OaksDetox</v>
      </c>
      <c r="AA2694" s="44" t="str">
        <f>IFERROR(VLOOKUP(Raw_data[[#This Row],[Description]],'LU Table'!$A$1:$B$50,2,0),"")</f>
        <v>Detox</v>
      </c>
      <c r="AB2694" s="44" t="str">
        <f>TRIM(MID(Raw_data[[#This Row],[Location]],LEN("Positive Recovery- ")+1,LEN(Raw_data[[#This Row],[Location]])))</f>
        <v>Garden Oaks</v>
      </c>
      <c r="AC2694" s="45">
        <f t="shared" si="42"/>
        <v>45292</v>
      </c>
      <c r="AD2694" s="44" t="str">
        <f>VLOOKUP(Raw_data[[#This Row],[Locations]]&amp;Raw_data[[#This Row],[Looker2]],Category!A:E,5,0)</f>
        <v>Company Owned</v>
      </c>
      <c r="AE2694" s="44" t="str">
        <f>Raw_data[[#This Row],[Locations]]&amp;Raw_data[[#This Row],[Looker2]]</f>
        <v>Garden OaksDetox</v>
      </c>
    </row>
    <row r="2695" spans="1:31">
      <c r="A2695" s="15">
        <v>45320</v>
      </c>
      <c r="B2695" s="15">
        <v>45316</v>
      </c>
      <c r="C2695" t="s">
        <v>9</v>
      </c>
      <c r="D2695">
        <v>209380</v>
      </c>
      <c r="E2695" t="s">
        <v>1114</v>
      </c>
      <c r="F2695" t="s">
        <v>605</v>
      </c>
      <c r="G2695" t="s">
        <v>1115</v>
      </c>
      <c r="H2695" t="s">
        <v>159</v>
      </c>
      <c r="I2695" t="s">
        <v>232</v>
      </c>
      <c r="J2695" t="s">
        <v>17</v>
      </c>
      <c r="K2695" t="s">
        <v>22</v>
      </c>
      <c r="L2695" t="s">
        <v>128</v>
      </c>
      <c r="M2695">
        <v>1</v>
      </c>
      <c r="N2695" s="47">
        <v>225</v>
      </c>
      <c r="O2695" s="47">
        <v>0</v>
      </c>
      <c r="P2695" s="47">
        <v>0</v>
      </c>
      <c r="Q2695" s="47">
        <v>0</v>
      </c>
      <c r="R2695" s="47">
        <v>0</v>
      </c>
      <c r="S2695" s="47">
        <v>225</v>
      </c>
      <c r="T2695" s="47">
        <v>225</v>
      </c>
      <c r="U2695" s="47">
        <v>225</v>
      </c>
      <c r="V2695" t="s">
        <v>71</v>
      </c>
      <c r="W2695" t="s">
        <v>72</v>
      </c>
      <c r="X2695"/>
      <c r="Y2695" t="s">
        <v>240</v>
      </c>
      <c r="Z2695" s="43" t="str">
        <f>Raw_data[[#This Row],[Month]]&amp;Raw_data[[#This Row],[Locations]]&amp;Raw_data[[#This Row],[Looker2]]</f>
        <v>45292AustinIOP</v>
      </c>
      <c r="AA2695" s="44" t="str">
        <f>IFERROR(VLOOKUP(Raw_data[[#This Row],[Description]],'LU Table'!$A$1:$B$50,2,0),"")</f>
        <v>IOP</v>
      </c>
      <c r="AB2695" s="44" t="str">
        <f>TRIM(MID(Raw_data[[#This Row],[Location]],LEN("Positive Recovery- ")+1,LEN(Raw_data[[#This Row],[Location]])))</f>
        <v>Austin</v>
      </c>
      <c r="AC2695" s="45">
        <f t="shared" si="42"/>
        <v>45292</v>
      </c>
      <c r="AD2695" s="44" t="str">
        <f>VLOOKUP(Raw_data[[#This Row],[Locations]]&amp;Raw_data[[#This Row],[Looker2]],Category!A:E,5,0)</f>
        <v>Affiliate</v>
      </c>
      <c r="AE2695" s="44" t="str">
        <f>Raw_data[[#This Row],[Locations]]&amp;Raw_data[[#This Row],[Looker2]]</f>
        <v>AustinIOP</v>
      </c>
    </row>
    <row r="2696" spans="1:31">
      <c r="A2696" s="15">
        <v>45320</v>
      </c>
      <c r="B2696" s="15">
        <v>45316</v>
      </c>
      <c r="C2696" t="s">
        <v>9</v>
      </c>
      <c r="D2696">
        <v>209381</v>
      </c>
      <c r="E2696" t="s">
        <v>943</v>
      </c>
      <c r="F2696" t="s">
        <v>305</v>
      </c>
      <c r="G2696" t="s">
        <v>944</v>
      </c>
      <c r="H2696" t="s">
        <v>159</v>
      </c>
      <c r="I2696" t="s">
        <v>232</v>
      </c>
      <c r="J2696" t="s">
        <v>17</v>
      </c>
      <c r="K2696" t="s">
        <v>22</v>
      </c>
      <c r="L2696" t="s">
        <v>128</v>
      </c>
      <c r="M2696">
        <v>1</v>
      </c>
      <c r="N2696" s="47">
        <v>225</v>
      </c>
      <c r="O2696" s="47">
        <v>0</v>
      </c>
      <c r="P2696" s="47">
        <v>0</v>
      </c>
      <c r="Q2696" s="47">
        <v>0</v>
      </c>
      <c r="R2696" s="47">
        <v>0</v>
      </c>
      <c r="S2696" s="47">
        <v>225</v>
      </c>
      <c r="T2696" s="47">
        <v>225</v>
      </c>
      <c r="U2696" s="47">
        <v>225</v>
      </c>
      <c r="V2696" t="s">
        <v>71</v>
      </c>
      <c r="W2696" t="s">
        <v>72</v>
      </c>
      <c r="X2696"/>
      <c r="Y2696" t="s">
        <v>240</v>
      </c>
      <c r="Z2696" s="43" t="str">
        <f>Raw_data[[#This Row],[Month]]&amp;Raw_data[[#This Row],[Locations]]&amp;Raw_data[[#This Row],[Looker2]]</f>
        <v>45292AustinIOP</v>
      </c>
      <c r="AA2696" s="44" t="str">
        <f>IFERROR(VLOOKUP(Raw_data[[#This Row],[Description]],'LU Table'!$A$1:$B$50,2,0),"")</f>
        <v>IOP</v>
      </c>
      <c r="AB2696" s="44" t="str">
        <f>TRIM(MID(Raw_data[[#This Row],[Location]],LEN("Positive Recovery- ")+1,LEN(Raw_data[[#This Row],[Location]])))</f>
        <v>Austin</v>
      </c>
      <c r="AC2696" s="45">
        <f t="shared" si="42"/>
        <v>45292</v>
      </c>
      <c r="AD2696" s="44" t="str">
        <f>VLOOKUP(Raw_data[[#This Row],[Locations]]&amp;Raw_data[[#This Row],[Looker2]],Category!A:E,5,0)</f>
        <v>Affiliate</v>
      </c>
      <c r="AE2696" s="44" t="str">
        <f>Raw_data[[#This Row],[Locations]]&amp;Raw_data[[#This Row],[Looker2]]</f>
        <v>AustinIOP</v>
      </c>
    </row>
    <row r="2697" spans="1:31">
      <c r="A2697" s="15">
        <v>45320</v>
      </c>
      <c r="B2697" s="15">
        <v>45316</v>
      </c>
      <c r="C2697" t="s">
        <v>9</v>
      </c>
      <c r="D2697">
        <v>209382</v>
      </c>
      <c r="E2697" t="s">
        <v>1001</v>
      </c>
      <c r="F2697" t="s">
        <v>278</v>
      </c>
      <c r="G2697" t="s">
        <v>1002</v>
      </c>
      <c r="H2697" t="s">
        <v>159</v>
      </c>
      <c r="I2697" t="s">
        <v>232</v>
      </c>
      <c r="J2697" t="s">
        <v>17</v>
      </c>
      <c r="K2697" t="s">
        <v>81</v>
      </c>
      <c r="L2697" t="s">
        <v>128</v>
      </c>
      <c r="M2697">
        <v>1</v>
      </c>
      <c r="N2697" s="47">
        <v>225</v>
      </c>
      <c r="O2697" s="47">
        <v>0</v>
      </c>
      <c r="P2697" s="47">
        <v>0</v>
      </c>
      <c r="Q2697" s="47">
        <v>0</v>
      </c>
      <c r="R2697" s="47">
        <v>0</v>
      </c>
      <c r="S2697" s="47">
        <v>225</v>
      </c>
      <c r="T2697" s="47">
        <v>225</v>
      </c>
      <c r="U2697" s="47">
        <v>225</v>
      </c>
      <c r="V2697" t="s">
        <v>71</v>
      </c>
      <c r="W2697" t="s">
        <v>72</v>
      </c>
      <c r="X2697"/>
      <c r="Y2697" t="s">
        <v>240</v>
      </c>
      <c r="Z2697" s="43" t="str">
        <f>Raw_data[[#This Row],[Month]]&amp;Raw_data[[#This Row],[Locations]]&amp;Raw_data[[#This Row],[Looker2]]</f>
        <v>45292Energy CorridorIOP</v>
      </c>
      <c r="AA2697" s="44" t="str">
        <f>IFERROR(VLOOKUP(Raw_data[[#This Row],[Description]],'LU Table'!$A$1:$B$50,2,0),"")</f>
        <v>IOP</v>
      </c>
      <c r="AB2697" s="44" t="str">
        <f>TRIM(MID(Raw_data[[#This Row],[Location]],LEN("Positive Recovery- ")+1,LEN(Raw_data[[#This Row],[Location]])))</f>
        <v>Energy Corridor</v>
      </c>
      <c r="AC2697" s="45">
        <f t="shared" si="42"/>
        <v>45292</v>
      </c>
      <c r="AD2697" s="44" t="str">
        <f>VLOOKUP(Raw_data[[#This Row],[Locations]]&amp;Raw_data[[#This Row],[Looker2]],Category!A:E,5,0)</f>
        <v>Affiliate</v>
      </c>
      <c r="AE2697" s="44" t="str">
        <f>Raw_data[[#This Row],[Locations]]&amp;Raw_data[[#This Row],[Looker2]]</f>
        <v>Energy CorridorIOP</v>
      </c>
    </row>
    <row r="2698" spans="1:31">
      <c r="A2698" s="15">
        <v>45320</v>
      </c>
      <c r="B2698" s="15">
        <v>45316</v>
      </c>
      <c r="C2698" t="s">
        <v>9</v>
      </c>
      <c r="D2698">
        <v>209383</v>
      </c>
      <c r="E2698" t="s">
        <v>781</v>
      </c>
      <c r="F2698" t="s">
        <v>270</v>
      </c>
      <c r="G2698" t="s">
        <v>782</v>
      </c>
      <c r="H2698" t="s">
        <v>158</v>
      </c>
      <c r="I2698" t="s">
        <v>232</v>
      </c>
      <c r="J2698" t="s">
        <v>1045</v>
      </c>
      <c r="K2698" t="s">
        <v>81</v>
      </c>
      <c r="L2698" t="s">
        <v>128</v>
      </c>
      <c r="M2698">
        <v>1</v>
      </c>
      <c r="N2698" s="47">
        <v>275</v>
      </c>
      <c r="O2698" s="47">
        <v>0</v>
      </c>
      <c r="P2698" s="47">
        <v>0</v>
      </c>
      <c r="Q2698" s="47">
        <v>0</v>
      </c>
      <c r="R2698" s="47">
        <v>0</v>
      </c>
      <c r="S2698" s="47">
        <v>275</v>
      </c>
      <c r="T2698" s="47">
        <v>247.5</v>
      </c>
      <c r="U2698" s="47">
        <v>247.5</v>
      </c>
      <c r="V2698" t="s">
        <v>71</v>
      </c>
      <c r="W2698" t="s">
        <v>72</v>
      </c>
      <c r="X2698"/>
      <c r="Y2698" t="s">
        <v>240</v>
      </c>
      <c r="Z2698" s="43" t="str">
        <f>Raw_data[[#This Row],[Month]]&amp;Raw_data[[#This Row],[Locations]]&amp;Raw_data[[#This Row],[Looker2]]</f>
        <v>45292Energy CorridorIOP</v>
      </c>
      <c r="AA2698" s="44" t="str">
        <f>IFERROR(VLOOKUP(Raw_data[[#This Row],[Description]],'LU Table'!$A$1:$B$50,2,0),"")</f>
        <v>IOP</v>
      </c>
      <c r="AB2698" s="44" t="str">
        <f>TRIM(MID(Raw_data[[#This Row],[Location]],LEN("Positive Recovery- ")+1,LEN(Raw_data[[#This Row],[Location]])))</f>
        <v>Energy Corridor</v>
      </c>
      <c r="AC2698" s="45">
        <f t="shared" si="42"/>
        <v>45292</v>
      </c>
      <c r="AD2698" s="44" t="str">
        <f>VLOOKUP(Raw_data[[#This Row],[Locations]]&amp;Raw_data[[#This Row],[Looker2]],Category!A:E,5,0)</f>
        <v>Affiliate</v>
      </c>
      <c r="AE2698" s="44" t="str">
        <f>Raw_data[[#This Row],[Locations]]&amp;Raw_data[[#This Row],[Looker2]]</f>
        <v>Energy CorridorIOP</v>
      </c>
    </row>
    <row r="2699" spans="1:31">
      <c r="A2699" s="15">
        <v>45320</v>
      </c>
      <c r="B2699" s="15">
        <v>45316</v>
      </c>
      <c r="C2699" t="s">
        <v>9</v>
      </c>
      <c r="D2699">
        <v>209384</v>
      </c>
      <c r="E2699" t="s">
        <v>829</v>
      </c>
      <c r="F2699" t="s">
        <v>333</v>
      </c>
      <c r="G2699" t="s">
        <v>440</v>
      </c>
      <c r="H2699" t="s">
        <v>160</v>
      </c>
      <c r="I2699" t="s">
        <v>232</v>
      </c>
      <c r="J2699" t="s">
        <v>94</v>
      </c>
      <c r="K2699" t="s">
        <v>75</v>
      </c>
      <c r="L2699" t="s">
        <v>128</v>
      </c>
      <c r="M2699">
        <v>1</v>
      </c>
      <c r="N2699" s="47">
        <v>215</v>
      </c>
      <c r="O2699" s="47">
        <v>0</v>
      </c>
      <c r="P2699" s="47">
        <v>0</v>
      </c>
      <c r="Q2699" s="47">
        <v>0</v>
      </c>
      <c r="R2699" s="47">
        <v>0</v>
      </c>
      <c r="S2699" s="47">
        <v>215</v>
      </c>
      <c r="T2699" s="47">
        <v>193.5</v>
      </c>
      <c r="U2699" s="47">
        <v>193.5</v>
      </c>
      <c r="V2699" t="s">
        <v>71</v>
      </c>
      <c r="W2699" t="s">
        <v>72</v>
      </c>
      <c r="X2699"/>
      <c r="Y2699" t="s">
        <v>240</v>
      </c>
      <c r="Z2699" s="43" t="str">
        <f>Raw_data[[#This Row],[Month]]&amp;Raw_data[[#This Row],[Locations]]&amp;Raw_data[[#This Row],[Looker2]]</f>
        <v>45292The WoodlandsIOP</v>
      </c>
      <c r="AA2699" s="44" t="str">
        <f>IFERROR(VLOOKUP(Raw_data[[#This Row],[Description]],'LU Table'!$A$1:$B$50,2,0),"")</f>
        <v>IOP</v>
      </c>
      <c r="AB2699" s="44" t="str">
        <f>TRIM(MID(Raw_data[[#This Row],[Location]],LEN("Positive Recovery- ")+1,LEN(Raw_data[[#This Row],[Location]])))</f>
        <v>The Woodlands</v>
      </c>
      <c r="AC2699" s="45">
        <f t="shared" si="42"/>
        <v>45292</v>
      </c>
      <c r="AD2699" s="44" t="str">
        <f>VLOOKUP(Raw_data[[#This Row],[Locations]]&amp;Raw_data[[#This Row],[Looker2]],Category!A:E,5,0)</f>
        <v>Affiliate</v>
      </c>
      <c r="AE2699" s="44" t="str">
        <f>Raw_data[[#This Row],[Locations]]&amp;Raw_data[[#This Row],[Looker2]]</f>
        <v>The WoodlandsIOP</v>
      </c>
    </row>
    <row r="2700" spans="1:31">
      <c r="A2700" s="15">
        <v>45320</v>
      </c>
      <c r="B2700" s="15">
        <v>45316</v>
      </c>
      <c r="C2700" t="s">
        <v>9</v>
      </c>
      <c r="D2700">
        <v>209385</v>
      </c>
      <c r="E2700" t="s">
        <v>1085</v>
      </c>
      <c r="F2700" t="s">
        <v>330</v>
      </c>
      <c r="G2700" t="s">
        <v>1086</v>
      </c>
      <c r="H2700" t="s">
        <v>166</v>
      </c>
      <c r="I2700" t="s">
        <v>232</v>
      </c>
      <c r="J2700" t="s">
        <v>94</v>
      </c>
      <c r="K2700" t="s">
        <v>75</v>
      </c>
      <c r="L2700" t="s">
        <v>129</v>
      </c>
      <c r="M2700">
        <v>1</v>
      </c>
      <c r="N2700" s="47">
        <v>325</v>
      </c>
      <c r="O2700" s="47">
        <v>0</v>
      </c>
      <c r="P2700" s="47">
        <v>0</v>
      </c>
      <c r="Q2700" s="47">
        <v>0</v>
      </c>
      <c r="R2700" s="47">
        <v>0</v>
      </c>
      <c r="S2700" s="47">
        <v>325</v>
      </c>
      <c r="T2700" s="47">
        <v>292.5</v>
      </c>
      <c r="U2700" s="47">
        <v>292.5</v>
      </c>
      <c r="V2700" t="s">
        <v>71</v>
      </c>
      <c r="W2700" t="s">
        <v>72</v>
      </c>
      <c r="X2700"/>
      <c r="Y2700" t="s">
        <v>240</v>
      </c>
      <c r="Z2700" s="43" t="str">
        <f>Raw_data[[#This Row],[Month]]&amp;Raw_data[[#This Row],[Locations]]&amp;Raw_data[[#This Row],[Looker2]]</f>
        <v>45292The WoodlandsPHP</v>
      </c>
      <c r="AA2700" s="44" t="str">
        <f>IFERROR(VLOOKUP(Raw_data[[#This Row],[Description]],'LU Table'!$A$1:$B$50,2,0),"")</f>
        <v>PHP</v>
      </c>
      <c r="AB2700" s="44" t="str">
        <f>TRIM(MID(Raw_data[[#This Row],[Location]],LEN("Positive Recovery- ")+1,LEN(Raw_data[[#This Row],[Location]])))</f>
        <v>The Woodlands</v>
      </c>
      <c r="AC2700" s="45">
        <f t="shared" si="42"/>
        <v>45292</v>
      </c>
      <c r="AD2700" s="44" t="str">
        <f>VLOOKUP(Raw_data[[#This Row],[Locations]]&amp;Raw_data[[#This Row],[Looker2]],Category!A:E,5,0)</f>
        <v>Affiliate</v>
      </c>
      <c r="AE2700" s="44" t="str">
        <f>Raw_data[[#This Row],[Locations]]&amp;Raw_data[[#This Row],[Looker2]]</f>
        <v>The WoodlandsPHP</v>
      </c>
    </row>
    <row r="2701" spans="1:31">
      <c r="A2701" s="15">
        <v>45320</v>
      </c>
      <c r="B2701" s="15">
        <v>45316</v>
      </c>
      <c r="C2701" t="s">
        <v>9</v>
      </c>
      <c r="D2701">
        <v>209386</v>
      </c>
      <c r="E2701" t="s">
        <v>801</v>
      </c>
      <c r="F2701" t="s">
        <v>302</v>
      </c>
      <c r="G2701" t="s">
        <v>802</v>
      </c>
      <c r="H2701" t="s">
        <v>159</v>
      </c>
      <c r="I2701"/>
      <c r="J2701" t="s">
        <v>17</v>
      </c>
      <c r="K2701" t="s">
        <v>75</v>
      </c>
      <c r="L2701" t="s">
        <v>128</v>
      </c>
      <c r="M2701">
        <v>1</v>
      </c>
      <c r="N2701" s="47">
        <v>125</v>
      </c>
      <c r="O2701" s="47">
        <v>0</v>
      </c>
      <c r="P2701" s="47">
        <v>0</v>
      </c>
      <c r="Q2701" s="47">
        <v>0</v>
      </c>
      <c r="R2701" s="47">
        <v>0</v>
      </c>
      <c r="S2701" s="47">
        <v>125</v>
      </c>
      <c r="T2701" s="47">
        <v>125</v>
      </c>
      <c r="U2701" s="47">
        <v>125</v>
      </c>
      <c r="V2701" t="s">
        <v>71</v>
      </c>
      <c r="W2701" t="s">
        <v>72</v>
      </c>
      <c r="X2701"/>
      <c r="Y2701" t="s">
        <v>240</v>
      </c>
      <c r="Z2701" s="43" t="str">
        <f>Raw_data[[#This Row],[Month]]&amp;Raw_data[[#This Row],[Locations]]&amp;Raw_data[[#This Row],[Looker2]]</f>
        <v>45292The WoodlandsIOP</v>
      </c>
      <c r="AA2701" s="44" t="str">
        <f>IFERROR(VLOOKUP(Raw_data[[#This Row],[Description]],'LU Table'!$A$1:$B$50,2,0),"")</f>
        <v>IOP</v>
      </c>
      <c r="AB2701" s="44" t="str">
        <f>TRIM(MID(Raw_data[[#This Row],[Location]],LEN("Positive Recovery- ")+1,LEN(Raw_data[[#This Row],[Location]])))</f>
        <v>The Woodlands</v>
      </c>
      <c r="AC2701" s="45">
        <f t="shared" si="42"/>
        <v>45292</v>
      </c>
      <c r="AD2701" s="44" t="str">
        <f>VLOOKUP(Raw_data[[#This Row],[Locations]]&amp;Raw_data[[#This Row],[Looker2]],Category!A:E,5,0)</f>
        <v>Affiliate</v>
      </c>
      <c r="AE2701" s="44" t="str">
        <f>Raw_data[[#This Row],[Locations]]&amp;Raw_data[[#This Row],[Looker2]]</f>
        <v>The WoodlandsIOP</v>
      </c>
    </row>
    <row r="2702" spans="1:31">
      <c r="A2702" s="15">
        <v>45320</v>
      </c>
      <c r="B2702" s="15">
        <v>45316</v>
      </c>
      <c r="C2702" t="s">
        <v>9</v>
      </c>
      <c r="D2702">
        <v>209387</v>
      </c>
      <c r="E2702" t="s">
        <v>119</v>
      </c>
      <c r="F2702" t="s">
        <v>418</v>
      </c>
      <c r="G2702" t="s">
        <v>419</v>
      </c>
      <c r="H2702" t="s">
        <v>158</v>
      </c>
      <c r="I2702" t="s">
        <v>232</v>
      </c>
      <c r="J2702" t="s">
        <v>89</v>
      </c>
      <c r="K2702" t="s">
        <v>75</v>
      </c>
      <c r="L2702" t="s">
        <v>128</v>
      </c>
      <c r="M2702">
        <v>1</v>
      </c>
      <c r="N2702" s="47">
        <v>200</v>
      </c>
      <c r="O2702" s="47">
        <v>0</v>
      </c>
      <c r="P2702" s="47">
        <v>0</v>
      </c>
      <c r="Q2702" s="47">
        <v>0</v>
      </c>
      <c r="R2702" s="47">
        <v>0</v>
      </c>
      <c r="S2702" s="47">
        <v>200</v>
      </c>
      <c r="T2702" s="47">
        <v>180</v>
      </c>
      <c r="U2702" s="47">
        <v>180</v>
      </c>
      <c r="V2702" t="s">
        <v>71</v>
      </c>
      <c r="W2702" t="s">
        <v>72</v>
      </c>
      <c r="X2702"/>
      <c r="Y2702" t="s">
        <v>240</v>
      </c>
      <c r="Z2702" s="43" t="str">
        <f>Raw_data[[#This Row],[Month]]&amp;Raw_data[[#This Row],[Locations]]&amp;Raw_data[[#This Row],[Looker2]]</f>
        <v>45292The WoodlandsIOP</v>
      </c>
      <c r="AA2702" s="44" t="str">
        <f>IFERROR(VLOOKUP(Raw_data[[#This Row],[Description]],'LU Table'!$A$1:$B$50,2,0),"")</f>
        <v>IOP</v>
      </c>
      <c r="AB2702" s="44" t="str">
        <f>TRIM(MID(Raw_data[[#This Row],[Location]],LEN("Positive Recovery- ")+1,LEN(Raw_data[[#This Row],[Location]])))</f>
        <v>The Woodlands</v>
      </c>
      <c r="AC2702" s="45">
        <f t="shared" si="42"/>
        <v>45292</v>
      </c>
      <c r="AD2702" s="44" t="str">
        <f>VLOOKUP(Raw_data[[#This Row],[Locations]]&amp;Raw_data[[#This Row],[Looker2]],Category!A:E,5,0)</f>
        <v>Affiliate</v>
      </c>
      <c r="AE2702" s="44" t="str">
        <f>Raw_data[[#This Row],[Locations]]&amp;Raw_data[[#This Row],[Looker2]]</f>
        <v>The WoodlandsIOP</v>
      </c>
    </row>
    <row r="2703" spans="1:31">
      <c r="A2703" s="15">
        <v>45320</v>
      </c>
      <c r="B2703" s="15">
        <v>45316</v>
      </c>
      <c r="C2703" t="s">
        <v>9</v>
      </c>
      <c r="D2703">
        <v>209388</v>
      </c>
      <c r="E2703" t="s">
        <v>845</v>
      </c>
      <c r="F2703" t="s">
        <v>846</v>
      </c>
      <c r="G2703" t="s">
        <v>393</v>
      </c>
      <c r="H2703" t="s">
        <v>160</v>
      </c>
      <c r="I2703" t="s">
        <v>232</v>
      </c>
      <c r="J2703" t="s">
        <v>95</v>
      </c>
      <c r="K2703" t="s">
        <v>75</v>
      </c>
      <c r="L2703" t="s">
        <v>128</v>
      </c>
      <c r="M2703">
        <v>1</v>
      </c>
      <c r="N2703" s="47">
        <v>130</v>
      </c>
      <c r="O2703" s="47">
        <v>0</v>
      </c>
      <c r="P2703" s="47">
        <v>0</v>
      </c>
      <c r="Q2703" s="47">
        <v>0</v>
      </c>
      <c r="R2703" s="47">
        <v>0</v>
      </c>
      <c r="S2703" s="47">
        <v>130</v>
      </c>
      <c r="T2703" s="47">
        <v>117</v>
      </c>
      <c r="U2703" s="47">
        <v>117</v>
      </c>
      <c r="V2703" t="s">
        <v>71</v>
      </c>
      <c r="W2703" t="s">
        <v>72</v>
      </c>
      <c r="X2703"/>
      <c r="Y2703" t="s">
        <v>240</v>
      </c>
      <c r="Z2703" s="43" t="str">
        <f>Raw_data[[#This Row],[Month]]&amp;Raw_data[[#This Row],[Locations]]&amp;Raw_data[[#This Row],[Looker2]]</f>
        <v>45292The WoodlandsIOP</v>
      </c>
      <c r="AA2703" s="44" t="str">
        <f>IFERROR(VLOOKUP(Raw_data[[#This Row],[Description]],'LU Table'!$A$1:$B$50,2,0),"")</f>
        <v>IOP</v>
      </c>
      <c r="AB2703" s="44" t="str">
        <f>TRIM(MID(Raw_data[[#This Row],[Location]],LEN("Positive Recovery- ")+1,LEN(Raw_data[[#This Row],[Location]])))</f>
        <v>The Woodlands</v>
      </c>
      <c r="AC2703" s="45">
        <f t="shared" si="42"/>
        <v>45292</v>
      </c>
      <c r="AD2703" s="44" t="str">
        <f>VLOOKUP(Raw_data[[#This Row],[Locations]]&amp;Raw_data[[#This Row],[Looker2]],Category!A:E,5,0)</f>
        <v>Affiliate</v>
      </c>
      <c r="AE2703" s="44" t="str">
        <f>Raw_data[[#This Row],[Locations]]&amp;Raw_data[[#This Row],[Looker2]]</f>
        <v>The WoodlandsIOP</v>
      </c>
    </row>
    <row r="2704" spans="1:31">
      <c r="A2704" s="15">
        <v>45320</v>
      </c>
      <c r="B2704" s="15">
        <v>45316</v>
      </c>
      <c r="C2704" t="s">
        <v>9</v>
      </c>
      <c r="D2704">
        <v>209389</v>
      </c>
      <c r="E2704" t="s">
        <v>868</v>
      </c>
      <c r="F2704" t="s">
        <v>523</v>
      </c>
      <c r="G2704" t="s">
        <v>869</v>
      </c>
      <c r="H2704" t="s">
        <v>158</v>
      </c>
      <c r="I2704" t="s">
        <v>232</v>
      </c>
      <c r="J2704" t="s">
        <v>88</v>
      </c>
      <c r="K2704" t="s">
        <v>21</v>
      </c>
      <c r="L2704" t="s">
        <v>128</v>
      </c>
      <c r="M2704">
        <v>1</v>
      </c>
      <c r="N2704" s="47">
        <v>250</v>
      </c>
      <c r="O2704" s="47">
        <v>0</v>
      </c>
      <c r="P2704" s="47">
        <v>0</v>
      </c>
      <c r="Q2704" s="47">
        <v>0</v>
      </c>
      <c r="R2704" s="47">
        <v>0</v>
      </c>
      <c r="S2704" s="47">
        <v>0</v>
      </c>
      <c r="T2704" s="47">
        <v>225</v>
      </c>
      <c r="U2704" s="47">
        <v>25</v>
      </c>
      <c r="V2704" t="s">
        <v>71</v>
      </c>
      <c r="W2704" t="s">
        <v>72</v>
      </c>
      <c r="X2704"/>
      <c r="Y2704" t="s">
        <v>240</v>
      </c>
      <c r="Z2704" s="43" t="str">
        <f>Raw_data[[#This Row],[Month]]&amp;Raw_data[[#This Row],[Locations]]&amp;Raw_data[[#This Row],[Looker2]]</f>
        <v>45292Jersey VillageIOP</v>
      </c>
      <c r="AA2704" s="44" t="str">
        <f>IFERROR(VLOOKUP(Raw_data[[#This Row],[Description]],'LU Table'!$A$1:$B$50,2,0),"")</f>
        <v>IOP</v>
      </c>
      <c r="AB2704" s="44" t="str">
        <f>TRIM(MID(Raw_data[[#This Row],[Location]],LEN("Positive Recovery- ")+1,LEN(Raw_data[[#This Row],[Location]])))</f>
        <v>Jersey Village</v>
      </c>
      <c r="AC2704" s="45">
        <f t="shared" si="42"/>
        <v>45292</v>
      </c>
      <c r="AD2704" s="44" t="str">
        <f>VLOOKUP(Raw_data[[#This Row],[Locations]]&amp;Raw_data[[#This Row],[Looker2]],Category!A:E,5,0)</f>
        <v>Affiliate</v>
      </c>
      <c r="AE2704" s="44" t="str">
        <f>Raw_data[[#This Row],[Locations]]&amp;Raw_data[[#This Row],[Looker2]]</f>
        <v>Jersey VillageIOP</v>
      </c>
    </row>
    <row r="2705" spans="1:31">
      <c r="A2705" s="15">
        <v>45320</v>
      </c>
      <c r="B2705" s="15">
        <v>45316</v>
      </c>
      <c r="C2705" t="s">
        <v>9</v>
      </c>
      <c r="D2705">
        <v>209390</v>
      </c>
      <c r="E2705" t="s">
        <v>1017</v>
      </c>
      <c r="F2705" t="s">
        <v>1018</v>
      </c>
      <c r="G2705" t="s">
        <v>1019</v>
      </c>
      <c r="H2705" t="s">
        <v>158</v>
      </c>
      <c r="I2705" t="s">
        <v>232</v>
      </c>
      <c r="J2705" t="s">
        <v>88</v>
      </c>
      <c r="K2705" t="s">
        <v>79</v>
      </c>
      <c r="L2705" t="s">
        <v>128</v>
      </c>
      <c r="M2705">
        <v>1</v>
      </c>
      <c r="N2705" s="47">
        <v>250</v>
      </c>
      <c r="O2705" s="47">
        <v>0</v>
      </c>
      <c r="P2705" s="47">
        <v>0</v>
      </c>
      <c r="Q2705" s="47">
        <v>0</v>
      </c>
      <c r="R2705" s="47">
        <v>0</v>
      </c>
      <c r="S2705" s="47">
        <v>0</v>
      </c>
      <c r="T2705" s="47">
        <v>225</v>
      </c>
      <c r="U2705" s="47">
        <v>0</v>
      </c>
      <c r="V2705" t="s">
        <v>71</v>
      </c>
      <c r="W2705" t="s">
        <v>72</v>
      </c>
      <c r="X2705"/>
      <c r="Y2705" t="s">
        <v>240</v>
      </c>
      <c r="Z2705" s="43" t="str">
        <f>Raw_data[[#This Row],[Month]]&amp;Raw_data[[#This Row],[Locations]]&amp;Raw_data[[#This Row],[Looker2]]</f>
        <v>45292Cinco RanchIOP</v>
      </c>
      <c r="AA2705" s="44" t="str">
        <f>IFERROR(VLOOKUP(Raw_data[[#This Row],[Description]],'LU Table'!$A$1:$B$50,2,0),"")</f>
        <v>IOP</v>
      </c>
      <c r="AB2705" s="44" t="str">
        <f>TRIM(MID(Raw_data[[#This Row],[Location]],LEN("Positive Recovery- ")+1,LEN(Raw_data[[#This Row],[Location]])))</f>
        <v>Cinco Ranch</v>
      </c>
      <c r="AC2705" s="45">
        <f t="shared" si="42"/>
        <v>45292</v>
      </c>
      <c r="AD2705" s="44" t="str">
        <f>VLOOKUP(Raw_data[[#This Row],[Locations]]&amp;Raw_data[[#This Row],[Looker2]],Category!A:E,5,0)</f>
        <v>Affiliate</v>
      </c>
      <c r="AE2705" s="44" t="str">
        <f>Raw_data[[#This Row],[Locations]]&amp;Raw_data[[#This Row],[Looker2]]</f>
        <v>Cinco RanchIOP</v>
      </c>
    </row>
    <row r="2706" spans="1:31">
      <c r="A2706" s="15">
        <v>45320</v>
      </c>
      <c r="B2706" s="15">
        <v>45316</v>
      </c>
      <c r="C2706" t="s">
        <v>9</v>
      </c>
      <c r="D2706">
        <v>209391</v>
      </c>
      <c r="E2706" t="s">
        <v>1015</v>
      </c>
      <c r="F2706" t="s">
        <v>261</v>
      </c>
      <c r="G2706" t="s">
        <v>1016</v>
      </c>
      <c r="H2706" t="s">
        <v>158</v>
      </c>
      <c r="I2706" t="s">
        <v>232</v>
      </c>
      <c r="J2706" t="s">
        <v>806</v>
      </c>
      <c r="K2706" t="s">
        <v>79</v>
      </c>
      <c r="L2706" t="s">
        <v>128</v>
      </c>
      <c r="M2706">
        <v>1</v>
      </c>
      <c r="N2706" s="47">
        <v>185</v>
      </c>
      <c r="O2706" s="47">
        <v>0</v>
      </c>
      <c r="P2706" s="47">
        <v>0</v>
      </c>
      <c r="Q2706" s="47">
        <v>0</v>
      </c>
      <c r="R2706" s="47">
        <v>0</v>
      </c>
      <c r="S2706" s="47">
        <v>0</v>
      </c>
      <c r="T2706" s="47">
        <v>166.5</v>
      </c>
      <c r="U2706" s="47">
        <v>37</v>
      </c>
      <c r="V2706" t="s">
        <v>71</v>
      </c>
      <c r="W2706" t="s">
        <v>72</v>
      </c>
      <c r="X2706"/>
      <c r="Y2706" t="s">
        <v>240</v>
      </c>
      <c r="Z2706" s="43" t="str">
        <f>Raw_data[[#This Row],[Month]]&amp;Raw_data[[#This Row],[Locations]]&amp;Raw_data[[#This Row],[Looker2]]</f>
        <v>45292Cinco RanchIOP</v>
      </c>
      <c r="AA2706" s="44" t="str">
        <f>IFERROR(VLOOKUP(Raw_data[[#This Row],[Description]],'LU Table'!$A$1:$B$50,2,0),"")</f>
        <v>IOP</v>
      </c>
      <c r="AB2706" s="44" t="str">
        <f>TRIM(MID(Raw_data[[#This Row],[Location]],LEN("Positive Recovery- ")+1,LEN(Raw_data[[#This Row],[Location]])))</f>
        <v>Cinco Ranch</v>
      </c>
      <c r="AC2706" s="45">
        <f t="shared" si="42"/>
        <v>45292</v>
      </c>
      <c r="AD2706" s="44" t="str">
        <f>VLOOKUP(Raw_data[[#This Row],[Locations]]&amp;Raw_data[[#This Row],[Looker2]],Category!A:E,5,0)</f>
        <v>Affiliate</v>
      </c>
      <c r="AE2706" s="44" t="str">
        <f>Raw_data[[#This Row],[Locations]]&amp;Raw_data[[#This Row],[Looker2]]</f>
        <v>Cinco RanchIOP</v>
      </c>
    </row>
    <row r="2707" spans="1:31">
      <c r="A2707" s="15">
        <v>45320</v>
      </c>
      <c r="B2707" s="15">
        <v>45316</v>
      </c>
      <c r="C2707" t="s">
        <v>9</v>
      </c>
      <c r="D2707">
        <v>209392</v>
      </c>
      <c r="E2707" t="s">
        <v>114</v>
      </c>
      <c r="F2707" t="s">
        <v>296</v>
      </c>
      <c r="G2707" t="s">
        <v>297</v>
      </c>
      <c r="H2707" t="s">
        <v>172</v>
      </c>
      <c r="I2707" t="s">
        <v>232</v>
      </c>
      <c r="J2707" t="s">
        <v>17</v>
      </c>
      <c r="K2707" t="s">
        <v>79</v>
      </c>
      <c r="L2707" t="s">
        <v>135</v>
      </c>
      <c r="M2707">
        <v>1</v>
      </c>
      <c r="N2707" s="47">
        <v>40</v>
      </c>
      <c r="O2707" s="47">
        <v>0</v>
      </c>
      <c r="P2707" s="47">
        <v>0</v>
      </c>
      <c r="Q2707" s="47">
        <v>0</v>
      </c>
      <c r="R2707" s="47">
        <v>0</v>
      </c>
      <c r="S2707" s="47">
        <v>40</v>
      </c>
      <c r="T2707" s="47">
        <v>40</v>
      </c>
      <c r="U2707" s="47">
        <v>40</v>
      </c>
      <c r="V2707" t="s">
        <v>71</v>
      </c>
      <c r="W2707" t="s">
        <v>72</v>
      </c>
      <c r="X2707"/>
      <c r="Y2707" t="s">
        <v>240</v>
      </c>
      <c r="Z2707" s="43" t="str">
        <f>Raw_data[[#This Row],[Month]]&amp;Raw_data[[#This Row],[Locations]]&amp;Raw_data[[#This Row],[Looker2]]</f>
        <v>45292Cinco RanchAftercare</v>
      </c>
      <c r="AA2707" s="44" t="str">
        <f>IFERROR(VLOOKUP(Raw_data[[#This Row],[Description]],'LU Table'!$A$1:$B$50,2,0),"")</f>
        <v>Aftercare</v>
      </c>
      <c r="AB2707" s="44" t="str">
        <f>TRIM(MID(Raw_data[[#This Row],[Location]],LEN("Positive Recovery- ")+1,LEN(Raw_data[[#This Row],[Location]])))</f>
        <v>Cinco Ranch</v>
      </c>
      <c r="AC2707" s="45">
        <f t="shared" si="42"/>
        <v>45292</v>
      </c>
      <c r="AD2707" s="44" t="str">
        <f>VLOOKUP(Raw_data[[#This Row],[Locations]]&amp;Raw_data[[#This Row],[Looker2]],Category!A:E,5,0)</f>
        <v>Affiliate</v>
      </c>
      <c r="AE2707" s="44" t="str">
        <f>Raw_data[[#This Row],[Locations]]&amp;Raw_data[[#This Row],[Looker2]]</f>
        <v>Cinco RanchAftercare</v>
      </c>
    </row>
    <row r="2708" spans="1:31">
      <c r="A2708" s="15">
        <v>45320</v>
      </c>
      <c r="B2708" s="15">
        <v>45316</v>
      </c>
      <c r="C2708" t="s">
        <v>9</v>
      </c>
      <c r="D2708">
        <v>209393</v>
      </c>
      <c r="E2708" t="s">
        <v>830</v>
      </c>
      <c r="F2708" t="s">
        <v>489</v>
      </c>
      <c r="G2708" t="s">
        <v>831</v>
      </c>
      <c r="H2708" t="s">
        <v>160</v>
      </c>
      <c r="I2708" t="s">
        <v>232</v>
      </c>
      <c r="J2708" t="s">
        <v>90</v>
      </c>
      <c r="K2708" t="s">
        <v>79</v>
      </c>
      <c r="L2708" t="s">
        <v>128</v>
      </c>
      <c r="M2708">
        <v>1</v>
      </c>
      <c r="N2708" s="47">
        <v>220</v>
      </c>
      <c r="O2708" s="47">
        <v>0</v>
      </c>
      <c r="P2708" s="47">
        <v>0</v>
      </c>
      <c r="Q2708" s="47">
        <v>0</v>
      </c>
      <c r="R2708" s="47">
        <v>0</v>
      </c>
      <c r="S2708" s="47">
        <v>220</v>
      </c>
      <c r="T2708" s="47">
        <v>198</v>
      </c>
      <c r="U2708" s="47">
        <v>198</v>
      </c>
      <c r="V2708" t="s">
        <v>71</v>
      </c>
      <c r="W2708" t="s">
        <v>72</v>
      </c>
      <c r="X2708"/>
      <c r="Y2708" t="s">
        <v>240</v>
      </c>
      <c r="Z2708" s="43" t="str">
        <f>Raw_data[[#This Row],[Month]]&amp;Raw_data[[#This Row],[Locations]]&amp;Raw_data[[#This Row],[Looker2]]</f>
        <v>45292Cinco RanchIOP</v>
      </c>
      <c r="AA2708" s="44" t="str">
        <f>IFERROR(VLOOKUP(Raw_data[[#This Row],[Description]],'LU Table'!$A$1:$B$50,2,0),"")</f>
        <v>IOP</v>
      </c>
      <c r="AB2708" s="44" t="str">
        <f>TRIM(MID(Raw_data[[#This Row],[Location]],LEN("Positive Recovery- ")+1,LEN(Raw_data[[#This Row],[Location]])))</f>
        <v>Cinco Ranch</v>
      </c>
      <c r="AC2708" s="45">
        <f t="shared" si="42"/>
        <v>45292</v>
      </c>
      <c r="AD2708" s="44" t="str">
        <f>VLOOKUP(Raw_data[[#This Row],[Locations]]&amp;Raw_data[[#This Row],[Looker2]],Category!A:E,5,0)</f>
        <v>Affiliate</v>
      </c>
      <c r="AE2708" s="44" t="str">
        <f>Raw_data[[#This Row],[Locations]]&amp;Raw_data[[#This Row],[Looker2]]</f>
        <v>Cinco RanchIOP</v>
      </c>
    </row>
    <row r="2709" spans="1:31">
      <c r="A2709" s="15">
        <v>45320</v>
      </c>
      <c r="B2709" s="15">
        <v>45316</v>
      </c>
      <c r="C2709" t="s">
        <v>9</v>
      </c>
      <c r="D2709">
        <v>209394</v>
      </c>
      <c r="E2709" t="s">
        <v>1147</v>
      </c>
      <c r="F2709" t="s">
        <v>255</v>
      </c>
      <c r="G2709" t="s">
        <v>530</v>
      </c>
      <c r="H2709" t="s">
        <v>158</v>
      </c>
      <c r="I2709" t="s">
        <v>232</v>
      </c>
      <c r="J2709" t="s">
        <v>88</v>
      </c>
      <c r="K2709" t="s">
        <v>234</v>
      </c>
      <c r="L2709" t="s">
        <v>128</v>
      </c>
      <c r="M2709">
        <v>1</v>
      </c>
      <c r="N2709" s="47">
        <v>250</v>
      </c>
      <c r="O2709" s="47">
        <v>0</v>
      </c>
      <c r="P2709" s="47">
        <v>0</v>
      </c>
      <c r="Q2709" s="47">
        <v>0</v>
      </c>
      <c r="R2709" s="47">
        <v>0</v>
      </c>
      <c r="S2709" s="47">
        <v>250</v>
      </c>
      <c r="T2709" s="47">
        <v>225</v>
      </c>
      <c r="U2709" s="47">
        <v>225</v>
      </c>
      <c r="V2709" t="s">
        <v>71</v>
      </c>
      <c r="W2709" t="s">
        <v>72</v>
      </c>
      <c r="X2709"/>
      <c r="Y2709" t="s">
        <v>240</v>
      </c>
      <c r="Z2709" s="43" t="str">
        <f>Raw_data[[#This Row],[Month]]&amp;Raw_data[[#This Row],[Locations]]&amp;Raw_data[[#This Row],[Looker2]]</f>
        <v>45292Clear LakeIOP</v>
      </c>
      <c r="AA2709" s="44" t="str">
        <f>IFERROR(VLOOKUP(Raw_data[[#This Row],[Description]],'LU Table'!$A$1:$B$50,2,0),"")</f>
        <v>IOP</v>
      </c>
      <c r="AB2709" s="44" t="str">
        <f>TRIM(MID(Raw_data[[#This Row],[Location]],LEN("Positive Recovery- ")+1,LEN(Raw_data[[#This Row],[Location]])))</f>
        <v>Clear Lake</v>
      </c>
      <c r="AC2709" s="45">
        <f t="shared" si="42"/>
        <v>45292</v>
      </c>
      <c r="AD2709" s="44" t="str">
        <f>VLOOKUP(Raw_data[[#This Row],[Locations]]&amp;Raw_data[[#This Row],[Looker2]],Category!A:E,5,0)</f>
        <v>Affiliate</v>
      </c>
      <c r="AE2709" s="44" t="str">
        <f>Raw_data[[#This Row],[Locations]]&amp;Raw_data[[#This Row],[Looker2]]</f>
        <v>Clear LakeIOP</v>
      </c>
    </row>
    <row r="2710" spans="1:31">
      <c r="A2710" s="15">
        <v>45320</v>
      </c>
      <c r="B2710" s="15">
        <v>45316</v>
      </c>
      <c r="C2710" t="s">
        <v>9</v>
      </c>
      <c r="D2710">
        <v>209395</v>
      </c>
      <c r="E2710" t="s">
        <v>1137</v>
      </c>
      <c r="F2710" t="s">
        <v>476</v>
      </c>
      <c r="G2710" t="s">
        <v>1138</v>
      </c>
      <c r="H2710" t="s">
        <v>167</v>
      </c>
      <c r="I2710" t="s">
        <v>232</v>
      </c>
      <c r="J2710" t="s">
        <v>1103</v>
      </c>
      <c r="K2710" t="s">
        <v>234</v>
      </c>
      <c r="L2710" t="s">
        <v>129</v>
      </c>
      <c r="M2710">
        <v>1</v>
      </c>
      <c r="N2710" s="47">
        <v>320</v>
      </c>
      <c r="O2710" s="47">
        <v>0</v>
      </c>
      <c r="P2710" s="47">
        <v>0</v>
      </c>
      <c r="Q2710" s="47">
        <v>0</v>
      </c>
      <c r="R2710" s="47">
        <v>0</v>
      </c>
      <c r="S2710" s="47">
        <v>320</v>
      </c>
      <c r="T2710" s="47">
        <v>288</v>
      </c>
      <c r="U2710" s="47">
        <v>288</v>
      </c>
      <c r="V2710" t="s">
        <v>71</v>
      </c>
      <c r="W2710" t="s">
        <v>72</v>
      </c>
      <c r="X2710"/>
      <c r="Y2710" t="s">
        <v>240</v>
      </c>
      <c r="Z2710" s="43" t="str">
        <f>Raw_data[[#This Row],[Month]]&amp;Raw_data[[#This Row],[Locations]]&amp;Raw_data[[#This Row],[Looker2]]</f>
        <v>45292Clear LakePHP</v>
      </c>
      <c r="AA2710" s="44" t="str">
        <f>IFERROR(VLOOKUP(Raw_data[[#This Row],[Description]],'LU Table'!$A$1:$B$50,2,0),"")</f>
        <v>PHP</v>
      </c>
      <c r="AB2710" s="44" t="str">
        <f>TRIM(MID(Raw_data[[#This Row],[Location]],LEN("Positive Recovery- ")+1,LEN(Raw_data[[#This Row],[Location]])))</f>
        <v>Clear Lake</v>
      </c>
      <c r="AC2710" s="45">
        <f t="shared" si="42"/>
        <v>45292</v>
      </c>
      <c r="AD2710" s="44" t="str">
        <f>VLOOKUP(Raw_data[[#This Row],[Locations]]&amp;Raw_data[[#This Row],[Looker2]],Category!A:E,5,0)</f>
        <v>Affiliate</v>
      </c>
      <c r="AE2710" s="44" t="str">
        <f>Raw_data[[#This Row],[Locations]]&amp;Raw_data[[#This Row],[Looker2]]</f>
        <v>Clear LakePHP</v>
      </c>
    </row>
    <row r="2711" spans="1:31">
      <c r="A2711" s="15">
        <v>45320</v>
      </c>
      <c r="B2711" s="15">
        <v>45316</v>
      </c>
      <c r="C2711" t="s">
        <v>9</v>
      </c>
      <c r="D2711">
        <v>209396</v>
      </c>
      <c r="E2711" t="s">
        <v>982</v>
      </c>
      <c r="F2711" t="s">
        <v>983</v>
      </c>
      <c r="G2711" t="s">
        <v>984</v>
      </c>
      <c r="H2711" t="s">
        <v>160</v>
      </c>
      <c r="I2711" t="s">
        <v>232</v>
      </c>
      <c r="J2711" t="s">
        <v>90</v>
      </c>
      <c r="K2711" t="s">
        <v>234</v>
      </c>
      <c r="L2711" t="s">
        <v>128</v>
      </c>
      <c r="M2711">
        <v>1</v>
      </c>
      <c r="N2711" s="47">
        <v>220</v>
      </c>
      <c r="O2711" s="47">
        <v>0</v>
      </c>
      <c r="P2711" s="47">
        <v>0</v>
      </c>
      <c r="Q2711" s="47">
        <v>0</v>
      </c>
      <c r="R2711" s="47">
        <v>0</v>
      </c>
      <c r="S2711" s="47">
        <v>220</v>
      </c>
      <c r="T2711" s="47">
        <v>198</v>
      </c>
      <c r="U2711" s="47">
        <v>198</v>
      </c>
      <c r="V2711" t="s">
        <v>71</v>
      </c>
      <c r="W2711" t="s">
        <v>72</v>
      </c>
      <c r="X2711"/>
      <c r="Y2711" t="s">
        <v>240</v>
      </c>
      <c r="Z2711" s="43" t="str">
        <f>Raw_data[[#This Row],[Month]]&amp;Raw_data[[#This Row],[Locations]]&amp;Raw_data[[#This Row],[Looker2]]</f>
        <v>45292Clear LakeIOP</v>
      </c>
      <c r="AA2711" s="44" t="str">
        <f>IFERROR(VLOOKUP(Raw_data[[#This Row],[Description]],'LU Table'!$A$1:$B$50,2,0),"")</f>
        <v>IOP</v>
      </c>
      <c r="AB2711" s="44" t="str">
        <f>TRIM(MID(Raw_data[[#This Row],[Location]],LEN("Positive Recovery- ")+1,LEN(Raw_data[[#This Row],[Location]])))</f>
        <v>Clear Lake</v>
      </c>
      <c r="AC2711" s="45">
        <f t="shared" si="42"/>
        <v>45292</v>
      </c>
      <c r="AD2711" s="44" t="str">
        <f>VLOOKUP(Raw_data[[#This Row],[Locations]]&amp;Raw_data[[#This Row],[Looker2]],Category!A:E,5,0)</f>
        <v>Affiliate</v>
      </c>
      <c r="AE2711" s="44" t="str">
        <f>Raw_data[[#This Row],[Locations]]&amp;Raw_data[[#This Row],[Looker2]]</f>
        <v>Clear LakeIOP</v>
      </c>
    </row>
    <row r="2712" spans="1:31">
      <c r="A2712" s="15">
        <v>45320</v>
      </c>
      <c r="B2712" s="15">
        <v>45316</v>
      </c>
      <c r="C2712" t="s">
        <v>9</v>
      </c>
      <c r="D2712">
        <v>209397</v>
      </c>
      <c r="E2712" t="s">
        <v>1009</v>
      </c>
      <c r="F2712" t="s">
        <v>1010</v>
      </c>
      <c r="G2712" t="s">
        <v>1011</v>
      </c>
      <c r="H2712" t="s">
        <v>157</v>
      </c>
      <c r="I2712" t="s">
        <v>232</v>
      </c>
      <c r="J2712" t="s">
        <v>146</v>
      </c>
      <c r="K2712" t="s">
        <v>234</v>
      </c>
      <c r="L2712" t="s">
        <v>129</v>
      </c>
      <c r="M2712">
        <v>1</v>
      </c>
      <c r="N2712" s="47">
        <v>400</v>
      </c>
      <c r="O2712" s="47">
        <v>0</v>
      </c>
      <c r="P2712" s="47">
        <v>0</v>
      </c>
      <c r="Q2712" s="47">
        <v>0</v>
      </c>
      <c r="R2712" s="47">
        <v>0</v>
      </c>
      <c r="S2712" s="47">
        <v>400</v>
      </c>
      <c r="T2712" s="47">
        <v>360</v>
      </c>
      <c r="U2712" s="47">
        <v>360</v>
      </c>
      <c r="V2712" t="s">
        <v>71</v>
      </c>
      <c r="W2712" t="s">
        <v>72</v>
      </c>
      <c r="X2712"/>
      <c r="Y2712" t="s">
        <v>240</v>
      </c>
      <c r="Z2712" s="43" t="str">
        <f>Raw_data[[#This Row],[Month]]&amp;Raw_data[[#This Row],[Locations]]&amp;Raw_data[[#This Row],[Looker2]]</f>
        <v>45292Clear LakePHP</v>
      </c>
      <c r="AA2712" s="44" t="str">
        <f>IFERROR(VLOOKUP(Raw_data[[#This Row],[Description]],'LU Table'!$A$1:$B$50,2,0),"")</f>
        <v>PHP</v>
      </c>
      <c r="AB2712" s="44" t="str">
        <f>TRIM(MID(Raw_data[[#This Row],[Location]],LEN("Positive Recovery- ")+1,LEN(Raw_data[[#This Row],[Location]])))</f>
        <v>Clear Lake</v>
      </c>
      <c r="AC2712" s="45">
        <f t="shared" si="42"/>
        <v>45292</v>
      </c>
      <c r="AD2712" s="44" t="str">
        <f>VLOOKUP(Raw_data[[#This Row],[Locations]]&amp;Raw_data[[#This Row],[Looker2]],Category!A:E,5,0)</f>
        <v>Affiliate</v>
      </c>
      <c r="AE2712" s="44" t="str">
        <f>Raw_data[[#This Row],[Locations]]&amp;Raw_data[[#This Row],[Looker2]]</f>
        <v>Clear LakePHP</v>
      </c>
    </row>
    <row r="2713" spans="1:31">
      <c r="A2713" s="15">
        <v>45320</v>
      </c>
      <c r="B2713" s="15">
        <v>45316</v>
      </c>
      <c r="C2713" t="s">
        <v>9</v>
      </c>
      <c r="D2713">
        <v>209398</v>
      </c>
      <c r="E2713" t="s">
        <v>1166</v>
      </c>
      <c r="F2713" t="s">
        <v>409</v>
      </c>
      <c r="G2713" t="s">
        <v>353</v>
      </c>
      <c r="H2713" t="s">
        <v>166</v>
      </c>
      <c r="I2713" t="s">
        <v>232</v>
      </c>
      <c r="J2713" t="s">
        <v>94</v>
      </c>
      <c r="K2713" t="s">
        <v>76</v>
      </c>
      <c r="L2713" t="s">
        <v>129</v>
      </c>
      <c r="M2713">
        <v>1</v>
      </c>
      <c r="N2713" s="47">
        <v>325</v>
      </c>
      <c r="O2713" s="47">
        <v>0</v>
      </c>
      <c r="P2713" s="47">
        <v>0</v>
      </c>
      <c r="Q2713" s="47">
        <v>0</v>
      </c>
      <c r="R2713" s="47">
        <v>0</v>
      </c>
      <c r="S2713" s="47">
        <v>325</v>
      </c>
      <c r="T2713" s="47">
        <v>292.5</v>
      </c>
      <c r="U2713" s="47">
        <v>292.5</v>
      </c>
      <c r="V2713" t="s">
        <v>71</v>
      </c>
      <c r="W2713" t="s">
        <v>72</v>
      </c>
      <c r="X2713"/>
      <c r="Y2713" t="s">
        <v>240</v>
      </c>
      <c r="Z2713" s="43" t="str">
        <f>Raw_data[[#This Row],[Month]]&amp;Raw_data[[#This Row],[Locations]]&amp;Raw_data[[#This Row],[Looker2]]</f>
        <v>45292MontrosePHP</v>
      </c>
      <c r="AA2713" s="44" t="str">
        <f>IFERROR(VLOOKUP(Raw_data[[#This Row],[Description]],'LU Table'!$A$1:$B$50,2,0),"")</f>
        <v>PHP</v>
      </c>
      <c r="AB2713" s="44" t="str">
        <f>TRIM(MID(Raw_data[[#This Row],[Location]],LEN("Positive Recovery- ")+1,LEN(Raw_data[[#This Row],[Location]])))</f>
        <v>Montrose</v>
      </c>
      <c r="AC2713" s="45">
        <f t="shared" si="42"/>
        <v>45292</v>
      </c>
      <c r="AD2713" s="44" t="str">
        <f>VLOOKUP(Raw_data[[#This Row],[Locations]]&amp;Raw_data[[#This Row],[Looker2]],Category!A:E,5,0)</f>
        <v>Company Owned</v>
      </c>
      <c r="AE2713" s="44" t="str">
        <f>Raw_data[[#This Row],[Locations]]&amp;Raw_data[[#This Row],[Looker2]]</f>
        <v>MontrosePHP</v>
      </c>
    </row>
    <row r="2714" spans="1:31">
      <c r="A2714" s="15">
        <v>45320</v>
      </c>
      <c r="B2714" s="15">
        <v>45316</v>
      </c>
      <c r="C2714" t="s">
        <v>9</v>
      </c>
      <c r="D2714">
        <v>209399</v>
      </c>
      <c r="E2714" t="s">
        <v>888</v>
      </c>
      <c r="F2714" t="s">
        <v>290</v>
      </c>
      <c r="G2714" t="s">
        <v>889</v>
      </c>
      <c r="H2714" t="s">
        <v>157</v>
      </c>
      <c r="I2714" t="s">
        <v>232</v>
      </c>
      <c r="J2714" t="s">
        <v>17</v>
      </c>
      <c r="K2714" t="s">
        <v>76</v>
      </c>
      <c r="L2714" t="s">
        <v>129</v>
      </c>
      <c r="M2714">
        <v>1</v>
      </c>
      <c r="N2714" s="47">
        <v>300</v>
      </c>
      <c r="O2714" s="47">
        <v>0</v>
      </c>
      <c r="P2714" s="47">
        <v>0</v>
      </c>
      <c r="Q2714" s="47">
        <v>0</v>
      </c>
      <c r="R2714" s="47">
        <v>0</v>
      </c>
      <c r="S2714" s="47">
        <v>300</v>
      </c>
      <c r="T2714" s="47">
        <v>300</v>
      </c>
      <c r="U2714" s="47">
        <v>300</v>
      </c>
      <c r="V2714" t="s">
        <v>71</v>
      </c>
      <c r="W2714" t="s">
        <v>72</v>
      </c>
      <c r="X2714"/>
      <c r="Y2714" t="s">
        <v>240</v>
      </c>
      <c r="Z2714" s="43" t="str">
        <f>Raw_data[[#This Row],[Month]]&amp;Raw_data[[#This Row],[Locations]]&amp;Raw_data[[#This Row],[Looker2]]</f>
        <v>45292MontrosePHP</v>
      </c>
      <c r="AA2714" s="44" t="str">
        <f>IFERROR(VLOOKUP(Raw_data[[#This Row],[Description]],'LU Table'!$A$1:$B$50,2,0),"")</f>
        <v>PHP</v>
      </c>
      <c r="AB2714" s="44" t="str">
        <f>TRIM(MID(Raw_data[[#This Row],[Location]],LEN("Positive Recovery- ")+1,LEN(Raw_data[[#This Row],[Location]])))</f>
        <v>Montrose</v>
      </c>
      <c r="AC2714" s="45">
        <f t="shared" si="42"/>
        <v>45292</v>
      </c>
      <c r="AD2714" s="44" t="str">
        <f>VLOOKUP(Raw_data[[#This Row],[Locations]]&amp;Raw_data[[#This Row],[Looker2]],Category!A:E,5,0)</f>
        <v>Company Owned</v>
      </c>
      <c r="AE2714" s="44" t="str">
        <f>Raw_data[[#This Row],[Locations]]&amp;Raw_data[[#This Row],[Looker2]]</f>
        <v>MontrosePHP</v>
      </c>
    </row>
    <row r="2715" spans="1:31">
      <c r="A2715" s="15">
        <v>45320</v>
      </c>
      <c r="B2715" s="15">
        <v>45316</v>
      </c>
      <c r="C2715" t="s">
        <v>9</v>
      </c>
      <c r="D2715">
        <v>209400</v>
      </c>
      <c r="E2715" t="s">
        <v>675</v>
      </c>
      <c r="F2715" t="s">
        <v>37</v>
      </c>
      <c r="G2715" t="s">
        <v>487</v>
      </c>
      <c r="H2715" t="s">
        <v>165</v>
      </c>
      <c r="I2715"/>
      <c r="J2715" t="s">
        <v>132</v>
      </c>
      <c r="K2715" t="s">
        <v>76</v>
      </c>
      <c r="L2715" t="s">
        <v>129</v>
      </c>
      <c r="M2715">
        <v>1</v>
      </c>
      <c r="N2715" s="47">
        <v>312</v>
      </c>
      <c r="O2715" s="47">
        <v>0</v>
      </c>
      <c r="P2715" s="47">
        <v>0</v>
      </c>
      <c r="Q2715" s="47">
        <v>0</v>
      </c>
      <c r="R2715" s="47">
        <v>0</v>
      </c>
      <c r="S2715" s="47">
        <v>312</v>
      </c>
      <c r="T2715" s="47">
        <v>280.8</v>
      </c>
      <c r="U2715" s="47">
        <v>280.8</v>
      </c>
      <c r="V2715" t="s">
        <v>71</v>
      </c>
      <c r="W2715" t="s">
        <v>72</v>
      </c>
      <c r="X2715"/>
      <c r="Y2715" t="s">
        <v>240</v>
      </c>
      <c r="Z2715" s="43" t="str">
        <f>Raw_data[[#This Row],[Month]]&amp;Raw_data[[#This Row],[Locations]]&amp;Raw_data[[#This Row],[Looker2]]</f>
        <v>45292MontrosePHP</v>
      </c>
      <c r="AA2715" s="44" t="str">
        <f>IFERROR(VLOOKUP(Raw_data[[#This Row],[Description]],'LU Table'!$A$1:$B$50,2,0),"")</f>
        <v>PHP</v>
      </c>
      <c r="AB2715" s="44" t="str">
        <f>TRIM(MID(Raw_data[[#This Row],[Location]],LEN("Positive Recovery- ")+1,LEN(Raw_data[[#This Row],[Location]])))</f>
        <v>Montrose</v>
      </c>
      <c r="AC2715" s="45">
        <f t="shared" si="42"/>
        <v>45292</v>
      </c>
      <c r="AD2715" s="44" t="str">
        <f>VLOOKUP(Raw_data[[#This Row],[Locations]]&amp;Raw_data[[#This Row],[Looker2]],Category!A:E,5,0)</f>
        <v>Company Owned</v>
      </c>
      <c r="AE2715" s="44" t="str">
        <f>Raw_data[[#This Row],[Locations]]&amp;Raw_data[[#This Row],[Looker2]]</f>
        <v>MontrosePHP</v>
      </c>
    </row>
    <row r="2716" spans="1:31">
      <c r="A2716" s="15">
        <v>45320</v>
      </c>
      <c r="B2716" s="15">
        <v>45316</v>
      </c>
      <c r="C2716" t="s">
        <v>9</v>
      </c>
      <c r="D2716">
        <v>209401</v>
      </c>
      <c r="E2716" t="s">
        <v>1053</v>
      </c>
      <c r="F2716" t="s">
        <v>1054</v>
      </c>
      <c r="G2716" t="s">
        <v>339</v>
      </c>
      <c r="H2716" t="s">
        <v>159</v>
      </c>
      <c r="I2716" t="s">
        <v>232</v>
      </c>
      <c r="J2716" t="s">
        <v>88</v>
      </c>
      <c r="K2716" t="s">
        <v>76</v>
      </c>
      <c r="L2716" t="s">
        <v>128</v>
      </c>
      <c r="M2716">
        <v>1</v>
      </c>
      <c r="N2716" s="47">
        <v>250</v>
      </c>
      <c r="O2716" s="47">
        <v>0</v>
      </c>
      <c r="P2716" s="47">
        <v>0</v>
      </c>
      <c r="Q2716" s="47">
        <v>0</v>
      </c>
      <c r="R2716" s="47">
        <v>0</v>
      </c>
      <c r="S2716" s="47">
        <v>250</v>
      </c>
      <c r="T2716" s="47">
        <v>225</v>
      </c>
      <c r="U2716" s="47">
        <v>225</v>
      </c>
      <c r="V2716" t="s">
        <v>71</v>
      </c>
      <c r="W2716" t="s">
        <v>72</v>
      </c>
      <c r="X2716"/>
      <c r="Y2716" t="s">
        <v>240</v>
      </c>
      <c r="Z2716" s="43" t="str">
        <f>Raw_data[[#This Row],[Month]]&amp;Raw_data[[#This Row],[Locations]]&amp;Raw_data[[#This Row],[Looker2]]</f>
        <v>45292MontroseIOP</v>
      </c>
      <c r="AA2716" s="44" t="str">
        <f>IFERROR(VLOOKUP(Raw_data[[#This Row],[Description]],'LU Table'!$A$1:$B$50,2,0),"")</f>
        <v>IOP</v>
      </c>
      <c r="AB2716" s="44" t="str">
        <f>TRIM(MID(Raw_data[[#This Row],[Location]],LEN("Positive Recovery- ")+1,LEN(Raw_data[[#This Row],[Location]])))</f>
        <v>Montrose</v>
      </c>
      <c r="AC2716" s="45">
        <f t="shared" si="42"/>
        <v>45292</v>
      </c>
      <c r="AD2716" s="44" t="str">
        <f>VLOOKUP(Raw_data[[#This Row],[Locations]]&amp;Raw_data[[#This Row],[Looker2]],Category!A:E,5,0)</f>
        <v>Company Owned</v>
      </c>
      <c r="AE2716" s="44" t="str">
        <f>Raw_data[[#This Row],[Locations]]&amp;Raw_data[[#This Row],[Looker2]]</f>
        <v>MontroseIOP</v>
      </c>
    </row>
    <row r="2717" spans="1:31">
      <c r="A2717" s="15">
        <v>45320</v>
      </c>
      <c r="B2717" s="15">
        <v>45316</v>
      </c>
      <c r="C2717" t="s">
        <v>9</v>
      </c>
      <c r="D2717">
        <v>209402</v>
      </c>
      <c r="E2717" t="s">
        <v>565</v>
      </c>
      <c r="F2717" t="s">
        <v>566</v>
      </c>
      <c r="G2717" t="s">
        <v>567</v>
      </c>
      <c r="H2717" t="s">
        <v>159</v>
      </c>
      <c r="I2717" t="s">
        <v>232</v>
      </c>
      <c r="J2717" t="s">
        <v>17</v>
      </c>
      <c r="K2717" t="s">
        <v>76</v>
      </c>
      <c r="L2717" t="s">
        <v>128</v>
      </c>
      <c r="M2717">
        <v>1</v>
      </c>
      <c r="N2717" s="47">
        <v>225</v>
      </c>
      <c r="O2717" s="47">
        <v>0</v>
      </c>
      <c r="P2717" s="47">
        <v>0</v>
      </c>
      <c r="Q2717" s="47">
        <v>0</v>
      </c>
      <c r="R2717" s="47">
        <v>0</v>
      </c>
      <c r="S2717" s="47">
        <v>0</v>
      </c>
      <c r="T2717" s="47">
        <v>225</v>
      </c>
      <c r="U2717" s="47">
        <v>225</v>
      </c>
      <c r="V2717" t="s">
        <v>71</v>
      </c>
      <c r="W2717" t="s">
        <v>72</v>
      </c>
      <c r="X2717"/>
      <c r="Y2717" t="s">
        <v>240</v>
      </c>
      <c r="Z2717" s="43" t="str">
        <f>Raw_data[[#This Row],[Month]]&amp;Raw_data[[#This Row],[Locations]]&amp;Raw_data[[#This Row],[Looker2]]</f>
        <v>45292MontroseIOP</v>
      </c>
      <c r="AA2717" s="44" t="str">
        <f>IFERROR(VLOOKUP(Raw_data[[#This Row],[Description]],'LU Table'!$A$1:$B$50,2,0),"")</f>
        <v>IOP</v>
      </c>
      <c r="AB2717" s="44" t="str">
        <f>TRIM(MID(Raw_data[[#This Row],[Location]],LEN("Positive Recovery- ")+1,LEN(Raw_data[[#This Row],[Location]])))</f>
        <v>Montrose</v>
      </c>
      <c r="AC2717" s="45">
        <f t="shared" si="42"/>
        <v>45292</v>
      </c>
      <c r="AD2717" s="44" t="str">
        <f>VLOOKUP(Raw_data[[#This Row],[Locations]]&amp;Raw_data[[#This Row],[Looker2]],Category!A:E,5,0)</f>
        <v>Company Owned</v>
      </c>
      <c r="AE2717" s="44" t="str">
        <f>Raw_data[[#This Row],[Locations]]&amp;Raw_data[[#This Row],[Looker2]]</f>
        <v>MontroseIOP</v>
      </c>
    </row>
    <row r="2718" spans="1:31">
      <c r="A2718" s="15">
        <v>45320</v>
      </c>
      <c r="B2718" s="15">
        <v>45316</v>
      </c>
      <c r="C2718" t="s">
        <v>9</v>
      </c>
      <c r="D2718">
        <v>209403</v>
      </c>
      <c r="E2718" t="s">
        <v>1020</v>
      </c>
      <c r="F2718" t="s">
        <v>299</v>
      </c>
      <c r="G2718" t="s">
        <v>1021</v>
      </c>
      <c r="H2718" t="s">
        <v>158</v>
      </c>
      <c r="I2718" t="s">
        <v>232</v>
      </c>
      <c r="J2718" t="s">
        <v>88</v>
      </c>
      <c r="K2718" t="s">
        <v>76</v>
      </c>
      <c r="L2718" t="s">
        <v>128</v>
      </c>
      <c r="M2718">
        <v>1</v>
      </c>
      <c r="N2718" s="47">
        <v>250</v>
      </c>
      <c r="O2718" s="47">
        <v>0</v>
      </c>
      <c r="P2718" s="47">
        <v>0</v>
      </c>
      <c r="Q2718" s="47">
        <v>0</v>
      </c>
      <c r="R2718" s="47">
        <v>0</v>
      </c>
      <c r="S2718" s="47">
        <v>0</v>
      </c>
      <c r="T2718" s="47">
        <v>225</v>
      </c>
      <c r="U2718" s="47">
        <v>-25</v>
      </c>
      <c r="V2718" t="s">
        <v>71</v>
      </c>
      <c r="W2718" t="s">
        <v>72</v>
      </c>
      <c r="X2718"/>
      <c r="Y2718" t="s">
        <v>240</v>
      </c>
      <c r="Z2718" s="43" t="str">
        <f>Raw_data[[#This Row],[Month]]&amp;Raw_data[[#This Row],[Locations]]&amp;Raw_data[[#This Row],[Looker2]]</f>
        <v>45292MontroseIOP</v>
      </c>
      <c r="AA2718" s="44" t="str">
        <f>IFERROR(VLOOKUP(Raw_data[[#This Row],[Description]],'LU Table'!$A$1:$B$50,2,0),"")</f>
        <v>IOP</v>
      </c>
      <c r="AB2718" s="44" t="str">
        <f>TRIM(MID(Raw_data[[#This Row],[Location]],LEN("Positive Recovery- ")+1,LEN(Raw_data[[#This Row],[Location]])))</f>
        <v>Montrose</v>
      </c>
      <c r="AC2718" s="45">
        <f t="shared" si="42"/>
        <v>45292</v>
      </c>
      <c r="AD2718" s="44" t="str">
        <f>VLOOKUP(Raw_data[[#This Row],[Locations]]&amp;Raw_data[[#This Row],[Looker2]],Category!A:E,5,0)</f>
        <v>Company Owned</v>
      </c>
      <c r="AE2718" s="44" t="str">
        <f>Raw_data[[#This Row],[Locations]]&amp;Raw_data[[#This Row],[Looker2]]</f>
        <v>MontroseIOP</v>
      </c>
    </row>
    <row r="2719" spans="1:31">
      <c r="A2719" s="15">
        <v>45320</v>
      </c>
      <c r="B2719" s="15">
        <v>45316</v>
      </c>
      <c r="C2719" t="s">
        <v>9</v>
      </c>
      <c r="D2719">
        <v>209404</v>
      </c>
      <c r="E2719" t="s">
        <v>803</v>
      </c>
      <c r="F2719" t="s">
        <v>804</v>
      </c>
      <c r="G2719" t="s">
        <v>805</v>
      </c>
      <c r="H2719" t="s">
        <v>159</v>
      </c>
      <c r="I2719" t="s">
        <v>232</v>
      </c>
      <c r="J2719" t="s">
        <v>17</v>
      </c>
      <c r="K2719" t="s">
        <v>76</v>
      </c>
      <c r="L2719" t="s">
        <v>128</v>
      </c>
      <c r="M2719">
        <v>1</v>
      </c>
      <c r="N2719" s="47">
        <v>225</v>
      </c>
      <c r="O2719" s="47">
        <v>0</v>
      </c>
      <c r="P2719" s="47">
        <v>0</v>
      </c>
      <c r="Q2719" s="47">
        <v>0</v>
      </c>
      <c r="R2719" s="47">
        <v>0</v>
      </c>
      <c r="S2719" s="47">
        <v>225</v>
      </c>
      <c r="T2719" s="47">
        <v>225</v>
      </c>
      <c r="U2719" s="47">
        <v>225</v>
      </c>
      <c r="V2719" t="s">
        <v>71</v>
      </c>
      <c r="W2719" t="s">
        <v>72</v>
      </c>
      <c r="X2719"/>
      <c r="Y2719" t="s">
        <v>240</v>
      </c>
      <c r="Z2719" s="43" t="str">
        <f>Raw_data[[#This Row],[Month]]&amp;Raw_data[[#This Row],[Locations]]&amp;Raw_data[[#This Row],[Looker2]]</f>
        <v>45292MontroseIOP</v>
      </c>
      <c r="AA2719" s="44" t="str">
        <f>IFERROR(VLOOKUP(Raw_data[[#This Row],[Description]],'LU Table'!$A$1:$B$50,2,0),"")</f>
        <v>IOP</v>
      </c>
      <c r="AB2719" s="44" t="str">
        <f>TRIM(MID(Raw_data[[#This Row],[Location]],LEN("Positive Recovery- ")+1,LEN(Raw_data[[#This Row],[Location]])))</f>
        <v>Montrose</v>
      </c>
      <c r="AC2719" s="45">
        <f t="shared" ref="AC2719:AC2782" si="43">B2719-DAY(B2719)+1</f>
        <v>45292</v>
      </c>
      <c r="AD2719" s="44" t="str">
        <f>VLOOKUP(Raw_data[[#This Row],[Locations]]&amp;Raw_data[[#This Row],[Looker2]],Category!A:E,5,0)</f>
        <v>Company Owned</v>
      </c>
      <c r="AE2719" s="44" t="str">
        <f>Raw_data[[#This Row],[Locations]]&amp;Raw_data[[#This Row],[Looker2]]</f>
        <v>MontroseIOP</v>
      </c>
    </row>
    <row r="2720" spans="1:31">
      <c r="A2720" s="15">
        <v>45320</v>
      </c>
      <c r="B2720" s="15">
        <v>45316</v>
      </c>
      <c r="C2720" t="s">
        <v>9</v>
      </c>
      <c r="D2720">
        <v>209405</v>
      </c>
      <c r="E2720" t="s">
        <v>787</v>
      </c>
      <c r="F2720" t="s">
        <v>648</v>
      </c>
      <c r="G2720" t="s">
        <v>788</v>
      </c>
      <c r="H2720" t="s">
        <v>158</v>
      </c>
      <c r="I2720" t="s">
        <v>232</v>
      </c>
      <c r="J2720" t="s">
        <v>103</v>
      </c>
      <c r="K2720" t="s">
        <v>76</v>
      </c>
      <c r="L2720" t="s">
        <v>128</v>
      </c>
      <c r="M2720">
        <v>1</v>
      </c>
      <c r="N2720" s="47">
        <v>250</v>
      </c>
      <c r="O2720" s="47">
        <v>0</v>
      </c>
      <c r="P2720" s="47">
        <v>0</v>
      </c>
      <c r="Q2720" s="47">
        <v>0</v>
      </c>
      <c r="R2720" s="47">
        <v>0</v>
      </c>
      <c r="S2720" s="47">
        <v>0</v>
      </c>
      <c r="T2720" s="47">
        <v>225</v>
      </c>
      <c r="U2720" s="47">
        <v>10</v>
      </c>
      <c r="V2720" t="s">
        <v>71</v>
      </c>
      <c r="W2720" t="s">
        <v>72</v>
      </c>
      <c r="X2720"/>
      <c r="Y2720" t="s">
        <v>240</v>
      </c>
      <c r="Z2720" s="43" t="str">
        <f>Raw_data[[#This Row],[Month]]&amp;Raw_data[[#This Row],[Locations]]&amp;Raw_data[[#This Row],[Looker2]]</f>
        <v>45292MontroseIOP</v>
      </c>
      <c r="AA2720" s="44" t="str">
        <f>IFERROR(VLOOKUP(Raw_data[[#This Row],[Description]],'LU Table'!$A$1:$B$50,2,0),"")</f>
        <v>IOP</v>
      </c>
      <c r="AB2720" s="44" t="str">
        <f>TRIM(MID(Raw_data[[#This Row],[Location]],LEN("Positive Recovery- ")+1,LEN(Raw_data[[#This Row],[Location]])))</f>
        <v>Montrose</v>
      </c>
      <c r="AC2720" s="45">
        <f t="shared" si="43"/>
        <v>45292</v>
      </c>
      <c r="AD2720" s="44" t="str">
        <f>VLOOKUP(Raw_data[[#This Row],[Locations]]&amp;Raw_data[[#This Row],[Looker2]],Category!A:E,5,0)</f>
        <v>Company Owned</v>
      </c>
      <c r="AE2720" s="44" t="str">
        <f>Raw_data[[#This Row],[Locations]]&amp;Raw_data[[#This Row],[Looker2]]</f>
        <v>MontroseIOP</v>
      </c>
    </row>
    <row r="2721" spans="1:31">
      <c r="A2721" s="15">
        <v>45320</v>
      </c>
      <c r="B2721" s="15">
        <v>45316</v>
      </c>
      <c r="C2721" t="s">
        <v>9</v>
      </c>
      <c r="D2721">
        <v>209406</v>
      </c>
      <c r="E2721" t="s">
        <v>672</v>
      </c>
      <c r="F2721" t="s">
        <v>609</v>
      </c>
      <c r="G2721" t="s">
        <v>393</v>
      </c>
      <c r="H2721" t="s">
        <v>160</v>
      </c>
      <c r="I2721" t="s">
        <v>232</v>
      </c>
      <c r="J2721" t="s">
        <v>94</v>
      </c>
      <c r="K2721" t="s">
        <v>76</v>
      </c>
      <c r="L2721" t="s">
        <v>128</v>
      </c>
      <c r="M2721">
        <v>1</v>
      </c>
      <c r="N2721" s="47">
        <v>215</v>
      </c>
      <c r="O2721" s="47">
        <v>0</v>
      </c>
      <c r="P2721" s="47">
        <v>0</v>
      </c>
      <c r="Q2721" s="47">
        <v>0</v>
      </c>
      <c r="R2721" s="47">
        <v>0</v>
      </c>
      <c r="S2721" s="47">
        <v>215</v>
      </c>
      <c r="T2721" s="47">
        <v>193.5</v>
      </c>
      <c r="U2721" s="47">
        <v>193.5</v>
      </c>
      <c r="V2721" t="s">
        <v>71</v>
      </c>
      <c r="W2721" t="s">
        <v>72</v>
      </c>
      <c r="X2721"/>
      <c r="Y2721" t="s">
        <v>240</v>
      </c>
      <c r="Z2721" s="43" t="str">
        <f>Raw_data[[#This Row],[Month]]&amp;Raw_data[[#This Row],[Locations]]&amp;Raw_data[[#This Row],[Looker2]]</f>
        <v>45292MontroseIOP</v>
      </c>
      <c r="AA2721" s="44" t="str">
        <f>IFERROR(VLOOKUP(Raw_data[[#This Row],[Description]],'LU Table'!$A$1:$B$50,2,0),"")</f>
        <v>IOP</v>
      </c>
      <c r="AB2721" s="44" t="str">
        <f>TRIM(MID(Raw_data[[#This Row],[Location]],LEN("Positive Recovery- ")+1,LEN(Raw_data[[#This Row],[Location]])))</f>
        <v>Montrose</v>
      </c>
      <c r="AC2721" s="45">
        <f t="shared" si="43"/>
        <v>45292</v>
      </c>
      <c r="AD2721" s="44" t="str">
        <f>VLOOKUP(Raw_data[[#This Row],[Locations]]&amp;Raw_data[[#This Row],[Looker2]],Category!A:E,5,0)</f>
        <v>Company Owned</v>
      </c>
      <c r="AE2721" s="44" t="str">
        <f>Raw_data[[#This Row],[Locations]]&amp;Raw_data[[#This Row],[Looker2]]</f>
        <v>MontroseIOP</v>
      </c>
    </row>
    <row r="2722" spans="1:31">
      <c r="A2722" s="15">
        <v>45320</v>
      </c>
      <c r="B2722" s="15">
        <v>45316</v>
      </c>
      <c r="C2722" t="s">
        <v>9</v>
      </c>
      <c r="D2722">
        <v>209407</v>
      </c>
      <c r="E2722" t="s">
        <v>710</v>
      </c>
      <c r="F2722" t="s">
        <v>363</v>
      </c>
      <c r="G2722" t="s">
        <v>344</v>
      </c>
      <c r="H2722" t="s">
        <v>160</v>
      </c>
      <c r="I2722" t="s">
        <v>232</v>
      </c>
      <c r="J2722" t="s">
        <v>711</v>
      </c>
      <c r="K2722" t="s">
        <v>76</v>
      </c>
      <c r="L2722" t="s">
        <v>128</v>
      </c>
      <c r="M2722">
        <v>1</v>
      </c>
      <c r="N2722" s="47">
        <v>165</v>
      </c>
      <c r="O2722" s="47">
        <v>0</v>
      </c>
      <c r="P2722" s="47">
        <v>0</v>
      </c>
      <c r="Q2722" s="47">
        <v>0</v>
      </c>
      <c r="R2722" s="47">
        <v>0</v>
      </c>
      <c r="S2722" s="47">
        <v>165</v>
      </c>
      <c r="T2722" s="47">
        <v>148.5</v>
      </c>
      <c r="U2722" s="47">
        <v>148.5</v>
      </c>
      <c r="V2722" t="s">
        <v>71</v>
      </c>
      <c r="W2722" t="s">
        <v>72</v>
      </c>
      <c r="X2722"/>
      <c r="Y2722" t="s">
        <v>240</v>
      </c>
      <c r="Z2722" s="43" t="str">
        <f>Raw_data[[#This Row],[Month]]&amp;Raw_data[[#This Row],[Locations]]&amp;Raw_data[[#This Row],[Looker2]]</f>
        <v>45292MontroseIOP</v>
      </c>
      <c r="AA2722" s="44" t="str">
        <f>IFERROR(VLOOKUP(Raw_data[[#This Row],[Description]],'LU Table'!$A$1:$B$50,2,0),"")</f>
        <v>IOP</v>
      </c>
      <c r="AB2722" s="44" t="str">
        <f>TRIM(MID(Raw_data[[#This Row],[Location]],LEN("Positive Recovery- ")+1,LEN(Raw_data[[#This Row],[Location]])))</f>
        <v>Montrose</v>
      </c>
      <c r="AC2722" s="45">
        <f t="shared" si="43"/>
        <v>45292</v>
      </c>
      <c r="AD2722" s="44" t="str">
        <f>VLOOKUP(Raw_data[[#This Row],[Locations]]&amp;Raw_data[[#This Row],[Looker2]],Category!A:E,5,0)</f>
        <v>Company Owned</v>
      </c>
      <c r="AE2722" s="44" t="str">
        <f>Raw_data[[#This Row],[Locations]]&amp;Raw_data[[#This Row],[Looker2]]</f>
        <v>MontroseIOP</v>
      </c>
    </row>
    <row r="2723" spans="1:31">
      <c r="A2723" s="15">
        <v>45320</v>
      </c>
      <c r="B2723" s="15">
        <v>45316</v>
      </c>
      <c r="C2723" t="s">
        <v>9</v>
      </c>
      <c r="D2723">
        <v>209408</v>
      </c>
      <c r="E2723" t="s">
        <v>141</v>
      </c>
      <c r="F2723" t="s">
        <v>478</v>
      </c>
      <c r="G2723" t="s">
        <v>325</v>
      </c>
      <c r="H2723" t="s">
        <v>158</v>
      </c>
      <c r="I2723" t="s">
        <v>232</v>
      </c>
      <c r="J2723" t="s">
        <v>89</v>
      </c>
      <c r="K2723" t="s">
        <v>76</v>
      </c>
      <c r="L2723" t="s">
        <v>128</v>
      </c>
      <c r="M2723">
        <v>1</v>
      </c>
      <c r="N2723" s="47">
        <v>200</v>
      </c>
      <c r="O2723" s="47">
        <v>0</v>
      </c>
      <c r="P2723" s="47">
        <v>0</v>
      </c>
      <c r="Q2723" s="47">
        <v>0</v>
      </c>
      <c r="R2723" s="47">
        <v>0</v>
      </c>
      <c r="S2723" s="47">
        <v>200</v>
      </c>
      <c r="T2723" s="47">
        <v>180</v>
      </c>
      <c r="U2723" s="47">
        <v>180</v>
      </c>
      <c r="V2723" t="s">
        <v>71</v>
      </c>
      <c r="W2723" t="s">
        <v>72</v>
      </c>
      <c r="X2723"/>
      <c r="Y2723" t="s">
        <v>240</v>
      </c>
      <c r="Z2723" s="43" t="str">
        <f>Raw_data[[#This Row],[Month]]&amp;Raw_data[[#This Row],[Locations]]&amp;Raw_data[[#This Row],[Looker2]]</f>
        <v>45292MontroseIOP</v>
      </c>
      <c r="AA2723" s="44" t="str">
        <f>IFERROR(VLOOKUP(Raw_data[[#This Row],[Description]],'LU Table'!$A$1:$B$50,2,0),"")</f>
        <v>IOP</v>
      </c>
      <c r="AB2723" s="44" t="str">
        <f>TRIM(MID(Raw_data[[#This Row],[Location]],LEN("Positive Recovery- ")+1,LEN(Raw_data[[#This Row],[Location]])))</f>
        <v>Montrose</v>
      </c>
      <c r="AC2723" s="45">
        <f t="shared" si="43"/>
        <v>45292</v>
      </c>
      <c r="AD2723" s="44" t="str">
        <f>VLOOKUP(Raw_data[[#This Row],[Locations]]&amp;Raw_data[[#This Row],[Looker2]],Category!A:E,5,0)</f>
        <v>Company Owned</v>
      </c>
      <c r="AE2723" s="44" t="str">
        <f>Raw_data[[#This Row],[Locations]]&amp;Raw_data[[#This Row],[Looker2]]</f>
        <v>MontroseIOP</v>
      </c>
    </row>
    <row r="2724" spans="1:31">
      <c r="A2724" s="15">
        <v>45320</v>
      </c>
      <c r="B2724" s="15">
        <v>45316</v>
      </c>
      <c r="C2724" t="s">
        <v>9</v>
      </c>
      <c r="D2724">
        <v>209409</v>
      </c>
      <c r="E2724" t="s">
        <v>1026</v>
      </c>
      <c r="F2724" t="s">
        <v>304</v>
      </c>
      <c r="G2724" t="s">
        <v>1027</v>
      </c>
      <c r="H2724" t="s">
        <v>167</v>
      </c>
      <c r="I2724" t="s">
        <v>232</v>
      </c>
      <c r="J2724" t="s">
        <v>87</v>
      </c>
      <c r="K2724" t="s">
        <v>547</v>
      </c>
      <c r="L2724" t="s">
        <v>129</v>
      </c>
      <c r="M2724">
        <v>1</v>
      </c>
      <c r="N2724" s="47">
        <v>425</v>
      </c>
      <c r="O2724" s="47">
        <v>0</v>
      </c>
      <c r="P2724" s="47">
        <v>0</v>
      </c>
      <c r="Q2724" s="47">
        <v>0</v>
      </c>
      <c r="R2724" s="47">
        <v>0</v>
      </c>
      <c r="S2724" s="47">
        <v>425</v>
      </c>
      <c r="T2724" s="47">
        <v>425</v>
      </c>
      <c r="U2724" s="47">
        <v>425</v>
      </c>
      <c r="V2724" t="s">
        <v>71</v>
      </c>
      <c r="W2724" t="s">
        <v>72</v>
      </c>
      <c r="X2724"/>
      <c r="Y2724" t="s">
        <v>240</v>
      </c>
      <c r="Z2724" s="43" t="str">
        <f>Raw_data[[#This Row],[Month]]&amp;Raw_data[[#This Row],[Locations]]&amp;Raw_data[[#This Row],[Looker2]]</f>
        <v>45292ConroePHP</v>
      </c>
      <c r="AA2724" s="44" t="str">
        <f>IFERROR(VLOOKUP(Raw_data[[#This Row],[Description]],'LU Table'!$A$1:$B$50,2,0),"")</f>
        <v>PHP</v>
      </c>
      <c r="AB2724" s="44" t="str">
        <f>TRIM(MID(Raw_data[[#This Row],[Location]],LEN("Positive Recovery- ")+1,LEN(Raw_data[[#This Row],[Location]])))</f>
        <v>Conroe</v>
      </c>
      <c r="AC2724" s="45">
        <f t="shared" si="43"/>
        <v>45292</v>
      </c>
      <c r="AD2724" s="44" t="str">
        <f>VLOOKUP(Raw_data[[#This Row],[Locations]]&amp;Raw_data[[#This Row],[Looker2]],Category!A:E,5,0)</f>
        <v>Affiliate</v>
      </c>
      <c r="AE2724" s="44" t="str">
        <f>Raw_data[[#This Row],[Locations]]&amp;Raw_data[[#This Row],[Looker2]]</f>
        <v>ConroePHP</v>
      </c>
    </row>
    <row r="2725" spans="1:31">
      <c r="A2725" s="15">
        <v>45320</v>
      </c>
      <c r="B2725" s="15">
        <v>45316</v>
      </c>
      <c r="C2725" t="s">
        <v>9</v>
      </c>
      <c r="D2725">
        <v>209410</v>
      </c>
      <c r="E2725" t="s">
        <v>1152</v>
      </c>
      <c r="F2725" t="s">
        <v>1153</v>
      </c>
      <c r="G2725" t="s">
        <v>1154</v>
      </c>
      <c r="H2725" t="s">
        <v>158</v>
      </c>
      <c r="I2725" t="s">
        <v>232</v>
      </c>
      <c r="J2725" t="s">
        <v>87</v>
      </c>
      <c r="K2725" t="s">
        <v>547</v>
      </c>
      <c r="L2725" t="s">
        <v>128</v>
      </c>
      <c r="M2725">
        <v>1</v>
      </c>
      <c r="N2725" s="47">
        <v>275</v>
      </c>
      <c r="O2725" s="47">
        <v>0</v>
      </c>
      <c r="P2725" s="47">
        <v>0</v>
      </c>
      <c r="Q2725" s="47">
        <v>0</v>
      </c>
      <c r="R2725" s="47">
        <v>0</v>
      </c>
      <c r="S2725" s="47">
        <v>275</v>
      </c>
      <c r="T2725" s="47">
        <v>247.5</v>
      </c>
      <c r="U2725" s="47">
        <v>247.5</v>
      </c>
      <c r="V2725" t="s">
        <v>71</v>
      </c>
      <c r="W2725" t="s">
        <v>72</v>
      </c>
      <c r="X2725"/>
      <c r="Y2725" t="s">
        <v>240</v>
      </c>
      <c r="Z2725" s="43" t="str">
        <f>Raw_data[[#This Row],[Month]]&amp;Raw_data[[#This Row],[Locations]]&amp;Raw_data[[#This Row],[Looker2]]</f>
        <v>45292ConroeIOP</v>
      </c>
      <c r="AA2725" s="44" t="str">
        <f>IFERROR(VLOOKUP(Raw_data[[#This Row],[Description]],'LU Table'!$A$1:$B$50,2,0),"")</f>
        <v>IOP</v>
      </c>
      <c r="AB2725" s="44" t="str">
        <f>TRIM(MID(Raw_data[[#This Row],[Location]],LEN("Positive Recovery- ")+1,LEN(Raw_data[[#This Row],[Location]])))</f>
        <v>Conroe</v>
      </c>
      <c r="AC2725" s="45">
        <f t="shared" si="43"/>
        <v>45292</v>
      </c>
      <c r="AD2725" s="44" t="str">
        <f>VLOOKUP(Raw_data[[#This Row],[Locations]]&amp;Raw_data[[#This Row],[Looker2]],Category!A:E,5,0)</f>
        <v>Affiliate</v>
      </c>
      <c r="AE2725" s="44" t="str">
        <f>Raw_data[[#This Row],[Locations]]&amp;Raw_data[[#This Row],[Looker2]]</f>
        <v>ConroeIOP</v>
      </c>
    </row>
    <row r="2726" spans="1:31">
      <c r="A2726" s="15">
        <v>45320</v>
      </c>
      <c r="B2726" s="15">
        <v>45316</v>
      </c>
      <c r="C2726" t="s">
        <v>9</v>
      </c>
      <c r="D2726">
        <v>209411</v>
      </c>
      <c r="E2726" t="s">
        <v>874</v>
      </c>
      <c r="F2726" t="s">
        <v>278</v>
      </c>
      <c r="G2726" t="s">
        <v>875</v>
      </c>
      <c r="H2726" t="s">
        <v>158</v>
      </c>
      <c r="I2726" t="s">
        <v>232</v>
      </c>
      <c r="J2726" t="s">
        <v>88</v>
      </c>
      <c r="K2726" t="s">
        <v>547</v>
      </c>
      <c r="L2726" t="s">
        <v>128</v>
      </c>
      <c r="M2726">
        <v>1</v>
      </c>
      <c r="N2726" s="47">
        <v>250</v>
      </c>
      <c r="O2726" s="47">
        <v>0</v>
      </c>
      <c r="P2726" s="47">
        <v>0</v>
      </c>
      <c r="Q2726" s="47">
        <v>0</v>
      </c>
      <c r="R2726" s="47">
        <v>0</v>
      </c>
      <c r="S2726" s="47">
        <v>250</v>
      </c>
      <c r="T2726" s="47">
        <v>225</v>
      </c>
      <c r="U2726" s="47">
        <v>225</v>
      </c>
      <c r="V2726" t="s">
        <v>71</v>
      </c>
      <c r="W2726" t="s">
        <v>72</v>
      </c>
      <c r="X2726"/>
      <c r="Y2726" t="s">
        <v>240</v>
      </c>
      <c r="Z2726" s="43" t="str">
        <f>Raw_data[[#This Row],[Month]]&amp;Raw_data[[#This Row],[Locations]]&amp;Raw_data[[#This Row],[Looker2]]</f>
        <v>45292ConroeIOP</v>
      </c>
      <c r="AA2726" s="44" t="str">
        <f>IFERROR(VLOOKUP(Raw_data[[#This Row],[Description]],'LU Table'!$A$1:$B$50,2,0),"")</f>
        <v>IOP</v>
      </c>
      <c r="AB2726" s="44" t="str">
        <f>TRIM(MID(Raw_data[[#This Row],[Location]],LEN("Positive Recovery- ")+1,LEN(Raw_data[[#This Row],[Location]])))</f>
        <v>Conroe</v>
      </c>
      <c r="AC2726" s="45">
        <f t="shared" si="43"/>
        <v>45292</v>
      </c>
      <c r="AD2726" s="44" t="str">
        <f>VLOOKUP(Raw_data[[#This Row],[Locations]]&amp;Raw_data[[#This Row],[Looker2]],Category!A:E,5,0)</f>
        <v>Affiliate</v>
      </c>
      <c r="AE2726" s="44" t="str">
        <f>Raw_data[[#This Row],[Locations]]&amp;Raw_data[[#This Row],[Looker2]]</f>
        <v>ConroeIOP</v>
      </c>
    </row>
    <row r="2727" spans="1:31">
      <c r="A2727" s="15">
        <v>45320</v>
      </c>
      <c r="B2727" s="15">
        <v>45316</v>
      </c>
      <c r="C2727" t="s">
        <v>9</v>
      </c>
      <c r="D2727">
        <v>209412</v>
      </c>
      <c r="E2727" t="s">
        <v>1116</v>
      </c>
      <c r="F2727" t="s">
        <v>535</v>
      </c>
      <c r="G2727" t="s">
        <v>1117</v>
      </c>
      <c r="H2727" t="s">
        <v>157</v>
      </c>
      <c r="I2727" t="s">
        <v>232</v>
      </c>
      <c r="J2727" t="s">
        <v>88</v>
      </c>
      <c r="K2727" t="s">
        <v>547</v>
      </c>
      <c r="L2727" t="s">
        <v>129</v>
      </c>
      <c r="M2727">
        <v>1</v>
      </c>
      <c r="N2727" s="47">
        <v>400</v>
      </c>
      <c r="O2727" s="47">
        <v>0</v>
      </c>
      <c r="P2727" s="47">
        <v>0</v>
      </c>
      <c r="Q2727" s="47">
        <v>0</v>
      </c>
      <c r="R2727" s="47">
        <v>0</v>
      </c>
      <c r="S2727" s="47">
        <v>400</v>
      </c>
      <c r="T2727" s="47">
        <v>360</v>
      </c>
      <c r="U2727" s="47">
        <v>360</v>
      </c>
      <c r="V2727" t="s">
        <v>71</v>
      </c>
      <c r="W2727" t="s">
        <v>72</v>
      </c>
      <c r="X2727"/>
      <c r="Y2727" t="s">
        <v>240</v>
      </c>
      <c r="Z2727" s="43" t="str">
        <f>Raw_data[[#This Row],[Month]]&amp;Raw_data[[#This Row],[Locations]]&amp;Raw_data[[#This Row],[Looker2]]</f>
        <v>45292ConroePHP</v>
      </c>
      <c r="AA2727" s="44" t="str">
        <f>IFERROR(VLOOKUP(Raw_data[[#This Row],[Description]],'LU Table'!$A$1:$B$50,2,0),"")</f>
        <v>PHP</v>
      </c>
      <c r="AB2727" s="44" t="str">
        <f>TRIM(MID(Raw_data[[#This Row],[Location]],LEN("Positive Recovery- ")+1,LEN(Raw_data[[#This Row],[Location]])))</f>
        <v>Conroe</v>
      </c>
      <c r="AC2727" s="45">
        <f t="shared" si="43"/>
        <v>45292</v>
      </c>
      <c r="AD2727" s="44" t="str">
        <f>VLOOKUP(Raw_data[[#This Row],[Locations]]&amp;Raw_data[[#This Row],[Looker2]],Category!A:E,5,0)</f>
        <v>Affiliate</v>
      </c>
      <c r="AE2727" s="44" t="str">
        <f>Raw_data[[#This Row],[Locations]]&amp;Raw_data[[#This Row],[Looker2]]</f>
        <v>ConroePHP</v>
      </c>
    </row>
    <row r="2728" spans="1:31">
      <c r="A2728" s="15">
        <v>45320</v>
      </c>
      <c r="B2728" s="15">
        <v>45316</v>
      </c>
      <c r="C2728" t="s">
        <v>9</v>
      </c>
      <c r="D2728">
        <v>209413</v>
      </c>
      <c r="E2728" t="s">
        <v>747</v>
      </c>
      <c r="F2728" t="s">
        <v>748</v>
      </c>
      <c r="G2728" t="s">
        <v>252</v>
      </c>
      <c r="H2728" t="s">
        <v>158</v>
      </c>
      <c r="I2728" t="s">
        <v>232</v>
      </c>
      <c r="J2728" t="s">
        <v>749</v>
      </c>
      <c r="K2728" t="s">
        <v>547</v>
      </c>
      <c r="L2728" t="s">
        <v>128</v>
      </c>
      <c r="M2728">
        <v>1</v>
      </c>
      <c r="N2728" s="47">
        <v>158</v>
      </c>
      <c r="O2728" s="47">
        <v>0</v>
      </c>
      <c r="P2728" s="47">
        <v>0</v>
      </c>
      <c r="Q2728" s="47">
        <v>0</v>
      </c>
      <c r="R2728" s="47">
        <v>0</v>
      </c>
      <c r="S2728" s="47">
        <v>158</v>
      </c>
      <c r="T2728" s="47">
        <v>142.19999999999999</v>
      </c>
      <c r="U2728" s="47">
        <v>142.19999999999999</v>
      </c>
      <c r="V2728" t="s">
        <v>71</v>
      </c>
      <c r="W2728" t="s">
        <v>72</v>
      </c>
      <c r="X2728"/>
      <c r="Y2728" t="s">
        <v>240</v>
      </c>
      <c r="Z2728" s="43" t="str">
        <f>Raw_data[[#This Row],[Month]]&amp;Raw_data[[#This Row],[Locations]]&amp;Raw_data[[#This Row],[Looker2]]</f>
        <v>45292ConroeIOP</v>
      </c>
      <c r="AA2728" s="44" t="str">
        <f>IFERROR(VLOOKUP(Raw_data[[#This Row],[Description]],'LU Table'!$A$1:$B$50,2,0),"")</f>
        <v>IOP</v>
      </c>
      <c r="AB2728" s="44" t="str">
        <f>TRIM(MID(Raw_data[[#This Row],[Location]],LEN("Positive Recovery- ")+1,LEN(Raw_data[[#This Row],[Location]])))</f>
        <v>Conroe</v>
      </c>
      <c r="AC2728" s="45">
        <f t="shared" si="43"/>
        <v>45292</v>
      </c>
      <c r="AD2728" s="44" t="str">
        <f>VLOOKUP(Raw_data[[#This Row],[Locations]]&amp;Raw_data[[#This Row],[Looker2]],Category!A:E,5,0)</f>
        <v>Affiliate</v>
      </c>
      <c r="AE2728" s="44" t="str">
        <f>Raw_data[[#This Row],[Locations]]&amp;Raw_data[[#This Row],[Looker2]]</f>
        <v>ConroeIOP</v>
      </c>
    </row>
    <row r="2729" spans="1:31">
      <c r="A2729" s="15">
        <v>45320</v>
      </c>
      <c r="B2729" s="15">
        <v>45316</v>
      </c>
      <c r="C2729" t="s">
        <v>9</v>
      </c>
      <c r="D2729">
        <v>209414</v>
      </c>
      <c r="E2729" t="s">
        <v>1083</v>
      </c>
      <c r="F2729" t="s">
        <v>275</v>
      </c>
      <c r="G2729" t="s">
        <v>1084</v>
      </c>
      <c r="H2729" t="s">
        <v>158</v>
      </c>
      <c r="I2729" t="s">
        <v>232</v>
      </c>
      <c r="J2729" t="s">
        <v>103</v>
      </c>
      <c r="K2729" t="s">
        <v>62</v>
      </c>
      <c r="L2729" t="s">
        <v>128</v>
      </c>
      <c r="M2729">
        <v>1</v>
      </c>
      <c r="N2729" s="47">
        <v>250</v>
      </c>
      <c r="O2729" s="47">
        <v>0</v>
      </c>
      <c r="P2729" s="47">
        <v>0</v>
      </c>
      <c r="Q2729" s="47">
        <v>0</v>
      </c>
      <c r="R2729" s="47">
        <v>0</v>
      </c>
      <c r="S2729" s="47">
        <v>0</v>
      </c>
      <c r="T2729" s="47">
        <v>225</v>
      </c>
      <c r="U2729" s="47">
        <v>10</v>
      </c>
      <c r="V2729" t="s">
        <v>71</v>
      </c>
      <c r="W2729" t="s">
        <v>72</v>
      </c>
      <c r="X2729"/>
      <c r="Y2729" t="s">
        <v>240</v>
      </c>
      <c r="Z2729" s="43" t="str">
        <f>Raw_data[[#This Row],[Month]]&amp;Raw_data[[#This Row],[Locations]]&amp;Raw_data[[#This Row],[Looker2]]</f>
        <v>45292SugarlandIOP</v>
      </c>
      <c r="AA2729" s="44" t="str">
        <f>IFERROR(VLOOKUP(Raw_data[[#This Row],[Description]],'LU Table'!$A$1:$B$50,2,0),"")</f>
        <v>IOP</v>
      </c>
      <c r="AB2729" s="44" t="str">
        <f>TRIM(MID(Raw_data[[#This Row],[Location]],LEN("Positive Recovery- ")+1,LEN(Raw_data[[#This Row],[Location]])))</f>
        <v>Sugarland</v>
      </c>
      <c r="AC2729" s="45">
        <f t="shared" si="43"/>
        <v>45292</v>
      </c>
      <c r="AD2729" s="44" t="str">
        <f>VLOOKUP(Raw_data[[#This Row],[Locations]]&amp;Raw_data[[#This Row],[Looker2]],Category!A:E,5,0)</f>
        <v>Affiliate</v>
      </c>
      <c r="AE2729" s="44" t="str">
        <f>Raw_data[[#This Row],[Locations]]&amp;Raw_data[[#This Row],[Looker2]]</f>
        <v>SugarlandIOP</v>
      </c>
    </row>
    <row r="2730" spans="1:31">
      <c r="A2730" s="15">
        <v>45320</v>
      </c>
      <c r="B2730" s="15">
        <v>45316</v>
      </c>
      <c r="C2730" t="s">
        <v>9</v>
      </c>
      <c r="D2730">
        <v>209415</v>
      </c>
      <c r="E2730" t="s">
        <v>857</v>
      </c>
      <c r="F2730" t="s">
        <v>279</v>
      </c>
      <c r="G2730" t="s">
        <v>858</v>
      </c>
      <c r="H2730" t="s">
        <v>158</v>
      </c>
      <c r="I2730" t="s">
        <v>232</v>
      </c>
      <c r="J2730" t="s">
        <v>103</v>
      </c>
      <c r="K2730" t="s">
        <v>62</v>
      </c>
      <c r="L2730" t="s">
        <v>128</v>
      </c>
      <c r="M2730">
        <v>1</v>
      </c>
      <c r="N2730" s="47">
        <v>250</v>
      </c>
      <c r="O2730" s="47">
        <v>0</v>
      </c>
      <c r="P2730" s="47">
        <v>0</v>
      </c>
      <c r="Q2730" s="47">
        <v>0</v>
      </c>
      <c r="R2730" s="47">
        <v>0</v>
      </c>
      <c r="S2730" s="47">
        <v>250</v>
      </c>
      <c r="T2730" s="47">
        <v>225</v>
      </c>
      <c r="U2730" s="47">
        <v>225</v>
      </c>
      <c r="V2730" t="s">
        <v>71</v>
      </c>
      <c r="W2730" t="s">
        <v>72</v>
      </c>
      <c r="X2730"/>
      <c r="Y2730" t="s">
        <v>240</v>
      </c>
      <c r="Z2730" s="43" t="str">
        <f>Raw_data[[#This Row],[Month]]&amp;Raw_data[[#This Row],[Locations]]&amp;Raw_data[[#This Row],[Looker2]]</f>
        <v>45292SugarlandIOP</v>
      </c>
      <c r="AA2730" s="44" t="str">
        <f>IFERROR(VLOOKUP(Raw_data[[#This Row],[Description]],'LU Table'!$A$1:$B$50,2,0),"")</f>
        <v>IOP</v>
      </c>
      <c r="AB2730" s="44" t="str">
        <f>TRIM(MID(Raw_data[[#This Row],[Location]],LEN("Positive Recovery- ")+1,LEN(Raw_data[[#This Row],[Location]])))</f>
        <v>Sugarland</v>
      </c>
      <c r="AC2730" s="45">
        <f t="shared" si="43"/>
        <v>45292</v>
      </c>
      <c r="AD2730" s="44" t="str">
        <f>VLOOKUP(Raw_data[[#This Row],[Locations]]&amp;Raw_data[[#This Row],[Looker2]],Category!A:E,5,0)</f>
        <v>Affiliate</v>
      </c>
      <c r="AE2730" s="44" t="str">
        <f>Raw_data[[#This Row],[Locations]]&amp;Raw_data[[#This Row],[Looker2]]</f>
        <v>SugarlandIOP</v>
      </c>
    </row>
    <row r="2731" spans="1:31">
      <c r="A2731" s="15">
        <v>45320</v>
      </c>
      <c r="B2731" s="15">
        <v>45316</v>
      </c>
      <c r="C2731" t="s">
        <v>9</v>
      </c>
      <c r="D2731">
        <v>209416</v>
      </c>
      <c r="E2731" t="s">
        <v>1012</v>
      </c>
      <c r="F2731" t="s">
        <v>650</v>
      </c>
      <c r="G2731" t="s">
        <v>1013</v>
      </c>
      <c r="H2731" t="s">
        <v>157</v>
      </c>
      <c r="I2731" t="s">
        <v>232</v>
      </c>
      <c r="J2731" t="s">
        <v>88</v>
      </c>
      <c r="K2731" t="s">
        <v>62</v>
      </c>
      <c r="L2731" t="s">
        <v>129</v>
      </c>
      <c r="M2731">
        <v>1</v>
      </c>
      <c r="N2731" s="47">
        <v>400</v>
      </c>
      <c r="O2731" s="47">
        <v>0</v>
      </c>
      <c r="P2731" s="47">
        <v>0</v>
      </c>
      <c r="Q2731" s="47">
        <v>0</v>
      </c>
      <c r="R2731" s="47">
        <v>0</v>
      </c>
      <c r="S2731" s="47">
        <v>0</v>
      </c>
      <c r="T2731" s="47">
        <v>360</v>
      </c>
      <c r="U2731" s="47">
        <v>0</v>
      </c>
      <c r="V2731" t="s">
        <v>71</v>
      </c>
      <c r="W2731" t="s">
        <v>72</v>
      </c>
      <c r="X2731"/>
      <c r="Y2731" t="s">
        <v>240</v>
      </c>
      <c r="Z2731" s="43" t="str">
        <f>Raw_data[[#This Row],[Month]]&amp;Raw_data[[#This Row],[Locations]]&amp;Raw_data[[#This Row],[Looker2]]</f>
        <v>45292SugarlandPHP</v>
      </c>
      <c r="AA2731" s="44" t="str">
        <f>IFERROR(VLOOKUP(Raw_data[[#This Row],[Description]],'LU Table'!$A$1:$B$50,2,0),"")</f>
        <v>PHP</v>
      </c>
      <c r="AB2731" s="44" t="str">
        <f>TRIM(MID(Raw_data[[#This Row],[Location]],LEN("Positive Recovery- ")+1,LEN(Raw_data[[#This Row],[Location]])))</f>
        <v>Sugarland</v>
      </c>
      <c r="AC2731" s="45">
        <f t="shared" si="43"/>
        <v>45292</v>
      </c>
      <c r="AD2731" s="44" t="str">
        <f>VLOOKUP(Raw_data[[#This Row],[Locations]]&amp;Raw_data[[#This Row],[Looker2]],Category!A:E,5,0)</f>
        <v>Affiliate</v>
      </c>
      <c r="AE2731" s="44" t="str">
        <f>Raw_data[[#This Row],[Locations]]&amp;Raw_data[[#This Row],[Looker2]]</f>
        <v>SugarlandPHP</v>
      </c>
    </row>
    <row r="2732" spans="1:31">
      <c r="A2732" s="15">
        <v>45320</v>
      </c>
      <c r="B2732" s="15">
        <v>45316</v>
      </c>
      <c r="C2732" t="s">
        <v>9</v>
      </c>
      <c r="D2732">
        <v>209417</v>
      </c>
      <c r="E2732" t="s">
        <v>842</v>
      </c>
      <c r="F2732" t="s">
        <v>676</v>
      </c>
      <c r="G2732" t="s">
        <v>308</v>
      </c>
      <c r="H2732" t="s">
        <v>158</v>
      </c>
      <c r="I2732" t="s">
        <v>232</v>
      </c>
      <c r="J2732" t="s">
        <v>749</v>
      </c>
      <c r="K2732" t="s">
        <v>62</v>
      </c>
      <c r="L2732" t="s">
        <v>128</v>
      </c>
      <c r="M2732">
        <v>1</v>
      </c>
      <c r="N2732" s="47">
        <v>158</v>
      </c>
      <c r="O2732" s="47">
        <v>0</v>
      </c>
      <c r="P2732" s="47">
        <v>0</v>
      </c>
      <c r="Q2732" s="47">
        <v>0</v>
      </c>
      <c r="R2732" s="47">
        <v>0</v>
      </c>
      <c r="S2732" s="47">
        <v>158</v>
      </c>
      <c r="T2732" s="47">
        <v>142.19999999999999</v>
      </c>
      <c r="U2732" s="47">
        <v>142.19999999999999</v>
      </c>
      <c r="V2732" t="s">
        <v>71</v>
      </c>
      <c r="W2732" t="s">
        <v>72</v>
      </c>
      <c r="X2732"/>
      <c r="Y2732" t="s">
        <v>240</v>
      </c>
      <c r="Z2732" s="43" t="str">
        <f>Raw_data[[#This Row],[Month]]&amp;Raw_data[[#This Row],[Locations]]&amp;Raw_data[[#This Row],[Looker2]]</f>
        <v>45292SugarlandIOP</v>
      </c>
      <c r="AA2732" s="44" t="str">
        <f>IFERROR(VLOOKUP(Raw_data[[#This Row],[Description]],'LU Table'!$A$1:$B$50,2,0),"")</f>
        <v>IOP</v>
      </c>
      <c r="AB2732" s="44" t="str">
        <f>TRIM(MID(Raw_data[[#This Row],[Location]],LEN("Positive Recovery- ")+1,LEN(Raw_data[[#This Row],[Location]])))</f>
        <v>Sugarland</v>
      </c>
      <c r="AC2732" s="45">
        <f t="shared" si="43"/>
        <v>45292</v>
      </c>
      <c r="AD2732" s="44" t="str">
        <f>VLOOKUP(Raw_data[[#This Row],[Locations]]&amp;Raw_data[[#This Row],[Looker2]],Category!A:E,5,0)</f>
        <v>Affiliate</v>
      </c>
      <c r="AE2732" s="44" t="str">
        <f>Raw_data[[#This Row],[Locations]]&amp;Raw_data[[#This Row],[Looker2]]</f>
        <v>SugarlandIOP</v>
      </c>
    </row>
    <row r="2733" spans="1:31">
      <c r="A2733" s="15">
        <v>45320</v>
      </c>
      <c r="B2733" s="15">
        <v>45316</v>
      </c>
      <c r="C2733" t="s">
        <v>9</v>
      </c>
      <c r="D2733">
        <v>209418</v>
      </c>
      <c r="E2733" t="s">
        <v>1135</v>
      </c>
      <c r="F2733" t="s">
        <v>289</v>
      </c>
      <c r="G2733" t="s">
        <v>1136</v>
      </c>
      <c r="H2733" t="s">
        <v>158</v>
      </c>
      <c r="I2733" t="s">
        <v>232</v>
      </c>
      <c r="J2733" t="s">
        <v>87</v>
      </c>
      <c r="K2733" t="s">
        <v>62</v>
      </c>
      <c r="L2733" t="s">
        <v>128</v>
      </c>
      <c r="M2733">
        <v>1</v>
      </c>
      <c r="N2733" s="47">
        <v>275</v>
      </c>
      <c r="O2733" s="47">
        <v>0</v>
      </c>
      <c r="P2733" s="47">
        <v>0</v>
      </c>
      <c r="Q2733" s="47">
        <v>0</v>
      </c>
      <c r="R2733" s="47">
        <v>0</v>
      </c>
      <c r="S2733" s="47">
        <v>275</v>
      </c>
      <c r="T2733" s="47">
        <v>247.5</v>
      </c>
      <c r="U2733" s="47">
        <v>247.5</v>
      </c>
      <c r="V2733" t="s">
        <v>71</v>
      </c>
      <c r="W2733" t="s">
        <v>72</v>
      </c>
      <c r="X2733"/>
      <c r="Y2733" t="s">
        <v>240</v>
      </c>
      <c r="Z2733" s="43" t="str">
        <f>Raw_data[[#This Row],[Month]]&amp;Raw_data[[#This Row],[Locations]]&amp;Raw_data[[#This Row],[Looker2]]</f>
        <v>45292SugarlandIOP</v>
      </c>
      <c r="AA2733" s="44" t="str">
        <f>IFERROR(VLOOKUP(Raw_data[[#This Row],[Description]],'LU Table'!$A$1:$B$50,2,0),"")</f>
        <v>IOP</v>
      </c>
      <c r="AB2733" s="44" t="str">
        <f>TRIM(MID(Raw_data[[#This Row],[Location]],LEN("Positive Recovery- ")+1,LEN(Raw_data[[#This Row],[Location]])))</f>
        <v>Sugarland</v>
      </c>
      <c r="AC2733" s="45">
        <f t="shared" si="43"/>
        <v>45292</v>
      </c>
      <c r="AD2733" s="44" t="str">
        <f>VLOOKUP(Raw_data[[#This Row],[Locations]]&amp;Raw_data[[#This Row],[Looker2]],Category!A:E,5,0)</f>
        <v>Affiliate</v>
      </c>
      <c r="AE2733" s="44" t="str">
        <f>Raw_data[[#This Row],[Locations]]&amp;Raw_data[[#This Row],[Looker2]]</f>
        <v>SugarlandIOP</v>
      </c>
    </row>
    <row r="2734" spans="1:31">
      <c r="A2734" s="15">
        <v>45320</v>
      </c>
      <c r="B2734" s="15">
        <v>45316</v>
      </c>
      <c r="C2734" t="s">
        <v>9</v>
      </c>
      <c r="D2734">
        <v>209419</v>
      </c>
      <c r="E2734" t="s">
        <v>1094</v>
      </c>
      <c r="F2734" t="s">
        <v>332</v>
      </c>
      <c r="G2734" t="s">
        <v>1095</v>
      </c>
      <c r="H2734" t="s">
        <v>158</v>
      </c>
      <c r="I2734" t="s">
        <v>232</v>
      </c>
      <c r="J2734" t="s">
        <v>92</v>
      </c>
      <c r="K2734" t="s">
        <v>62</v>
      </c>
      <c r="L2734" t="s">
        <v>128</v>
      </c>
      <c r="M2734">
        <v>1</v>
      </c>
      <c r="N2734" s="47">
        <v>190</v>
      </c>
      <c r="O2734" s="47">
        <v>0</v>
      </c>
      <c r="P2734" s="47">
        <v>0</v>
      </c>
      <c r="Q2734" s="47">
        <v>0</v>
      </c>
      <c r="R2734" s="47">
        <v>0</v>
      </c>
      <c r="S2734" s="47">
        <v>190</v>
      </c>
      <c r="T2734" s="47">
        <v>171</v>
      </c>
      <c r="U2734" s="47">
        <v>171</v>
      </c>
      <c r="V2734" t="s">
        <v>71</v>
      </c>
      <c r="W2734" t="s">
        <v>72</v>
      </c>
      <c r="X2734"/>
      <c r="Y2734" t="s">
        <v>240</v>
      </c>
      <c r="Z2734" s="43" t="str">
        <f>Raw_data[[#This Row],[Month]]&amp;Raw_data[[#This Row],[Locations]]&amp;Raw_data[[#This Row],[Looker2]]</f>
        <v>45292SugarlandIOP</v>
      </c>
      <c r="AA2734" s="44" t="str">
        <f>IFERROR(VLOOKUP(Raw_data[[#This Row],[Description]],'LU Table'!$A$1:$B$50,2,0),"")</f>
        <v>IOP</v>
      </c>
      <c r="AB2734" s="44" t="str">
        <f>TRIM(MID(Raw_data[[#This Row],[Location]],LEN("Positive Recovery- ")+1,LEN(Raw_data[[#This Row],[Location]])))</f>
        <v>Sugarland</v>
      </c>
      <c r="AC2734" s="45">
        <f t="shared" si="43"/>
        <v>45292</v>
      </c>
      <c r="AD2734" s="44" t="str">
        <f>VLOOKUP(Raw_data[[#This Row],[Locations]]&amp;Raw_data[[#This Row],[Looker2]],Category!A:E,5,0)</f>
        <v>Affiliate</v>
      </c>
      <c r="AE2734" s="44" t="str">
        <f>Raw_data[[#This Row],[Locations]]&amp;Raw_data[[#This Row],[Looker2]]</f>
        <v>SugarlandIOP</v>
      </c>
    </row>
    <row r="2735" spans="1:31">
      <c r="A2735" s="15">
        <v>45320</v>
      </c>
      <c r="B2735" s="15">
        <v>45316</v>
      </c>
      <c r="C2735" t="s">
        <v>9</v>
      </c>
      <c r="D2735">
        <v>209420</v>
      </c>
      <c r="E2735" t="s">
        <v>1182</v>
      </c>
      <c r="F2735" t="s">
        <v>1183</v>
      </c>
      <c r="G2735" t="s">
        <v>1184</v>
      </c>
      <c r="H2735" t="s">
        <v>158</v>
      </c>
      <c r="I2735" t="s">
        <v>232</v>
      </c>
      <c r="J2735" t="s">
        <v>89</v>
      </c>
      <c r="K2735" t="s">
        <v>62</v>
      </c>
      <c r="L2735" t="s">
        <v>128</v>
      </c>
      <c r="M2735">
        <v>1</v>
      </c>
      <c r="N2735" s="47">
        <v>200</v>
      </c>
      <c r="O2735" s="47">
        <v>0</v>
      </c>
      <c r="P2735" s="47">
        <v>0</v>
      </c>
      <c r="Q2735" s="47">
        <v>0</v>
      </c>
      <c r="R2735" s="47">
        <v>0</v>
      </c>
      <c r="S2735" s="47">
        <v>200</v>
      </c>
      <c r="T2735" s="47">
        <v>180</v>
      </c>
      <c r="U2735" s="47">
        <v>180</v>
      </c>
      <c r="V2735" t="s">
        <v>71</v>
      </c>
      <c r="W2735" t="s">
        <v>72</v>
      </c>
      <c r="X2735"/>
      <c r="Y2735" t="s">
        <v>240</v>
      </c>
      <c r="Z2735" s="43" t="str">
        <f>Raw_data[[#This Row],[Month]]&amp;Raw_data[[#This Row],[Locations]]&amp;Raw_data[[#This Row],[Looker2]]</f>
        <v>45292SugarlandIOP</v>
      </c>
      <c r="AA2735" s="44" t="str">
        <f>IFERROR(VLOOKUP(Raw_data[[#This Row],[Description]],'LU Table'!$A$1:$B$50,2,0),"")</f>
        <v>IOP</v>
      </c>
      <c r="AB2735" s="44" t="str">
        <f>TRIM(MID(Raw_data[[#This Row],[Location]],LEN("Positive Recovery- ")+1,LEN(Raw_data[[#This Row],[Location]])))</f>
        <v>Sugarland</v>
      </c>
      <c r="AC2735" s="45">
        <f t="shared" si="43"/>
        <v>45292</v>
      </c>
      <c r="AD2735" s="44" t="str">
        <f>VLOOKUP(Raw_data[[#This Row],[Locations]]&amp;Raw_data[[#This Row],[Looker2]],Category!A:E,5,0)</f>
        <v>Affiliate</v>
      </c>
      <c r="AE2735" s="44" t="str">
        <f>Raw_data[[#This Row],[Locations]]&amp;Raw_data[[#This Row],[Looker2]]</f>
        <v>SugarlandIOP</v>
      </c>
    </row>
    <row r="2736" spans="1:31">
      <c r="A2736" s="15">
        <v>45320</v>
      </c>
      <c r="B2736" s="15">
        <v>45316</v>
      </c>
      <c r="C2736" t="s">
        <v>9</v>
      </c>
      <c r="D2736">
        <v>209421</v>
      </c>
      <c r="E2736" t="s">
        <v>1050</v>
      </c>
      <c r="F2736" t="s">
        <v>1051</v>
      </c>
      <c r="G2736" t="s">
        <v>1052</v>
      </c>
      <c r="H2736" t="s">
        <v>160</v>
      </c>
      <c r="I2736" t="s">
        <v>232</v>
      </c>
      <c r="J2736" t="s">
        <v>95</v>
      </c>
      <c r="K2736" t="s">
        <v>62</v>
      </c>
      <c r="L2736" t="s">
        <v>128</v>
      </c>
      <c r="M2736">
        <v>1</v>
      </c>
      <c r="N2736" s="47">
        <v>130</v>
      </c>
      <c r="O2736" s="47">
        <v>0</v>
      </c>
      <c r="P2736" s="47">
        <v>0</v>
      </c>
      <c r="Q2736" s="47">
        <v>0</v>
      </c>
      <c r="R2736" s="47">
        <v>0</v>
      </c>
      <c r="S2736" s="47">
        <v>0</v>
      </c>
      <c r="T2736" s="47">
        <v>117</v>
      </c>
      <c r="U2736" s="47">
        <v>19.5</v>
      </c>
      <c r="V2736" t="s">
        <v>71</v>
      </c>
      <c r="W2736" t="s">
        <v>72</v>
      </c>
      <c r="X2736"/>
      <c r="Y2736" t="s">
        <v>240</v>
      </c>
      <c r="Z2736" s="43" t="str">
        <f>Raw_data[[#This Row],[Month]]&amp;Raw_data[[#This Row],[Locations]]&amp;Raw_data[[#This Row],[Looker2]]</f>
        <v>45292SugarlandIOP</v>
      </c>
      <c r="AA2736" s="44" t="str">
        <f>IFERROR(VLOOKUP(Raw_data[[#This Row],[Description]],'LU Table'!$A$1:$B$50,2,0),"")</f>
        <v>IOP</v>
      </c>
      <c r="AB2736" s="44" t="str">
        <f>TRIM(MID(Raw_data[[#This Row],[Location]],LEN("Positive Recovery- ")+1,LEN(Raw_data[[#This Row],[Location]])))</f>
        <v>Sugarland</v>
      </c>
      <c r="AC2736" s="45">
        <f t="shared" si="43"/>
        <v>45292</v>
      </c>
      <c r="AD2736" s="44" t="str">
        <f>VLOOKUP(Raw_data[[#This Row],[Locations]]&amp;Raw_data[[#This Row],[Looker2]],Category!A:E,5,0)</f>
        <v>Affiliate</v>
      </c>
      <c r="AE2736" s="44" t="str">
        <f>Raw_data[[#This Row],[Locations]]&amp;Raw_data[[#This Row],[Looker2]]</f>
        <v>SugarlandIOP</v>
      </c>
    </row>
    <row r="2737" spans="1:31">
      <c r="A2737" s="15">
        <v>45320</v>
      </c>
      <c r="B2737" s="15">
        <v>45316</v>
      </c>
      <c r="C2737" t="s">
        <v>9</v>
      </c>
      <c r="D2737">
        <v>209422</v>
      </c>
      <c r="E2737" t="s">
        <v>771</v>
      </c>
      <c r="F2737" t="s">
        <v>434</v>
      </c>
      <c r="G2737" t="s">
        <v>327</v>
      </c>
      <c r="H2737" t="s">
        <v>158</v>
      </c>
      <c r="I2737" t="s">
        <v>232</v>
      </c>
      <c r="J2737" t="s">
        <v>932</v>
      </c>
      <c r="K2737" t="s">
        <v>62</v>
      </c>
      <c r="L2737" t="s">
        <v>128</v>
      </c>
      <c r="M2737">
        <v>1</v>
      </c>
      <c r="N2737" s="47">
        <v>700</v>
      </c>
      <c r="O2737" s="47">
        <v>0</v>
      </c>
      <c r="P2737" s="47">
        <v>0</v>
      </c>
      <c r="Q2737" s="47">
        <v>0</v>
      </c>
      <c r="R2737" s="47">
        <v>0</v>
      </c>
      <c r="S2737" s="47">
        <v>700</v>
      </c>
      <c r="T2737" s="47">
        <v>630</v>
      </c>
      <c r="U2737" s="47">
        <v>630</v>
      </c>
      <c r="V2737" t="s">
        <v>71</v>
      </c>
      <c r="W2737" t="s">
        <v>72</v>
      </c>
      <c r="X2737"/>
      <c r="Y2737" t="s">
        <v>240</v>
      </c>
      <c r="Z2737" s="43" t="str">
        <f>Raw_data[[#This Row],[Month]]&amp;Raw_data[[#This Row],[Locations]]&amp;Raw_data[[#This Row],[Looker2]]</f>
        <v>45292SugarlandIOP</v>
      </c>
      <c r="AA2737" s="44" t="str">
        <f>IFERROR(VLOOKUP(Raw_data[[#This Row],[Description]],'LU Table'!$A$1:$B$50,2,0),"")</f>
        <v>IOP</v>
      </c>
      <c r="AB2737" s="44" t="str">
        <f>TRIM(MID(Raw_data[[#This Row],[Location]],LEN("Positive Recovery- ")+1,LEN(Raw_data[[#This Row],[Location]])))</f>
        <v>Sugarland</v>
      </c>
      <c r="AC2737" s="45">
        <f t="shared" si="43"/>
        <v>45292</v>
      </c>
      <c r="AD2737" s="44" t="str">
        <f>VLOOKUP(Raw_data[[#This Row],[Locations]]&amp;Raw_data[[#This Row],[Looker2]],Category!A:E,5,0)</f>
        <v>Affiliate</v>
      </c>
      <c r="AE2737" s="44" t="str">
        <f>Raw_data[[#This Row],[Locations]]&amp;Raw_data[[#This Row],[Looker2]]</f>
        <v>SugarlandIOP</v>
      </c>
    </row>
    <row r="2738" spans="1:31">
      <c r="A2738" s="15">
        <v>45320</v>
      </c>
      <c r="B2738" s="15">
        <v>45316</v>
      </c>
      <c r="C2738" t="s">
        <v>9</v>
      </c>
      <c r="D2738">
        <v>209423</v>
      </c>
      <c r="E2738" t="s">
        <v>790</v>
      </c>
      <c r="F2738" t="s">
        <v>380</v>
      </c>
      <c r="G2738" t="s">
        <v>791</v>
      </c>
      <c r="H2738" t="s">
        <v>160</v>
      </c>
      <c r="I2738" t="s">
        <v>232</v>
      </c>
      <c r="J2738" t="s">
        <v>90</v>
      </c>
      <c r="K2738" t="s">
        <v>22</v>
      </c>
      <c r="L2738" t="s">
        <v>128</v>
      </c>
      <c r="M2738">
        <v>1</v>
      </c>
      <c r="N2738" s="47">
        <v>220</v>
      </c>
      <c r="O2738" s="47">
        <v>0</v>
      </c>
      <c r="P2738" s="47">
        <v>0</v>
      </c>
      <c r="Q2738" s="47">
        <v>0</v>
      </c>
      <c r="R2738" s="47">
        <v>0</v>
      </c>
      <c r="S2738" s="47">
        <v>220</v>
      </c>
      <c r="T2738" s="47">
        <v>198</v>
      </c>
      <c r="U2738" s="47">
        <v>198</v>
      </c>
      <c r="V2738" t="s">
        <v>71</v>
      </c>
      <c r="W2738" t="s">
        <v>72</v>
      </c>
      <c r="X2738"/>
      <c r="Y2738" t="s">
        <v>240</v>
      </c>
      <c r="Z2738" s="43" t="str">
        <f>Raw_data[[#This Row],[Month]]&amp;Raw_data[[#This Row],[Locations]]&amp;Raw_data[[#This Row],[Looker2]]</f>
        <v>45292AustinIOP</v>
      </c>
      <c r="AA2738" s="44" t="str">
        <f>IFERROR(VLOOKUP(Raw_data[[#This Row],[Description]],'LU Table'!$A$1:$B$50,2,0),"")</f>
        <v>IOP</v>
      </c>
      <c r="AB2738" s="44" t="str">
        <f>TRIM(MID(Raw_data[[#This Row],[Location]],LEN("Positive Recovery- ")+1,LEN(Raw_data[[#This Row],[Location]])))</f>
        <v>Austin</v>
      </c>
      <c r="AC2738" s="45">
        <f t="shared" si="43"/>
        <v>45292</v>
      </c>
      <c r="AD2738" s="44" t="str">
        <f>VLOOKUP(Raw_data[[#This Row],[Locations]]&amp;Raw_data[[#This Row],[Looker2]],Category!A:E,5,0)</f>
        <v>Affiliate</v>
      </c>
      <c r="AE2738" s="44" t="str">
        <f>Raw_data[[#This Row],[Locations]]&amp;Raw_data[[#This Row],[Looker2]]</f>
        <v>AustinIOP</v>
      </c>
    </row>
    <row r="2739" spans="1:31">
      <c r="A2739" s="15">
        <v>45320</v>
      </c>
      <c r="B2739" s="15">
        <v>45316</v>
      </c>
      <c r="C2739" t="s">
        <v>9</v>
      </c>
      <c r="D2739">
        <v>209424</v>
      </c>
      <c r="E2739" t="s">
        <v>1024</v>
      </c>
      <c r="F2739" t="s">
        <v>356</v>
      </c>
      <c r="G2739" t="s">
        <v>353</v>
      </c>
      <c r="H2739" t="s">
        <v>158</v>
      </c>
      <c r="I2739" t="s">
        <v>232</v>
      </c>
      <c r="J2739" t="s">
        <v>88</v>
      </c>
      <c r="K2739" t="s">
        <v>22</v>
      </c>
      <c r="L2739" t="s">
        <v>128</v>
      </c>
      <c r="M2739">
        <v>1</v>
      </c>
      <c r="N2739" s="47">
        <v>250</v>
      </c>
      <c r="O2739" s="47">
        <v>0</v>
      </c>
      <c r="P2739" s="47">
        <v>0</v>
      </c>
      <c r="Q2739" s="47">
        <v>0</v>
      </c>
      <c r="R2739" s="47">
        <v>0</v>
      </c>
      <c r="S2739" s="47">
        <v>0</v>
      </c>
      <c r="T2739" s="47">
        <v>225</v>
      </c>
      <c r="U2739" s="47">
        <v>225</v>
      </c>
      <c r="V2739" t="s">
        <v>71</v>
      </c>
      <c r="W2739" t="s">
        <v>72</v>
      </c>
      <c r="X2739"/>
      <c r="Y2739" t="s">
        <v>240</v>
      </c>
      <c r="Z2739" s="43" t="str">
        <f>Raw_data[[#This Row],[Month]]&amp;Raw_data[[#This Row],[Locations]]&amp;Raw_data[[#This Row],[Looker2]]</f>
        <v>45292AustinIOP</v>
      </c>
      <c r="AA2739" s="44" t="str">
        <f>IFERROR(VLOOKUP(Raw_data[[#This Row],[Description]],'LU Table'!$A$1:$B$50,2,0),"")</f>
        <v>IOP</v>
      </c>
      <c r="AB2739" s="44" t="str">
        <f>TRIM(MID(Raw_data[[#This Row],[Location]],LEN("Positive Recovery- ")+1,LEN(Raw_data[[#This Row],[Location]])))</f>
        <v>Austin</v>
      </c>
      <c r="AC2739" s="45">
        <f t="shared" si="43"/>
        <v>45292</v>
      </c>
      <c r="AD2739" s="44" t="str">
        <f>VLOOKUP(Raw_data[[#This Row],[Locations]]&amp;Raw_data[[#This Row],[Looker2]],Category!A:E,5,0)</f>
        <v>Affiliate</v>
      </c>
      <c r="AE2739" s="44" t="str">
        <f>Raw_data[[#This Row],[Locations]]&amp;Raw_data[[#This Row],[Looker2]]</f>
        <v>AustinIOP</v>
      </c>
    </row>
    <row r="2740" spans="1:31">
      <c r="A2740" s="15">
        <v>45320</v>
      </c>
      <c r="B2740" s="15">
        <v>45316</v>
      </c>
      <c r="C2740" t="s">
        <v>9</v>
      </c>
      <c r="D2740">
        <v>209425</v>
      </c>
      <c r="E2740" t="s">
        <v>879</v>
      </c>
      <c r="F2740" t="s">
        <v>332</v>
      </c>
      <c r="G2740" t="s">
        <v>880</v>
      </c>
      <c r="H2740" t="s">
        <v>159</v>
      </c>
      <c r="I2740" t="s">
        <v>232</v>
      </c>
      <c r="J2740" t="s">
        <v>17</v>
      </c>
      <c r="K2740" t="s">
        <v>22</v>
      </c>
      <c r="L2740" t="s">
        <v>128</v>
      </c>
      <c r="M2740">
        <v>1</v>
      </c>
      <c r="N2740" s="47">
        <v>225</v>
      </c>
      <c r="O2740" s="47">
        <v>0</v>
      </c>
      <c r="P2740" s="47">
        <v>0</v>
      </c>
      <c r="Q2740" s="47">
        <v>0</v>
      </c>
      <c r="R2740" s="47">
        <v>0</v>
      </c>
      <c r="S2740" s="47">
        <v>225</v>
      </c>
      <c r="T2740" s="47">
        <v>225</v>
      </c>
      <c r="U2740" s="47">
        <v>225</v>
      </c>
      <c r="V2740" t="s">
        <v>71</v>
      </c>
      <c r="W2740" t="s">
        <v>72</v>
      </c>
      <c r="X2740"/>
      <c r="Y2740" t="s">
        <v>240</v>
      </c>
      <c r="Z2740" s="43" t="str">
        <f>Raw_data[[#This Row],[Month]]&amp;Raw_data[[#This Row],[Locations]]&amp;Raw_data[[#This Row],[Looker2]]</f>
        <v>45292AustinIOP</v>
      </c>
      <c r="AA2740" s="44" t="str">
        <f>IFERROR(VLOOKUP(Raw_data[[#This Row],[Description]],'LU Table'!$A$1:$B$50,2,0),"")</f>
        <v>IOP</v>
      </c>
      <c r="AB2740" s="44" t="str">
        <f>TRIM(MID(Raw_data[[#This Row],[Location]],LEN("Positive Recovery- ")+1,LEN(Raw_data[[#This Row],[Location]])))</f>
        <v>Austin</v>
      </c>
      <c r="AC2740" s="45">
        <f t="shared" si="43"/>
        <v>45292</v>
      </c>
      <c r="AD2740" s="44" t="str">
        <f>VLOOKUP(Raw_data[[#This Row],[Locations]]&amp;Raw_data[[#This Row],[Looker2]],Category!A:E,5,0)</f>
        <v>Affiliate</v>
      </c>
      <c r="AE2740" s="44" t="str">
        <f>Raw_data[[#This Row],[Locations]]&amp;Raw_data[[#This Row],[Looker2]]</f>
        <v>AustinIOP</v>
      </c>
    </row>
    <row r="2741" spans="1:31">
      <c r="A2741" s="15">
        <v>45320</v>
      </c>
      <c r="B2741" s="15">
        <v>45316</v>
      </c>
      <c r="C2741" t="s">
        <v>9</v>
      </c>
      <c r="D2741">
        <v>209426</v>
      </c>
      <c r="E2741" t="s">
        <v>662</v>
      </c>
      <c r="F2741" t="s">
        <v>289</v>
      </c>
      <c r="G2741" t="s">
        <v>663</v>
      </c>
      <c r="H2741" t="s">
        <v>158</v>
      </c>
      <c r="I2741" t="s">
        <v>232</v>
      </c>
      <c r="J2741" t="s">
        <v>87</v>
      </c>
      <c r="K2741" t="s">
        <v>579</v>
      </c>
      <c r="L2741" t="s">
        <v>128</v>
      </c>
      <c r="M2741">
        <v>1</v>
      </c>
      <c r="N2741" s="47">
        <v>275</v>
      </c>
      <c r="O2741" s="47">
        <v>0</v>
      </c>
      <c r="P2741" s="47">
        <v>0</v>
      </c>
      <c r="Q2741" s="47">
        <v>0</v>
      </c>
      <c r="R2741" s="47">
        <v>0</v>
      </c>
      <c r="S2741" s="47">
        <v>0</v>
      </c>
      <c r="T2741" s="47">
        <v>247.5</v>
      </c>
      <c r="U2741" s="47">
        <v>247.5</v>
      </c>
      <c r="V2741" t="s">
        <v>71</v>
      </c>
      <c r="W2741" t="s">
        <v>72</v>
      </c>
      <c r="X2741"/>
      <c r="Y2741" t="s">
        <v>240</v>
      </c>
      <c r="Z2741" s="43" t="str">
        <f>Raw_data[[#This Row],[Month]]&amp;Raw_data[[#This Row],[Locations]]&amp;Raw_data[[#This Row],[Looker2]]</f>
        <v>45292Round RockIOP</v>
      </c>
      <c r="AA2741" s="44" t="str">
        <f>IFERROR(VLOOKUP(Raw_data[[#This Row],[Description]],'LU Table'!$A$1:$B$50,2,0),"")</f>
        <v>IOP</v>
      </c>
      <c r="AB2741" s="44" t="str">
        <f>TRIM(MID(Raw_data[[#This Row],[Location]],LEN("Positive Recovery- ")+1,LEN(Raw_data[[#This Row],[Location]])))</f>
        <v>Round Rock</v>
      </c>
      <c r="AC2741" s="45">
        <f t="shared" si="43"/>
        <v>45292</v>
      </c>
      <c r="AD2741" s="44" t="str">
        <f>VLOOKUP(Raw_data[[#This Row],[Locations]]&amp;Raw_data[[#This Row],[Looker2]],Category!A:E,5,0)</f>
        <v>Affiliate</v>
      </c>
      <c r="AE2741" s="44" t="str">
        <f>Raw_data[[#This Row],[Locations]]&amp;Raw_data[[#This Row],[Looker2]]</f>
        <v>Round RockIOP</v>
      </c>
    </row>
    <row r="2742" spans="1:31">
      <c r="A2742" s="15">
        <v>45320</v>
      </c>
      <c r="B2742" s="15">
        <v>45316</v>
      </c>
      <c r="C2742" t="s">
        <v>9</v>
      </c>
      <c r="D2742">
        <v>209427</v>
      </c>
      <c r="E2742" t="s">
        <v>716</v>
      </c>
      <c r="F2742" t="s">
        <v>717</v>
      </c>
      <c r="G2742" t="s">
        <v>718</v>
      </c>
      <c r="H2742" t="s">
        <v>158</v>
      </c>
      <c r="I2742" t="s">
        <v>232</v>
      </c>
      <c r="J2742" t="s">
        <v>140</v>
      </c>
      <c r="K2742" t="s">
        <v>579</v>
      </c>
      <c r="L2742" t="s">
        <v>128</v>
      </c>
      <c r="M2742">
        <v>1</v>
      </c>
      <c r="N2742" s="47">
        <v>180</v>
      </c>
      <c r="O2742" s="47">
        <v>0</v>
      </c>
      <c r="P2742" s="47">
        <v>0</v>
      </c>
      <c r="Q2742" s="47">
        <v>0</v>
      </c>
      <c r="R2742" s="47">
        <v>0</v>
      </c>
      <c r="S2742" s="47">
        <v>180</v>
      </c>
      <c r="T2742" s="47">
        <v>162</v>
      </c>
      <c r="U2742" s="47">
        <v>162</v>
      </c>
      <c r="V2742" t="s">
        <v>71</v>
      </c>
      <c r="W2742" t="s">
        <v>72</v>
      </c>
      <c r="X2742"/>
      <c r="Y2742" t="s">
        <v>240</v>
      </c>
      <c r="Z2742" s="43" t="str">
        <f>Raw_data[[#This Row],[Month]]&amp;Raw_data[[#This Row],[Locations]]&amp;Raw_data[[#This Row],[Looker2]]</f>
        <v>45292Round RockIOP</v>
      </c>
      <c r="AA2742" s="44" t="str">
        <f>IFERROR(VLOOKUP(Raw_data[[#This Row],[Description]],'LU Table'!$A$1:$B$50,2,0),"")</f>
        <v>IOP</v>
      </c>
      <c r="AB2742" s="44" t="str">
        <f>TRIM(MID(Raw_data[[#This Row],[Location]],LEN("Positive Recovery- ")+1,LEN(Raw_data[[#This Row],[Location]])))</f>
        <v>Round Rock</v>
      </c>
      <c r="AC2742" s="45">
        <f t="shared" si="43"/>
        <v>45292</v>
      </c>
      <c r="AD2742" s="44" t="str">
        <f>VLOOKUP(Raw_data[[#This Row],[Locations]]&amp;Raw_data[[#This Row],[Looker2]],Category!A:E,5,0)</f>
        <v>Affiliate</v>
      </c>
      <c r="AE2742" s="44" t="str">
        <f>Raw_data[[#This Row],[Locations]]&amp;Raw_data[[#This Row],[Looker2]]</f>
        <v>Round RockIOP</v>
      </c>
    </row>
    <row r="2743" spans="1:31">
      <c r="A2743" s="15">
        <v>45320</v>
      </c>
      <c r="B2743" s="15">
        <v>45316</v>
      </c>
      <c r="C2743" t="s">
        <v>9</v>
      </c>
      <c r="D2743">
        <v>209428</v>
      </c>
      <c r="E2743" t="s">
        <v>821</v>
      </c>
      <c r="F2743" t="s">
        <v>278</v>
      </c>
      <c r="G2743" t="s">
        <v>822</v>
      </c>
      <c r="H2743" t="s">
        <v>158</v>
      </c>
      <c r="I2743" t="s">
        <v>232</v>
      </c>
      <c r="J2743" t="s">
        <v>88</v>
      </c>
      <c r="K2743" t="s">
        <v>579</v>
      </c>
      <c r="L2743" t="s">
        <v>128</v>
      </c>
      <c r="M2743">
        <v>1</v>
      </c>
      <c r="N2743" s="47">
        <v>250</v>
      </c>
      <c r="O2743" s="47">
        <v>0</v>
      </c>
      <c r="P2743" s="47">
        <v>0</v>
      </c>
      <c r="Q2743" s="47">
        <v>0</v>
      </c>
      <c r="R2743" s="47">
        <v>0</v>
      </c>
      <c r="S2743" s="47">
        <v>250</v>
      </c>
      <c r="T2743" s="47">
        <v>225</v>
      </c>
      <c r="U2743" s="47">
        <v>225</v>
      </c>
      <c r="V2743" t="s">
        <v>71</v>
      </c>
      <c r="W2743" t="s">
        <v>72</v>
      </c>
      <c r="X2743"/>
      <c r="Y2743" t="s">
        <v>240</v>
      </c>
      <c r="Z2743" s="43" t="str">
        <f>Raw_data[[#This Row],[Month]]&amp;Raw_data[[#This Row],[Locations]]&amp;Raw_data[[#This Row],[Looker2]]</f>
        <v>45292Round RockIOP</v>
      </c>
      <c r="AA2743" s="44" t="str">
        <f>IFERROR(VLOOKUP(Raw_data[[#This Row],[Description]],'LU Table'!$A$1:$B$50,2,0),"")</f>
        <v>IOP</v>
      </c>
      <c r="AB2743" s="44" t="str">
        <f>TRIM(MID(Raw_data[[#This Row],[Location]],LEN("Positive Recovery- ")+1,LEN(Raw_data[[#This Row],[Location]])))</f>
        <v>Round Rock</v>
      </c>
      <c r="AC2743" s="45">
        <f t="shared" si="43"/>
        <v>45292</v>
      </c>
      <c r="AD2743" s="44" t="str">
        <f>VLOOKUP(Raw_data[[#This Row],[Locations]]&amp;Raw_data[[#This Row],[Looker2]],Category!A:E,5,0)</f>
        <v>Affiliate</v>
      </c>
      <c r="AE2743" s="44" t="str">
        <f>Raw_data[[#This Row],[Locations]]&amp;Raw_data[[#This Row],[Looker2]]</f>
        <v>Round RockIOP</v>
      </c>
    </row>
    <row r="2744" spans="1:31">
      <c r="A2744" s="15">
        <v>45320</v>
      </c>
      <c r="B2744" s="15">
        <v>45316</v>
      </c>
      <c r="C2744" t="s">
        <v>9</v>
      </c>
      <c r="D2744">
        <v>209429</v>
      </c>
      <c r="E2744" t="s">
        <v>823</v>
      </c>
      <c r="F2744" t="s">
        <v>37</v>
      </c>
      <c r="G2744" t="s">
        <v>327</v>
      </c>
      <c r="H2744" t="s">
        <v>158</v>
      </c>
      <c r="I2744" t="s">
        <v>232</v>
      </c>
      <c r="J2744" t="s">
        <v>87</v>
      </c>
      <c r="K2744" t="s">
        <v>579</v>
      </c>
      <c r="L2744" t="s">
        <v>128</v>
      </c>
      <c r="M2744">
        <v>1</v>
      </c>
      <c r="N2744" s="47">
        <v>275</v>
      </c>
      <c r="O2744" s="47">
        <v>0</v>
      </c>
      <c r="P2744" s="47">
        <v>0</v>
      </c>
      <c r="Q2744" s="47">
        <v>0</v>
      </c>
      <c r="R2744" s="47">
        <v>0</v>
      </c>
      <c r="S2744" s="47">
        <v>275</v>
      </c>
      <c r="T2744" s="47">
        <v>247.5</v>
      </c>
      <c r="U2744" s="47">
        <v>247.5</v>
      </c>
      <c r="V2744" t="s">
        <v>71</v>
      </c>
      <c r="W2744" t="s">
        <v>72</v>
      </c>
      <c r="X2744"/>
      <c r="Y2744" t="s">
        <v>240</v>
      </c>
      <c r="Z2744" s="43" t="str">
        <f>Raw_data[[#This Row],[Month]]&amp;Raw_data[[#This Row],[Locations]]&amp;Raw_data[[#This Row],[Looker2]]</f>
        <v>45292Round RockIOP</v>
      </c>
      <c r="AA2744" s="44" t="str">
        <f>IFERROR(VLOOKUP(Raw_data[[#This Row],[Description]],'LU Table'!$A$1:$B$50,2,0),"")</f>
        <v>IOP</v>
      </c>
      <c r="AB2744" s="44" t="str">
        <f>TRIM(MID(Raw_data[[#This Row],[Location]],LEN("Positive Recovery- ")+1,LEN(Raw_data[[#This Row],[Location]])))</f>
        <v>Round Rock</v>
      </c>
      <c r="AC2744" s="45">
        <f t="shared" si="43"/>
        <v>45292</v>
      </c>
      <c r="AD2744" s="44" t="str">
        <f>VLOOKUP(Raw_data[[#This Row],[Locations]]&amp;Raw_data[[#This Row],[Looker2]],Category!A:E,5,0)</f>
        <v>Affiliate</v>
      </c>
      <c r="AE2744" s="44" t="str">
        <f>Raw_data[[#This Row],[Locations]]&amp;Raw_data[[#This Row],[Looker2]]</f>
        <v>Round RockIOP</v>
      </c>
    </row>
    <row r="2745" spans="1:31">
      <c r="A2745" s="15">
        <v>45320</v>
      </c>
      <c r="B2745" s="15">
        <v>45316</v>
      </c>
      <c r="C2745" t="s">
        <v>9</v>
      </c>
      <c r="D2745">
        <v>209430</v>
      </c>
      <c r="E2745" t="s">
        <v>1022</v>
      </c>
      <c r="F2745" t="s">
        <v>287</v>
      </c>
      <c r="G2745" t="s">
        <v>1023</v>
      </c>
      <c r="H2745" t="s">
        <v>160</v>
      </c>
      <c r="I2745" t="s">
        <v>232</v>
      </c>
      <c r="J2745" t="s">
        <v>96</v>
      </c>
      <c r="K2745" t="s">
        <v>81</v>
      </c>
      <c r="L2745" t="s">
        <v>128</v>
      </c>
      <c r="M2745">
        <v>1</v>
      </c>
      <c r="N2745" s="47">
        <v>169</v>
      </c>
      <c r="O2745" s="47">
        <v>0</v>
      </c>
      <c r="P2745" s="47">
        <v>0</v>
      </c>
      <c r="Q2745" s="47">
        <v>0</v>
      </c>
      <c r="R2745" s="47">
        <v>0</v>
      </c>
      <c r="S2745" s="47">
        <v>169</v>
      </c>
      <c r="T2745" s="47">
        <v>152.1</v>
      </c>
      <c r="U2745" s="47">
        <v>152.1</v>
      </c>
      <c r="V2745" t="s">
        <v>71</v>
      </c>
      <c r="W2745" t="s">
        <v>72</v>
      </c>
      <c r="X2745"/>
      <c r="Y2745" t="s">
        <v>240</v>
      </c>
      <c r="Z2745" s="43" t="str">
        <f>Raw_data[[#This Row],[Month]]&amp;Raw_data[[#This Row],[Locations]]&amp;Raw_data[[#This Row],[Looker2]]</f>
        <v>45292Energy CorridorIOP</v>
      </c>
      <c r="AA2745" s="44" t="str">
        <f>IFERROR(VLOOKUP(Raw_data[[#This Row],[Description]],'LU Table'!$A$1:$B$50,2,0),"")</f>
        <v>IOP</v>
      </c>
      <c r="AB2745" s="44" t="str">
        <f>TRIM(MID(Raw_data[[#This Row],[Location]],LEN("Positive Recovery- ")+1,LEN(Raw_data[[#This Row],[Location]])))</f>
        <v>Energy Corridor</v>
      </c>
      <c r="AC2745" s="45">
        <f t="shared" si="43"/>
        <v>45292</v>
      </c>
      <c r="AD2745" s="44" t="str">
        <f>VLOOKUP(Raw_data[[#This Row],[Locations]]&amp;Raw_data[[#This Row],[Looker2]],Category!A:E,5,0)</f>
        <v>Affiliate</v>
      </c>
      <c r="AE2745" s="44" t="str">
        <f>Raw_data[[#This Row],[Locations]]&amp;Raw_data[[#This Row],[Looker2]]</f>
        <v>Energy CorridorIOP</v>
      </c>
    </row>
    <row r="2746" spans="1:31">
      <c r="A2746" s="15">
        <v>45320</v>
      </c>
      <c r="B2746" s="15">
        <v>45316</v>
      </c>
      <c r="C2746" t="s">
        <v>9</v>
      </c>
      <c r="D2746">
        <v>209431</v>
      </c>
      <c r="E2746" t="s">
        <v>881</v>
      </c>
      <c r="F2746" t="s">
        <v>435</v>
      </c>
      <c r="G2746" t="s">
        <v>882</v>
      </c>
      <c r="H2746" t="s">
        <v>160</v>
      </c>
      <c r="I2746" t="s">
        <v>232</v>
      </c>
      <c r="J2746" t="s">
        <v>94</v>
      </c>
      <c r="K2746" t="s">
        <v>81</v>
      </c>
      <c r="L2746" t="s">
        <v>128</v>
      </c>
      <c r="M2746">
        <v>1</v>
      </c>
      <c r="N2746" s="47">
        <v>215</v>
      </c>
      <c r="O2746" s="47">
        <v>0</v>
      </c>
      <c r="P2746" s="47">
        <v>0</v>
      </c>
      <c r="Q2746" s="47">
        <v>0</v>
      </c>
      <c r="R2746" s="47">
        <v>0</v>
      </c>
      <c r="S2746" s="47">
        <v>215</v>
      </c>
      <c r="T2746" s="47">
        <v>193.5</v>
      </c>
      <c r="U2746" s="47">
        <v>193.5</v>
      </c>
      <c r="V2746" t="s">
        <v>71</v>
      </c>
      <c r="W2746" t="s">
        <v>72</v>
      </c>
      <c r="X2746"/>
      <c r="Y2746" t="s">
        <v>240</v>
      </c>
      <c r="Z2746" s="43" t="str">
        <f>Raw_data[[#This Row],[Month]]&amp;Raw_data[[#This Row],[Locations]]&amp;Raw_data[[#This Row],[Looker2]]</f>
        <v>45292Energy CorridorIOP</v>
      </c>
      <c r="AA2746" s="44" t="str">
        <f>IFERROR(VLOOKUP(Raw_data[[#This Row],[Description]],'LU Table'!$A$1:$B$50,2,0),"")</f>
        <v>IOP</v>
      </c>
      <c r="AB2746" s="44" t="str">
        <f>TRIM(MID(Raw_data[[#This Row],[Location]],LEN("Positive Recovery- ")+1,LEN(Raw_data[[#This Row],[Location]])))</f>
        <v>Energy Corridor</v>
      </c>
      <c r="AC2746" s="45">
        <f t="shared" si="43"/>
        <v>45292</v>
      </c>
      <c r="AD2746" s="44" t="str">
        <f>VLOOKUP(Raw_data[[#This Row],[Locations]]&amp;Raw_data[[#This Row],[Looker2]],Category!A:E,5,0)</f>
        <v>Affiliate</v>
      </c>
      <c r="AE2746" s="44" t="str">
        <f>Raw_data[[#This Row],[Locations]]&amp;Raw_data[[#This Row],[Looker2]]</f>
        <v>Energy CorridorIOP</v>
      </c>
    </row>
    <row r="2747" spans="1:31">
      <c r="A2747" s="15">
        <v>45320</v>
      </c>
      <c r="B2747" s="15">
        <v>45316</v>
      </c>
      <c r="C2747" t="s">
        <v>9</v>
      </c>
      <c r="D2747">
        <v>209432</v>
      </c>
      <c r="E2747" t="s">
        <v>98</v>
      </c>
      <c r="F2747" t="s">
        <v>365</v>
      </c>
      <c r="G2747" t="s">
        <v>366</v>
      </c>
      <c r="H2747" t="s">
        <v>172</v>
      </c>
      <c r="I2747" t="s">
        <v>232</v>
      </c>
      <c r="J2747" t="s">
        <v>17</v>
      </c>
      <c r="K2747" t="s">
        <v>81</v>
      </c>
      <c r="L2747" t="s">
        <v>135</v>
      </c>
      <c r="M2747">
        <v>1</v>
      </c>
      <c r="N2747" s="47">
        <v>40</v>
      </c>
      <c r="O2747" s="47">
        <v>0</v>
      </c>
      <c r="P2747" s="47">
        <v>0</v>
      </c>
      <c r="Q2747" s="47">
        <v>0</v>
      </c>
      <c r="R2747" s="47">
        <v>0</v>
      </c>
      <c r="S2747" s="47">
        <v>40</v>
      </c>
      <c r="T2747" s="47">
        <v>40</v>
      </c>
      <c r="U2747" s="47">
        <v>40</v>
      </c>
      <c r="V2747" t="s">
        <v>71</v>
      </c>
      <c r="W2747" t="s">
        <v>72</v>
      </c>
      <c r="X2747"/>
      <c r="Y2747" t="s">
        <v>240</v>
      </c>
      <c r="Z2747" s="43" t="str">
        <f>Raw_data[[#This Row],[Month]]&amp;Raw_data[[#This Row],[Locations]]&amp;Raw_data[[#This Row],[Looker2]]</f>
        <v>45292Energy CorridorAftercare</v>
      </c>
      <c r="AA2747" s="44" t="str">
        <f>IFERROR(VLOOKUP(Raw_data[[#This Row],[Description]],'LU Table'!$A$1:$B$50,2,0),"")</f>
        <v>Aftercare</v>
      </c>
      <c r="AB2747" s="44" t="str">
        <f>TRIM(MID(Raw_data[[#This Row],[Location]],LEN("Positive Recovery- ")+1,LEN(Raw_data[[#This Row],[Location]])))</f>
        <v>Energy Corridor</v>
      </c>
      <c r="AC2747" s="45">
        <f t="shared" si="43"/>
        <v>45292</v>
      </c>
      <c r="AD2747" s="44" t="str">
        <f>VLOOKUP(Raw_data[[#This Row],[Locations]]&amp;Raw_data[[#This Row],[Looker2]],Category!A:E,5,0)</f>
        <v>Affiliate</v>
      </c>
      <c r="AE2747" s="44" t="str">
        <f>Raw_data[[#This Row],[Locations]]&amp;Raw_data[[#This Row],[Looker2]]</f>
        <v>Energy CorridorAftercare</v>
      </c>
    </row>
    <row r="2748" spans="1:31">
      <c r="A2748" s="15">
        <v>45320</v>
      </c>
      <c r="B2748" s="15">
        <v>45316</v>
      </c>
      <c r="C2748" t="s">
        <v>9</v>
      </c>
      <c r="D2748">
        <v>209433</v>
      </c>
      <c r="E2748" t="s">
        <v>67</v>
      </c>
      <c r="F2748" t="s">
        <v>375</v>
      </c>
      <c r="G2748" t="s">
        <v>376</v>
      </c>
      <c r="H2748" t="s">
        <v>169</v>
      </c>
      <c r="I2748" t="s">
        <v>232</v>
      </c>
      <c r="J2748" t="s">
        <v>17</v>
      </c>
      <c r="K2748" t="s">
        <v>81</v>
      </c>
      <c r="L2748" t="s">
        <v>23</v>
      </c>
      <c r="M2748">
        <v>1</v>
      </c>
      <c r="N2748" s="47">
        <v>40</v>
      </c>
      <c r="O2748" s="47">
        <v>0</v>
      </c>
      <c r="P2748" s="47">
        <v>0</v>
      </c>
      <c r="Q2748" s="47">
        <v>0</v>
      </c>
      <c r="R2748" s="47">
        <v>0</v>
      </c>
      <c r="S2748" s="47">
        <v>40</v>
      </c>
      <c r="T2748" s="47">
        <v>40</v>
      </c>
      <c r="U2748" s="47">
        <v>40</v>
      </c>
      <c r="V2748" t="s">
        <v>71</v>
      </c>
      <c r="W2748" t="s">
        <v>72</v>
      </c>
      <c r="X2748"/>
      <c r="Y2748" t="s">
        <v>240</v>
      </c>
      <c r="Z2748" s="43" t="str">
        <f>Raw_data[[#This Row],[Month]]&amp;Raw_data[[#This Row],[Locations]]&amp;Raw_data[[#This Row],[Looker2]]</f>
        <v>45292Energy CorridorAftercare</v>
      </c>
      <c r="AA2748" s="44" t="str">
        <f>IFERROR(VLOOKUP(Raw_data[[#This Row],[Description]],'LU Table'!$A$1:$B$50,2,0),"")</f>
        <v>Aftercare</v>
      </c>
      <c r="AB2748" s="44" t="str">
        <f>TRIM(MID(Raw_data[[#This Row],[Location]],LEN("Positive Recovery- ")+1,LEN(Raw_data[[#This Row],[Location]])))</f>
        <v>Energy Corridor</v>
      </c>
      <c r="AC2748" s="45">
        <f t="shared" si="43"/>
        <v>45292</v>
      </c>
      <c r="AD2748" s="44" t="str">
        <f>VLOOKUP(Raw_data[[#This Row],[Locations]]&amp;Raw_data[[#This Row],[Looker2]],Category!A:E,5,0)</f>
        <v>Affiliate</v>
      </c>
      <c r="AE2748" s="44" t="str">
        <f>Raw_data[[#This Row],[Locations]]&amp;Raw_data[[#This Row],[Looker2]]</f>
        <v>Energy CorridorAftercare</v>
      </c>
    </row>
    <row r="2749" spans="1:31">
      <c r="A2749" s="15">
        <v>45320</v>
      </c>
      <c r="B2749" s="15">
        <v>45316</v>
      </c>
      <c r="C2749" t="s">
        <v>9</v>
      </c>
      <c r="D2749">
        <v>209434</v>
      </c>
      <c r="E2749" t="s">
        <v>84</v>
      </c>
      <c r="F2749" t="s">
        <v>391</v>
      </c>
      <c r="G2749" t="s">
        <v>392</v>
      </c>
      <c r="H2749" t="s">
        <v>169</v>
      </c>
      <c r="I2749" t="s">
        <v>232</v>
      </c>
      <c r="J2749" t="s">
        <v>17</v>
      </c>
      <c r="K2749" t="s">
        <v>81</v>
      </c>
      <c r="L2749" t="s">
        <v>23</v>
      </c>
      <c r="M2749">
        <v>1</v>
      </c>
      <c r="N2749" s="47">
        <v>40</v>
      </c>
      <c r="O2749" s="47">
        <v>0</v>
      </c>
      <c r="P2749" s="47">
        <v>0</v>
      </c>
      <c r="Q2749" s="47">
        <v>0</v>
      </c>
      <c r="R2749" s="47">
        <v>0</v>
      </c>
      <c r="S2749" s="47">
        <v>40</v>
      </c>
      <c r="T2749" s="47">
        <v>40</v>
      </c>
      <c r="U2749" s="47">
        <v>40</v>
      </c>
      <c r="V2749" t="s">
        <v>71</v>
      </c>
      <c r="W2749" t="s">
        <v>72</v>
      </c>
      <c r="X2749"/>
      <c r="Y2749" t="s">
        <v>240</v>
      </c>
      <c r="Z2749" s="43" t="str">
        <f>Raw_data[[#This Row],[Month]]&amp;Raw_data[[#This Row],[Locations]]&amp;Raw_data[[#This Row],[Looker2]]</f>
        <v>45292Energy CorridorAftercare</v>
      </c>
      <c r="AA2749" s="44" t="str">
        <f>IFERROR(VLOOKUP(Raw_data[[#This Row],[Description]],'LU Table'!$A$1:$B$50,2,0),"")</f>
        <v>Aftercare</v>
      </c>
      <c r="AB2749" s="44" t="str">
        <f>TRIM(MID(Raw_data[[#This Row],[Location]],LEN("Positive Recovery- ")+1,LEN(Raw_data[[#This Row],[Location]])))</f>
        <v>Energy Corridor</v>
      </c>
      <c r="AC2749" s="45">
        <f t="shared" si="43"/>
        <v>45292</v>
      </c>
      <c r="AD2749" s="44" t="str">
        <f>VLOOKUP(Raw_data[[#This Row],[Locations]]&amp;Raw_data[[#This Row],[Looker2]],Category!A:E,5,0)</f>
        <v>Affiliate</v>
      </c>
      <c r="AE2749" s="44" t="str">
        <f>Raw_data[[#This Row],[Locations]]&amp;Raw_data[[#This Row],[Looker2]]</f>
        <v>Energy CorridorAftercare</v>
      </c>
    </row>
    <row r="2750" spans="1:31">
      <c r="A2750" s="15">
        <v>45320</v>
      </c>
      <c r="B2750" s="15">
        <v>45316</v>
      </c>
      <c r="C2750" t="s">
        <v>9</v>
      </c>
      <c r="D2750">
        <v>209435</v>
      </c>
      <c r="E2750" t="s">
        <v>1185</v>
      </c>
      <c r="F2750" t="s">
        <v>307</v>
      </c>
      <c r="G2750" t="s">
        <v>501</v>
      </c>
      <c r="H2750" t="s">
        <v>160</v>
      </c>
      <c r="I2750" t="s">
        <v>232</v>
      </c>
      <c r="J2750" t="s">
        <v>90</v>
      </c>
      <c r="K2750" t="s">
        <v>81</v>
      </c>
      <c r="L2750" t="s">
        <v>128</v>
      </c>
      <c r="M2750">
        <v>1</v>
      </c>
      <c r="N2750" s="47">
        <v>220</v>
      </c>
      <c r="O2750" s="47">
        <v>0</v>
      </c>
      <c r="P2750" s="47">
        <v>0</v>
      </c>
      <c r="Q2750" s="47">
        <v>0</v>
      </c>
      <c r="R2750" s="47">
        <v>0</v>
      </c>
      <c r="S2750" s="47">
        <v>220</v>
      </c>
      <c r="T2750" s="47">
        <v>198</v>
      </c>
      <c r="U2750" s="47">
        <v>198</v>
      </c>
      <c r="V2750" t="s">
        <v>71</v>
      </c>
      <c r="W2750" t="s">
        <v>72</v>
      </c>
      <c r="X2750"/>
      <c r="Y2750" t="s">
        <v>240</v>
      </c>
      <c r="Z2750" s="43" t="str">
        <f>Raw_data[[#This Row],[Month]]&amp;Raw_data[[#This Row],[Locations]]&amp;Raw_data[[#This Row],[Looker2]]</f>
        <v>45292Energy CorridorIOP</v>
      </c>
      <c r="AA2750" s="44" t="str">
        <f>IFERROR(VLOOKUP(Raw_data[[#This Row],[Description]],'LU Table'!$A$1:$B$50,2,0),"")</f>
        <v>IOP</v>
      </c>
      <c r="AB2750" s="44" t="str">
        <f>TRIM(MID(Raw_data[[#This Row],[Location]],LEN("Positive Recovery- ")+1,LEN(Raw_data[[#This Row],[Location]])))</f>
        <v>Energy Corridor</v>
      </c>
      <c r="AC2750" s="45">
        <f t="shared" si="43"/>
        <v>45292</v>
      </c>
      <c r="AD2750" s="44" t="str">
        <f>VLOOKUP(Raw_data[[#This Row],[Locations]]&amp;Raw_data[[#This Row],[Looker2]],Category!A:E,5,0)</f>
        <v>Affiliate</v>
      </c>
      <c r="AE2750" s="44" t="str">
        <f>Raw_data[[#This Row],[Locations]]&amp;Raw_data[[#This Row],[Looker2]]</f>
        <v>Energy CorridorIOP</v>
      </c>
    </row>
    <row r="2751" spans="1:31">
      <c r="A2751" s="15">
        <v>45320</v>
      </c>
      <c r="B2751" s="15">
        <v>45316</v>
      </c>
      <c r="C2751" t="s">
        <v>9</v>
      </c>
      <c r="D2751">
        <v>209436</v>
      </c>
      <c r="E2751" t="s">
        <v>101</v>
      </c>
      <c r="F2751" t="s">
        <v>389</v>
      </c>
      <c r="G2751" t="s">
        <v>390</v>
      </c>
      <c r="H2751" t="s">
        <v>169</v>
      </c>
      <c r="I2751" t="s">
        <v>232</v>
      </c>
      <c r="J2751" t="s">
        <v>17</v>
      </c>
      <c r="K2751" t="s">
        <v>81</v>
      </c>
      <c r="L2751" t="s">
        <v>23</v>
      </c>
      <c r="M2751">
        <v>1</v>
      </c>
      <c r="N2751" s="47">
        <v>40</v>
      </c>
      <c r="O2751" s="47">
        <v>0</v>
      </c>
      <c r="P2751" s="47">
        <v>0</v>
      </c>
      <c r="Q2751" s="47">
        <v>0</v>
      </c>
      <c r="R2751" s="47">
        <v>0</v>
      </c>
      <c r="S2751" s="47">
        <v>40</v>
      </c>
      <c r="T2751" s="47">
        <v>40</v>
      </c>
      <c r="U2751" s="47">
        <v>40</v>
      </c>
      <c r="V2751" t="s">
        <v>71</v>
      </c>
      <c r="W2751" t="s">
        <v>72</v>
      </c>
      <c r="X2751"/>
      <c r="Y2751" t="s">
        <v>240</v>
      </c>
      <c r="Z2751" s="43" t="str">
        <f>Raw_data[[#This Row],[Month]]&amp;Raw_data[[#This Row],[Locations]]&amp;Raw_data[[#This Row],[Looker2]]</f>
        <v>45292Energy CorridorAftercare</v>
      </c>
      <c r="AA2751" s="44" t="str">
        <f>IFERROR(VLOOKUP(Raw_data[[#This Row],[Description]],'LU Table'!$A$1:$B$50,2,0),"")</f>
        <v>Aftercare</v>
      </c>
      <c r="AB2751" s="44" t="str">
        <f>TRIM(MID(Raw_data[[#This Row],[Location]],LEN("Positive Recovery- ")+1,LEN(Raw_data[[#This Row],[Location]])))</f>
        <v>Energy Corridor</v>
      </c>
      <c r="AC2751" s="45">
        <f t="shared" si="43"/>
        <v>45292</v>
      </c>
      <c r="AD2751" s="44" t="str">
        <f>VLOOKUP(Raw_data[[#This Row],[Locations]]&amp;Raw_data[[#This Row],[Looker2]],Category!A:E,5,0)</f>
        <v>Affiliate</v>
      </c>
      <c r="AE2751" s="44" t="str">
        <f>Raw_data[[#This Row],[Locations]]&amp;Raw_data[[#This Row],[Looker2]]</f>
        <v>Energy CorridorAftercare</v>
      </c>
    </row>
    <row r="2752" spans="1:31">
      <c r="A2752" s="15">
        <v>45320</v>
      </c>
      <c r="B2752" s="15">
        <v>45316</v>
      </c>
      <c r="C2752" t="s">
        <v>9</v>
      </c>
      <c r="D2752">
        <v>209437</v>
      </c>
      <c r="E2752" t="s">
        <v>61</v>
      </c>
      <c r="F2752" t="s">
        <v>371</v>
      </c>
      <c r="G2752" t="s">
        <v>372</v>
      </c>
      <c r="H2752" t="s">
        <v>169</v>
      </c>
      <c r="I2752" t="s">
        <v>232</v>
      </c>
      <c r="J2752" t="s">
        <v>17</v>
      </c>
      <c r="K2752" t="s">
        <v>81</v>
      </c>
      <c r="L2752" t="s">
        <v>23</v>
      </c>
      <c r="M2752">
        <v>1</v>
      </c>
      <c r="N2752" s="47">
        <v>40</v>
      </c>
      <c r="O2752" s="47">
        <v>0</v>
      </c>
      <c r="P2752" s="47">
        <v>0</v>
      </c>
      <c r="Q2752" s="47">
        <v>0</v>
      </c>
      <c r="R2752" s="47">
        <v>0</v>
      </c>
      <c r="S2752" s="47">
        <v>40</v>
      </c>
      <c r="T2752" s="47">
        <v>40</v>
      </c>
      <c r="U2752" s="47">
        <v>40</v>
      </c>
      <c r="V2752" t="s">
        <v>71</v>
      </c>
      <c r="W2752" t="s">
        <v>72</v>
      </c>
      <c r="X2752"/>
      <c r="Y2752" t="s">
        <v>240</v>
      </c>
      <c r="Z2752" s="43" t="str">
        <f>Raw_data[[#This Row],[Month]]&amp;Raw_data[[#This Row],[Locations]]&amp;Raw_data[[#This Row],[Looker2]]</f>
        <v>45292Energy CorridorAftercare</v>
      </c>
      <c r="AA2752" s="44" t="str">
        <f>IFERROR(VLOOKUP(Raw_data[[#This Row],[Description]],'LU Table'!$A$1:$B$50,2,0),"")</f>
        <v>Aftercare</v>
      </c>
      <c r="AB2752" s="44" t="str">
        <f>TRIM(MID(Raw_data[[#This Row],[Location]],LEN("Positive Recovery- ")+1,LEN(Raw_data[[#This Row],[Location]])))</f>
        <v>Energy Corridor</v>
      </c>
      <c r="AC2752" s="45">
        <f t="shared" si="43"/>
        <v>45292</v>
      </c>
      <c r="AD2752" s="44" t="str">
        <f>VLOOKUP(Raw_data[[#This Row],[Locations]]&amp;Raw_data[[#This Row],[Looker2]],Category!A:E,5,0)</f>
        <v>Affiliate</v>
      </c>
      <c r="AE2752" s="44" t="str">
        <f>Raw_data[[#This Row],[Locations]]&amp;Raw_data[[#This Row],[Looker2]]</f>
        <v>Energy CorridorAftercare</v>
      </c>
    </row>
    <row r="2753" spans="1:31">
      <c r="A2753" s="15">
        <v>45320</v>
      </c>
      <c r="B2753" s="15">
        <v>45316</v>
      </c>
      <c r="C2753" t="s">
        <v>9</v>
      </c>
      <c r="D2753">
        <v>209438</v>
      </c>
      <c r="E2753" t="s">
        <v>750</v>
      </c>
      <c r="F2753" t="s">
        <v>438</v>
      </c>
      <c r="G2753" t="s">
        <v>751</v>
      </c>
      <c r="H2753" t="s">
        <v>159</v>
      </c>
      <c r="I2753" t="s">
        <v>232</v>
      </c>
      <c r="J2753" t="s">
        <v>17</v>
      </c>
      <c r="K2753" t="s">
        <v>81</v>
      </c>
      <c r="L2753" t="s">
        <v>128</v>
      </c>
      <c r="M2753">
        <v>1</v>
      </c>
      <c r="N2753" s="47">
        <v>225</v>
      </c>
      <c r="O2753" s="47">
        <v>0</v>
      </c>
      <c r="P2753" s="47">
        <v>0</v>
      </c>
      <c r="Q2753" s="47">
        <v>0</v>
      </c>
      <c r="R2753" s="47">
        <v>0</v>
      </c>
      <c r="S2753" s="47">
        <v>225</v>
      </c>
      <c r="T2753" s="47">
        <v>225</v>
      </c>
      <c r="U2753" s="47">
        <v>225</v>
      </c>
      <c r="V2753" t="s">
        <v>71</v>
      </c>
      <c r="W2753" t="s">
        <v>72</v>
      </c>
      <c r="X2753"/>
      <c r="Y2753" t="s">
        <v>240</v>
      </c>
      <c r="Z2753" s="43" t="str">
        <f>Raw_data[[#This Row],[Month]]&amp;Raw_data[[#This Row],[Locations]]&amp;Raw_data[[#This Row],[Looker2]]</f>
        <v>45292Energy CorridorIOP</v>
      </c>
      <c r="AA2753" s="44" t="str">
        <f>IFERROR(VLOOKUP(Raw_data[[#This Row],[Description]],'LU Table'!$A$1:$B$50,2,0),"")</f>
        <v>IOP</v>
      </c>
      <c r="AB2753" s="44" t="str">
        <f>TRIM(MID(Raw_data[[#This Row],[Location]],LEN("Positive Recovery- ")+1,LEN(Raw_data[[#This Row],[Location]])))</f>
        <v>Energy Corridor</v>
      </c>
      <c r="AC2753" s="45">
        <f t="shared" si="43"/>
        <v>45292</v>
      </c>
      <c r="AD2753" s="44" t="str">
        <f>VLOOKUP(Raw_data[[#This Row],[Locations]]&amp;Raw_data[[#This Row],[Looker2]],Category!A:E,5,0)</f>
        <v>Affiliate</v>
      </c>
      <c r="AE2753" s="44" t="str">
        <f>Raw_data[[#This Row],[Locations]]&amp;Raw_data[[#This Row],[Looker2]]</f>
        <v>Energy CorridorIOP</v>
      </c>
    </row>
    <row r="2754" spans="1:31">
      <c r="A2754" s="15">
        <v>45320</v>
      </c>
      <c r="B2754" s="15">
        <v>45316</v>
      </c>
      <c r="C2754" t="s">
        <v>9</v>
      </c>
      <c r="D2754">
        <v>209439</v>
      </c>
      <c r="E2754" t="s">
        <v>989</v>
      </c>
      <c r="F2754" t="s">
        <v>290</v>
      </c>
      <c r="G2754" t="s">
        <v>990</v>
      </c>
      <c r="H2754" t="s">
        <v>158</v>
      </c>
      <c r="I2754" t="s">
        <v>232</v>
      </c>
      <c r="J2754" t="s">
        <v>92</v>
      </c>
      <c r="K2754" t="s">
        <v>81</v>
      </c>
      <c r="L2754" t="s">
        <v>128</v>
      </c>
      <c r="M2754">
        <v>1</v>
      </c>
      <c r="N2754" s="47">
        <v>190</v>
      </c>
      <c r="O2754" s="47">
        <v>0</v>
      </c>
      <c r="P2754" s="47">
        <v>0</v>
      </c>
      <c r="Q2754" s="47">
        <v>0</v>
      </c>
      <c r="R2754" s="47">
        <v>0</v>
      </c>
      <c r="S2754" s="47">
        <v>0</v>
      </c>
      <c r="T2754" s="47">
        <v>171</v>
      </c>
      <c r="U2754" s="47">
        <v>171</v>
      </c>
      <c r="V2754" t="s">
        <v>71</v>
      </c>
      <c r="W2754" t="s">
        <v>72</v>
      </c>
      <c r="X2754"/>
      <c r="Y2754" t="s">
        <v>240</v>
      </c>
      <c r="Z2754" s="43" t="str">
        <f>Raw_data[[#This Row],[Month]]&amp;Raw_data[[#This Row],[Locations]]&amp;Raw_data[[#This Row],[Looker2]]</f>
        <v>45292Energy CorridorIOP</v>
      </c>
      <c r="AA2754" s="44" t="str">
        <f>IFERROR(VLOOKUP(Raw_data[[#This Row],[Description]],'LU Table'!$A$1:$B$50,2,0),"")</f>
        <v>IOP</v>
      </c>
      <c r="AB2754" s="44" t="str">
        <f>TRIM(MID(Raw_data[[#This Row],[Location]],LEN("Positive Recovery- ")+1,LEN(Raw_data[[#This Row],[Location]])))</f>
        <v>Energy Corridor</v>
      </c>
      <c r="AC2754" s="45">
        <f t="shared" si="43"/>
        <v>45292</v>
      </c>
      <c r="AD2754" s="44" t="str">
        <f>VLOOKUP(Raw_data[[#This Row],[Locations]]&amp;Raw_data[[#This Row],[Looker2]],Category!A:E,5,0)</f>
        <v>Affiliate</v>
      </c>
      <c r="AE2754" s="44" t="str">
        <f>Raw_data[[#This Row],[Locations]]&amp;Raw_data[[#This Row],[Looker2]]</f>
        <v>Energy CorridorIOP</v>
      </c>
    </row>
    <row r="2755" spans="1:31">
      <c r="A2755" s="15">
        <v>45320</v>
      </c>
      <c r="B2755" s="15">
        <v>45316</v>
      </c>
      <c r="C2755" t="s">
        <v>9</v>
      </c>
      <c r="D2755">
        <v>209440</v>
      </c>
      <c r="E2755" t="s">
        <v>115</v>
      </c>
      <c r="F2755" t="s">
        <v>285</v>
      </c>
      <c r="G2755" t="s">
        <v>286</v>
      </c>
      <c r="H2755" t="s">
        <v>172</v>
      </c>
      <c r="I2755" t="s">
        <v>232</v>
      </c>
      <c r="J2755" t="s">
        <v>17</v>
      </c>
      <c r="K2755" t="s">
        <v>81</v>
      </c>
      <c r="L2755" t="s">
        <v>135</v>
      </c>
      <c r="M2755">
        <v>1</v>
      </c>
      <c r="N2755" s="47">
        <v>40</v>
      </c>
      <c r="O2755" s="47">
        <v>0</v>
      </c>
      <c r="P2755" s="47">
        <v>0</v>
      </c>
      <c r="Q2755" s="47">
        <v>0</v>
      </c>
      <c r="R2755" s="47">
        <v>0</v>
      </c>
      <c r="S2755" s="47">
        <v>40</v>
      </c>
      <c r="T2755" s="47">
        <v>40</v>
      </c>
      <c r="U2755" s="47">
        <v>40</v>
      </c>
      <c r="V2755" t="s">
        <v>71</v>
      </c>
      <c r="W2755" t="s">
        <v>72</v>
      </c>
      <c r="X2755"/>
      <c r="Y2755" t="s">
        <v>240</v>
      </c>
      <c r="Z2755" s="43" t="str">
        <f>Raw_data[[#This Row],[Month]]&amp;Raw_data[[#This Row],[Locations]]&amp;Raw_data[[#This Row],[Looker2]]</f>
        <v>45292Energy CorridorAftercare</v>
      </c>
      <c r="AA2755" s="44" t="str">
        <f>IFERROR(VLOOKUP(Raw_data[[#This Row],[Description]],'LU Table'!$A$1:$B$50,2,0),"")</f>
        <v>Aftercare</v>
      </c>
      <c r="AB2755" s="44" t="str">
        <f>TRIM(MID(Raw_data[[#This Row],[Location]],LEN("Positive Recovery- ")+1,LEN(Raw_data[[#This Row],[Location]])))</f>
        <v>Energy Corridor</v>
      </c>
      <c r="AC2755" s="45">
        <f t="shared" si="43"/>
        <v>45292</v>
      </c>
      <c r="AD2755" s="44" t="str">
        <f>VLOOKUP(Raw_data[[#This Row],[Locations]]&amp;Raw_data[[#This Row],[Looker2]],Category!A:E,5,0)</f>
        <v>Affiliate</v>
      </c>
      <c r="AE2755" s="44" t="str">
        <f>Raw_data[[#This Row],[Locations]]&amp;Raw_data[[#This Row],[Looker2]]</f>
        <v>Energy CorridorAftercare</v>
      </c>
    </row>
    <row r="2756" spans="1:31">
      <c r="A2756" s="15">
        <v>45320</v>
      </c>
      <c r="B2756" s="15">
        <v>45316</v>
      </c>
      <c r="C2756" t="s">
        <v>9</v>
      </c>
      <c r="D2756">
        <v>209441</v>
      </c>
      <c r="E2756" t="s">
        <v>68</v>
      </c>
      <c r="F2756" t="s">
        <v>349</v>
      </c>
      <c r="G2756" t="s">
        <v>364</v>
      </c>
      <c r="H2756" t="s">
        <v>169</v>
      </c>
      <c r="I2756" t="s">
        <v>232</v>
      </c>
      <c r="J2756" t="s">
        <v>17</v>
      </c>
      <c r="K2756" t="s">
        <v>81</v>
      </c>
      <c r="L2756" t="s">
        <v>23</v>
      </c>
      <c r="M2756">
        <v>1</v>
      </c>
      <c r="N2756" s="47">
        <v>40</v>
      </c>
      <c r="O2756" s="47">
        <v>0</v>
      </c>
      <c r="P2756" s="47">
        <v>0</v>
      </c>
      <c r="Q2756" s="47">
        <v>0</v>
      </c>
      <c r="R2756" s="47">
        <v>0</v>
      </c>
      <c r="S2756" s="47">
        <v>40</v>
      </c>
      <c r="T2756" s="47">
        <v>40</v>
      </c>
      <c r="U2756" s="47">
        <v>40</v>
      </c>
      <c r="V2756" t="s">
        <v>71</v>
      </c>
      <c r="W2756" t="s">
        <v>72</v>
      </c>
      <c r="X2756"/>
      <c r="Y2756" t="s">
        <v>240</v>
      </c>
      <c r="Z2756" s="43" t="str">
        <f>Raw_data[[#This Row],[Month]]&amp;Raw_data[[#This Row],[Locations]]&amp;Raw_data[[#This Row],[Looker2]]</f>
        <v>45292Energy CorridorAftercare</v>
      </c>
      <c r="AA2756" s="44" t="str">
        <f>IFERROR(VLOOKUP(Raw_data[[#This Row],[Description]],'LU Table'!$A$1:$B$50,2,0),"")</f>
        <v>Aftercare</v>
      </c>
      <c r="AB2756" s="44" t="str">
        <f>TRIM(MID(Raw_data[[#This Row],[Location]],LEN("Positive Recovery- ")+1,LEN(Raw_data[[#This Row],[Location]])))</f>
        <v>Energy Corridor</v>
      </c>
      <c r="AC2756" s="45">
        <f t="shared" si="43"/>
        <v>45292</v>
      </c>
      <c r="AD2756" s="44" t="str">
        <f>VLOOKUP(Raw_data[[#This Row],[Locations]]&amp;Raw_data[[#This Row],[Looker2]],Category!A:E,5,0)</f>
        <v>Affiliate</v>
      </c>
      <c r="AE2756" s="44" t="str">
        <f>Raw_data[[#This Row],[Locations]]&amp;Raw_data[[#This Row],[Looker2]]</f>
        <v>Energy CorridorAftercare</v>
      </c>
    </row>
    <row r="2757" spans="1:31">
      <c r="A2757" s="15">
        <v>45320</v>
      </c>
      <c r="B2757" s="15">
        <v>45316</v>
      </c>
      <c r="C2757" t="s">
        <v>9</v>
      </c>
      <c r="D2757">
        <v>209442</v>
      </c>
      <c r="E2757" t="s">
        <v>1042</v>
      </c>
      <c r="F2757" t="s">
        <v>1043</v>
      </c>
      <c r="G2757" t="s">
        <v>1044</v>
      </c>
      <c r="H2757" t="s">
        <v>159</v>
      </c>
      <c r="I2757" t="s">
        <v>232</v>
      </c>
      <c r="J2757" t="s">
        <v>17</v>
      </c>
      <c r="K2757" t="s">
        <v>81</v>
      </c>
      <c r="L2757" t="s">
        <v>128</v>
      </c>
      <c r="M2757">
        <v>1</v>
      </c>
      <c r="N2757" s="47">
        <v>225</v>
      </c>
      <c r="O2757" s="47">
        <v>0</v>
      </c>
      <c r="P2757" s="47">
        <v>0</v>
      </c>
      <c r="Q2757" s="47">
        <v>0</v>
      </c>
      <c r="R2757" s="47">
        <v>0</v>
      </c>
      <c r="S2757" s="47">
        <v>225</v>
      </c>
      <c r="T2757" s="47">
        <v>225</v>
      </c>
      <c r="U2757" s="47">
        <v>225</v>
      </c>
      <c r="V2757" t="s">
        <v>71</v>
      </c>
      <c r="W2757" t="s">
        <v>72</v>
      </c>
      <c r="X2757"/>
      <c r="Y2757" t="s">
        <v>240</v>
      </c>
      <c r="Z2757" s="43" t="str">
        <f>Raw_data[[#This Row],[Month]]&amp;Raw_data[[#This Row],[Locations]]&amp;Raw_data[[#This Row],[Looker2]]</f>
        <v>45292Energy CorridorIOP</v>
      </c>
      <c r="AA2757" s="44" t="str">
        <f>IFERROR(VLOOKUP(Raw_data[[#This Row],[Description]],'LU Table'!$A$1:$B$50,2,0),"")</f>
        <v>IOP</v>
      </c>
      <c r="AB2757" s="44" t="str">
        <f>TRIM(MID(Raw_data[[#This Row],[Location]],LEN("Positive Recovery- ")+1,LEN(Raw_data[[#This Row],[Location]])))</f>
        <v>Energy Corridor</v>
      </c>
      <c r="AC2757" s="45">
        <f t="shared" si="43"/>
        <v>45292</v>
      </c>
      <c r="AD2757" s="44" t="str">
        <f>VLOOKUP(Raw_data[[#This Row],[Locations]]&amp;Raw_data[[#This Row],[Looker2]],Category!A:E,5,0)</f>
        <v>Affiliate</v>
      </c>
      <c r="AE2757" s="44" t="str">
        <f>Raw_data[[#This Row],[Locations]]&amp;Raw_data[[#This Row],[Looker2]]</f>
        <v>Energy CorridorIOP</v>
      </c>
    </row>
    <row r="2758" spans="1:31">
      <c r="A2758" s="15">
        <v>45320</v>
      </c>
      <c r="B2758" s="15">
        <v>45316</v>
      </c>
      <c r="C2758" t="s">
        <v>9</v>
      </c>
      <c r="D2758">
        <v>209443</v>
      </c>
      <c r="E2758" t="s">
        <v>622</v>
      </c>
      <c r="F2758" t="s">
        <v>348</v>
      </c>
      <c r="G2758" t="s">
        <v>623</v>
      </c>
      <c r="H2758" t="s">
        <v>172</v>
      </c>
      <c r="I2758" t="s">
        <v>232</v>
      </c>
      <c r="J2758" t="s">
        <v>17</v>
      </c>
      <c r="K2758" t="s">
        <v>81</v>
      </c>
      <c r="L2758" t="s">
        <v>135</v>
      </c>
      <c r="M2758">
        <v>1</v>
      </c>
      <c r="N2758" s="47">
        <v>40</v>
      </c>
      <c r="O2758" s="47">
        <v>0</v>
      </c>
      <c r="P2758" s="47">
        <v>0</v>
      </c>
      <c r="Q2758" s="47">
        <v>0</v>
      </c>
      <c r="R2758" s="47">
        <v>0</v>
      </c>
      <c r="S2758" s="47">
        <v>40</v>
      </c>
      <c r="T2758" s="47">
        <v>40</v>
      </c>
      <c r="U2758" s="47">
        <v>40</v>
      </c>
      <c r="V2758" t="s">
        <v>71</v>
      </c>
      <c r="W2758" t="s">
        <v>72</v>
      </c>
      <c r="X2758"/>
      <c r="Y2758" t="s">
        <v>240</v>
      </c>
      <c r="Z2758" s="43" t="str">
        <f>Raw_data[[#This Row],[Month]]&amp;Raw_data[[#This Row],[Locations]]&amp;Raw_data[[#This Row],[Looker2]]</f>
        <v>45292Energy CorridorAftercare</v>
      </c>
      <c r="AA2758" s="44" t="str">
        <f>IFERROR(VLOOKUP(Raw_data[[#This Row],[Description]],'LU Table'!$A$1:$B$50,2,0),"")</f>
        <v>Aftercare</v>
      </c>
      <c r="AB2758" s="44" t="str">
        <f>TRIM(MID(Raw_data[[#This Row],[Location]],LEN("Positive Recovery- ")+1,LEN(Raw_data[[#This Row],[Location]])))</f>
        <v>Energy Corridor</v>
      </c>
      <c r="AC2758" s="45">
        <f t="shared" si="43"/>
        <v>45292</v>
      </c>
      <c r="AD2758" s="44" t="str">
        <f>VLOOKUP(Raw_data[[#This Row],[Locations]]&amp;Raw_data[[#This Row],[Looker2]],Category!A:E,5,0)</f>
        <v>Affiliate</v>
      </c>
      <c r="AE2758" s="44" t="str">
        <f>Raw_data[[#This Row],[Locations]]&amp;Raw_data[[#This Row],[Looker2]]</f>
        <v>Energy CorridorAftercare</v>
      </c>
    </row>
    <row r="2759" spans="1:31">
      <c r="A2759" s="15">
        <v>45320</v>
      </c>
      <c r="B2759" s="15">
        <v>45316</v>
      </c>
      <c r="C2759" t="s">
        <v>9</v>
      </c>
      <c r="D2759">
        <v>209444</v>
      </c>
      <c r="E2759" t="s">
        <v>82</v>
      </c>
      <c r="F2759" t="s">
        <v>348</v>
      </c>
      <c r="G2759" t="s">
        <v>388</v>
      </c>
      <c r="H2759" t="s">
        <v>169</v>
      </c>
      <c r="I2759" t="s">
        <v>232</v>
      </c>
      <c r="J2759" t="s">
        <v>17</v>
      </c>
      <c r="K2759" t="s">
        <v>81</v>
      </c>
      <c r="L2759" t="s">
        <v>23</v>
      </c>
      <c r="M2759">
        <v>1</v>
      </c>
      <c r="N2759" s="47">
        <v>40</v>
      </c>
      <c r="O2759" s="47">
        <v>0</v>
      </c>
      <c r="P2759" s="47">
        <v>0</v>
      </c>
      <c r="Q2759" s="47">
        <v>0</v>
      </c>
      <c r="R2759" s="47">
        <v>0</v>
      </c>
      <c r="S2759" s="47">
        <v>40</v>
      </c>
      <c r="T2759" s="47">
        <v>40</v>
      </c>
      <c r="U2759" s="47">
        <v>40</v>
      </c>
      <c r="V2759" t="s">
        <v>71</v>
      </c>
      <c r="W2759" t="s">
        <v>72</v>
      </c>
      <c r="X2759"/>
      <c r="Y2759" t="s">
        <v>240</v>
      </c>
      <c r="Z2759" s="43" t="str">
        <f>Raw_data[[#This Row],[Month]]&amp;Raw_data[[#This Row],[Locations]]&amp;Raw_data[[#This Row],[Looker2]]</f>
        <v>45292Energy CorridorAftercare</v>
      </c>
      <c r="AA2759" s="44" t="str">
        <f>IFERROR(VLOOKUP(Raw_data[[#This Row],[Description]],'LU Table'!$A$1:$B$50,2,0),"")</f>
        <v>Aftercare</v>
      </c>
      <c r="AB2759" s="44" t="str">
        <f>TRIM(MID(Raw_data[[#This Row],[Location]],LEN("Positive Recovery- ")+1,LEN(Raw_data[[#This Row],[Location]])))</f>
        <v>Energy Corridor</v>
      </c>
      <c r="AC2759" s="45">
        <f t="shared" si="43"/>
        <v>45292</v>
      </c>
      <c r="AD2759" s="44" t="str">
        <f>VLOOKUP(Raw_data[[#This Row],[Locations]]&amp;Raw_data[[#This Row],[Looker2]],Category!A:E,5,0)</f>
        <v>Affiliate</v>
      </c>
      <c r="AE2759" s="44" t="str">
        <f>Raw_data[[#This Row],[Locations]]&amp;Raw_data[[#This Row],[Looker2]]</f>
        <v>Energy CorridorAftercare</v>
      </c>
    </row>
    <row r="2760" spans="1:31">
      <c r="A2760" s="15">
        <v>45320</v>
      </c>
      <c r="B2760" s="15">
        <v>45316</v>
      </c>
      <c r="C2760" t="s">
        <v>9</v>
      </c>
      <c r="D2760">
        <v>209445</v>
      </c>
      <c r="E2760" t="s">
        <v>582</v>
      </c>
      <c r="F2760" t="s">
        <v>394</v>
      </c>
      <c r="G2760" t="s">
        <v>583</v>
      </c>
      <c r="H2760" t="s">
        <v>172</v>
      </c>
      <c r="I2760" t="s">
        <v>232</v>
      </c>
      <c r="J2760" t="s">
        <v>17</v>
      </c>
      <c r="K2760" t="s">
        <v>81</v>
      </c>
      <c r="L2760" t="s">
        <v>135</v>
      </c>
      <c r="M2760">
        <v>1</v>
      </c>
      <c r="N2760" s="47">
        <v>40</v>
      </c>
      <c r="O2760" s="47">
        <v>0</v>
      </c>
      <c r="P2760" s="47">
        <v>0</v>
      </c>
      <c r="Q2760" s="47">
        <v>0</v>
      </c>
      <c r="R2760" s="47">
        <v>0</v>
      </c>
      <c r="S2760" s="47">
        <v>40</v>
      </c>
      <c r="T2760" s="47">
        <v>40</v>
      </c>
      <c r="U2760" s="47">
        <v>40</v>
      </c>
      <c r="V2760" t="s">
        <v>71</v>
      </c>
      <c r="W2760" t="s">
        <v>72</v>
      </c>
      <c r="X2760"/>
      <c r="Y2760" t="s">
        <v>240</v>
      </c>
      <c r="Z2760" s="43" t="str">
        <f>Raw_data[[#This Row],[Month]]&amp;Raw_data[[#This Row],[Locations]]&amp;Raw_data[[#This Row],[Looker2]]</f>
        <v>45292Energy CorridorAftercare</v>
      </c>
      <c r="AA2760" s="44" t="str">
        <f>IFERROR(VLOOKUP(Raw_data[[#This Row],[Description]],'LU Table'!$A$1:$B$50,2,0),"")</f>
        <v>Aftercare</v>
      </c>
      <c r="AB2760" s="44" t="str">
        <f>TRIM(MID(Raw_data[[#This Row],[Location]],LEN("Positive Recovery- ")+1,LEN(Raw_data[[#This Row],[Location]])))</f>
        <v>Energy Corridor</v>
      </c>
      <c r="AC2760" s="45">
        <f t="shared" si="43"/>
        <v>45292</v>
      </c>
      <c r="AD2760" s="44" t="str">
        <f>VLOOKUP(Raw_data[[#This Row],[Locations]]&amp;Raw_data[[#This Row],[Looker2]],Category!A:E,5,0)</f>
        <v>Affiliate</v>
      </c>
      <c r="AE2760" s="44" t="str">
        <f>Raw_data[[#This Row],[Locations]]&amp;Raw_data[[#This Row],[Looker2]]</f>
        <v>Energy CorridorAftercare</v>
      </c>
    </row>
    <row r="2761" spans="1:31">
      <c r="A2761" s="15">
        <v>45320</v>
      </c>
      <c r="B2761" s="15">
        <v>45316</v>
      </c>
      <c r="C2761" t="s">
        <v>9</v>
      </c>
      <c r="D2761">
        <v>209446</v>
      </c>
      <c r="E2761" t="s">
        <v>66</v>
      </c>
      <c r="F2761" t="s">
        <v>378</v>
      </c>
      <c r="G2761" t="s">
        <v>313</v>
      </c>
      <c r="H2761" t="s">
        <v>169</v>
      </c>
      <c r="I2761" t="s">
        <v>232</v>
      </c>
      <c r="J2761" t="s">
        <v>17</v>
      </c>
      <c r="K2761" t="s">
        <v>81</v>
      </c>
      <c r="L2761" t="s">
        <v>23</v>
      </c>
      <c r="M2761">
        <v>1</v>
      </c>
      <c r="N2761" s="47">
        <v>40</v>
      </c>
      <c r="O2761" s="47">
        <v>0</v>
      </c>
      <c r="P2761" s="47">
        <v>0</v>
      </c>
      <c r="Q2761" s="47">
        <v>0</v>
      </c>
      <c r="R2761" s="47">
        <v>0</v>
      </c>
      <c r="S2761" s="47">
        <v>40</v>
      </c>
      <c r="T2761" s="47">
        <v>40</v>
      </c>
      <c r="U2761" s="47">
        <v>40</v>
      </c>
      <c r="V2761" t="s">
        <v>71</v>
      </c>
      <c r="W2761" t="s">
        <v>72</v>
      </c>
      <c r="X2761"/>
      <c r="Y2761" t="s">
        <v>240</v>
      </c>
      <c r="Z2761" s="43" t="str">
        <f>Raw_data[[#This Row],[Month]]&amp;Raw_data[[#This Row],[Locations]]&amp;Raw_data[[#This Row],[Looker2]]</f>
        <v>45292Energy CorridorAftercare</v>
      </c>
      <c r="AA2761" s="44" t="str">
        <f>IFERROR(VLOOKUP(Raw_data[[#This Row],[Description]],'LU Table'!$A$1:$B$50,2,0),"")</f>
        <v>Aftercare</v>
      </c>
      <c r="AB2761" s="44" t="str">
        <f>TRIM(MID(Raw_data[[#This Row],[Location]],LEN("Positive Recovery- ")+1,LEN(Raw_data[[#This Row],[Location]])))</f>
        <v>Energy Corridor</v>
      </c>
      <c r="AC2761" s="45">
        <f t="shared" si="43"/>
        <v>45292</v>
      </c>
      <c r="AD2761" s="44" t="str">
        <f>VLOOKUP(Raw_data[[#This Row],[Locations]]&amp;Raw_data[[#This Row],[Looker2]],Category!A:E,5,0)</f>
        <v>Affiliate</v>
      </c>
      <c r="AE2761" s="44" t="str">
        <f>Raw_data[[#This Row],[Locations]]&amp;Raw_data[[#This Row],[Looker2]]</f>
        <v>Energy CorridorAftercare</v>
      </c>
    </row>
    <row r="2762" spans="1:31">
      <c r="A2762" s="15">
        <v>45320</v>
      </c>
      <c r="B2762" s="15">
        <v>45316</v>
      </c>
      <c r="C2762" t="s">
        <v>9</v>
      </c>
      <c r="D2762">
        <v>209447</v>
      </c>
      <c r="E2762" t="s">
        <v>870</v>
      </c>
      <c r="F2762" t="s">
        <v>359</v>
      </c>
      <c r="G2762" t="s">
        <v>871</v>
      </c>
      <c r="H2762" t="s">
        <v>160</v>
      </c>
      <c r="I2762" t="s">
        <v>232</v>
      </c>
      <c r="J2762" t="s">
        <v>96</v>
      </c>
      <c r="K2762" t="s">
        <v>21</v>
      </c>
      <c r="L2762" t="s">
        <v>128</v>
      </c>
      <c r="M2762">
        <v>1</v>
      </c>
      <c r="N2762" s="47">
        <v>169</v>
      </c>
      <c r="O2762" s="47">
        <v>0</v>
      </c>
      <c r="P2762" s="47">
        <v>0</v>
      </c>
      <c r="Q2762" s="47">
        <v>0</v>
      </c>
      <c r="R2762" s="47">
        <v>0</v>
      </c>
      <c r="S2762" s="47">
        <v>169</v>
      </c>
      <c r="T2762" s="47">
        <v>152.1</v>
      </c>
      <c r="U2762" s="47">
        <v>152.1</v>
      </c>
      <c r="V2762" t="s">
        <v>71</v>
      </c>
      <c r="W2762" t="s">
        <v>72</v>
      </c>
      <c r="X2762"/>
      <c r="Y2762" t="s">
        <v>240</v>
      </c>
      <c r="Z2762" s="43" t="str">
        <f>Raw_data[[#This Row],[Month]]&amp;Raw_data[[#This Row],[Locations]]&amp;Raw_data[[#This Row],[Looker2]]</f>
        <v>45292Jersey VillageIOP</v>
      </c>
      <c r="AA2762" s="44" t="str">
        <f>IFERROR(VLOOKUP(Raw_data[[#This Row],[Description]],'LU Table'!$A$1:$B$50,2,0),"")</f>
        <v>IOP</v>
      </c>
      <c r="AB2762" s="44" t="str">
        <f>TRIM(MID(Raw_data[[#This Row],[Location]],LEN("Positive Recovery- ")+1,LEN(Raw_data[[#This Row],[Location]])))</f>
        <v>Jersey Village</v>
      </c>
      <c r="AC2762" s="45">
        <f t="shared" si="43"/>
        <v>45292</v>
      </c>
      <c r="AD2762" s="44" t="str">
        <f>VLOOKUP(Raw_data[[#This Row],[Locations]]&amp;Raw_data[[#This Row],[Looker2]],Category!A:E,5,0)</f>
        <v>Affiliate</v>
      </c>
      <c r="AE2762" s="44" t="str">
        <f>Raw_data[[#This Row],[Locations]]&amp;Raw_data[[#This Row],[Looker2]]</f>
        <v>Jersey VillageIOP</v>
      </c>
    </row>
    <row r="2763" spans="1:31">
      <c r="A2763" s="15">
        <v>45320</v>
      </c>
      <c r="B2763" s="15">
        <v>45316</v>
      </c>
      <c r="C2763" t="s">
        <v>9</v>
      </c>
      <c r="D2763">
        <v>209448</v>
      </c>
      <c r="E2763" t="s">
        <v>980</v>
      </c>
      <c r="F2763" t="s">
        <v>295</v>
      </c>
      <c r="G2763" t="s">
        <v>981</v>
      </c>
      <c r="H2763" t="s">
        <v>160</v>
      </c>
      <c r="I2763" t="s">
        <v>232</v>
      </c>
      <c r="J2763" t="s">
        <v>95</v>
      </c>
      <c r="K2763" t="s">
        <v>21</v>
      </c>
      <c r="L2763" t="s">
        <v>128</v>
      </c>
      <c r="M2763">
        <v>1</v>
      </c>
      <c r="N2763" s="47">
        <v>130</v>
      </c>
      <c r="O2763" s="47">
        <v>0</v>
      </c>
      <c r="P2763" s="47">
        <v>0</v>
      </c>
      <c r="Q2763" s="47">
        <v>0</v>
      </c>
      <c r="R2763" s="47">
        <v>0</v>
      </c>
      <c r="S2763" s="47">
        <v>0</v>
      </c>
      <c r="T2763" s="47">
        <v>117</v>
      </c>
      <c r="U2763" s="47">
        <v>117</v>
      </c>
      <c r="V2763" t="s">
        <v>71</v>
      </c>
      <c r="W2763" t="s">
        <v>72</v>
      </c>
      <c r="X2763"/>
      <c r="Y2763" t="s">
        <v>240</v>
      </c>
      <c r="Z2763" s="43" t="str">
        <f>Raw_data[[#This Row],[Month]]&amp;Raw_data[[#This Row],[Locations]]&amp;Raw_data[[#This Row],[Looker2]]</f>
        <v>45292Jersey VillageIOP</v>
      </c>
      <c r="AA2763" s="44" t="str">
        <f>IFERROR(VLOOKUP(Raw_data[[#This Row],[Description]],'LU Table'!$A$1:$B$50,2,0),"")</f>
        <v>IOP</v>
      </c>
      <c r="AB2763" s="44" t="str">
        <f>TRIM(MID(Raw_data[[#This Row],[Location]],LEN("Positive Recovery- ")+1,LEN(Raw_data[[#This Row],[Location]])))</f>
        <v>Jersey Village</v>
      </c>
      <c r="AC2763" s="45">
        <f t="shared" si="43"/>
        <v>45292</v>
      </c>
      <c r="AD2763" s="44" t="str">
        <f>VLOOKUP(Raw_data[[#This Row],[Locations]]&amp;Raw_data[[#This Row],[Looker2]],Category!A:E,5,0)</f>
        <v>Affiliate</v>
      </c>
      <c r="AE2763" s="44" t="str">
        <f>Raw_data[[#This Row],[Locations]]&amp;Raw_data[[#This Row],[Looker2]]</f>
        <v>Jersey VillageIOP</v>
      </c>
    </row>
    <row r="2764" spans="1:31">
      <c r="A2764" s="15">
        <v>45320</v>
      </c>
      <c r="B2764" s="15">
        <v>45316</v>
      </c>
      <c r="C2764" t="s">
        <v>9</v>
      </c>
      <c r="D2764">
        <v>209449</v>
      </c>
      <c r="E2764" t="s">
        <v>658</v>
      </c>
      <c r="F2764" t="s">
        <v>559</v>
      </c>
      <c r="G2764" t="s">
        <v>276</v>
      </c>
      <c r="H2764" t="s">
        <v>158</v>
      </c>
      <c r="I2764" t="s">
        <v>232</v>
      </c>
      <c r="J2764" t="s">
        <v>87</v>
      </c>
      <c r="K2764" t="s">
        <v>21</v>
      </c>
      <c r="L2764" t="s">
        <v>128</v>
      </c>
      <c r="M2764">
        <v>1</v>
      </c>
      <c r="N2764" s="47">
        <v>275</v>
      </c>
      <c r="O2764" s="47">
        <v>0</v>
      </c>
      <c r="P2764" s="47">
        <v>0</v>
      </c>
      <c r="Q2764" s="47">
        <v>0</v>
      </c>
      <c r="R2764" s="47">
        <v>0</v>
      </c>
      <c r="S2764" s="47">
        <v>275</v>
      </c>
      <c r="T2764" s="47">
        <v>247.5</v>
      </c>
      <c r="U2764" s="47">
        <v>247.5</v>
      </c>
      <c r="V2764" t="s">
        <v>71</v>
      </c>
      <c r="W2764" t="s">
        <v>72</v>
      </c>
      <c r="X2764"/>
      <c r="Y2764" t="s">
        <v>240</v>
      </c>
      <c r="Z2764" s="43" t="str">
        <f>Raw_data[[#This Row],[Month]]&amp;Raw_data[[#This Row],[Locations]]&amp;Raw_data[[#This Row],[Looker2]]</f>
        <v>45292Jersey VillageIOP</v>
      </c>
      <c r="AA2764" s="44" t="str">
        <f>IFERROR(VLOOKUP(Raw_data[[#This Row],[Description]],'LU Table'!$A$1:$B$50,2,0),"")</f>
        <v>IOP</v>
      </c>
      <c r="AB2764" s="44" t="str">
        <f>TRIM(MID(Raw_data[[#This Row],[Location]],LEN("Positive Recovery- ")+1,LEN(Raw_data[[#This Row],[Location]])))</f>
        <v>Jersey Village</v>
      </c>
      <c r="AC2764" s="45">
        <f t="shared" si="43"/>
        <v>45292</v>
      </c>
      <c r="AD2764" s="44" t="str">
        <f>VLOOKUP(Raw_data[[#This Row],[Locations]]&amp;Raw_data[[#This Row],[Looker2]],Category!A:E,5,0)</f>
        <v>Affiliate</v>
      </c>
      <c r="AE2764" s="44" t="str">
        <f>Raw_data[[#This Row],[Locations]]&amp;Raw_data[[#This Row],[Looker2]]</f>
        <v>Jersey VillageIOP</v>
      </c>
    </row>
    <row r="2765" spans="1:31">
      <c r="A2765" s="15">
        <v>45320</v>
      </c>
      <c r="B2765" s="15">
        <v>45316</v>
      </c>
      <c r="C2765" t="s">
        <v>9</v>
      </c>
      <c r="D2765">
        <v>209450</v>
      </c>
      <c r="E2765" t="s">
        <v>612</v>
      </c>
      <c r="F2765" t="s">
        <v>461</v>
      </c>
      <c r="G2765" t="s">
        <v>481</v>
      </c>
      <c r="H2765" t="s">
        <v>158</v>
      </c>
      <c r="I2765" t="s">
        <v>232</v>
      </c>
      <c r="J2765" t="s">
        <v>88</v>
      </c>
      <c r="K2765" t="s">
        <v>21</v>
      </c>
      <c r="L2765" t="s">
        <v>128</v>
      </c>
      <c r="M2765">
        <v>1</v>
      </c>
      <c r="N2765" s="47">
        <v>250</v>
      </c>
      <c r="O2765" s="47">
        <v>0</v>
      </c>
      <c r="P2765" s="47">
        <v>0</v>
      </c>
      <c r="Q2765" s="47">
        <v>0</v>
      </c>
      <c r="R2765" s="47">
        <v>0</v>
      </c>
      <c r="S2765" s="47">
        <v>0</v>
      </c>
      <c r="T2765" s="47">
        <v>225</v>
      </c>
      <c r="U2765" s="47">
        <v>-25</v>
      </c>
      <c r="V2765" t="s">
        <v>71</v>
      </c>
      <c r="W2765" t="s">
        <v>72</v>
      </c>
      <c r="X2765"/>
      <c r="Y2765" t="s">
        <v>240</v>
      </c>
      <c r="Z2765" s="43" t="str">
        <f>Raw_data[[#This Row],[Month]]&amp;Raw_data[[#This Row],[Locations]]&amp;Raw_data[[#This Row],[Looker2]]</f>
        <v>45292Jersey VillageIOP</v>
      </c>
      <c r="AA2765" s="44" t="str">
        <f>IFERROR(VLOOKUP(Raw_data[[#This Row],[Description]],'LU Table'!$A$1:$B$50,2,0),"")</f>
        <v>IOP</v>
      </c>
      <c r="AB2765" s="44" t="str">
        <f>TRIM(MID(Raw_data[[#This Row],[Location]],LEN("Positive Recovery- ")+1,LEN(Raw_data[[#This Row],[Location]])))</f>
        <v>Jersey Village</v>
      </c>
      <c r="AC2765" s="45">
        <f t="shared" si="43"/>
        <v>45292</v>
      </c>
      <c r="AD2765" s="44" t="str">
        <f>VLOOKUP(Raw_data[[#This Row],[Locations]]&amp;Raw_data[[#This Row],[Looker2]],Category!A:E,5,0)</f>
        <v>Affiliate</v>
      </c>
      <c r="AE2765" s="44" t="str">
        <f>Raw_data[[#This Row],[Locations]]&amp;Raw_data[[#This Row],[Looker2]]</f>
        <v>Jersey VillageIOP</v>
      </c>
    </row>
    <row r="2766" spans="1:31">
      <c r="A2766" s="15">
        <v>45320</v>
      </c>
      <c r="B2766" s="15">
        <v>45316</v>
      </c>
      <c r="C2766" t="s">
        <v>9</v>
      </c>
      <c r="D2766">
        <v>209451</v>
      </c>
      <c r="E2766" t="s">
        <v>668</v>
      </c>
      <c r="F2766" t="s">
        <v>350</v>
      </c>
      <c r="G2766" t="s">
        <v>669</v>
      </c>
      <c r="H2766" t="s">
        <v>160</v>
      </c>
      <c r="I2766" t="s">
        <v>232</v>
      </c>
      <c r="J2766" t="s">
        <v>96</v>
      </c>
      <c r="K2766" t="s">
        <v>79</v>
      </c>
      <c r="L2766" t="s">
        <v>128</v>
      </c>
      <c r="M2766">
        <v>1</v>
      </c>
      <c r="N2766" s="47">
        <v>169</v>
      </c>
      <c r="O2766" s="47">
        <v>0</v>
      </c>
      <c r="P2766" s="47">
        <v>0</v>
      </c>
      <c r="Q2766" s="47">
        <v>0</v>
      </c>
      <c r="R2766" s="47">
        <v>0</v>
      </c>
      <c r="S2766" s="47">
        <v>169</v>
      </c>
      <c r="T2766" s="47">
        <v>152.1</v>
      </c>
      <c r="U2766" s="47">
        <v>152.1</v>
      </c>
      <c r="V2766" t="s">
        <v>71</v>
      </c>
      <c r="W2766" t="s">
        <v>72</v>
      </c>
      <c r="X2766"/>
      <c r="Y2766" t="s">
        <v>240</v>
      </c>
      <c r="Z2766" s="43" t="str">
        <f>Raw_data[[#This Row],[Month]]&amp;Raw_data[[#This Row],[Locations]]&amp;Raw_data[[#This Row],[Looker2]]</f>
        <v>45292Cinco RanchIOP</v>
      </c>
      <c r="AA2766" s="44" t="str">
        <f>IFERROR(VLOOKUP(Raw_data[[#This Row],[Description]],'LU Table'!$A$1:$B$50,2,0),"")</f>
        <v>IOP</v>
      </c>
      <c r="AB2766" s="44" t="str">
        <f>TRIM(MID(Raw_data[[#This Row],[Location]],LEN("Positive Recovery- ")+1,LEN(Raw_data[[#This Row],[Location]])))</f>
        <v>Cinco Ranch</v>
      </c>
      <c r="AC2766" s="45">
        <f t="shared" si="43"/>
        <v>45292</v>
      </c>
      <c r="AD2766" s="44" t="str">
        <f>VLOOKUP(Raw_data[[#This Row],[Locations]]&amp;Raw_data[[#This Row],[Looker2]],Category!A:E,5,0)</f>
        <v>Affiliate</v>
      </c>
      <c r="AE2766" s="44" t="str">
        <f>Raw_data[[#This Row],[Locations]]&amp;Raw_data[[#This Row],[Looker2]]</f>
        <v>Cinco RanchIOP</v>
      </c>
    </row>
    <row r="2767" spans="1:31">
      <c r="A2767" s="15">
        <v>45320</v>
      </c>
      <c r="B2767" s="15">
        <v>45316</v>
      </c>
      <c r="C2767" t="s">
        <v>9</v>
      </c>
      <c r="D2767">
        <v>209452</v>
      </c>
      <c r="E2767" t="s">
        <v>898</v>
      </c>
      <c r="F2767" t="s">
        <v>415</v>
      </c>
      <c r="G2767" t="s">
        <v>899</v>
      </c>
      <c r="H2767" t="s">
        <v>158</v>
      </c>
      <c r="I2767" t="s">
        <v>232</v>
      </c>
      <c r="J2767" t="s">
        <v>87</v>
      </c>
      <c r="K2767" t="s">
        <v>75</v>
      </c>
      <c r="L2767" t="s">
        <v>128</v>
      </c>
      <c r="M2767">
        <v>1</v>
      </c>
      <c r="N2767" s="47">
        <v>275</v>
      </c>
      <c r="O2767" s="47">
        <v>0</v>
      </c>
      <c r="P2767" s="47">
        <v>0</v>
      </c>
      <c r="Q2767" s="47">
        <v>0</v>
      </c>
      <c r="R2767" s="47">
        <v>0</v>
      </c>
      <c r="S2767" s="47">
        <v>275</v>
      </c>
      <c r="T2767" s="47">
        <v>247.5</v>
      </c>
      <c r="U2767" s="47">
        <v>247.5</v>
      </c>
      <c r="V2767" t="s">
        <v>71</v>
      </c>
      <c r="W2767" t="s">
        <v>72</v>
      </c>
      <c r="X2767"/>
      <c r="Y2767" t="s">
        <v>240</v>
      </c>
      <c r="Z2767" s="43" t="str">
        <f>Raw_data[[#This Row],[Month]]&amp;Raw_data[[#This Row],[Locations]]&amp;Raw_data[[#This Row],[Looker2]]</f>
        <v>45292The WoodlandsIOP</v>
      </c>
      <c r="AA2767" s="44" t="str">
        <f>IFERROR(VLOOKUP(Raw_data[[#This Row],[Description]],'LU Table'!$A$1:$B$50,2,0),"")</f>
        <v>IOP</v>
      </c>
      <c r="AB2767" s="44" t="str">
        <f>TRIM(MID(Raw_data[[#This Row],[Location]],LEN("Positive Recovery- ")+1,LEN(Raw_data[[#This Row],[Location]])))</f>
        <v>The Woodlands</v>
      </c>
      <c r="AC2767" s="45">
        <f t="shared" si="43"/>
        <v>45292</v>
      </c>
      <c r="AD2767" s="44" t="str">
        <f>VLOOKUP(Raw_data[[#This Row],[Locations]]&amp;Raw_data[[#This Row],[Looker2]],Category!A:E,5,0)</f>
        <v>Affiliate</v>
      </c>
      <c r="AE2767" s="44" t="str">
        <f>Raw_data[[#This Row],[Locations]]&amp;Raw_data[[#This Row],[Looker2]]</f>
        <v>The WoodlandsIOP</v>
      </c>
    </row>
    <row r="2768" spans="1:31">
      <c r="A2768" s="15">
        <v>45320</v>
      </c>
      <c r="B2768" s="15">
        <v>45316</v>
      </c>
      <c r="C2768" t="s">
        <v>9</v>
      </c>
      <c r="D2768">
        <v>209453</v>
      </c>
      <c r="E2768" t="s">
        <v>1140</v>
      </c>
      <c r="F2768" t="s">
        <v>653</v>
      </c>
      <c r="G2768" t="s">
        <v>292</v>
      </c>
      <c r="H2768" t="s">
        <v>158</v>
      </c>
      <c r="I2768" t="s">
        <v>232</v>
      </c>
      <c r="J2768" t="s">
        <v>87</v>
      </c>
      <c r="K2768" t="s">
        <v>75</v>
      </c>
      <c r="L2768" t="s">
        <v>128</v>
      </c>
      <c r="M2768">
        <v>1</v>
      </c>
      <c r="N2768" s="47">
        <v>275</v>
      </c>
      <c r="O2768" s="47">
        <v>0</v>
      </c>
      <c r="P2768" s="47">
        <v>0</v>
      </c>
      <c r="Q2768" s="47">
        <v>0</v>
      </c>
      <c r="R2768" s="47">
        <v>0</v>
      </c>
      <c r="S2768" s="47">
        <v>275</v>
      </c>
      <c r="T2768" s="47">
        <v>247.5</v>
      </c>
      <c r="U2768" s="47">
        <v>247.5</v>
      </c>
      <c r="V2768" t="s">
        <v>71</v>
      </c>
      <c r="W2768" t="s">
        <v>72</v>
      </c>
      <c r="X2768"/>
      <c r="Y2768" t="s">
        <v>240</v>
      </c>
      <c r="Z2768" s="43" t="str">
        <f>Raw_data[[#This Row],[Month]]&amp;Raw_data[[#This Row],[Locations]]&amp;Raw_data[[#This Row],[Looker2]]</f>
        <v>45292The WoodlandsIOP</v>
      </c>
      <c r="AA2768" s="44" t="str">
        <f>IFERROR(VLOOKUP(Raw_data[[#This Row],[Description]],'LU Table'!$A$1:$B$50,2,0),"")</f>
        <v>IOP</v>
      </c>
      <c r="AB2768" s="44" t="str">
        <f>TRIM(MID(Raw_data[[#This Row],[Location]],LEN("Positive Recovery- ")+1,LEN(Raw_data[[#This Row],[Location]])))</f>
        <v>The Woodlands</v>
      </c>
      <c r="AC2768" s="45">
        <f t="shared" si="43"/>
        <v>45292</v>
      </c>
      <c r="AD2768" s="44" t="str">
        <f>VLOOKUP(Raw_data[[#This Row],[Locations]]&amp;Raw_data[[#This Row],[Looker2]],Category!A:E,5,0)</f>
        <v>Affiliate</v>
      </c>
      <c r="AE2768" s="44" t="str">
        <f>Raw_data[[#This Row],[Locations]]&amp;Raw_data[[#This Row],[Looker2]]</f>
        <v>The WoodlandsIOP</v>
      </c>
    </row>
    <row r="2769" spans="1:31">
      <c r="A2769" s="15">
        <v>45320</v>
      </c>
      <c r="B2769" s="15">
        <v>45316</v>
      </c>
      <c r="C2769" t="s">
        <v>9</v>
      </c>
      <c r="D2769">
        <v>209454</v>
      </c>
      <c r="E2769" t="s">
        <v>836</v>
      </c>
      <c r="F2769" t="s">
        <v>255</v>
      </c>
      <c r="G2769" t="s">
        <v>308</v>
      </c>
      <c r="H2769" t="s">
        <v>160</v>
      </c>
      <c r="I2769" t="s">
        <v>232</v>
      </c>
      <c r="J2769" t="s">
        <v>90</v>
      </c>
      <c r="K2769" t="s">
        <v>75</v>
      </c>
      <c r="L2769" t="s">
        <v>128</v>
      </c>
      <c r="M2769">
        <v>1</v>
      </c>
      <c r="N2769" s="47">
        <v>220</v>
      </c>
      <c r="O2769" s="47">
        <v>0</v>
      </c>
      <c r="P2769" s="47">
        <v>0</v>
      </c>
      <c r="Q2769" s="47">
        <v>0</v>
      </c>
      <c r="R2769" s="47">
        <v>0</v>
      </c>
      <c r="S2769" s="47">
        <v>220</v>
      </c>
      <c r="T2769" s="47">
        <v>198</v>
      </c>
      <c r="U2769" s="47">
        <v>198</v>
      </c>
      <c r="V2769" t="s">
        <v>71</v>
      </c>
      <c r="W2769" t="s">
        <v>72</v>
      </c>
      <c r="X2769"/>
      <c r="Y2769" t="s">
        <v>240</v>
      </c>
      <c r="Z2769" s="43" t="str">
        <f>Raw_data[[#This Row],[Month]]&amp;Raw_data[[#This Row],[Locations]]&amp;Raw_data[[#This Row],[Looker2]]</f>
        <v>45292The WoodlandsIOP</v>
      </c>
      <c r="AA2769" s="44" t="str">
        <f>IFERROR(VLOOKUP(Raw_data[[#This Row],[Description]],'LU Table'!$A$1:$B$50,2,0),"")</f>
        <v>IOP</v>
      </c>
      <c r="AB2769" s="44" t="str">
        <f>TRIM(MID(Raw_data[[#This Row],[Location]],LEN("Positive Recovery- ")+1,LEN(Raw_data[[#This Row],[Location]])))</f>
        <v>The Woodlands</v>
      </c>
      <c r="AC2769" s="45">
        <f t="shared" si="43"/>
        <v>45292</v>
      </c>
      <c r="AD2769" s="44" t="str">
        <f>VLOOKUP(Raw_data[[#This Row],[Locations]]&amp;Raw_data[[#This Row],[Looker2]],Category!A:E,5,0)</f>
        <v>Affiliate</v>
      </c>
      <c r="AE2769" s="44" t="str">
        <f>Raw_data[[#This Row],[Locations]]&amp;Raw_data[[#This Row],[Looker2]]</f>
        <v>The WoodlandsIOP</v>
      </c>
    </row>
    <row r="2770" spans="1:31">
      <c r="A2770" s="15">
        <v>45320</v>
      </c>
      <c r="B2770" s="15">
        <v>45316</v>
      </c>
      <c r="C2770" t="s">
        <v>9</v>
      </c>
      <c r="D2770">
        <v>209455</v>
      </c>
      <c r="E2770" t="s">
        <v>752</v>
      </c>
      <c r="F2770" t="s">
        <v>753</v>
      </c>
      <c r="G2770" t="s">
        <v>252</v>
      </c>
      <c r="H2770" t="s">
        <v>160</v>
      </c>
      <c r="I2770" t="s">
        <v>232</v>
      </c>
      <c r="J2770" t="s">
        <v>90</v>
      </c>
      <c r="K2770" t="s">
        <v>75</v>
      </c>
      <c r="L2770" t="s">
        <v>128</v>
      </c>
      <c r="M2770">
        <v>1</v>
      </c>
      <c r="N2770" s="47">
        <v>220</v>
      </c>
      <c r="O2770" s="47">
        <v>0</v>
      </c>
      <c r="P2770" s="47">
        <v>0</v>
      </c>
      <c r="Q2770" s="47">
        <v>0</v>
      </c>
      <c r="R2770" s="47">
        <v>0</v>
      </c>
      <c r="S2770" s="47">
        <v>220</v>
      </c>
      <c r="T2770" s="47">
        <v>198</v>
      </c>
      <c r="U2770" s="47">
        <v>198</v>
      </c>
      <c r="V2770" t="s">
        <v>71</v>
      </c>
      <c r="W2770" t="s">
        <v>72</v>
      </c>
      <c r="X2770"/>
      <c r="Y2770" t="s">
        <v>240</v>
      </c>
      <c r="Z2770" s="43" t="str">
        <f>Raw_data[[#This Row],[Month]]&amp;Raw_data[[#This Row],[Locations]]&amp;Raw_data[[#This Row],[Looker2]]</f>
        <v>45292The WoodlandsIOP</v>
      </c>
      <c r="AA2770" s="44" t="str">
        <f>IFERROR(VLOOKUP(Raw_data[[#This Row],[Description]],'LU Table'!$A$1:$B$50,2,0),"")</f>
        <v>IOP</v>
      </c>
      <c r="AB2770" s="44" t="str">
        <f>TRIM(MID(Raw_data[[#This Row],[Location]],LEN("Positive Recovery- ")+1,LEN(Raw_data[[#This Row],[Location]])))</f>
        <v>The Woodlands</v>
      </c>
      <c r="AC2770" s="45">
        <f t="shared" si="43"/>
        <v>45292</v>
      </c>
      <c r="AD2770" s="44" t="str">
        <f>VLOOKUP(Raw_data[[#This Row],[Locations]]&amp;Raw_data[[#This Row],[Looker2]],Category!A:E,5,0)</f>
        <v>Affiliate</v>
      </c>
      <c r="AE2770" s="44" t="str">
        <f>Raw_data[[#This Row],[Locations]]&amp;Raw_data[[#This Row],[Looker2]]</f>
        <v>The WoodlandsIOP</v>
      </c>
    </row>
    <row r="2771" spans="1:31">
      <c r="A2771" s="15">
        <v>45320</v>
      </c>
      <c r="B2771" s="15">
        <v>45316</v>
      </c>
      <c r="C2771" t="s">
        <v>9</v>
      </c>
      <c r="D2771">
        <v>209456</v>
      </c>
      <c r="E2771" t="s">
        <v>611</v>
      </c>
      <c r="F2771" t="s">
        <v>361</v>
      </c>
      <c r="G2771" t="s">
        <v>607</v>
      </c>
      <c r="H2771" t="s">
        <v>160</v>
      </c>
      <c r="I2771" t="s">
        <v>232</v>
      </c>
      <c r="J2771" t="s">
        <v>95</v>
      </c>
      <c r="K2771" t="s">
        <v>75</v>
      </c>
      <c r="L2771" t="s">
        <v>128</v>
      </c>
      <c r="M2771">
        <v>1</v>
      </c>
      <c r="N2771" s="47">
        <v>130</v>
      </c>
      <c r="O2771" s="47">
        <v>0</v>
      </c>
      <c r="P2771" s="47">
        <v>0</v>
      </c>
      <c r="Q2771" s="47">
        <v>0</v>
      </c>
      <c r="R2771" s="47">
        <v>0</v>
      </c>
      <c r="S2771" s="47">
        <v>0</v>
      </c>
      <c r="T2771" s="47">
        <v>117</v>
      </c>
      <c r="U2771" s="47">
        <v>-13</v>
      </c>
      <c r="V2771" t="s">
        <v>71</v>
      </c>
      <c r="W2771" t="s">
        <v>72</v>
      </c>
      <c r="X2771"/>
      <c r="Y2771" t="s">
        <v>240</v>
      </c>
      <c r="Z2771" s="43" t="str">
        <f>Raw_data[[#This Row],[Month]]&amp;Raw_data[[#This Row],[Locations]]&amp;Raw_data[[#This Row],[Looker2]]</f>
        <v>45292The WoodlandsIOP</v>
      </c>
      <c r="AA2771" s="44" t="str">
        <f>IFERROR(VLOOKUP(Raw_data[[#This Row],[Description]],'LU Table'!$A$1:$B$50,2,0),"")</f>
        <v>IOP</v>
      </c>
      <c r="AB2771" s="44" t="str">
        <f>TRIM(MID(Raw_data[[#This Row],[Location]],LEN("Positive Recovery- ")+1,LEN(Raw_data[[#This Row],[Location]])))</f>
        <v>The Woodlands</v>
      </c>
      <c r="AC2771" s="45">
        <f t="shared" si="43"/>
        <v>45292</v>
      </c>
      <c r="AD2771" s="44" t="str">
        <f>VLOOKUP(Raw_data[[#This Row],[Locations]]&amp;Raw_data[[#This Row],[Looker2]],Category!A:E,5,0)</f>
        <v>Affiliate</v>
      </c>
      <c r="AE2771" s="44" t="str">
        <f>Raw_data[[#This Row],[Locations]]&amp;Raw_data[[#This Row],[Looker2]]</f>
        <v>The WoodlandsIOP</v>
      </c>
    </row>
    <row r="2772" spans="1:31">
      <c r="A2772" s="15">
        <v>45320</v>
      </c>
      <c r="B2772" s="15">
        <v>45316</v>
      </c>
      <c r="C2772" t="s">
        <v>9</v>
      </c>
      <c r="D2772">
        <v>209457</v>
      </c>
      <c r="E2772" t="s">
        <v>816</v>
      </c>
      <c r="F2772" t="s">
        <v>265</v>
      </c>
      <c r="G2772" t="s">
        <v>817</v>
      </c>
      <c r="H2772" t="s">
        <v>160</v>
      </c>
      <c r="I2772" t="s">
        <v>232</v>
      </c>
      <c r="J2772" t="s">
        <v>94</v>
      </c>
      <c r="K2772" t="s">
        <v>75</v>
      </c>
      <c r="L2772" t="s">
        <v>128</v>
      </c>
      <c r="M2772">
        <v>1</v>
      </c>
      <c r="N2772" s="47">
        <v>215</v>
      </c>
      <c r="O2772" s="47">
        <v>0</v>
      </c>
      <c r="P2772" s="47">
        <v>0</v>
      </c>
      <c r="Q2772" s="47">
        <v>0</v>
      </c>
      <c r="R2772" s="47">
        <v>0</v>
      </c>
      <c r="S2772" s="47">
        <v>215</v>
      </c>
      <c r="T2772" s="47">
        <v>193.5</v>
      </c>
      <c r="U2772" s="47">
        <v>193.5</v>
      </c>
      <c r="V2772" t="s">
        <v>71</v>
      </c>
      <c r="W2772" t="s">
        <v>72</v>
      </c>
      <c r="X2772"/>
      <c r="Y2772" t="s">
        <v>240</v>
      </c>
      <c r="Z2772" s="43" t="str">
        <f>Raw_data[[#This Row],[Month]]&amp;Raw_data[[#This Row],[Locations]]&amp;Raw_data[[#This Row],[Looker2]]</f>
        <v>45292The WoodlandsIOP</v>
      </c>
      <c r="AA2772" s="44" t="str">
        <f>IFERROR(VLOOKUP(Raw_data[[#This Row],[Description]],'LU Table'!$A$1:$B$50,2,0),"")</f>
        <v>IOP</v>
      </c>
      <c r="AB2772" s="44" t="str">
        <f>TRIM(MID(Raw_data[[#This Row],[Location]],LEN("Positive Recovery- ")+1,LEN(Raw_data[[#This Row],[Location]])))</f>
        <v>The Woodlands</v>
      </c>
      <c r="AC2772" s="45">
        <f t="shared" si="43"/>
        <v>45292</v>
      </c>
      <c r="AD2772" s="44" t="str">
        <f>VLOOKUP(Raw_data[[#This Row],[Locations]]&amp;Raw_data[[#This Row],[Looker2]],Category!A:E,5,0)</f>
        <v>Affiliate</v>
      </c>
      <c r="AE2772" s="44" t="str">
        <f>Raw_data[[#This Row],[Locations]]&amp;Raw_data[[#This Row],[Looker2]]</f>
        <v>The WoodlandsIOP</v>
      </c>
    </row>
    <row r="2773" spans="1:31">
      <c r="A2773" s="15">
        <v>45320</v>
      </c>
      <c r="B2773" s="15">
        <v>45316</v>
      </c>
      <c r="C2773" t="s">
        <v>9</v>
      </c>
      <c r="D2773">
        <v>209458</v>
      </c>
      <c r="E2773" t="s">
        <v>837</v>
      </c>
      <c r="F2773" t="s">
        <v>307</v>
      </c>
      <c r="G2773" t="s">
        <v>838</v>
      </c>
      <c r="H2773" t="s">
        <v>158</v>
      </c>
      <c r="I2773" t="s">
        <v>232</v>
      </c>
      <c r="J2773" t="s">
        <v>87</v>
      </c>
      <c r="K2773" t="s">
        <v>107</v>
      </c>
      <c r="L2773" t="s">
        <v>128</v>
      </c>
      <c r="M2773">
        <v>1</v>
      </c>
      <c r="N2773" s="47">
        <v>275</v>
      </c>
      <c r="O2773" s="47">
        <v>0</v>
      </c>
      <c r="P2773" s="47">
        <v>0</v>
      </c>
      <c r="Q2773" s="47">
        <v>0</v>
      </c>
      <c r="R2773" s="47">
        <v>0</v>
      </c>
      <c r="S2773" s="47">
        <v>275</v>
      </c>
      <c r="T2773" s="47">
        <v>247.5</v>
      </c>
      <c r="U2773" s="47">
        <v>247.5</v>
      </c>
      <c r="V2773" t="s">
        <v>71</v>
      </c>
      <c r="W2773" t="s">
        <v>72</v>
      </c>
      <c r="X2773"/>
      <c r="Y2773" t="s">
        <v>240</v>
      </c>
      <c r="Z2773" s="43" t="str">
        <f>Raw_data[[#This Row],[Month]]&amp;Raw_data[[#This Row],[Locations]]&amp;Raw_data[[#This Row],[Looker2]]</f>
        <v>45292Dallas Ft WorthIOP</v>
      </c>
      <c r="AA2773" s="44" t="str">
        <f>IFERROR(VLOOKUP(Raw_data[[#This Row],[Description]],'LU Table'!$A$1:$B$50,2,0),"")</f>
        <v>IOP</v>
      </c>
      <c r="AB2773" s="44" t="str">
        <f>TRIM(MID(Raw_data[[#This Row],[Location]],LEN("Positive Recovery- ")+1,LEN(Raw_data[[#This Row],[Location]])))</f>
        <v>Dallas Ft Worth</v>
      </c>
      <c r="AC2773" s="45">
        <f t="shared" si="43"/>
        <v>45292</v>
      </c>
      <c r="AD2773" s="44" t="str">
        <f>VLOOKUP(Raw_data[[#This Row],[Locations]]&amp;Raw_data[[#This Row],[Looker2]],Category!A:E,5,0)</f>
        <v>Company Owned</v>
      </c>
      <c r="AE2773" s="44" t="str">
        <f>Raw_data[[#This Row],[Locations]]&amp;Raw_data[[#This Row],[Looker2]]</f>
        <v>Dallas Ft WorthIOP</v>
      </c>
    </row>
    <row r="2774" spans="1:31">
      <c r="A2774" s="15">
        <v>45320</v>
      </c>
      <c r="B2774" s="15">
        <v>45316</v>
      </c>
      <c r="C2774" t="s">
        <v>9</v>
      </c>
      <c r="D2774">
        <v>209459</v>
      </c>
      <c r="E2774" t="s">
        <v>828</v>
      </c>
      <c r="F2774" t="s">
        <v>385</v>
      </c>
      <c r="G2774" t="s">
        <v>541</v>
      </c>
      <c r="H2774" t="s">
        <v>158</v>
      </c>
      <c r="I2774" t="s">
        <v>232</v>
      </c>
      <c r="J2774" t="s">
        <v>87</v>
      </c>
      <c r="K2774" t="s">
        <v>107</v>
      </c>
      <c r="L2774" t="s">
        <v>128</v>
      </c>
      <c r="M2774">
        <v>1</v>
      </c>
      <c r="N2774" s="47">
        <v>275</v>
      </c>
      <c r="O2774" s="47">
        <v>0</v>
      </c>
      <c r="P2774" s="47">
        <v>0</v>
      </c>
      <c r="Q2774" s="47">
        <v>0</v>
      </c>
      <c r="R2774" s="47">
        <v>0</v>
      </c>
      <c r="S2774" s="47">
        <v>275</v>
      </c>
      <c r="T2774" s="47">
        <v>247.5</v>
      </c>
      <c r="U2774" s="47">
        <v>247.5</v>
      </c>
      <c r="V2774" t="s">
        <v>71</v>
      </c>
      <c r="W2774" t="s">
        <v>72</v>
      </c>
      <c r="X2774"/>
      <c r="Y2774" t="s">
        <v>240</v>
      </c>
      <c r="Z2774" s="43" t="str">
        <f>Raw_data[[#This Row],[Month]]&amp;Raw_data[[#This Row],[Locations]]&amp;Raw_data[[#This Row],[Looker2]]</f>
        <v>45292Dallas Ft WorthIOP</v>
      </c>
      <c r="AA2774" s="44" t="str">
        <f>IFERROR(VLOOKUP(Raw_data[[#This Row],[Description]],'LU Table'!$A$1:$B$50,2,0),"")</f>
        <v>IOP</v>
      </c>
      <c r="AB2774" s="44" t="str">
        <f>TRIM(MID(Raw_data[[#This Row],[Location]],LEN("Positive Recovery- ")+1,LEN(Raw_data[[#This Row],[Location]])))</f>
        <v>Dallas Ft Worth</v>
      </c>
      <c r="AC2774" s="45">
        <f t="shared" si="43"/>
        <v>45292</v>
      </c>
      <c r="AD2774" s="44" t="str">
        <f>VLOOKUP(Raw_data[[#This Row],[Locations]]&amp;Raw_data[[#This Row],[Looker2]],Category!A:E,5,0)</f>
        <v>Company Owned</v>
      </c>
      <c r="AE2774" s="44" t="str">
        <f>Raw_data[[#This Row],[Locations]]&amp;Raw_data[[#This Row],[Looker2]]</f>
        <v>Dallas Ft WorthIOP</v>
      </c>
    </row>
    <row r="2775" spans="1:31">
      <c r="A2775" s="15">
        <v>45320</v>
      </c>
      <c r="B2775" s="15">
        <v>45316</v>
      </c>
      <c r="C2775" t="s">
        <v>9</v>
      </c>
      <c r="D2775">
        <v>209460</v>
      </c>
      <c r="E2775" t="s">
        <v>649</v>
      </c>
      <c r="F2775" t="s">
        <v>468</v>
      </c>
      <c r="G2775" t="s">
        <v>298</v>
      </c>
      <c r="H2775" t="s">
        <v>158</v>
      </c>
      <c r="I2775" t="s">
        <v>232</v>
      </c>
      <c r="J2775" t="s">
        <v>88</v>
      </c>
      <c r="K2775" t="s">
        <v>107</v>
      </c>
      <c r="L2775" t="s">
        <v>128</v>
      </c>
      <c r="M2775">
        <v>1</v>
      </c>
      <c r="N2775" s="47">
        <v>250</v>
      </c>
      <c r="O2775" s="47">
        <v>0</v>
      </c>
      <c r="P2775" s="47">
        <v>0</v>
      </c>
      <c r="Q2775" s="47">
        <v>0</v>
      </c>
      <c r="R2775" s="47">
        <v>0</v>
      </c>
      <c r="S2775" s="47">
        <v>0</v>
      </c>
      <c r="T2775" s="47">
        <v>225</v>
      </c>
      <c r="U2775" s="47">
        <v>25</v>
      </c>
      <c r="V2775" t="s">
        <v>71</v>
      </c>
      <c r="W2775" t="s">
        <v>72</v>
      </c>
      <c r="X2775"/>
      <c r="Y2775" t="s">
        <v>240</v>
      </c>
      <c r="Z2775" s="43" t="str">
        <f>Raw_data[[#This Row],[Month]]&amp;Raw_data[[#This Row],[Locations]]&amp;Raw_data[[#This Row],[Looker2]]</f>
        <v>45292Dallas Ft WorthIOP</v>
      </c>
      <c r="AA2775" s="44" t="str">
        <f>IFERROR(VLOOKUP(Raw_data[[#This Row],[Description]],'LU Table'!$A$1:$B$50,2,0),"")</f>
        <v>IOP</v>
      </c>
      <c r="AB2775" s="44" t="str">
        <f>TRIM(MID(Raw_data[[#This Row],[Location]],LEN("Positive Recovery- ")+1,LEN(Raw_data[[#This Row],[Location]])))</f>
        <v>Dallas Ft Worth</v>
      </c>
      <c r="AC2775" s="45">
        <f t="shared" si="43"/>
        <v>45292</v>
      </c>
      <c r="AD2775" s="44" t="str">
        <f>VLOOKUP(Raw_data[[#This Row],[Locations]]&amp;Raw_data[[#This Row],[Looker2]],Category!A:E,5,0)</f>
        <v>Company Owned</v>
      </c>
      <c r="AE2775" s="44" t="str">
        <f>Raw_data[[#This Row],[Locations]]&amp;Raw_data[[#This Row],[Looker2]]</f>
        <v>Dallas Ft WorthIOP</v>
      </c>
    </row>
    <row r="2776" spans="1:31">
      <c r="A2776" s="15">
        <v>45320</v>
      </c>
      <c r="B2776" s="15">
        <v>45316</v>
      </c>
      <c r="C2776" t="s">
        <v>9</v>
      </c>
      <c r="D2776">
        <v>209461</v>
      </c>
      <c r="E2776" t="s">
        <v>734</v>
      </c>
      <c r="F2776" t="s">
        <v>566</v>
      </c>
      <c r="G2776" t="s">
        <v>393</v>
      </c>
      <c r="H2776" t="s">
        <v>158</v>
      </c>
      <c r="I2776" t="s">
        <v>232</v>
      </c>
      <c r="J2776" t="s">
        <v>88</v>
      </c>
      <c r="K2776" t="s">
        <v>107</v>
      </c>
      <c r="L2776" t="s">
        <v>128</v>
      </c>
      <c r="M2776">
        <v>1</v>
      </c>
      <c r="N2776" s="47">
        <v>250</v>
      </c>
      <c r="O2776" s="47">
        <v>0</v>
      </c>
      <c r="P2776" s="47">
        <v>0</v>
      </c>
      <c r="Q2776" s="47">
        <v>0</v>
      </c>
      <c r="R2776" s="47">
        <v>0</v>
      </c>
      <c r="S2776" s="47">
        <v>250</v>
      </c>
      <c r="T2776" s="47">
        <v>225</v>
      </c>
      <c r="U2776" s="47">
        <v>225</v>
      </c>
      <c r="V2776" t="s">
        <v>71</v>
      </c>
      <c r="W2776" t="s">
        <v>72</v>
      </c>
      <c r="X2776"/>
      <c r="Y2776" t="s">
        <v>240</v>
      </c>
      <c r="Z2776" s="43" t="str">
        <f>Raw_data[[#This Row],[Month]]&amp;Raw_data[[#This Row],[Locations]]&amp;Raw_data[[#This Row],[Looker2]]</f>
        <v>45292Dallas Ft WorthIOP</v>
      </c>
      <c r="AA2776" s="44" t="str">
        <f>IFERROR(VLOOKUP(Raw_data[[#This Row],[Description]],'LU Table'!$A$1:$B$50,2,0),"")</f>
        <v>IOP</v>
      </c>
      <c r="AB2776" s="44" t="str">
        <f>TRIM(MID(Raw_data[[#This Row],[Location]],LEN("Positive Recovery- ")+1,LEN(Raw_data[[#This Row],[Location]])))</f>
        <v>Dallas Ft Worth</v>
      </c>
      <c r="AC2776" s="45">
        <f t="shared" si="43"/>
        <v>45292</v>
      </c>
      <c r="AD2776" s="44" t="str">
        <f>VLOOKUP(Raw_data[[#This Row],[Locations]]&amp;Raw_data[[#This Row],[Looker2]],Category!A:E,5,0)</f>
        <v>Company Owned</v>
      </c>
      <c r="AE2776" s="44" t="str">
        <f>Raw_data[[#This Row],[Locations]]&amp;Raw_data[[#This Row],[Looker2]]</f>
        <v>Dallas Ft WorthIOP</v>
      </c>
    </row>
    <row r="2777" spans="1:31">
      <c r="A2777" s="15">
        <v>45320</v>
      </c>
      <c r="B2777" s="15">
        <v>45316</v>
      </c>
      <c r="C2777" t="s">
        <v>9</v>
      </c>
      <c r="D2777">
        <v>209462</v>
      </c>
      <c r="E2777" t="s">
        <v>778</v>
      </c>
      <c r="F2777" t="s">
        <v>779</v>
      </c>
      <c r="G2777" t="s">
        <v>780</v>
      </c>
      <c r="H2777" t="s">
        <v>158</v>
      </c>
      <c r="I2777" t="s">
        <v>232</v>
      </c>
      <c r="J2777" t="s">
        <v>87</v>
      </c>
      <c r="K2777" t="s">
        <v>107</v>
      </c>
      <c r="L2777" t="s">
        <v>128</v>
      </c>
      <c r="M2777">
        <v>1</v>
      </c>
      <c r="N2777" s="47">
        <v>275</v>
      </c>
      <c r="O2777" s="47">
        <v>0</v>
      </c>
      <c r="P2777" s="47">
        <v>0</v>
      </c>
      <c r="Q2777" s="47">
        <v>0</v>
      </c>
      <c r="R2777" s="47">
        <v>0</v>
      </c>
      <c r="S2777" s="47">
        <v>275</v>
      </c>
      <c r="T2777" s="47">
        <v>247.5</v>
      </c>
      <c r="U2777" s="47">
        <v>247.5</v>
      </c>
      <c r="V2777" t="s">
        <v>71</v>
      </c>
      <c r="W2777" t="s">
        <v>72</v>
      </c>
      <c r="X2777"/>
      <c r="Y2777" t="s">
        <v>240</v>
      </c>
      <c r="Z2777" s="43" t="str">
        <f>Raw_data[[#This Row],[Month]]&amp;Raw_data[[#This Row],[Locations]]&amp;Raw_data[[#This Row],[Looker2]]</f>
        <v>45292Dallas Ft WorthIOP</v>
      </c>
      <c r="AA2777" s="44" t="str">
        <f>IFERROR(VLOOKUP(Raw_data[[#This Row],[Description]],'LU Table'!$A$1:$B$50,2,0),"")</f>
        <v>IOP</v>
      </c>
      <c r="AB2777" s="44" t="str">
        <f>TRIM(MID(Raw_data[[#This Row],[Location]],LEN("Positive Recovery- ")+1,LEN(Raw_data[[#This Row],[Location]])))</f>
        <v>Dallas Ft Worth</v>
      </c>
      <c r="AC2777" s="45">
        <f t="shared" si="43"/>
        <v>45292</v>
      </c>
      <c r="AD2777" s="44" t="str">
        <f>VLOOKUP(Raw_data[[#This Row],[Locations]]&amp;Raw_data[[#This Row],[Looker2]],Category!A:E,5,0)</f>
        <v>Company Owned</v>
      </c>
      <c r="AE2777" s="44" t="str">
        <f>Raw_data[[#This Row],[Locations]]&amp;Raw_data[[#This Row],[Looker2]]</f>
        <v>Dallas Ft WorthIOP</v>
      </c>
    </row>
    <row r="2778" spans="1:31">
      <c r="A2778" s="15">
        <v>45320</v>
      </c>
      <c r="B2778" s="15">
        <v>45316</v>
      </c>
      <c r="C2778" t="s">
        <v>9</v>
      </c>
      <c r="D2778">
        <v>209463</v>
      </c>
      <c r="E2778" t="s">
        <v>893</v>
      </c>
      <c r="F2778" t="s">
        <v>219</v>
      </c>
      <c r="G2778" t="s">
        <v>470</v>
      </c>
      <c r="H2778" t="s">
        <v>158</v>
      </c>
      <c r="I2778" t="s">
        <v>232</v>
      </c>
      <c r="J2778" t="s">
        <v>88</v>
      </c>
      <c r="K2778" t="s">
        <v>107</v>
      </c>
      <c r="L2778" t="s">
        <v>128</v>
      </c>
      <c r="M2778">
        <v>1</v>
      </c>
      <c r="N2778" s="47">
        <v>250</v>
      </c>
      <c r="O2778" s="47">
        <v>0</v>
      </c>
      <c r="P2778" s="47">
        <v>0</v>
      </c>
      <c r="Q2778" s="47">
        <v>0</v>
      </c>
      <c r="R2778" s="47">
        <v>0</v>
      </c>
      <c r="S2778" s="47">
        <v>250</v>
      </c>
      <c r="T2778" s="47">
        <v>225</v>
      </c>
      <c r="U2778" s="47">
        <v>225</v>
      </c>
      <c r="V2778" t="s">
        <v>71</v>
      </c>
      <c r="W2778" t="s">
        <v>72</v>
      </c>
      <c r="X2778"/>
      <c r="Y2778" t="s">
        <v>240</v>
      </c>
      <c r="Z2778" s="43" t="str">
        <f>Raw_data[[#This Row],[Month]]&amp;Raw_data[[#This Row],[Locations]]&amp;Raw_data[[#This Row],[Looker2]]</f>
        <v>45292Dallas Ft WorthIOP</v>
      </c>
      <c r="AA2778" s="44" t="str">
        <f>IFERROR(VLOOKUP(Raw_data[[#This Row],[Description]],'LU Table'!$A$1:$B$50,2,0),"")</f>
        <v>IOP</v>
      </c>
      <c r="AB2778" s="44" t="str">
        <f>TRIM(MID(Raw_data[[#This Row],[Location]],LEN("Positive Recovery- ")+1,LEN(Raw_data[[#This Row],[Location]])))</f>
        <v>Dallas Ft Worth</v>
      </c>
      <c r="AC2778" s="45">
        <f t="shared" si="43"/>
        <v>45292</v>
      </c>
      <c r="AD2778" s="44" t="str">
        <f>VLOOKUP(Raw_data[[#This Row],[Locations]]&amp;Raw_data[[#This Row],[Looker2]],Category!A:E,5,0)</f>
        <v>Company Owned</v>
      </c>
      <c r="AE2778" s="44" t="str">
        <f>Raw_data[[#This Row],[Locations]]&amp;Raw_data[[#This Row],[Looker2]]</f>
        <v>Dallas Ft WorthIOP</v>
      </c>
    </row>
    <row r="2779" spans="1:31">
      <c r="A2779" s="15">
        <v>45320</v>
      </c>
      <c r="B2779" s="15">
        <v>45316</v>
      </c>
      <c r="C2779" t="s">
        <v>9</v>
      </c>
      <c r="D2779">
        <v>209464</v>
      </c>
      <c r="E2779" t="s">
        <v>786</v>
      </c>
      <c r="F2779" t="s">
        <v>37</v>
      </c>
      <c r="G2779" t="s">
        <v>353</v>
      </c>
      <c r="H2779" t="s">
        <v>158</v>
      </c>
      <c r="I2779" t="s">
        <v>232</v>
      </c>
      <c r="J2779" t="s">
        <v>87</v>
      </c>
      <c r="K2779" t="s">
        <v>107</v>
      </c>
      <c r="L2779" t="s">
        <v>128</v>
      </c>
      <c r="M2779">
        <v>1</v>
      </c>
      <c r="N2779" s="47">
        <v>275</v>
      </c>
      <c r="O2779" s="47">
        <v>0</v>
      </c>
      <c r="P2779" s="47">
        <v>0</v>
      </c>
      <c r="Q2779" s="47">
        <v>0</v>
      </c>
      <c r="R2779" s="47">
        <v>0</v>
      </c>
      <c r="S2779" s="47">
        <v>275</v>
      </c>
      <c r="T2779" s="47">
        <v>247.5</v>
      </c>
      <c r="U2779" s="47">
        <v>247.5</v>
      </c>
      <c r="V2779" t="s">
        <v>71</v>
      </c>
      <c r="W2779" t="s">
        <v>72</v>
      </c>
      <c r="X2779"/>
      <c r="Y2779" t="s">
        <v>240</v>
      </c>
      <c r="Z2779" s="43" t="str">
        <f>Raw_data[[#This Row],[Month]]&amp;Raw_data[[#This Row],[Locations]]&amp;Raw_data[[#This Row],[Looker2]]</f>
        <v>45292Dallas Ft WorthIOP</v>
      </c>
      <c r="AA2779" s="44" t="str">
        <f>IFERROR(VLOOKUP(Raw_data[[#This Row],[Description]],'LU Table'!$A$1:$B$50,2,0),"")</f>
        <v>IOP</v>
      </c>
      <c r="AB2779" s="44" t="str">
        <f>TRIM(MID(Raw_data[[#This Row],[Location]],LEN("Positive Recovery- ")+1,LEN(Raw_data[[#This Row],[Location]])))</f>
        <v>Dallas Ft Worth</v>
      </c>
      <c r="AC2779" s="45">
        <f t="shared" si="43"/>
        <v>45292</v>
      </c>
      <c r="AD2779" s="44" t="str">
        <f>VLOOKUP(Raw_data[[#This Row],[Locations]]&amp;Raw_data[[#This Row],[Looker2]],Category!A:E,5,0)</f>
        <v>Company Owned</v>
      </c>
      <c r="AE2779" s="44" t="str">
        <f>Raw_data[[#This Row],[Locations]]&amp;Raw_data[[#This Row],[Looker2]]</f>
        <v>Dallas Ft WorthIOP</v>
      </c>
    </row>
    <row r="2780" spans="1:31">
      <c r="A2780" s="15">
        <v>45320</v>
      </c>
      <c r="B2780" s="15">
        <v>45316</v>
      </c>
      <c r="C2780" t="s">
        <v>9</v>
      </c>
      <c r="D2780">
        <v>209466</v>
      </c>
      <c r="E2780" t="s">
        <v>799</v>
      </c>
      <c r="F2780" t="s">
        <v>321</v>
      </c>
      <c r="G2780" t="s">
        <v>800</v>
      </c>
      <c r="H2780" t="s">
        <v>158</v>
      </c>
      <c r="I2780" t="s">
        <v>232</v>
      </c>
      <c r="J2780" t="s">
        <v>933</v>
      </c>
      <c r="K2780" t="s">
        <v>76</v>
      </c>
      <c r="L2780" t="s">
        <v>128</v>
      </c>
      <c r="M2780">
        <v>1</v>
      </c>
      <c r="N2780" s="47">
        <v>1500</v>
      </c>
      <c r="O2780" s="47">
        <v>0</v>
      </c>
      <c r="P2780" s="47">
        <v>0</v>
      </c>
      <c r="Q2780" s="47">
        <v>0</v>
      </c>
      <c r="R2780" s="47">
        <v>0</v>
      </c>
      <c r="S2780" s="47">
        <v>1500</v>
      </c>
      <c r="T2780" s="47">
        <v>225</v>
      </c>
      <c r="U2780" s="47">
        <v>225</v>
      </c>
      <c r="V2780" t="s">
        <v>71</v>
      </c>
      <c r="W2780" t="s">
        <v>72</v>
      </c>
      <c r="X2780"/>
      <c r="Y2780" t="s">
        <v>240</v>
      </c>
      <c r="Z2780" s="43" t="str">
        <f>Raw_data[[#This Row],[Month]]&amp;Raw_data[[#This Row],[Locations]]&amp;Raw_data[[#This Row],[Looker2]]</f>
        <v>45292MontroseIOP</v>
      </c>
      <c r="AA2780" s="44" t="str">
        <f>IFERROR(VLOOKUP(Raw_data[[#This Row],[Description]],'LU Table'!$A$1:$B$50,2,0),"")</f>
        <v>IOP</v>
      </c>
      <c r="AB2780" s="44" t="str">
        <f>TRIM(MID(Raw_data[[#This Row],[Location]],LEN("Positive Recovery- ")+1,LEN(Raw_data[[#This Row],[Location]])))</f>
        <v>Montrose</v>
      </c>
      <c r="AC2780" s="45">
        <f t="shared" si="43"/>
        <v>45292</v>
      </c>
      <c r="AD2780" s="44" t="str">
        <f>VLOOKUP(Raw_data[[#This Row],[Locations]]&amp;Raw_data[[#This Row],[Looker2]],Category!A:E,5,0)</f>
        <v>Company Owned</v>
      </c>
      <c r="AE2780" s="44" t="str">
        <f>Raw_data[[#This Row],[Locations]]&amp;Raw_data[[#This Row],[Looker2]]</f>
        <v>MontroseIOP</v>
      </c>
    </row>
    <row r="2781" spans="1:31">
      <c r="A2781" s="15">
        <v>45320</v>
      </c>
      <c r="B2781" s="15">
        <v>45316</v>
      </c>
      <c r="C2781" t="s">
        <v>9</v>
      </c>
      <c r="D2781">
        <v>209467</v>
      </c>
      <c r="E2781" t="s">
        <v>83</v>
      </c>
      <c r="F2781" t="s">
        <v>253</v>
      </c>
      <c r="G2781" t="s">
        <v>294</v>
      </c>
      <c r="H2781" t="s">
        <v>160</v>
      </c>
      <c r="I2781" t="s">
        <v>232</v>
      </c>
      <c r="J2781" t="s">
        <v>94</v>
      </c>
      <c r="K2781" t="s">
        <v>76</v>
      </c>
      <c r="L2781" t="s">
        <v>128</v>
      </c>
      <c r="M2781">
        <v>1</v>
      </c>
      <c r="N2781" s="47">
        <v>215</v>
      </c>
      <c r="O2781" s="47">
        <v>0</v>
      </c>
      <c r="P2781" s="47">
        <v>0</v>
      </c>
      <c r="Q2781" s="47">
        <v>0</v>
      </c>
      <c r="R2781" s="47">
        <v>0</v>
      </c>
      <c r="S2781" s="47">
        <v>215</v>
      </c>
      <c r="T2781" s="47">
        <v>193.5</v>
      </c>
      <c r="U2781" s="47">
        <v>193.5</v>
      </c>
      <c r="V2781" t="s">
        <v>71</v>
      </c>
      <c r="W2781" t="s">
        <v>72</v>
      </c>
      <c r="X2781"/>
      <c r="Y2781" t="s">
        <v>240</v>
      </c>
      <c r="Z2781" s="43" t="str">
        <f>Raw_data[[#This Row],[Month]]&amp;Raw_data[[#This Row],[Locations]]&amp;Raw_data[[#This Row],[Looker2]]</f>
        <v>45292MontroseIOP</v>
      </c>
      <c r="AA2781" s="44" t="str">
        <f>IFERROR(VLOOKUP(Raw_data[[#This Row],[Description]],'LU Table'!$A$1:$B$50,2,0),"")</f>
        <v>IOP</v>
      </c>
      <c r="AB2781" s="44" t="str">
        <f>TRIM(MID(Raw_data[[#This Row],[Location]],LEN("Positive Recovery- ")+1,LEN(Raw_data[[#This Row],[Location]])))</f>
        <v>Montrose</v>
      </c>
      <c r="AC2781" s="45">
        <f t="shared" si="43"/>
        <v>45292</v>
      </c>
      <c r="AD2781" s="44" t="str">
        <f>VLOOKUP(Raw_data[[#This Row],[Locations]]&amp;Raw_data[[#This Row],[Looker2]],Category!A:E,5,0)</f>
        <v>Company Owned</v>
      </c>
      <c r="AE2781" s="44" t="str">
        <f>Raw_data[[#This Row],[Locations]]&amp;Raw_data[[#This Row],[Looker2]]</f>
        <v>MontroseIOP</v>
      </c>
    </row>
    <row r="2782" spans="1:31">
      <c r="A2782" s="15">
        <v>45320</v>
      </c>
      <c r="B2782" s="15">
        <v>45316</v>
      </c>
      <c r="C2782" t="s">
        <v>9</v>
      </c>
      <c r="D2782">
        <v>209468</v>
      </c>
      <c r="E2782" t="s">
        <v>850</v>
      </c>
      <c r="F2782" t="s">
        <v>851</v>
      </c>
      <c r="G2782" t="s">
        <v>707</v>
      </c>
      <c r="H2782" t="s">
        <v>160</v>
      </c>
      <c r="I2782" t="s">
        <v>232</v>
      </c>
      <c r="J2782" t="s">
        <v>90</v>
      </c>
      <c r="K2782" t="s">
        <v>76</v>
      </c>
      <c r="L2782" t="s">
        <v>128</v>
      </c>
      <c r="M2782">
        <v>1</v>
      </c>
      <c r="N2782" s="47">
        <v>220</v>
      </c>
      <c r="O2782" s="47">
        <v>0</v>
      </c>
      <c r="P2782" s="47">
        <v>0</v>
      </c>
      <c r="Q2782" s="47">
        <v>0</v>
      </c>
      <c r="R2782" s="47">
        <v>0</v>
      </c>
      <c r="S2782" s="47">
        <v>220</v>
      </c>
      <c r="T2782" s="47">
        <v>198</v>
      </c>
      <c r="U2782" s="47">
        <v>198</v>
      </c>
      <c r="V2782" t="s">
        <v>71</v>
      </c>
      <c r="W2782" t="s">
        <v>72</v>
      </c>
      <c r="X2782"/>
      <c r="Y2782" t="s">
        <v>240</v>
      </c>
      <c r="Z2782" s="43" t="str">
        <f>Raw_data[[#This Row],[Month]]&amp;Raw_data[[#This Row],[Locations]]&amp;Raw_data[[#This Row],[Looker2]]</f>
        <v>45292MontroseIOP</v>
      </c>
      <c r="AA2782" s="44" t="str">
        <f>IFERROR(VLOOKUP(Raw_data[[#This Row],[Description]],'LU Table'!$A$1:$B$50,2,0),"")</f>
        <v>IOP</v>
      </c>
      <c r="AB2782" s="44" t="str">
        <f>TRIM(MID(Raw_data[[#This Row],[Location]],LEN("Positive Recovery- ")+1,LEN(Raw_data[[#This Row],[Location]])))</f>
        <v>Montrose</v>
      </c>
      <c r="AC2782" s="45">
        <f t="shared" si="43"/>
        <v>45292</v>
      </c>
      <c r="AD2782" s="44" t="str">
        <f>VLOOKUP(Raw_data[[#This Row],[Locations]]&amp;Raw_data[[#This Row],[Looker2]],Category!A:E,5,0)</f>
        <v>Company Owned</v>
      </c>
      <c r="AE2782" s="44" t="str">
        <f>Raw_data[[#This Row],[Locations]]&amp;Raw_data[[#This Row],[Looker2]]</f>
        <v>MontroseIOP</v>
      </c>
    </row>
    <row r="2783" spans="1:31">
      <c r="A2783" s="15">
        <v>45320</v>
      </c>
      <c r="B2783" s="15">
        <v>45316</v>
      </c>
      <c r="C2783" t="s">
        <v>9</v>
      </c>
      <c r="D2783">
        <v>209469</v>
      </c>
      <c r="E2783" t="s">
        <v>864</v>
      </c>
      <c r="F2783" t="s">
        <v>528</v>
      </c>
      <c r="G2783" t="s">
        <v>865</v>
      </c>
      <c r="H2783" t="s">
        <v>158</v>
      </c>
      <c r="I2783" t="s">
        <v>232</v>
      </c>
      <c r="J2783" t="s">
        <v>89</v>
      </c>
      <c r="K2783" t="s">
        <v>76</v>
      </c>
      <c r="L2783" t="s">
        <v>128</v>
      </c>
      <c r="M2783">
        <v>1</v>
      </c>
      <c r="N2783" s="47">
        <v>200</v>
      </c>
      <c r="O2783" s="47">
        <v>0</v>
      </c>
      <c r="P2783" s="47">
        <v>0</v>
      </c>
      <c r="Q2783" s="47">
        <v>0</v>
      </c>
      <c r="R2783" s="47">
        <v>0</v>
      </c>
      <c r="S2783" s="47">
        <v>200</v>
      </c>
      <c r="T2783" s="47">
        <v>180</v>
      </c>
      <c r="U2783" s="47">
        <v>180</v>
      </c>
      <c r="V2783" t="s">
        <v>71</v>
      </c>
      <c r="W2783" t="s">
        <v>72</v>
      </c>
      <c r="X2783"/>
      <c r="Y2783" t="s">
        <v>240</v>
      </c>
      <c r="Z2783" s="43" t="str">
        <f>Raw_data[[#This Row],[Month]]&amp;Raw_data[[#This Row],[Locations]]&amp;Raw_data[[#This Row],[Looker2]]</f>
        <v>45292MontroseIOP</v>
      </c>
      <c r="AA2783" s="44" t="str">
        <f>IFERROR(VLOOKUP(Raw_data[[#This Row],[Description]],'LU Table'!$A$1:$B$50,2,0),"")</f>
        <v>IOP</v>
      </c>
      <c r="AB2783" s="44" t="str">
        <f>TRIM(MID(Raw_data[[#This Row],[Location]],LEN("Positive Recovery- ")+1,LEN(Raw_data[[#This Row],[Location]])))</f>
        <v>Montrose</v>
      </c>
      <c r="AC2783" s="45">
        <f t="shared" ref="AC2783:AC2846" si="44">B2783-DAY(B2783)+1</f>
        <v>45292</v>
      </c>
      <c r="AD2783" s="44" t="str">
        <f>VLOOKUP(Raw_data[[#This Row],[Locations]]&amp;Raw_data[[#This Row],[Looker2]],Category!A:E,5,0)</f>
        <v>Company Owned</v>
      </c>
      <c r="AE2783" s="44" t="str">
        <f>Raw_data[[#This Row],[Locations]]&amp;Raw_data[[#This Row],[Looker2]]</f>
        <v>MontroseIOP</v>
      </c>
    </row>
    <row r="2784" spans="1:31">
      <c r="A2784" s="15">
        <v>45320</v>
      </c>
      <c r="B2784" s="15">
        <v>45316</v>
      </c>
      <c r="C2784" t="s">
        <v>9</v>
      </c>
      <c r="D2784">
        <v>209470</v>
      </c>
      <c r="E2784" t="s">
        <v>832</v>
      </c>
      <c r="F2784" t="s">
        <v>335</v>
      </c>
      <c r="G2784" t="s">
        <v>833</v>
      </c>
      <c r="H2784" t="s">
        <v>158</v>
      </c>
      <c r="I2784" t="s">
        <v>232</v>
      </c>
      <c r="J2784" t="s">
        <v>235</v>
      </c>
      <c r="K2784" t="s">
        <v>76</v>
      </c>
      <c r="L2784" t="s">
        <v>128</v>
      </c>
      <c r="M2784">
        <v>1</v>
      </c>
      <c r="N2784" s="47">
        <v>212</v>
      </c>
      <c r="O2784" s="47">
        <v>0</v>
      </c>
      <c r="P2784" s="47">
        <v>0</v>
      </c>
      <c r="Q2784" s="47">
        <v>0</v>
      </c>
      <c r="R2784" s="47">
        <v>0</v>
      </c>
      <c r="S2784" s="47">
        <v>212</v>
      </c>
      <c r="T2784" s="47">
        <v>198</v>
      </c>
      <c r="U2784" s="47">
        <v>198</v>
      </c>
      <c r="V2784" t="s">
        <v>71</v>
      </c>
      <c r="W2784" t="s">
        <v>72</v>
      </c>
      <c r="X2784"/>
      <c r="Y2784" t="s">
        <v>240</v>
      </c>
      <c r="Z2784" s="43" t="str">
        <f>Raw_data[[#This Row],[Month]]&amp;Raw_data[[#This Row],[Locations]]&amp;Raw_data[[#This Row],[Looker2]]</f>
        <v>45292MontroseIOP</v>
      </c>
      <c r="AA2784" s="44" t="str">
        <f>IFERROR(VLOOKUP(Raw_data[[#This Row],[Description]],'LU Table'!$A$1:$B$50,2,0),"")</f>
        <v>IOP</v>
      </c>
      <c r="AB2784" s="44" t="str">
        <f>TRIM(MID(Raw_data[[#This Row],[Location]],LEN("Positive Recovery- ")+1,LEN(Raw_data[[#This Row],[Location]])))</f>
        <v>Montrose</v>
      </c>
      <c r="AC2784" s="45">
        <f t="shared" si="44"/>
        <v>45292</v>
      </c>
      <c r="AD2784" s="44" t="str">
        <f>VLOOKUP(Raw_data[[#This Row],[Locations]]&amp;Raw_data[[#This Row],[Looker2]],Category!A:E,5,0)</f>
        <v>Company Owned</v>
      </c>
      <c r="AE2784" s="44" t="str">
        <f>Raw_data[[#This Row],[Locations]]&amp;Raw_data[[#This Row],[Looker2]]</f>
        <v>MontroseIOP</v>
      </c>
    </row>
    <row r="2785" spans="1:31">
      <c r="A2785" s="15">
        <v>45320</v>
      </c>
      <c r="B2785" s="15">
        <v>45316</v>
      </c>
      <c r="C2785" t="s">
        <v>9</v>
      </c>
      <c r="D2785">
        <v>209471</v>
      </c>
      <c r="E2785" t="s">
        <v>73</v>
      </c>
      <c r="F2785" t="s">
        <v>398</v>
      </c>
      <c r="G2785" t="s">
        <v>399</v>
      </c>
      <c r="H2785" t="s">
        <v>160</v>
      </c>
      <c r="I2785" t="s">
        <v>232</v>
      </c>
      <c r="J2785" t="s">
        <v>94</v>
      </c>
      <c r="K2785" t="s">
        <v>76</v>
      </c>
      <c r="L2785" t="s">
        <v>128</v>
      </c>
      <c r="M2785">
        <v>1</v>
      </c>
      <c r="N2785" s="47">
        <v>215</v>
      </c>
      <c r="O2785" s="47">
        <v>0</v>
      </c>
      <c r="P2785" s="47">
        <v>0</v>
      </c>
      <c r="Q2785" s="47">
        <v>0</v>
      </c>
      <c r="R2785" s="47">
        <v>0</v>
      </c>
      <c r="S2785" s="47">
        <v>215</v>
      </c>
      <c r="T2785" s="47">
        <v>193.5</v>
      </c>
      <c r="U2785" s="47">
        <v>193.5</v>
      </c>
      <c r="V2785" t="s">
        <v>71</v>
      </c>
      <c r="W2785" t="s">
        <v>72</v>
      </c>
      <c r="X2785"/>
      <c r="Y2785" t="s">
        <v>240</v>
      </c>
      <c r="Z2785" s="43" t="str">
        <f>Raw_data[[#This Row],[Month]]&amp;Raw_data[[#This Row],[Locations]]&amp;Raw_data[[#This Row],[Looker2]]</f>
        <v>45292MontroseIOP</v>
      </c>
      <c r="AA2785" s="44" t="str">
        <f>IFERROR(VLOOKUP(Raw_data[[#This Row],[Description]],'LU Table'!$A$1:$B$50,2,0),"")</f>
        <v>IOP</v>
      </c>
      <c r="AB2785" s="44" t="str">
        <f>TRIM(MID(Raw_data[[#This Row],[Location]],LEN("Positive Recovery- ")+1,LEN(Raw_data[[#This Row],[Location]])))</f>
        <v>Montrose</v>
      </c>
      <c r="AC2785" s="45">
        <f t="shared" si="44"/>
        <v>45292</v>
      </c>
      <c r="AD2785" s="44" t="str">
        <f>VLOOKUP(Raw_data[[#This Row],[Locations]]&amp;Raw_data[[#This Row],[Looker2]],Category!A:E,5,0)</f>
        <v>Company Owned</v>
      </c>
      <c r="AE2785" s="44" t="str">
        <f>Raw_data[[#This Row],[Locations]]&amp;Raw_data[[#This Row],[Looker2]]</f>
        <v>MontroseIOP</v>
      </c>
    </row>
    <row r="2786" spans="1:31">
      <c r="A2786" s="15">
        <v>45320</v>
      </c>
      <c r="B2786" s="15">
        <v>45316</v>
      </c>
      <c r="C2786" t="s">
        <v>9</v>
      </c>
      <c r="D2786">
        <v>209472</v>
      </c>
      <c r="E2786" t="s">
        <v>106</v>
      </c>
      <c r="F2786" t="s">
        <v>354</v>
      </c>
      <c r="G2786" t="s">
        <v>355</v>
      </c>
      <c r="H2786" t="s">
        <v>160</v>
      </c>
      <c r="I2786" t="s">
        <v>232</v>
      </c>
      <c r="J2786" t="s">
        <v>96</v>
      </c>
      <c r="K2786" t="s">
        <v>76</v>
      </c>
      <c r="L2786" t="s">
        <v>128</v>
      </c>
      <c r="M2786">
        <v>1</v>
      </c>
      <c r="N2786" s="47">
        <v>169</v>
      </c>
      <c r="O2786" s="47">
        <v>0</v>
      </c>
      <c r="P2786" s="47">
        <v>0</v>
      </c>
      <c r="Q2786" s="47">
        <v>0</v>
      </c>
      <c r="R2786" s="47">
        <v>0</v>
      </c>
      <c r="S2786" s="47">
        <v>169</v>
      </c>
      <c r="T2786" s="47">
        <v>152.1</v>
      </c>
      <c r="U2786" s="47">
        <v>152.1</v>
      </c>
      <c r="V2786" t="s">
        <v>71</v>
      </c>
      <c r="W2786" t="s">
        <v>72</v>
      </c>
      <c r="X2786"/>
      <c r="Y2786" t="s">
        <v>240</v>
      </c>
      <c r="Z2786" s="43" t="str">
        <f>Raw_data[[#This Row],[Month]]&amp;Raw_data[[#This Row],[Locations]]&amp;Raw_data[[#This Row],[Looker2]]</f>
        <v>45292MontroseIOP</v>
      </c>
      <c r="AA2786" s="44" t="str">
        <f>IFERROR(VLOOKUP(Raw_data[[#This Row],[Description]],'LU Table'!$A$1:$B$50,2,0),"")</f>
        <v>IOP</v>
      </c>
      <c r="AB2786" s="44" t="str">
        <f>TRIM(MID(Raw_data[[#This Row],[Location]],LEN("Positive Recovery- ")+1,LEN(Raw_data[[#This Row],[Location]])))</f>
        <v>Montrose</v>
      </c>
      <c r="AC2786" s="45">
        <f t="shared" si="44"/>
        <v>45292</v>
      </c>
      <c r="AD2786" s="44" t="str">
        <f>VLOOKUP(Raw_data[[#This Row],[Locations]]&amp;Raw_data[[#This Row],[Looker2]],Category!A:E,5,0)</f>
        <v>Company Owned</v>
      </c>
      <c r="AE2786" s="44" t="str">
        <f>Raw_data[[#This Row],[Locations]]&amp;Raw_data[[#This Row],[Looker2]]</f>
        <v>MontroseIOP</v>
      </c>
    </row>
    <row r="2787" spans="1:31">
      <c r="A2787" s="15">
        <v>45320</v>
      </c>
      <c r="B2787" s="15">
        <v>45316</v>
      </c>
      <c r="C2787" t="s">
        <v>9</v>
      </c>
      <c r="D2787">
        <v>209473</v>
      </c>
      <c r="E2787" t="s">
        <v>939</v>
      </c>
      <c r="F2787" t="s">
        <v>321</v>
      </c>
      <c r="G2787" t="s">
        <v>940</v>
      </c>
      <c r="H2787" t="s">
        <v>158</v>
      </c>
      <c r="I2787" t="s">
        <v>232</v>
      </c>
      <c r="J2787" t="s">
        <v>88</v>
      </c>
      <c r="K2787" t="s">
        <v>76</v>
      </c>
      <c r="L2787" t="s">
        <v>128</v>
      </c>
      <c r="M2787">
        <v>1</v>
      </c>
      <c r="N2787" s="47">
        <v>250</v>
      </c>
      <c r="O2787" s="47">
        <v>0</v>
      </c>
      <c r="P2787" s="47">
        <v>0</v>
      </c>
      <c r="Q2787" s="47">
        <v>0</v>
      </c>
      <c r="R2787" s="47">
        <v>0</v>
      </c>
      <c r="S2787" s="47">
        <v>250</v>
      </c>
      <c r="T2787" s="47">
        <v>225</v>
      </c>
      <c r="U2787" s="47">
        <v>225</v>
      </c>
      <c r="V2787" t="s">
        <v>71</v>
      </c>
      <c r="W2787" t="s">
        <v>72</v>
      </c>
      <c r="X2787"/>
      <c r="Y2787" t="s">
        <v>240</v>
      </c>
      <c r="Z2787" s="43" t="str">
        <f>Raw_data[[#This Row],[Month]]&amp;Raw_data[[#This Row],[Locations]]&amp;Raw_data[[#This Row],[Looker2]]</f>
        <v>45292MontroseIOP</v>
      </c>
      <c r="AA2787" s="44" t="str">
        <f>IFERROR(VLOOKUP(Raw_data[[#This Row],[Description]],'LU Table'!$A$1:$B$50,2,0),"")</f>
        <v>IOP</v>
      </c>
      <c r="AB2787" s="44" t="str">
        <f>TRIM(MID(Raw_data[[#This Row],[Location]],LEN("Positive Recovery- ")+1,LEN(Raw_data[[#This Row],[Location]])))</f>
        <v>Montrose</v>
      </c>
      <c r="AC2787" s="45">
        <f t="shared" si="44"/>
        <v>45292</v>
      </c>
      <c r="AD2787" s="44" t="str">
        <f>VLOOKUP(Raw_data[[#This Row],[Locations]]&amp;Raw_data[[#This Row],[Looker2]],Category!A:E,5,0)</f>
        <v>Company Owned</v>
      </c>
      <c r="AE2787" s="44" t="str">
        <f>Raw_data[[#This Row],[Locations]]&amp;Raw_data[[#This Row],[Looker2]]</f>
        <v>MontroseIOP</v>
      </c>
    </row>
    <row r="2788" spans="1:31">
      <c r="A2788" s="15">
        <v>45320</v>
      </c>
      <c r="B2788" s="15">
        <v>45316</v>
      </c>
      <c r="C2788" t="s">
        <v>9</v>
      </c>
      <c r="D2788">
        <v>209474</v>
      </c>
      <c r="E2788" t="s">
        <v>698</v>
      </c>
      <c r="F2788" t="s">
        <v>260</v>
      </c>
      <c r="G2788" t="s">
        <v>436</v>
      </c>
      <c r="H2788" t="s">
        <v>160</v>
      </c>
      <c r="I2788" t="s">
        <v>232</v>
      </c>
      <c r="J2788" t="s">
        <v>95</v>
      </c>
      <c r="K2788" t="s">
        <v>76</v>
      </c>
      <c r="L2788" t="s">
        <v>128</v>
      </c>
      <c r="M2788">
        <v>1</v>
      </c>
      <c r="N2788" s="47">
        <v>130</v>
      </c>
      <c r="O2788" s="47">
        <v>0</v>
      </c>
      <c r="P2788" s="47">
        <v>0</v>
      </c>
      <c r="Q2788" s="47">
        <v>0</v>
      </c>
      <c r="R2788" s="47">
        <v>0</v>
      </c>
      <c r="S2788" s="47">
        <v>130</v>
      </c>
      <c r="T2788" s="47">
        <v>117</v>
      </c>
      <c r="U2788" s="47">
        <v>117</v>
      </c>
      <c r="V2788" t="s">
        <v>71</v>
      </c>
      <c r="W2788" t="s">
        <v>72</v>
      </c>
      <c r="X2788"/>
      <c r="Y2788" t="s">
        <v>240</v>
      </c>
      <c r="Z2788" s="43" t="str">
        <f>Raw_data[[#This Row],[Month]]&amp;Raw_data[[#This Row],[Locations]]&amp;Raw_data[[#This Row],[Looker2]]</f>
        <v>45292MontroseIOP</v>
      </c>
      <c r="AA2788" s="44" t="str">
        <f>IFERROR(VLOOKUP(Raw_data[[#This Row],[Description]],'LU Table'!$A$1:$B$50,2,0),"")</f>
        <v>IOP</v>
      </c>
      <c r="AB2788" s="44" t="str">
        <f>TRIM(MID(Raw_data[[#This Row],[Location]],LEN("Positive Recovery- ")+1,LEN(Raw_data[[#This Row],[Location]])))</f>
        <v>Montrose</v>
      </c>
      <c r="AC2788" s="45">
        <f t="shared" si="44"/>
        <v>45292</v>
      </c>
      <c r="AD2788" s="44" t="str">
        <f>VLOOKUP(Raw_data[[#This Row],[Locations]]&amp;Raw_data[[#This Row],[Looker2]],Category!A:E,5,0)</f>
        <v>Company Owned</v>
      </c>
      <c r="AE2788" s="44" t="str">
        <f>Raw_data[[#This Row],[Locations]]&amp;Raw_data[[#This Row],[Looker2]]</f>
        <v>MontroseIOP</v>
      </c>
    </row>
    <row r="2789" spans="1:31">
      <c r="A2789" s="15">
        <v>45320</v>
      </c>
      <c r="B2789" s="15">
        <v>45316</v>
      </c>
      <c r="C2789" t="s">
        <v>9</v>
      </c>
      <c r="D2789">
        <v>209475</v>
      </c>
      <c r="E2789" t="s">
        <v>708</v>
      </c>
      <c r="F2789" t="s">
        <v>449</v>
      </c>
      <c r="G2789" t="s">
        <v>709</v>
      </c>
      <c r="H2789" t="s">
        <v>158</v>
      </c>
      <c r="I2789" t="s">
        <v>232</v>
      </c>
      <c r="J2789" t="s">
        <v>87</v>
      </c>
      <c r="K2789" t="s">
        <v>76</v>
      </c>
      <c r="L2789" t="s">
        <v>128</v>
      </c>
      <c r="M2789">
        <v>1</v>
      </c>
      <c r="N2789" s="47">
        <v>275</v>
      </c>
      <c r="O2789" s="47">
        <v>0</v>
      </c>
      <c r="P2789" s="47">
        <v>0</v>
      </c>
      <c r="Q2789" s="47">
        <v>0</v>
      </c>
      <c r="R2789" s="47">
        <v>0</v>
      </c>
      <c r="S2789" s="47">
        <v>275</v>
      </c>
      <c r="T2789" s="47">
        <v>247.5</v>
      </c>
      <c r="U2789" s="47">
        <v>247.5</v>
      </c>
      <c r="V2789" t="s">
        <v>71</v>
      </c>
      <c r="W2789" t="s">
        <v>72</v>
      </c>
      <c r="X2789"/>
      <c r="Y2789" t="s">
        <v>240</v>
      </c>
      <c r="Z2789" s="43" t="str">
        <f>Raw_data[[#This Row],[Month]]&amp;Raw_data[[#This Row],[Locations]]&amp;Raw_data[[#This Row],[Looker2]]</f>
        <v>45292MontroseIOP</v>
      </c>
      <c r="AA2789" s="44" t="str">
        <f>IFERROR(VLOOKUP(Raw_data[[#This Row],[Description]],'LU Table'!$A$1:$B$50,2,0),"")</f>
        <v>IOP</v>
      </c>
      <c r="AB2789" s="44" t="str">
        <f>TRIM(MID(Raw_data[[#This Row],[Location]],LEN("Positive Recovery- ")+1,LEN(Raw_data[[#This Row],[Location]])))</f>
        <v>Montrose</v>
      </c>
      <c r="AC2789" s="45">
        <f t="shared" si="44"/>
        <v>45292</v>
      </c>
      <c r="AD2789" s="44" t="str">
        <f>VLOOKUP(Raw_data[[#This Row],[Locations]]&amp;Raw_data[[#This Row],[Looker2]],Category!A:E,5,0)</f>
        <v>Company Owned</v>
      </c>
      <c r="AE2789" s="44" t="str">
        <f>Raw_data[[#This Row],[Locations]]&amp;Raw_data[[#This Row],[Looker2]]</f>
        <v>MontroseIOP</v>
      </c>
    </row>
    <row r="2790" spans="1:31">
      <c r="A2790" s="15">
        <v>45320</v>
      </c>
      <c r="B2790" s="15">
        <v>45316</v>
      </c>
      <c r="C2790" t="s">
        <v>9</v>
      </c>
      <c r="D2790">
        <v>209476</v>
      </c>
      <c r="E2790" t="s">
        <v>985</v>
      </c>
      <c r="F2790" t="s">
        <v>324</v>
      </c>
      <c r="G2790" t="s">
        <v>393</v>
      </c>
      <c r="H2790" t="s">
        <v>158</v>
      </c>
      <c r="I2790" t="s">
        <v>232</v>
      </c>
      <c r="J2790" t="s">
        <v>87</v>
      </c>
      <c r="K2790" t="s">
        <v>62</v>
      </c>
      <c r="L2790" t="s">
        <v>128</v>
      </c>
      <c r="M2790">
        <v>1</v>
      </c>
      <c r="N2790" s="47">
        <v>275</v>
      </c>
      <c r="O2790" s="47">
        <v>0</v>
      </c>
      <c r="P2790" s="47">
        <v>0</v>
      </c>
      <c r="Q2790" s="47">
        <v>0</v>
      </c>
      <c r="R2790" s="47">
        <v>0</v>
      </c>
      <c r="S2790" s="47">
        <v>275</v>
      </c>
      <c r="T2790" s="47">
        <v>247.5</v>
      </c>
      <c r="U2790" s="47">
        <v>247.5</v>
      </c>
      <c r="V2790" t="s">
        <v>71</v>
      </c>
      <c r="W2790" t="s">
        <v>72</v>
      </c>
      <c r="X2790"/>
      <c r="Y2790" t="s">
        <v>240</v>
      </c>
      <c r="Z2790" s="43" t="str">
        <f>Raw_data[[#This Row],[Month]]&amp;Raw_data[[#This Row],[Locations]]&amp;Raw_data[[#This Row],[Looker2]]</f>
        <v>45292SugarlandIOP</v>
      </c>
      <c r="AA2790" s="44" t="str">
        <f>IFERROR(VLOOKUP(Raw_data[[#This Row],[Description]],'LU Table'!$A$1:$B$50,2,0),"")</f>
        <v>IOP</v>
      </c>
      <c r="AB2790" s="44" t="str">
        <f>TRIM(MID(Raw_data[[#This Row],[Location]],LEN("Positive Recovery- ")+1,LEN(Raw_data[[#This Row],[Location]])))</f>
        <v>Sugarland</v>
      </c>
      <c r="AC2790" s="45">
        <f t="shared" si="44"/>
        <v>45292</v>
      </c>
      <c r="AD2790" s="44" t="str">
        <f>VLOOKUP(Raw_data[[#This Row],[Locations]]&amp;Raw_data[[#This Row],[Looker2]],Category!A:E,5,0)</f>
        <v>Affiliate</v>
      </c>
      <c r="AE2790" s="44" t="str">
        <f>Raw_data[[#This Row],[Locations]]&amp;Raw_data[[#This Row],[Looker2]]</f>
        <v>SugarlandIOP</v>
      </c>
    </row>
    <row r="2791" spans="1:31">
      <c r="A2791" s="15">
        <v>45320</v>
      </c>
      <c r="B2791" s="15">
        <v>45316</v>
      </c>
      <c r="C2791" t="s">
        <v>9</v>
      </c>
      <c r="D2791">
        <v>209477</v>
      </c>
      <c r="E2791" t="s">
        <v>934</v>
      </c>
      <c r="F2791" t="s">
        <v>358</v>
      </c>
      <c r="G2791" t="s">
        <v>935</v>
      </c>
      <c r="H2791" t="s">
        <v>158</v>
      </c>
      <c r="I2791" t="s">
        <v>232</v>
      </c>
      <c r="J2791" t="s">
        <v>88</v>
      </c>
      <c r="K2791" t="s">
        <v>62</v>
      </c>
      <c r="L2791" t="s">
        <v>128</v>
      </c>
      <c r="M2791">
        <v>1</v>
      </c>
      <c r="N2791" s="47">
        <v>250</v>
      </c>
      <c r="O2791" s="47">
        <v>0</v>
      </c>
      <c r="P2791" s="47">
        <v>0</v>
      </c>
      <c r="Q2791" s="47">
        <v>0</v>
      </c>
      <c r="R2791" s="47">
        <v>0</v>
      </c>
      <c r="S2791" s="47">
        <v>250</v>
      </c>
      <c r="T2791" s="47">
        <v>225</v>
      </c>
      <c r="U2791" s="47">
        <v>225</v>
      </c>
      <c r="V2791" t="s">
        <v>71</v>
      </c>
      <c r="W2791" t="s">
        <v>72</v>
      </c>
      <c r="X2791"/>
      <c r="Y2791" t="s">
        <v>240</v>
      </c>
      <c r="Z2791" s="43" t="str">
        <f>Raw_data[[#This Row],[Month]]&amp;Raw_data[[#This Row],[Locations]]&amp;Raw_data[[#This Row],[Looker2]]</f>
        <v>45292SugarlandIOP</v>
      </c>
      <c r="AA2791" s="44" t="str">
        <f>IFERROR(VLOOKUP(Raw_data[[#This Row],[Description]],'LU Table'!$A$1:$B$50,2,0),"")</f>
        <v>IOP</v>
      </c>
      <c r="AB2791" s="44" t="str">
        <f>TRIM(MID(Raw_data[[#This Row],[Location]],LEN("Positive Recovery- ")+1,LEN(Raw_data[[#This Row],[Location]])))</f>
        <v>Sugarland</v>
      </c>
      <c r="AC2791" s="45">
        <f t="shared" si="44"/>
        <v>45292</v>
      </c>
      <c r="AD2791" s="44" t="str">
        <f>VLOOKUP(Raw_data[[#This Row],[Locations]]&amp;Raw_data[[#This Row],[Looker2]],Category!A:E,5,0)</f>
        <v>Affiliate</v>
      </c>
      <c r="AE2791" s="44" t="str">
        <f>Raw_data[[#This Row],[Locations]]&amp;Raw_data[[#This Row],[Looker2]]</f>
        <v>SugarlandIOP</v>
      </c>
    </row>
    <row r="2792" spans="1:31">
      <c r="A2792" s="15">
        <v>45320</v>
      </c>
      <c r="B2792" s="15">
        <v>45316</v>
      </c>
      <c r="C2792" t="s">
        <v>9</v>
      </c>
      <c r="D2792">
        <v>209478</v>
      </c>
      <c r="E2792" t="s">
        <v>1087</v>
      </c>
      <c r="F2792" t="s">
        <v>1088</v>
      </c>
      <c r="G2792" t="s">
        <v>317</v>
      </c>
      <c r="H2792" t="s">
        <v>158</v>
      </c>
      <c r="I2792" t="s">
        <v>232</v>
      </c>
      <c r="J2792" t="s">
        <v>88</v>
      </c>
      <c r="K2792" t="s">
        <v>62</v>
      </c>
      <c r="L2792" t="s">
        <v>128</v>
      </c>
      <c r="M2792">
        <v>1</v>
      </c>
      <c r="N2792" s="47">
        <v>250</v>
      </c>
      <c r="O2792" s="47">
        <v>0</v>
      </c>
      <c r="P2792" s="47">
        <v>0</v>
      </c>
      <c r="Q2792" s="47">
        <v>0</v>
      </c>
      <c r="R2792" s="47">
        <v>0</v>
      </c>
      <c r="S2792" s="47">
        <v>250</v>
      </c>
      <c r="T2792" s="47">
        <v>225</v>
      </c>
      <c r="U2792" s="47">
        <v>225</v>
      </c>
      <c r="V2792" t="s">
        <v>71</v>
      </c>
      <c r="W2792" t="s">
        <v>72</v>
      </c>
      <c r="X2792"/>
      <c r="Y2792" t="s">
        <v>240</v>
      </c>
      <c r="Z2792" s="43" t="str">
        <f>Raw_data[[#This Row],[Month]]&amp;Raw_data[[#This Row],[Locations]]&amp;Raw_data[[#This Row],[Looker2]]</f>
        <v>45292SugarlandIOP</v>
      </c>
      <c r="AA2792" s="44" t="str">
        <f>IFERROR(VLOOKUP(Raw_data[[#This Row],[Description]],'LU Table'!$A$1:$B$50,2,0),"")</f>
        <v>IOP</v>
      </c>
      <c r="AB2792" s="44" t="str">
        <f>TRIM(MID(Raw_data[[#This Row],[Location]],LEN("Positive Recovery- ")+1,LEN(Raw_data[[#This Row],[Location]])))</f>
        <v>Sugarland</v>
      </c>
      <c r="AC2792" s="45">
        <f t="shared" si="44"/>
        <v>45292</v>
      </c>
      <c r="AD2792" s="44" t="str">
        <f>VLOOKUP(Raw_data[[#This Row],[Locations]]&amp;Raw_data[[#This Row],[Looker2]],Category!A:E,5,0)</f>
        <v>Affiliate</v>
      </c>
      <c r="AE2792" s="44" t="str">
        <f>Raw_data[[#This Row],[Locations]]&amp;Raw_data[[#This Row],[Looker2]]</f>
        <v>SugarlandIOP</v>
      </c>
    </row>
    <row r="2793" spans="1:31">
      <c r="A2793" s="15">
        <v>45320</v>
      </c>
      <c r="B2793" s="15">
        <v>45316</v>
      </c>
      <c r="C2793" t="s">
        <v>9</v>
      </c>
      <c r="D2793">
        <v>209479</v>
      </c>
      <c r="E2793" t="s">
        <v>190</v>
      </c>
      <c r="F2793" t="s">
        <v>425</v>
      </c>
      <c r="G2793" t="s">
        <v>522</v>
      </c>
      <c r="H2793" t="s">
        <v>160</v>
      </c>
      <c r="I2793" t="s">
        <v>232</v>
      </c>
      <c r="J2793" t="s">
        <v>95</v>
      </c>
      <c r="K2793" t="s">
        <v>62</v>
      </c>
      <c r="L2793" t="s">
        <v>128</v>
      </c>
      <c r="M2793">
        <v>1</v>
      </c>
      <c r="N2793" s="47">
        <v>130</v>
      </c>
      <c r="O2793" s="47">
        <v>0</v>
      </c>
      <c r="P2793" s="47">
        <v>0</v>
      </c>
      <c r="Q2793" s="47">
        <v>0</v>
      </c>
      <c r="R2793" s="47">
        <v>0</v>
      </c>
      <c r="S2793" s="47">
        <v>0</v>
      </c>
      <c r="T2793" s="47">
        <v>117</v>
      </c>
      <c r="U2793" s="47">
        <v>19.5</v>
      </c>
      <c r="V2793" t="s">
        <v>71</v>
      </c>
      <c r="W2793" t="s">
        <v>72</v>
      </c>
      <c r="X2793"/>
      <c r="Y2793" t="s">
        <v>240</v>
      </c>
      <c r="Z2793" s="43" t="str">
        <f>Raw_data[[#This Row],[Month]]&amp;Raw_data[[#This Row],[Locations]]&amp;Raw_data[[#This Row],[Looker2]]</f>
        <v>45292SugarlandIOP</v>
      </c>
      <c r="AA2793" s="44" t="str">
        <f>IFERROR(VLOOKUP(Raw_data[[#This Row],[Description]],'LU Table'!$A$1:$B$50,2,0),"")</f>
        <v>IOP</v>
      </c>
      <c r="AB2793" s="44" t="str">
        <f>TRIM(MID(Raw_data[[#This Row],[Location]],LEN("Positive Recovery- ")+1,LEN(Raw_data[[#This Row],[Location]])))</f>
        <v>Sugarland</v>
      </c>
      <c r="AC2793" s="45">
        <f t="shared" si="44"/>
        <v>45292</v>
      </c>
      <c r="AD2793" s="44" t="str">
        <f>VLOOKUP(Raw_data[[#This Row],[Locations]]&amp;Raw_data[[#This Row],[Looker2]],Category!A:E,5,0)</f>
        <v>Affiliate</v>
      </c>
      <c r="AE2793" s="44" t="str">
        <f>Raw_data[[#This Row],[Locations]]&amp;Raw_data[[#This Row],[Looker2]]</f>
        <v>SugarlandIOP</v>
      </c>
    </row>
    <row r="2794" spans="1:31">
      <c r="A2794" s="15">
        <v>45320</v>
      </c>
      <c r="B2794" s="15">
        <v>45316</v>
      </c>
      <c r="C2794" t="s">
        <v>9</v>
      </c>
      <c r="D2794">
        <v>209480</v>
      </c>
      <c r="E2794" t="s">
        <v>118</v>
      </c>
      <c r="F2794" t="s">
        <v>287</v>
      </c>
      <c r="G2794" t="s">
        <v>347</v>
      </c>
      <c r="H2794" t="s">
        <v>160</v>
      </c>
      <c r="I2794" t="s">
        <v>232</v>
      </c>
      <c r="J2794" t="s">
        <v>95</v>
      </c>
      <c r="K2794" t="s">
        <v>62</v>
      </c>
      <c r="L2794" t="s">
        <v>128</v>
      </c>
      <c r="M2794">
        <v>1</v>
      </c>
      <c r="N2794" s="47">
        <v>130</v>
      </c>
      <c r="O2794" s="47">
        <v>0</v>
      </c>
      <c r="P2794" s="47">
        <v>0</v>
      </c>
      <c r="Q2794" s="47">
        <v>0</v>
      </c>
      <c r="R2794" s="47">
        <v>0</v>
      </c>
      <c r="S2794" s="47">
        <v>0</v>
      </c>
      <c r="T2794" s="47">
        <v>117</v>
      </c>
      <c r="U2794" s="47">
        <v>19.5</v>
      </c>
      <c r="V2794" t="s">
        <v>71</v>
      </c>
      <c r="W2794" t="s">
        <v>72</v>
      </c>
      <c r="X2794"/>
      <c r="Y2794" t="s">
        <v>240</v>
      </c>
      <c r="Z2794" s="43" t="str">
        <f>Raw_data[[#This Row],[Month]]&amp;Raw_data[[#This Row],[Locations]]&amp;Raw_data[[#This Row],[Looker2]]</f>
        <v>45292SugarlandIOP</v>
      </c>
      <c r="AA2794" s="44" t="str">
        <f>IFERROR(VLOOKUP(Raw_data[[#This Row],[Description]],'LU Table'!$A$1:$B$50,2,0),"")</f>
        <v>IOP</v>
      </c>
      <c r="AB2794" s="44" t="str">
        <f>TRIM(MID(Raw_data[[#This Row],[Location]],LEN("Positive Recovery- ")+1,LEN(Raw_data[[#This Row],[Location]])))</f>
        <v>Sugarland</v>
      </c>
      <c r="AC2794" s="45">
        <f t="shared" si="44"/>
        <v>45292</v>
      </c>
      <c r="AD2794" s="44" t="str">
        <f>VLOOKUP(Raw_data[[#This Row],[Locations]]&amp;Raw_data[[#This Row],[Looker2]],Category!A:E,5,0)</f>
        <v>Affiliate</v>
      </c>
      <c r="AE2794" s="44" t="str">
        <f>Raw_data[[#This Row],[Locations]]&amp;Raw_data[[#This Row],[Looker2]]</f>
        <v>SugarlandIOP</v>
      </c>
    </row>
    <row r="2795" spans="1:31">
      <c r="A2795" s="15">
        <v>45320</v>
      </c>
      <c r="B2795" s="15">
        <v>45316</v>
      </c>
      <c r="C2795" t="s">
        <v>9</v>
      </c>
      <c r="D2795">
        <v>209481</v>
      </c>
      <c r="E2795" t="s">
        <v>1143</v>
      </c>
      <c r="F2795" t="s">
        <v>1144</v>
      </c>
      <c r="G2795" t="s">
        <v>1145</v>
      </c>
      <c r="H2795" t="s">
        <v>159</v>
      </c>
      <c r="I2795" t="s">
        <v>232</v>
      </c>
      <c r="J2795" t="s">
        <v>88</v>
      </c>
      <c r="K2795" t="s">
        <v>62</v>
      </c>
      <c r="L2795" t="s">
        <v>128</v>
      </c>
      <c r="M2795">
        <v>1</v>
      </c>
      <c r="N2795" s="47">
        <v>250</v>
      </c>
      <c r="O2795" s="47">
        <v>0</v>
      </c>
      <c r="P2795" s="47">
        <v>0</v>
      </c>
      <c r="Q2795" s="47">
        <v>0</v>
      </c>
      <c r="R2795" s="47">
        <v>0</v>
      </c>
      <c r="S2795" s="47">
        <v>250</v>
      </c>
      <c r="T2795" s="47">
        <v>225</v>
      </c>
      <c r="U2795" s="47">
        <v>225</v>
      </c>
      <c r="V2795" t="s">
        <v>71</v>
      </c>
      <c r="W2795" t="s">
        <v>72</v>
      </c>
      <c r="X2795"/>
      <c r="Y2795" t="s">
        <v>240</v>
      </c>
      <c r="Z2795" s="43" t="str">
        <f>Raw_data[[#This Row],[Month]]&amp;Raw_data[[#This Row],[Locations]]&amp;Raw_data[[#This Row],[Looker2]]</f>
        <v>45292SugarlandIOP</v>
      </c>
      <c r="AA2795" s="44" t="str">
        <f>IFERROR(VLOOKUP(Raw_data[[#This Row],[Description]],'LU Table'!$A$1:$B$50,2,0),"")</f>
        <v>IOP</v>
      </c>
      <c r="AB2795" s="44" t="str">
        <f>TRIM(MID(Raw_data[[#This Row],[Location]],LEN("Positive Recovery- ")+1,LEN(Raw_data[[#This Row],[Location]])))</f>
        <v>Sugarland</v>
      </c>
      <c r="AC2795" s="45">
        <f t="shared" si="44"/>
        <v>45292</v>
      </c>
      <c r="AD2795" s="44" t="str">
        <f>VLOOKUP(Raw_data[[#This Row],[Locations]]&amp;Raw_data[[#This Row],[Looker2]],Category!A:E,5,0)</f>
        <v>Affiliate</v>
      </c>
      <c r="AE2795" s="44" t="str">
        <f>Raw_data[[#This Row],[Locations]]&amp;Raw_data[[#This Row],[Looker2]]</f>
        <v>SugarlandIOP</v>
      </c>
    </row>
    <row r="2796" spans="1:31">
      <c r="A2796" s="15">
        <v>45320</v>
      </c>
      <c r="B2796" s="15">
        <v>45316</v>
      </c>
      <c r="C2796" t="s">
        <v>9</v>
      </c>
      <c r="D2796">
        <v>209482</v>
      </c>
      <c r="E2796" t="s">
        <v>633</v>
      </c>
      <c r="F2796" t="s">
        <v>563</v>
      </c>
      <c r="G2796" t="s">
        <v>634</v>
      </c>
      <c r="H2796" t="s">
        <v>167</v>
      </c>
      <c r="I2796"/>
      <c r="J2796" t="s">
        <v>87</v>
      </c>
      <c r="K2796" t="s">
        <v>19</v>
      </c>
      <c r="L2796" t="s">
        <v>129</v>
      </c>
      <c r="M2796">
        <v>1</v>
      </c>
      <c r="N2796" s="47">
        <v>425</v>
      </c>
      <c r="O2796" s="47">
        <v>0</v>
      </c>
      <c r="P2796" s="47">
        <v>0</v>
      </c>
      <c r="Q2796" s="47">
        <v>0</v>
      </c>
      <c r="R2796" s="47">
        <v>0</v>
      </c>
      <c r="S2796" s="47">
        <v>425</v>
      </c>
      <c r="T2796" s="47">
        <v>425</v>
      </c>
      <c r="U2796" s="47">
        <v>425</v>
      </c>
      <c r="V2796" t="s">
        <v>71</v>
      </c>
      <c r="W2796" t="s">
        <v>72</v>
      </c>
      <c r="X2796"/>
      <c r="Y2796" t="s">
        <v>240</v>
      </c>
      <c r="Z2796" s="43" t="str">
        <f>Raw_data[[#This Row],[Month]]&amp;Raw_data[[#This Row],[Locations]]&amp;Raw_data[[#This Row],[Looker2]]</f>
        <v>45292San MarcosPHP</v>
      </c>
      <c r="AA2796" s="44" t="str">
        <f>IFERROR(VLOOKUP(Raw_data[[#This Row],[Description]],'LU Table'!$A$1:$B$50,2,0),"")</f>
        <v>PHP</v>
      </c>
      <c r="AB2796" s="44" t="str">
        <f>TRIM(MID(Raw_data[[#This Row],[Location]],LEN("Positive Recovery- ")+1,LEN(Raw_data[[#This Row],[Location]])))</f>
        <v>San Marcos</v>
      </c>
      <c r="AC2796" s="45">
        <f t="shared" si="44"/>
        <v>45292</v>
      </c>
      <c r="AD2796" s="44" t="str">
        <f>VLOOKUP(Raw_data[[#This Row],[Locations]]&amp;Raw_data[[#This Row],[Looker2]],Category!A:E,5,0)</f>
        <v>Affiliate</v>
      </c>
      <c r="AE2796" s="44" t="str">
        <f>Raw_data[[#This Row],[Locations]]&amp;Raw_data[[#This Row],[Looker2]]</f>
        <v>San MarcosPHP</v>
      </c>
    </row>
    <row r="2797" spans="1:31">
      <c r="A2797" s="15">
        <v>45320</v>
      </c>
      <c r="B2797" s="15">
        <v>45316</v>
      </c>
      <c r="C2797" t="s">
        <v>9</v>
      </c>
      <c r="D2797">
        <v>209483</v>
      </c>
      <c r="E2797" t="s">
        <v>792</v>
      </c>
      <c r="F2797" t="s">
        <v>793</v>
      </c>
      <c r="G2797" t="s">
        <v>303</v>
      </c>
      <c r="H2797" t="s">
        <v>166</v>
      </c>
      <c r="I2797" t="s">
        <v>232</v>
      </c>
      <c r="J2797" t="s">
        <v>90</v>
      </c>
      <c r="K2797" t="s">
        <v>19</v>
      </c>
      <c r="L2797" t="s">
        <v>129</v>
      </c>
      <c r="M2797">
        <v>1</v>
      </c>
      <c r="N2797" s="47">
        <v>450</v>
      </c>
      <c r="O2797" s="47">
        <v>0</v>
      </c>
      <c r="P2797" s="47">
        <v>0</v>
      </c>
      <c r="Q2797" s="47">
        <v>0</v>
      </c>
      <c r="R2797" s="47">
        <v>0</v>
      </c>
      <c r="S2797" s="47">
        <v>450</v>
      </c>
      <c r="T2797" s="47">
        <v>405</v>
      </c>
      <c r="U2797" s="47">
        <v>405</v>
      </c>
      <c r="V2797" t="s">
        <v>71</v>
      </c>
      <c r="W2797" t="s">
        <v>72</v>
      </c>
      <c r="X2797"/>
      <c r="Y2797" t="s">
        <v>240</v>
      </c>
      <c r="Z2797" s="43" t="str">
        <f>Raw_data[[#This Row],[Month]]&amp;Raw_data[[#This Row],[Locations]]&amp;Raw_data[[#This Row],[Looker2]]</f>
        <v>45292San MarcosPHP</v>
      </c>
      <c r="AA2797" s="44" t="str">
        <f>IFERROR(VLOOKUP(Raw_data[[#This Row],[Description]],'LU Table'!$A$1:$B$50,2,0),"")</f>
        <v>PHP</v>
      </c>
      <c r="AB2797" s="44" t="str">
        <f>TRIM(MID(Raw_data[[#This Row],[Location]],LEN("Positive Recovery- ")+1,LEN(Raw_data[[#This Row],[Location]])))</f>
        <v>San Marcos</v>
      </c>
      <c r="AC2797" s="45">
        <f t="shared" si="44"/>
        <v>45292</v>
      </c>
      <c r="AD2797" s="44" t="str">
        <f>VLOOKUP(Raw_data[[#This Row],[Locations]]&amp;Raw_data[[#This Row],[Looker2]],Category!A:E,5,0)</f>
        <v>Affiliate</v>
      </c>
      <c r="AE2797" s="44" t="str">
        <f>Raw_data[[#This Row],[Locations]]&amp;Raw_data[[#This Row],[Looker2]]</f>
        <v>San MarcosPHP</v>
      </c>
    </row>
    <row r="2798" spans="1:31">
      <c r="A2798" s="15">
        <v>45320</v>
      </c>
      <c r="B2798" s="15">
        <v>45316</v>
      </c>
      <c r="C2798" t="s">
        <v>9</v>
      </c>
      <c r="D2798">
        <v>209484</v>
      </c>
      <c r="E2798" t="s">
        <v>811</v>
      </c>
      <c r="F2798" t="s">
        <v>812</v>
      </c>
      <c r="G2798" t="s">
        <v>432</v>
      </c>
      <c r="H2798" t="s">
        <v>167</v>
      </c>
      <c r="I2798" t="s">
        <v>232</v>
      </c>
      <c r="J2798" t="s">
        <v>93</v>
      </c>
      <c r="K2798" t="s">
        <v>19</v>
      </c>
      <c r="L2798" t="s">
        <v>129</v>
      </c>
      <c r="M2798">
        <v>1</v>
      </c>
      <c r="N2798" s="47">
        <v>230</v>
      </c>
      <c r="O2798" s="47">
        <v>0</v>
      </c>
      <c r="P2798" s="47">
        <v>0</v>
      </c>
      <c r="Q2798" s="47">
        <v>0</v>
      </c>
      <c r="R2798" s="47">
        <v>0</v>
      </c>
      <c r="S2798" s="47">
        <v>0</v>
      </c>
      <c r="T2798" s="47">
        <v>207</v>
      </c>
      <c r="U2798" s="47">
        <v>-23</v>
      </c>
      <c r="V2798" t="s">
        <v>71</v>
      </c>
      <c r="W2798" t="s">
        <v>72</v>
      </c>
      <c r="X2798"/>
      <c r="Y2798" t="s">
        <v>240</v>
      </c>
      <c r="Z2798" s="43" t="str">
        <f>Raw_data[[#This Row],[Month]]&amp;Raw_data[[#This Row],[Locations]]&amp;Raw_data[[#This Row],[Looker2]]</f>
        <v>45292San MarcosPHP</v>
      </c>
      <c r="AA2798" s="44" t="str">
        <f>IFERROR(VLOOKUP(Raw_data[[#This Row],[Description]],'LU Table'!$A$1:$B$50,2,0),"")</f>
        <v>PHP</v>
      </c>
      <c r="AB2798" s="44" t="str">
        <f>TRIM(MID(Raw_data[[#This Row],[Location]],LEN("Positive Recovery- ")+1,LEN(Raw_data[[#This Row],[Location]])))</f>
        <v>San Marcos</v>
      </c>
      <c r="AC2798" s="45">
        <f t="shared" si="44"/>
        <v>45292</v>
      </c>
      <c r="AD2798" s="44" t="str">
        <f>VLOOKUP(Raw_data[[#This Row],[Locations]]&amp;Raw_data[[#This Row],[Looker2]],Category!A:E,5,0)</f>
        <v>Affiliate</v>
      </c>
      <c r="AE2798" s="44" t="str">
        <f>Raw_data[[#This Row],[Locations]]&amp;Raw_data[[#This Row],[Looker2]]</f>
        <v>San MarcosPHP</v>
      </c>
    </row>
    <row r="2799" spans="1:31">
      <c r="A2799" s="15">
        <v>45320</v>
      </c>
      <c r="B2799" s="15">
        <v>45316</v>
      </c>
      <c r="C2799" t="s">
        <v>9</v>
      </c>
      <c r="D2799">
        <v>209485</v>
      </c>
      <c r="E2799" t="s">
        <v>1141</v>
      </c>
      <c r="F2799" t="s">
        <v>1142</v>
      </c>
      <c r="G2799" t="s">
        <v>446</v>
      </c>
      <c r="H2799" t="s">
        <v>158</v>
      </c>
      <c r="I2799" t="s">
        <v>232</v>
      </c>
      <c r="J2799" t="s">
        <v>88</v>
      </c>
      <c r="K2799" t="s">
        <v>19</v>
      </c>
      <c r="L2799" t="s">
        <v>128</v>
      </c>
      <c r="M2799">
        <v>1</v>
      </c>
      <c r="N2799" s="47">
        <v>250</v>
      </c>
      <c r="O2799" s="47">
        <v>0</v>
      </c>
      <c r="P2799" s="47">
        <v>0</v>
      </c>
      <c r="Q2799" s="47">
        <v>0</v>
      </c>
      <c r="R2799" s="47">
        <v>0</v>
      </c>
      <c r="S2799" s="47">
        <v>0</v>
      </c>
      <c r="T2799" s="47">
        <v>225</v>
      </c>
      <c r="U2799" s="47">
        <v>-25</v>
      </c>
      <c r="V2799" t="s">
        <v>71</v>
      </c>
      <c r="W2799" t="s">
        <v>72</v>
      </c>
      <c r="X2799"/>
      <c r="Y2799" t="s">
        <v>240</v>
      </c>
      <c r="Z2799" s="43" t="str">
        <f>Raw_data[[#This Row],[Month]]&amp;Raw_data[[#This Row],[Locations]]&amp;Raw_data[[#This Row],[Looker2]]</f>
        <v>45292San MarcosIOP</v>
      </c>
      <c r="AA2799" s="44" t="str">
        <f>IFERROR(VLOOKUP(Raw_data[[#This Row],[Description]],'LU Table'!$A$1:$B$50,2,0),"")</f>
        <v>IOP</v>
      </c>
      <c r="AB2799" s="44" t="str">
        <f>TRIM(MID(Raw_data[[#This Row],[Location]],LEN("Positive Recovery- ")+1,LEN(Raw_data[[#This Row],[Location]])))</f>
        <v>San Marcos</v>
      </c>
      <c r="AC2799" s="45">
        <f t="shared" si="44"/>
        <v>45292</v>
      </c>
      <c r="AD2799" s="44" t="str">
        <f>VLOOKUP(Raw_data[[#This Row],[Locations]]&amp;Raw_data[[#This Row],[Looker2]],Category!A:E,5,0)</f>
        <v>Affiliate</v>
      </c>
      <c r="AE2799" s="44" t="str">
        <f>Raw_data[[#This Row],[Locations]]&amp;Raw_data[[#This Row],[Looker2]]</f>
        <v>San MarcosIOP</v>
      </c>
    </row>
    <row r="2800" spans="1:31">
      <c r="A2800" s="15">
        <v>45320</v>
      </c>
      <c r="B2800" s="15">
        <v>45316</v>
      </c>
      <c r="C2800" t="s">
        <v>9</v>
      </c>
      <c r="D2800">
        <v>209486</v>
      </c>
      <c r="E2800" t="s">
        <v>1066</v>
      </c>
      <c r="F2800" t="s">
        <v>284</v>
      </c>
      <c r="G2800" t="s">
        <v>406</v>
      </c>
      <c r="H2800" t="s">
        <v>160</v>
      </c>
      <c r="I2800" t="s">
        <v>232</v>
      </c>
      <c r="J2800" t="s">
        <v>94</v>
      </c>
      <c r="K2800" t="s">
        <v>19</v>
      </c>
      <c r="L2800" t="s">
        <v>128</v>
      </c>
      <c r="M2800">
        <v>1</v>
      </c>
      <c r="N2800" s="47">
        <v>215</v>
      </c>
      <c r="O2800" s="47">
        <v>0</v>
      </c>
      <c r="P2800" s="47">
        <v>0</v>
      </c>
      <c r="Q2800" s="47">
        <v>0</v>
      </c>
      <c r="R2800" s="47">
        <v>0</v>
      </c>
      <c r="S2800" s="47">
        <v>215</v>
      </c>
      <c r="T2800" s="47">
        <v>193.5</v>
      </c>
      <c r="U2800" s="47">
        <v>193.5</v>
      </c>
      <c r="V2800" t="s">
        <v>71</v>
      </c>
      <c r="W2800" t="s">
        <v>72</v>
      </c>
      <c r="X2800"/>
      <c r="Y2800" t="s">
        <v>240</v>
      </c>
      <c r="Z2800" s="43" t="str">
        <f>Raw_data[[#This Row],[Month]]&amp;Raw_data[[#This Row],[Locations]]&amp;Raw_data[[#This Row],[Looker2]]</f>
        <v>45292San MarcosIOP</v>
      </c>
      <c r="AA2800" s="44" t="str">
        <f>IFERROR(VLOOKUP(Raw_data[[#This Row],[Description]],'LU Table'!$A$1:$B$50,2,0),"")</f>
        <v>IOP</v>
      </c>
      <c r="AB2800" s="44" t="str">
        <f>TRIM(MID(Raw_data[[#This Row],[Location]],LEN("Positive Recovery- ")+1,LEN(Raw_data[[#This Row],[Location]])))</f>
        <v>San Marcos</v>
      </c>
      <c r="AC2800" s="45">
        <f t="shared" si="44"/>
        <v>45292</v>
      </c>
      <c r="AD2800" s="44" t="str">
        <f>VLOOKUP(Raw_data[[#This Row],[Locations]]&amp;Raw_data[[#This Row],[Looker2]],Category!A:E,5,0)</f>
        <v>Affiliate</v>
      </c>
      <c r="AE2800" s="44" t="str">
        <f>Raw_data[[#This Row],[Locations]]&amp;Raw_data[[#This Row],[Looker2]]</f>
        <v>San MarcosIOP</v>
      </c>
    </row>
    <row r="2801" spans="1:31">
      <c r="A2801" s="15">
        <v>45320</v>
      </c>
      <c r="B2801" s="15">
        <v>45316</v>
      </c>
      <c r="C2801" t="s">
        <v>9</v>
      </c>
      <c r="D2801">
        <v>209487</v>
      </c>
      <c r="E2801" t="s">
        <v>577</v>
      </c>
      <c r="F2801" t="s">
        <v>578</v>
      </c>
      <c r="G2801" t="s">
        <v>323</v>
      </c>
      <c r="H2801" t="s">
        <v>160</v>
      </c>
      <c r="I2801" t="s">
        <v>232</v>
      </c>
      <c r="J2801" t="s">
        <v>94</v>
      </c>
      <c r="K2801" t="s">
        <v>19</v>
      </c>
      <c r="L2801" t="s">
        <v>128</v>
      </c>
      <c r="M2801">
        <v>1</v>
      </c>
      <c r="N2801" s="47">
        <v>215</v>
      </c>
      <c r="O2801" s="47">
        <v>0</v>
      </c>
      <c r="P2801" s="47">
        <v>0</v>
      </c>
      <c r="Q2801" s="47">
        <v>0</v>
      </c>
      <c r="R2801" s="47">
        <v>0</v>
      </c>
      <c r="S2801" s="47">
        <v>215</v>
      </c>
      <c r="T2801" s="47">
        <v>193.5</v>
      </c>
      <c r="U2801" s="47">
        <v>193.5</v>
      </c>
      <c r="V2801" t="s">
        <v>71</v>
      </c>
      <c r="W2801" t="s">
        <v>72</v>
      </c>
      <c r="X2801"/>
      <c r="Y2801" t="s">
        <v>240</v>
      </c>
      <c r="Z2801" s="43" t="str">
        <f>Raw_data[[#This Row],[Month]]&amp;Raw_data[[#This Row],[Locations]]&amp;Raw_data[[#This Row],[Looker2]]</f>
        <v>45292San MarcosIOP</v>
      </c>
      <c r="AA2801" s="44" t="str">
        <f>IFERROR(VLOOKUP(Raw_data[[#This Row],[Description]],'LU Table'!$A$1:$B$50,2,0),"")</f>
        <v>IOP</v>
      </c>
      <c r="AB2801" s="44" t="str">
        <f>TRIM(MID(Raw_data[[#This Row],[Location]],LEN("Positive Recovery- ")+1,LEN(Raw_data[[#This Row],[Location]])))</f>
        <v>San Marcos</v>
      </c>
      <c r="AC2801" s="45">
        <f t="shared" si="44"/>
        <v>45292</v>
      </c>
      <c r="AD2801" s="44" t="str">
        <f>VLOOKUP(Raw_data[[#This Row],[Locations]]&amp;Raw_data[[#This Row],[Looker2]],Category!A:E,5,0)</f>
        <v>Affiliate</v>
      </c>
      <c r="AE2801" s="44" t="str">
        <f>Raw_data[[#This Row],[Locations]]&amp;Raw_data[[#This Row],[Looker2]]</f>
        <v>San MarcosIOP</v>
      </c>
    </row>
    <row r="2802" spans="1:31">
      <c r="A2802" s="15">
        <v>45320</v>
      </c>
      <c r="B2802" s="15">
        <v>45316</v>
      </c>
      <c r="C2802" t="s">
        <v>9</v>
      </c>
      <c r="D2802">
        <v>209488</v>
      </c>
      <c r="E2802" t="s">
        <v>776</v>
      </c>
      <c r="F2802" t="s">
        <v>305</v>
      </c>
      <c r="G2802" t="s">
        <v>777</v>
      </c>
      <c r="H2802" t="s">
        <v>158</v>
      </c>
      <c r="I2802" t="s">
        <v>232</v>
      </c>
      <c r="J2802" t="s">
        <v>87</v>
      </c>
      <c r="K2802" t="s">
        <v>19</v>
      </c>
      <c r="L2802" t="s">
        <v>128</v>
      </c>
      <c r="M2802">
        <v>1</v>
      </c>
      <c r="N2802" s="47">
        <v>275</v>
      </c>
      <c r="O2802" s="47">
        <v>0</v>
      </c>
      <c r="P2802" s="47">
        <v>0</v>
      </c>
      <c r="Q2802" s="47">
        <v>0</v>
      </c>
      <c r="R2802" s="47">
        <v>0</v>
      </c>
      <c r="S2802" s="47">
        <v>275</v>
      </c>
      <c r="T2802" s="47">
        <v>247.5</v>
      </c>
      <c r="U2802" s="47">
        <v>247.5</v>
      </c>
      <c r="V2802" t="s">
        <v>71</v>
      </c>
      <c r="W2802" t="s">
        <v>72</v>
      </c>
      <c r="X2802"/>
      <c r="Y2802" t="s">
        <v>240</v>
      </c>
      <c r="Z2802" s="43" t="str">
        <f>Raw_data[[#This Row],[Month]]&amp;Raw_data[[#This Row],[Locations]]&amp;Raw_data[[#This Row],[Looker2]]</f>
        <v>45292San MarcosIOP</v>
      </c>
      <c r="AA2802" s="44" t="str">
        <f>IFERROR(VLOOKUP(Raw_data[[#This Row],[Description]],'LU Table'!$A$1:$B$50,2,0),"")</f>
        <v>IOP</v>
      </c>
      <c r="AB2802" s="44" t="str">
        <f>TRIM(MID(Raw_data[[#This Row],[Location]],LEN("Positive Recovery- ")+1,LEN(Raw_data[[#This Row],[Location]])))</f>
        <v>San Marcos</v>
      </c>
      <c r="AC2802" s="45">
        <f t="shared" si="44"/>
        <v>45292</v>
      </c>
      <c r="AD2802" s="44" t="str">
        <f>VLOOKUP(Raw_data[[#This Row],[Locations]]&amp;Raw_data[[#This Row],[Looker2]],Category!A:E,5,0)</f>
        <v>Affiliate</v>
      </c>
      <c r="AE2802" s="44" t="str">
        <f>Raw_data[[#This Row],[Locations]]&amp;Raw_data[[#This Row],[Looker2]]</f>
        <v>San MarcosIOP</v>
      </c>
    </row>
    <row r="2803" spans="1:31">
      <c r="A2803" s="15">
        <v>45320</v>
      </c>
      <c r="B2803" s="15">
        <v>45316</v>
      </c>
      <c r="C2803" t="s">
        <v>9</v>
      </c>
      <c r="D2803">
        <v>209489</v>
      </c>
      <c r="E2803" t="s">
        <v>120</v>
      </c>
      <c r="F2803" t="s">
        <v>431</v>
      </c>
      <c r="G2803" t="s">
        <v>325</v>
      </c>
      <c r="H2803" t="s">
        <v>159</v>
      </c>
      <c r="I2803" t="s">
        <v>232</v>
      </c>
      <c r="J2803" t="s">
        <v>17</v>
      </c>
      <c r="K2803" t="s">
        <v>19</v>
      </c>
      <c r="L2803" t="s">
        <v>128</v>
      </c>
      <c r="M2803">
        <v>1</v>
      </c>
      <c r="N2803" s="47">
        <v>225</v>
      </c>
      <c r="O2803" s="47">
        <v>0</v>
      </c>
      <c r="P2803" s="47">
        <v>0</v>
      </c>
      <c r="Q2803" s="47">
        <v>0</v>
      </c>
      <c r="R2803" s="47">
        <v>0</v>
      </c>
      <c r="S2803" s="47">
        <v>225</v>
      </c>
      <c r="T2803" s="47">
        <v>225</v>
      </c>
      <c r="U2803" s="47">
        <v>225</v>
      </c>
      <c r="V2803" t="s">
        <v>71</v>
      </c>
      <c r="W2803" t="s">
        <v>72</v>
      </c>
      <c r="X2803"/>
      <c r="Y2803" t="s">
        <v>240</v>
      </c>
      <c r="Z2803" s="43" t="str">
        <f>Raw_data[[#This Row],[Month]]&amp;Raw_data[[#This Row],[Locations]]&amp;Raw_data[[#This Row],[Looker2]]</f>
        <v>45292San MarcosIOP</v>
      </c>
      <c r="AA2803" s="44" t="str">
        <f>IFERROR(VLOOKUP(Raw_data[[#This Row],[Description]],'LU Table'!$A$1:$B$50,2,0),"")</f>
        <v>IOP</v>
      </c>
      <c r="AB2803" s="44" t="str">
        <f>TRIM(MID(Raw_data[[#This Row],[Location]],LEN("Positive Recovery- ")+1,LEN(Raw_data[[#This Row],[Location]])))</f>
        <v>San Marcos</v>
      </c>
      <c r="AC2803" s="45">
        <f t="shared" si="44"/>
        <v>45292</v>
      </c>
      <c r="AD2803" s="44" t="str">
        <f>VLOOKUP(Raw_data[[#This Row],[Locations]]&amp;Raw_data[[#This Row],[Looker2]],Category!A:E,5,0)</f>
        <v>Affiliate</v>
      </c>
      <c r="AE2803" s="44" t="str">
        <f>Raw_data[[#This Row],[Locations]]&amp;Raw_data[[#This Row],[Looker2]]</f>
        <v>San MarcosIOP</v>
      </c>
    </row>
    <row r="2804" spans="1:31">
      <c r="A2804" s="15">
        <v>45320</v>
      </c>
      <c r="B2804" s="15">
        <v>45316</v>
      </c>
      <c r="C2804" t="s">
        <v>9</v>
      </c>
      <c r="D2804">
        <v>209490</v>
      </c>
      <c r="E2804" t="s">
        <v>685</v>
      </c>
      <c r="F2804" t="s">
        <v>305</v>
      </c>
      <c r="G2804" t="s">
        <v>280</v>
      </c>
      <c r="H2804" t="s">
        <v>158</v>
      </c>
      <c r="I2804" t="s">
        <v>232</v>
      </c>
      <c r="J2804" t="s">
        <v>103</v>
      </c>
      <c r="K2804" t="s">
        <v>19</v>
      </c>
      <c r="L2804" t="s">
        <v>128</v>
      </c>
      <c r="M2804">
        <v>1</v>
      </c>
      <c r="N2804" s="47">
        <v>250</v>
      </c>
      <c r="O2804" s="47">
        <v>0</v>
      </c>
      <c r="P2804" s="47">
        <v>0</v>
      </c>
      <c r="Q2804" s="47">
        <v>0</v>
      </c>
      <c r="R2804" s="47">
        <v>0</v>
      </c>
      <c r="S2804" s="47">
        <v>0</v>
      </c>
      <c r="T2804" s="47">
        <v>225</v>
      </c>
      <c r="U2804" s="47">
        <v>10</v>
      </c>
      <c r="V2804" t="s">
        <v>71</v>
      </c>
      <c r="W2804" t="s">
        <v>72</v>
      </c>
      <c r="X2804"/>
      <c r="Y2804" t="s">
        <v>240</v>
      </c>
      <c r="Z2804" s="43" t="str">
        <f>Raw_data[[#This Row],[Month]]&amp;Raw_data[[#This Row],[Locations]]&amp;Raw_data[[#This Row],[Looker2]]</f>
        <v>45292San MarcosIOP</v>
      </c>
      <c r="AA2804" s="44" t="str">
        <f>IFERROR(VLOOKUP(Raw_data[[#This Row],[Description]],'LU Table'!$A$1:$B$50,2,0),"")</f>
        <v>IOP</v>
      </c>
      <c r="AB2804" s="44" t="str">
        <f>TRIM(MID(Raw_data[[#This Row],[Location]],LEN("Positive Recovery- ")+1,LEN(Raw_data[[#This Row],[Location]])))</f>
        <v>San Marcos</v>
      </c>
      <c r="AC2804" s="45">
        <f t="shared" si="44"/>
        <v>45292</v>
      </c>
      <c r="AD2804" s="44" t="str">
        <f>VLOOKUP(Raw_data[[#This Row],[Locations]]&amp;Raw_data[[#This Row],[Looker2]],Category!A:E,5,0)</f>
        <v>Affiliate</v>
      </c>
      <c r="AE2804" s="44" t="str">
        <f>Raw_data[[#This Row],[Locations]]&amp;Raw_data[[#This Row],[Looker2]]</f>
        <v>San MarcosIOP</v>
      </c>
    </row>
    <row r="2805" spans="1:31">
      <c r="A2805" s="15">
        <v>45320</v>
      </c>
      <c r="B2805" s="15">
        <v>45316</v>
      </c>
      <c r="C2805" t="s">
        <v>9</v>
      </c>
      <c r="D2805">
        <v>209491</v>
      </c>
      <c r="E2805" t="s">
        <v>794</v>
      </c>
      <c r="F2805" t="s">
        <v>427</v>
      </c>
      <c r="G2805" t="s">
        <v>795</v>
      </c>
      <c r="H2805" t="s">
        <v>158</v>
      </c>
      <c r="I2805" t="s">
        <v>232</v>
      </c>
      <c r="J2805" t="s">
        <v>87</v>
      </c>
      <c r="K2805" t="s">
        <v>19</v>
      </c>
      <c r="L2805" t="s">
        <v>128</v>
      </c>
      <c r="M2805">
        <v>1</v>
      </c>
      <c r="N2805" s="47">
        <v>275</v>
      </c>
      <c r="O2805" s="47">
        <v>0</v>
      </c>
      <c r="P2805" s="47">
        <v>0</v>
      </c>
      <c r="Q2805" s="47">
        <v>0</v>
      </c>
      <c r="R2805" s="47">
        <v>0</v>
      </c>
      <c r="S2805" s="47">
        <v>275</v>
      </c>
      <c r="T2805" s="47">
        <v>247.5</v>
      </c>
      <c r="U2805" s="47">
        <v>247.5</v>
      </c>
      <c r="V2805" t="s">
        <v>71</v>
      </c>
      <c r="W2805" t="s">
        <v>72</v>
      </c>
      <c r="X2805"/>
      <c r="Y2805" t="s">
        <v>240</v>
      </c>
      <c r="Z2805" s="43" t="str">
        <f>Raw_data[[#This Row],[Month]]&amp;Raw_data[[#This Row],[Locations]]&amp;Raw_data[[#This Row],[Looker2]]</f>
        <v>45292San MarcosIOP</v>
      </c>
      <c r="AA2805" s="44" t="str">
        <f>IFERROR(VLOOKUP(Raw_data[[#This Row],[Description]],'LU Table'!$A$1:$B$50,2,0),"")</f>
        <v>IOP</v>
      </c>
      <c r="AB2805" s="44" t="str">
        <f>TRIM(MID(Raw_data[[#This Row],[Location]],LEN("Positive Recovery- ")+1,LEN(Raw_data[[#This Row],[Location]])))</f>
        <v>San Marcos</v>
      </c>
      <c r="AC2805" s="45">
        <f t="shared" si="44"/>
        <v>45292</v>
      </c>
      <c r="AD2805" s="44" t="str">
        <f>VLOOKUP(Raw_data[[#This Row],[Locations]]&amp;Raw_data[[#This Row],[Looker2]],Category!A:E,5,0)</f>
        <v>Affiliate</v>
      </c>
      <c r="AE2805" s="44" t="str">
        <f>Raw_data[[#This Row],[Locations]]&amp;Raw_data[[#This Row],[Looker2]]</f>
        <v>San MarcosIOP</v>
      </c>
    </row>
    <row r="2806" spans="1:31">
      <c r="A2806" s="15">
        <v>45320</v>
      </c>
      <c r="B2806" s="15">
        <v>45316</v>
      </c>
      <c r="C2806" t="s">
        <v>9</v>
      </c>
      <c r="D2806">
        <v>209492</v>
      </c>
      <c r="E2806" t="s">
        <v>883</v>
      </c>
      <c r="F2806" t="s">
        <v>410</v>
      </c>
      <c r="G2806" t="s">
        <v>486</v>
      </c>
      <c r="H2806" t="s">
        <v>160</v>
      </c>
      <c r="I2806" t="s">
        <v>232</v>
      </c>
      <c r="J2806" t="s">
        <v>90</v>
      </c>
      <c r="K2806" t="s">
        <v>19</v>
      </c>
      <c r="L2806" t="s">
        <v>128</v>
      </c>
      <c r="M2806">
        <v>1</v>
      </c>
      <c r="N2806" s="47">
        <v>220</v>
      </c>
      <c r="O2806" s="47">
        <v>0</v>
      </c>
      <c r="P2806" s="47">
        <v>0</v>
      </c>
      <c r="Q2806" s="47">
        <v>0</v>
      </c>
      <c r="R2806" s="47">
        <v>0</v>
      </c>
      <c r="S2806" s="47">
        <v>220</v>
      </c>
      <c r="T2806" s="47">
        <v>198</v>
      </c>
      <c r="U2806" s="47">
        <v>198</v>
      </c>
      <c r="V2806" t="s">
        <v>71</v>
      </c>
      <c r="W2806" t="s">
        <v>72</v>
      </c>
      <c r="X2806"/>
      <c r="Y2806" t="s">
        <v>240</v>
      </c>
      <c r="Z2806" s="43" t="str">
        <f>Raw_data[[#This Row],[Month]]&amp;Raw_data[[#This Row],[Locations]]&amp;Raw_data[[#This Row],[Looker2]]</f>
        <v>45292San MarcosIOP</v>
      </c>
      <c r="AA2806" s="44" t="str">
        <f>IFERROR(VLOOKUP(Raw_data[[#This Row],[Description]],'LU Table'!$A$1:$B$50,2,0),"")</f>
        <v>IOP</v>
      </c>
      <c r="AB2806" s="44" t="str">
        <f>TRIM(MID(Raw_data[[#This Row],[Location]],LEN("Positive Recovery- ")+1,LEN(Raw_data[[#This Row],[Location]])))</f>
        <v>San Marcos</v>
      </c>
      <c r="AC2806" s="45">
        <f t="shared" si="44"/>
        <v>45292</v>
      </c>
      <c r="AD2806" s="44" t="str">
        <f>VLOOKUP(Raw_data[[#This Row],[Locations]]&amp;Raw_data[[#This Row],[Looker2]],Category!A:E,5,0)</f>
        <v>Affiliate</v>
      </c>
      <c r="AE2806" s="44" t="str">
        <f>Raw_data[[#This Row],[Locations]]&amp;Raw_data[[#This Row],[Looker2]]</f>
        <v>San MarcosIOP</v>
      </c>
    </row>
    <row r="2807" spans="1:31">
      <c r="A2807" s="15">
        <v>45320</v>
      </c>
      <c r="B2807" s="15">
        <v>45316</v>
      </c>
      <c r="C2807" t="s">
        <v>9</v>
      </c>
      <c r="D2807">
        <v>209493</v>
      </c>
      <c r="E2807" t="s">
        <v>706</v>
      </c>
      <c r="F2807" t="s">
        <v>519</v>
      </c>
      <c r="G2807" t="s">
        <v>707</v>
      </c>
      <c r="H2807" t="s">
        <v>158</v>
      </c>
      <c r="I2807" t="s">
        <v>232</v>
      </c>
      <c r="J2807" t="s">
        <v>88</v>
      </c>
      <c r="K2807" t="s">
        <v>19</v>
      </c>
      <c r="L2807" t="s">
        <v>128</v>
      </c>
      <c r="M2807">
        <v>1</v>
      </c>
      <c r="N2807" s="47">
        <v>250</v>
      </c>
      <c r="O2807" s="47">
        <v>0</v>
      </c>
      <c r="P2807" s="47">
        <v>0</v>
      </c>
      <c r="Q2807" s="47">
        <v>0</v>
      </c>
      <c r="R2807" s="47">
        <v>0</v>
      </c>
      <c r="S2807" s="47">
        <v>0</v>
      </c>
      <c r="T2807" s="47">
        <v>225</v>
      </c>
      <c r="U2807" s="47">
        <v>5</v>
      </c>
      <c r="V2807" t="s">
        <v>71</v>
      </c>
      <c r="W2807" t="s">
        <v>72</v>
      </c>
      <c r="X2807"/>
      <c r="Y2807" t="s">
        <v>240</v>
      </c>
      <c r="Z2807" s="43" t="str">
        <f>Raw_data[[#This Row],[Month]]&amp;Raw_data[[#This Row],[Locations]]&amp;Raw_data[[#This Row],[Looker2]]</f>
        <v>45292San MarcosIOP</v>
      </c>
      <c r="AA2807" s="44" t="str">
        <f>IFERROR(VLOOKUP(Raw_data[[#This Row],[Description]],'LU Table'!$A$1:$B$50,2,0),"")</f>
        <v>IOP</v>
      </c>
      <c r="AB2807" s="44" t="str">
        <f>TRIM(MID(Raw_data[[#This Row],[Location]],LEN("Positive Recovery- ")+1,LEN(Raw_data[[#This Row],[Location]])))</f>
        <v>San Marcos</v>
      </c>
      <c r="AC2807" s="45">
        <f t="shared" si="44"/>
        <v>45292</v>
      </c>
      <c r="AD2807" s="44" t="str">
        <f>VLOOKUP(Raw_data[[#This Row],[Locations]]&amp;Raw_data[[#This Row],[Looker2]],Category!A:E,5,0)</f>
        <v>Affiliate</v>
      </c>
      <c r="AE2807" s="44" t="str">
        <f>Raw_data[[#This Row],[Locations]]&amp;Raw_data[[#This Row],[Looker2]]</f>
        <v>San MarcosIOP</v>
      </c>
    </row>
    <row r="2808" spans="1:31">
      <c r="A2808" s="15">
        <v>45320</v>
      </c>
      <c r="B2808" s="15">
        <v>45316</v>
      </c>
      <c r="C2808" t="s">
        <v>9</v>
      </c>
      <c r="D2808">
        <v>209494</v>
      </c>
      <c r="E2808" t="s">
        <v>813</v>
      </c>
      <c r="F2808" t="s">
        <v>814</v>
      </c>
      <c r="G2808" t="s">
        <v>815</v>
      </c>
      <c r="H2808" t="s">
        <v>158</v>
      </c>
      <c r="I2808" t="s">
        <v>232</v>
      </c>
      <c r="J2808" t="s">
        <v>88</v>
      </c>
      <c r="K2808" t="s">
        <v>19</v>
      </c>
      <c r="L2808" t="s">
        <v>128</v>
      </c>
      <c r="M2808">
        <v>1</v>
      </c>
      <c r="N2808" s="47">
        <v>250</v>
      </c>
      <c r="O2808" s="47">
        <v>0</v>
      </c>
      <c r="P2808" s="47">
        <v>0</v>
      </c>
      <c r="Q2808" s="47">
        <v>0</v>
      </c>
      <c r="R2808" s="47">
        <v>0</v>
      </c>
      <c r="S2808" s="47">
        <v>0</v>
      </c>
      <c r="T2808" s="47">
        <v>225</v>
      </c>
      <c r="U2808" s="47">
        <v>37.5</v>
      </c>
      <c r="V2808" t="s">
        <v>71</v>
      </c>
      <c r="W2808" t="s">
        <v>72</v>
      </c>
      <c r="X2808"/>
      <c r="Y2808" t="s">
        <v>240</v>
      </c>
      <c r="Z2808" s="43" t="str">
        <f>Raw_data[[#This Row],[Month]]&amp;Raw_data[[#This Row],[Locations]]&amp;Raw_data[[#This Row],[Looker2]]</f>
        <v>45292San MarcosIOP</v>
      </c>
      <c r="AA2808" s="44" t="str">
        <f>IFERROR(VLOOKUP(Raw_data[[#This Row],[Description]],'LU Table'!$A$1:$B$50,2,0),"")</f>
        <v>IOP</v>
      </c>
      <c r="AB2808" s="44" t="str">
        <f>TRIM(MID(Raw_data[[#This Row],[Location]],LEN("Positive Recovery- ")+1,LEN(Raw_data[[#This Row],[Location]])))</f>
        <v>San Marcos</v>
      </c>
      <c r="AC2808" s="45">
        <f t="shared" si="44"/>
        <v>45292</v>
      </c>
      <c r="AD2808" s="44" t="str">
        <f>VLOOKUP(Raw_data[[#This Row],[Locations]]&amp;Raw_data[[#This Row],[Looker2]],Category!A:E,5,0)</f>
        <v>Affiliate</v>
      </c>
      <c r="AE2808" s="44" t="str">
        <f>Raw_data[[#This Row],[Locations]]&amp;Raw_data[[#This Row],[Looker2]]</f>
        <v>San MarcosIOP</v>
      </c>
    </row>
    <row r="2809" spans="1:31">
      <c r="A2809" s="15">
        <v>45320</v>
      </c>
      <c r="B2809" s="15">
        <v>45316</v>
      </c>
      <c r="C2809" t="s">
        <v>9</v>
      </c>
      <c r="D2809">
        <v>209495</v>
      </c>
      <c r="E2809" t="s">
        <v>125</v>
      </c>
      <c r="F2809" t="s">
        <v>417</v>
      </c>
      <c r="G2809" t="s">
        <v>320</v>
      </c>
      <c r="H2809" t="s">
        <v>159</v>
      </c>
      <c r="I2809" t="s">
        <v>232</v>
      </c>
      <c r="J2809" t="s">
        <v>17</v>
      </c>
      <c r="K2809" t="s">
        <v>19</v>
      </c>
      <c r="L2809" t="s">
        <v>128</v>
      </c>
      <c r="M2809">
        <v>1</v>
      </c>
      <c r="N2809" s="47">
        <v>225</v>
      </c>
      <c r="O2809" s="47">
        <v>0</v>
      </c>
      <c r="P2809" s="47">
        <v>0</v>
      </c>
      <c r="Q2809" s="47">
        <v>0</v>
      </c>
      <c r="R2809" s="47">
        <v>0</v>
      </c>
      <c r="S2809" s="47">
        <v>225</v>
      </c>
      <c r="T2809" s="47">
        <v>225</v>
      </c>
      <c r="U2809" s="47">
        <v>225</v>
      </c>
      <c r="V2809" t="s">
        <v>71</v>
      </c>
      <c r="W2809" t="s">
        <v>72</v>
      </c>
      <c r="X2809"/>
      <c r="Y2809" t="s">
        <v>240</v>
      </c>
      <c r="Z2809" s="43" t="str">
        <f>Raw_data[[#This Row],[Month]]&amp;Raw_data[[#This Row],[Locations]]&amp;Raw_data[[#This Row],[Looker2]]</f>
        <v>45292San MarcosIOP</v>
      </c>
      <c r="AA2809" s="44" t="str">
        <f>IFERROR(VLOOKUP(Raw_data[[#This Row],[Description]],'LU Table'!$A$1:$B$50,2,0),"")</f>
        <v>IOP</v>
      </c>
      <c r="AB2809" s="44" t="str">
        <f>TRIM(MID(Raw_data[[#This Row],[Location]],LEN("Positive Recovery- ")+1,LEN(Raw_data[[#This Row],[Location]])))</f>
        <v>San Marcos</v>
      </c>
      <c r="AC2809" s="45">
        <f t="shared" si="44"/>
        <v>45292</v>
      </c>
      <c r="AD2809" s="44" t="str">
        <f>VLOOKUP(Raw_data[[#This Row],[Locations]]&amp;Raw_data[[#This Row],[Looker2]],Category!A:E,5,0)</f>
        <v>Affiliate</v>
      </c>
      <c r="AE2809" s="44" t="str">
        <f>Raw_data[[#This Row],[Locations]]&amp;Raw_data[[#This Row],[Looker2]]</f>
        <v>San MarcosIOP</v>
      </c>
    </row>
    <row r="2810" spans="1:31">
      <c r="A2810" s="15">
        <v>45320</v>
      </c>
      <c r="B2810" s="15">
        <v>45316</v>
      </c>
      <c r="C2810" t="s">
        <v>9</v>
      </c>
      <c r="D2810">
        <v>209496</v>
      </c>
      <c r="E2810" t="s">
        <v>606</v>
      </c>
      <c r="F2810" t="s">
        <v>404</v>
      </c>
      <c r="G2810" t="s">
        <v>607</v>
      </c>
      <c r="H2810" t="s">
        <v>160</v>
      </c>
      <c r="I2810" t="s">
        <v>232</v>
      </c>
      <c r="J2810" t="s">
        <v>90</v>
      </c>
      <c r="K2810" t="s">
        <v>19</v>
      </c>
      <c r="L2810" t="s">
        <v>128</v>
      </c>
      <c r="M2810">
        <v>1</v>
      </c>
      <c r="N2810" s="47">
        <v>220</v>
      </c>
      <c r="O2810" s="47">
        <v>0</v>
      </c>
      <c r="P2810" s="47">
        <v>0</v>
      </c>
      <c r="Q2810" s="47">
        <v>0</v>
      </c>
      <c r="R2810" s="47">
        <v>0</v>
      </c>
      <c r="S2810" s="47">
        <v>8</v>
      </c>
      <c r="T2810" s="47">
        <v>198</v>
      </c>
      <c r="U2810" s="47">
        <v>49.6</v>
      </c>
      <c r="V2810" t="s">
        <v>71</v>
      </c>
      <c r="W2810" t="s">
        <v>72</v>
      </c>
      <c r="X2810"/>
      <c r="Y2810" t="s">
        <v>240</v>
      </c>
      <c r="Z2810" s="43" t="str">
        <f>Raw_data[[#This Row],[Month]]&amp;Raw_data[[#This Row],[Locations]]&amp;Raw_data[[#This Row],[Looker2]]</f>
        <v>45292San MarcosIOP</v>
      </c>
      <c r="AA2810" s="44" t="str">
        <f>IFERROR(VLOOKUP(Raw_data[[#This Row],[Description]],'LU Table'!$A$1:$B$50,2,0),"")</f>
        <v>IOP</v>
      </c>
      <c r="AB2810" s="44" t="str">
        <f>TRIM(MID(Raw_data[[#This Row],[Location]],LEN("Positive Recovery- ")+1,LEN(Raw_data[[#This Row],[Location]])))</f>
        <v>San Marcos</v>
      </c>
      <c r="AC2810" s="45">
        <f t="shared" si="44"/>
        <v>45292</v>
      </c>
      <c r="AD2810" s="44" t="str">
        <f>VLOOKUP(Raw_data[[#This Row],[Locations]]&amp;Raw_data[[#This Row],[Looker2]],Category!A:E,5,0)</f>
        <v>Affiliate</v>
      </c>
      <c r="AE2810" s="44" t="str">
        <f>Raw_data[[#This Row],[Locations]]&amp;Raw_data[[#This Row],[Looker2]]</f>
        <v>San MarcosIOP</v>
      </c>
    </row>
    <row r="2811" spans="1:31">
      <c r="A2811" s="15">
        <v>45320</v>
      </c>
      <c r="B2811" s="15">
        <v>45316</v>
      </c>
      <c r="C2811" t="s">
        <v>9</v>
      </c>
      <c r="D2811">
        <v>209497</v>
      </c>
      <c r="E2811" t="s">
        <v>724</v>
      </c>
      <c r="F2811" t="s">
        <v>383</v>
      </c>
      <c r="G2811" t="s">
        <v>353</v>
      </c>
      <c r="H2811" t="s">
        <v>158</v>
      </c>
      <c r="I2811" t="s">
        <v>232</v>
      </c>
      <c r="J2811" t="s">
        <v>725</v>
      </c>
      <c r="K2811" t="s">
        <v>19</v>
      </c>
      <c r="L2811" t="s">
        <v>128</v>
      </c>
      <c r="M2811">
        <v>1</v>
      </c>
      <c r="N2811" s="47">
        <v>1500</v>
      </c>
      <c r="O2811" s="47">
        <v>0</v>
      </c>
      <c r="P2811" s="47">
        <v>0</v>
      </c>
      <c r="Q2811" s="47">
        <v>0</v>
      </c>
      <c r="R2811" s="47">
        <v>0</v>
      </c>
      <c r="S2811" s="47">
        <v>1500</v>
      </c>
      <c r="T2811" s="47">
        <v>150</v>
      </c>
      <c r="U2811" s="47">
        <v>150</v>
      </c>
      <c r="V2811" t="s">
        <v>71</v>
      </c>
      <c r="W2811" t="s">
        <v>72</v>
      </c>
      <c r="X2811"/>
      <c r="Y2811" t="s">
        <v>240</v>
      </c>
      <c r="Z2811" s="43" t="str">
        <f>Raw_data[[#This Row],[Month]]&amp;Raw_data[[#This Row],[Locations]]&amp;Raw_data[[#This Row],[Looker2]]</f>
        <v>45292San MarcosIOP</v>
      </c>
      <c r="AA2811" s="44" t="str">
        <f>IFERROR(VLOOKUP(Raw_data[[#This Row],[Description]],'LU Table'!$A$1:$B$50,2,0),"")</f>
        <v>IOP</v>
      </c>
      <c r="AB2811" s="44" t="str">
        <f>TRIM(MID(Raw_data[[#This Row],[Location]],LEN("Positive Recovery- ")+1,LEN(Raw_data[[#This Row],[Location]])))</f>
        <v>San Marcos</v>
      </c>
      <c r="AC2811" s="45">
        <f t="shared" si="44"/>
        <v>45292</v>
      </c>
      <c r="AD2811" s="44" t="str">
        <f>VLOOKUP(Raw_data[[#This Row],[Locations]]&amp;Raw_data[[#This Row],[Looker2]],Category!A:E,5,0)</f>
        <v>Affiliate</v>
      </c>
      <c r="AE2811" s="44" t="str">
        <f>Raw_data[[#This Row],[Locations]]&amp;Raw_data[[#This Row],[Looker2]]</f>
        <v>San MarcosIOP</v>
      </c>
    </row>
    <row r="2812" spans="1:31">
      <c r="A2812" s="15">
        <v>45320</v>
      </c>
      <c r="B2812" s="15">
        <v>45316</v>
      </c>
      <c r="C2812" t="s">
        <v>9</v>
      </c>
      <c r="D2812">
        <v>209498</v>
      </c>
      <c r="E2812" t="s">
        <v>796</v>
      </c>
      <c r="F2812" t="s">
        <v>483</v>
      </c>
      <c r="G2812" t="s">
        <v>353</v>
      </c>
      <c r="H2812" t="s">
        <v>158</v>
      </c>
      <c r="I2812" t="s">
        <v>232</v>
      </c>
      <c r="J2812" t="s">
        <v>92</v>
      </c>
      <c r="K2812" t="s">
        <v>19</v>
      </c>
      <c r="L2812" t="s">
        <v>128</v>
      </c>
      <c r="M2812">
        <v>1</v>
      </c>
      <c r="N2812" s="47">
        <v>190</v>
      </c>
      <c r="O2812" s="47">
        <v>0</v>
      </c>
      <c r="P2812" s="47">
        <v>0</v>
      </c>
      <c r="Q2812" s="47">
        <v>0</v>
      </c>
      <c r="R2812" s="47">
        <v>0</v>
      </c>
      <c r="S2812" s="47">
        <v>0</v>
      </c>
      <c r="T2812" s="47">
        <v>171</v>
      </c>
      <c r="U2812" s="47">
        <v>19</v>
      </c>
      <c r="V2812" t="s">
        <v>71</v>
      </c>
      <c r="W2812" t="s">
        <v>72</v>
      </c>
      <c r="X2812"/>
      <c r="Y2812" t="s">
        <v>240</v>
      </c>
      <c r="Z2812" s="43" t="str">
        <f>Raw_data[[#This Row],[Month]]&amp;Raw_data[[#This Row],[Locations]]&amp;Raw_data[[#This Row],[Looker2]]</f>
        <v>45292San MarcosIOP</v>
      </c>
      <c r="AA2812" s="44" t="str">
        <f>IFERROR(VLOOKUP(Raw_data[[#This Row],[Description]],'LU Table'!$A$1:$B$50,2,0),"")</f>
        <v>IOP</v>
      </c>
      <c r="AB2812" s="44" t="str">
        <f>TRIM(MID(Raw_data[[#This Row],[Location]],LEN("Positive Recovery- ")+1,LEN(Raw_data[[#This Row],[Location]])))</f>
        <v>San Marcos</v>
      </c>
      <c r="AC2812" s="45">
        <f t="shared" si="44"/>
        <v>45292</v>
      </c>
      <c r="AD2812" s="44" t="str">
        <f>VLOOKUP(Raw_data[[#This Row],[Locations]]&amp;Raw_data[[#This Row],[Looker2]],Category!A:E,5,0)</f>
        <v>Affiliate</v>
      </c>
      <c r="AE2812" s="44" t="str">
        <f>Raw_data[[#This Row],[Locations]]&amp;Raw_data[[#This Row],[Looker2]]</f>
        <v>San MarcosIOP</v>
      </c>
    </row>
    <row r="2813" spans="1:31">
      <c r="A2813" s="15">
        <v>45320</v>
      </c>
      <c r="B2813" s="15">
        <v>45316</v>
      </c>
      <c r="C2813" t="s">
        <v>9</v>
      </c>
      <c r="D2813">
        <v>209499</v>
      </c>
      <c r="E2813" t="s">
        <v>839</v>
      </c>
      <c r="F2813" t="s">
        <v>550</v>
      </c>
      <c r="G2813" t="s">
        <v>840</v>
      </c>
      <c r="H2813" t="s">
        <v>158</v>
      </c>
      <c r="I2813" t="s">
        <v>232</v>
      </c>
      <c r="J2813" t="s">
        <v>841</v>
      </c>
      <c r="K2813" t="s">
        <v>144</v>
      </c>
      <c r="L2813" t="s">
        <v>128</v>
      </c>
      <c r="M2813">
        <v>1</v>
      </c>
      <c r="N2813" s="47">
        <v>250</v>
      </c>
      <c r="O2813" s="47">
        <v>0</v>
      </c>
      <c r="P2813" s="47">
        <v>0</v>
      </c>
      <c r="Q2813" s="47">
        <v>0</v>
      </c>
      <c r="R2813" s="47">
        <v>0</v>
      </c>
      <c r="S2813" s="47">
        <v>0</v>
      </c>
      <c r="T2813" s="47">
        <v>225</v>
      </c>
      <c r="U2813" s="47">
        <v>25</v>
      </c>
      <c r="V2813" t="s">
        <v>71</v>
      </c>
      <c r="W2813" t="s">
        <v>72</v>
      </c>
      <c r="X2813"/>
      <c r="Y2813" t="s">
        <v>240</v>
      </c>
      <c r="Z2813" s="43" t="str">
        <f>Raw_data[[#This Row],[Month]]&amp;Raw_data[[#This Row],[Locations]]&amp;Raw_data[[#This Row],[Looker2]]</f>
        <v>45292North LoopIOP</v>
      </c>
      <c r="AA2813" s="44" t="str">
        <f>IFERROR(VLOOKUP(Raw_data[[#This Row],[Description]],'LU Table'!$A$1:$B$50,2,0),"")</f>
        <v>IOP</v>
      </c>
      <c r="AB2813" s="44" t="str">
        <f>TRIM(MID(Raw_data[[#This Row],[Location]],LEN("Positive Recovery- ")+1,LEN(Raw_data[[#This Row],[Location]])))</f>
        <v>North Loop</v>
      </c>
      <c r="AC2813" s="45">
        <f t="shared" si="44"/>
        <v>45292</v>
      </c>
      <c r="AD2813" s="44" t="str">
        <f>VLOOKUP(Raw_data[[#This Row],[Locations]]&amp;Raw_data[[#This Row],[Looker2]],Category!A:E,5,0)</f>
        <v>Affiliate</v>
      </c>
      <c r="AE2813" s="44" t="str">
        <f>Raw_data[[#This Row],[Locations]]&amp;Raw_data[[#This Row],[Looker2]]</f>
        <v>North LoopIOP</v>
      </c>
    </row>
    <row r="2814" spans="1:31">
      <c r="A2814" s="15">
        <v>45320</v>
      </c>
      <c r="B2814" s="15">
        <v>45316</v>
      </c>
      <c r="C2814" t="s">
        <v>9</v>
      </c>
      <c r="D2814">
        <v>209500</v>
      </c>
      <c r="E2814" t="s">
        <v>1092</v>
      </c>
      <c r="F2814" t="s">
        <v>1093</v>
      </c>
      <c r="G2814" t="s">
        <v>317</v>
      </c>
      <c r="H2814" t="s">
        <v>159</v>
      </c>
      <c r="I2814" t="s">
        <v>232</v>
      </c>
      <c r="J2814" t="s">
        <v>17</v>
      </c>
      <c r="K2814" t="s">
        <v>144</v>
      </c>
      <c r="L2814" t="s">
        <v>128</v>
      </c>
      <c r="M2814">
        <v>1</v>
      </c>
      <c r="N2814" s="47">
        <v>225</v>
      </c>
      <c r="O2814" s="47">
        <v>0</v>
      </c>
      <c r="P2814" s="47">
        <v>0</v>
      </c>
      <c r="Q2814" s="47">
        <v>0</v>
      </c>
      <c r="R2814" s="47">
        <v>0</v>
      </c>
      <c r="S2814" s="47">
        <v>225</v>
      </c>
      <c r="T2814" s="47">
        <v>225</v>
      </c>
      <c r="U2814" s="47">
        <v>225</v>
      </c>
      <c r="V2814" t="s">
        <v>71</v>
      </c>
      <c r="W2814" t="s">
        <v>72</v>
      </c>
      <c r="X2814"/>
      <c r="Y2814" t="s">
        <v>240</v>
      </c>
      <c r="Z2814" s="43" t="str">
        <f>Raw_data[[#This Row],[Month]]&amp;Raw_data[[#This Row],[Locations]]&amp;Raw_data[[#This Row],[Looker2]]</f>
        <v>45292North LoopIOP</v>
      </c>
      <c r="AA2814" s="44" t="str">
        <f>IFERROR(VLOOKUP(Raw_data[[#This Row],[Description]],'LU Table'!$A$1:$B$50,2,0),"")</f>
        <v>IOP</v>
      </c>
      <c r="AB2814" s="44" t="str">
        <f>TRIM(MID(Raw_data[[#This Row],[Location]],LEN("Positive Recovery- ")+1,LEN(Raw_data[[#This Row],[Location]])))</f>
        <v>North Loop</v>
      </c>
      <c r="AC2814" s="45">
        <f t="shared" si="44"/>
        <v>45292</v>
      </c>
      <c r="AD2814" s="44" t="str">
        <f>VLOOKUP(Raw_data[[#This Row],[Locations]]&amp;Raw_data[[#This Row],[Looker2]],Category!A:E,5,0)</f>
        <v>Affiliate</v>
      </c>
      <c r="AE2814" s="44" t="str">
        <f>Raw_data[[#This Row],[Locations]]&amp;Raw_data[[#This Row],[Looker2]]</f>
        <v>North LoopIOP</v>
      </c>
    </row>
    <row r="2815" spans="1:31">
      <c r="A2815" s="15">
        <v>45320</v>
      </c>
      <c r="B2815" s="15">
        <v>45316</v>
      </c>
      <c r="C2815" t="s">
        <v>9</v>
      </c>
      <c r="D2815">
        <v>209501</v>
      </c>
      <c r="E2815" t="s">
        <v>861</v>
      </c>
      <c r="F2815" t="s">
        <v>862</v>
      </c>
      <c r="G2815" t="s">
        <v>863</v>
      </c>
      <c r="H2815" t="s">
        <v>158</v>
      </c>
      <c r="I2815" t="s">
        <v>232</v>
      </c>
      <c r="J2815" t="s">
        <v>92</v>
      </c>
      <c r="K2815" t="s">
        <v>144</v>
      </c>
      <c r="L2815" t="s">
        <v>128</v>
      </c>
      <c r="M2815">
        <v>1</v>
      </c>
      <c r="N2815" s="47">
        <v>190</v>
      </c>
      <c r="O2815" s="47">
        <v>0</v>
      </c>
      <c r="P2815" s="47">
        <v>0</v>
      </c>
      <c r="Q2815" s="47">
        <v>0</v>
      </c>
      <c r="R2815" s="47">
        <v>0</v>
      </c>
      <c r="S2815" s="47">
        <v>190</v>
      </c>
      <c r="T2815" s="47">
        <v>171</v>
      </c>
      <c r="U2815" s="47">
        <v>171</v>
      </c>
      <c r="V2815" t="s">
        <v>71</v>
      </c>
      <c r="W2815" t="s">
        <v>72</v>
      </c>
      <c r="X2815"/>
      <c r="Y2815" t="s">
        <v>240</v>
      </c>
      <c r="Z2815" s="43" t="str">
        <f>Raw_data[[#This Row],[Month]]&amp;Raw_data[[#This Row],[Locations]]&amp;Raw_data[[#This Row],[Looker2]]</f>
        <v>45292North LoopIOP</v>
      </c>
      <c r="AA2815" s="44" t="str">
        <f>IFERROR(VLOOKUP(Raw_data[[#This Row],[Description]],'LU Table'!$A$1:$B$50,2,0),"")</f>
        <v>IOP</v>
      </c>
      <c r="AB2815" s="44" t="str">
        <f>TRIM(MID(Raw_data[[#This Row],[Location]],LEN("Positive Recovery- ")+1,LEN(Raw_data[[#This Row],[Location]])))</f>
        <v>North Loop</v>
      </c>
      <c r="AC2815" s="45">
        <f t="shared" si="44"/>
        <v>45292</v>
      </c>
      <c r="AD2815" s="44" t="str">
        <f>VLOOKUP(Raw_data[[#This Row],[Locations]]&amp;Raw_data[[#This Row],[Looker2]],Category!A:E,5,0)</f>
        <v>Affiliate</v>
      </c>
      <c r="AE2815" s="44" t="str">
        <f>Raw_data[[#This Row],[Locations]]&amp;Raw_data[[#This Row],[Looker2]]</f>
        <v>North LoopIOP</v>
      </c>
    </row>
    <row r="2816" spans="1:31">
      <c r="A2816" s="15">
        <v>45320</v>
      </c>
      <c r="B2816" s="15">
        <v>45316</v>
      </c>
      <c r="C2816" t="s">
        <v>9</v>
      </c>
      <c r="D2816">
        <v>209502</v>
      </c>
      <c r="E2816" t="s">
        <v>1146</v>
      </c>
      <c r="F2816" t="s">
        <v>384</v>
      </c>
      <c r="G2816" t="s">
        <v>935</v>
      </c>
      <c r="H2816" t="s">
        <v>158</v>
      </c>
      <c r="I2816" t="s">
        <v>232</v>
      </c>
      <c r="J2816" t="s">
        <v>89</v>
      </c>
      <c r="K2816" t="s">
        <v>144</v>
      </c>
      <c r="L2816" t="s">
        <v>128</v>
      </c>
      <c r="M2816">
        <v>1</v>
      </c>
      <c r="N2816" s="47">
        <v>200</v>
      </c>
      <c r="O2816" s="47">
        <v>0</v>
      </c>
      <c r="P2816" s="47">
        <v>0</v>
      </c>
      <c r="Q2816" s="47">
        <v>0</v>
      </c>
      <c r="R2816" s="47">
        <v>0</v>
      </c>
      <c r="S2816" s="47">
        <v>200</v>
      </c>
      <c r="T2816" s="47">
        <v>180</v>
      </c>
      <c r="U2816" s="47">
        <v>180</v>
      </c>
      <c r="V2816" t="s">
        <v>71</v>
      </c>
      <c r="W2816" t="s">
        <v>72</v>
      </c>
      <c r="X2816"/>
      <c r="Y2816" t="s">
        <v>240</v>
      </c>
      <c r="Z2816" s="43" t="str">
        <f>Raw_data[[#This Row],[Month]]&amp;Raw_data[[#This Row],[Locations]]&amp;Raw_data[[#This Row],[Looker2]]</f>
        <v>45292North LoopIOP</v>
      </c>
      <c r="AA2816" s="44" t="str">
        <f>IFERROR(VLOOKUP(Raw_data[[#This Row],[Description]],'LU Table'!$A$1:$B$50,2,0),"")</f>
        <v>IOP</v>
      </c>
      <c r="AB2816" s="44" t="str">
        <f>TRIM(MID(Raw_data[[#This Row],[Location]],LEN("Positive Recovery- ")+1,LEN(Raw_data[[#This Row],[Location]])))</f>
        <v>North Loop</v>
      </c>
      <c r="AC2816" s="45">
        <f t="shared" si="44"/>
        <v>45292</v>
      </c>
      <c r="AD2816" s="44" t="str">
        <f>VLOOKUP(Raw_data[[#This Row],[Locations]]&amp;Raw_data[[#This Row],[Looker2]],Category!A:E,5,0)</f>
        <v>Affiliate</v>
      </c>
      <c r="AE2816" s="44" t="str">
        <f>Raw_data[[#This Row],[Locations]]&amp;Raw_data[[#This Row],[Looker2]]</f>
        <v>North LoopIOP</v>
      </c>
    </row>
    <row r="2817" spans="1:31">
      <c r="A2817" s="15">
        <v>45320</v>
      </c>
      <c r="B2817" s="15">
        <v>45316</v>
      </c>
      <c r="C2817" t="s">
        <v>9</v>
      </c>
      <c r="D2817">
        <v>209503</v>
      </c>
      <c r="E2817" t="s">
        <v>797</v>
      </c>
      <c r="F2817" t="s">
        <v>798</v>
      </c>
      <c r="G2817" t="s">
        <v>436</v>
      </c>
      <c r="H2817" t="s">
        <v>158</v>
      </c>
      <c r="I2817" t="s">
        <v>232</v>
      </c>
      <c r="J2817" t="s">
        <v>89</v>
      </c>
      <c r="K2817" t="s">
        <v>144</v>
      </c>
      <c r="L2817" t="s">
        <v>128</v>
      </c>
      <c r="M2817">
        <v>1</v>
      </c>
      <c r="N2817" s="47">
        <v>200</v>
      </c>
      <c r="O2817" s="47">
        <v>0</v>
      </c>
      <c r="P2817" s="47">
        <v>0</v>
      </c>
      <c r="Q2817" s="47">
        <v>0</v>
      </c>
      <c r="R2817" s="47">
        <v>0</v>
      </c>
      <c r="S2817" s="47">
        <v>200</v>
      </c>
      <c r="T2817" s="47">
        <v>180</v>
      </c>
      <c r="U2817" s="47">
        <v>180</v>
      </c>
      <c r="V2817" t="s">
        <v>71</v>
      </c>
      <c r="W2817" t="s">
        <v>72</v>
      </c>
      <c r="X2817"/>
      <c r="Y2817" t="s">
        <v>240</v>
      </c>
      <c r="Z2817" s="43" t="str">
        <f>Raw_data[[#This Row],[Month]]&amp;Raw_data[[#This Row],[Locations]]&amp;Raw_data[[#This Row],[Looker2]]</f>
        <v>45292North LoopIOP</v>
      </c>
      <c r="AA2817" s="44" t="str">
        <f>IFERROR(VLOOKUP(Raw_data[[#This Row],[Description]],'LU Table'!$A$1:$B$50,2,0),"")</f>
        <v>IOP</v>
      </c>
      <c r="AB2817" s="44" t="str">
        <f>TRIM(MID(Raw_data[[#This Row],[Location]],LEN("Positive Recovery- ")+1,LEN(Raw_data[[#This Row],[Location]])))</f>
        <v>North Loop</v>
      </c>
      <c r="AC2817" s="45">
        <f t="shared" si="44"/>
        <v>45292</v>
      </c>
      <c r="AD2817" s="44" t="str">
        <f>VLOOKUP(Raw_data[[#This Row],[Locations]]&amp;Raw_data[[#This Row],[Looker2]],Category!A:E,5,0)</f>
        <v>Affiliate</v>
      </c>
      <c r="AE2817" s="44" t="str">
        <f>Raw_data[[#This Row],[Locations]]&amp;Raw_data[[#This Row],[Looker2]]</f>
        <v>North LoopIOP</v>
      </c>
    </row>
    <row r="2818" spans="1:31">
      <c r="A2818" s="15">
        <v>45320</v>
      </c>
      <c r="B2818" s="15">
        <v>45316</v>
      </c>
      <c r="C2818" t="s">
        <v>9</v>
      </c>
      <c r="D2818">
        <v>209504</v>
      </c>
      <c r="E2818" t="s">
        <v>726</v>
      </c>
      <c r="F2818" t="s">
        <v>545</v>
      </c>
      <c r="G2818" t="s">
        <v>487</v>
      </c>
      <c r="H2818" t="s">
        <v>158</v>
      </c>
      <c r="I2818" t="s">
        <v>232</v>
      </c>
      <c r="J2818" t="s">
        <v>89</v>
      </c>
      <c r="K2818" t="s">
        <v>144</v>
      </c>
      <c r="L2818" t="s">
        <v>128</v>
      </c>
      <c r="M2818">
        <v>1</v>
      </c>
      <c r="N2818" s="47">
        <v>200</v>
      </c>
      <c r="O2818" s="47">
        <v>0</v>
      </c>
      <c r="P2818" s="47">
        <v>0</v>
      </c>
      <c r="Q2818" s="47">
        <v>0</v>
      </c>
      <c r="R2818" s="47">
        <v>0</v>
      </c>
      <c r="S2818" s="47">
        <v>200</v>
      </c>
      <c r="T2818" s="47">
        <v>180</v>
      </c>
      <c r="U2818" s="47">
        <v>180</v>
      </c>
      <c r="V2818" t="s">
        <v>71</v>
      </c>
      <c r="W2818" t="s">
        <v>72</v>
      </c>
      <c r="X2818"/>
      <c r="Y2818" t="s">
        <v>240</v>
      </c>
      <c r="Z2818" s="43" t="str">
        <f>Raw_data[[#This Row],[Month]]&amp;Raw_data[[#This Row],[Locations]]&amp;Raw_data[[#This Row],[Looker2]]</f>
        <v>45292North LoopIOP</v>
      </c>
      <c r="AA2818" s="44" t="str">
        <f>IFERROR(VLOOKUP(Raw_data[[#This Row],[Description]],'LU Table'!$A$1:$B$50,2,0),"")</f>
        <v>IOP</v>
      </c>
      <c r="AB2818" s="44" t="str">
        <f>TRIM(MID(Raw_data[[#This Row],[Location]],LEN("Positive Recovery- ")+1,LEN(Raw_data[[#This Row],[Location]])))</f>
        <v>North Loop</v>
      </c>
      <c r="AC2818" s="45">
        <f t="shared" si="44"/>
        <v>45292</v>
      </c>
      <c r="AD2818" s="44" t="str">
        <f>VLOOKUP(Raw_data[[#This Row],[Locations]]&amp;Raw_data[[#This Row],[Looker2]],Category!A:E,5,0)</f>
        <v>Affiliate</v>
      </c>
      <c r="AE2818" s="44" t="str">
        <f>Raw_data[[#This Row],[Locations]]&amp;Raw_data[[#This Row],[Looker2]]</f>
        <v>North LoopIOP</v>
      </c>
    </row>
    <row r="2819" spans="1:31">
      <c r="A2819" s="15">
        <v>45320</v>
      </c>
      <c r="B2819" s="15">
        <v>45316</v>
      </c>
      <c r="C2819" t="s">
        <v>9</v>
      </c>
      <c r="D2819">
        <v>209505</v>
      </c>
      <c r="E2819" t="s">
        <v>849</v>
      </c>
      <c r="F2819" t="s">
        <v>423</v>
      </c>
      <c r="G2819" t="s">
        <v>312</v>
      </c>
      <c r="H2819" t="s">
        <v>159</v>
      </c>
      <c r="I2819" t="s">
        <v>232</v>
      </c>
      <c r="J2819" t="s">
        <v>17</v>
      </c>
      <c r="K2819" t="s">
        <v>144</v>
      </c>
      <c r="L2819" t="s">
        <v>128</v>
      </c>
      <c r="M2819">
        <v>1</v>
      </c>
      <c r="N2819" s="47">
        <v>225</v>
      </c>
      <c r="O2819" s="47">
        <v>0</v>
      </c>
      <c r="P2819" s="47">
        <v>0</v>
      </c>
      <c r="Q2819" s="47">
        <v>0</v>
      </c>
      <c r="R2819" s="47">
        <v>0</v>
      </c>
      <c r="S2819" s="47">
        <v>225</v>
      </c>
      <c r="T2819" s="47">
        <v>225</v>
      </c>
      <c r="U2819" s="47">
        <v>225</v>
      </c>
      <c r="V2819" t="s">
        <v>71</v>
      </c>
      <c r="W2819" t="s">
        <v>72</v>
      </c>
      <c r="X2819"/>
      <c r="Y2819" t="s">
        <v>240</v>
      </c>
      <c r="Z2819" s="43" t="str">
        <f>Raw_data[[#This Row],[Month]]&amp;Raw_data[[#This Row],[Locations]]&amp;Raw_data[[#This Row],[Looker2]]</f>
        <v>45292North LoopIOP</v>
      </c>
      <c r="AA2819" s="44" t="str">
        <f>IFERROR(VLOOKUP(Raw_data[[#This Row],[Description]],'LU Table'!$A$1:$B$50,2,0),"")</f>
        <v>IOP</v>
      </c>
      <c r="AB2819" s="44" t="str">
        <f>TRIM(MID(Raw_data[[#This Row],[Location]],LEN("Positive Recovery- ")+1,LEN(Raw_data[[#This Row],[Location]])))</f>
        <v>North Loop</v>
      </c>
      <c r="AC2819" s="45">
        <f t="shared" si="44"/>
        <v>45292</v>
      </c>
      <c r="AD2819" s="44" t="str">
        <f>VLOOKUP(Raw_data[[#This Row],[Locations]]&amp;Raw_data[[#This Row],[Looker2]],Category!A:E,5,0)</f>
        <v>Affiliate</v>
      </c>
      <c r="AE2819" s="44" t="str">
        <f>Raw_data[[#This Row],[Locations]]&amp;Raw_data[[#This Row],[Looker2]]</f>
        <v>North LoopIOP</v>
      </c>
    </row>
    <row r="2820" spans="1:31">
      <c r="A2820" s="15">
        <v>45320</v>
      </c>
      <c r="B2820" s="15">
        <v>45316</v>
      </c>
      <c r="C2820" t="s">
        <v>9</v>
      </c>
      <c r="D2820">
        <v>209506</v>
      </c>
      <c r="E2820" t="s">
        <v>1104</v>
      </c>
      <c r="F2820" t="s">
        <v>1105</v>
      </c>
      <c r="G2820" t="s">
        <v>1106</v>
      </c>
      <c r="H2820" t="s">
        <v>160</v>
      </c>
      <c r="I2820" t="s">
        <v>232</v>
      </c>
      <c r="J2820" t="s">
        <v>96</v>
      </c>
      <c r="K2820" t="s">
        <v>144</v>
      </c>
      <c r="L2820" t="s">
        <v>128</v>
      </c>
      <c r="M2820">
        <v>1</v>
      </c>
      <c r="N2820" s="47">
        <v>169</v>
      </c>
      <c r="O2820" s="47">
        <v>0</v>
      </c>
      <c r="P2820" s="47">
        <v>0</v>
      </c>
      <c r="Q2820" s="47">
        <v>0</v>
      </c>
      <c r="R2820" s="47">
        <v>0</v>
      </c>
      <c r="S2820" s="47">
        <v>169</v>
      </c>
      <c r="T2820" s="47">
        <v>152.1</v>
      </c>
      <c r="U2820" s="47">
        <v>152.1</v>
      </c>
      <c r="V2820" t="s">
        <v>71</v>
      </c>
      <c r="W2820" t="s">
        <v>72</v>
      </c>
      <c r="X2820"/>
      <c r="Y2820" t="s">
        <v>240</v>
      </c>
      <c r="Z2820" s="43" t="str">
        <f>Raw_data[[#This Row],[Month]]&amp;Raw_data[[#This Row],[Locations]]&amp;Raw_data[[#This Row],[Looker2]]</f>
        <v>45292North LoopIOP</v>
      </c>
      <c r="AA2820" s="44" t="str">
        <f>IFERROR(VLOOKUP(Raw_data[[#This Row],[Description]],'LU Table'!$A$1:$B$50,2,0),"")</f>
        <v>IOP</v>
      </c>
      <c r="AB2820" s="44" t="str">
        <f>TRIM(MID(Raw_data[[#This Row],[Location]],LEN("Positive Recovery- ")+1,LEN(Raw_data[[#This Row],[Location]])))</f>
        <v>North Loop</v>
      </c>
      <c r="AC2820" s="45">
        <f t="shared" si="44"/>
        <v>45292</v>
      </c>
      <c r="AD2820" s="44" t="str">
        <f>VLOOKUP(Raw_data[[#This Row],[Locations]]&amp;Raw_data[[#This Row],[Looker2]],Category!A:E,5,0)</f>
        <v>Affiliate</v>
      </c>
      <c r="AE2820" s="44" t="str">
        <f>Raw_data[[#This Row],[Locations]]&amp;Raw_data[[#This Row],[Looker2]]</f>
        <v>North LoopIOP</v>
      </c>
    </row>
    <row r="2821" spans="1:31">
      <c r="A2821" s="15">
        <v>45320</v>
      </c>
      <c r="B2821" s="15">
        <v>45316</v>
      </c>
      <c r="C2821" t="s">
        <v>9</v>
      </c>
      <c r="D2821">
        <v>209507</v>
      </c>
      <c r="E2821" t="s">
        <v>1067</v>
      </c>
      <c r="F2821" t="s">
        <v>1068</v>
      </c>
      <c r="G2821" t="s">
        <v>422</v>
      </c>
      <c r="H2821" t="s">
        <v>160</v>
      </c>
      <c r="I2821" t="s">
        <v>232</v>
      </c>
      <c r="J2821" t="s">
        <v>95</v>
      </c>
      <c r="K2821" t="s">
        <v>144</v>
      </c>
      <c r="L2821" t="s">
        <v>128</v>
      </c>
      <c r="M2821">
        <v>1</v>
      </c>
      <c r="N2821" s="47">
        <v>130</v>
      </c>
      <c r="O2821" s="47">
        <v>0</v>
      </c>
      <c r="P2821" s="47">
        <v>0</v>
      </c>
      <c r="Q2821" s="47">
        <v>0</v>
      </c>
      <c r="R2821" s="47">
        <v>0</v>
      </c>
      <c r="S2821" s="47">
        <v>0</v>
      </c>
      <c r="T2821" s="47">
        <v>117</v>
      </c>
      <c r="U2821" s="47">
        <v>19.5</v>
      </c>
      <c r="V2821" t="s">
        <v>71</v>
      </c>
      <c r="W2821" t="s">
        <v>72</v>
      </c>
      <c r="X2821"/>
      <c r="Y2821" t="s">
        <v>240</v>
      </c>
      <c r="Z2821" s="43" t="str">
        <f>Raw_data[[#This Row],[Month]]&amp;Raw_data[[#This Row],[Locations]]&amp;Raw_data[[#This Row],[Looker2]]</f>
        <v>45292North LoopIOP</v>
      </c>
      <c r="AA2821" s="44" t="str">
        <f>IFERROR(VLOOKUP(Raw_data[[#This Row],[Description]],'LU Table'!$A$1:$B$50,2,0),"")</f>
        <v>IOP</v>
      </c>
      <c r="AB2821" s="44" t="str">
        <f>TRIM(MID(Raw_data[[#This Row],[Location]],LEN("Positive Recovery- ")+1,LEN(Raw_data[[#This Row],[Location]])))</f>
        <v>North Loop</v>
      </c>
      <c r="AC2821" s="45">
        <f t="shared" si="44"/>
        <v>45292</v>
      </c>
      <c r="AD2821" s="44" t="str">
        <f>VLOOKUP(Raw_data[[#This Row],[Locations]]&amp;Raw_data[[#This Row],[Looker2]],Category!A:E,5,0)</f>
        <v>Affiliate</v>
      </c>
      <c r="AE2821" s="44" t="str">
        <f>Raw_data[[#This Row],[Locations]]&amp;Raw_data[[#This Row],[Looker2]]</f>
        <v>North LoopIOP</v>
      </c>
    </row>
    <row r="2822" spans="1:31">
      <c r="A2822" s="15">
        <v>45320</v>
      </c>
      <c r="B2822" s="15">
        <v>45316</v>
      </c>
      <c r="C2822" t="s">
        <v>9</v>
      </c>
      <c r="D2822">
        <v>209508</v>
      </c>
      <c r="E2822" t="s">
        <v>739</v>
      </c>
      <c r="F2822" t="s">
        <v>740</v>
      </c>
      <c r="G2822" t="s">
        <v>430</v>
      </c>
      <c r="H2822" t="s">
        <v>160</v>
      </c>
      <c r="I2822" t="s">
        <v>232</v>
      </c>
      <c r="J2822" t="s">
        <v>94</v>
      </c>
      <c r="K2822" t="s">
        <v>144</v>
      </c>
      <c r="L2822" t="s">
        <v>128</v>
      </c>
      <c r="M2822">
        <v>1</v>
      </c>
      <c r="N2822" s="47">
        <v>215</v>
      </c>
      <c r="O2822" s="47">
        <v>0</v>
      </c>
      <c r="P2822" s="47">
        <v>0</v>
      </c>
      <c r="Q2822" s="47">
        <v>0</v>
      </c>
      <c r="R2822" s="47">
        <v>0</v>
      </c>
      <c r="S2822" s="47">
        <v>215</v>
      </c>
      <c r="T2822" s="47">
        <v>193.5</v>
      </c>
      <c r="U2822" s="47">
        <v>193.5</v>
      </c>
      <c r="V2822" t="s">
        <v>71</v>
      </c>
      <c r="W2822" t="s">
        <v>72</v>
      </c>
      <c r="X2822"/>
      <c r="Y2822" t="s">
        <v>240</v>
      </c>
      <c r="Z2822" s="43" t="str">
        <f>Raw_data[[#This Row],[Month]]&amp;Raw_data[[#This Row],[Locations]]&amp;Raw_data[[#This Row],[Looker2]]</f>
        <v>45292North LoopIOP</v>
      </c>
      <c r="AA2822" s="44" t="str">
        <f>IFERROR(VLOOKUP(Raw_data[[#This Row],[Description]],'LU Table'!$A$1:$B$50,2,0),"")</f>
        <v>IOP</v>
      </c>
      <c r="AB2822" s="44" t="str">
        <f>TRIM(MID(Raw_data[[#This Row],[Location]],LEN("Positive Recovery- ")+1,LEN(Raw_data[[#This Row],[Location]])))</f>
        <v>North Loop</v>
      </c>
      <c r="AC2822" s="45">
        <f t="shared" si="44"/>
        <v>45292</v>
      </c>
      <c r="AD2822" s="44" t="str">
        <f>VLOOKUP(Raw_data[[#This Row],[Locations]]&amp;Raw_data[[#This Row],[Looker2]],Category!A:E,5,0)</f>
        <v>Affiliate</v>
      </c>
      <c r="AE2822" s="44" t="str">
        <f>Raw_data[[#This Row],[Locations]]&amp;Raw_data[[#This Row],[Looker2]]</f>
        <v>North LoopIOP</v>
      </c>
    </row>
    <row r="2823" spans="1:31">
      <c r="A2823" s="15">
        <v>45320</v>
      </c>
      <c r="B2823" s="15">
        <v>45316</v>
      </c>
      <c r="C2823" t="s">
        <v>9</v>
      </c>
      <c r="D2823">
        <v>209515</v>
      </c>
      <c r="E2823" t="s">
        <v>584</v>
      </c>
      <c r="F2823" t="s">
        <v>358</v>
      </c>
      <c r="G2823" t="s">
        <v>585</v>
      </c>
      <c r="H2823" t="s">
        <v>160</v>
      </c>
      <c r="I2823" t="s">
        <v>232</v>
      </c>
      <c r="J2823" t="s">
        <v>95</v>
      </c>
      <c r="K2823" t="s">
        <v>78</v>
      </c>
      <c r="L2823" t="s">
        <v>128</v>
      </c>
      <c r="M2823">
        <v>1</v>
      </c>
      <c r="N2823" s="47">
        <v>130</v>
      </c>
      <c r="O2823" s="47">
        <v>0</v>
      </c>
      <c r="P2823" s="47">
        <v>0</v>
      </c>
      <c r="Q2823" s="47">
        <v>0</v>
      </c>
      <c r="R2823" s="47">
        <v>0</v>
      </c>
      <c r="S2823" s="47">
        <v>0</v>
      </c>
      <c r="T2823" s="47">
        <v>117</v>
      </c>
      <c r="U2823" s="47">
        <v>26</v>
      </c>
      <c r="V2823" t="s">
        <v>71</v>
      </c>
      <c r="W2823" t="s">
        <v>72</v>
      </c>
      <c r="X2823"/>
      <c r="Y2823" t="s">
        <v>240</v>
      </c>
      <c r="Z2823" s="43" t="str">
        <f>Raw_data[[#This Row],[Month]]&amp;Raw_data[[#This Row],[Locations]]&amp;Raw_data[[#This Row],[Looker2]]</f>
        <v>45292PasadenaIOP</v>
      </c>
      <c r="AA2823" s="44" t="str">
        <f>IFERROR(VLOOKUP(Raw_data[[#This Row],[Description]],'LU Table'!$A$1:$B$50,2,0),"")</f>
        <v>IOP</v>
      </c>
      <c r="AB2823" s="44" t="str">
        <f>TRIM(MID(Raw_data[[#This Row],[Location]],LEN("Positive Recovery- ")+1,LEN(Raw_data[[#This Row],[Location]])))</f>
        <v>Pasadena</v>
      </c>
      <c r="AC2823" s="45">
        <f t="shared" si="44"/>
        <v>45292</v>
      </c>
      <c r="AD2823" s="44" t="str">
        <f>VLOOKUP(Raw_data[[#This Row],[Locations]]&amp;Raw_data[[#This Row],[Looker2]],Category!A:E,5,0)</f>
        <v>Affiliate</v>
      </c>
      <c r="AE2823" s="44" t="str">
        <f>Raw_data[[#This Row],[Locations]]&amp;Raw_data[[#This Row],[Looker2]]</f>
        <v>PasadenaIOP</v>
      </c>
    </row>
    <row r="2824" spans="1:31">
      <c r="A2824" s="15">
        <v>45320</v>
      </c>
      <c r="B2824" s="15">
        <v>45316</v>
      </c>
      <c r="C2824" t="s">
        <v>9</v>
      </c>
      <c r="D2824">
        <v>209516</v>
      </c>
      <c r="E2824" t="s">
        <v>995</v>
      </c>
      <c r="F2824" t="s">
        <v>467</v>
      </c>
      <c r="G2824" t="s">
        <v>1025</v>
      </c>
      <c r="H2824" t="s">
        <v>160</v>
      </c>
      <c r="I2824" t="s">
        <v>232</v>
      </c>
      <c r="J2824" t="s">
        <v>94</v>
      </c>
      <c r="K2824" t="s">
        <v>78</v>
      </c>
      <c r="L2824" t="s">
        <v>128</v>
      </c>
      <c r="M2824">
        <v>1</v>
      </c>
      <c r="N2824" s="47">
        <v>215</v>
      </c>
      <c r="O2824" s="47">
        <v>0</v>
      </c>
      <c r="P2824" s="47">
        <v>0</v>
      </c>
      <c r="Q2824" s="47">
        <v>0</v>
      </c>
      <c r="R2824" s="47">
        <v>0</v>
      </c>
      <c r="S2824" s="47">
        <v>215</v>
      </c>
      <c r="T2824" s="47">
        <v>193.5</v>
      </c>
      <c r="U2824" s="47">
        <v>193.5</v>
      </c>
      <c r="V2824" t="s">
        <v>71</v>
      </c>
      <c r="W2824" t="s">
        <v>72</v>
      </c>
      <c r="X2824"/>
      <c r="Y2824" t="s">
        <v>240</v>
      </c>
      <c r="Z2824" s="43" t="str">
        <f>Raw_data[[#This Row],[Month]]&amp;Raw_data[[#This Row],[Locations]]&amp;Raw_data[[#This Row],[Looker2]]</f>
        <v>45292PasadenaIOP</v>
      </c>
      <c r="AA2824" s="44" t="str">
        <f>IFERROR(VLOOKUP(Raw_data[[#This Row],[Description]],'LU Table'!$A$1:$B$50,2,0),"")</f>
        <v>IOP</v>
      </c>
      <c r="AB2824" s="44" t="str">
        <f>TRIM(MID(Raw_data[[#This Row],[Location]],LEN("Positive Recovery- ")+1,LEN(Raw_data[[#This Row],[Location]])))</f>
        <v>Pasadena</v>
      </c>
      <c r="AC2824" s="45">
        <f t="shared" si="44"/>
        <v>45292</v>
      </c>
      <c r="AD2824" s="44" t="str">
        <f>VLOOKUP(Raw_data[[#This Row],[Locations]]&amp;Raw_data[[#This Row],[Looker2]],Category!A:E,5,0)</f>
        <v>Affiliate</v>
      </c>
      <c r="AE2824" s="44" t="str">
        <f>Raw_data[[#This Row],[Locations]]&amp;Raw_data[[#This Row],[Looker2]]</f>
        <v>PasadenaIOP</v>
      </c>
    </row>
    <row r="2825" spans="1:31">
      <c r="A2825" s="15">
        <v>45320</v>
      </c>
      <c r="B2825" s="15">
        <v>45316</v>
      </c>
      <c r="C2825" t="s">
        <v>9</v>
      </c>
      <c r="D2825">
        <v>209520</v>
      </c>
      <c r="E2825" t="s">
        <v>884</v>
      </c>
      <c r="F2825" t="s">
        <v>324</v>
      </c>
      <c r="G2825" t="s">
        <v>643</v>
      </c>
      <c r="H2825" t="s">
        <v>158</v>
      </c>
      <c r="I2825" t="s">
        <v>232</v>
      </c>
      <c r="J2825" t="s">
        <v>87</v>
      </c>
      <c r="K2825" t="s">
        <v>77</v>
      </c>
      <c r="L2825" t="s">
        <v>128</v>
      </c>
      <c r="M2825">
        <v>1</v>
      </c>
      <c r="N2825" s="47">
        <v>275</v>
      </c>
      <c r="O2825" s="47">
        <v>0</v>
      </c>
      <c r="P2825" s="47">
        <v>0</v>
      </c>
      <c r="Q2825" s="47">
        <v>0</v>
      </c>
      <c r="R2825" s="47">
        <v>0</v>
      </c>
      <c r="S2825" s="47">
        <v>275</v>
      </c>
      <c r="T2825" s="47">
        <v>247.5</v>
      </c>
      <c r="U2825" s="47">
        <v>247.5</v>
      </c>
      <c r="V2825" t="s">
        <v>71</v>
      </c>
      <c r="W2825" t="s">
        <v>72</v>
      </c>
      <c r="X2825"/>
      <c r="Y2825" t="s">
        <v>240</v>
      </c>
      <c r="Z2825" s="43" t="str">
        <f>Raw_data[[#This Row],[Month]]&amp;Raw_data[[#This Row],[Locations]]&amp;Raw_data[[#This Row],[Looker2]]</f>
        <v>45292HumbleIOP</v>
      </c>
      <c r="AA2825" s="44" t="str">
        <f>IFERROR(VLOOKUP(Raw_data[[#This Row],[Description]],'LU Table'!$A$1:$B$50,2,0),"")</f>
        <v>IOP</v>
      </c>
      <c r="AB2825" s="44" t="str">
        <f>TRIM(MID(Raw_data[[#This Row],[Location]],LEN("Positive Recovery- ")+1,LEN(Raw_data[[#This Row],[Location]])))</f>
        <v>Humble</v>
      </c>
      <c r="AC2825" s="45">
        <f t="shared" si="44"/>
        <v>45292</v>
      </c>
      <c r="AD2825" s="44" t="str">
        <f>VLOOKUP(Raw_data[[#This Row],[Locations]]&amp;Raw_data[[#This Row],[Looker2]],Category!A:E,5,0)</f>
        <v>Affiliate</v>
      </c>
      <c r="AE2825" s="44" t="str">
        <f>Raw_data[[#This Row],[Locations]]&amp;Raw_data[[#This Row],[Looker2]]</f>
        <v>HumbleIOP</v>
      </c>
    </row>
    <row r="2826" spans="1:31">
      <c r="A2826" s="15">
        <v>45320</v>
      </c>
      <c r="B2826" s="15">
        <v>45316</v>
      </c>
      <c r="C2826" t="s">
        <v>9</v>
      </c>
      <c r="D2826">
        <v>209521</v>
      </c>
      <c r="E2826" t="s">
        <v>824</v>
      </c>
      <c r="F2826" t="s">
        <v>539</v>
      </c>
      <c r="G2826" t="s">
        <v>825</v>
      </c>
      <c r="H2826" t="s">
        <v>158</v>
      </c>
      <c r="I2826" t="s">
        <v>232</v>
      </c>
      <c r="J2826" t="s">
        <v>88</v>
      </c>
      <c r="K2826" t="s">
        <v>77</v>
      </c>
      <c r="L2826" t="s">
        <v>128</v>
      </c>
      <c r="M2826">
        <v>1</v>
      </c>
      <c r="N2826" s="47">
        <v>250</v>
      </c>
      <c r="O2826" s="47">
        <v>0</v>
      </c>
      <c r="P2826" s="47">
        <v>0</v>
      </c>
      <c r="Q2826" s="47">
        <v>0</v>
      </c>
      <c r="R2826" s="47">
        <v>0</v>
      </c>
      <c r="S2826" s="47">
        <v>250</v>
      </c>
      <c r="T2826" s="47">
        <v>225</v>
      </c>
      <c r="U2826" s="47">
        <v>225</v>
      </c>
      <c r="V2826" t="s">
        <v>71</v>
      </c>
      <c r="W2826" t="s">
        <v>72</v>
      </c>
      <c r="X2826"/>
      <c r="Y2826" t="s">
        <v>240</v>
      </c>
      <c r="Z2826" s="43" t="str">
        <f>Raw_data[[#This Row],[Month]]&amp;Raw_data[[#This Row],[Locations]]&amp;Raw_data[[#This Row],[Looker2]]</f>
        <v>45292HumbleIOP</v>
      </c>
      <c r="AA2826" s="44" t="str">
        <f>IFERROR(VLOOKUP(Raw_data[[#This Row],[Description]],'LU Table'!$A$1:$B$50,2,0),"")</f>
        <v>IOP</v>
      </c>
      <c r="AB2826" s="44" t="str">
        <f>TRIM(MID(Raw_data[[#This Row],[Location]],LEN("Positive Recovery- ")+1,LEN(Raw_data[[#This Row],[Location]])))</f>
        <v>Humble</v>
      </c>
      <c r="AC2826" s="45">
        <f t="shared" si="44"/>
        <v>45292</v>
      </c>
      <c r="AD2826" s="44" t="str">
        <f>VLOOKUP(Raw_data[[#This Row],[Locations]]&amp;Raw_data[[#This Row],[Looker2]],Category!A:E,5,0)</f>
        <v>Affiliate</v>
      </c>
      <c r="AE2826" s="44" t="str">
        <f>Raw_data[[#This Row],[Locations]]&amp;Raw_data[[#This Row],[Looker2]]</f>
        <v>HumbleIOP</v>
      </c>
    </row>
    <row r="2827" spans="1:31">
      <c r="A2827" s="15">
        <v>45320</v>
      </c>
      <c r="B2827" s="15">
        <v>45316</v>
      </c>
      <c r="C2827" t="s">
        <v>9</v>
      </c>
      <c r="D2827">
        <v>209522</v>
      </c>
      <c r="E2827" t="s">
        <v>953</v>
      </c>
      <c r="F2827" t="s">
        <v>417</v>
      </c>
      <c r="G2827" t="s">
        <v>263</v>
      </c>
      <c r="H2827" t="s">
        <v>160</v>
      </c>
      <c r="I2827" t="s">
        <v>232</v>
      </c>
      <c r="J2827" t="s">
        <v>95</v>
      </c>
      <c r="K2827" t="s">
        <v>77</v>
      </c>
      <c r="L2827" t="s">
        <v>128</v>
      </c>
      <c r="M2827">
        <v>1</v>
      </c>
      <c r="N2827" s="47">
        <v>130</v>
      </c>
      <c r="O2827" s="47">
        <v>0</v>
      </c>
      <c r="P2827" s="47">
        <v>0</v>
      </c>
      <c r="Q2827" s="47">
        <v>0</v>
      </c>
      <c r="R2827" s="47">
        <v>0</v>
      </c>
      <c r="S2827" s="47">
        <v>130</v>
      </c>
      <c r="T2827" s="47">
        <v>117</v>
      </c>
      <c r="U2827" s="47">
        <v>117</v>
      </c>
      <c r="V2827" t="s">
        <v>71</v>
      </c>
      <c r="W2827" t="s">
        <v>72</v>
      </c>
      <c r="X2827"/>
      <c r="Y2827" t="s">
        <v>240</v>
      </c>
      <c r="Z2827" s="43" t="str">
        <f>Raw_data[[#This Row],[Month]]&amp;Raw_data[[#This Row],[Locations]]&amp;Raw_data[[#This Row],[Looker2]]</f>
        <v>45292HumbleIOP</v>
      </c>
      <c r="AA2827" s="44" t="str">
        <f>IFERROR(VLOOKUP(Raw_data[[#This Row],[Description]],'LU Table'!$A$1:$B$50,2,0),"")</f>
        <v>IOP</v>
      </c>
      <c r="AB2827" s="44" t="str">
        <f>TRIM(MID(Raw_data[[#This Row],[Location]],LEN("Positive Recovery- ")+1,LEN(Raw_data[[#This Row],[Location]])))</f>
        <v>Humble</v>
      </c>
      <c r="AC2827" s="45">
        <f t="shared" si="44"/>
        <v>45292</v>
      </c>
      <c r="AD2827" s="44" t="str">
        <f>VLOOKUP(Raw_data[[#This Row],[Locations]]&amp;Raw_data[[#This Row],[Looker2]],Category!A:E,5,0)</f>
        <v>Affiliate</v>
      </c>
      <c r="AE2827" s="44" t="str">
        <f>Raw_data[[#This Row],[Locations]]&amp;Raw_data[[#This Row],[Looker2]]</f>
        <v>HumbleIOP</v>
      </c>
    </row>
    <row r="2828" spans="1:31">
      <c r="A2828" s="15">
        <v>45320</v>
      </c>
      <c r="B2828" s="15">
        <v>45316</v>
      </c>
      <c r="C2828" t="s">
        <v>9</v>
      </c>
      <c r="D2828">
        <v>209523</v>
      </c>
      <c r="E2828" t="s">
        <v>732</v>
      </c>
      <c r="F2828" t="s">
        <v>378</v>
      </c>
      <c r="G2828" t="s">
        <v>733</v>
      </c>
      <c r="H2828" t="s">
        <v>158</v>
      </c>
      <c r="I2828" t="s">
        <v>232</v>
      </c>
      <c r="J2828" t="s">
        <v>88</v>
      </c>
      <c r="K2828" t="s">
        <v>77</v>
      </c>
      <c r="L2828" t="s">
        <v>128</v>
      </c>
      <c r="M2828">
        <v>1</v>
      </c>
      <c r="N2828" s="47">
        <v>250</v>
      </c>
      <c r="O2828" s="47">
        <v>0</v>
      </c>
      <c r="P2828" s="47">
        <v>0</v>
      </c>
      <c r="Q2828" s="47">
        <v>0</v>
      </c>
      <c r="R2828" s="47">
        <v>0</v>
      </c>
      <c r="S2828" s="47">
        <v>250</v>
      </c>
      <c r="T2828" s="47">
        <v>225</v>
      </c>
      <c r="U2828" s="47">
        <v>225</v>
      </c>
      <c r="V2828" t="s">
        <v>71</v>
      </c>
      <c r="W2828" t="s">
        <v>72</v>
      </c>
      <c r="X2828"/>
      <c r="Y2828" t="s">
        <v>240</v>
      </c>
      <c r="Z2828" s="43" t="str">
        <f>Raw_data[[#This Row],[Month]]&amp;Raw_data[[#This Row],[Locations]]&amp;Raw_data[[#This Row],[Looker2]]</f>
        <v>45292HumbleIOP</v>
      </c>
      <c r="AA2828" s="44" t="str">
        <f>IFERROR(VLOOKUP(Raw_data[[#This Row],[Description]],'LU Table'!$A$1:$B$50,2,0),"")</f>
        <v>IOP</v>
      </c>
      <c r="AB2828" s="44" t="str">
        <f>TRIM(MID(Raw_data[[#This Row],[Location]],LEN("Positive Recovery- ")+1,LEN(Raw_data[[#This Row],[Location]])))</f>
        <v>Humble</v>
      </c>
      <c r="AC2828" s="45">
        <f t="shared" si="44"/>
        <v>45292</v>
      </c>
      <c r="AD2828" s="44" t="str">
        <f>VLOOKUP(Raw_data[[#This Row],[Locations]]&amp;Raw_data[[#This Row],[Looker2]],Category!A:E,5,0)</f>
        <v>Affiliate</v>
      </c>
      <c r="AE2828" s="44" t="str">
        <f>Raw_data[[#This Row],[Locations]]&amp;Raw_data[[#This Row],[Looker2]]</f>
        <v>HumbleIOP</v>
      </c>
    </row>
    <row r="2829" spans="1:31">
      <c r="A2829" s="15">
        <v>45320</v>
      </c>
      <c r="B2829" s="15">
        <v>45316</v>
      </c>
      <c r="C2829" t="s">
        <v>9</v>
      </c>
      <c r="D2829">
        <v>209524</v>
      </c>
      <c r="E2829" t="s">
        <v>1089</v>
      </c>
      <c r="F2829" t="s">
        <v>329</v>
      </c>
      <c r="G2829" t="s">
        <v>1090</v>
      </c>
      <c r="H2829" t="s">
        <v>157</v>
      </c>
      <c r="I2829" t="s">
        <v>232</v>
      </c>
      <c r="J2829" t="s">
        <v>92</v>
      </c>
      <c r="K2829" t="s">
        <v>77</v>
      </c>
      <c r="L2829" t="s">
        <v>129</v>
      </c>
      <c r="M2829">
        <v>1</v>
      </c>
      <c r="N2829" s="47">
        <v>332</v>
      </c>
      <c r="O2829" s="47">
        <v>0</v>
      </c>
      <c r="P2829" s="47">
        <v>0</v>
      </c>
      <c r="Q2829" s="47">
        <v>0</v>
      </c>
      <c r="R2829" s="47">
        <v>0</v>
      </c>
      <c r="S2829" s="47">
        <v>332</v>
      </c>
      <c r="T2829" s="47">
        <v>298.8</v>
      </c>
      <c r="U2829" s="47">
        <v>298.8</v>
      </c>
      <c r="V2829" t="s">
        <v>71</v>
      </c>
      <c r="W2829" t="s">
        <v>72</v>
      </c>
      <c r="X2829"/>
      <c r="Y2829" t="s">
        <v>240</v>
      </c>
      <c r="Z2829" s="43" t="str">
        <f>Raw_data[[#This Row],[Month]]&amp;Raw_data[[#This Row],[Locations]]&amp;Raw_data[[#This Row],[Looker2]]</f>
        <v>45292HumblePHP</v>
      </c>
      <c r="AA2829" s="44" t="str">
        <f>IFERROR(VLOOKUP(Raw_data[[#This Row],[Description]],'LU Table'!$A$1:$B$50,2,0),"")</f>
        <v>PHP</v>
      </c>
      <c r="AB2829" s="44" t="str">
        <f>TRIM(MID(Raw_data[[#This Row],[Location]],LEN("Positive Recovery- ")+1,LEN(Raw_data[[#This Row],[Location]])))</f>
        <v>Humble</v>
      </c>
      <c r="AC2829" s="45">
        <f t="shared" si="44"/>
        <v>45292</v>
      </c>
      <c r="AD2829" s="44" t="str">
        <f>VLOOKUP(Raw_data[[#This Row],[Locations]]&amp;Raw_data[[#This Row],[Looker2]],Category!A:E,5,0)</f>
        <v>Affiliate</v>
      </c>
      <c r="AE2829" s="44" t="str">
        <f>Raw_data[[#This Row],[Locations]]&amp;Raw_data[[#This Row],[Looker2]]</f>
        <v>HumblePHP</v>
      </c>
    </row>
    <row r="2830" spans="1:31">
      <c r="A2830" s="15">
        <v>45320</v>
      </c>
      <c r="B2830" s="15">
        <v>45316</v>
      </c>
      <c r="C2830" t="s">
        <v>9</v>
      </c>
      <c r="D2830">
        <v>209525</v>
      </c>
      <c r="E2830" t="s">
        <v>1039</v>
      </c>
      <c r="F2830" t="s">
        <v>689</v>
      </c>
      <c r="G2830" t="s">
        <v>445</v>
      </c>
      <c r="H2830" t="s">
        <v>167</v>
      </c>
      <c r="I2830" t="s">
        <v>232</v>
      </c>
      <c r="J2830" t="s">
        <v>87</v>
      </c>
      <c r="K2830" t="s">
        <v>77</v>
      </c>
      <c r="L2830" t="s">
        <v>129</v>
      </c>
      <c r="M2830">
        <v>1</v>
      </c>
      <c r="N2830" s="47">
        <v>425</v>
      </c>
      <c r="O2830" s="47">
        <v>0</v>
      </c>
      <c r="P2830" s="47">
        <v>0</v>
      </c>
      <c r="Q2830" s="47">
        <v>0</v>
      </c>
      <c r="R2830" s="47">
        <v>0</v>
      </c>
      <c r="S2830" s="47">
        <v>425</v>
      </c>
      <c r="T2830" s="47">
        <v>425</v>
      </c>
      <c r="U2830" s="47">
        <v>425</v>
      </c>
      <c r="V2830" t="s">
        <v>71</v>
      </c>
      <c r="W2830" t="s">
        <v>72</v>
      </c>
      <c r="X2830"/>
      <c r="Y2830" t="s">
        <v>240</v>
      </c>
      <c r="Z2830" s="43" t="str">
        <f>Raw_data[[#This Row],[Month]]&amp;Raw_data[[#This Row],[Locations]]&amp;Raw_data[[#This Row],[Looker2]]</f>
        <v>45292HumblePHP</v>
      </c>
      <c r="AA2830" s="44" t="str">
        <f>IFERROR(VLOOKUP(Raw_data[[#This Row],[Description]],'LU Table'!$A$1:$B$50,2,0),"")</f>
        <v>PHP</v>
      </c>
      <c r="AB2830" s="44" t="str">
        <f>TRIM(MID(Raw_data[[#This Row],[Location]],LEN("Positive Recovery- ")+1,LEN(Raw_data[[#This Row],[Location]])))</f>
        <v>Humble</v>
      </c>
      <c r="AC2830" s="45">
        <f t="shared" si="44"/>
        <v>45292</v>
      </c>
      <c r="AD2830" s="44" t="str">
        <f>VLOOKUP(Raw_data[[#This Row],[Locations]]&amp;Raw_data[[#This Row],[Looker2]],Category!A:E,5,0)</f>
        <v>Affiliate</v>
      </c>
      <c r="AE2830" s="44" t="str">
        <f>Raw_data[[#This Row],[Locations]]&amp;Raw_data[[#This Row],[Looker2]]</f>
        <v>HumblePHP</v>
      </c>
    </row>
    <row r="2831" spans="1:31">
      <c r="A2831" s="15">
        <v>45320</v>
      </c>
      <c r="B2831" s="15">
        <v>45316</v>
      </c>
      <c r="C2831" t="s">
        <v>9</v>
      </c>
      <c r="D2831">
        <v>209526</v>
      </c>
      <c r="E2831" t="s">
        <v>856</v>
      </c>
      <c r="F2831" t="s">
        <v>410</v>
      </c>
      <c r="G2831" t="s">
        <v>393</v>
      </c>
      <c r="H2831" t="s">
        <v>158</v>
      </c>
      <c r="I2831" t="s">
        <v>232</v>
      </c>
      <c r="J2831" t="s">
        <v>88</v>
      </c>
      <c r="K2831" t="s">
        <v>77</v>
      </c>
      <c r="L2831" t="s">
        <v>128</v>
      </c>
      <c r="M2831">
        <v>1</v>
      </c>
      <c r="N2831" s="47">
        <v>250</v>
      </c>
      <c r="O2831" s="47">
        <v>0</v>
      </c>
      <c r="P2831" s="47">
        <v>0</v>
      </c>
      <c r="Q2831" s="47">
        <v>0</v>
      </c>
      <c r="R2831" s="47">
        <v>0</v>
      </c>
      <c r="S2831" s="47">
        <v>0</v>
      </c>
      <c r="T2831" s="47">
        <v>225</v>
      </c>
      <c r="U2831" s="47">
        <v>25</v>
      </c>
      <c r="V2831" t="s">
        <v>71</v>
      </c>
      <c r="W2831" t="s">
        <v>72</v>
      </c>
      <c r="X2831"/>
      <c r="Y2831" t="s">
        <v>240</v>
      </c>
      <c r="Z2831" s="43" t="str">
        <f>Raw_data[[#This Row],[Month]]&amp;Raw_data[[#This Row],[Locations]]&amp;Raw_data[[#This Row],[Looker2]]</f>
        <v>45292HumbleIOP</v>
      </c>
      <c r="AA2831" s="44" t="str">
        <f>IFERROR(VLOOKUP(Raw_data[[#This Row],[Description]],'LU Table'!$A$1:$B$50,2,0),"")</f>
        <v>IOP</v>
      </c>
      <c r="AB2831" s="44" t="str">
        <f>TRIM(MID(Raw_data[[#This Row],[Location]],LEN("Positive Recovery- ")+1,LEN(Raw_data[[#This Row],[Location]])))</f>
        <v>Humble</v>
      </c>
      <c r="AC2831" s="45">
        <f t="shared" si="44"/>
        <v>45292</v>
      </c>
      <c r="AD2831" s="44" t="str">
        <f>VLOOKUP(Raw_data[[#This Row],[Locations]]&amp;Raw_data[[#This Row],[Looker2]],Category!A:E,5,0)</f>
        <v>Affiliate</v>
      </c>
      <c r="AE2831" s="44" t="str">
        <f>Raw_data[[#This Row],[Locations]]&amp;Raw_data[[#This Row],[Looker2]]</f>
        <v>HumbleIOP</v>
      </c>
    </row>
    <row r="2832" spans="1:31">
      <c r="A2832" s="15">
        <v>45320</v>
      </c>
      <c r="B2832" s="15">
        <v>45316</v>
      </c>
      <c r="C2832" t="s">
        <v>9</v>
      </c>
      <c r="D2832">
        <v>209527</v>
      </c>
      <c r="E2832" t="s">
        <v>1091</v>
      </c>
      <c r="F2832" t="s">
        <v>609</v>
      </c>
      <c r="G2832" t="s">
        <v>614</v>
      </c>
      <c r="H2832" t="s">
        <v>157</v>
      </c>
      <c r="I2832" t="s">
        <v>232</v>
      </c>
      <c r="J2832" t="s">
        <v>88</v>
      </c>
      <c r="K2832" t="s">
        <v>77</v>
      </c>
      <c r="L2832" t="s">
        <v>129</v>
      </c>
      <c r="M2832">
        <v>1</v>
      </c>
      <c r="N2832" s="47">
        <v>400</v>
      </c>
      <c r="O2832" s="47">
        <v>0</v>
      </c>
      <c r="P2832" s="47">
        <v>0</v>
      </c>
      <c r="Q2832" s="47">
        <v>0</v>
      </c>
      <c r="R2832" s="47">
        <v>0</v>
      </c>
      <c r="S2832" s="47">
        <v>400</v>
      </c>
      <c r="T2832" s="47">
        <v>360</v>
      </c>
      <c r="U2832" s="47">
        <v>360</v>
      </c>
      <c r="V2832" t="s">
        <v>71</v>
      </c>
      <c r="W2832" t="s">
        <v>72</v>
      </c>
      <c r="X2832"/>
      <c r="Y2832" t="s">
        <v>240</v>
      </c>
      <c r="Z2832" s="43" t="str">
        <f>Raw_data[[#This Row],[Month]]&amp;Raw_data[[#This Row],[Locations]]&amp;Raw_data[[#This Row],[Looker2]]</f>
        <v>45292HumblePHP</v>
      </c>
      <c r="AA2832" s="44" t="str">
        <f>IFERROR(VLOOKUP(Raw_data[[#This Row],[Description]],'LU Table'!$A$1:$B$50,2,0),"")</f>
        <v>PHP</v>
      </c>
      <c r="AB2832" s="44" t="str">
        <f>TRIM(MID(Raw_data[[#This Row],[Location]],LEN("Positive Recovery- ")+1,LEN(Raw_data[[#This Row],[Location]])))</f>
        <v>Humble</v>
      </c>
      <c r="AC2832" s="45">
        <f t="shared" si="44"/>
        <v>45292</v>
      </c>
      <c r="AD2832" s="44" t="str">
        <f>VLOOKUP(Raw_data[[#This Row],[Locations]]&amp;Raw_data[[#This Row],[Looker2]],Category!A:E,5,0)</f>
        <v>Affiliate</v>
      </c>
      <c r="AE2832" s="44" t="str">
        <f>Raw_data[[#This Row],[Locations]]&amp;Raw_data[[#This Row],[Looker2]]</f>
        <v>HumblePHP</v>
      </c>
    </row>
    <row r="2833" spans="1:31">
      <c r="A2833" s="15">
        <v>45320</v>
      </c>
      <c r="B2833" s="15">
        <v>45316</v>
      </c>
      <c r="C2833" t="s">
        <v>9</v>
      </c>
      <c r="D2833">
        <v>209528</v>
      </c>
      <c r="E2833" t="s">
        <v>987</v>
      </c>
      <c r="F2833" t="s">
        <v>520</v>
      </c>
      <c r="G2833" t="s">
        <v>988</v>
      </c>
      <c r="H2833" t="s">
        <v>158</v>
      </c>
      <c r="I2833" t="s">
        <v>232</v>
      </c>
      <c r="J2833" t="s">
        <v>88</v>
      </c>
      <c r="K2833" t="s">
        <v>77</v>
      </c>
      <c r="L2833" t="s">
        <v>128</v>
      </c>
      <c r="M2833">
        <v>1</v>
      </c>
      <c r="N2833" s="47">
        <v>250</v>
      </c>
      <c r="O2833" s="47">
        <v>0</v>
      </c>
      <c r="P2833" s="47">
        <v>0</v>
      </c>
      <c r="Q2833" s="47">
        <v>0</v>
      </c>
      <c r="R2833" s="47">
        <v>0</v>
      </c>
      <c r="S2833" s="47">
        <v>0</v>
      </c>
      <c r="T2833" s="47">
        <v>225</v>
      </c>
      <c r="U2833" s="47">
        <v>50</v>
      </c>
      <c r="V2833" t="s">
        <v>71</v>
      </c>
      <c r="W2833" t="s">
        <v>72</v>
      </c>
      <c r="X2833"/>
      <c r="Y2833" t="s">
        <v>240</v>
      </c>
      <c r="Z2833" s="43" t="str">
        <f>Raw_data[[#This Row],[Month]]&amp;Raw_data[[#This Row],[Locations]]&amp;Raw_data[[#This Row],[Looker2]]</f>
        <v>45292HumbleIOP</v>
      </c>
      <c r="AA2833" s="44" t="str">
        <f>IFERROR(VLOOKUP(Raw_data[[#This Row],[Description]],'LU Table'!$A$1:$B$50,2,0),"")</f>
        <v>IOP</v>
      </c>
      <c r="AB2833" s="44" t="str">
        <f>TRIM(MID(Raw_data[[#This Row],[Location]],LEN("Positive Recovery- ")+1,LEN(Raw_data[[#This Row],[Location]])))</f>
        <v>Humble</v>
      </c>
      <c r="AC2833" s="45">
        <f t="shared" si="44"/>
        <v>45292</v>
      </c>
      <c r="AD2833" s="44" t="str">
        <f>VLOOKUP(Raw_data[[#This Row],[Locations]]&amp;Raw_data[[#This Row],[Looker2]],Category!A:E,5,0)</f>
        <v>Affiliate</v>
      </c>
      <c r="AE2833" s="44" t="str">
        <f>Raw_data[[#This Row],[Locations]]&amp;Raw_data[[#This Row],[Looker2]]</f>
        <v>HumbleIOP</v>
      </c>
    </row>
    <row r="2834" spans="1:31">
      <c r="A2834" s="15">
        <v>45320</v>
      </c>
      <c r="B2834" s="15">
        <v>45316</v>
      </c>
      <c r="C2834" t="s">
        <v>9</v>
      </c>
      <c r="D2834">
        <v>209529</v>
      </c>
      <c r="E2834" t="s">
        <v>619</v>
      </c>
      <c r="F2834" t="s">
        <v>620</v>
      </c>
      <c r="G2834" t="s">
        <v>621</v>
      </c>
      <c r="H2834" t="s">
        <v>157</v>
      </c>
      <c r="I2834" t="s">
        <v>232</v>
      </c>
      <c r="J2834" t="s">
        <v>89</v>
      </c>
      <c r="K2834" t="s">
        <v>77</v>
      </c>
      <c r="L2834" t="s">
        <v>129</v>
      </c>
      <c r="M2834">
        <v>1</v>
      </c>
      <c r="N2834" s="47">
        <v>365</v>
      </c>
      <c r="O2834" s="47">
        <v>0</v>
      </c>
      <c r="P2834" s="47">
        <v>0</v>
      </c>
      <c r="Q2834" s="47">
        <v>0</v>
      </c>
      <c r="R2834" s="47">
        <v>0</v>
      </c>
      <c r="S2834" s="47">
        <v>365</v>
      </c>
      <c r="T2834" s="47">
        <v>328.5</v>
      </c>
      <c r="U2834" s="47">
        <v>328.5</v>
      </c>
      <c r="V2834" t="s">
        <v>71</v>
      </c>
      <c r="W2834" t="s">
        <v>72</v>
      </c>
      <c r="X2834"/>
      <c r="Y2834" t="s">
        <v>240</v>
      </c>
      <c r="Z2834" s="43" t="str">
        <f>Raw_data[[#This Row],[Month]]&amp;Raw_data[[#This Row],[Locations]]&amp;Raw_data[[#This Row],[Looker2]]</f>
        <v>45292HumblePHP</v>
      </c>
      <c r="AA2834" s="44" t="str">
        <f>IFERROR(VLOOKUP(Raw_data[[#This Row],[Description]],'LU Table'!$A$1:$B$50,2,0),"")</f>
        <v>PHP</v>
      </c>
      <c r="AB2834" s="44" t="str">
        <f>TRIM(MID(Raw_data[[#This Row],[Location]],LEN("Positive Recovery- ")+1,LEN(Raw_data[[#This Row],[Location]])))</f>
        <v>Humble</v>
      </c>
      <c r="AC2834" s="45">
        <f t="shared" si="44"/>
        <v>45292</v>
      </c>
      <c r="AD2834" s="44" t="str">
        <f>VLOOKUP(Raw_data[[#This Row],[Locations]]&amp;Raw_data[[#This Row],[Looker2]],Category!A:E,5,0)</f>
        <v>Affiliate</v>
      </c>
      <c r="AE2834" s="44" t="str">
        <f>Raw_data[[#This Row],[Locations]]&amp;Raw_data[[#This Row],[Looker2]]</f>
        <v>HumblePHP</v>
      </c>
    </row>
    <row r="2835" spans="1:31">
      <c r="A2835" s="15">
        <v>45320</v>
      </c>
      <c r="B2835" s="15">
        <v>45316</v>
      </c>
      <c r="C2835" t="s">
        <v>9</v>
      </c>
      <c r="D2835">
        <v>209530</v>
      </c>
      <c r="E2835" t="s">
        <v>1069</v>
      </c>
      <c r="F2835" t="s">
        <v>1070</v>
      </c>
      <c r="G2835" t="s">
        <v>1071</v>
      </c>
      <c r="H2835" t="s">
        <v>167</v>
      </c>
      <c r="I2835" t="s">
        <v>232</v>
      </c>
      <c r="J2835" t="s">
        <v>87</v>
      </c>
      <c r="K2835" t="s">
        <v>77</v>
      </c>
      <c r="L2835" t="s">
        <v>129</v>
      </c>
      <c r="M2835">
        <v>1</v>
      </c>
      <c r="N2835" s="47">
        <v>425</v>
      </c>
      <c r="O2835" s="47">
        <v>0</v>
      </c>
      <c r="P2835" s="47">
        <v>0</v>
      </c>
      <c r="Q2835" s="47">
        <v>0</v>
      </c>
      <c r="R2835" s="47">
        <v>0</v>
      </c>
      <c r="S2835" s="47">
        <v>425</v>
      </c>
      <c r="T2835" s="47">
        <v>425</v>
      </c>
      <c r="U2835" s="47">
        <v>425</v>
      </c>
      <c r="V2835" t="s">
        <v>71</v>
      </c>
      <c r="W2835" t="s">
        <v>72</v>
      </c>
      <c r="X2835"/>
      <c r="Y2835" t="s">
        <v>240</v>
      </c>
      <c r="Z2835" s="43" t="str">
        <f>Raw_data[[#This Row],[Month]]&amp;Raw_data[[#This Row],[Locations]]&amp;Raw_data[[#This Row],[Looker2]]</f>
        <v>45292HumblePHP</v>
      </c>
      <c r="AA2835" s="44" t="str">
        <f>IFERROR(VLOOKUP(Raw_data[[#This Row],[Description]],'LU Table'!$A$1:$B$50,2,0),"")</f>
        <v>PHP</v>
      </c>
      <c r="AB2835" s="44" t="str">
        <f>TRIM(MID(Raw_data[[#This Row],[Location]],LEN("Positive Recovery- ")+1,LEN(Raw_data[[#This Row],[Location]])))</f>
        <v>Humble</v>
      </c>
      <c r="AC2835" s="45">
        <f t="shared" si="44"/>
        <v>45292</v>
      </c>
      <c r="AD2835" s="44" t="str">
        <f>VLOOKUP(Raw_data[[#This Row],[Locations]]&amp;Raw_data[[#This Row],[Looker2]],Category!A:E,5,0)</f>
        <v>Affiliate</v>
      </c>
      <c r="AE2835" s="44" t="str">
        <f>Raw_data[[#This Row],[Locations]]&amp;Raw_data[[#This Row],[Looker2]]</f>
        <v>HumblePHP</v>
      </c>
    </row>
    <row r="2836" spans="1:31">
      <c r="A2836" s="15">
        <v>45320</v>
      </c>
      <c r="B2836" s="15">
        <v>45316</v>
      </c>
      <c r="C2836" t="s">
        <v>9</v>
      </c>
      <c r="D2836">
        <v>209531</v>
      </c>
      <c r="E2836" t="s">
        <v>872</v>
      </c>
      <c r="F2836" t="s">
        <v>873</v>
      </c>
      <c r="G2836" t="s">
        <v>276</v>
      </c>
      <c r="H2836" t="s">
        <v>159</v>
      </c>
      <c r="I2836" t="s">
        <v>232</v>
      </c>
      <c r="J2836" t="s">
        <v>88</v>
      </c>
      <c r="K2836" t="s">
        <v>77</v>
      </c>
      <c r="L2836" t="s">
        <v>128</v>
      </c>
      <c r="M2836">
        <v>1</v>
      </c>
      <c r="N2836" s="47">
        <v>250</v>
      </c>
      <c r="O2836" s="47">
        <v>0</v>
      </c>
      <c r="P2836" s="47">
        <v>0</v>
      </c>
      <c r="Q2836" s="47">
        <v>0</v>
      </c>
      <c r="R2836" s="47">
        <v>0</v>
      </c>
      <c r="S2836" s="47">
        <v>250</v>
      </c>
      <c r="T2836" s="47">
        <v>225</v>
      </c>
      <c r="U2836" s="47">
        <v>225</v>
      </c>
      <c r="V2836" t="s">
        <v>71</v>
      </c>
      <c r="W2836" t="s">
        <v>72</v>
      </c>
      <c r="X2836"/>
      <c r="Y2836" t="s">
        <v>240</v>
      </c>
      <c r="Z2836" s="43" t="str">
        <f>Raw_data[[#This Row],[Month]]&amp;Raw_data[[#This Row],[Locations]]&amp;Raw_data[[#This Row],[Looker2]]</f>
        <v>45292HumbleIOP</v>
      </c>
      <c r="AA2836" s="44" t="str">
        <f>IFERROR(VLOOKUP(Raw_data[[#This Row],[Description]],'LU Table'!$A$1:$B$50,2,0),"")</f>
        <v>IOP</v>
      </c>
      <c r="AB2836" s="44" t="str">
        <f>TRIM(MID(Raw_data[[#This Row],[Location]],LEN("Positive Recovery- ")+1,LEN(Raw_data[[#This Row],[Location]])))</f>
        <v>Humble</v>
      </c>
      <c r="AC2836" s="45">
        <f t="shared" si="44"/>
        <v>45292</v>
      </c>
      <c r="AD2836" s="44" t="str">
        <f>VLOOKUP(Raw_data[[#This Row],[Locations]]&amp;Raw_data[[#This Row],[Looker2]],Category!A:E,5,0)</f>
        <v>Affiliate</v>
      </c>
      <c r="AE2836" s="44" t="str">
        <f>Raw_data[[#This Row],[Locations]]&amp;Raw_data[[#This Row],[Looker2]]</f>
        <v>HumbleIOP</v>
      </c>
    </row>
    <row r="2837" spans="1:31">
      <c r="A2837" s="15">
        <v>45320</v>
      </c>
      <c r="B2837" s="15">
        <v>45316</v>
      </c>
      <c r="C2837" t="s">
        <v>9</v>
      </c>
      <c r="D2837">
        <v>209532</v>
      </c>
      <c r="E2837" t="s">
        <v>783</v>
      </c>
      <c r="F2837" t="s">
        <v>784</v>
      </c>
      <c r="G2837" t="s">
        <v>785</v>
      </c>
      <c r="H2837" t="s">
        <v>160</v>
      </c>
      <c r="I2837" t="s">
        <v>232</v>
      </c>
      <c r="J2837" t="s">
        <v>95</v>
      </c>
      <c r="K2837" t="s">
        <v>77</v>
      </c>
      <c r="L2837" t="s">
        <v>128</v>
      </c>
      <c r="M2837">
        <v>1</v>
      </c>
      <c r="N2837" s="47">
        <v>130</v>
      </c>
      <c r="O2837" s="47">
        <v>0</v>
      </c>
      <c r="P2837" s="47">
        <v>0</v>
      </c>
      <c r="Q2837" s="47">
        <v>0</v>
      </c>
      <c r="R2837" s="47">
        <v>0</v>
      </c>
      <c r="S2837" s="47">
        <v>130</v>
      </c>
      <c r="T2837" s="47">
        <v>117</v>
      </c>
      <c r="U2837" s="47">
        <v>117</v>
      </c>
      <c r="V2837" t="s">
        <v>71</v>
      </c>
      <c r="W2837" t="s">
        <v>72</v>
      </c>
      <c r="X2837"/>
      <c r="Y2837" t="s">
        <v>240</v>
      </c>
      <c r="Z2837" s="43" t="str">
        <f>Raw_data[[#This Row],[Month]]&amp;Raw_data[[#This Row],[Locations]]&amp;Raw_data[[#This Row],[Looker2]]</f>
        <v>45292HumbleIOP</v>
      </c>
      <c r="AA2837" s="44" t="str">
        <f>IFERROR(VLOOKUP(Raw_data[[#This Row],[Description]],'LU Table'!$A$1:$B$50,2,0),"")</f>
        <v>IOP</v>
      </c>
      <c r="AB2837" s="44" t="str">
        <f>TRIM(MID(Raw_data[[#This Row],[Location]],LEN("Positive Recovery- ")+1,LEN(Raw_data[[#This Row],[Location]])))</f>
        <v>Humble</v>
      </c>
      <c r="AC2837" s="45">
        <f t="shared" si="44"/>
        <v>45292</v>
      </c>
      <c r="AD2837" s="44" t="str">
        <f>VLOOKUP(Raw_data[[#This Row],[Locations]]&amp;Raw_data[[#This Row],[Looker2]],Category!A:E,5,0)</f>
        <v>Affiliate</v>
      </c>
      <c r="AE2837" s="44" t="str">
        <f>Raw_data[[#This Row],[Locations]]&amp;Raw_data[[#This Row],[Looker2]]</f>
        <v>HumbleIOP</v>
      </c>
    </row>
    <row r="2838" spans="1:31">
      <c r="A2838" s="15">
        <v>45320</v>
      </c>
      <c r="B2838" s="15">
        <v>45316</v>
      </c>
      <c r="C2838" t="s">
        <v>9</v>
      </c>
      <c r="D2838">
        <v>209561</v>
      </c>
      <c r="E2838" t="s">
        <v>994</v>
      </c>
      <c r="F2838" t="s">
        <v>321</v>
      </c>
      <c r="G2838" t="s">
        <v>276</v>
      </c>
      <c r="H2838" t="s">
        <v>151</v>
      </c>
      <c r="I2838" t="s">
        <v>232</v>
      </c>
      <c r="J2838" t="s">
        <v>95</v>
      </c>
      <c r="K2838" t="s">
        <v>107</v>
      </c>
      <c r="L2838" t="s">
        <v>130</v>
      </c>
      <c r="M2838">
        <v>4</v>
      </c>
      <c r="N2838" s="47">
        <v>2120</v>
      </c>
      <c r="O2838" s="47">
        <v>0</v>
      </c>
      <c r="P2838" s="47">
        <v>0</v>
      </c>
      <c r="Q2838" s="47">
        <v>0</v>
      </c>
      <c r="R2838" s="47">
        <v>0</v>
      </c>
      <c r="S2838" s="47">
        <v>0</v>
      </c>
      <c r="T2838" s="47">
        <v>2088</v>
      </c>
      <c r="U2838" s="47">
        <v>-32</v>
      </c>
      <c r="V2838" t="s">
        <v>71</v>
      </c>
      <c r="W2838" t="s">
        <v>72</v>
      </c>
      <c r="X2838"/>
      <c r="Y2838" t="s">
        <v>240</v>
      </c>
      <c r="Z2838" s="43" t="str">
        <f>Raw_data[[#This Row],[Month]]&amp;Raw_data[[#This Row],[Locations]]&amp;Raw_data[[#This Row],[Looker2]]</f>
        <v>45292Dallas Ft WorthRTC</v>
      </c>
      <c r="AA2838" s="44" t="str">
        <f>IFERROR(VLOOKUP(Raw_data[[#This Row],[Description]],'LU Table'!$A$1:$B$50,2,0),"")</f>
        <v>RTC</v>
      </c>
      <c r="AB2838" s="44" t="str">
        <f>TRIM(MID(Raw_data[[#This Row],[Location]],LEN("Positive Recovery- ")+1,LEN(Raw_data[[#This Row],[Location]])))</f>
        <v>Dallas Ft Worth</v>
      </c>
      <c r="AC2838" s="45">
        <f t="shared" si="44"/>
        <v>45292</v>
      </c>
      <c r="AD2838" s="44" t="str">
        <f>VLOOKUP(Raw_data[[#This Row],[Locations]]&amp;Raw_data[[#This Row],[Looker2]],Category!A:E,5,0)</f>
        <v>Company Owned</v>
      </c>
      <c r="AE2838" s="44" t="str">
        <f>Raw_data[[#This Row],[Locations]]&amp;Raw_data[[#This Row],[Looker2]]</f>
        <v>Dallas Ft WorthRTC</v>
      </c>
    </row>
    <row r="2839" spans="1:31">
      <c r="A2839" s="15">
        <v>45320</v>
      </c>
      <c r="B2839" s="15">
        <v>45316</v>
      </c>
      <c r="C2839" t="s">
        <v>9</v>
      </c>
      <c r="D2839">
        <v>209564</v>
      </c>
      <c r="E2839" t="s">
        <v>1186</v>
      </c>
      <c r="F2839" t="s">
        <v>306</v>
      </c>
      <c r="G2839" t="s">
        <v>1187</v>
      </c>
      <c r="H2839" t="s">
        <v>158</v>
      </c>
      <c r="I2839" t="s">
        <v>232</v>
      </c>
      <c r="J2839" t="s">
        <v>88</v>
      </c>
      <c r="K2839" t="s">
        <v>78</v>
      </c>
      <c r="L2839" t="s">
        <v>128</v>
      </c>
      <c r="M2839">
        <v>1</v>
      </c>
      <c r="N2839" s="47">
        <v>250</v>
      </c>
      <c r="O2839" s="47">
        <v>0</v>
      </c>
      <c r="P2839" s="47">
        <v>0</v>
      </c>
      <c r="Q2839" s="47">
        <v>0</v>
      </c>
      <c r="R2839" s="47">
        <v>0</v>
      </c>
      <c r="S2839" s="47">
        <v>250</v>
      </c>
      <c r="T2839" s="47">
        <v>225</v>
      </c>
      <c r="U2839" s="47">
        <v>225</v>
      </c>
      <c r="V2839" t="s">
        <v>71</v>
      </c>
      <c r="W2839" t="s">
        <v>72</v>
      </c>
      <c r="X2839"/>
      <c r="Y2839" t="s">
        <v>240</v>
      </c>
      <c r="Z2839" s="43" t="str">
        <f>Raw_data[[#This Row],[Month]]&amp;Raw_data[[#This Row],[Locations]]&amp;Raw_data[[#This Row],[Looker2]]</f>
        <v>45292PasadenaIOP</v>
      </c>
      <c r="AA2839" s="44" t="str">
        <f>IFERROR(VLOOKUP(Raw_data[[#This Row],[Description]],'LU Table'!$A$1:$B$50,2,0),"")</f>
        <v>IOP</v>
      </c>
      <c r="AB2839" s="44" t="str">
        <f>TRIM(MID(Raw_data[[#This Row],[Location]],LEN("Positive Recovery- ")+1,LEN(Raw_data[[#This Row],[Location]])))</f>
        <v>Pasadena</v>
      </c>
      <c r="AC2839" s="45">
        <f t="shared" si="44"/>
        <v>45292</v>
      </c>
      <c r="AD2839" s="44" t="str">
        <f>VLOOKUP(Raw_data[[#This Row],[Locations]]&amp;Raw_data[[#This Row],[Looker2]],Category!A:E,5,0)</f>
        <v>Affiliate</v>
      </c>
      <c r="AE2839" s="44" t="str">
        <f>Raw_data[[#This Row],[Locations]]&amp;Raw_data[[#This Row],[Looker2]]</f>
        <v>PasadenaIOP</v>
      </c>
    </row>
    <row r="2840" spans="1:31">
      <c r="A2840" s="15">
        <v>45320</v>
      </c>
      <c r="B2840" s="15">
        <v>45316</v>
      </c>
      <c r="C2840" t="s">
        <v>9</v>
      </c>
      <c r="D2840">
        <v>209565</v>
      </c>
      <c r="E2840" t="s">
        <v>1188</v>
      </c>
      <c r="F2840" t="s">
        <v>1189</v>
      </c>
      <c r="G2840" t="s">
        <v>1190</v>
      </c>
      <c r="H2840" t="s">
        <v>158</v>
      </c>
      <c r="I2840" t="s">
        <v>232</v>
      </c>
      <c r="J2840" t="s">
        <v>87</v>
      </c>
      <c r="K2840" t="s">
        <v>78</v>
      </c>
      <c r="L2840" t="s">
        <v>128</v>
      </c>
      <c r="M2840">
        <v>1</v>
      </c>
      <c r="N2840" s="47">
        <v>275</v>
      </c>
      <c r="O2840" s="47">
        <v>0</v>
      </c>
      <c r="P2840" s="47">
        <v>0</v>
      </c>
      <c r="Q2840" s="47">
        <v>0</v>
      </c>
      <c r="R2840" s="47">
        <v>0</v>
      </c>
      <c r="S2840" s="47">
        <v>275</v>
      </c>
      <c r="T2840" s="47">
        <v>247.5</v>
      </c>
      <c r="U2840" s="47">
        <v>247.5</v>
      </c>
      <c r="V2840" t="s">
        <v>71</v>
      </c>
      <c r="W2840" t="s">
        <v>72</v>
      </c>
      <c r="X2840"/>
      <c r="Y2840" t="s">
        <v>240</v>
      </c>
      <c r="Z2840" s="43" t="str">
        <f>Raw_data[[#This Row],[Month]]&amp;Raw_data[[#This Row],[Locations]]&amp;Raw_data[[#This Row],[Looker2]]</f>
        <v>45292PasadenaIOP</v>
      </c>
      <c r="AA2840" s="44" t="str">
        <f>IFERROR(VLOOKUP(Raw_data[[#This Row],[Description]],'LU Table'!$A$1:$B$50,2,0),"")</f>
        <v>IOP</v>
      </c>
      <c r="AB2840" s="44" t="str">
        <f>TRIM(MID(Raw_data[[#This Row],[Location]],LEN("Positive Recovery- ")+1,LEN(Raw_data[[#This Row],[Location]])))</f>
        <v>Pasadena</v>
      </c>
      <c r="AC2840" s="45">
        <f t="shared" si="44"/>
        <v>45292</v>
      </c>
      <c r="AD2840" s="44" t="str">
        <f>VLOOKUP(Raw_data[[#This Row],[Locations]]&amp;Raw_data[[#This Row],[Looker2]],Category!A:E,5,0)</f>
        <v>Affiliate</v>
      </c>
      <c r="AE2840" s="44" t="str">
        <f>Raw_data[[#This Row],[Locations]]&amp;Raw_data[[#This Row],[Looker2]]</f>
        <v>PasadenaIOP</v>
      </c>
    </row>
    <row r="2841" spans="1:31">
      <c r="A2841" s="15">
        <v>45320</v>
      </c>
      <c r="B2841" s="15">
        <v>45317</v>
      </c>
      <c r="C2841" t="s">
        <v>9</v>
      </c>
      <c r="D2841">
        <v>209226</v>
      </c>
      <c r="E2841" t="s">
        <v>1148</v>
      </c>
      <c r="F2841" t="s">
        <v>1149</v>
      </c>
      <c r="G2841" t="s">
        <v>1150</v>
      </c>
      <c r="H2841" t="s">
        <v>171</v>
      </c>
      <c r="I2841" t="s">
        <v>232</v>
      </c>
      <c r="J2841" t="s">
        <v>87</v>
      </c>
      <c r="K2841" t="s">
        <v>16</v>
      </c>
      <c r="L2841" t="s">
        <v>131</v>
      </c>
      <c r="M2841">
        <v>1</v>
      </c>
      <c r="N2841" s="47">
        <v>425</v>
      </c>
      <c r="O2841" s="47">
        <v>0</v>
      </c>
      <c r="P2841" s="47">
        <v>0</v>
      </c>
      <c r="Q2841" s="47">
        <v>0</v>
      </c>
      <c r="R2841" s="47">
        <v>0</v>
      </c>
      <c r="S2841" s="47">
        <v>425</v>
      </c>
      <c r="T2841" s="47">
        <v>382.5</v>
      </c>
      <c r="U2841" s="47">
        <v>382.5</v>
      </c>
      <c r="V2841" t="s">
        <v>71</v>
      </c>
      <c r="W2841" t="s">
        <v>72</v>
      </c>
      <c r="X2841"/>
      <c r="Y2841" t="s">
        <v>240</v>
      </c>
      <c r="Z2841" s="43" t="str">
        <f>Raw_data[[#This Row],[Month]]&amp;Raw_data[[#This Row],[Locations]]&amp;Raw_data[[#This Row],[Looker2]]</f>
        <v>45292Garden OaksRTC</v>
      </c>
      <c r="AA2841" s="44" t="str">
        <f>IFERROR(VLOOKUP(Raw_data[[#This Row],[Description]],'LU Table'!$A$1:$B$50,2,0),"")</f>
        <v>RTC</v>
      </c>
      <c r="AB2841" s="44" t="str">
        <f>TRIM(MID(Raw_data[[#This Row],[Location]],LEN("Positive Recovery- ")+1,LEN(Raw_data[[#This Row],[Location]])))</f>
        <v>Garden Oaks</v>
      </c>
      <c r="AC2841" s="45">
        <f t="shared" si="44"/>
        <v>45292</v>
      </c>
      <c r="AD2841" s="44" t="str">
        <f>VLOOKUP(Raw_data[[#This Row],[Locations]]&amp;Raw_data[[#This Row],[Looker2]],Category!A:E,5,0)</f>
        <v>Company Owned</v>
      </c>
      <c r="AE2841" s="44" t="str">
        <f>Raw_data[[#This Row],[Locations]]&amp;Raw_data[[#This Row],[Looker2]]</f>
        <v>Garden OaksRTC</v>
      </c>
    </row>
    <row r="2842" spans="1:31">
      <c r="A2842" s="15">
        <v>45320</v>
      </c>
      <c r="B2842" s="15">
        <v>45317</v>
      </c>
      <c r="C2842" t="s">
        <v>9</v>
      </c>
      <c r="D2842">
        <v>209227</v>
      </c>
      <c r="E2842" t="s">
        <v>1061</v>
      </c>
      <c r="F2842" t="s">
        <v>278</v>
      </c>
      <c r="G2842" t="s">
        <v>1062</v>
      </c>
      <c r="H2842" t="s">
        <v>152</v>
      </c>
      <c r="I2842" t="s">
        <v>232</v>
      </c>
      <c r="J2842" t="s">
        <v>96</v>
      </c>
      <c r="K2842" t="s">
        <v>57</v>
      </c>
      <c r="L2842" t="s">
        <v>130</v>
      </c>
      <c r="M2842">
        <v>1</v>
      </c>
      <c r="N2842" s="47">
        <v>428</v>
      </c>
      <c r="O2842" s="47">
        <v>0</v>
      </c>
      <c r="P2842" s="47">
        <v>0</v>
      </c>
      <c r="Q2842" s="47">
        <v>0</v>
      </c>
      <c r="R2842" s="47">
        <v>0</v>
      </c>
      <c r="S2842" s="47">
        <v>0</v>
      </c>
      <c r="T2842" s="47">
        <v>385.2</v>
      </c>
      <c r="U2842" s="47">
        <v>-42.8</v>
      </c>
      <c r="V2842" t="s">
        <v>71</v>
      </c>
      <c r="W2842" t="s">
        <v>72</v>
      </c>
      <c r="X2842"/>
      <c r="Y2842" t="s">
        <v>240</v>
      </c>
      <c r="Z2842" s="43" t="str">
        <f>Raw_data[[#This Row],[Month]]&amp;Raw_data[[#This Row],[Locations]]&amp;Raw_data[[#This Row],[Looker2]]</f>
        <v>45292Hill CountryRTC</v>
      </c>
      <c r="AA2842" s="44" t="str">
        <f>IFERROR(VLOOKUP(Raw_data[[#This Row],[Description]],'LU Table'!$A$1:$B$50,2,0),"")</f>
        <v>RTC</v>
      </c>
      <c r="AB2842" s="44" t="str">
        <f>TRIM(MID(Raw_data[[#This Row],[Location]],LEN("Positive Recovery- ")+1,LEN(Raw_data[[#This Row],[Location]])))</f>
        <v>Hill Country</v>
      </c>
      <c r="AC2842" s="45">
        <f t="shared" si="44"/>
        <v>45292</v>
      </c>
      <c r="AD2842" s="44" t="str">
        <f>VLOOKUP(Raw_data[[#This Row],[Locations]]&amp;Raw_data[[#This Row],[Looker2]],Category!A:E,5,0)</f>
        <v>Company Owned</v>
      </c>
      <c r="AE2842" s="44" t="str">
        <f>Raw_data[[#This Row],[Locations]]&amp;Raw_data[[#This Row],[Looker2]]</f>
        <v>Hill CountryRTC</v>
      </c>
    </row>
    <row r="2843" spans="1:31">
      <c r="A2843" s="15">
        <v>45320</v>
      </c>
      <c r="B2843" s="15">
        <v>45317</v>
      </c>
      <c r="C2843" t="s">
        <v>9</v>
      </c>
      <c r="D2843">
        <v>209228</v>
      </c>
      <c r="E2843" t="s">
        <v>1111</v>
      </c>
      <c r="F2843" t="s">
        <v>1112</v>
      </c>
      <c r="G2843" t="s">
        <v>1113</v>
      </c>
      <c r="H2843" t="s">
        <v>151</v>
      </c>
      <c r="I2843" t="s">
        <v>232</v>
      </c>
      <c r="J2843" t="s">
        <v>17</v>
      </c>
      <c r="K2843" t="s">
        <v>16</v>
      </c>
      <c r="L2843" t="s">
        <v>131</v>
      </c>
      <c r="M2843">
        <v>1</v>
      </c>
      <c r="N2843" s="47">
        <v>400</v>
      </c>
      <c r="O2843" s="47">
        <v>0</v>
      </c>
      <c r="P2843" s="47">
        <v>0</v>
      </c>
      <c r="Q2843" s="47">
        <v>0</v>
      </c>
      <c r="R2843" s="47">
        <v>0</v>
      </c>
      <c r="S2843" s="47">
        <v>0</v>
      </c>
      <c r="T2843" s="47">
        <v>400</v>
      </c>
      <c r="U2843" s="47">
        <v>0</v>
      </c>
      <c r="V2843" t="s">
        <v>71</v>
      </c>
      <c r="W2843" t="s">
        <v>72</v>
      </c>
      <c r="X2843"/>
      <c r="Y2843" t="s">
        <v>240</v>
      </c>
      <c r="Z2843" s="43" t="str">
        <f>Raw_data[[#This Row],[Month]]&amp;Raw_data[[#This Row],[Locations]]&amp;Raw_data[[#This Row],[Looker2]]</f>
        <v>45292Garden OaksRTC</v>
      </c>
      <c r="AA2843" s="44" t="str">
        <f>IFERROR(VLOOKUP(Raw_data[[#This Row],[Description]],'LU Table'!$A$1:$B$50,2,0),"")</f>
        <v>RTC</v>
      </c>
      <c r="AB2843" s="44" t="str">
        <f>TRIM(MID(Raw_data[[#This Row],[Location]],LEN("Positive Recovery- ")+1,LEN(Raw_data[[#This Row],[Location]])))</f>
        <v>Garden Oaks</v>
      </c>
      <c r="AC2843" s="45">
        <f t="shared" si="44"/>
        <v>45292</v>
      </c>
      <c r="AD2843" s="44" t="str">
        <f>VLOOKUP(Raw_data[[#This Row],[Locations]]&amp;Raw_data[[#This Row],[Looker2]],Category!A:E,5,0)</f>
        <v>Company Owned</v>
      </c>
      <c r="AE2843" s="44" t="str">
        <f>Raw_data[[#This Row],[Locations]]&amp;Raw_data[[#This Row],[Looker2]]</f>
        <v>Garden OaksRTC</v>
      </c>
    </row>
    <row r="2844" spans="1:31">
      <c r="A2844" s="15">
        <v>45320</v>
      </c>
      <c r="B2844" s="15">
        <v>45317</v>
      </c>
      <c r="C2844" t="s">
        <v>9</v>
      </c>
      <c r="D2844">
        <v>209229</v>
      </c>
      <c r="E2844" t="s">
        <v>1162</v>
      </c>
      <c r="F2844" t="s">
        <v>307</v>
      </c>
      <c r="G2844" t="s">
        <v>452</v>
      </c>
      <c r="H2844" t="s">
        <v>155</v>
      </c>
      <c r="I2844" t="s">
        <v>232</v>
      </c>
      <c r="J2844" t="s">
        <v>17</v>
      </c>
      <c r="K2844" t="s">
        <v>107</v>
      </c>
      <c r="L2844" t="s">
        <v>130</v>
      </c>
      <c r="M2844">
        <v>1</v>
      </c>
      <c r="N2844" s="47">
        <v>750</v>
      </c>
      <c r="O2844" s="47">
        <v>0</v>
      </c>
      <c r="P2844" s="47">
        <v>0</v>
      </c>
      <c r="Q2844" s="47">
        <v>0</v>
      </c>
      <c r="R2844" s="47">
        <v>0</v>
      </c>
      <c r="S2844" s="47">
        <v>0</v>
      </c>
      <c r="T2844" s="47">
        <v>750</v>
      </c>
      <c r="U2844" s="47">
        <v>0</v>
      </c>
      <c r="V2844" t="s">
        <v>71</v>
      </c>
      <c r="W2844" t="s">
        <v>72</v>
      </c>
      <c r="X2844"/>
      <c r="Y2844" t="s">
        <v>240</v>
      </c>
      <c r="Z2844" s="43" t="str">
        <f>Raw_data[[#This Row],[Month]]&amp;Raw_data[[#This Row],[Locations]]&amp;Raw_data[[#This Row],[Looker2]]</f>
        <v>45292Dallas Ft WorthDetox</v>
      </c>
      <c r="AA2844" s="44" t="str">
        <f>IFERROR(VLOOKUP(Raw_data[[#This Row],[Description]],'LU Table'!$A$1:$B$50,2,0),"")</f>
        <v>Detox</v>
      </c>
      <c r="AB2844" s="44" t="str">
        <f>TRIM(MID(Raw_data[[#This Row],[Location]],LEN("Positive Recovery- ")+1,LEN(Raw_data[[#This Row],[Location]])))</f>
        <v>Dallas Ft Worth</v>
      </c>
      <c r="AC2844" s="45">
        <f t="shared" si="44"/>
        <v>45292</v>
      </c>
      <c r="AD2844" s="44" t="str">
        <f>VLOOKUP(Raw_data[[#This Row],[Locations]]&amp;Raw_data[[#This Row],[Looker2]],Category!A:E,5,0)</f>
        <v>Company Owned</v>
      </c>
      <c r="AE2844" s="44" t="str">
        <f>Raw_data[[#This Row],[Locations]]&amp;Raw_data[[#This Row],[Looker2]]</f>
        <v>Dallas Ft WorthDetox</v>
      </c>
    </row>
    <row r="2845" spans="1:31">
      <c r="A2845" s="15">
        <v>45320</v>
      </c>
      <c r="B2845" s="15">
        <v>45317</v>
      </c>
      <c r="C2845" t="s">
        <v>9</v>
      </c>
      <c r="D2845">
        <v>209230</v>
      </c>
      <c r="E2845" t="s">
        <v>999</v>
      </c>
      <c r="F2845" t="s">
        <v>1000</v>
      </c>
      <c r="G2845" t="s">
        <v>317</v>
      </c>
      <c r="H2845" t="s">
        <v>151</v>
      </c>
      <c r="I2845" t="s">
        <v>232</v>
      </c>
      <c r="J2845" t="s">
        <v>88</v>
      </c>
      <c r="K2845" t="s">
        <v>16</v>
      </c>
      <c r="L2845" t="s">
        <v>131</v>
      </c>
      <c r="M2845">
        <v>1</v>
      </c>
      <c r="N2845" s="47">
        <v>500</v>
      </c>
      <c r="O2845" s="47">
        <v>0</v>
      </c>
      <c r="P2845" s="47">
        <v>0</v>
      </c>
      <c r="Q2845" s="47">
        <v>0</v>
      </c>
      <c r="R2845" s="47">
        <v>0</v>
      </c>
      <c r="S2845" s="47">
        <v>500</v>
      </c>
      <c r="T2845" s="47">
        <v>450</v>
      </c>
      <c r="U2845" s="47">
        <v>450</v>
      </c>
      <c r="V2845" t="s">
        <v>71</v>
      </c>
      <c r="W2845" t="s">
        <v>72</v>
      </c>
      <c r="X2845"/>
      <c r="Y2845" t="s">
        <v>240</v>
      </c>
      <c r="Z2845" s="43" t="str">
        <f>Raw_data[[#This Row],[Month]]&amp;Raw_data[[#This Row],[Locations]]&amp;Raw_data[[#This Row],[Looker2]]</f>
        <v>45292Garden OaksRTC</v>
      </c>
      <c r="AA2845" s="44" t="str">
        <f>IFERROR(VLOOKUP(Raw_data[[#This Row],[Description]],'LU Table'!$A$1:$B$50,2,0),"")</f>
        <v>RTC</v>
      </c>
      <c r="AB2845" s="44" t="str">
        <f>TRIM(MID(Raw_data[[#This Row],[Location]],LEN("Positive Recovery- ")+1,LEN(Raw_data[[#This Row],[Location]])))</f>
        <v>Garden Oaks</v>
      </c>
      <c r="AC2845" s="45">
        <f t="shared" si="44"/>
        <v>45292</v>
      </c>
      <c r="AD2845" s="44" t="str">
        <f>VLOOKUP(Raw_data[[#This Row],[Locations]]&amp;Raw_data[[#This Row],[Looker2]],Category!A:E,5,0)</f>
        <v>Company Owned</v>
      </c>
      <c r="AE2845" s="44" t="str">
        <f>Raw_data[[#This Row],[Locations]]&amp;Raw_data[[#This Row],[Looker2]]</f>
        <v>Garden OaksRTC</v>
      </c>
    </row>
    <row r="2846" spans="1:31">
      <c r="A2846" s="15">
        <v>45320</v>
      </c>
      <c r="B2846" s="15">
        <v>45317</v>
      </c>
      <c r="C2846" t="s">
        <v>9</v>
      </c>
      <c r="D2846">
        <v>209231</v>
      </c>
      <c r="E2846" t="s">
        <v>227</v>
      </c>
      <c r="F2846" t="s">
        <v>1151</v>
      </c>
      <c r="G2846" t="s">
        <v>527</v>
      </c>
      <c r="H2846" t="s">
        <v>154</v>
      </c>
      <c r="I2846" t="s">
        <v>232</v>
      </c>
      <c r="J2846" t="s">
        <v>133</v>
      </c>
      <c r="K2846" t="s">
        <v>16</v>
      </c>
      <c r="L2846" t="s">
        <v>131</v>
      </c>
      <c r="M2846">
        <v>1</v>
      </c>
      <c r="N2846" s="47">
        <v>400.39</v>
      </c>
      <c r="O2846" s="47">
        <v>0</v>
      </c>
      <c r="P2846" s="47">
        <v>0</v>
      </c>
      <c r="Q2846" s="47">
        <v>0</v>
      </c>
      <c r="R2846" s="47">
        <v>0</v>
      </c>
      <c r="S2846" s="47">
        <v>400.39</v>
      </c>
      <c r="T2846" s="47">
        <v>360.35</v>
      </c>
      <c r="U2846" s="47">
        <v>360.35</v>
      </c>
      <c r="V2846" t="s">
        <v>71</v>
      </c>
      <c r="W2846" t="s">
        <v>72</v>
      </c>
      <c r="X2846"/>
      <c r="Y2846" t="s">
        <v>240</v>
      </c>
      <c r="Z2846" s="43" t="str">
        <f>Raw_data[[#This Row],[Month]]&amp;Raw_data[[#This Row],[Locations]]&amp;Raw_data[[#This Row],[Looker2]]</f>
        <v>45292Garden OaksRTC</v>
      </c>
      <c r="AA2846" s="44" t="str">
        <f>IFERROR(VLOOKUP(Raw_data[[#This Row],[Description]],'LU Table'!$A$1:$B$50,2,0),"")</f>
        <v>RTC</v>
      </c>
      <c r="AB2846" s="44" t="str">
        <f>TRIM(MID(Raw_data[[#This Row],[Location]],LEN("Positive Recovery- ")+1,LEN(Raw_data[[#This Row],[Location]])))</f>
        <v>Garden Oaks</v>
      </c>
      <c r="AC2846" s="45">
        <f t="shared" si="44"/>
        <v>45292</v>
      </c>
      <c r="AD2846" s="44" t="str">
        <f>VLOOKUP(Raw_data[[#This Row],[Locations]]&amp;Raw_data[[#This Row],[Looker2]],Category!A:E,5,0)</f>
        <v>Company Owned</v>
      </c>
      <c r="AE2846" s="44" t="str">
        <f>Raw_data[[#This Row],[Locations]]&amp;Raw_data[[#This Row],[Looker2]]</f>
        <v>Garden OaksRTC</v>
      </c>
    </row>
    <row r="2847" spans="1:31">
      <c r="A2847" s="15">
        <v>45320</v>
      </c>
      <c r="B2847" s="15">
        <v>45317</v>
      </c>
      <c r="C2847" t="s">
        <v>9</v>
      </c>
      <c r="D2847">
        <v>209232</v>
      </c>
      <c r="E2847" t="s">
        <v>110</v>
      </c>
      <c r="F2847" t="s">
        <v>386</v>
      </c>
      <c r="G2847" t="s">
        <v>387</v>
      </c>
      <c r="H2847" t="s">
        <v>151</v>
      </c>
      <c r="I2847" t="s">
        <v>232</v>
      </c>
      <c r="J2847" t="s">
        <v>88</v>
      </c>
      <c r="K2847" t="s">
        <v>57</v>
      </c>
      <c r="L2847" t="s">
        <v>130</v>
      </c>
      <c r="M2847">
        <v>1</v>
      </c>
      <c r="N2847" s="47">
        <v>500</v>
      </c>
      <c r="O2847" s="47">
        <v>0</v>
      </c>
      <c r="P2847" s="47">
        <v>0</v>
      </c>
      <c r="Q2847" s="47">
        <v>0</v>
      </c>
      <c r="R2847" s="47">
        <v>0</v>
      </c>
      <c r="S2847" s="47">
        <v>500</v>
      </c>
      <c r="T2847" s="47">
        <v>450</v>
      </c>
      <c r="U2847" s="47">
        <v>450</v>
      </c>
      <c r="V2847" t="s">
        <v>71</v>
      </c>
      <c r="W2847" t="s">
        <v>72</v>
      </c>
      <c r="X2847"/>
      <c r="Y2847" t="s">
        <v>240</v>
      </c>
      <c r="Z2847" s="43" t="str">
        <f>Raw_data[[#This Row],[Month]]&amp;Raw_data[[#This Row],[Locations]]&amp;Raw_data[[#This Row],[Looker2]]</f>
        <v>45292Hill CountryRTC</v>
      </c>
      <c r="AA2847" s="44" t="str">
        <f>IFERROR(VLOOKUP(Raw_data[[#This Row],[Description]],'LU Table'!$A$1:$B$50,2,0),"")</f>
        <v>RTC</v>
      </c>
      <c r="AB2847" s="44" t="str">
        <f>TRIM(MID(Raw_data[[#This Row],[Location]],LEN("Positive Recovery- ")+1,LEN(Raw_data[[#This Row],[Location]])))</f>
        <v>Hill Country</v>
      </c>
      <c r="AC2847" s="45">
        <f t="shared" ref="AC2847:AC2910" si="45">B2847-DAY(B2847)+1</f>
        <v>45292</v>
      </c>
      <c r="AD2847" s="44" t="str">
        <f>VLOOKUP(Raw_data[[#This Row],[Locations]]&amp;Raw_data[[#This Row],[Looker2]],Category!A:E,5,0)</f>
        <v>Company Owned</v>
      </c>
      <c r="AE2847" s="44" t="str">
        <f>Raw_data[[#This Row],[Locations]]&amp;Raw_data[[#This Row],[Looker2]]</f>
        <v>Hill CountryRTC</v>
      </c>
    </row>
    <row r="2848" spans="1:31">
      <c r="A2848" s="15">
        <v>45320</v>
      </c>
      <c r="B2848" s="15">
        <v>45317</v>
      </c>
      <c r="C2848" t="s">
        <v>9</v>
      </c>
      <c r="D2848">
        <v>209233</v>
      </c>
      <c r="E2848" t="s">
        <v>1100</v>
      </c>
      <c r="F2848" t="s">
        <v>608</v>
      </c>
      <c r="G2848" t="s">
        <v>631</v>
      </c>
      <c r="H2848" t="s">
        <v>627</v>
      </c>
      <c r="I2848" t="s">
        <v>232</v>
      </c>
      <c r="J2848" t="s">
        <v>94</v>
      </c>
      <c r="K2848" t="s">
        <v>57</v>
      </c>
      <c r="L2848" t="s">
        <v>130</v>
      </c>
      <c r="M2848">
        <v>1</v>
      </c>
      <c r="N2848" s="47">
        <v>495</v>
      </c>
      <c r="O2848" s="47">
        <v>0</v>
      </c>
      <c r="P2848" s="47">
        <v>0</v>
      </c>
      <c r="Q2848" s="47">
        <v>0</v>
      </c>
      <c r="R2848" s="47">
        <v>0</v>
      </c>
      <c r="S2848" s="47">
        <v>495</v>
      </c>
      <c r="T2848" s="47">
        <v>445.5</v>
      </c>
      <c r="U2848" s="47">
        <v>445.5</v>
      </c>
      <c r="V2848" t="s">
        <v>71</v>
      </c>
      <c r="W2848" t="s">
        <v>72</v>
      </c>
      <c r="X2848"/>
      <c r="Y2848" t="s">
        <v>240</v>
      </c>
      <c r="Z2848" s="43" t="str">
        <f>Raw_data[[#This Row],[Month]]&amp;Raw_data[[#This Row],[Locations]]&amp;Raw_data[[#This Row],[Looker2]]</f>
        <v>45292Hill CountryRTC</v>
      </c>
      <c r="AA2848" s="44" t="str">
        <f>IFERROR(VLOOKUP(Raw_data[[#This Row],[Description]],'LU Table'!$A$1:$B$50,2,0),"")</f>
        <v>RTC</v>
      </c>
      <c r="AB2848" s="44" t="str">
        <f>TRIM(MID(Raw_data[[#This Row],[Location]],LEN("Positive Recovery- ")+1,LEN(Raw_data[[#This Row],[Location]])))</f>
        <v>Hill Country</v>
      </c>
      <c r="AC2848" s="45">
        <f t="shared" si="45"/>
        <v>45292</v>
      </c>
      <c r="AD2848" s="44" t="str">
        <f>VLOOKUP(Raw_data[[#This Row],[Locations]]&amp;Raw_data[[#This Row],[Looker2]],Category!A:E,5,0)</f>
        <v>Company Owned</v>
      </c>
      <c r="AE2848" s="44" t="str">
        <f>Raw_data[[#This Row],[Locations]]&amp;Raw_data[[#This Row],[Looker2]]</f>
        <v>Hill CountryRTC</v>
      </c>
    </row>
    <row r="2849" spans="1:31">
      <c r="A2849" s="15">
        <v>45320</v>
      </c>
      <c r="B2849" s="15">
        <v>45317</v>
      </c>
      <c r="C2849" t="s">
        <v>9</v>
      </c>
      <c r="D2849">
        <v>209234</v>
      </c>
      <c r="E2849" t="s">
        <v>1109</v>
      </c>
      <c r="F2849" t="s">
        <v>311</v>
      </c>
      <c r="G2849" t="s">
        <v>1110</v>
      </c>
      <c r="H2849" t="s">
        <v>151</v>
      </c>
      <c r="I2849" t="s">
        <v>232</v>
      </c>
      <c r="J2849" t="s">
        <v>17</v>
      </c>
      <c r="K2849" t="s">
        <v>57</v>
      </c>
      <c r="L2849" t="s">
        <v>130</v>
      </c>
      <c r="M2849">
        <v>1</v>
      </c>
      <c r="N2849" s="47">
        <v>518.75</v>
      </c>
      <c r="O2849" s="47">
        <v>0</v>
      </c>
      <c r="P2849" s="47">
        <v>0</v>
      </c>
      <c r="Q2849" s="47">
        <v>0</v>
      </c>
      <c r="R2849" s="47">
        <v>0</v>
      </c>
      <c r="S2849" s="47">
        <v>0</v>
      </c>
      <c r="T2849" s="47">
        <v>518.75</v>
      </c>
      <c r="U2849" s="47">
        <v>0</v>
      </c>
      <c r="V2849" t="s">
        <v>71</v>
      </c>
      <c r="W2849" t="s">
        <v>72</v>
      </c>
      <c r="X2849"/>
      <c r="Y2849" t="s">
        <v>240</v>
      </c>
      <c r="Z2849" s="43" t="str">
        <f>Raw_data[[#This Row],[Month]]&amp;Raw_data[[#This Row],[Locations]]&amp;Raw_data[[#This Row],[Looker2]]</f>
        <v>45292Hill CountryRTC</v>
      </c>
      <c r="AA2849" s="44" t="str">
        <f>IFERROR(VLOOKUP(Raw_data[[#This Row],[Description]],'LU Table'!$A$1:$B$50,2,0),"")</f>
        <v>RTC</v>
      </c>
      <c r="AB2849" s="44" t="str">
        <f>TRIM(MID(Raw_data[[#This Row],[Location]],LEN("Positive Recovery- ")+1,LEN(Raw_data[[#This Row],[Location]])))</f>
        <v>Hill Country</v>
      </c>
      <c r="AC2849" s="45">
        <f t="shared" si="45"/>
        <v>45292</v>
      </c>
      <c r="AD2849" s="44" t="str">
        <f>VLOOKUP(Raw_data[[#This Row],[Locations]]&amp;Raw_data[[#This Row],[Looker2]],Category!A:E,5,0)</f>
        <v>Company Owned</v>
      </c>
      <c r="AE2849" s="44" t="str">
        <f>Raw_data[[#This Row],[Locations]]&amp;Raw_data[[#This Row],[Looker2]]</f>
        <v>Hill CountryRTC</v>
      </c>
    </row>
    <row r="2850" spans="1:31">
      <c r="A2850" s="15">
        <v>45320</v>
      </c>
      <c r="B2850" s="15">
        <v>45317</v>
      </c>
      <c r="C2850" t="s">
        <v>9</v>
      </c>
      <c r="D2850">
        <v>209235</v>
      </c>
      <c r="E2850" t="s">
        <v>1072</v>
      </c>
      <c r="F2850" t="s">
        <v>321</v>
      </c>
      <c r="G2850" t="s">
        <v>1073</v>
      </c>
      <c r="H2850" t="s">
        <v>151</v>
      </c>
      <c r="I2850" t="s">
        <v>232</v>
      </c>
      <c r="J2850" t="s">
        <v>87</v>
      </c>
      <c r="K2850" t="s">
        <v>107</v>
      </c>
      <c r="L2850" t="s">
        <v>131</v>
      </c>
      <c r="M2850">
        <v>1</v>
      </c>
      <c r="N2850" s="47">
        <v>470</v>
      </c>
      <c r="O2850" s="47">
        <v>0</v>
      </c>
      <c r="P2850" s="47">
        <v>0</v>
      </c>
      <c r="Q2850" s="47">
        <v>0</v>
      </c>
      <c r="R2850" s="47">
        <v>0</v>
      </c>
      <c r="S2850" s="47">
        <v>470</v>
      </c>
      <c r="T2850" s="47">
        <v>423</v>
      </c>
      <c r="U2850" s="47">
        <v>423</v>
      </c>
      <c r="V2850" t="s">
        <v>71</v>
      </c>
      <c r="W2850" t="s">
        <v>72</v>
      </c>
      <c r="X2850"/>
      <c r="Y2850" t="s">
        <v>240</v>
      </c>
      <c r="Z2850" s="43" t="str">
        <f>Raw_data[[#This Row],[Month]]&amp;Raw_data[[#This Row],[Locations]]&amp;Raw_data[[#This Row],[Looker2]]</f>
        <v>45292Dallas Ft WorthRTC</v>
      </c>
      <c r="AA2850" s="44" t="str">
        <f>IFERROR(VLOOKUP(Raw_data[[#This Row],[Description]],'LU Table'!$A$1:$B$50,2,0),"")</f>
        <v>RTC</v>
      </c>
      <c r="AB2850" s="44" t="str">
        <f>TRIM(MID(Raw_data[[#This Row],[Location]],LEN("Positive Recovery- ")+1,LEN(Raw_data[[#This Row],[Location]])))</f>
        <v>Dallas Ft Worth</v>
      </c>
      <c r="AC2850" s="45">
        <f t="shared" si="45"/>
        <v>45292</v>
      </c>
      <c r="AD2850" s="44" t="str">
        <f>VLOOKUP(Raw_data[[#This Row],[Locations]]&amp;Raw_data[[#This Row],[Looker2]],Category!A:E,5,0)</f>
        <v>Company Owned</v>
      </c>
      <c r="AE2850" s="44" t="str">
        <f>Raw_data[[#This Row],[Locations]]&amp;Raw_data[[#This Row],[Looker2]]</f>
        <v>Dallas Ft WorthRTC</v>
      </c>
    </row>
    <row r="2851" spans="1:31">
      <c r="A2851" s="15">
        <v>45320</v>
      </c>
      <c r="B2851" s="15">
        <v>45317</v>
      </c>
      <c r="C2851" t="s">
        <v>9</v>
      </c>
      <c r="D2851">
        <v>209236</v>
      </c>
      <c r="E2851" t="s">
        <v>1163</v>
      </c>
      <c r="F2851" t="s">
        <v>1164</v>
      </c>
      <c r="G2851" t="s">
        <v>1165</v>
      </c>
      <c r="H2851" t="s">
        <v>155</v>
      </c>
      <c r="I2851" t="s">
        <v>232</v>
      </c>
      <c r="J2851" t="s">
        <v>89</v>
      </c>
      <c r="K2851" t="s">
        <v>16</v>
      </c>
      <c r="L2851" t="s">
        <v>130</v>
      </c>
      <c r="M2851">
        <v>1</v>
      </c>
      <c r="N2851" s="47">
        <v>600</v>
      </c>
      <c r="O2851" s="47">
        <v>0</v>
      </c>
      <c r="P2851" s="47">
        <v>0</v>
      </c>
      <c r="Q2851" s="47">
        <v>0</v>
      </c>
      <c r="R2851" s="47">
        <v>0</v>
      </c>
      <c r="S2851" s="47">
        <v>600</v>
      </c>
      <c r="T2851" s="47">
        <v>540</v>
      </c>
      <c r="U2851" s="47">
        <v>540</v>
      </c>
      <c r="V2851" t="s">
        <v>71</v>
      </c>
      <c r="W2851" t="s">
        <v>72</v>
      </c>
      <c r="X2851"/>
      <c r="Y2851" t="s">
        <v>240</v>
      </c>
      <c r="Z2851" s="43" t="str">
        <f>Raw_data[[#This Row],[Month]]&amp;Raw_data[[#This Row],[Locations]]&amp;Raw_data[[#This Row],[Looker2]]</f>
        <v>45292Garden OaksDetox</v>
      </c>
      <c r="AA2851" s="44" t="str">
        <f>IFERROR(VLOOKUP(Raw_data[[#This Row],[Description]],'LU Table'!$A$1:$B$50,2,0),"")</f>
        <v>Detox</v>
      </c>
      <c r="AB2851" s="44" t="str">
        <f>TRIM(MID(Raw_data[[#This Row],[Location]],LEN("Positive Recovery- ")+1,LEN(Raw_data[[#This Row],[Location]])))</f>
        <v>Garden Oaks</v>
      </c>
      <c r="AC2851" s="45">
        <f t="shared" si="45"/>
        <v>45292</v>
      </c>
      <c r="AD2851" s="44" t="str">
        <f>VLOOKUP(Raw_data[[#This Row],[Locations]]&amp;Raw_data[[#This Row],[Looker2]],Category!A:E,5,0)</f>
        <v>Company Owned</v>
      </c>
      <c r="AE2851" s="44" t="str">
        <f>Raw_data[[#This Row],[Locations]]&amp;Raw_data[[#This Row],[Looker2]]</f>
        <v>Garden OaksDetox</v>
      </c>
    </row>
    <row r="2852" spans="1:31">
      <c r="A2852" s="15">
        <v>45320</v>
      </c>
      <c r="B2852" s="15">
        <v>45317</v>
      </c>
      <c r="C2852" t="s">
        <v>9</v>
      </c>
      <c r="D2852">
        <v>209237</v>
      </c>
      <c r="E2852" t="s">
        <v>1108</v>
      </c>
      <c r="F2852" t="s">
        <v>349</v>
      </c>
      <c r="G2852" t="s">
        <v>490</v>
      </c>
      <c r="H2852" t="s">
        <v>151</v>
      </c>
      <c r="I2852" t="s">
        <v>232</v>
      </c>
      <c r="J2852" t="s">
        <v>89</v>
      </c>
      <c r="K2852" t="s">
        <v>16</v>
      </c>
      <c r="L2852" t="s">
        <v>131</v>
      </c>
      <c r="M2852">
        <v>1</v>
      </c>
      <c r="N2852" s="47">
        <v>425</v>
      </c>
      <c r="O2852" s="47">
        <v>0</v>
      </c>
      <c r="P2852" s="47">
        <v>0</v>
      </c>
      <c r="Q2852" s="47">
        <v>0</v>
      </c>
      <c r="R2852" s="47">
        <v>0</v>
      </c>
      <c r="S2852" s="47">
        <v>425</v>
      </c>
      <c r="T2852" s="47">
        <v>382.5</v>
      </c>
      <c r="U2852" s="47">
        <v>382.5</v>
      </c>
      <c r="V2852" t="s">
        <v>71</v>
      </c>
      <c r="W2852" t="s">
        <v>72</v>
      </c>
      <c r="X2852"/>
      <c r="Y2852" t="s">
        <v>240</v>
      </c>
      <c r="Z2852" s="43" t="str">
        <f>Raw_data[[#This Row],[Month]]&amp;Raw_data[[#This Row],[Locations]]&amp;Raw_data[[#This Row],[Looker2]]</f>
        <v>45292Garden OaksRTC</v>
      </c>
      <c r="AA2852" s="44" t="str">
        <f>IFERROR(VLOOKUP(Raw_data[[#This Row],[Description]],'LU Table'!$A$1:$B$50,2,0),"")</f>
        <v>RTC</v>
      </c>
      <c r="AB2852" s="44" t="str">
        <f>TRIM(MID(Raw_data[[#This Row],[Location]],LEN("Positive Recovery- ")+1,LEN(Raw_data[[#This Row],[Location]])))</f>
        <v>Garden Oaks</v>
      </c>
      <c r="AC2852" s="45">
        <f t="shared" si="45"/>
        <v>45292</v>
      </c>
      <c r="AD2852" s="44" t="str">
        <f>VLOOKUP(Raw_data[[#This Row],[Locations]]&amp;Raw_data[[#This Row],[Looker2]],Category!A:E,5,0)</f>
        <v>Company Owned</v>
      </c>
      <c r="AE2852" s="44" t="str">
        <f>Raw_data[[#This Row],[Locations]]&amp;Raw_data[[#This Row],[Looker2]]</f>
        <v>Garden OaksRTC</v>
      </c>
    </row>
    <row r="2853" spans="1:31">
      <c r="A2853" s="15">
        <v>45320</v>
      </c>
      <c r="B2853" s="15">
        <v>45317</v>
      </c>
      <c r="C2853" t="s">
        <v>9</v>
      </c>
      <c r="D2853">
        <v>209238</v>
      </c>
      <c r="E2853" t="s">
        <v>1131</v>
      </c>
      <c r="F2853" t="s">
        <v>1132</v>
      </c>
      <c r="G2853" t="s">
        <v>1133</v>
      </c>
      <c r="H2853" t="s">
        <v>156</v>
      </c>
      <c r="I2853" t="s">
        <v>232</v>
      </c>
      <c r="J2853" t="s">
        <v>711</v>
      </c>
      <c r="K2853" t="s">
        <v>16</v>
      </c>
      <c r="L2853" t="s">
        <v>130</v>
      </c>
      <c r="M2853">
        <v>1</v>
      </c>
      <c r="N2853" s="47">
        <v>575.39</v>
      </c>
      <c r="O2853" s="47">
        <v>0</v>
      </c>
      <c r="P2853" s="47">
        <v>0</v>
      </c>
      <c r="Q2853" s="47">
        <v>0</v>
      </c>
      <c r="R2853" s="47">
        <v>0</v>
      </c>
      <c r="S2853" s="47">
        <v>575.39</v>
      </c>
      <c r="T2853" s="47">
        <v>517.85</v>
      </c>
      <c r="U2853" s="47">
        <v>517.85</v>
      </c>
      <c r="V2853" t="s">
        <v>71</v>
      </c>
      <c r="W2853" t="s">
        <v>72</v>
      </c>
      <c r="X2853"/>
      <c r="Y2853" t="s">
        <v>240</v>
      </c>
      <c r="Z2853" s="43" t="str">
        <f>Raw_data[[#This Row],[Month]]&amp;Raw_data[[#This Row],[Locations]]&amp;Raw_data[[#This Row],[Looker2]]</f>
        <v>45292Garden OaksDetox</v>
      </c>
      <c r="AA2853" s="44" t="str">
        <f>IFERROR(VLOOKUP(Raw_data[[#This Row],[Description]],'LU Table'!$A$1:$B$50,2,0),"")</f>
        <v>Detox</v>
      </c>
      <c r="AB2853" s="44" t="str">
        <f>TRIM(MID(Raw_data[[#This Row],[Location]],LEN("Positive Recovery- ")+1,LEN(Raw_data[[#This Row],[Location]])))</f>
        <v>Garden Oaks</v>
      </c>
      <c r="AC2853" s="45">
        <f t="shared" si="45"/>
        <v>45292</v>
      </c>
      <c r="AD2853" s="44" t="str">
        <f>VLOOKUP(Raw_data[[#This Row],[Locations]]&amp;Raw_data[[#This Row],[Looker2]],Category!A:E,5,0)</f>
        <v>Company Owned</v>
      </c>
      <c r="AE2853" s="44" t="str">
        <f>Raw_data[[#This Row],[Locations]]&amp;Raw_data[[#This Row],[Looker2]]</f>
        <v>Garden OaksDetox</v>
      </c>
    </row>
    <row r="2854" spans="1:31">
      <c r="A2854" s="15">
        <v>45320</v>
      </c>
      <c r="B2854" s="15">
        <v>45317</v>
      </c>
      <c r="C2854" t="s">
        <v>9</v>
      </c>
      <c r="D2854">
        <v>209239</v>
      </c>
      <c r="E2854" t="s">
        <v>1004</v>
      </c>
      <c r="F2854" t="s">
        <v>324</v>
      </c>
      <c r="G2854" t="s">
        <v>1005</v>
      </c>
      <c r="H2854" t="s">
        <v>151</v>
      </c>
      <c r="I2854" t="s">
        <v>232</v>
      </c>
      <c r="J2854" t="s">
        <v>806</v>
      </c>
      <c r="K2854" t="s">
        <v>16</v>
      </c>
      <c r="L2854" t="s">
        <v>130</v>
      </c>
      <c r="M2854">
        <v>1</v>
      </c>
      <c r="N2854" s="47">
        <v>470</v>
      </c>
      <c r="O2854" s="47">
        <v>0</v>
      </c>
      <c r="P2854" s="47">
        <v>0</v>
      </c>
      <c r="Q2854" s="47">
        <v>0</v>
      </c>
      <c r="R2854" s="47">
        <v>0</v>
      </c>
      <c r="S2854" s="47">
        <v>470</v>
      </c>
      <c r="T2854" s="47">
        <v>423</v>
      </c>
      <c r="U2854" s="47">
        <v>423</v>
      </c>
      <c r="V2854" t="s">
        <v>71</v>
      </c>
      <c r="W2854" t="s">
        <v>72</v>
      </c>
      <c r="X2854"/>
      <c r="Y2854" t="s">
        <v>240</v>
      </c>
      <c r="Z2854" s="43" t="str">
        <f>Raw_data[[#This Row],[Month]]&amp;Raw_data[[#This Row],[Locations]]&amp;Raw_data[[#This Row],[Looker2]]</f>
        <v>45292Garden OaksRTC</v>
      </c>
      <c r="AA2854" s="44" t="str">
        <f>IFERROR(VLOOKUP(Raw_data[[#This Row],[Description]],'LU Table'!$A$1:$B$50,2,0),"")</f>
        <v>RTC</v>
      </c>
      <c r="AB2854" s="44" t="str">
        <f>TRIM(MID(Raw_data[[#This Row],[Location]],LEN("Positive Recovery- ")+1,LEN(Raw_data[[#This Row],[Location]])))</f>
        <v>Garden Oaks</v>
      </c>
      <c r="AC2854" s="45">
        <f t="shared" si="45"/>
        <v>45292</v>
      </c>
      <c r="AD2854" s="44" t="str">
        <f>VLOOKUP(Raw_data[[#This Row],[Locations]]&amp;Raw_data[[#This Row],[Looker2]],Category!A:E,5,0)</f>
        <v>Company Owned</v>
      </c>
      <c r="AE2854" s="44" t="str">
        <f>Raw_data[[#This Row],[Locations]]&amp;Raw_data[[#This Row],[Looker2]]</f>
        <v>Garden OaksRTC</v>
      </c>
    </row>
    <row r="2855" spans="1:31">
      <c r="A2855" s="15">
        <v>45320</v>
      </c>
      <c r="B2855" s="15">
        <v>45317</v>
      </c>
      <c r="C2855" t="s">
        <v>9</v>
      </c>
      <c r="D2855">
        <v>209240</v>
      </c>
      <c r="E2855" t="s">
        <v>1125</v>
      </c>
      <c r="F2855" t="s">
        <v>255</v>
      </c>
      <c r="G2855" t="s">
        <v>539</v>
      </c>
      <c r="H2855" t="s">
        <v>151</v>
      </c>
      <c r="I2855" t="s">
        <v>232</v>
      </c>
      <c r="J2855" t="s">
        <v>17</v>
      </c>
      <c r="K2855" t="s">
        <v>107</v>
      </c>
      <c r="L2855" t="s">
        <v>131</v>
      </c>
      <c r="M2855">
        <v>1</v>
      </c>
      <c r="N2855" s="47">
        <v>500</v>
      </c>
      <c r="O2855" s="47">
        <v>0</v>
      </c>
      <c r="P2855" s="47">
        <v>0</v>
      </c>
      <c r="Q2855" s="47">
        <v>0</v>
      </c>
      <c r="R2855" s="47">
        <v>0</v>
      </c>
      <c r="S2855" s="47">
        <v>0</v>
      </c>
      <c r="T2855" s="47">
        <v>500</v>
      </c>
      <c r="U2855" s="47">
        <v>0</v>
      </c>
      <c r="V2855" t="s">
        <v>71</v>
      </c>
      <c r="W2855" t="s">
        <v>72</v>
      </c>
      <c r="X2855"/>
      <c r="Y2855" t="s">
        <v>240</v>
      </c>
      <c r="Z2855" s="43" t="str">
        <f>Raw_data[[#This Row],[Month]]&amp;Raw_data[[#This Row],[Locations]]&amp;Raw_data[[#This Row],[Looker2]]</f>
        <v>45292Dallas Ft WorthRTC</v>
      </c>
      <c r="AA2855" s="44" t="str">
        <f>IFERROR(VLOOKUP(Raw_data[[#This Row],[Description]],'LU Table'!$A$1:$B$50,2,0),"")</f>
        <v>RTC</v>
      </c>
      <c r="AB2855" s="44" t="str">
        <f>TRIM(MID(Raw_data[[#This Row],[Location]],LEN("Positive Recovery- ")+1,LEN(Raw_data[[#This Row],[Location]])))</f>
        <v>Dallas Ft Worth</v>
      </c>
      <c r="AC2855" s="45">
        <f t="shared" si="45"/>
        <v>45292</v>
      </c>
      <c r="AD2855" s="44" t="str">
        <f>VLOOKUP(Raw_data[[#This Row],[Locations]]&amp;Raw_data[[#This Row],[Looker2]],Category!A:E,5,0)</f>
        <v>Company Owned</v>
      </c>
      <c r="AE2855" s="44" t="str">
        <f>Raw_data[[#This Row],[Locations]]&amp;Raw_data[[#This Row],[Looker2]]</f>
        <v>Dallas Ft WorthRTC</v>
      </c>
    </row>
    <row r="2856" spans="1:31">
      <c r="A2856" s="15">
        <v>45320</v>
      </c>
      <c r="B2856" s="15">
        <v>45317</v>
      </c>
      <c r="C2856" t="s">
        <v>9</v>
      </c>
      <c r="D2856">
        <v>209241</v>
      </c>
      <c r="E2856" t="s">
        <v>1129</v>
      </c>
      <c r="F2856" t="s">
        <v>284</v>
      </c>
      <c r="G2856" t="s">
        <v>1130</v>
      </c>
      <c r="H2856" t="s">
        <v>151</v>
      </c>
      <c r="I2856" t="s">
        <v>232</v>
      </c>
      <c r="J2856" t="s">
        <v>103</v>
      </c>
      <c r="K2856" t="s">
        <v>57</v>
      </c>
      <c r="L2856" t="s">
        <v>131</v>
      </c>
      <c r="M2856">
        <v>1</v>
      </c>
      <c r="N2856" s="47">
        <v>500</v>
      </c>
      <c r="O2856" s="47">
        <v>0</v>
      </c>
      <c r="P2856" s="47">
        <v>0</v>
      </c>
      <c r="Q2856" s="47">
        <v>0</v>
      </c>
      <c r="R2856" s="47">
        <v>0</v>
      </c>
      <c r="S2856" s="47">
        <v>0</v>
      </c>
      <c r="T2856" s="47">
        <v>450</v>
      </c>
      <c r="U2856" s="47">
        <v>-50</v>
      </c>
      <c r="V2856" t="s">
        <v>71</v>
      </c>
      <c r="W2856" t="s">
        <v>72</v>
      </c>
      <c r="X2856"/>
      <c r="Y2856" t="s">
        <v>240</v>
      </c>
      <c r="Z2856" s="43" t="str">
        <f>Raw_data[[#This Row],[Month]]&amp;Raw_data[[#This Row],[Locations]]&amp;Raw_data[[#This Row],[Looker2]]</f>
        <v>45292Hill CountryRTC</v>
      </c>
      <c r="AA2856" s="44" t="str">
        <f>IFERROR(VLOOKUP(Raw_data[[#This Row],[Description]],'LU Table'!$A$1:$B$50,2,0),"")</f>
        <v>RTC</v>
      </c>
      <c r="AB2856" s="44" t="str">
        <f>TRIM(MID(Raw_data[[#This Row],[Location]],LEN("Positive Recovery- ")+1,LEN(Raw_data[[#This Row],[Location]])))</f>
        <v>Hill Country</v>
      </c>
      <c r="AC2856" s="45">
        <f t="shared" si="45"/>
        <v>45292</v>
      </c>
      <c r="AD2856" s="44" t="str">
        <f>VLOOKUP(Raw_data[[#This Row],[Locations]]&amp;Raw_data[[#This Row],[Looker2]],Category!A:E,5,0)</f>
        <v>Company Owned</v>
      </c>
      <c r="AE2856" s="44" t="str">
        <f>Raw_data[[#This Row],[Locations]]&amp;Raw_data[[#This Row],[Looker2]]</f>
        <v>Hill CountryRTC</v>
      </c>
    </row>
    <row r="2857" spans="1:31">
      <c r="A2857" s="15">
        <v>45320</v>
      </c>
      <c r="B2857" s="15">
        <v>45317</v>
      </c>
      <c r="C2857" t="s">
        <v>9</v>
      </c>
      <c r="D2857">
        <v>209242</v>
      </c>
      <c r="E2857" t="s">
        <v>1176</v>
      </c>
      <c r="F2857" t="s">
        <v>1177</v>
      </c>
      <c r="G2857" t="s">
        <v>1178</v>
      </c>
      <c r="H2857" t="s">
        <v>154</v>
      </c>
      <c r="I2857" t="s">
        <v>232</v>
      </c>
      <c r="J2857" t="s">
        <v>93</v>
      </c>
      <c r="K2857" t="s">
        <v>107</v>
      </c>
      <c r="L2857" t="s">
        <v>131</v>
      </c>
      <c r="M2857">
        <v>1</v>
      </c>
      <c r="N2857" s="47">
        <v>530</v>
      </c>
      <c r="O2857" s="47">
        <v>0</v>
      </c>
      <c r="P2857" s="47">
        <v>0</v>
      </c>
      <c r="Q2857" s="47">
        <v>0</v>
      </c>
      <c r="R2857" s="47">
        <v>0</v>
      </c>
      <c r="S2857" s="47">
        <v>530</v>
      </c>
      <c r="T2857" s="47">
        <v>477</v>
      </c>
      <c r="U2857" s="47">
        <v>477</v>
      </c>
      <c r="V2857" t="s">
        <v>71</v>
      </c>
      <c r="W2857" t="s">
        <v>72</v>
      </c>
      <c r="X2857"/>
      <c r="Y2857" t="s">
        <v>240</v>
      </c>
      <c r="Z2857" s="43" t="str">
        <f>Raw_data[[#This Row],[Month]]&amp;Raw_data[[#This Row],[Locations]]&amp;Raw_data[[#This Row],[Looker2]]</f>
        <v>45292Dallas Ft WorthRTC</v>
      </c>
      <c r="AA2857" s="44" t="str">
        <f>IFERROR(VLOOKUP(Raw_data[[#This Row],[Description]],'LU Table'!$A$1:$B$50,2,0),"")</f>
        <v>RTC</v>
      </c>
      <c r="AB2857" s="44" t="str">
        <f>TRIM(MID(Raw_data[[#This Row],[Location]],LEN("Positive Recovery- ")+1,LEN(Raw_data[[#This Row],[Location]])))</f>
        <v>Dallas Ft Worth</v>
      </c>
      <c r="AC2857" s="45">
        <f t="shared" si="45"/>
        <v>45292</v>
      </c>
      <c r="AD2857" s="44" t="str">
        <f>VLOOKUP(Raw_data[[#This Row],[Locations]]&amp;Raw_data[[#This Row],[Looker2]],Category!A:E,5,0)</f>
        <v>Company Owned</v>
      </c>
      <c r="AE2857" s="44" t="str">
        <f>Raw_data[[#This Row],[Locations]]&amp;Raw_data[[#This Row],[Looker2]]</f>
        <v>Dallas Ft WorthRTC</v>
      </c>
    </row>
    <row r="2858" spans="1:31">
      <c r="A2858" s="15">
        <v>45320</v>
      </c>
      <c r="B2858" s="15">
        <v>45317</v>
      </c>
      <c r="C2858" t="s">
        <v>9</v>
      </c>
      <c r="D2858">
        <v>209243</v>
      </c>
      <c r="E2858" t="s">
        <v>963</v>
      </c>
      <c r="F2858" t="s">
        <v>964</v>
      </c>
      <c r="G2858" t="s">
        <v>965</v>
      </c>
      <c r="H2858" t="s">
        <v>151</v>
      </c>
      <c r="I2858" t="s">
        <v>232</v>
      </c>
      <c r="J2858" t="s">
        <v>87</v>
      </c>
      <c r="K2858" t="s">
        <v>16</v>
      </c>
      <c r="L2858" t="s">
        <v>130</v>
      </c>
      <c r="M2858">
        <v>1</v>
      </c>
      <c r="N2858" s="47">
        <v>470</v>
      </c>
      <c r="O2858" s="47">
        <v>0</v>
      </c>
      <c r="P2858" s="47">
        <v>0</v>
      </c>
      <c r="Q2858" s="47">
        <v>0</v>
      </c>
      <c r="R2858" s="47">
        <v>0</v>
      </c>
      <c r="S2858" s="47">
        <v>470</v>
      </c>
      <c r="T2858" s="47">
        <v>423</v>
      </c>
      <c r="U2858" s="47">
        <v>423</v>
      </c>
      <c r="V2858" t="s">
        <v>71</v>
      </c>
      <c r="W2858" t="s">
        <v>72</v>
      </c>
      <c r="X2858"/>
      <c r="Y2858" t="s">
        <v>240</v>
      </c>
      <c r="Z2858" s="43" t="str">
        <f>Raw_data[[#This Row],[Month]]&amp;Raw_data[[#This Row],[Locations]]&amp;Raw_data[[#This Row],[Looker2]]</f>
        <v>45292Garden OaksRTC</v>
      </c>
      <c r="AA2858" s="44" t="str">
        <f>IFERROR(VLOOKUP(Raw_data[[#This Row],[Description]],'LU Table'!$A$1:$B$50,2,0),"")</f>
        <v>RTC</v>
      </c>
      <c r="AB2858" s="44" t="str">
        <f>TRIM(MID(Raw_data[[#This Row],[Location]],LEN("Positive Recovery- ")+1,LEN(Raw_data[[#This Row],[Location]])))</f>
        <v>Garden Oaks</v>
      </c>
      <c r="AC2858" s="45">
        <f t="shared" si="45"/>
        <v>45292</v>
      </c>
      <c r="AD2858" s="44" t="str">
        <f>VLOOKUP(Raw_data[[#This Row],[Locations]]&amp;Raw_data[[#This Row],[Looker2]],Category!A:E,5,0)</f>
        <v>Company Owned</v>
      </c>
      <c r="AE2858" s="44" t="str">
        <f>Raw_data[[#This Row],[Locations]]&amp;Raw_data[[#This Row],[Looker2]]</f>
        <v>Garden OaksRTC</v>
      </c>
    </row>
    <row r="2859" spans="1:31">
      <c r="A2859" s="15">
        <v>45320</v>
      </c>
      <c r="B2859" s="15">
        <v>45317</v>
      </c>
      <c r="C2859" t="s">
        <v>9</v>
      </c>
      <c r="D2859">
        <v>209244</v>
      </c>
      <c r="E2859" t="s">
        <v>598</v>
      </c>
      <c r="F2859" t="s">
        <v>363</v>
      </c>
      <c r="G2859" t="s">
        <v>599</v>
      </c>
      <c r="H2859" t="s">
        <v>154</v>
      </c>
      <c r="I2859" t="s">
        <v>232</v>
      </c>
      <c r="J2859" t="s">
        <v>93</v>
      </c>
      <c r="K2859" t="s">
        <v>107</v>
      </c>
      <c r="L2859" t="s">
        <v>131</v>
      </c>
      <c r="M2859">
        <v>1</v>
      </c>
      <c r="N2859" s="47">
        <v>530</v>
      </c>
      <c r="O2859" s="47">
        <v>0</v>
      </c>
      <c r="P2859" s="47">
        <v>0</v>
      </c>
      <c r="Q2859" s="47">
        <v>0</v>
      </c>
      <c r="R2859" s="47">
        <v>0</v>
      </c>
      <c r="S2859" s="47">
        <v>0</v>
      </c>
      <c r="T2859" s="47">
        <v>477</v>
      </c>
      <c r="U2859" s="47">
        <v>-53</v>
      </c>
      <c r="V2859" t="s">
        <v>71</v>
      </c>
      <c r="W2859" t="s">
        <v>72</v>
      </c>
      <c r="X2859"/>
      <c r="Y2859" t="s">
        <v>240</v>
      </c>
      <c r="Z2859" s="43" t="str">
        <f>Raw_data[[#This Row],[Month]]&amp;Raw_data[[#This Row],[Locations]]&amp;Raw_data[[#This Row],[Looker2]]</f>
        <v>45292Dallas Ft WorthRTC</v>
      </c>
      <c r="AA2859" s="44" t="str">
        <f>IFERROR(VLOOKUP(Raw_data[[#This Row],[Description]],'LU Table'!$A$1:$B$50,2,0),"")</f>
        <v>RTC</v>
      </c>
      <c r="AB2859" s="44" t="str">
        <f>TRIM(MID(Raw_data[[#This Row],[Location]],LEN("Positive Recovery- ")+1,LEN(Raw_data[[#This Row],[Location]])))</f>
        <v>Dallas Ft Worth</v>
      </c>
      <c r="AC2859" s="45">
        <f t="shared" si="45"/>
        <v>45292</v>
      </c>
      <c r="AD2859" s="44" t="str">
        <f>VLOOKUP(Raw_data[[#This Row],[Locations]]&amp;Raw_data[[#This Row],[Looker2]],Category!A:E,5,0)</f>
        <v>Company Owned</v>
      </c>
      <c r="AE2859" s="44" t="str">
        <f>Raw_data[[#This Row],[Locations]]&amp;Raw_data[[#This Row],[Looker2]]</f>
        <v>Dallas Ft WorthRTC</v>
      </c>
    </row>
    <row r="2860" spans="1:31">
      <c r="A2860" s="15">
        <v>45320</v>
      </c>
      <c r="B2860" s="15">
        <v>45317</v>
      </c>
      <c r="C2860" t="s">
        <v>9</v>
      </c>
      <c r="D2860">
        <v>209245</v>
      </c>
      <c r="E2860" t="s">
        <v>1058</v>
      </c>
      <c r="F2860" t="s">
        <v>1059</v>
      </c>
      <c r="G2860" t="s">
        <v>1060</v>
      </c>
      <c r="H2860" t="s">
        <v>151</v>
      </c>
      <c r="I2860" t="s">
        <v>232</v>
      </c>
      <c r="J2860" t="s">
        <v>89</v>
      </c>
      <c r="K2860" t="s">
        <v>16</v>
      </c>
      <c r="L2860" t="s">
        <v>131</v>
      </c>
      <c r="M2860">
        <v>1</v>
      </c>
      <c r="N2860" s="47">
        <v>425</v>
      </c>
      <c r="O2860" s="47">
        <v>0</v>
      </c>
      <c r="P2860" s="47">
        <v>0</v>
      </c>
      <c r="Q2860" s="47">
        <v>0</v>
      </c>
      <c r="R2860" s="47">
        <v>0</v>
      </c>
      <c r="S2860" s="47">
        <v>425</v>
      </c>
      <c r="T2860" s="47">
        <v>382.5</v>
      </c>
      <c r="U2860" s="47">
        <v>382.5</v>
      </c>
      <c r="V2860" t="s">
        <v>71</v>
      </c>
      <c r="W2860" t="s">
        <v>72</v>
      </c>
      <c r="X2860"/>
      <c r="Y2860" t="s">
        <v>240</v>
      </c>
      <c r="Z2860" s="43" t="str">
        <f>Raw_data[[#This Row],[Month]]&amp;Raw_data[[#This Row],[Locations]]&amp;Raw_data[[#This Row],[Looker2]]</f>
        <v>45292Garden OaksRTC</v>
      </c>
      <c r="AA2860" s="44" t="str">
        <f>IFERROR(VLOOKUP(Raw_data[[#This Row],[Description]],'LU Table'!$A$1:$B$50,2,0),"")</f>
        <v>RTC</v>
      </c>
      <c r="AB2860" s="44" t="str">
        <f>TRIM(MID(Raw_data[[#This Row],[Location]],LEN("Positive Recovery- ")+1,LEN(Raw_data[[#This Row],[Location]])))</f>
        <v>Garden Oaks</v>
      </c>
      <c r="AC2860" s="45">
        <f t="shared" si="45"/>
        <v>45292</v>
      </c>
      <c r="AD2860" s="44" t="str">
        <f>VLOOKUP(Raw_data[[#This Row],[Locations]]&amp;Raw_data[[#This Row],[Looker2]],Category!A:E,5,0)</f>
        <v>Company Owned</v>
      </c>
      <c r="AE2860" s="44" t="str">
        <f>Raw_data[[#This Row],[Locations]]&amp;Raw_data[[#This Row],[Looker2]]</f>
        <v>Garden OaksRTC</v>
      </c>
    </row>
    <row r="2861" spans="1:31">
      <c r="A2861" s="15">
        <v>45320</v>
      </c>
      <c r="B2861" s="15">
        <v>45317</v>
      </c>
      <c r="C2861" t="s">
        <v>9</v>
      </c>
      <c r="D2861">
        <v>209246</v>
      </c>
      <c r="E2861" t="s">
        <v>1126</v>
      </c>
      <c r="F2861" t="s">
        <v>439</v>
      </c>
      <c r="G2861" t="s">
        <v>604</v>
      </c>
      <c r="H2861" t="s">
        <v>155</v>
      </c>
      <c r="I2861" t="s">
        <v>232</v>
      </c>
      <c r="J2861" t="s">
        <v>88</v>
      </c>
      <c r="K2861" t="s">
        <v>57</v>
      </c>
      <c r="L2861" t="s">
        <v>130</v>
      </c>
      <c r="M2861">
        <v>1</v>
      </c>
      <c r="N2861" s="47">
        <v>700</v>
      </c>
      <c r="O2861" s="47">
        <v>0</v>
      </c>
      <c r="P2861" s="47">
        <v>0</v>
      </c>
      <c r="Q2861" s="47">
        <v>0</v>
      </c>
      <c r="R2861" s="47">
        <v>0</v>
      </c>
      <c r="S2861" s="47">
        <v>700</v>
      </c>
      <c r="T2861" s="47">
        <v>630</v>
      </c>
      <c r="U2861" s="47">
        <v>630</v>
      </c>
      <c r="V2861" t="s">
        <v>71</v>
      </c>
      <c r="W2861" t="s">
        <v>72</v>
      </c>
      <c r="X2861"/>
      <c r="Y2861" t="s">
        <v>240</v>
      </c>
      <c r="Z2861" s="43" t="str">
        <f>Raw_data[[#This Row],[Month]]&amp;Raw_data[[#This Row],[Locations]]&amp;Raw_data[[#This Row],[Looker2]]</f>
        <v>45292Hill CountryDetox</v>
      </c>
      <c r="AA2861" s="44" t="str">
        <f>IFERROR(VLOOKUP(Raw_data[[#This Row],[Description]],'LU Table'!$A$1:$B$50,2,0),"")</f>
        <v>Detox</v>
      </c>
      <c r="AB2861" s="44" t="str">
        <f>TRIM(MID(Raw_data[[#This Row],[Location]],LEN("Positive Recovery- ")+1,LEN(Raw_data[[#This Row],[Location]])))</f>
        <v>Hill Country</v>
      </c>
      <c r="AC2861" s="45">
        <f t="shared" si="45"/>
        <v>45292</v>
      </c>
      <c r="AD2861" s="44" t="str">
        <f>VLOOKUP(Raw_data[[#This Row],[Locations]]&amp;Raw_data[[#This Row],[Looker2]],Category!A:E,5,0)</f>
        <v>Company Owned</v>
      </c>
      <c r="AE2861" s="44" t="str">
        <f>Raw_data[[#This Row],[Locations]]&amp;Raw_data[[#This Row],[Looker2]]</f>
        <v>Hill CountryDetox</v>
      </c>
    </row>
    <row r="2862" spans="1:31">
      <c r="A2862" s="15">
        <v>45320</v>
      </c>
      <c r="B2862" s="15">
        <v>45317</v>
      </c>
      <c r="C2862" t="s">
        <v>9</v>
      </c>
      <c r="D2862">
        <v>209247</v>
      </c>
      <c r="E2862" t="s">
        <v>1134</v>
      </c>
      <c r="F2862" t="s">
        <v>269</v>
      </c>
      <c r="G2862" t="s">
        <v>718</v>
      </c>
      <c r="H2862" t="s">
        <v>151</v>
      </c>
      <c r="I2862" t="s">
        <v>232</v>
      </c>
      <c r="J2862" t="s">
        <v>89</v>
      </c>
      <c r="K2862" t="s">
        <v>16</v>
      </c>
      <c r="L2862" t="s">
        <v>131</v>
      </c>
      <c r="M2862">
        <v>1</v>
      </c>
      <c r="N2862" s="47">
        <v>425</v>
      </c>
      <c r="O2862" s="47">
        <v>0</v>
      </c>
      <c r="P2862" s="47">
        <v>0</v>
      </c>
      <c r="Q2862" s="47">
        <v>0</v>
      </c>
      <c r="R2862" s="47">
        <v>0</v>
      </c>
      <c r="S2862" s="47">
        <v>425</v>
      </c>
      <c r="T2862" s="47">
        <v>382.5</v>
      </c>
      <c r="U2862" s="47">
        <v>382.5</v>
      </c>
      <c r="V2862" t="s">
        <v>71</v>
      </c>
      <c r="W2862" t="s">
        <v>72</v>
      </c>
      <c r="X2862"/>
      <c r="Y2862" t="s">
        <v>240</v>
      </c>
      <c r="Z2862" s="43" t="str">
        <f>Raw_data[[#This Row],[Month]]&amp;Raw_data[[#This Row],[Locations]]&amp;Raw_data[[#This Row],[Looker2]]</f>
        <v>45292Garden OaksRTC</v>
      </c>
      <c r="AA2862" s="44" t="str">
        <f>IFERROR(VLOOKUP(Raw_data[[#This Row],[Description]],'LU Table'!$A$1:$B$50,2,0),"")</f>
        <v>RTC</v>
      </c>
      <c r="AB2862" s="44" t="str">
        <f>TRIM(MID(Raw_data[[#This Row],[Location]],LEN("Positive Recovery- ")+1,LEN(Raw_data[[#This Row],[Location]])))</f>
        <v>Garden Oaks</v>
      </c>
      <c r="AC2862" s="45">
        <f t="shared" si="45"/>
        <v>45292</v>
      </c>
      <c r="AD2862" s="44" t="str">
        <f>VLOOKUP(Raw_data[[#This Row],[Locations]]&amp;Raw_data[[#This Row],[Looker2]],Category!A:E,5,0)</f>
        <v>Company Owned</v>
      </c>
      <c r="AE2862" s="44" t="str">
        <f>Raw_data[[#This Row],[Locations]]&amp;Raw_data[[#This Row],[Looker2]]</f>
        <v>Garden OaksRTC</v>
      </c>
    </row>
    <row r="2863" spans="1:31">
      <c r="A2863" s="15">
        <v>45320</v>
      </c>
      <c r="B2863" s="15">
        <v>45317</v>
      </c>
      <c r="C2863" t="s">
        <v>9</v>
      </c>
      <c r="D2863">
        <v>209248</v>
      </c>
      <c r="E2863" t="s">
        <v>1003</v>
      </c>
      <c r="F2863" t="s">
        <v>491</v>
      </c>
      <c r="G2863" t="s">
        <v>393</v>
      </c>
      <c r="H2863" t="s">
        <v>151</v>
      </c>
      <c r="I2863" t="s">
        <v>232</v>
      </c>
      <c r="J2863" t="s">
        <v>87</v>
      </c>
      <c r="K2863" t="s">
        <v>107</v>
      </c>
      <c r="L2863" t="s">
        <v>130</v>
      </c>
      <c r="M2863">
        <v>1</v>
      </c>
      <c r="N2863" s="47">
        <v>470</v>
      </c>
      <c r="O2863" s="47">
        <v>0</v>
      </c>
      <c r="P2863" s="47">
        <v>0</v>
      </c>
      <c r="Q2863" s="47">
        <v>0</v>
      </c>
      <c r="R2863" s="47">
        <v>0</v>
      </c>
      <c r="S2863" s="47">
        <v>470</v>
      </c>
      <c r="T2863" s="47">
        <v>423</v>
      </c>
      <c r="U2863" s="47">
        <v>423</v>
      </c>
      <c r="V2863" t="s">
        <v>71</v>
      </c>
      <c r="W2863" t="s">
        <v>72</v>
      </c>
      <c r="X2863"/>
      <c r="Y2863" t="s">
        <v>240</v>
      </c>
      <c r="Z2863" s="43" t="str">
        <f>Raw_data[[#This Row],[Month]]&amp;Raw_data[[#This Row],[Locations]]&amp;Raw_data[[#This Row],[Looker2]]</f>
        <v>45292Dallas Ft WorthRTC</v>
      </c>
      <c r="AA2863" s="44" t="str">
        <f>IFERROR(VLOOKUP(Raw_data[[#This Row],[Description]],'LU Table'!$A$1:$B$50,2,0),"")</f>
        <v>RTC</v>
      </c>
      <c r="AB2863" s="44" t="str">
        <f>TRIM(MID(Raw_data[[#This Row],[Location]],LEN("Positive Recovery- ")+1,LEN(Raw_data[[#This Row],[Location]])))</f>
        <v>Dallas Ft Worth</v>
      </c>
      <c r="AC2863" s="45">
        <f t="shared" si="45"/>
        <v>45292</v>
      </c>
      <c r="AD2863" s="44" t="str">
        <f>VLOOKUP(Raw_data[[#This Row],[Locations]]&amp;Raw_data[[#This Row],[Looker2]],Category!A:E,5,0)</f>
        <v>Company Owned</v>
      </c>
      <c r="AE2863" s="44" t="str">
        <f>Raw_data[[#This Row],[Locations]]&amp;Raw_data[[#This Row],[Looker2]]</f>
        <v>Dallas Ft WorthRTC</v>
      </c>
    </row>
    <row r="2864" spans="1:31">
      <c r="A2864" s="15">
        <v>45320</v>
      </c>
      <c r="B2864" s="15">
        <v>45317</v>
      </c>
      <c r="C2864" t="s">
        <v>9</v>
      </c>
      <c r="D2864">
        <v>209249</v>
      </c>
      <c r="E2864" t="s">
        <v>1179</v>
      </c>
      <c r="F2864" t="s">
        <v>1180</v>
      </c>
      <c r="G2864" t="s">
        <v>1181</v>
      </c>
      <c r="H2864" t="s">
        <v>155</v>
      </c>
      <c r="I2864" t="s">
        <v>232</v>
      </c>
      <c r="J2864" t="s">
        <v>88</v>
      </c>
      <c r="K2864" t="s">
        <v>16</v>
      </c>
      <c r="L2864" t="s">
        <v>130</v>
      </c>
      <c r="M2864">
        <v>1</v>
      </c>
      <c r="N2864" s="47">
        <v>700</v>
      </c>
      <c r="O2864" s="47">
        <v>0</v>
      </c>
      <c r="P2864" s="47">
        <v>0</v>
      </c>
      <c r="Q2864" s="47">
        <v>0</v>
      </c>
      <c r="R2864" s="47">
        <v>0</v>
      </c>
      <c r="S2864" s="47">
        <v>700</v>
      </c>
      <c r="T2864" s="47">
        <v>630</v>
      </c>
      <c r="U2864" s="47">
        <v>630</v>
      </c>
      <c r="V2864" t="s">
        <v>71</v>
      </c>
      <c r="W2864" t="s">
        <v>72</v>
      </c>
      <c r="X2864"/>
      <c r="Y2864" t="s">
        <v>240</v>
      </c>
      <c r="Z2864" s="43" t="str">
        <f>Raw_data[[#This Row],[Month]]&amp;Raw_data[[#This Row],[Locations]]&amp;Raw_data[[#This Row],[Looker2]]</f>
        <v>45292Garden OaksDetox</v>
      </c>
      <c r="AA2864" s="44" t="str">
        <f>IFERROR(VLOOKUP(Raw_data[[#This Row],[Description]],'LU Table'!$A$1:$B$50,2,0),"")</f>
        <v>Detox</v>
      </c>
      <c r="AB2864" s="44" t="str">
        <f>TRIM(MID(Raw_data[[#This Row],[Location]],LEN("Positive Recovery- ")+1,LEN(Raw_data[[#This Row],[Location]])))</f>
        <v>Garden Oaks</v>
      </c>
      <c r="AC2864" s="45">
        <f t="shared" si="45"/>
        <v>45292</v>
      </c>
      <c r="AD2864" s="44" t="str">
        <f>VLOOKUP(Raw_data[[#This Row],[Locations]]&amp;Raw_data[[#This Row],[Looker2]],Category!A:E,5,0)</f>
        <v>Company Owned</v>
      </c>
      <c r="AE2864" s="44" t="str">
        <f>Raw_data[[#This Row],[Locations]]&amp;Raw_data[[#This Row],[Looker2]]</f>
        <v>Garden OaksDetox</v>
      </c>
    </row>
    <row r="2865" spans="1:31">
      <c r="A2865" s="15">
        <v>45320</v>
      </c>
      <c r="B2865" s="15">
        <v>45317</v>
      </c>
      <c r="C2865" t="s">
        <v>9</v>
      </c>
      <c r="D2865">
        <v>209250</v>
      </c>
      <c r="E2865" t="s">
        <v>807</v>
      </c>
      <c r="F2865" t="s">
        <v>405</v>
      </c>
      <c r="G2865" t="s">
        <v>808</v>
      </c>
      <c r="H2865" t="s">
        <v>173</v>
      </c>
      <c r="I2865" t="s">
        <v>232</v>
      </c>
      <c r="J2865" t="s">
        <v>96</v>
      </c>
      <c r="K2865" t="s">
        <v>57</v>
      </c>
      <c r="L2865" t="s">
        <v>128</v>
      </c>
      <c r="M2865">
        <v>1</v>
      </c>
      <c r="N2865" s="47">
        <v>364</v>
      </c>
      <c r="O2865" s="47">
        <v>0</v>
      </c>
      <c r="P2865" s="47">
        <v>0</v>
      </c>
      <c r="Q2865" s="47">
        <v>0</v>
      </c>
      <c r="R2865" s="47">
        <v>0</v>
      </c>
      <c r="S2865" s="47">
        <v>0</v>
      </c>
      <c r="T2865" s="47">
        <v>327.60000000000002</v>
      </c>
      <c r="U2865" s="47">
        <v>327.60000000000002</v>
      </c>
      <c r="V2865" t="s">
        <v>71</v>
      </c>
      <c r="W2865" t="s">
        <v>72</v>
      </c>
      <c r="X2865"/>
      <c r="Y2865" t="s">
        <v>240</v>
      </c>
      <c r="Z2865" s="43" t="str">
        <f>Raw_data[[#This Row],[Month]]&amp;Raw_data[[#This Row],[Locations]]&amp;Raw_data[[#This Row],[Looker2]]</f>
        <v>45292Hill CountryRTC</v>
      </c>
      <c r="AA2865" s="44" t="str">
        <f>IFERROR(VLOOKUP(Raw_data[[#This Row],[Description]],'LU Table'!$A$1:$B$50,2,0),"")</f>
        <v>RTC</v>
      </c>
      <c r="AB2865" s="44" t="str">
        <f>TRIM(MID(Raw_data[[#This Row],[Location]],LEN("Positive Recovery- ")+1,LEN(Raw_data[[#This Row],[Location]])))</f>
        <v>Hill Country</v>
      </c>
      <c r="AC2865" s="45">
        <f t="shared" si="45"/>
        <v>45292</v>
      </c>
      <c r="AD2865" s="44" t="str">
        <f>VLOOKUP(Raw_data[[#This Row],[Locations]]&amp;Raw_data[[#This Row],[Looker2]],Category!A:E,5,0)</f>
        <v>Company Owned</v>
      </c>
      <c r="AE2865" s="44" t="str">
        <f>Raw_data[[#This Row],[Locations]]&amp;Raw_data[[#This Row],[Looker2]]</f>
        <v>Hill CountryRTC</v>
      </c>
    </row>
    <row r="2866" spans="1:31">
      <c r="A2866" s="15">
        <v>45320</v>
      </c>
      <c r="B2866" s="15">
        <v>45317</v>
      </c>
      <c r="C2866" t="s">
        <v>9</v>
      </c>
      <c r="D2866">
        <v>209251</v>
      </c>
      <c r="E2866" t="s">
        <v>1155</v>
      </c>
      <c r="F2866" t="s">
        <v>690</v>
      </c>
      <c r="G2866" t="s">
        <v>1156</v>
      </c>
      <c r="H2866" t="s">
        <v>151</v>
      </c>
      <c r="I2866" t="s">
        <v>232</v>
      </c>
      <c r="J2866" t="s">
        <v>932</v>
      </c>
      <c r="K2866" t="s">
        <v>16</v>
      </c>
      <c r="L2866" t="s">
        <v>131</v>
      </c>
      <c r="M2866">
        <v>1</v>
      </c>
      <c r="N2866" s="47">
        <v>550</v>
      </c>
      <c r="O2866" s="47">
        <v>0</v>
      </c>
      <c r="P2866" s="47">
        <v>0</v>
      </c>
      <c r="Q2866" s="47">
        <v>0</v>
      </c>
      <c r="R2866" s="47">
        <v>0</v>
      </c>
      <c r="S2866" s="47">
        <v>550</v>
      </c>
      <c r="T2866" s="47">
        <v>495</v>
      </c>
      <c r="U2866" s="47">
        <v>495</v>
      </c>
      <c r="V2866" t="s">
        <v>71</v>
      </c>
      <c r="W2866" t="s">
        <v>72</v>
      </c>
      <c r="X2866"/>
      <c r="Y2866" t="s">
        <v>240</v>
      </c>
      <c r="Z2866" s="43" t="str">
        <f>Raw_data[[#This Row],[Month]]&amp;Raw_data[[#This Row],[Locations]]&amp;Raw_data[[#This Row],[Looker2]]</f>
        <v>45292Garden OaksRTC</v>
      </c>
      <c r="AA2866" s="44" t="str">
        <f>IFERROR(VLOOKUP(Raw_data[[#This Row],[Description]],'LU Table'!$A$1:$B$50,2,0),"")</f>
        <v>RTC</v>
      </c>
      <c r="AB2866" s="44" t="str">
        <f>TRIM(MID(Raw_data[[#This Row],[Location]],LEN("Positive Recovery- ")+1,LEN(Raw_data[[#This Row],[Location]])))</f>
        <v>Garden Oaks</v>
      </c>
      <c r="AC2866" s="45">
        <f t="shared" si="45"/>
        <v>45292</v>
      </c>
      <c r="AD2866" s="44" t="str">
        <f>VLOOKUP(Raw_data[[#This Row],[Locations]]&amp;Raw_data[[#This Row],[Looker2]],Category!A:E,5,0)</f>
        <v>Company Owned</v>
      </c>
      <c r="AE2866" s="44" t="str">
        <f>Raw_data[[#This Row],[Locations]]&amp;Raw_data[[#This Row],[Looker2]]</f>
        <v>Garden OaksRTC</v>
      </c>
    </row>
    <row r="2867" spans="1:31">
      <c r="A2867" s="15">
        <v>45320</v>
      </c>
      <c r="B2867" s="15">
        <v>45317</v>
      </c>
      <c r="C2867" t="s">
        <v>9</v>
      </c>
      <c r="D2867">
        <v>209252</v>
      </c>
      <c r="E2867" t="s">
        <v>228</v>
      </c>
      <c r="F2867" t="s">
        <v>377</v>
      </c>
      <c r="G2867" t="s">
        <v>542</v>
      </c>
      <c r="H2867" t="s">
        <v>151</v>
      </c>
      <c r="I2867" t="s">
        <v>232</v>
      </c>
      <c r="J2867" t="s">
        <v>17</v>
      </c>
      <c r="K2867" t="s">
        <v>16</v>
      </c>
      <c r="L2867" t="s">
        <v>131</v>
      </c>
      <c r="M2867">
        <v>1</v>
      </c>
      <c r="N2867" s="47">
        <v>400</v>
      </c>
      <c r="O2867" s="47">
        <v>0</v>
      </c>
      <c r="P2867" s="47">
        <v>0</v>
      </c>
      <c r="Q2867" s="47">
        <v>0</v>
      </c>
      <c r="R2867" s="47">
        <v>0</v>
      </c>
      <c r="S2867" s="47">
        <v>0</v>
      </c>
      <c r="T2867" s="47">
        <v>400</v>
      </c>
      <c r="U2867" s="47">
        <v>0</v>
      </c>
      <c r="V2867" t="s">
        <v>71</v>
      </c>
      <c r="W2867" t="s">
        <v>72</v>
      </c>
      <c r="X2867"/>
      <c r="Y2867" t="s">
        <v>240</v>
      </c>
      <c r="Z2867" s="43" t="str">
        <f>Raw_data[[#This Row],[Month]]&amp;Raw_data[[#This Row],[Locations]]&amp;Raw_data[[#This Row],[Looker2]]</f>
        <v>45292Garden OaksRTC</v>
      </c>
      <c r="AA2867" s="44" t="str">
        <f>IFERROR(VLOOKUP(Raw_data[[#This Row],[Description]],'LU Table'!$A$1:$B$50,2,0),"")</f>
        <v>RTC</v>
      </c>
      <c r="AB2867" s="44" t="str">
        <f>TRIM(MID(Raw_data[[#This Row],[Location]],LEN("Positive Recovery- ")+1,LEN(Raw_data[[#This Row],[Location]])))</f>
        <v>Garden Oaks</v>
      </c>
      <c r="AC2867" s="45">
        <f t="shared" si="45"/>
        <v>45292</v>
      </c>
      <c r="AD2867" s="44" t="str">
        <f>VLOOKUP(Raw_data[[#This Row],[Locations]]&amp;Raw_data[[#This Row],[Looker2]],Category!A:E,5,0)</f>
        <v>Company Owned</v>
      </c>
      <c r="AE2867" s="44" t="str">
        <f>Raw_data[[#This Row],[Locations]]&amp;Raw_data[[#This Row],[Looker2]]</f>
        <v>Garden OaksRTC</v>
      </c>
    </row>
    <row r="2868" spans="1:31">
      <c r="A2868" s="15">
        <v>45320</v>
      </c>
      <c r="B2868" s="15">
        <v>45317</v>
      </c>
      <c r="C2868" t="s">
        <v>9</v>
      </c>
      <c r="D2868">
        <v>209253</v>
      </c>
      <c r="E2868" t="s">
        <v>991</v>
      </c>
      <c r="F2868" t="s">
        <v>992</v>
      </c>
      <c r="G2868" t="s">
        <v>993</v>
      </c>
      <c r="H2868" t="s">
        <v>152</v>
      </c>
      <c r="I2868" t="s">
        <v>232</v>
      </c>
      <c r="J2868" t="s">
        <v>90</v>
      </c>
      <c r="K2868" t="s">
        <v>16</v>
      </c>
      <c r="L2868" t="s">
        <v>131</v>
      </c>
      <c r="M2868">
        <v>1</v>
      </c>
      <c r="N2868" s="47">
        <v>535</v>
      </c>
      <c r="O2868" s="47">
        <v>0</v>
      </c>
      <c r="P2868" s="47">
        <v>0</v>
      </c>
      <c r="Q2868" s="47">
        <v>0</v>
      </c>
      <c r="R2868" s="47">
        <v>0</v>
      </c>
      <c r="S2868" s="47">
        <v>15</v>
      </c>
      <c r="T2868" s="47">
        <v>481.5</v>
      </c>
      <c r="U2868" s="47">
        <v>91.5</v>
      </c>
      <c r="V2868" t="s">
        <v>71</v>
      </c>
      <c r="W2868" t="s">
        <v>72</v>
      </c>
      <c r="X2868"/>
      <c r="Y2868" t="s">
        <v>240</v>
      </c>
      <c r="Z2868" s="43" t="str">
        <f>Raw_data[[#This Row],[Month]]&amp;Raw_data[[#This Row],[Locations]]&amp;Raw_data[[#This Row],[Looker2]]</f>
        <v>45292Garden OaksRTC</v>
      </c>
      <c r="AA2868" s="44" t="str">
        <f>IFERROR(VLOOKUP(Raw_data[[#This Row],[Description]],'LU Table'!$A$1:$B$50,2,0),"")</f>
        <v>RTC</v>
      </c>
      <c r="AB2868" s="44" t="str">
        <f>TRIM(MID(Raw_data[[#This Row],[Location]],LEN("Positive Recovery- ")+1,LEN(Raw_data[[#This Row],[Location]])))</f>
        <v>Garden Oaks</v>
      </c>
      <c r="AC2868" s="45">
        <f t="shared" si="45"/>
        <v>45292</v>
      </c>
      <c r="AD2868" s="44" t="str">
        <f>VLOOKUP(Raw_data[[#This Row],[Locations]]&amp;Raw_data[[#This Row],[Looker2]],Category!A:E,5,0)</f>
        <v>Company Owned</v>
      </c>
      <c r="AE2868" s="44" t="str">
        <f>Raw_data[[#This Row],[Locations]]&amp;Raw_data[[#This Row],[Looker2]]</f>
        <v>Garden OaksRTC</v>
      </c>
    </row>
    <row r="2869" spans="1:31">
      <c r="A2869" s="15">
        <v>45320</v>
      </c>
      <c r="B2869" s="15">
        <v>45317</v>
      </c>
      <c r="C2869" t="s">
        <v>9</v>
      </c>
      <c r="D2869">
        <v>209254</v>
      </c>
      <c r="E2869" t="s">
        <v>975</v>
      </c>
      <c r="F2869" t="s">
        <v>255</v>
      </c>
      <c r="G2869" t="s">
        <v>976</v>
      </c>
      <c r="H2869" t="s">
        <v>627</v>
      </c>
      <c r="I2869" t="s">
        <v>232</v>
      </c>
      <c r="J2869" t="s">
        <v>94</v>
      </c>
      <c r="K2869" t="s">
        <v>16</v>
      </c>
      <c r="L2869" t="s">
        <v>130</v>
      </c>
      <c r="M2869">
        <v>1</v>
      </c>
      <c r="N2869" s="47">
        <v>495</v>
      </c>
      <c r="O2869" s="47">
        <v>0</v>
      </c>
      <c r="P2869" s="47">
        <v>0</v>
      </c>
      <c r="Q2869" s="47">
        <v>0</v>
      </c>
      <c r="R2869" s="47">
        <v>0</v>
      </c>
      <c r="S2869" s="47">
        <v>495</v>
      </c>
      <c r="T2869" s="47">
        <v>445.5</v>
      </c>
      <c r="U2869" s="47">
        <v>445.5</v>
      </c>
      <c r="V2869" t="s">
        <v>71</v>
      </c>
      <c r="W2869" t="s">
        <v>72</v>
      </c>
      <c r="X2869"/>
      <c r="Y2869" t="s">
        <v>240</v>
      </c>
      <c r="Z2869" s="43" t="str">
        <f>Raw_data[[#This Row],[Month]]&amp;Raw_data[[#This Row],[Locations]]&amp;Raw_data[[#This Row],[Looker2]]</f>
        <v>45292Garden OaksRTC</v>
      </c>
      <c r="AA2869" s="44" t="str">
        <f>IFERROR(VLOOKUP(Raw_data[[#This Row],[Description]],'LU Table'!$A$1:$B$50,2,0),"")</f>
        <v>RTC</v>
      </c>
      <c r="AB2869" s="44" t="str">
        <f>TRIM(MID(Raw_data[[#This Row],[Location]],LEN("Positive Recovery- ")+1,LEN(Raw_data[[#This Row],[Location]])))</f>
        <v>Garden Oaks</v>
      </c>
      <c r="AC2869" s="45">
        <f t="shared" si="45"/>
        <v>45292</v>
      </c>
      <c r="AD2869" s="44" t="str">
        <f>VLOOKUP(Raw_data[[#This Row],[Locations]]&amp;Raw_data[[#This Row],[Looker2]],Category!A:E,5,0)</f>
        <v>Company Owned</v>
      </c>
      <c r="AE2869" s="44" t="str">
        <f>Raw_data[[#This Row],[Locations]]&amp;Raw_data[[#This Row],[Looker2]]</f>
        <v>Garden OaksRTC</v>
      </c>
    </row>
    <row r="2870" spans="1:31">
      <c r="A2870" s="15">
        <v>45320</v>
      </c>
      <c r="B2870" s="15">
        <v>45317</v>
      </c>
      <c r="C2870" t="s">
        <v>9</v>
      </c>
      <c r="D2870">
        <v>209255</v>
      </c>
      <c r="E2870" t="s">
        <v>1159</v>
      </c>
      <c r="F2870" t="s">
        <v>1160</v>
      </c>
      <c r="G2870" t="s">
        <v>1161</v>
      </c>
      <c r="H2870" t="s">
        <v>155</v>
      </c>
      <c r="I2870" t="s">
        <v>232</v>
      </c>
      <c r="J2870" t="s">
        <v>17</v>
      </c>
      <c r="K2870" t="s">
        <v>16</v>
      </c>
      <c r="L2870" t="s">
        <v>130</v>
      </c>
      <c r="M2870">
        <v>1</v>
      </c>
      <c r="N2870" s="47">
        <v>750</v>
      </c>
      <c r="O2870" s="47">
        <v>0</v>
      </c>
      <c r="P2870" s="47">
        <v>0</v>
      </c>
      <c r="Q2870" s="47">
        <v>0</v>
      </c>
      <c r="R2870" s="47">
        <v>0</v>
      </c>
      <c r="S2870" s="47">
        <v>0</v>
      </c>
      <c r="T2870" s="47">
        <v>750</v>
      </c>
      <c r="U2870" s="47">
        <v>0</v>
      </c>
      <c r="V2870" t="s">
        <v>71</v>
      </c>
      <c r="W2870" t="s">
        <v>72</v>
      </c>
      <c r="X2870"/>
      <c r="Y2870" t="s">
        <v>240</v>
      </c>
      <c r="Z2870" s="43" t="str">
        <f>Raw_data[[#This Row],[Month]]&amp;Raw_data[[#This Row],[Locations]]&amp;Raw_data[[#This Row],[Looker2]]</f>
        <v>45292Garden OaksDetox</v>
      </c>
      <c r="AA2870" s="44" t="str">
        <f>IFERROR(VLOOKUP(Raw_data[[#This Row],[Description]],'LU Table'!$A$1:$B$50,2,0),"")</f>
        <v>Detox</v>
      </c>
      <c r="AB2870" s="44" t="str">
        <f>TRIM(MID(Raw_data[[#This Row],[Location]],LEN("Positive Recovery- ")+1,LEN(Raw_data[[#This Row],[Location]])))</f>
        <v>Garden Oaks</v>
      </c>
      <c r="AC2870" s="45">
        <f t="shared" si="45"/>
        <v>45292</v>
      </c>
      <c r="AD2870" s="44" t="str">
        <f>VLOOKUP(Raw_data[[#This Row],[Locations]]&amp;Raw_data[[#This Row],[Looker2]],Category!A:E,5,0)</f>
        <v>Company Owned</v>
      </c>
      <c r="AE2870" s="44" t="str">
        <f>Raw_data[[#This Row],[Locations]]&amp;Raw_data[[#This Row],[Looker2]]</f>
        <v>Garden OaksDetox</v>
      </c>
    </row>
    <row r="2871" spans="1:31">
      <c r="A2871" s="15">
        <v>45320</v>
      </c>
      <c r="B2871" s="15">
        <v>45317</v>
      </c>
      <c r="C2871" t="s">
        <v>9</v>
      </c>
      <c r="D2871">
        <v>209256</v>
      </c>
      <c r="E2871" t="s">
        <v>677</v>
      </c>
      <c r="F2871" t="s">
        <v>543</v>
      </c>
      <c r="G2871" t="s">
        <v>508</v>
      </c>
      <c r="H2871" t="s">
        <v>164</v>
      </c>
      <c r="I2871" t="s">
        <v>232</v>
      </c>
      <c r="J2871" t="s">
        <v>88</v>
      </c>
      <c r="K2871" t="s">
        <v>57</v>
      </c>
      <c r="L2871" t="s">
        <v>129</v>
      </c>
      <c r="M2871">
        <v>1</v>
      </c>
      <c r="N2871" s="47">
        <v>400</v>
      </c>
      <c r="O2871" s="47">
        <v>0</v>
      </c>
      <c r="P2871" s="47">
        <v>0</v>
      </c>
      <c r="Q2871" s="47">
        <v>0</v>
      </c>
      <c r="R2871" s="47">
        <v>0</v>
      </c>
      <c r="S2871" s="47">
        <v>400</v>
      </c>
      <c r="T2871" s="47">
        <v>360</v>
      </c>
      <c r="U2871" s="47">
        <v>360</v>
      </c>
      <c r="V2871" t="s">
        <v>71</v>
      </c>
      <c r="W2871" t="s">
        <v>72</v>
      </c>
      <c r="X2871"/>
      <c r="Y2871" t="s">
        <v>240</v>
      </c>
      <c r="Z2871" s="43" t="str">
        <f>Raw_data[[#This Row],[Month]]&amp;Raw_data[[#This Row],[Locations]]&amp;Raw_data[[#This Row],[Looker2]]</f>
        <v>45292Hill CountryRTC</v>
      </c>
      <c r="AA2871" s="44" t="str">
        <f>IFERROR(VLOOKUP(Raw_data[[#This Row],[Description]],'LU Table'!$A$1:$B$50,2,0),"")</f>
        <v>RTC</v>
      </c>
      <c r="AB2871" s="44" t="str">
        <f>TRIM(MID(Raw_data[[#This Row],[Location]],LEN("Positive Recovery- ")+1,LEN(Raw_data[[#This Row],[Location]])))</f>
        <v>Hill Country</v>
      </c>
      <c r="AC2871" s="45">
        <f t="shared" si="45"/>
        <v>45292</v>
      </c>
      <c r="AD2871" s="44" t="str">
        <f>VLOOKUP(Raw_data[[#This Row],[Locations]]&amp;Raw_data[[#This Row],[Looker2]],Category!A:E,5,0)</f>
        <v>Company Owned</v>
      </c>
      <c r="AE2871" s="44" t="str">
        <f>Raw_data[[#This Row],[Locations]]&amp;Raw_data[[#This Row],[Looker2]]</f>
        <v>Hill CountryRTC</v>
      </c>
    </row>
    <row r="2872" spans="1:31">
      <c r="A2872" s="15">
        <v>45320</v>
      </c>
      <c r="B2872" s="15">
        <v>45317</v>
      </c>
      <c r="C2872" t="s">
        <v>9</v>
      </c>
      <c r="D2872">
        <v>209257</v>
      </c>
      <c r="E2872" t="s">
        <v>1174</v>
      </c>
      <c r="F2872" t="s">
        <v>287</v>
      </c>
      <c r="G2872" t="s">
        <v>1175</v>
      </c>
      <c r="H2872" t="s">
        <v>155</v>
      </c>
      <c r="I2872" t="s">
        <v>232</v>
      </c>
      <c r="J2872" t="s">
        <v>88</v>
      </c>
      <c r="K2872" t="s">
        <v>107</v>
      </c>
      <c r="L2872" t="s">
        <v>130</v>
      </c>
      <c r="M2872">
        <v>1</v>
      </c>
      <c r="N2872" s="47">
        <v>700</v>
      </c>
      <c r="O2872" s="47">
        <v>0</v>
      </c>
      <c r="P2872" s="47">
        <v>0</v>
      </c>
      <c r="Q2872" s="47">
        <v>0</v>
      </c>
      <c r="R2872" s="47">
        <v>0</v>
      </c>
      <c r="S2872" s="47">
        <v>0</v>
      </c>
      <c r="T2872" s="47">
        <v>630</v>
      </c>
      <c r="U2872" s="47">
        <v>56.25</v>
      </c>
      <c r="V2872" t="s">
        <v>71</v>
      </c>
      <c r="W2872" t="s">
        <v>72</v>
      </c>
      <c r="X2872"/>
      <c r="Y2872" t="s">
        <v>240</v>
      </c>
      <c r="Z2872" s="43" t="str">
        <f>Raw_data[[#This Row],[Month]]&amp;Raw_data[[#This Row],[Locations]]&amp;Raw_data[[#This Row],[Looker2]]</f>
        <v>45292Dallas Ft WorthDetox</v>
      </c>
      <c r="AA2872" s="44" t="str">
        <f>IFERROR(VLOOKUP(Raw_data[[#This Row],[Description]],'LU Table'!$A$1:$B$50,2,0),"")</f>
        <v>Detox</v>
      </c>
      <c r="AB2872" s="44" t="str">
        <f>TRIM(MID(Raw_data[[#This Row],[Location]],LEN("Positive Recovery- ")+1,LEN(Raw_data[[#This Row],[Location]])))</f>
        <v>Dallas Ft Worth</v>
      </c>
      <c r="AC2872" s="45">
        <f t="shared" si="45"/>
        <v>45292</v>
      </c>
      <c r="AD2872" s="44" t="str">
        <f>VLOOKUP(Raw_data[[#This Row],[Locations]]&amp;Raw_data[[#This Row],[Looker2]],Category!A:E,5,0)</f>
        <v>Company Owned</v>
      </c>
      <c r="AE2872" s="44" t="str">
        <f>Raw_data[[#This Row],[Locations]]&amp;Raw_data[[#This Row],[Looker2]]</f>
        <v>Dallas Ft WorthDetox</v>
      </c>
    </row>
    <row r="2873" spans="1:31">
      <c r="A2873" s="15">
        <v>45320</v>
      </c>
      <c r="B2873" s="15">
        <v>45317</v>
      </c>
      <c r="C2873" t="s">
        <v>9</v>
      </c>
      <c r="D2873">
        <v>209258</v>
      </c>
      <c r="E2873" t="s">
        <v>116</v>
      </c>
      <c r="F2873" t="s">
        <v>272</v>
      </c>
      <c r="G2873" t="s">
        <v>273</v>
      </c>
      <c r="H2873" t="s">
        <v>151</v>
      </c>
      <c r="I2873" t="s">
        <v>232</v>
      </c>
      <c r="J2873" t="s">
        <v>89</v>
      </c>
      <c r="K2873" t="s">
        <v>16</v>
      </c>
      <c r="L2873" t="s">
        <v>131</v>
      </c>
      <c r="M2873">
        <v>1</v>
      </c>
      <c r="N2873" s="47">
        <v>425</v>
      </c>
      <c r="O2873" s="47">
        <v>0</v>
      </c>
      <c r="P2873" s="47">
        <v>0</v>
      </c>
      <c r="Q2873" s="47">
        <v>0</v>
      </c>
      <c r="R2873" s="47">
        <v>0</v>
      </c>
      <c r="S2873" s="47">
        <v>425</v>
      </c>
      <c r="T2873" s="47">
        <v>382.5</v>
      </c>
      <c r="U2873" s="47">
        <v>382.5</v>
      </c>
      <c r="V2873" t="s">
        <v>71</v>
      </c>
      <c r="W2873" t="s">
        <v>72</v>
      </c>
      <c r="X2873"/>
      <c r="Y2873" t="s">
        <v>240</v>
      </c>
      <c r="Z2873" s="43" t="str">
        <f>Raw_data[[#This Row],[Month]]&amp;Raw_data[[#This Row],[Locations]]&amp;Raw_data[[#This Row],[Looker2]]</f>
        <v>45292Garden OaksRTC</v>
      </c>
      <c r="AA2873" s="44" t="str">
        <f>IFERROR(VLOOKUP(Raw_data[[#This Row],[Description]],'LU Table'!$A$1:$B$50,2,0),"")</f>
        <v>RTC</v>
      </c>
      <c r="AB2873" s="44" t="str">
        <f>TRIM(MID(Raw_data[[#This Row],[Location]],LEN("Positive Recovery- ")+1,LEN(Raw_data[[#This Row],[Location]])))</f>
        <v>Garden Oaks</v>
      </c>
      <c r="AC2873" s="45">
        <f t="shared" si="45"/>
        <v>45292</v>
      </c>
      <c r="AD2873" s="44" t="str">
        <f>VLOOKUP(Raw_data[[#This Row],[Locations]]&amp;Raw_data[[#This Row],[Looker2]],Category!A:E,5,0)</f>
        <v>Company Owned</v>
      </c>
      <c r="AE2873" s="44" t="str">
        <f>Raw_data[[#This Row],[Locations]]&amp;Raw_data[[#This Row],[Looker2]]</f>
        <v>Garden OaksRTC</v>
      </c>
    </row>
    <row r="2874" spans="1:31">
      <c r="A2874" s="15">
        <v>45320</v>
      </c>
      <c r="B2874" s="15">
        <v>45317</v>
      </c>
      <c r="C2874" t="s">
        <v>9</v>
      </c>
      <c r="D2874">
        <v>209259</v>
      </c>
      <c r="E2874" t="s">
        <v>1096</v>
      </c>
      <c r="F2874" t="s">
        <v>282</v>
      </c>
      <c r="G2874" t="s">
        <v>1097</v>
      </c>
      <c r="H2874" t="s">
        <v>627</v>
      </c>
      <c r="I2874" t="s">
        <v>232</v>
      </c>
      <c r="J2874" t="s">
        <v>94</v>
      </c>
      <c r="K2874" t="s">
        <v>16</v>
      </c>
      <c r="L2874" t="s">
        <v>130</v>
      </c>
      <c r="M2874">
        <v>1</v>
      </c>
      <c r="N2874" s="47">
        <v>495</v>
      </c>
      <c r="O2874" s="47">
        <v>0</v>
      </c>
      <c r="P2874" s="47">
        <v>0</v>
      </c>
      <c r="Q2874" s="47">
        <v>0</v>
      </c>
      <c r="R2874" s="47">
        <v>0</v>
      </c>
      <c r="S2874" s="47">
        <v>495</v>
      </c>
      <c r="T2874" s="47">
        <v>445.5</v>
      </c>
      <c r="U2874" s="47">
        <v>445.5</v>
      </c>
      <c r="V2874" t="s">
        <v>71</v>
      </c>
      <c r="W2874" t="s">
        <v>72</v>
      </c>
      <c r="X2874"/>
      <c r="Y2874" t="s">
        <v>240</v>
      </c>
      <c r="Z2874" s="43" t="str">
        <f>Raw_data[[#This Row],[Month]]&amp;Raw_data[[#This Row],[Locations]]&amp;Raw_data[[#This Row],[Looker2]]</f>
        <v>45292Garden OaksRTC</v>
      </c>
      <c r="AA2874" s="44" t="str">
        <f>IFERROR(VLOOKUP(Raw_data[[#This Row],[Description]],'LU Table'!$A$1:$B$50,2,0),"")</f>
        <v>RTC</v>
      </c>
      <c r="AB2874" s="44" t="str">
        <f>TRIM(MID(Raw_data[[#This Row],[Location]],LEN("Positive Recovery- ")+1,LEN(Raw_data[[#This Row],[Location]])))</f>
        <v>Garden Oaks</v>
      </c>
      <c r="AC2874" s="45">
        <f t="shared" si="45"/>
        <v>45292</v>
      </c>
      <c r="AD2874" s="44" t="str">
        <f>VLOOKUP(Raw_data[[#This Row],[Locations]]&amp;Raw_data[[#This Row],[Looker2]],Category!A:E,5,0)</f>
        <v>Company Owned</v>
      </c>
      <c r="AE2874" s="44" t="str">
        <f>Raw_data[[#This Row],[Locations]]&amp;Raw_data[[#This Row],[Looker2]]</f>
        <v>Garden OaksRTC</v>
      </c>
    </row>
    <row r="2875" spans="1:31">
      <c r="A2875" s="15">
        <v>45320</v>
      </c>
      <c r="B2875" s="15">
        <v>45317</v>
      </c>
      <c r="C2875" t="s">
        <v>9</v>
      </c>
      <c r="D2875">
        <v>209260</v>
      </c>
      <c r="E2875" t="s">
        <v>1046</v>
      </c>
      <c r="F2875" t="s">
        <v>1047</v>
      </c>
      <c r="G2875" t="s">
        <v>1048</v>
      </c>
      <c r="H2875" t="s">
        <v>164</v>
      </c>
      <c r="I2875"/>
      <c r="J2875" t="s">
        <v>88</v>
      </c>
      <c r="K2875" t="s">
        <v>57</v>
      </c>
      <c r="L2875" t="s">
        <v>131</v>
      </c>
      <c r="M2875">
        <v>1</v>
      </c>
      <c r="N2875" s="47">
        <v>400</v>
      </c>
      <c r="O2875" s="47">
        <v>0</v>
      </c>
      <c r="P2875" s="47">
        <v>0</v>
      </c>
      <c r="Q2875" s="47">
        <v>0</v>
      </c>
      <c r="R2875" s="47">
        <v>0</v>
      </c>
      <c r="S2875" s="47">
        <v>400</v>
      </c>
      <c r="T2875" s="47">
        <v>360</v>
      </c>
      <c r="U2875" s="47">
        <v>360</v>
      </c>
      <c r="V2875" t="s">
        <v>71</v>
      </c>
      <c r="W2875" t="s">
        <v>72</v>
      </c>
      <c r="X2875"/>
      <c r="Y2875" t="s">
        <v>240</v>
      </c>
      <c r="Z2875" s="43" t="str">
        <f>Raw_data[[#This Row],[Month]]&amp;Raw_data[[#This Row],[Locations]]&amp;Raw_data[[#This Row],[Looker2]]</f>
        <v>45292Hill CountryRTC</v>
      </c>
      <c r="AA2875" s="44" t="str">
        <f>IFERROR(VLOOKUP(Raw_data[[#This Row],[Description]],'LU Table'!$A$1:$B$50,2,0),"")</f>
        <v>RTC</v>
      </c>
      <c r="AB2875" s="44" t="str">
        <f>TRIM(MID(Raw_data[[#This Row],[Location]],LEN("Positive Recovery- ")+1,LEN(Raw_data[[#This Row],[Location]])))</f>
        <v>Hill Country</v>
      </c>
      <c r="AC2875" s="45">
        <f t="shared" si="45"/>
        <v>45292</v>
      </c>
      <c r="AD2875" s="44" t="str">
        <f>VLOOKUP(Raw_data[[#This Row],[Locations]]&amp;Raw_data[[#This Row],[Looker2]],Category!A:E,5,0)</f>
        <v>Company Owned</v>
      </c>
      <c r="AE2875" s="44" t="str">
        <f>Raw_data[[#This Row],[Locations]]&amp;Raw_data[[#This Row],[Looker2]]</f>
        <v>Hill CountryRTC</v>
      </c>
    </row>
    <row r="2876" spans="1:31">
      <c r="A2876" s="15">
        <v>45320</v>
      </c>
      <c r="B2876" s="15">
        <v>45317</v>
      </c>
      <c r="C2876" t="s">
        <v>9</v>
      </c>
      <c r="D2876">
        <v>209261</v>
      </c>
      <c r="E2876" t="s">
        <v>1076</v>
      </c>
      <c r="F2876" t="s">
        <v>1077</v>
      </c>
      <c r="G2876" t="s">
        <v>1078</v>
      </c>
      <c r="H2876" t="s">
        <v>151</v>
      </c>
      <c r="I2876" t="s">
        <v>232</v>
      </c>
      <c r="J2876" t="s">
        <v>89</v>
      </c>
      <c r="K2876" t="s">
        <v>16</v>
      </c>
      <c r="L2876" t="s">
        <v>131</v>
      </c>
      <c r="M2876">
        <v>1</v>
      </c>
      <c r="N2876" s="47">
        <v>425</v>
      </c>
      <c r="O2876" s="47">
        <v>0</v>
      </c>
      <c r="P2876" s="47">
        <v>0</v>
      </c>
      <c r="Q2876" s="47">
        <v>0</v>
      </c>
      <c r="R2876" s="47">
        <v>0</v>
      </c>
      <c r="S2876" s="47">
        <v>425</v>
      </c>
      <c r="T2876" s="47">
        <v>382.5</v>
      </c>
      <c r="U2876" s="47">
        <v>382.5</v>
      </c>
      <c r="V2876" t="s">
        <v>71</v>
      </c>
      <c r="W2876" t="s">
        <v>72</v>
      </c>
      <c r="X2876"/>
      <c r="Y2876" t="s">
        <v>240</v>
      </c>
      <c r="Z2876" s="43" t="str">
        <f>Raw_data[[#This Row],[Month]]&amp;Raw_data[[#This Row],[Locations]]&amp;Raw_data[[#This Row],[Looker2]]</f>
        <v>45292Garden OaksRTC</v>
      </c>
      <c r="AA2876" s="44" t="str">
        <f>IFERROR(VLOOKUP(Raw_data[[#This Row],[Description]],'LU Table'!$A$1:$B$50,2,0),"")</f>
        <v>RTC</v>
      </c>
      <c r="AB2876" s="44" t="str">
        <f>TRIM(MID(Raw_data[[#This Row],[Location]],LEN("Positive Recovery- ")+1,LEN(Raw_data[[#This Row],[Location]])))</f>
        <v>Garden Oaks</v>
      </c>
      <c r="AC2876" s="45">
        <f t="shared" si="45"/>
        <v>45292</v>
      </c>
      <c r="AD2876" s="44" t="str">
        <f>VLOOKUP(Raw_data[[#This Row],[Locations]]&amp;Raw_data[[#This Row],[Looker2]],Category!A:E,5,0)</f>
        <v>Company Owned</v>
      </c>
      <c r="AE2876" s="44" t="str">
        <f>Raw_data[[#This Row],[Locations]]&amp;Raw_data[[#This Row],[Looker2]]</f>
        <v>Garden OaksRTC</v>
      </c>
    </row>
    <row r="2877" spans="1:31">
      <c r="A2877" s="15">
        <v>45320</v>
      </c>
      <c r="B2877" s="15">
        <v>45317</v>
      </c>
      <c r="C2877" t="s">
        <v>9</v>
      </c>
      <c r="D2877">
        <v>209262</v>
      </c>
      <c r="E2877" t="s">
        <v>122</v>
      </c>
      <c r="F2877" t="s">
        <v>441</v>
      </c>
      <c r="G2877" t="s">
        <v>442</v>
      </c>
      <c r="H2877" t="s">
        <v>627</v>
      </c>
      <c r="I2877" t="s">
        <v>232</v>
      </c>
      <c r="J2877" t="s">
        <v>94</v>
      </c>
      <c r="K2877" t="s">
        <v>16</v>
      </c>
      <c r="L2877" t="s">
        <v>130</v>
      </c>
      <c r="M2877">
        <v>1</v>
      </c>
      <c r="N2877" s="47">
        <v>495</v>
      </c>
      <c r="O2877" s="47">
        <v>0</v>
      </c>
      <c r="P2877" s="47">
        <v>0</v>
      </c>
      <c r="Q2877" s="47">
        <v>0</v>
      </c>
      <c r="R2877" s="47">
        <v>0</v>
      </c>
      <c r="S2877" s="47">
        <v>495</v>
      </c>
      <c r="T2877" s="47">
        <v>445.5</v>
      </c>
      <c r="U2877" s="47">
        <v>445.5</v>
      </c>
      <c r="V2877" t="s">
        <v>71</v>
      </c>
      <c r="W2877" t="s">
        <v>72</v>
      </c>
      <c r="X2877"/>
      <c r="Y2877" t="s">
        <v>240</v>
      </c>
      <c r="Z2877" s="43" t="str">
        <f>Raw_data[[#This Row],[Month]]&amp;Raw_data[[#This Row],[Locations]]&amp;Raw_data[[#This Row],[Looker2]]</f>
        <v>45292Garden OaksRTC</v>
      </c>
      <c r="AA2877" s="44" t="str">
        <f>IFERROR(VLOOKUP(Raw_data[[#This Row],[Description]],'LU Table'!$A$1:$B$50,2,0),"")</f>
        <v>RTC</v>
      </c>
      <c r="AB2877" s="44" t="str">
        <f>TRIM(MID(Raw_data[[#This Row],[Location]],LEN("Positive Recovery- ")+1,LEN(Raw_data[[#This Row],[Location]])))</f>
        <v>Garden Oaks</v>
      </c>
      <c r="AC2877" s="45">
        <f t="shared" si="45"/>
        <v>45292</v>
      </c>
      <c r="AD2877" s="44" t="str">
        <f>VLOOKUP(Raw_data[[#This Row],[Locations]]&amp;Raw_data[[#This Row],[Looker2]],Category!A:E,5,0)</f>
        <v>Company Owned</v>
      </c>
      <c r="AE2877" s="44" t="str">
        <f>Raw_data[[#This Row],[Locations]]&amp;Raw_data[[#This Row],[Looker2]]</f>
        <v>Garden OaksRTC</v>
      </c>
    </row>
    <row r="2878" spans="1:31">
      <c r="A2878" s="15">
        <v>45320</v>
      </c>
      <c r="B2878" s="15">
        <v>45317</v>
      </c>
      <c r="C2878" t="s">
        <v>9</v>
      </c>
      <c r="D2878">
        <v>209263</v>
      </c>
      <c r="E2878" t="s">
        <v>691</v>
      </c>
      <c r="F2878" t="s">
        <v>314</v>
      </c>
      <c r="G2878" t="s">
        <v>692</v>
      </c>
      <c r="H2878" t="s">
        <v>627</v>
      </c>
      <c r="I2878" t="s">
        <v>232</v>
      </c>
      <c r="J2878" t="s">
        <v>94</v>
      </c>
      <c r="K2878" t="s">
        <v>107</v>
      </c>
      <c r="L2878" t="s">
        <v>130</v>
      </c>
      <c r="M2878">
        <v>1</v>
      </c>
      <c r="N2878" s="47">
        <v>495</v>
      </c>
      <c r="O2878" s="47">
        <v>0</v>
      </c>
      <c r="P2878" s="47">
        <v>0</v>
      </c>
      <c r="Q2878" s="47">
        <v>0</v>
      </c>
      <c r="R2878" s="47">
        <v>0</v>
      </c>
      <c r="S2878" s="47">
        <v>495</v>
      </c>
      <c r="T2878" s="47">
        <v>445.5</v>
      </c>
      <c r="U2878" s="47">
        <v>445.5</v>
      </c>
      <c r="V2878" t="s">
        <v>71</v>
      </c>
      <c r="W2878" t="s">
        <v>72</v>
      </c>
      <c r="X2878"/>
      <c r="Y2878" t="s">
        <v>240</v>
      </c>
      <c r="Z2878" s="43" t="str">
        <f>Raw_data[[#This Row],[Month]]&amp;Raw_data[[#This Row],[Locations]]&amp;Raw_data[[#This Row],[Looker2]]</f>
        <v>45292Dallas Ft WorthRTC</v>
      </c>
      <c r="AA2878" s="44" t="str">
        <f>IFERROR(VLOOKUP(Raw_data[[#This Row],[Description]],'LU Table'!$A$1:$B$50,2,0),"")</f>
        <v>RTC</v>
      </c>
      <c r="AB2878" s="44" t="str">
        <f>TRIM(MID(Raw_data[[#This Row],[Location]],LEN("Positive Recovery- ")+1,LEN(Raw_data[[#This Row],[Location]])))</f>
        <v>Dallas Ft Worth</v>
      </c>
      <c r="AC2878" s="45">
        <f t="shared" si="45"/>
        <v>45292</v>
      </c>
      <c r="AD2878" s="44" t="str">
        <f>VLOOKUP(Raw_data[[#This Row],[Locations]]&amp;Raw_data[[#This Row],[Looker2]],Category!A:E,5,0)</f>
        <v>Company Owned</v>
      </c>
      <c r="AE2878" s="44" t="str">
        <f>Raw_data[[#This Row],[Locations]]&amp;Raw_data[[#This Row],[Looker2]]</f>
        <v>Dallas Ft WorthRTC</v>
      </c>
    </row>
    <row r="2879" spans="1:31">
      <c r="A2879" s="15">
        <v>45320</v>
      </c>
      <c r="B2879" s="15">
        <v>45317</v>
      </c>
      <c r="C2879" t="s">
        <v>9</v>
      </c>
      <c r="D2879">
        <v>209265</v>
      </c>
      <c r="E2879" t="s">
        <v>1118</v>
      </c>
      <c r="F2879" t="s">
        <v>351</v>
      </c>
      <c r="G2879" t="s">
        <v>1119</v>
      </c>
      <c r="H2879" t="s">
        <v>164</v>
      </c>
      <c r="I2879" t="s">
        <v>232</v>
      </c>
      <c r="J2879" t="s">
        <v>88</v>
      </c>
      <c r="K2879" t="s">
        <v>16</v>
      </c>
      <c r="L2879" t="s">
        <v>130</v>
      </c>
      <c r="M2879">
        <v>1</v>
      </c>
      <c r="N2879" s="47">
        <v>400</v>
      </c>
      <c r="O2879" s="47">
        <v>0</v>
      </c>
      <c r="P2879" s="47">
        <v>0</v>
      </c>
      <c r="Q2879" s="47">
        <v>0</v>
      </c>
      <c r="R2879" s="47">
        <v>0</v>
      </c>
      <c r="S2879" s="47">
        <v>400</v>
      </c>
      <c r="T2879" s="47">
        <v>360</v>
      </c>
      <c r="U2879" s="47">
        <v>360</v>
      </c>
      <c r="V2879" t="s">
        <v>71</v>
      </c>
      <c r="W2879" t="s">
        <v>72</v>
      </c>
      <c r="X2879"/>
      <c r="Y2879" t="s">
        <v>240</v>
      </c>
      <c r="Z2879" s="43" t="str">
        <f>Raw_data[[#This Row],[Month]]&amp;Raw_data[[#This Row],[Locations]]&amp;Raw_data[[#This Row],[Looker2]]</f>
        <v>45292Garden OaksRTC</v>
      </c>
      <c r="AA2879" s="44" t="str">
        <f>IFERROR(VLOOKUP(Raw_data[[#This Row],[Description]],'LU Table'!$A$1:$B$50,2,0),"")</f>
        <v>RTC</v>
      </c>
      <c r="AB2879" s="44" t="str">
        <f>TRIM(MID(Raw_data[[#This Row],[Location]],LEN("Positive Recovery- ")+1,LEN(Raw_data[[#This Row],[Location]])))</f>
        <v>Garden Oaks</v>
      </c>
      <c r="AC2879" s="45">
        <f t="shared" si="45"/>
        <v>45292</v>
      </c>
      <c r="AD2879" s="44" t="str">
        <f>VLOOKUP(Raw_data[[#This Row],[Locations]]&amp;Raw_data[[#This Row],[Looker2]],Category!A:E,5,0)</f>
        <v>Company Owned</v>
      </c>
      <c r="AE2879" s="44" t="str">
        <f>Raw_data[[#This Row],[Locations]]&amp;Raw_data[[#This Row],[Looker2]]</f>
        <v>Garden OaksRTC</v>
      </c>
    </row>
    <row r="2880" spans="1:31">
      <c r="A2880" s="15">
        <v>45320</v>
      </c>
      <c r="B2880" s="15">
        <v>45317</v>
      </c>
      <c r="C2880" t="s">
        <v>9</v>
      </c>
      <c r="D2880">
        <v>209266</v>
      </c>
      <c r="E2880" t="s">
        <v>997</v>
      </c>
      <c r="F2880" t="s">
        <v>351</v>
      </c>
      <c r="G2880" t="s">
        <v>408</v>
      </c>
      <c r="H2880" t="s">
        <v>151</v>
      </c>
      <c r="I2880" t="s">
        <v>232</v>
      </c>
      <c r="J2880" t="s">
        <v>806</v>
      </c>
      <c r="K2880" t="s">
        <v>107</v>
      </c>
      <c r="L2880" t="s">
        <v>130</v>
      </c>
      <c r="M2880">
        <v>1</v>
      </c>
      <c r="N2880" s="47">
        <v>470</v>
      </c>
      <c r="O2880" s="47">
        <v>0</v>
      </c>
      <c r="P2880" s="47">
        <v>0</v>
      </c>
      <c r="Q2880" s="47">
        <v>0</v>
      </c>
      <c r="R2880" s="47">
        <v>0</v>
      </c>
      <c r="S2880" s="47">
        <v>470</v>
      </c>
      <c r="T2880" s="47">
        <v>423</v>
      </c>
      <c r="U2880" s="47">
        <v>423</v>
      </c>
      <c r="V2880" t="s">
        <v>71</v>
      </c>
      <c r="W2880" t="s">
        <v>72</v>
      </c>
      <c r="X2880"/>
      <c r="Y2880" t="s">
        <v>240</v>
      </c>
      <c r="Z2880" s="43" t="str">
        <f>Raw_data[[#This Row],[Month]]&amp;Raw_data[[#This Row],[Locations]]&amp;Raw_data[[#This Row],[Looker2]]</f>
        <v>45292Dallas Ft WorthRTC</v>
      </c>
      <c r="AA2880" s="44" t="str">
        <f>IFERROR(VLOOKUP(Raw_data[[#This Row],[Description]],'LU Table'!$A$1:$B$50,2,0),"")</f>
        <v>RTC</v>
      </c>
      <c r="AB2880" s="44" t="str">
        <f>TRIM(MID(Raw_data[[#This Row],[Location]],LEN("Positive Recovery- ")+1,LEN(Raw_data[[#This Row],[Location]])))</f>
        <v>Dallas Ft Worth</v>
      </c>
      <c r="AC2880" s="45">
        <f t="shared" si="45"/>
        <v>45292</v>
      </c>
      <c r="AD2880" s="44" t="str">
        <f>VLOOKUP(Raw_data[[#This Row],[Locations]]&amp;Raw_data[[#This Row],[Looker2]],Category!A:E,5,0)</f>
        <v>Company Owned</v>
      </c>
      <c r="AE2880" s="44" t="str">
        <f>Raw_data[[#This Row],[Locations]]&amp;Raw_data[[#This Row],[Looker2]]</f>
        <v>Dallas Ft WorthRTC</v>
      </c>
    </row>
    <row r="2881" spans="1:31">
      <c r="A2881" s="15">
        <v>45320</v>
      </c>
      <c r="B2881" s="15">
        <v>45317</v>
      </c>
      <c r="C2881" t="s">
        <v>9</v>
      </c>
      <c r="D2881">
        <v>209268</v>
      </c>
      <c r="E2881" t="s">
        <v>969</v>
      </c>
      <c r="F2881" t="s">
        <v>307</v>
      </c>
      <c r="G2881" t="s">
        <v>276</v>
      </c>
      <c r="H2881" t="s">
        <v>173</v>
      </c>
      <c r="I2881" t="s">
        <v>232</v>
      </c>
      <c r="J2881" t="s">
        <v>96</v>
      </c>
      <c r="K2881" t="s">
        <v>107</v>
      </c>
      <c r="L2881" t="s">
        <v>130</v>
      </c>
      <c r="M2881">
        <v>1</v>
      </c>
      <c r="N2881" s="47">
        <v>364</v>
      </c>
      <c r="O2881" s="47">
        <v>0</v>
      </c>
      <c r="P2881" s="47">
        <v>0</v>
      </c>
      <c r="Q2881" s="47">
        <v>0</v>
      </c>
      <c r="R2881" s="47">
        <v>0</v>
      </c>
      <c r="S2881" s="47">
        <v>364</v>
      </c>
      <c r="T2881" s="47">
        <v>327.60000000000002</v>
      </c>
      <c r="U2881" s="47">
        <v>327.60000000000002</v>
      </c>
      <c r="V2881" t="s">
        <v>71</v>
      </c>
      <c r="W2881" t="s">
        <v>72</v>
      </c>
      <c r="X2881"/>
      <c r="Y2881" t="s">
        <v>240</v>
      </c>
      <c r="Z2881" s="43" t="str">
        <f>Raw_data[[#This Row],[Month]]&amp;Raw_data[[#This Row],[Locations]]&amp;Raw_data[[#This Row],[Looker2]]</f>
        <v>45292Dallas Ft WorthRTC</v>
      </c>
      <c r="AA2881" s="44" t="str">
        <f>IFERROR(VLOOKUP(Raw_data[[#This Row],[Description]],'LU Table'!$A$1:$B$50,2,0),"")</f>
        <v>RTC</v>
      </c>
      <c r="AB2881" s="44" t="str">
        <f>TRIM(MID(Raw_data[[#This Row],[Location]],LEN("Positive Recovery- ")+1,LEN(Raw_data[[#This Row],[Location]])))</f>
        <v>Dallas Ft Worth</v>
      </c>
      <c r="AC2881" s="45">
        <f t="shared" si="45"/>
        <v>45292</v>
      </c>
      <c r="AD2881" s="44" t="str">
        <f>VLOOKUP(Raw_data[[#This Row],[Locations]]&amp;Raw_data[[#This Row],[Looker2]],Category!A:E,5,0)</f>
        <v>Company Owned</v>
      </c>
      <c r="AE2881" s="44" t="str">
        <f>Raw_data[[#This Row],[Locations]]&amp;Raw_data[[#This Row],[Looker2]]</f>
        <v>Dallas Ft WorthRTC</v>
      </c>
    </row>
    <row r="2882" spans="1:31">
      <c r="A2882" s="15">
        <v>45320</v>
      </c>
      <c r="B2882" s="15">
        <v>45317</v>
      </c>
      <c r="C2882" t="s">
        <v>9</v>
      </c>
      <c r="D2882">
        <v>209269</v>
      </c>
      <c r="E2882" t="s">
        <v>1079</v>
      </c>
      <c r="F2882" t="s">
        <v>1080</v>
      </c>
      <c r="G2882" t="s">
        <v>1081</v>
      </c>
      <c r="H2882" t="s">
        <v>154</v>
      </c>
      <c r="I2882" t="s">
        <v>232</v>
      </c>
      <c r="J2882" t="s">
        <v>93</v>
      </c>
      <c r="K2882" t="s">
        <v>107</v>
      </c>
      <c r="L2882" t="s">
        <v>131</v>
      </c>
      <c r="M2882">
        <v>1</v>
      </c>
      <c r="N2882" s="47">
        <v>530</v>
      </c>
      <c r="O2882" s="47">
        <v>0</v>
      </c>
      <c r="P2882" s="47">
        <v>0</v>
      </c>
      <c r="Q2882" s="47">
        <v>0</v>
      </c>
      <c r="R2882" s="47">
        <v>0</v>
      </c>
      <c r="S2882" s="47">
        <v>0</v>
      </c>
      <c r="T2882" s="47">
        <v>477</v>
      </c>
      <c r="U2882" s="47">
        <v>-53</v>
      </c>
      <c r="V2882" t="s">
        <v>71</v>
      </c>
      <c r="W2882" t="s">
        <v>72</v>
      </c>
      <c r="X2882"/>
      <c r="Y2882" t="s">
        <v>240</v>
      </c>
      <c r="Z2882" s="43" t="str">
        <f>Raw_data[[#This Row],[Month]]&amp;Raw_data[[#This Row],[Locations]]&amp;Raw_data[[#This Row],[Looker2]]</f>
        <v>45292Dallas Ft WorthRTC</v>
      </c>
      <c r="AA2882" s="44" t="str">
        <f>IFERROR(VLOOKUP(Raw_data[[#This Row],[Description]],'LU Table'!$A$1:$B$50,2,0),"")</f>
        <v>RTC</v>
      </c>
      <c r="AB2882" s="44" t="str">
        <f>TRIM(MID(Raw_data[[#This Row],[Location]],LEN("Positive Recovery- ")+1,LEN(Raw_data[[#This Row],[Location]])))</f>
        <v>Dallas Ft Worth</v>
      </c>
      <c r="AC2882" s="45">
        <f t="shared" si="45"/>
        <v>45292</v>
      </c>
      <c r="AD2882" s="44" t="str">
        <f>VLOOKUP(Raw_data[[#This Row],[Locations]]&amp;Raw_data[[#This Row],[Looker2]],Category!A:E,5,0)</f>
        <v>Company Owned</v>
      </c>
      <c r="AE2882" s="44" t="str">
        <f>Raw_data[[#This Row],[Locations]]&amp;Raw_data[[#This Row],[Looker2]]</f>
        <v>Dallas Ft WorthRTC</v>
      </c>
    </row>
    <row r="2883" spans="1:31">
      <c r="A2883" s="15">
        <v>45320</v>
      </c>
      <c r="B2883" s="15">
        <v>45317</v>
      </c>
      <c r="C2883" t="s">
        <v>9</v>
      </c>
      <c r="D2883">
        <v>209270</v>
      </c>
      <c r="E2883" t="s">
        <v>695</v>
      </c>
      <c r="F2883" t="s">
        <v>1120</v>
      </c>
      <c r="G2883" t="s">
        <v>696</v>
      </c>
      <c r="H2883" t="s">
        <v>151</v>
      </c>
      <c r="I2883" t="s">
        <v>232</v>
      </c>
      <c r="J2883" t="s">
        <v>87</v>
      </c>
      <c r="K2883" t="s">
        <v>57</v>
      </c>
      <c r="L2883" t="s">
        <v>130</v>
      </c>
      <c r="M2883">
        <v>1</v>
      </c>
      <c r="N2883" s="47">
        <v>470</v>
      </c>
      <c r="O2883" s="47">
        <v>0</v>
      </c>
      <c r="P2883" s="47">
        <v>0</v>
      </c>
      <c r="Q2883" s="47">
        <v>0</v>
      </c>
      <c r="R2883" s="47">
        <v>0</v>
      </c>
      <c r="S2883" s="47">
        <v>470</v>
      </c>
      <c r="T2883" s="47">
        <v>423</v>
      </c>
      <c r="U2883" s="47">
        <v>423</v>
      </c>
      <c r="V2883" t="s">
        <v>71</v>
      </c>
      <c r="W2883" t="s">
        <v>72</v>
      </c>
      <c r="X2883"/>
      <c r="Y2883" t="s">
        <v>240</v>
      </c>
      <c r="Z2883" s="43" t="str">
        <f>Raw_data[[#This Row],[Month]]&amp;Raw_data[[#This Row],[Locations]]&amp;Raw_data[[#This Row],[Looker2]]</f>
        <v>45292Hill CountryRTC</v>
      </c>
      <c r="AA2883" s="44" t="str">
        <f>IFERROR(VLOOKUP(Raw_data[[#This Row],[Description]],'LU Table'!$A$1:$B$50,2,0),"")</f>
        <v>RTC</v>
      </c>
      <c r="AB2883" s="44" t="str">
        <f>TRIM(MID(Raw_data[[#This Row],[Location]],LEN("Positive Recovery- ")+1,LEN(Raw_data[[#This Row],[Location]])))</f>
        <v>Hill Country</v>
      </c>
      <c r="AC2883" s="45">
        <f t="shared" si="45"/>
        <v>45292</v>
      </c>
      <c r="AD2883" s="44" t="str">
        <f>VLOOKUP(Raw_data[[#This Row],[Locations]]&amp;Raw_data[[#This Row],[Looker2]],Category!A:E,5,0)</f>
        <v>Company Owned</v>
      </c>
      <c r="AE2883" s="44" t="str">
        <f>Raw_data[[#This Row],[Locations]]&amp;Raw_data[[#This Row],[Looker2]]</f>
        <v>Hill CountryRTC</v>
      </c>
    </row>
    <row r="2884" spans="1:31">
      <c r="A2884" s="15">
        <v>45320</v>
      </c>
      <c r="B2884" s="15">
        <v>45317</v>
      </c>
      <c r="C2884" t="s">
        <v>9</v>
      </c>
      <c r="D2884">
        <v>209271</v>
      </c>
      <c r="E2884" t="s">
        <v>1006</v>
      </c>
      <c r="F2884" t="s">
        <v>362</v>
      </c>
      <c r="G2884" t="s">
        <v>728</v>
      </c>
      <c r="H2884" t="s">
        <v>151</v>
      </c>
      <c r="I2884" t="s">
        <v>232</v>
      </c>
      <c r="J2884" t="s">
        <v>87</v>
      </c>
      <c r="K2884" t="s">
        <v>57</v>
      </c>
      <c r="L2884" t="s">
        <v>131</v>
      </c>
      <c r="M2884">
        <v>1</v>
      </c>
      <c r="N2884" s="47">
        <v>470</v>
      </c>
      <c r="O2884" s="47">
        <v>0</v>
      </c>
      <c r="P2884" s="47">
        <v>0</v>
      </c>
      <c r="Q2884" s="47">
        <v>0</v>
      </c>
      <c r="R2884" s="47">
        <v>0</v>
      </c>
      <c r="S2884" s="47">
        <v>470</v>
      </c>
      <c r="T2884" s="47">
        <v>423</v>
      </c>
      <c r="U2884" s="47">
        <v>423</v>
      </c>
      <c r="V2884" t="s">
        <v>71</v>
      </c>
      <c r="W2884" t="s">
        <v>72</v>
      </c>
      <c r="X2884"/>
      <c r="Y2884" t="s">
        <v>240</v>
      </c>
      <c r="Z2884" s="43" t="str">
        <f>Raw_data[[#This Row],[Month]]&amp;Raw_data[[#This Row],[Locations]]&amp;Raw_data[[#This Row],[Looker2]]</f>
        <v>45292Hill CountryRTC</v>
      </c>
      <c r="AA2884" s="44" t="str">
        <f>IFERROR(VLOOKUP(Raw_data[[#This Row],[Description]],'LU Table'!$A$1:$B$50,2,0),"")</f>
        <v>RTC</v>
      </c>
      <c r="AB2884" s="44" t="str">
        <f>TRIM(MID(Raw_data[[#This Row],[Location]],LEN("Positive Recovery- ")+1,LEN(Raw_data[[#This Row],[Location]])))</f>
        <v>Hill Country</v>
      </c>
      <c r="AC2884" s="45">
        <f t="shared" si="45"/>
        <v>45292</v>
      </c>
      <c r="AD2884" s="44" t="str">
        <f>VLOOKUP(Raw_data[[#This Row],[Locations]]&amp;Raw_data[[#This Row],[Looker2]],Category!A:E,5,0)</f>
        <v>Company Owned</v>
      </c>
      <c r="AE2884" s="44" t="str">
        <f>Raw_data[[#This Row],[Locations]]&amp;Raw_data[[#This Row],[Looker2]]</f>
        <v>Hill CountryRTC</v>
      </c>
    </row>
    <row r="2885" spans="1:31">
      <c r="A2885" s="15">
        <v>45320</v>
      </c>
      <c r="B2885" s="15">
        <v>45317</v>
      </c>
      <c r="C2885" t="s">
        <v>9</v>
      </c>
      <c r="D2885">
        <v>209272</v>
      </c>
      <c r="E2885" t="s">
        <v>1123</v>
      </c>
      <c r="F2885" t="s">
        <v>1124</v>
      </c>
      <c r="G2885" t="s">
        <v>632</v>
      </c>
      <c r="H2885" t="s">
        <v>151</v>
      </c>
      <c r="I2885" t="s">
        <v>232</v>
      </c>
      <c r="J2885" t="s">
        <v>17</v>
      </c>
      <c r="K2885" t="s">
        <v>16</v>
      </c>
      <c r="L2885" t="s">
        <v>131</v>
      </c>
      <c r="M2885">
        <v>1</v>
      </c>
      <c r="N2885" s="47">
        <v>400</v>
      </c>
      <c r="O2885" s="47">
        <v>0</v>
      </c>
      <c r="P2885" s="47">
        <v>0</v>
      </c>
      <c r="Q2885" s="47">
        <v>0</v>
      </c>
      <c r="R2885" s="47">
        <v>0</v>
      </c>
      <c r="S2885" s="47">
        <v>0</v>
      </c>
      <c r="T2885" s="47">
        <v>400</v>
      </c>
      <c r="U2885" s="47">
        <v>0</v>
      </c>
      <c r="V2885" t="s">
        <v>71</v>
      </c>
      <c r="W2885" t="s">
        <v>72</v>
      </c>
      <c r="X2885"/>
      <c r="Y2885" t="s">
        <v>240</v>
      </c>
      <c r="Z2885" s="43" t="str">
        <f>Raw_data[[#This Row],[Month]]&amp;Raw_data[[#This Row],[Locations]]&amp;Raw_data[[#This Row],[Looker2]]</f>
        <v>45292Garden OaksRTC</v>
      </c>
      <c r="AA2885" s="44" t="str">
        <f>IFERROR(VLOOKUP(Raw_data[[#This Row],[Description]],'LU Table'!$A$1:$B$50,2,0),"")</f>
        <v>RTC</v>
      </c>
      <c r="AB2885" s="44" t="str">
        <f>TRIM(MID(Raw_data[[#This Row],[Location]],LEN("Positive Recovery- ")+1,LEN(Raw_data[[#This Row],[Location]])))</f>
        <v>Garden Oaks</v>
      </c>
      <c r="AC2885" s="45">
        <f t="shared" si="45"/>
        <v>45292</v>
      </c>
      <c r="AD2885" s="44" t="str">
        <f>VLOOKUP(Raw_data[[#This Row],[Locations]]&amp;Raw_data[[#This Row],[Looker2]],Category!A:E,5,0)</f>
        <v>Company Owned</v>
      </c>
      <c r="AE2885" s="44" t="str">
        <f>Raw_data[[#This Row],[Locations]]&amp;Raw_data[[#This Row],[Looker2]]</f>
        <v>Garden OaksRTC</v>
      </c>
    </row>
    <row r="2886" spans="1:31">
      <c r="A2886" s="15">
        <v>45320</v>
      </c>
      <c r="B2886" s="15">
        <v>45317</v>
      </c>
      <c r="C2886" t="s">
        <v>9</v>
      </c>
      <c r="D2886">
        <v>209273</v>
      </c>
      <c r="E2886" t="s">
        <v>712</v>
      </c>
      <c r="F2886" t="s">
        <v>713</v>
      </c>
      <c r="G2886" t="s">
        <v>353</v>
      </c>
      <c r="H2886" t="s">
        <v>154</v>
      </c>
      <c r="I2886" t="s">
        <v>232</v>
      </c>
      <c r="J2886" t="s">
        <v>93</v>
      </c>
      <c r="K2886" t="s">
        <v>107</v>
      </c>
      <c r="L2886" t="s">
        <v>130</v>
      </c>
      <c r="M2886">
        <v>1</v>
      </c>
      <c r="N2886" s="47">
        <v>530</v>
      </c>
      <c r="O2886" s="47">
        <v>0</v>
      </c>
      <c r="P2886" s="47">
        <v>0</v>
      </c>
      <c r="Q2886" s="47">
        <v>0</v>
      </c>
      <c r="R2886" s="47">
        <v>0</v>
      </c>
      <c r="S2886" s="47">
        <v>0</v>
      </c>
      <c r="T2886" s="47">
        <v>477</v>
      </c>
      <c r="U2886" s="47">
        <v>-53</v>
      </c>
      <c r="V2886" t="s">
        <v>71</v>
      </c>
      <c r="W2886" t="s">
        <v>72</v>
      </c>
      <c r="X2886"/>
      <c r="Y2886" t="s">
        <v>240</v>
      </c>
      <c r="Z2886" s="43" t="str">
        <f>Raw_data[[#This Row],[Month]]&amp;Raw_data[[#This Row],[Locations]]&amp;Raw_data[[#This Row],[Looker2]]</f>
        <v>45292Dallas Ft WorthRTC</v>
      </c>
      <c r="AA2886" s="44" t="str">
        <f>IFERROR(VLOOKUP(Raw_data[[#This Row],[Description]],'LU Table'!$A$1:$B$50,2,0),"")</f>
        <v>RTC</v>
      </c>
      <c r="AB2886" s="44" t="str">
        <f>TRIM(MID(Raw_data[[#This Row],[Location]],LEN("Positive Recovery- ")+1,LEN(Raw_data[[#This Row],[Location]])))</f>
        <v>Dallas Ft Worth</v>
      </c>
      <c r="AC2886" s="45">
        <f t="shared" si="45"/>
        <v>45292</v>
      </c>
      <c r="AD2886" s="44" t="str">
        <f>VLOOKUP(Raw_data[[#This Row],[Locations]]&amp;Raw_data[[#This Row],[Looker2]],Category!A:E,5,0)</f>
        <v>Company Owned</v>
      </c>
      <c r="AE2886" s="44" t="str">
        <f>Raw_data[[#This Row],[Locations]]&amp;Raw_data[[#This Row],[Looker2]]</f>
        <v>Dallas Ft WorthRTC</v>
      </c>
    </row>
    <row r="2887" spans="1:31">
      <c r="A2887" s="15">
        <v>45320</v>
      </c>
      <c r="B2887" s="15">
        <v>45317</v>
      </c>
      <c r="C2887" t="s">
        <v>9</v>
      </c>
      <c r="D2887">
        <v>209274</v>
      </c>
      <c r="E2887" t="s">
        <v>759</v>
      </c>
      <c r="F2887" t="s">
        <v>760</v>
      </c>
      <c r="G2887" t="s">
        <v>761</v>
      </c>
      <c r="H2887" t="s">
        <v>151</v>
      </c>
      <c r="I2887" t="s">
        <v>232</v>
      </c>
      <c r="J2887" t="s">
        <v>931</v>
      </c>
      <c r="K2887" t="s">
        <v>107</v>
      </c>
      <c r="L2887" t="s">
        <v>130</v>
      </c>
      <c r="M2887">
        <v>1</v>
      </c>
      <c r="N2887" s="47">
        <v>520</v>
      </c>
      <c r="O2887" s="47">
        <v>0</v>
      </c>
      <c r="P2887" s="47">
        <v>0</v>
      </c>
      <c r="Q2887" s="47">
        <v>0</v>
      </c>
      <c r="R2887" s="47">
        <v>0</v>
      </c>
      <c r="S2887" s="47">
        <v>520</v>
      </c>
      <c r="T2887" s="47">
        <v>468</v>
      </c>
      <c r="U2887" s="47">
        <v>468</v>
      </c>
      <c r="V2887" t="s">
        <v>71</v>
      </c>
      <c r="W2887" t="s">
        <v>72</v>
      </c>
      <c r="X2887"/>
      <c r="Y2887" t="s">
        <v>240</v>
      </c>
      <c r="Z2887" s="43" t="str">
        <f>Raw_data[[#This Row],[Month]]&amp;Raw_data[[#This Row],[Locations]]&amp;Raw_data[[#This Row],[Looker2]]</f>
        <v>45292Dallas Ft WorthRTC</v>
      </c>
      <c r="AA2887" s="44" t="str">
        <f>IFERROR(VLOOKUP(Raw_data[[#This Row],[Description]],'LU Table'!$A$1:$B$50,2,0),"")</f>
        <v>RTC</v>
      </c>
      <c r="AB2887" s="44" t="str">
        <f>TRIM(MID(Raw_data[[#This Row],[Location]],LEN("Positive Recovery- ")+1,LEN(Raw_data[[#This Row],[Location]])))</f>
        <v>Dallas Ft Worth</v>
      </c>
      <c r="AC2887" s="45">
        <f t="shared" si="45"/>
        <v>45292</v>
      </c>
      <c r="AD2887" s="44" t="str">
        <f>VLOOKUP(Raw_data[[#This Row],[Locations]]&amp;Raw_data[[#This Row],[Looker2]],Category!A:E,5,0)</f>
        <v>Company Owned</v>
      </c>
      <c r="AE2887" s="44" t="str">
        <f>Raw_data[[#This Row],[Locations]]&amp;Raw_data[[#This Row],[Looker2]]</f>
        <v>Dallas Ft WorthRTC</v>
      </c>
    </row>
    <row r="2888" spans="1:31">
      <c r="A2888" s="15">
        <v>45320</v>
      </c>
      <c r="B2888" s="15">
        <v>45317</v>
      </c>
      <c r="C2888" t="s">
        <v>9</v>
      </c>
      <c r="D2888">
        <v>209275</v>
      </c>
      <c r="E2888" t="s">
        <v>1098</v>
      </c>
      <c r="F2888" t="s">
        <v>464</v>
      </c>
      <c r="G2888" t="s">
        <v>1099</v>
      </c>
      <c r="H2888" t="s">
        <v>151</v>
      </c>
      <c r="I2888" t="s">
        <v>232</v>
      </c>
      <c r="J2888" t="s">
        <v>88</v>
      </c>
      <c r="K2888" t="s">
        <v>107</v>
      </c>
      <c r="L2888" t="s">
        <v>131</v>
      </c>
      <c r="M2888">
        <v>1</v>
      </c>
      <c r="N2888" s="47">
        <v>500</v>
      </c>
      <c r="O2888" s="47">
        <v>0</v>
      </c>
      <c r="P2888" s="47">
        <v>0</v>
      </c>
      <c r="Q2888" s="47">
        <v>0</v>
      </c>
      <c r="R2888" s="47">
        <v>0</v>
      </c>
      <c r="S2888" s="47">
        <v>0</v>
      </c>
      <c r="T2888" s="47">
        <v>450</v>
      </c>
      <c r="U2888" s="47">
        <v>50</v>
      </c>
      <c r="V2888" t="s">
        <v>71</v>
      </c>
      <c r="W2888" t="s">
        <v>72</v>
      </c>
      <c r="X2888"/>
      <c r="Y2888" t="s">
        <v>240</v>
      </c>
      <c r="Z2888" s="43" t="str">
        <f>Raw_data[[#This Row],[Month]]&amp;Raw_data[[#This Row],[Locations]]&amp;Raw_data[[#This Row],[Looker2]]</f>
        <v>45292Dallas Ft WorthRTC</v>
      </c>
      <c r="AA2888" s="44" t="str">
        <f>IFERROR(VLOOKUP(Raw_data[[#This Row],[Description]],'LU Table'!$A$1:$B$50,2,0),"")</f>
        <v>RTC</v>
      </c>
      <c r="AB2888" s="44" t="str">
        <f>TRIM(MID(Raw_data[[#This Row],[Location]],LEN("Positive Recovery- ")+1,LEN(Raw_data[[#This Row],[Location]])))</f>
        <v>Dallas Ft Worth</v>
      </c>
      <c r="AC2888" s="45">
        <f t="shared" si="45"/>
        <v>45292</v>
      </c>
      <c r="AD2888" s="44" t="str">
        <f>VLOOKUP(Raw_data[[#This Row],[Locations]]&amp;Raw_data[[#This Row],[Looker2]],Category!A:E,5,0)</f>
        <v>Company Owned</v>
      </c>
      <c r="AE2888" s="44" t="str">
        <f>Raw_data[[#This Row],[Locations]]&amp;Raw_data[[#This Row],[Looker2]]</f>
        <v>Dallas Ft WorthRTC</v>
      </c>
    </row>
    <row r="2889" spans="1:31">
      <c r="A2889" s="15">
        <v>45320</v>
      </c>
      <c r="B2889" s="15">
        <v>45317</v>
      </c>
      <c r="C2889" t="s">
        <v>9</v>
      </c>
      <c r="D2889">
        <v>209276</v>
      </c>
      <c r="E2889" t="s">
        <v>1191</v>
      </c>
      <c r="F2889" t="s">
        <v>403</v>
      </c>
      <c r="G2889" t="s">
        <v>993</v>
      </c>
      <c r="H2889" t="s">
        <v>155</v>
      </c>
      <c r="I2889" t="s">
        <v>232</v>
      </c>
      <c r="J2889" t="s">
        <v>17</v>
      </c>
      <c r="K2889" t="s">
        <v>107</v>
      </c>
      <c r="L2889" t="s">
        <v>130</v>
      </c>
      <c r="M2889">
        <v>1</v>
      </c>
      <c r="N2889" s="47">
        <v>750</v>
      </c>
      <c r="O2889" s="47">
        <v>0</v>
      </c>
      <c r="P2889" s="47">
        <v>0</v>
      </c>
      <c r="Q2889" s="47">
        <v>0</v>
      </c>
      <c r="R2889" s="47">
        <v>0</v>
      </c>
      <c r="S2889" s="47">
        <v>750</v>
      </c>
      <c r="T2889" s="47">
        <v>750</v>
      </c>
      <c r="U2889" s="47">
        <v>750</v>
      </c>
      <c r="V2889" t="s">
        <v>71</v>
      </c>
      <c r="W2889" t="s">
        <v>72</v>
      </c>
      <c r="X2889"/>
      <c r="Y2889" t="s">
        <v>240</v>
      </c>
      <c r="Z2889" s="43" t="str">
        <f>Raw_data[[#This Row],[Month]]&amp;Raw_data[[#This Row],[Locations]]&amp;Raw_data[[#This Row],[Looker2]]</f>
        <v>45292Dallas Ft WorthDetox</v>
      </c>
      <c r="AA2889" s="44" t="str">
        <f>IFERROR(VLOOKUP(Raw_data[[#This Row],[Description]],'LU Table'!$A$1:$B$50,2,0),"")</f>
        <v>Detox</v>
      </c>
      <c r="AB2889" s="44" t="str">
        <f>TRIM(MID(Raw_data[[#This Row],[Location]],LEN("Positive Recovery- ")+1,LEN(Raw_data[[#This Row],[Location]])))</f>
        <v>Dallas Ft Worth</v>
      </c>
      <c r="AC2889" s="45">
        <f t="shared" si="45"/>
        <v>45292</v>
      </c>
      <c r="AD2889" s="44" t="str">
        <f>VLOOKUP(Raw_data[[#This Row],[Locations]]&amp;Raw_data[[#This Row],[Looker2]],Category!A:E,5,0)</f>
        <v>Company Owned</v>
      </c>
      <c r="AE2889" s="44" t="str">
        <f>Raw_data[[#This Row],[Locations]]&amp;Raw_data[[#This Row],[Looker2]]</f>
        <v>Dallas Ft WorthDetox</v>
      </c>
    </row>
    <row r="2890" spans="1:31">
      <c r="A2890" s="15">
        <v>45320</v>
      </c>
      <c r="B2890" s="15">
        <v>45317</v>
      </c>
      <c r="C2890" t="s">
        <v>9</v>
      </c>
      <c r="D2890">
        <v>209277</v>
      </c>
      <c r="E2890" t="s">
        <v>1192</v>
      </c>
      <c r="F2890" t="s">
        <v>330</v>
      </c>
      <c r="G2890" t="s">
        <v>488</v>
      </c>
      <c r="H2890" t="s">
        <v>155</v>
      </c>
      <c r="I2890" t="s">
        <v>232</v>
      </c>
      <c r="J2890" t="s">
        <v>17</v>
      </c>
      <c r="K2890" t="s">
        <v>16</v>
      </c>
      <c r="L2890" t="s">
        <v>130</v>
      </c>
      <c r="M2890">
        <v>1</v>
      </c>
      <c r="N2890" s="47">
        <v>750</v>
      </c>
      <c r="O2890" s="47">
        <v>0</v>
      </c>
      <c r="P2890" s="47">
        <v>0</v>
      </c>
      <c r="Q2890" s="47">
        <v>0</v>
      </c>
      <c r="R2890" s="47">
        <v>0</v>
      </c>
      <c r="S2890" s="47">
        <v>0</v>
      </c>
      <c r="T2890" s="47">
        <v>750</v>
      </c>
      <c r="U2890" s="47">
        <v>0</v>
      </c>
      <c r="V2890" t="s">
        <v>71</v>
      </c>
      <c r="W2890" t="s">
        <v>72</v>
      </c>
      <c r="X2890"/>
      <c r="Y2890" t="s">
        <v>240</v>
      </c>
      <c r="Z2890" s="43" t="str">
        <f>Raw_data[[#This Row],[Month]]&amp;Raw_data[[#This Row],[Locations]]&amp;Raw_data[[#This Row],[Looker2]]</f>
        <v>45292Garden OaksDetox</v>
      </c>
      <c r="AA2890" s="44" t="str">
        <f>IFERROR(VLOOKUP(Raw_data[[#This Row],[Description]],'LU Table'!$A$1:$B$50,2,0),"")</f>
        <v>Detox</v>
      </c>
      <c r="AB2890" s="44" t="str">
        <f>TRIM(MID(Raw_data[[#This Row],[Location]],LEN("Positive Recovery- ")+1,LEN(Raw_data[[#This Row],[Location]])))</f>
        <v>Garden Oaks</v>
      </c>
      <c r="AC2890" s="45">
        <f t="shared" si="45"/>
        <v>45292</v>
      </c>
      <c r="AD2890" s="44" t="str">
        <f>VLOOKUP(Raw_data[[#This Row],[Locations]]&amp;Raw_data[[#This Row],[Looker2]],Category!A:E,5,0)</f>
        <v>Company Owned</v>
      </c>
      <c r="AE2890" s="44" t="str">
        <f>Raw_data[[#This Row],[Locations]]&amp;Raw_data[[#This Row],[Looker2]]</f>
        <v>Garden OaksDetox</v>
      </c>
    </row>
    <row r="2891" spans="1:31">
      <c r="A2891" s="15">
        <v>45320</v>
      </c>
      <c r="B2891" s="15">
        <v>45317</v>
      </c>
      <c r="C2891" t="s">
        <v>9</v>
      </c>
      <c r="D2891">
        <v>209509</v>
      </c>
      <c r="E2891" t="s">
        <v>675</v>
      </c>
      <c r="F2891" t="s">
        <v>37</v>
      </c>
      <c r="G2891" t="s">
        <v>487</v>
      </c>
      <c r="H2891" t="s">
        <v>165</v>
      </c>
      <c r="I2891"/>
      <c r="J2891" t="s">
        <v>132</v>
      </c>
      <c r="K2891" t="s">
        <v>76</v>
      </c>
      <c r="L2891" t="s">
        <v>129</v>
      </c>
      <c r="M2891">
        <v>1</v>
      </c>
      <c r="N2891" s="47">
        <v>312</v>
      </c>
      <c r="O2891" s="47">
        <v>0</v>
      </c>
      <c r="P2891" s="47">
        <v>0</v>
      </c>
      <c r="Q2891" s="47">
        <v>0</v>
      </c>
      <c r="R2891" s="47">
        <v>0</v>
      </c>
      <c r="S2891" s="47">
        <v>312</v>
      </c>
      <c r="T2891" s="47">
        <v>280.8</v>
      </c>
      <c r="U2891" s="47">
        <v>280.8</v>
      </c>
      <c r="V2891" t="s">
        <v>71</v>
      </c>
      <c r="W2891" t="s">
        <v>72</v>
      </c>
      <c r="X2891"/>
      <c r="Y2891" t="s">
        <v>240</v>
      </c>
      <c r="Z2891" s="43" t="str">
        <f>Raw_data[[#This Row],[Month]]&amp;Raw_data[[#This Row],[Locations]]&amp;Raw_data[[#This Row],[Looker2]]</f>
        <v>45292MontrosePHP</v>
      </c>
      <c r="AA2891" s="44" t="str">
        <f>IFERROR(VLOOKUP(Raw_data[[#This Row],[Description]],'LU Table'!$A$1:$B$50,2,0),"")</f>
        <v>PHP</v>
      </c>
      <c r="AB2891" s="44" t="str">
        <f>TRIM(MID(Raw_data[[#This Row],[Location]],LEN("Positive Recovery- ")+1,LEN(Raw_data[[#This Row],[Location]])))</f>
        <v>Montrose</v>
      </c>
      <c r="AC2891" s="45">
        <f t="shared" si="45"/>
        <v>45292</v>
      </c>
      <c r="AD2891" s="44" t="str">
        <f>VLOOKUP(Raw_data[[#This Row],[Locations]]&amp;Raw_data[[#This Row],[Looker2]],Category!A:E,5,0)</f>
        <v>Company Owned</v>
      </c>
      <c r="AE2891" s="44" t="str">
        <f>Raw_data[[#This Row],[Locations]]&amp;Raw_data[[#This Row],[Looker2]]</f>
        <v>MontrosePHP</v>
      </c>
    </row>
    <row r="2892" spans="1:31">
      <c r="A2892" s="15">
        <v>45320</v>
      </c>
      <c r="B2892" s="15">
        <v>45317</v>
      </c>
      <c r="C2892" t="s">
        <v>9</v>
      </c>
      <c r="D2892">
        <v>209510</v>
      </c>
      <c r="E2892" t="s">
        <v>888</v>
      </c>
      <c r="F2892" t="s">
        <v>290</v>
      </c>
      <c r="G2892" t="s">
        <v>889</v>
      </c>
      <c r="H2892" t="s">
        <v>157</v>
      </c>
      <c r="I2892" t="s">
        <v>232</v>
      </c>
      <c r="J2892" t="s">
        <v>17</v>
      </c>
      <c r="K2892" t="s">
        <v>76</v>
      </c>
      <c r="L2892" t="s">
        <v>129</v>
      </c>
      <c r="M2892">
        <v>1</v>
      </c>
      <c r="N2892" s="47">
        <v>300</v>
      </c>
      <c r="O2892" s="47">
        <v>0</v>
      </c>
      <c r="P2892" s="47">
        <v>0</v>
      </c>
      <c r="Q2892" s="47">
        <v>0</v>
      </c>
      <c r="R2892" s="47">
        <v>0</v>
      </c>
      <c r="S2892" s="47">
        <v>300</v>
      </c>
      <c r="T2892" s="47">
        <v>300</v>
      </c>
      <c r="U2892" s="47">
        <v>300</v>
      </c>
      <c r="V2892" t="s">
        <v>71</v>
      </c>
      <c r="W2892" t="s">
        <v>72</v>
      </c>
      <c r="X2892"/>
      <c r="Y2892" t="s">
        <v>240</v>
      </c>
      <c r="Z2892" s="43" t="str">
        <f>Raw_data[[#This Row],[Month]]&amp;Raw_data[[#This Row],[Locations]]&amp;Raw_data[[#This Row],[Looker2]]</f>
        <v>45292MontrosePHP</v>
      </c>
      <c r="AA2892" s="44" t="str">
        <f>IFERROR(VLOOKUP(Raw_data[[#This Row],[Description]],'LU Table'!$A$1:$B$50,2,0),"")</f>
        <v>PHP</v>
      </c>
      <c r="AB2892" s="44" t="str">
        <f>TRIM(MID(Raw_data[[#This Row],[Location]],LEN("Positive Recovery- ")+1,LEN(Raw_data[[#This Row],[Location]])))</f>
        <v>Montrose</v>
      </c>
      <c r="AC2892" s="45">
        <f t="shared" si="45"/>
        <v>45292</v>
      </c>
      <c r="AD2892" s="44" t="str">
        <f>VLOOKUP(Raw_data[[#This Row],[Locations]]&amp;Raw_data[[#This Row],[Looker2]],Category!A:E,5,0)</f>
        <v>Company Owned</v>
      </c>
      <c r="AE2892" s="44" t="str">
        <f>Raw_data[[#This Row],[Locations]]&amp;Raw_data[[#This Row],[Looker2]]</f>
        <v>MontrosePHP</v>
      </c>
    </row>
    <row r="2893" spans="1:31">
      <c r="A2893" s="15">
        <v>45320</v>
      </c>
      <c r="B2893" s="15">
        <v>45317</v>
      </c>
      <c r="C2893" t="s">
        <v>9</v>
      </c>
      <c r="D2893">
        <v>209511</v>
      </c>
      <c r="E2893" t="s">
        <v>639</v>
      </c>
      <c r="F2893" t="s">
        <v>302</v>
      </c>
      <c r="G2893" t="s">
        <v>640</v>
      </c>
      <c r="H2893" t="s">
        <v>160</v>
      </c>
      <c r="I2893" t="s">
        <v>232</v>
      </c>
      <c r="J2893" t="s">
        <v>132</v>
      </c>
      <c r="K2893" t="s">
        <v>76</v>
      </c>
      <c r="L2893" t="s">
        <v>128</v>
      </c>
      <c r="M2893">
        <v>1</v>
      </c>
      <c r="N2893" s="47">
        <v>165</v>
      </c>
      <c r="O2893" s="47">
        <v>0</v>
      </c>
      <c r="P2893" s="47">
        <v>0</v>
      </c>
      <c r="Q2893" s="47">
        <v>0</v>
      </c>
      <c r="R2893" s="47">
        <v>0</v>
      </c>
      <c r="S2893" s="47">
        <v>165</v>
      </c>
      <c r="T2893" s="47">
        <v>148.5</v>
      </c>
      <c r="U2893" s="47">
        <v>148.5</v>
      </c>
      <c r="V2893" t="s">
        <v>71</v>
      </c>
      <c r="W2893" t="s">
        <v>72</v>
      </c>
      <c r="X2893"/>
      <c r="Y2893" t="s">
        <v>240</v>
      </c>
      <c r="Z2893" s="43" t="str">
        <f>Raw_data[[#This Row],[Month]]&amp;Raw_data[[#This Row],[Locations]]&amp;Raw_data[[#This Row],[Looker2]]</f>
        <v>45292MontroseIOP</v>
      </c>
      <c r="AA2893" s="44" t="str">
        <f>IFERROR(VLOOKUP(Raw_data[[#This Row],[Description]],'LU Table'!$A$1:$B$50,2,0),"")</f>
        <v>IOP</v>
      </c>
      <c r="AB2893" s="44" t="str">
        <f>TRIM(MID(Raw_data[[#This Row],[Location]],LEN("Positive Recovery- ")+1,LEN(Raw_data[[#This Row],[Location]])))</f>
        <v>Montrose</v>
      </c>
      <c r="AC2893" s="45">
        <f t="shared" si="45"/>
        <v>45292</v>
      </c>
      <c r="AD2893" s="44" t="str">
        <f>VLOOKUP(Raw_data[[#This Row],[Locations]]&amp;Raw_data[[#This Row],[Looker2]],Category!A:E,5,0)</f>
        <v>Company Owned</v>
      </c>
      <c r="AE2893" s="44" t="str">
        <f>Raw_data[[#This Row],[Locations]]&amp;Raw_data[[#This Row],[Looker2]]</f>
        <v>MontroseIOP</v>
      </c>
    </row>
    <row r="2894" spans="1:31">
      <c r="A2894" s="15">
        <v>45320</v>
      </c>
      <c r="B2894" s="15">
        <v>45317</v>
      </c>
      <c r="C2894" t="s">
        <v>9</v>
      </c>
      <c r="D2894">
        <v>209512</v>
      </c>
      <c r="E2894" t="s">
        <v>1012</v>
      </c>
      <c r="F2894" t="s">
        <v>650</v>
      </c>
      <c r="G2894" t="s">
        <v>1013</v>
      </c>
      <c r="H2894" t="s">
        <v>157</v>
      </c>
      <c r="I2894" t="s">
        <v>232</v>
      </c>
      <c r="J2894" t="s">
        <v>88</v>
      </c>
      <c r="K2894" t="s">
        <v>62</v>
      </c>
      <c r="L2894" t="s">
        <v>129</v>
      </c>
      <c r="M2894">
        <v>1</v>
      </c>
      <c r="N2894" s="47">
        <v>400</v>
      </c>
      <c r="O2894" s="47">
        <v>0</v>
      </c>
      <c r="P2894" s="47">
        <v>0</v>
      </c>
      <c r="Q2894" s="47">
        <v>0</v>
      </c>
      <c r="R2894" s="47">
        <v>0</v>
      </c>
      <c r="S2894" s="47">
        <v>0</v>
      </c>
      <c r="T2894" s="47">
        <v>360</v>
      </c>
      <c r="U2894" s="47">
        <v>0</v>
      </c>
      <c r="V2894" t="s">
        <v>71</v>
      </c>
      <c r="W2894" t="s">
        <v>72</v>
      </c>
      <c r="X2894"/>
      <c r="Y2894" t="s">
        <v>240</v>
      </c>
      <c r="Z2894" s="43" t="str">
        <f>Raw_data[[#This Row],[Month]]&amp;Raw_data[[#This Row],[Locations]]&amp;Raw_data[[#This Row],[Looker2]]</f>
        <v>45292SugarlandPHP</v>
      </c>
      <c r="AA2894" s="44" t="str">
        <f>IFERROR(VLOOKUP(Raw_data[[#This Row],[Description]],'LU Table'!$A$1:$B$50,2,0),"")</f>
        <v>PHP</v>
      </c>
      <c r="AB2894" s="44" t="str">
        <f>TRIM(MID(Raw_data[[#This Row],[Location]],LEN("Positive Recovery- ")+1,LEN(Raw_data[[#This Row],[Location]])))</f>
        <v>Sugarland</v>
      </c>
      <c r="AC2894" s="45">
        <f t="shared" si="45"/>
        <v>45292</v>
      </c>
      <c r="AD2894" s="44" t="str">
        <f>VLOOKUP(Raw_data[[#This Row],[Locations]]&amp;Raw_data[[#This Row],[Looker2]],Category!A:E,5,0)</f>
        <v>Affiliate</v>
      </c>
      <c r="AE2894" s="44" t="str">
        <f>Raw_data[[#This Row],[Locations]]&amp;Raw_data[[#This Row],[Looker2]]</f>
        <v>SugarlandPHP</v>
      </c>
    </row>
    <row r="2895" spans="1:31">
      <c r="A2895" s="15">
        <v>45320</v>
      </c>
      <c r="B2895" s="15">
        <v>45317</v>
      </c>
      <c r="C2895" t="s">
        <v>9</v>
      </c>
      <c r="D2895">
        <v>209513</v>
      </c>
      <c r="E2895" t="s">
        <v>1137</v>
      </c>
      <c r="F2895" t="s">
        <v>476</v>
      </c>
      <c r="G2895" t="s">
        <v>1138</v>
      </c>
      <c r="H2895" t="s">
        <v>167</v>
      </c>
      <c r="I2895" t="s">
        <v>232</v>
      </c>
      <c r="J2895" t="s">
        <v>1103</v>
      </c>
      <c r="K2895" t="s">
        <v>234</v>
      </c>
      <c r="L2895" t="s">
        <v>129</v>
      </c>
      <c r="M2895">
        <v>1</v>
      </c>
      <c r="N2895" s="47">
        <v>320</v>
      </c>
      <c r="O2895" s="47">
        <v>0</v>
      </c>
      <c r="P2895" s="47">
        <v>0</v>
      </c>
      <c r="Q2895" s="47">
        <v>0</v>
      </c>
      <c r="R2895" s="47">
        <v>0</v>
      </c>
      <c r="S2895" s="47">
        <v>320</v>
      </c>
      <c r="T2895" s="47">
        <v>288</v>
      </c>
      <c r="U2895" s="47">
        <v>288</v>
      </c>
      <c r="V2895" t="s">
        <v>71</v>
      </c>
      <c r="W2895" t="s">
        <v>72</v>
      </c>
      <c r="X2895"/>
      <c r="Y2895" t="s">
        <v>240</v>
      </c>
      <c r="Z2895" s="43" t="str">
        <f>Raw_data[[#This Row],[Month]]&amp;Raw_data[[#This Row],[Locations]]&amp;Raw_data[[#This Row],[Looker2]]</f>
        <v>45292Clear LakePHP</v>
      </c>
      <c r="AA2895" s="44" t="str">
        <f>IFERROR(VLOOKUP(Raw_data[[#This Row],[Description]],'LU Table'!$A$1:$B$50,2,0),"")</f>
        <v>PHP</v>
      </c>
      <c r="AB2895" s="44" t="str">
        <f>TRIM(MID(Raw_data[[#This Row],[Location]],LEN("Positive Recovery- ")+1,LEN(Raw_data[[#This Row],[Location]])))</f>
        <v>Clear Lake</v>
      </c>
      <c r="AC2895" s="45">
        <f t="shared" si="45"/>
        <v>45292</v>
      </c>
      <c r="AD2895" s="44" t="str">
        <f>VLOOKUP(Raw_data[[#This Row],[Locations]]&amp;Raw_data[[#This Row],[Looker2]],Category!A:E,5,0)</f>
        <v>Affiliate</v>
      </c>
      <c r="AE2895" s="44" t="str">
        <f>Raw_data[[#This Row],[Locations]]&amp;Raw_data[[#This Row],[Looker2]]</f>
        <v>Clear LakePHP</v>
      </c>
    </row>
    <row r="2896" spans="1:31">
      <c r="A2896" s="15">
        <v>45320</v>
      </c>
      <c r="B2896" s="15">
        <v>45317</v>
      </c>
      <c r="C2896" t="s">
        <v>9</v>
      </c>
      <c r="D2896">
        <v>209514</v>
      </c>
      <c r="E2896" t="s">
        <v>584</v>
      </c>
      <c r="F2896" t="s">
        <v>358</v>
      </c>
      <c r="G2896" t="s">
        <v>585</v>
      </c>
      <c r="H2896" t="s">
        <v>160</v>
      </c>
      <c r="I2896" t="s">
        <v>232</v>
      </c>
      <c r="J2896" t="s">
        <v>95</v>
      </c>
      <c r="K2896" t="s">
        <v>78</v>
      </c>
      <c r="L2896" t="s">
        <v>128</v>
      </c>
      <c r="M2896">
        <v>1</v>
      </c>
      <c r="N2896" s="47">
        <v>130</v>
      </c>
      <c r="O2896" s="47">
        <v>0</v>
      </c>
      <c r="P2896" s="47">
        <v>0</v>
      </c>
      <c r="Q2896" s="47">
        <v>0</v>
      </c>
      <c r="R2896" s="47">
        <v>0</v>
      </c>
      <c r="S2896" s="47">
        <v>0</v>
      </c>
      <c r="T2896" s="47">
        <v>117</v>
      </c>
      <c r="U2896" s="47">
        <v>26</v>
      </c>
      <c r="V2896" t="s">
        <v>71</v>
      </c>
      <c r="W2896" t="s">
        <v>72</v>
      </c>
      <c r="X2896"/>
      <c r="Y2896" t="s">
        <v>240</v>
      </c>
      <c r="Z2896" s="43" t="str">
        <f>Raw_data[[#This Row],[Month]]&amp;Raw_data[[#This Row],[Locations]]&amp;Raw_data[[#This Row],[Looker2]]</f>
        <v>45292PasadenaIOP</v>
      </c>
      <c r="AA2896" s="44" t="str">
        <f>IFERROR(VLOOKUP(Raw_data[[#This Row],[Description]],'LU Table'!$A$1:$B$50,2,0),"")</f>
        <v>IOP</v>
      </c>
      <c r="AB2896" s="44" t="str">
        <f>TRIM(MID(Raw_data[[#This Row],[Location]],LEN("Positive Recovery- ")+1,LEN(Raw_data[[#This Row],[Location]])))</f>
        <v>Pasadena</v>
      </c>
      <c r="AC2896" s="45">
        <f t="shared" si="45"/>
        <v>45292</v>
      </c>
      <c r="AD2896" s="44" t="str">
        <f>VLOOKUP(Raw_data[[#This Row],[Locations]]&amp;Raw_data[[#This Row],[Looker2]],Category!A:E,5,0)</f>
        <v>Affiliate</v>
      </c>
      <c r="AE2896" s="44" t="str">
        <f>Raw_data[[#This Row],[Locations]]&amp;Raw_data[[#This Row],[Looker2]]</f>
        <v>PasadenaIOP</v>
      </c>
    </row>
    <row r="2897" spans="1:31">
      <c r="A2897" s="15">
        <v>45320</v>
      </c>
      <c r="B2897" s="15">
        <v>45317</v>
      </c>
      <c r="C2897" t="s">
        <v>9</v>
      </c>
      <c r="D2897">
        <v>209563</v>
      </c>
      <c r="E2897" t="s">
        <v>99</v>
      </c>
      <c r="F2897" t="s">
        <v>278</v>
      </c>
      <c r="G2897" t="s">
        <v>400</v>
      </c>
      <c r="H2897" t="s">
        <v>150</v>
      </c>
      <c r="I2897" t="s">
        <v>232</v>
      </c>
      <c r="J2897" t="s">
        <v>17</v>
      </c>
      <c r="K2897" t="s">
        <v>76</v>
      </c>
      <c r="L2897" t="s">
        <v>129</v>
      </c>
      <c r="M2897">
        <v>1</v>
      </c>
      <c r="N2897" s="47">
        <v>135</v>
      </c>
      <c r="O2897" s="47">
        <v>0</v>
      </c>
      <c r="P2897" s="47">
        <v>0</v>
      </c>
      <c r="Q2897" s="47">
        <v>0</v>
      </c>
      <c r="R2897" s="47">
        <v>0</v>
      </c>
      <c r="S2897" s="47">
        <v>0</v>
      </c>
      <c r="T2897" s="47">
        <v>135</v>
      </c>
      <c r="U2897" s="47">
        <v>0</v>
      </c>
      <c r="V2897" t="s">
        <v>71</v>
      </c>
      <c r="W2897" t="s">
        <v>1107</v>
      </c>
      <c r="X2897"/>
      <c r="Y2897" t="s">
        <v>233</v>
      </c>
      <c r="Z2897" s="43" t="str">
        <f>Raw_data[[#This Row],[Month]]&amp;Raw_data[[#This Row],[Locations]]&amp;Raw_data[[#This Row],[Looker2]]</f>
        <v>45292MontroseSober Living</v>
      </c>
      <c r="AA2897" s="44" t="str">
        <f>IFERROR(VLOOKUP(Raw_data[[#This Row],[Description]],'LU Table'!$A$1:$B$50,2,0),"")</f>
        <v>Sober Living</v>
      </c>
      <c r="AB2897" s="44" t="str">
        <f>TRIM(MID(Raw_data[[#This Row],[Location]],LEN("Positive Recovery- ")+1,LEN(Raw_data[[#This Row],[Location]])))</f>
        <v>Montrose</v>
      </c>
      <c r="AC2897" s="45">
        <f t="shared" si="45"/>
        <v>45292</v>
      </c>
      <c r="AD2897" s="44" t="str">
        <f>VLOOKUP(Raw_data[[#This Row],[Locations]]&amp;Raw_data[[#This Row],[Looker2]],Category!A:E,5,0)</f>
        <v>Company Owned</v>
      </c>
      <c r="AE2897" s="44" t="str">
        <f>Raw_data[[#This Row],[Locations]]&amp;Raw_data[[#This Row],[Looker2]]</f>
        <v>MontroseSober Living</v>
      </c>
    </row>
    <row r="2898" spans="1:31">
      <c r="A2898" s="15">
        <v>45320</v>
      </c>
      <c r="B2898" s="15">
        <v>45318</v>
      </c>
      <c r="C2898" t="s">
        <v>9</v>
      </c>
      <c r="D2898">
        <v>209278</v>
      </c>
      <c r="E2898" t="s">
        <v>1148</v>
      </c>
      <c r="F2898" t="s">
        <v>1149</v>
      </c>
      <c r="G2898" t="s">
        <v>1150</v>
      </c>
      <c r="H2898" t="s">
        <v>171</v>
      </c>
      <c r="I2898" t="s">
        <v>232</v>
      </c>
      <c r="J2898" t="s">
        <v>87</v>
      </c>
      <c r="K2898" t="s">
        <v>16</v>
      </c>
      <c r="L2898" t="s">
        <v>131</v>
      </c>
      <c r="M2898">
        <v>1</v>
      </c>
      <c r="N2898" s="47">
        <v>425</v>
      </c>
      <c r="O2898" s="47">
        <v>0</v>
      </c>
      <c r="P2898" s="47">
        <v>0</v>
      </c>
      <c r="Q2898" s="47">
        <v>0</v>
      </c>
      <c r="R2898" s="47">
        <v>0</v>
      </c>
      <c r="S2898" s="47">
        <v>425</v>
      </c>
      <c r="T2898" s="47">
        <v>382.5</v>
      </c>
      <c r="U2898" s="47">
        <v>382.5</v>
      </c>
      <c r="V2898" t="s">
        <v>71</v>
      </c>
      <c r="W2898" t="s">
        <v>72</v>
      </c>
      <c r="X2898"/>
      <c r="Y2898" t="s">
        <v>240</v>
      </c>
      <c r="Z2898" s="43" t="str">
        <f>Raw_data[[#This Row],[Month]]&amp;Raw_data[[#This Row],[Locations]]&amp;Raw_data[[#This Row],[Looker2]]</f>
        <v>45292Garden OaksRTC</v>
      </c>
      <c r="AA2898" s="44" t="str">
        <f>IFERROR(VLOOKUP(Raw_data[[#This Row],[Description]],'LU Table'!$A$1:$B$50,2,0),"")</f>
        <v>RTC</v>
      </c>
      <c r="AB2898" s="44" t="str">
        <f>TRIM(MID(Raw_data[[#This Row],[Location]],LEN("Positive Recovery- ")+1,LEN(Raw_data[[#This Row],[Location]])))</f>
        <v>Garden Oaks</v>
      </c>
      <c r="AC2898" s="45">
        <f t="shared" si="45"/>
        <v>45292</v>
      </c>
      <c r="AD2898" s="44" t="str">
        <f>VLOOKUP(Raw_data[[#This Row],[Locations]]&amp;Raw_data[[#This Row],[Looker2]],Category!A:E,5,0)</f>
        <v>Company Owned</v>
      </c>
      <c r="AE2898" s="44" t="str">
        <f>Raw_data[[#This Row],[Locations]]&amp;Raw_data[[#This Row],[Looker2]]</f>
        <v>Garden OaksRTC</v>
      </c>
    </row>
    <row r="2899" spans="1:31">
      <c r="A2899" s="15">
        <v>45320</v>
      </c>
      <c r="B2899" s="15">
        <v>45318</v>
      </c>
      <c r="C2899" t="s">
        <v>9</v>
      </c>
      <c r="D2899">
        <v>209279</v>
      </c>
      <c r="E2899" t="s">
        <v>1061</v>
      </c>
      <c r="F2899" t="s">
        <v>278</v>
      </c>
      <c r="G2899" t="s">
        <v>1062</v>
      </c>
      <c r="H2899" t="s">
        <v>152</v>
      </c>
      <c r="I2899" t="s">
        <v>232</v>
      </c>
      <c r="J2899" t="s">
        <v>96</v>
      </c>
      <c r="K2899" t="s">
        <v>57</v>
      </c>
      <c r="L2899" t="s">
        <v>130</v>
      </c>
      <c r="M2899">
        <v>1</v>
      </c>
      <c r="N2899" s="47">
        <v>428</v>
      </c>
      <c r="O2899" s="47">
        <v>0</v>
      </c>
      <c r="P2899" s="47">
        <v>0</v>
      </c>
      <c r="Q2899" s="47">
        <v>0</v>
      </c>
      <c r="R2899" s="47">
        <v>0</v>
      </c>
      <c r="S2899" s="47">
        <v>0</v>
      </c>
      <c r="T2899" s="47">
        <v>385.2</v>
      </c>
      <c r="U2899" s="47">
        <v>-42.8</v>
      </c>
      <c r="V2899" t="s">
        <v>71</v>
      </c>
      <c r="W2899" t="s">
        <v>72</v>
      </c>
      <c r="X2899"/>
      <c r="Y2899" t="s">
        <v>240</v>
      </c>
      <c r="Z2899" s="43" t="str">
        <f>Raw_data[[#This Row],[Month]]&amp;Raw_data[[#This Row],[Locations]]&amp;Raw_data[[#This Row],[Looker2]]</f>
        <v>45292Hill CountryRTC</v>
      </c>
      <c r="AA2899" s="44" t="str">
        <f>IFERROR(VLOOKUP(Raw_data[[#This Row],[Description]],'LU Table'!$A$1:$B$50,2,0),"")</f>
        <v>RTC</v>
      </c>
      <c r="AB2899" s="44" t="str">
        <f>TRIM(MID(Raw_data[[#This Row],[Location]],LEN("Positive Recovery- ")+1,LEN(Raw_data[[#This Row],[Location]])))</f>
        <v>Hill Country</v>
      </c>
      <c r="AC2899" s="45">
        <f t="shared" si="45"/>
        <v>45292</v>
      </c>
      <c r="AD2899" s="44" t="str">
        <f>VLOOKUP(Raw_data[[#This Row],[Locations]]&amp;Raw_data[[#This Row],[Looker2]],Category!A:E,5,0)</f>
        <v>Company Owned</v>
      </c>
      <c r="AE2899" s="44" t="str">
        <f>Raw_data[[#This Row],[Locations]]&amp;Raw_data[[#This Row],[Looker2]]</f>
        <v>Hill CountryRTC</v>
      </c>
    </row>
    <row r="2900" spans="1:31">
      <c r="A2900" s="15">
        <v>45320</v>
      </c>
      <c r="B2900" s="15">
        <v>45318</v>
      </c>
      <c r="C2900" t="s">
        <v>9</v>
      </c>
      <c r="D2900">
        <v>209280</v>
      </c>
      <c r="E2900" t="s">
        <v>1111</v>
      </c>
      <c r="F2900" t="s">
        <v>1112</v>
      </c>
      <c r="G2900" t="s">
        <v>1113</v>
      </c>
      <c r="H2900" t="s">
        <v>151</v>
      </c>
      <c r="I2900" t="s">
        <v>232</v>
      </c>
      <c r="J2900" t="s">
        <v>17</v>
      </c>
      <c r="K2900" t="s">
        <v>16</v>
      </c>
      <c r="L2900" t="s">
        <v>131</v>
      </c>
      <c r="M2900">
        <v>1</v>
      </c>
      <c r="N2900" s="47">
        <v>400</v>
      </c>
      <c r="O2900" s="47">
        <v>0</v>
      </c>
      <c r="P2900" s="47">
        <v>0</v>
      </c>
      <c r="Q2900" s="47">
        <v>0</v>
      </c>
      <c r="R2900" s="47">
        <v>0</v>
      </c>
      <c r="S2900" s="47">
        <v>0</v>
      </c>
      <c r="T2900" s="47">
        <v>400</v>
      </c>
      <c r="U2900" s="47">
        <v>0</v>
      </c>
      <c r="V2900" t="s">
        <v>71</v>
      </c>
      <c r="W2900" t="s">
        <v>72</v>
      </c>
      <c r="X2900"/>
      <c r="Y2900" t="s">
        <v>240</v>
      </c>
      <c r="Z2900" s="43" t="str">
        <f>Raw_data[[#This Row],[Month]]&amp;Raw_data[[#This Row],[Locations]]&amp;Raw_data[[#This Row],[Looker2]]</f>
        <v>45292Garden OaksRTC</v>
      </c>
      <c r="AA2900" s="44" t="str">
        <f>IFERROR(VLOOKUP(Raw_data[[#This Row],[Description]],'LU Table'!$A$1:$B$50,2,0),"")</f>
        <v>RTC</v>
      </c>
      <c r="AB2900" s="44" t="str">
        <f>TRIM(MID(Raw_data[[#This Row],[Location]],LEN("Positive Recovery- ")+1,LEN(Raw_data[[#This Row],[Location]])))</f>
        <v>Garden Oaks</v>
      </c>
      <c r="AC2900" s="45">
        <f t="shared" si="45"/>
        <v>45292</v>
      </c>
      <c r="AD2900" s="44" t="str">
        <f>VLOOKUP(Raw_data[[#This Row],[Locations]]&amp;Raw_data[[#This Row],[Looker2]],Category!A:E,5,0)</f>
        <v>Company Owned</v>
      </c>
      <c r="AE2900" s="44" t="str">
        <f>Raw_data[[#This Row],[Locations]]&amp;Raw_data[[#This Row],[Looker2]]</f>
        <v>Garden OaksRTC</v>
      </c>
    </row>
    <row r="2901" spans="1:31">
      <c r="A2901" s="15">
        <v>45320</v>
      </c>
      <c r="B2901" s="15">
        <v>45318</v>
      </c>
      <c r="C2901" t="s">
        <v>9</v>
      </c>
      <c r="D2901">
        <v>209281</v>
      </c>
      <c r="E2901" t="s">
        <v>1162</v>
      </c>
      <c r="F2901" t="s">
        <v>307</v>
      </c>
      <c r="G2901" t="s">
        <v>452</v>
      </c>
      <c r="H2901" t="s">
        <v>155</v>
      </c>
      <c r="I2901" t="s">
        <v>232</v>
      </c>
      <c r="J2901" t="s">
        <v>17</v>
      </c>
      <c r="K2901" t="s">
        <v>107</v>
      </c>
      <c r="L2901" t="s">
        <v>130</v>
      </c>
      <c r="M2901">
        <v>1</v>
      </c>
      <c r="N2901" s="47">
        <v>750</v>
      </c>
      <c r="O2901" s="47">
        <v>0</v>
      </c>
      <c r="P2901" s="47">
        <v>0</v>
      </c>
      <c r="Q2901" s="47">
        <v>0</v>
      </c>
      <c r="R2901" s="47">
        <v>0</v>
      </c>
      <c r="S2901" s="47">
        <v>0</v>
      </c>
      <c r="T2901" s="47">
        <v>750</v>
      </c>
      <c r="U2901" s="47">
        <v>0</v>
      </c>
      <c r="V2901" t="s">
        <v>71</v>
      </c>
      <c r="W2901" t="s">
        <v>72</v>
      </c>
      <c r="X2901"/>
      <c r="Y2901" t="s">
        <v>240</v>
      </c>
      <c r="Z2901" s="43" t="str">
        <f>Raw_data[[#This Row],[Month]]&amp;Raw_data[[#This Row],[Locations]]&amp;Raw_data[[#This Row],[Looker2]]</f>
        <v>45292Dallas Ft WorthDetox</v>
      </c>
      <c r="AA2901" s="44" t="str">
        <f>IFERROR(VLOOKUP(Raw_data[[#This Row],[Description]],'LU Table'!$A$1:$B$50,2,0),"")</f>
        <v>Detox</v>
      </c>
      <c r="AB2901" s="44" t="str">
        <f>TRIM(MID(Raw_data[[#This Row],[Location]],LEN("Positive Recovery- ")+1,LEN(Raw_data[[#This Row],[Location]])))</f>
        <v>Dallas Ft Worth</v>
      </c>
      <c r="AC2901" s="45">
        <f t="shared" si="45"/>
        <v>45292</v>
      </c>
      <c r="AD2901" s="44" t="str">
        <f>VLOOKUP(Raw_data[[#This Row],[Locations]]&amp;Raw_data[[#This Row],[Looker2]],Category!A:E,5,0)</f>
        <v>Company Owned</v>
      </c>
      <c r="AE2901" s="44" t="str">
        <f>Raw_data[[#This Row],[Locations]]&amp;Raw_data[[#This Row],[Looker2]]</f>
        <v>Dallas Ft WorthDetox</v>
      </c>
    </row>
    <row r="2902" spans="1:31">
      <c r="A2902" s="15">
        <v>45320</v>
      </c>
      <c r="B2902" s="15">
        <v>45318</v>
      </c>
      <c r="C2902" t="s">
        <v>9</v>
      </c>
      <c r="D2902">
        <v>209282</v>
      </c>
      <c r="E2902" t="s">
        <v>999</v>
      </c>
      <c r="F2902" t="s">
        <v>1000</v>
      </c>
      <c r="G2902" t="s">
        <v>317</v>
      </c>
      <c r="H2902" t="s">
        <v>151</v>
      </c>
      <c r="I2902" t="s">
        <v>232</v>
      </c>
      <c r="J2902" t="s">
        <v>88</v>
      </c>
      <c r="K2902" t="s">
        <v>16</v>
      </c>
      <c r="L2902" t="s">
        <v>131</v>
      </c>
      <c r="M2902">
        <v>1</v>
      </c>
      <c r="N2902" s="47">
        <v>500</v>
      </c>
      <c r="O2902" s="47">
        <v>0</v>
      </c>
      <c r="P2902" s="47">
        <v>0</v>
      </c>
      <c r="Q2902" s="47">
        <v>0</v>
      </c>
      <c r="R2902" s="47">
        <v>0</v>
      </c>
      <c r="S2902" s="47">
        <v>500</v>
      </c>
      <c r="T2902" s="47">
        <v>450</v>
      </c>
      <c r="U2902" s="47">
        <v>450</v>
      </c>
      <c r="V2902" t="s">
        <v>71</v>
      </c>
      <c r="W2902" t="s">
        <v>72</v>
      </c>
      <c r="X2902"/>
      <c r="Y2902" t="s">
        <v>240</v>
      </c>
      <c r="Z2902" s="43" t="str">
        <f>Raw_data[[#This Row],[Month]]&amp;Raw_data[[#This Row],[Locations]]&amp;Raw_data[[#This Row],[Looker2]]</f>
        <v>45292Garden OaksRTC</v>
      </c>
      <c r="AA2902" s="44" t="str">
        <f>IFERROR(VLOOKUP(Raw_data[[#This Row],[Description]],'LU Table'!$A$1:$B$50,2,0),"")</f>
        <v>RTC</v>
      </c>
      <c r="AB2902" s="44" t="str">
        <f>TRIM(MID(Raw_data[[#This Row],[Location]],LEN("Positive Recovery- ")+1,LEN(Raw_data[[#This Row],[Location]])))</f>
        <v>Garden Oaks</v>
      </c>
      <c r="AC2902" s="45">
        <f t="shared" si="45"/>
        <v>45292</v>
      </c>
      <c r="AD2902" s="44" t="str">
        <f>VLOOKUP(Raw_data[[#This Row],[Locations]]&amp;Raw_data[[#This Row],[Looker2]],Category!A:E,5,0)</f>
        <v>Company Owned</v>
      </c>
      <c r="AE2902" s="44" t="str">
        <f>Raw_data[[#This Row],[Locations]]&amp;Raw_data[[#This Row],[Looker2]]</f>
        <v>Garden OaksRTC</v>
      </c>
    </row>
    <row r="2903" spans="1:31">
      <c r="A2903" s="15">
        <v>45320</v>
      </c>
      <c r="B2903" s="15">
        <v>45318</v>
      </c>
      <c r="C2903" t="s">
        <v>9</v>
      </c>
      <c r="D2903">
        <v>209283</v>
      </c>
      <c r="E2903" t="s">
        <v>227</v>
      </c>
      <c r="F2903" t="s">
        <v>1151</v>
      </c>
      <c r="G2903" t="s">
        <v>527</v>
      </c>
      <c r="H2903" t="s">
        <v>154</v>
      </c>
      <c r="I2903" t="s">
        <v>232</v>
      </c>
      <c r="J2903" t="s">
        <v>133</v>
      </c>
      <c r="K2903" t="s">
        <v>16</v>
      </c>
      <c r="L2903" t="s">
        <v>131</v>
      </c>
      <c r="M2903">
        <v>1</v>
      </c>
      <c r="N2903" s="47">
        <v>400.39</v>
      </c>
      <c r="O2903" s="47">
        <v>0</v>
      </c>
      <c r="P2903" s="47">
        <v>0</v>
      </c>
      <c r="Q2903" s="47">
        <v>0</v>
      </c>
      <c r="R2903" s="47">
        <v>0</v>
      </c>
      <c r="S2903" s="47">
        <v>400.39</v>
      </c>
      <c r="T2903" s="47">
        <v>360.35</v>
      </c>
      <c r="U2903" s="47">
        <v>360.35</v>
      </c>
      <c r="V2903" t="s">
        <v>71</v>
      </c>
      <c r="W2903" t="s">
        <v>72</v>
      </c>
      <c r="X2903"/>
      <c r="Y2903" t="s">
        <v>240</v>
      </c>
      <c r="Z2903" s="43" t="str">
        <f>Raw_data[[#This Row],[Month]]&amp;Raw_data[[#This Row],[Locations]]&amp;Raw_data[[#This Row],[Looker2]]</f>
        <v>45292Garden OaksRTC</v>
      </c>
      <c r="AA2903" s="44" t="str">
        <f>IFERROR(VLOOKUP(Raw_data[[#This Row],[Description]],'LU Table'!$A$1:$B$50,2,0),"")</f>
        <v>RTC</v>
      </c>
      <c r="AB2903" s="44" t="str">
        <f>TRIM(MID(Raw_data[[#This Row],[Location]],LEN("Positive Recovery- ")+1,LEN(Raw_data[[#This Row],[Location]])))</f>
        <v>Garden Oaks</v>
      </c>
      <c r="AC2903" s="45">
        <f t="shared" si="45"/>
        <v>45292</v>
      </c>
      <c r="AD2903" s="44" t="str">
        <f>VLOOKUP(Raw_data[[#This Row],[Locations]]&amp;Raw_data[[#This Row],[Looker2]],Category!A:E,5,0)</f>
        <v>Company Owned</v>
      </c>
      <c r="AE2903" s="44" t="str">
        <f>Raw_data[[#This Row],[Locations]]&amp;Raw_data[[#This Row],[Looker2]]</f>
        <v>Garden OaksRTC</v>
      </c>
    </row>
    <row r="2904" spans="1:31">
      <c r="A2904" s="15">
        <v>45320</v>
      </c>
      <c r="B2904" s="15">
        <v>45318</v>
      </c>
      <c r="C2904" t="s">
        <v>9</v>
      </c>
      <c r="D2904">
        <v>209284</v>
      </c>
      <c r="E2904" t="s">
        <v>110</v>
      </c>
      <c r="F2904" t="s">
        <v>386</v>
      </c>
      <c r="G2904" t="s">
        <v>387</v>
      </c>
      <c r="H2904" t="s">
        <v>151</v>
      </c>
      <c r="I2904" t="s">
        <v>232</v>
      </c>
      <c r="J2904" t="s">
        <v>88</v>
      </c>
      <c r="K2904" t="s">
        <v>57</v>
      </c>
      <c r="L2904" t="s">
        <v>130</v>
      </c>
      <c r="M2904">
        <v>1</v>
      </c>
      <c r="N2904" s="47">
        <v>500</v>
      </c>
      <c r="O2904" s="47">
        <v>0</v>
      </c>
      <c r="P2904" s="47">
        <v>0</v>
      </c>
      <c r="Q2904" s="47">
        <v>0</v>
      </c>
      <c r="R2904" s="47">
        <v>0</v>
      </c>
      <c r="S2904" s="47">
        <v>500</v>
      </c>
      <c r="T2904" s="47">
        <v>450</v>
      </c>
      <c r="U2904" s="47">
        <v>450</v>
      </c>
      <c r="V2904" t="s">
        <v>71</v>
      </c>
      <c r="W2904" t="s">
        <v>72</v>
      </c>
      <c r="X2904"/>
      <c r="Y2904" t="s">
        <v>240</v>
      </c>
      <c r="Z2904" s="43" t="str">
        <f>Raw_data[[#This Row],[Month]]&amp;Raw_data[[#This Row],[Locations]]&amp;Raw_data[[#This Row],[Looker2]]</f>
        <v>45292Hill CountryRTC</v>
      </c>
      <c r="AA2904" s="44" t="str">
        <f>IFERROR(VLOOKUP(Raw_data[[#This Row],[Description]],'LU Table'!$A$1:$B$50,2,0),"")</f>
        <v>RTC</v>
      </c>
      <c r="AB2904" s="44" t="str">
        <f>TRIM(MID(Raw_data[[#This Row],[Location]],LEN("Positive Recovery- ")+1,LEN(Raw_data[[#This Row],[Location]])))</f>
        <v>Hill Country</v>
      </c>
      <c r="AC2904" s="45">
        <f t="shared" si="45"/>
        <v>45292</v>
      </c>
      <c r="AD2904" s="44" t="str">
        <f>VLOOKUP(Raw_data[[#This Row],[Locations]]&amp;Raw_data[[#This Row],[Looker2]],Category!A:E,5,0)</f>
        <v>Company Owned</v>
      </c>
      <c r="AE2904" s="44" t="str">
        <f>Raw_data[[#This Row],[Locations]]&amp;Raw_data[[#This Row],[Looker2]]</f>
        <v>Hill CountryRTC</v>
      </c>
    </row>
    <row r="2905" spans="1:31">
      <c r="A2905" s="15">
        <v>45320</v>
      </c>
      <c r="B2905" s="15">
        <v>45318</v>
      </c>
      <c r="C2905" t="s">
        <v>9</v>
      </c>
      <c r="D2905">
        <v>209285</v>
      </c>
      <c r="E2905" t="s">
        <v>1100</v>
      </c>
      <c r="F2905" t="s">
        <v>608</v>
      </c>
      <c r="G2905" t="s">
        <v>631</v>
      </c>
      <c r="H2905" t="s">
        <v>627</v>
      </c>
      <c r="I2905" t="s">
        <v>232</v>
      </c>
      <c r="J2905" t="s">
        <v>94</v>
      </c>
      <c r="K2905" t="s">
        <v>57</v>
      </c>
      <c r="L2905" t="s">
        <v>130</v>
      </c>
      <c r="M2905">
        <v>1</v>
      </c>
      <c r="N2905" s="47">
        <v>495</v>
      </c>
      <c r="O2905" s="47">
        <v>0</v>
      </c>
      <c r="P2905" s="47">
        <v>0</v>
      </c>
      <c r="Q2905" s="47">
        <v>0</v>
      </c>
      <c r="R2905" s="47">
        <v>0</v>
      </c>
      <c r="S2905" s="47">
        <v>495</v>
      </c>
      <c r="T2905" s="47">
        <v>445.5</v>
      </c>
      <c r="U2905" s="47">
        <v>445.5</v>
      </c>
      <c r="V2905" t="s">
        <v>71</v>
      </c>
      <c r="W2905" t="s">
        <v>72</v>
      </c>
      <c r="X2905"/>
      <c r="Y2905" t="s">
        <v>240</v>
      </c>
      <c r="Z2905" s="43" t="str">
        <f>Raw_data[[#This Row],[Month]]&amp;Raw_data[[#This Row],[Locations]]&amp;Raw_data[[#This Row],[Looker2]]</f>
        <v>45292Hill CountryRTC</v>
      </c>
      <c r="AA2905" s="44" t="str">
        <f>IFERROR(VLOOKUP(Raw_data[[#This Row],[Description]],'LU Table'!$A$1:$B$50,2,0),"")</f>
        <v>RTC</v>
      </c>
      <c r="AB2905" s="44" t="str">
        <f>TRIM(MID(Raw_data[[#This Row],[Location]],LEN("Positive Recovery- ")+1,LEN(Raw_data[[#This Row],[Location]])))</f>
        <v>Hill Country</v>
      </c>
      <c r="AC2905" s="45">
        <f t="shared" si="45"/>
        <v>45292</v>
      </c>
      <c r="AD2905" s="44" t="str">
        <f>VLOOKUP(Raw_data[[#This Row],[Locations]]&amp;Raw_data[[#This Row],[Looker2]],Category!A:E,5,0)</f>
        <v>Company Owned</v>
      </c>
      <c r="AE2905" s="44" t="str">
        <f>Raw_data[[#This Row],[Locations]]&amp;Raw_data[[#This Row],[Looker2]]</f>
        <v>Hill CountryRTC</v>
      </c>
    </row>
    <row r="2906" spans="1:31">
      <c r="A2906" s="15">
        <v>45320</v>
      </c>
      <c r="B2906" s="15">
        <v>45318</v>
      </c>
      <c r="C2906" t="s">
        <v>9</v>
      </c>
      <c r="D2906">
        <v>209286</v>
      </c>
      <c r="E2906" t="s">
        <v>1109</v>
      </c>
      <c r="F2906" t="s">
        <v>311</v>
      </c>
      <c r="G2906" t="s">
        <v>1110</v>
      </c>
      <c r="H2906" t="s">
        <v>151</v>
      </c>
      <c r="I2906" t="s">
        <v>232</v>
      </c>
      <c r="J2906" t="s">
        <v>17</v>
      </c>
      <c r="K2906" t="s">
        <v>57</v>
      </c>
      <c r="L2906" t="s">
        <v>130</v>
      </c>
      <c r="M2906">
        <v>1</v>
      </c>
      <c r="N2906" s="47">
        <v>518.75</v>
      </c>
      <c r="O2906" s="47">
        <v>0</v>
      </c>
      <c r="P2906" s="47">
        <v>0</v>
      </c>
      <c r="Q2906" s="47">
        <v>0</v>
      </c>
      <c r="R2906" s="47">
        <v>0</v>
      </c>
      <c r="S2906" s="47">
        <v>0</v>
      </c>
      <c r="T2906" s="47">
        <v>518.75</v>
      </c>
      <c r="U2906" s="47">
        <v>0</v>
      </c>
      <c r="V2906" t="s">
        <v>71</v>
      </c>
      <c r="W2906" t="s">
        <v>72</v>
      </c>
      <c r="X2906"/>
      <c r="Y2906" t="s">
        <v>240</v>
      </c>
      <c r="Z2906" s="43" t="str">
        <f>Raw_data[[#This Row],[Month]]&amp;Raw_data[[#This Row],[Locations]]&amp;Raw_data[[#This Row],[Looker2]]</f>
        <v>45292Hill CountryRTC</v>
      </c>
      <c r="AA2906" s="44" t="str">
        <f>IFERROR(VLOOKUP(Raw_data[[#This Row],[Description]],'LU Table'!$A$1:$B$50,2,0),"")</f>
        <v>RTC</v>
      </c>
      <c r="AB2906" s="44" t="str">
        <f>TRIM(MID(Raw_data[[#This Row],[Location]],LEN("Positive Recovery- ")+1,LEN(Raw_data[[#This Row],[Location]])))</f>
        <v>Hill Country</v>
      </c>
      <c r="AC2906" s="45">
        <f t="shared" si="45"/>
        <v>45292</v>
      </c>
      <c r="AD2906" s="44" t="str">
        <f>VLOOKUP(Raw_data[[#This Row],[Locations]]&amp;Raw_data[[#This Row],[Looker2]],Category!A:E,5,0)</f>
        <v>Company Owned</v>
      </c>
      <c r="AE2906" s="44" t="str">
        <f>Raw_data[[#This Row],[Locations]]&amp;Raw_data[[#This Row],[Looker2]]</f>
        <v>Hill CountryRTC</v>
      </c>
    </row>
    <row r="2907" spans="1:31">
      <c r="A2907" s="15">
        <v>45320</v>
      </c>
      <c r="B2907" s="15">
        <v>45318</v>
      </c>
      <c r="C2907" t="s">
        <v>9</v>
      </c>
      <c r="D2907">
        <v>209287</v>
      </c>
      <c r="E2907" t="s">
        <v>1072</v>
      </c>
      <c r="F2907" t="s">
        <v>321</v>
      </c>
      <c r="G2907" t="s">
        <v>1073</v>
      </c>
      <c r="H2907" t="s">
        <v>151</v>
      </c>
      <c r="I2907" t="s">
        <v>232</v>
      </c>
      <c r="J2907" t="s">
        <v>87</v>
      </c>
      <c r="K2907" t="s">
        <v>107</v>
      </c>
      <c r="L2907" t="s">
        <v>131</v>
      </c>
      <c r="M2907">
        <v>1</v>
      </c>
      <c r="N2907" s="47">
        <v>470</v>
      </c>
      <c r="O2907" s="47">
        <v>0</v>
      </c>
      <c r="P2907" s="47">
        <v>0</v>
      </c>
      <c r="Q2907" s="47">
        <v>0</v>
      </c>
      <c r="R2907" s="47">
        <v>0</v>
      </c>
      <c r="S2907" s="47">
        <v>470</v>
      </c>
      <c r="T2907" s="47">
        <v>423</v>
      </c>
      <c r="U2907" s="47">
        <v>423</v>
      </c>
      <c r="V2907" t="s">
        <v>71</v>
      </c>
      <c r="W2907" t="s">
        <v>72</v>
      </c>
      <c r="X2907"/>
      <c r="Y2907" t="s">
        <v>240</v>
      </c>
      <c r="Z2907" s="43" t="str">
        <f>Raw_data[[#This Row],[Month]]&amp;Raw_data[[#This Row],[Locations]]&amp;Raw_data[[#This Row],[Looker2]]</f>
        <v>45292Dallas Ft WorthRTC</v>
      </c>
      <c r="AA2907" s="44" t="str">
        <f>IFERROR(VLOOKUP(Raw_data[[#This Row],[Description]],'LU Table'!$A$1:$B$50,2,0),"")</f>
        <v>RTC</v>
      </c>
      <c r="AB2907" s="44" t="str">
        <f>TRIM(MID(Raw_data[[#This Row],[Location]],LEN("Positive Recovery- ")+1,LEN(Raw_data[[#This Row],[Location]])))</f>
        <v>Dallas Ft Worth</v>
      </c>
      <c r="AC2907" s="45">
        <f t="shared" si="45"/>
        <v>45292</v>
      </c>
      <c r="AD2907" s="44" t="str">
        <f>VLOOKUP(Raw_data[[#This Row],[Locations]]&amp;Raw_data[[#This Row],[Looker2]],Category!A:E,5,0)</f>
        <v>Company Owned</v>
      </c>
      <c r="AE2907" s="44" t="str">
        <f>Raw_data[[#This Row],[Locations]]&amp;Raw_data[[#This Row],[Looker2]]</f>
        <v>Dallas Ft WorthRTC</v>
      </c>
    </row>
    <row r="2908" spans="1:31">
      <c r="A2908" s="15">
        <v>45320</v>
      </c>
      <c r="B2908" s="15">
        <v>45318</v>
      </c>
      <c r="C2908" t="s">
        <v>9</v>
      </c>
      <c r="D2908">
        <v>209288</v>
      </c>
      <c r="E2908" t="s">
        <v>1163</v>
      </c>
      <c r="F2908" t="s">
        <v>1164</v>
      </c>
      <c r="G2908" t="s">
        <v>1165</v>
      </c>
      <c r="H2908" t="s">
        <v>155</v>
      </c>
      <c r="I2908" t="s">
        <v>232</v>
      </c>
      <c r="J2908" t="s">
        <v>89</v>
      </c>
      <c r="K2908" t="s">
        <v>16</v>
      </c>
      <c r="L2908" t="s">
        <v>130</v>
      </c>
      <c r="M2908">
        <v>1</v>
      </c>
      <c r="N2908" s="47">
        <v>600</v>
      </c>
      <c r="O2908" s="47">
        <v>0</v>
      </c>
      <c r="P2908" s="47">
        <v>0</v>
      </c>
      <c r="Q2908" s="47">
        <v>0</v>
      </c>
      <c r="R2908" s="47">
        <v>0</v>
      </c>
      <c r="S2908" s="47">
        <v>600</v>
      </c>
      <c r="T2908" s="47">
        <v>540</v>
      </c>
      <c r="U2908" s="47">
        <v>540</v>
      </c>
      <c r="V2908" t="s">
        <v>71</v>
      </c>
      <c r="W2908" t="s">
        <v>72</v>
      </c>
      <c r="X2908"/>
      <c r="Y2908" t="s">
        <v>240</v>
      </c>
      <c r="Z2908" s="43" t="str">
        <f>Raw_data[[#This Row],[Month]]&amp;Raw_data[[#This Row],[Locations]]&amp;Raw_data[[#This Row],[Looker2]]</f>
        <v>45292Garden OaksDetox</v>
      </c>
      <c r="AA2908" s="44" t="str">
        <f>IFERROR(VLOOKUP(Raw_data[[#This Row],[Description]],'LU Table'!$A$1:$B$50,2,0),"")</f>
        <v>Detox</v>
      </c>
      <c r="AB2908" s="44" t="str">
        <f>TRIM(MID(Raw_data[[#This Row],[Location]],LEN("Positive Recovery- ")+1,LEN(Raw_data[[#This Row],[Location]])))</f>
        <v>Garden Oaks</v>
      </c>
      <c r="AC2908" s="45">
        <f t="shared" si="45"/>
        <v>45292</v>
      </c>
      <c r="AD2908" s="44" t="str">
        <f>VLOOKUP(Raw_data[[#This Row],[Locations]]&amp;Raw_data[[#This Row],[Looker2]],Category!A:E,5,0)</f>
        <v>Company Owned</v>
      </c>
      <c r="AE2908" s="44" t="str">
        <f>Raw_data[[#This Row],[Locations]]&amp;Raw_data[[#This Row],[Looker2]]</f>
        <v>Garden OaksDetox</v>
      </c>
    </row>
    <row r="2909" spans="1:31">
      <c r="A2909" s="15">
        <v>45320</v>
      </c>
      <c r="B2909" s="15">
        <v>45318</v>
      </c>
      <c r="C2909" t="s">
        <v>9</v>
      </c>
      <c r="D2909">
        <v>209289</v>
      </c>
      <c r="E2909" t="s">
        <v>1108</v>
      </c>
      <c r="F2909" t="s">
        <v>349</v>
      </c>
      <c r="G2909" t="s">
        <v>490</v>
      </c>
      <c r="H2909" t="s">
        <v>151</v>
      </c>
      <c r="I2909" t="s">
        <v>232</v>
      </c>
      <c r="J2909" t="s">
        <v>89</v>
      </c>
      <c r="K2909" t="s">
        <v>16</v>
      </c>
      <c r="L2909" t="s">
        <v>131</v>
      </c>
      <c r="M2909">
        <v>1</v>
      </c>
      <c r="N2909" s="47">
        <v>425</v>
      </c>
      <c r="O2909" s="47">
        <v>0</v>
      </c>
      <c r="P2909" s="47">
        <v>0</v>
      </c>
      <c r="Q2909" s="47">
        <v>0</v>
      </c>
      <c r="R2909" s="47">
        <v>0</v>
      </c>
      <c r="S2909" s="47">
        <v>425</v>
      </c>
      <c r="T2909" s="47">
        <v>382.5</v>
      </c>
      <c r="U2909" s="47">
        <v>382.5</v>
      </c>
      <c r="V2909" t="s">
        <v>71</v>
      </c>
      <c r="W2909" t="s">
        <v>72</v>
      </c>
      <c r="X2909"/>
      <c r="Y2909" t="s">
        <v>240</v>
      </c>
      <c r="Z2909" s="43" t="str">
        <f>Raw_data[[#This Row],[Month]]&amp;Raw_data[[#This Row],[Locations]]&amp;Raw_data[[#This Row],[Looker2]]</f>
        <v>45292Garden OaksRTC</v>
      </c>
      <c r="AA2909" s="44" t="str">
        <f>IFERROR(VLOOKUP(Raw_data[[#This Row],[Description]],'LU Table'!$A$1:$B$50,2,0),"")</f>
        <v>RTC</v>
      </c>
      <c r="AB2909" s="44" t="str">
        <f>TRIM(MID(Raw_data[[#This Row],[Location]],LEN("Positive Recovery- ")+1,LEN(Raw_data[[#This Row],[Location]])))</f>
        <v>Garden Oaks</v>
      </c>
      <c r="AC2909" s="45">
        <f t="shared" si="45"/>
        <v>45292</v>
      </c>
      <c r="AD2909" s="44" t="str">
        <f>VLOOKUP(Raw_data[[#This Row],[Locations]]&amp;Raw_data[[#This Row],[Looker2]],Category!A:E,5,0)</f>
        <v>Company Owned</v>
      </c>
      <c r="AE2909" s="44" t="str">
        <f>Raw_data[[#This Row],[Locations]]&amp;Raw_data[[#This Row],[Looker2]]</f>
        <v>Garden OaksRTC</v>
      </c>
    </row>
    <row r="2910" spans="1:31">
      <c r="A2910" s="15">
        <v>45320</v>
      </c>
      <c r="B2910" s="15">
        <v>45318</v>
      </c>
      <c r="C2910" t="s">
        <v>9</v>
      </c>
      <c r="D2910">
        <v>209290</v>
      </c>
      <c r="E2910" t="s">
        <v>1004</v>
      </c>
      <c r="F2910" t="s">
        <v>324</v>
      </c>
      <c r="G2910" t="s">
        <v>1005</v>
      </c>
      <c r="H2910" t="s">
        <v>151</v>
      </c>
      <c r="I2910" t="s">
        <v>232</v>
      </c>
      <c r="J2910" t="s">
        <v>806</v>
      </c>
      <c r="K2910" t="s">
        <v>16</v>
      </c>
      <c r="L2910" t="s">
        <v>130</v>
      </c>
      <c r="M2910">
        <v>1</v>
      </c>
      <c r="N2910" s="47">
        <v>470</v>
      </c>
      <c r="O2910" s="47">
        <v>0</v>
      </c>
      <c r="P2910" s="47">
        <v>0</v>
      </c>
      <c r="Q2910" s="47">
        <v>0</v>
      </c>
      <c r="R2910" s="47">
        <v>0</v>
      </c>
      <c r="S2910" s="47">
        <v>470</v>
      </c>
      <c r="T2910" s="47">
        <v>423</v>
      </c>
      <c r="U2910" s="47">
        <v>423</v>
      </c>
      <c r="V2910" t="s">
        <v>71</v>
      </c>
      <c r="W2910" t="s">
        <v>72</v>
      </c>
      <c r="X2910"/>
      <c r="Y2910" t="s">
        <v>240</v>
      </c>
      <c r="Z2910" s="43" t="str">
        <f>Raw_data[[#This Row],[Month]]&amp;Raw_data[[#This Row],[Locations]]&amp;Raw_data[[#This Row],[Looker2]]</f>
        <v>45292Garden OaksRTC</v>
      </c>
      <c r="AA2910" s="44" t="str">
        <f>IFERROR(VLOOKUP(Raw_data[[#This Row],[Description]],'LU Table'!$A$1:$B$50,2,0),"")</f>
        <v>RTC</v>
      </c>
      <c r="AB2910" s="44" t="str">
        <f>TRIM(MID(Raw_data[[#This Row],[Location]],LEN("Positive Recovery- ")+1,LEN(Raw_data[[#This Row],[Location]])))</f>
        <v>Garden Oaks</v>
      </c>
      <c r="AC2910" s="45">
        <f t="shared" si="45"/>
        <v>45292</v>
      </c>
      <c r="AD2910" s="44" t="str">
        <f>VLOOKUP(Raw_data[[#This Row],[Locations]]&amp;Raw_data[[#This Row],[Looker2]],Category!A:E,5,0)</f>
        <v>Company Owned</v>
      </c>
      <c r="AE2910" s="44" t="str">
        <f>Raw_data[[#This Row],[Locations]]&amp;Raw_data[[#This Row],[Looker2]]</f>
        <v>Garden OaksRTC</v>
      </c>
    </row>
    <row r="2911" spans="1:31">
      <c r="A2911" s="15">
        <v>45320</v>
      </c>
      <c r="B2911" s="15">
        <v>45318</v>
      </c>
      <c r="C2911" t="s">
        <v>9</v>
      </c>
      <c r="D2911">
        <v>209291</v>
      </c>
      <c r="E2911" t="s">
        <v>1125</v>
      </c>
      <c r="F2911" t="s">
        <v>255</v>
      </c>
      <c r="G2911" t="s">
        <v>539</v>
      </c>
      <c r="H2911" t="s">
        <v>151</v>
      </c>
      <c r="I2911" t="s">
        <v>232</v>
      </c>
      <c r="J2911" t="s">
        <v>17</v>
      </c>
      <c r="K2911" t="s">
        <v>107</v>
      </c>
      <c r="L2911" t="s">
        <v>131</v>
      </c>
      <c r="M2911">
        <v>1</v>
      </c>
      <c r="N2911" s="47">
        <v>500</v>
      </c>
      <c r="O2911" s="47">
        <v>0</v>
      </c>
      <c r="P2911" s="47">
        <v>0</v>
      </c>
      <c r="Q2911" s="47">
        <v>0</v>
      </c>
      <c r="R2911" s="47">
        <v>0</v>
      </c>
      <c r="S2911" s="47">
        <v>0</v>
      </c>
      <c r="T2911" s="47">
        <v>500</v>
      </c>
      <c r="U2911" s="47">
        <v>0</v>
      </c>
      <c r="V2911" t="s">
        <v>71</v>
      </c>
      <c r="W2911" t="s">
        <v>72</v>
      </c>
      <c r="X2911"/>
      <c r="Y2911" t="s">
        <v>240</v>
      </c>
      <c r="Z2911" s="43" t="str">
        <f>Raw_data[[#This Row],[Month]]&amp;Raw_data[[#This Row],[Locations]]&amp;Raw_data[[#This Row],[Looker2]]</f>
        <v>45292Dallas Ft WorthRTC</v>
      </c>
      <c r="AA2911" s="44" t="str">
        <f>IFERROR(VLOOKUP(Raw_data[[#This Row],[Description]],'LU Table'!$A$1:$B$50,2,0),"")</f>
        <v>RTC</v>
      </c>
      <c r="AB2911" s="44" t="str">
        <f>TRIM(MID(Raw_data[[#This Row],[Location]],LEN("Positive Recovery- ")+1,LEN(Raw_data[[#This Row],[Location]])))</f>
        <v>Dallas Ft Worth</v>
      </c>
      <c r="AC2911" s="45">
        <f t="shared" ref="AC2911:AC2974" si="46">B2911-DAY(B2911)+1</f>
        <v>45292</v>
      </c>
      <c r="AD2911" s="44" t="str">
        <f>VLOOKUP(Raw_data[[#This Row],[Locations]]&amp;Raw_data[[#This Row],[Looker2]],Category!A:E,5,0)</f>
        <v>Company Owned</v>
      </c>
      <c r="AE2911" s="44" t="str">
        <f>Raw_data[[#This Row],[Locations]]&amp;Raw_data[[#This Row],[Looker2]]</f>
        <v>Dallas Ft WorthRTC</v>
      </c>
    </row>
    <row r="2912" spans="1:31">
      <c r="A2912" s="15">
        <v>45320</v>
      </c>
      <c r="B2912" s="15">
        <v>45318</v>
      </c>
      <c r="C2912" t="s">
        <v>9</v>
      </c>
      <c r="D2912">
        <v>209292</v>
      </c>
      <c r="E2912" t="s">
        <v>1129</v>
      </c>
      <c r="F2912" t="s">
        <v>284</v>
      </c>
      <c r="G2912" t="s">
        <v>1130</v>
      </c>
      <c r="H2912" t="s">
        <v>151</v>
      </c>
      <c r="I2912" t="s">
        <v>232</v>
      </c>
      <c r="J2912" t="s">
        <v>103</v>
      </c>
      <c r="K2912" t="s">
        <v>57</v>
      </c>
      <c r="L2912" t="s">
        <v>131</v>
      </c>
      <c r="M2912">
        <v>1</v>
      </c>
      <c r="N2912" s="47">
        <v>500</v>
      </c>
      <c r="O2912" s="47">
        <v>0</v>
      </c>
      <c r="P2912" s="47">
        <v>0</v>
      </c>
      <c r="Q2912" s="47">
        <v>0</v>
      </c>
      <c r="R2912" s="47">
        <v>0</v>
      </c>
      <c r="S2912" s="47">
        <v>0</v>
      </c>
      <c r="T2912" s="47">
        <v>450</v>
      </c>
      <c r="U2912" s="47">
        <v>-50</v>
      </c>
      <c r="V2912" t="s">
        <v>71</v>
      </c>
      <c r="W2912" t="s">
        <v>72</v>
      </c>
      <c r="X2912"/>
      <c r="Y2912" t="s">
        <v>240</v>
      </c>
      <c r="Z2912" s="43" t="str">
        <f>Raw_data[[#This Row],[Month]]&amp;Raw_data[[#This Row],[Locations]]&amp;Raw_data[[#This Row],[Looker2]]</f>
        <v>45292Hill CountryRTC</v>
      </c>
      <c r="AA2912" s="44" t="str">
        <f>IFERROR(VLOOKUP(Raw_data[[#This Row],[Description]],'LU Table'!$A$1:$B$50,2,0),"")</f>
        <v>RTC</v>
      </c>
      <c r="AB2912" s="44" t="str">
        <f>TRIM(MID(Raw_data[[#This Row],[Location]],LEN("Positive Recovery- ")+1,LEN(Raw_data[[#This Row],[Location]])))</f>
        <v>Hill Country</v>
      </c>
      <c r="AC2912" s="45">
        <f t="shared" si="46"/>
        <v>45292</v>
      </c>
      <c r="AD2912" s="44" t="str">
        <f>VLOOKUP(Raw_data[[#This Row],[Locations]]&amp;Raw_data[[#This Row],[Looker2]],Category!A:E,5,0)</f>
        <v>Company Owned</v>
      </c>
      <c r="AE2912" s="44" t="str">
        <f>Raw_data[[#This Row],[Locations]]&amp;Raw_data[[#This Row],[Looker2]]</f>
        <v>Hill CountryRTC</v>
      </c>
    </row>
    <row r="2913" spans="1:31">
      <c r="A2913" s="15">
        <v>45320</v>
      </c>
      <c r="B2913" s="15">
        <v>45318</v>
      </c>
      <c r="C2913" t="s">
        <v>9</v>
      </c>
      <c r="D2913">
        <v>209293</v>
      </c>
      <c r="E2913" t="s">
        <v>1176</v>
      </c>
      <c r="F2913" t="s">
        <v>1177</v>
      </c>
      <c r="G2913" t="s">
        <v>1178</v>
      </c>
      <c r="H2913" t="s">
        <v>154</v>
      </c>
      <c r="I2913" t="s">
        <v>232</v>
      </c>
      <c r="J2913" t="s">
        <v>93</v>
      </c>
      <c r="K2913" t="s">
        <v>107</v>
      </c>
      <c r="L2913" t="s">
        <v>131</v>
      </c>
      <c r="M2913">
        <v>1</v>
      </c>
      <c r="N2913" s="47">
        <v>530</v>
      </c>
      <c r="O2913" s="47">
        <v>0</v>
      </c>
      <c r="P2913" s="47">
        <v>0</v>
      </c>
      <c r="Q2913" s="47">
        <v>0</v>
      </c>
      <c r="R2913" s="47">
        <v>0</v>
      </c>
      <c r="S2913" s="47">
        <v>530</v>
      </c>
      <c r="T2913" s="47">
        <v>477</v>
      </c>
      <c r="U2913" s="47">
        <v>477</v>
      </c>
      <c r="V2913" t="s">
        <v>71</v>
      </c>
      <c r="W2913" t="s">
        <v>72</v>
      </c>
      <c r="X2913"/>
      <c r="Y2913" t="s">
        <v>240</v>
      </c>
      <c r="Z2913" s="43" t="str">
        <f>Raw_data[[#This Row],[Month]]&amp;Raw_data[[#This Row],[Locations]]&amp;Raw_data[[#This Row],[Looker2]]</f>
        <v>45292Dallas Ft WorthRTC</v>
      </c>
      <c r="AA2913" s="44" t="str">
        <f>IFERROR(VLOOKUP(Raw_data[[#This Row],[Description]],'LU Table'!$A$1:$B$50,2,0),"")</f>
        <v>RTC</v>
      </c>
      <c r="AB2913" s="44" t="str">
        <f>TRIM(MID(Raw_data[[#This Row],[Location]],LEN("Positive Recovery- ")+1,LEN(Raw_data[[#This Row],[Location]])))</f>
        <v>Dallas Ft Worth</v>
      </c>
      <c r="AC2913" s="45">
        <f t="shared" si="46"/>
        <v>45292</v>
      </c>
      <c r="AD2913" s="44" t="str">
        <f>VLOOKUP(Raw_data[[#This Row],[Locations]]&amp;Raw_data[[#This Row],[Looker2]],Category!A:E,5,0)</f>
        <v>Company Owned</v>
      </c>
      <c r="AE2913" s="44" t="str">
        <f>Raw_data[[#This Row],[Locations]]&amp;Raw_data[[#This Row],[Looker2]]</f>
        <v>Dallas Ft WorthRTC</v>
      </c>
    </row>
    <row r="2914" spans="1:31">
      <c r="A2914" s="15">
        <v>45320</v>
      </c>
      <c r="B2914" s="15">
        <v>45318</v>
      </c>
      <c r="C2914" t="s">
        <v>9</v>
      </c>
      <c r="D2914">
        <v>209294</v>
      </c>
      <c r="E2914" t="s">
        <v>963</v>
      </c>
      <c r="F2914" t="s">
        <v>964</v>
      </c>
      <c r="G2914" t="s">
        <v>965</v>
      </c>
      <c r="H2914" t="s">
        <v>151</v>
      </c>
      <c r="I2914" t="s">
        <v>232</v>
      </c>
      <c r="J2914" t="s">
        <v>87</v>
      </c>
      <c r="K2914" t="s">
        <v>16</v>
      </c>
      <c r="L2914" t="s">
        <v>130</v>
      </c>
      <c r="M2914">
        <v>1</v>
      </c>
      <c r="N2914" s="47">
        <v>470</v>
      </c>
      <c r="O2914" s="47">
        <v>0</v>
      </c>
      <c r="P2914" s="47">
        <v>0</v>
      </c>
      <c r="Q2914" s="47">
        <v>0</v>
      </c>
      <c r="R2914" s="47">
        <v>0</v>
      </c>
      <c r="S2914" s="47">
        <v>470</v>
      </c>
      <c r="T2914" s="47">
        <v>423</v>
      </c>
      <c r="U2914" s="47">
        <v>423</v>
      </c>
      <c r="V2914" t="s">
        <v>71</v>
      </c>
      <c r="W2914" t="s">
        <v>72</v>
      </c>
      <c r="X2914"/>
      <c r="Y2914" t="s">
        <v>240</v>
      </c>
      <c r="Z2914" s="43" t="str">
        <f>Raw_data[[#This Row],[Month]]&amp;Raw_data[[#This Row],[Locations]]&amp;Raw_data[[#This Row],[Looker2]]</f>
        <v>45292Garden OaksRTC</v>
      </c>
      <c r="AA2914" s="44" t="str">
        <f>IFERROR(VLOOKUP(Raw_data[[#This Row],[Description]],'LU Table'!$A$1:$B$50,2,0),"")</f>
        <v>RTC</v>
      </c>
      <c r="AB2914" s="44" t="str">
        <f>TRIM(MID(Raw_data[[#This Row],[Location]],LEN("Positive Recovery- ")+1,LEN(Raw_data[[#This Row],[Location]])))</f>
        <v>Garden Oaks</v>
      </c>
      <c r="AC2914" s="45">
        <f t="shared" si="46"/>
        <v>45292</v>
      </c>
      <c r="AD2914" s="44" t="str">
        <f>VLOOKUP(Raw_data[[#This Row],[Locations]]&amp;Raw_data[[#This Row],[Looker2]],Category!A:E,5,0)</f>
        <v>Company Owned</v>
      </c>
      <c r="AE2914" s="44" t="str">
        <f>Raw_data[[#This Row],[Locations]]&amp;Raw_data[[#This Row],[Looker2]]</f>
        <v>Garden OaksRTC</v>
      </c>
    </row>
    <row r="2915" spans="1:31">
      <c r="A2915" s="15">
        <v>45320</v>
      </c>
      <c r="B2915" s="15">
        <v>45318</v>
      </c>
      <c r="C2915" t="s">
        <v>9</v>
      </c>
      <c r="D2915">
        <v>209295</v>
      </c>
      <c r="E2915" t="s">
        <v>598</v>
      </c>
      <c r="F2915" t="s">
        <v>363</v>
      </c>
      <c r="G2915" t="s">
        <v>599</v>
      </c>
      <c r="H2915" t="s">
        <v>154</v>
      </c>
      <c r="I2915" t="s">
        <v>232</v>
      </c>
      <c r="J2915" t="s">
        <v>93</v>
      </c>
      <c r="K2915" t="s">
        <v>107</v>
      </c>
      <c r="L2915" t="s">
        <v>131</v>
      </c>
      <c r="M2915">
        <v>1</v>
      </c>
      <c r="N2915" s="47">
        <v>530</v>
      </c>
      <c r="O2915" s="47">
        <v>0</v>
      </c>
      <c r="P2915" s="47">
        <v>0</v>
      </c>
      <c r="Q2915" s="47">
        <v>0</v>
      </c>
      <c r="R2915" s="47">
        <v>0</v>
      </c>
      <c r="S2915" s="47">
        <v>0</v>
      </c>
      <c r="T2915" s="47">
        <v>477</v>
      </c>
      <c r="U2915" s="47">
        <v>-53</v>
      </c>
      <c r="V2915" t="s">
        <v>71</v>
      </c>
      <c r="W2915" t="s">
        <v>72</v>
      </c>
      <c r="X2915"/>
      <c r="Y2915" t="s">
        <v>240</v>
      </c>
      <c r="Z2915" s="43" t="str">
        <f>Raw_data[[#This Row],[Month]]&amp;Raw_data[[#This Row],[Locations]]&amp;Raw_data[[#This Row],[Looker2]]</f>
        <v>45292Dallas Ft WorthRTC</v>
      </c>
      <c r="AA2915" s="44" t="str">
        <f>IFERROR(VLOOKUP(Raw_data[[#This Row],[Description]],'LU Table'!$A$1:$B$50,2,0),"")</f>
        <v>RTC</v>
      </c>
      <c r="AB2915" s="44" t="str">
        <f>TRIM(MID(Raw_data[[#This Row],[Location]],LEN("Positive Recovery- ")+1,LEN(Raw_data[[#This Row],[Location]])))</f>
        <v>Dallas Ft Worth</v>
      </c>
      <c r="AC2915" s="45">
        <f t="shared" si="46"/>
        <v>45292</v>
      </c>
      <c r="AD2915" s="44" t="str">
        <f>VLOOKUP(Raw_data[[#This Row],[Locations]]&amp;Raw_data[[#This Row],[Looker2]],Category!A:E,5,0)</f>
        <v>Company Owned</v>
      </c>
      <c r="AE2915" s="44" t="str">
        <f>Raw_data[[#This Row],[Locations]]&amp;Raw_data[[#This Row],[Looker2]]</f>
        <v>Dallas Ft WorthRTC</v>
      </c>
    </row>
    <row r="2916" spans="1:31">
      <c r="A2916" s="15">
        <v>45320</v>
      </c>
      <c r="B2916" s="15">
        <v>45318</v>
      </c>
      <c r="C2916" t="s">
        <v>9</v>
      </c>
      <c r="D2916">
        <v>209296</v>
      </c>
      <c r="E2916" t="s">
        <v>1058</v>
      </c>
      <c r="F2916" t="s">
        <v>1059</v>
      </c>
      <c r="G2916" t="s">
        <v>1060</v>
      </c>
      <c r="H2916" t="s">
        <v>151</v>
      </c>
      <c r="I2916" t="s">
        <v>232</v>
      </c>
      <c r="J2916" t="s">
        <v>89</v>
      </c>
      <c r="K2916" t="s">
        <v>16</v>
      </c>
      <c r="L2916" t="s">
        <v>131</v>
      </c>
      <c r="M2916">
        <v>1</v>
      </c>
      <c r="N2916" s="47">
        <v>425</v>
      </c>
      <c r="O2916" s="47">
        <v>0</v>
      </c>
      <c r="P2916" s="47">
        <v>0</v>
      </c>
      <c r="Q2916" s="47">
        <v>0</v>
      </c>
      <c r="R2916" s="47">
        <v>0</v>
      </c>
      <c r="S2916" s="47">
        <v>425</v>
      </c>
      <c r="T2916" s="47">
        <v>382.5</v>
      </c>
      <c r="U2916" s="47">
        <v>382.5</v>
      </c>
      <c r="V2916" t="s">
        <v>71</v>
      </c>
      <c r="W2916" t="s">
        <v>72</v>
      </c>
      <c r="X2916"/>
      <c r="Y2916" t="s">
        <v>240</v>
      </c>
      <c r="Z2916" s="43" t="str">
        <f>Raw_data[[#This Row],[Month]]&amp;Raw_data[[#This Row],[Locations]]&amp;Raw_data[[#This Row],[Looker2]]</f>
        <v>45292Garden OaksRTC</v>
      </c>
      <c r="AA2916" s="44" t="str">
        <f>IFERROR(VLOOKUP(Raw_data[[#This Row],[Description]],'LU Table'!$A$1:$B$50,2,0),"")</f>
        <v>RTC</v>
      </c>
      <c r="AB2916" s="44" t="str">
        <f>TRIM(MID(Raw_data[[#This Row],[Location]],LEN("Positive Recovery- ")+1,LEN(Raw_data[[#This Row],[Location]])))</f>
        <v>Garden Oaks</v>
      </c>
      <c r="AC2916" s="45">
        <f t="shared" si="46"/>
        <v>45292</v>
      </c>
      <c r="AD2916" s="44" t="str">
        <f>VLOOKUP(Raw_data[[#This Row],[Locations]]&amp;Raw_data[[#This Row],[Looker2]],Category!A:E,5,0)</f>
        <v>Company Owned</v>
      </c>
      <c r="AE2916" s="44" t="str">
        <f>Raw_data[[#This Row],[Locations]]&amp;Raw_data[[#This Row],[Looker2]]</f>
        <v>Garden OaksRTC</v>
      </c>
    </row>
    <row r="2917" spans="1:31">
      <c r="A2917" s="15">
        <v>45320</v>
      </c>
      <c r="B2917" s="15">
        <v>45318</v>
      </c>
      <c r="C2917" t="s">
        <v>9</v>
      </c>
      <c r="D2917">
        <v>209297</v>
      </c>
      <c r="E2917" t="s">
        <v>1134</v>
      </c>
      <c r="F2917" t="s">
        <v>269</v>
      </c>
      <c r="G2917" t="s">
        <v>718</v>
      </c>
      <c r="H2917" t="s">
        <v>151</v>
      </c>
      <c r="I2917" t="s">
        <v>232</v>
      </c>
      <c r="J2917" t="s">
        <v>89</v>
      </c>
      <c r="K2917" t="s">
        <v>16</v>
      </c>
      <c r="L2917" t="s">
        <v>131</v>
      </c>
      <c r="M2917">
        <v>1</v>
      </c>
      <c r="N2917" s="47">
        <v>425</v>
      </c>
      <c r="O2917" s="47">
        <v>0</v>
      </c>
      <c r="P2917" s="47">
        <v>0</v>
      </c>
      <c r="Q2917" s="47">
        <v>0</v>
      </c>
      <c r="R2917" s="47">
        <v>0</v>
      </c>
      <c r="S2917" s="47">
        <v>425</v>
      </c>
      <c r="T2917" s="47">
        <v>382.5</v>
      </c>
      <c r="U2917" s="47">
        <v>382.5</v>
      </c>
      <c r="V2917" t="s">
        <v>71</v>
      </c>
      <c r="W2917" t="s">
        <v>72</v>
      </c>
      <c r="X2917"/>
      <c r="Y2917" t="s">
        <v>240</v>
      </c>
      <c r="Z2917" s="43" t="str">
        <f>Raw_data[[#This Row],[Month]]&amp;Raw_data[[#This Row],[Locations]]&amp;Raw_data[[#This Row],[Looker2]]</f>
        <v>45292Garden OaksRTC</v>
      </c>
      <c r="AA2917" s="44" t="str">
        <f>IFERROR(VLOOKUP(Raw_data[[#This Row],[Description]],'LU Table'!$A$1:$B$50,2,0),"")</f>
        <v>RTC</v>
      </c>
      <c r="AB2917" s="44" t="str">
        <f>TRIM(MID(Raw_data[[#This Row],[Location]],LEN("Positive Recovery- ")+1,LEN(Raw_data[[#This Row],[Location]])))</f>
        <v>Garden Oaks</v>
      </c>
      <c r="AC2917" s="45">
        <f t="shared" si="46"/>
        <v>45292</v>
      </c>
      <c r="AD2917" s="44" t="str">
        <f>VLOOKUP(Raw_data[[#This Row],[Locations]]&amp;Raw_data[[#This Row],[Looker2]],Category!A:E,5,0)</f>
        <v>Company Owned</v>
      </c>
      <c r="AE2917" s="44" t="str">
        <f>Raw_data[[#This Row],[Locations]]&amp;Raw_data[[#This Row],[Looker2]]</f>
        <v>Garden OaksRTC</v>
      </c>
    </row>
    <row r="2918" spans="1:31">
      <c r="A2918" s="15">
        <v>45320</v>
      </c>
      <c r="B2918" s="15">
        <v>45318</v>
      </c>
      <c r="C2918" t="s">
        <v>9</v>
      </c>
      <c r="D2918">
        <v>209298</v>
      </c>
      <c r="E2918" t="s">
        <v>1003</v>
      </c>
      <c r="F2918" t="s">
        <v>491</v>
      </c>
      <c r="G2918" t="s">
        <v>393</v>
      </c>
      <c r="H2918" t="s">
        <v>151</v>
      </c>
      <c r="I2918" t="s">
        <v>232</v>
      </c>
      <c r="J2918" t="s">
        <v>87</v>
      </c>
      <c r="K2918" t="s">
        <v>107</v>
      </c>
      <c r="L2918" t="s">
        <v>130</v>
      </c>
      <c r="M2918">
        <v>1</v>
      </c>
      <c r="N2918" s="47">
        <v>470</v>
      </c>
      <c r="O2918" s="47">
        <v>0</v>
      </c>
      <c r="P2918" s="47">
        <v>0</v>
      </c>
      <c r="Q2918" s="47">
        <v>0</v>
      </c>
      <c r="R2918" s="47">
        <v>0</v>
      </c>
      <c r="S2918" s="47">
        <v>470</v>
      </c>
      <c r="T2918" s="47">
        <v>423</v>
      </c>
      <c r="U2918" s="47">
        <v>423</v>
      </c>
      <c r="V2918" t="s">
        <v>71</v>
      </c>
      <c r="W2918" t="s">
        <v>72</v>
      </c>
      <c r="X2918"/>
      <c r="Y2918" t="s">
        <v>240</v>
      </c>
      <c r="Z2918" s="43" t="str">
        <f>Raw_data[[#This Row],[Month]]&amp;Raw_data[[#This Row],[Locations]]&amp;Raw_data[[#This Row],[Looker2]]</f>
        <v>45292Dallas Ft WorthRTC</v>
      </c>
      <c r="AA2918" s="44" t="str">
        <f>IFERROR(VLOOKUP(Raw_data[[#This Row],[Description]],'LU Table'!$A$1:$B$50,2,0),"")</f>
        <v>RTC</v>
      </c>
      <c r="AB2918" s="44" t="str">
        <f>TRIM(MID(Raw_data[[#This Row],[Location]],LEN("Positive Recovery- ")+1,LEN(Raw_data[[#This Row],[Location]])))</f>
        <v>Dallas Ft Worth</v>
      </c>
      <c r="AC2918" s="45">
        <f t="shared" si="46"/>
        <v>45292</v>
      </c>
      <c r="AD2918" s="44" t="str">
        <f>VLOOKUP(Raw_data[[#This Row],[Locations]]&amp;Raw_data[[#This Row],[Looker2]],Category!A:E,5,0)</f>
        <v>Company Owned</v>
      </c>
      <c r="AE2918" s="44" t="str">
        <f>Raw_data[[#This Row],[Locations]]&amp;Raw_data[[#This Row],[Looker2]]</f>
        <v>Dallas Ft WorthRTC</v>
      </c>
    </row>
    <row r="2919" spans="1:31">
      <c r="A2919" s="15">
        <v>45320</v>
      </c>
      <c r="B2919" s="15">
        <v>45318</v>
      </c>
      <c r="C2919" t="s">
        <v>9</v>
      </c>
      <c r="D2919">
        <v>209299</v>
      </c>
      <c r="E2919" t="s">
        <v>1179</v>
      </c>
      <c r="F2919" t="s">
        <v>1180</v>
      </c>
      <c r="G2919" t="s">
        <v>1181</v>
      </c>
      <c r="H2919" t="s">
        <v>155</v>
      </c>
      <c r="I2919" t="s">
        <v>232</v>
      </c>
      <c r="J2919" t="s">
        <v>88</v>
      </c>
      <c r="K2919" t="s">
        <v>16</v>
      </c>
      <c r="L2919" t="s">
        <v>130</v>
      </c>
      <c r="M2919">
        <v>1</v>
      </c>
      <c r="N2919" s="47">
        <v>700</v>
      </c>
      <c r="O2919" s="47">
        <v>0</v>
      </c>
      <c r="P2919" s="47">
        <v>0</v>
      </c>
      <c r="Q2919" s="47">
        <v>0</v>
      </c>
      <c r="R2919" s="47">
        <v>0</v>
      </c>
      <c r="S2919" s="47">
        <v>700</v>
      </c>
      <c r="T2919" s="47">
        <v>630</v>
      </c>
      <c r="U2919" s="47">
        <v>630</v>
      </c>
      <c r="V2919" t="s">
        <v>71</v>
      </c>
      <c r="W2919" t="s">
        <v>72</v>
      </c>
      <c r="X2919"/>
      <c r="Y2919" t="s">
        <v>240</v>
      </c>
      <c r="Z2919" s="43" t="str">
        <f>Raw_data[[#This Row],[Month]]&amp;Raw_data[[#This Row],[Locations]]&amp;Raw_data[[#This Row],[Looker2]]</f>
        <v>45292Garden OaksDetox</v>
      </c>
      <c r="AA2919" s="44" t="str">
        <f>IFERROR(VLOOKUP(Raw_data[[#This Row],[Description]],'LU Table'!$A$1:$B$50,2,0),"")</f>
        <v>Detox</v>
      </c>
      <c r="AB2919" s="44" t="str">
        <f>TRIM(MID(Raw_data[[#This Row],[Location]],LEN("Positive Recovery- ")+1,LEN(Raw_data[[#This Row],[Location]])))</f>
        <v>Garden Oaks</v>
      </c>
      <c r="AC2919" s="45">
        <f t="shared" si="46"/>
        <v>45292</v>
      </c>
      <c r="AD2919" s="44" t="str">
        <f>VLOOKUP(Raw_data[[#This Row],[Locations]]&amp;Raw_data[[#This Row],[Looker2]],Category!A:E,5,0)</f>
        <v>Company Owned</v>
      </c>
      <c r="AE2919" s="44" t="str">
        <f>Raw_data[[#This Row],[Locations]]&amp;Raw_data[[#This Row],[Looker2]]</f>
        <v>Garden OaksDetox</v>
      </c>
    </row>
    <row r="2920" spans="1:31">
      <c r="A2920" s="15">
        <v>45320</v>
      </c>
      <c r="B2920" s="15">
        <v>45318</v>
      </c>
      <c r="C2920" t="s">
        <v>9</v>
      </c>
      <c r="D2920">
        <v>209300</v>
      </c>
      <c r="E2920" t="s">
        <v>1192</v>
      </c>
      <c r="F2920" t="s">
        <v>330</v>
      </c>
      <c r="G2920" t="s">
        <v>488</v>
      </c>
      <c r="H2920" t="s">
        <v>155</v>
      </c>
      <c r="I2920" t="s">
        <v>232</v>
      </c>
      <c r="J2920" t="s">
        <v>17</v>
      </c>
      <c r="K2920" t="s">
        <v>16</v>
      </c>
      <c r="L2920" t="s">
        <v>130</v>
      </c>
      <c r="M2920">
        <v>1</v>
      </c>
      <c r="N2920" s="47">
        <v>750</v>
      </c>
      <c r="O2920" s="47">
        <v>0</v>
      </c>
      <c r="P2920" s="47">
        <v>0</v>
      </c>
      <c r="Q2920" s="47">
        <v>0</v>
      </c>
      <c r="R2920" s="47">
        <v>0</v>
      </c>
      <c r="S2920" s="47">
        <v>0</v>
      </c>
      <c r="T2920" s="47">
        <v>750</v>
      </c>
      <c r="U2920" s="47">
        <v>0</v>
      </c>
      <c r="V2920" t="s">
        <v>71</v>
      </c>
      <c r="W2920" t="s">
        <v>72</v>
      </c>
      <c r="X2920"/>
      <c r="Y2920" t="s">
        <v>240</v>
      </c>
      <c r="Z2920" s="43" t="str">
        <f>Raw_data[[#This Row],[Month]]&amp;Raw_data[[#This Row],[Locations]]&amp;Raw_data[[#This Row],[Looker2]]</f>
        <v>45292Garden OaksDetox</v>
      </c>
      <c r="AA2920" s="44" t="str">
        <f>IFERROR(VLOOKUP(Raw_data[[#This Row],[Description]],'LU Table'!$A$1:$B$50,2,0),"")</f>
        <v>Detox</v>
      </c>
      <c r="AB2920" s="44" t="str">
        <f>TRIM(MID(Raw_data[[#This Row],[Location]],LEN("Positive Recovery- ")+1,LEN(Raw_data[[#This Row],[Location]])))</f>
        <v>Garden Oaks</v>
      </c>
      <c r="AC2920" s="45">
        <f t="shared" si="46"/>
        <v>45292</v>
      </c>
      <c r="AD2920" s="44" t="str">
        <f>VLOOKUP(Raw_data[[#This Row],[Locations]]&amp;Raw_data[[#This Row],[Looker2]],Category!A:E,5,0)</f>
        <v>Company Owned</v>
      </c>
      <c r="AE2920" s="44" t="str">
        <f>Raw_data[[#This Row],[Locations]]&amp;Raw_data[[#This Row],[Looker2]]</f>
        <v>Garden OaksDetox</v>
      </c>
    </row>
    <row r="2921" spans="1:31">
      <c r="A2921" s="15">
        <v>45320</v>
      </c>
      <c r="B2921" s="15">
        <v>45318</v>
      </c>
      <c r="C2921" t="s">
        <v>9</v>
      </c>
      <c r="D2921">
        <v>209301</v>
      </c>
      <c r="E2921" t="s">
        <v>1098</v>
      </c>
      <c r="F2921" t="s">
        <v>464</v>
      </c>
      <c r="G2921" t="s">
        <v>1099</v>
      </c>
      <c r="H2921" t="s">
        <v>151</v>
      </c>
      <c r="I2921" t="s">
        <v>232</v>
      </c>
      <c r="J2921" t="s">
        <v>88</v>
      </c>
      <c r="K2921" t="s">
        <v>107</v>
      </c>
      <c r="L2921" t="s">
        <v>131</v>
      </c>
      <c r="M2921">
        <v>1</v>
      </c>
      <c r="N2921" s="47">
        <v>500</v>
      </c>
      <c r="O2921" s="47">
        <v>0</v>
      </c>
      <c r="P2921" s="47">
        <v>0</v>
      </c>
      <c r="Q2921" s="47">
        <v>0</v>
      </c>
      <c r="R2921" s="47">
        <v>0</v>
      </c>
      <c r="S2921" s="47">
        <v>0</v>
      </c>
      <c r="T2921" s="47">
        <v>450</v>
      </c>
      <c r="U2921" s="47">
        <v>50</v>
      </c>
      <c r="V2921" t="s">
        <v>71</v>
      </c>
      <c r="W2921" t="s">
        <v>72</v>
      </c>
      <c r="X2921"/>
      <c r="Y2921" t="s">
        <v>240</v>
      </c>
      <c r="Z2921" s="43" t="str">
        <f>Raw_data[[#This Row],[Month]]&amp;Raw_data[[#This Row],[Locations]]&amp;Raw_data[[#This Row],[Looker2]]</f>
        <v>45292Dallas Ft WorthRTC</v>
      </c>
      <c r="AA2921" s="44" t="str">
        <f>IFERROR(VLOOKUP(Raw_data[[#This Row],[Description]],'LU Table'!$A$1:$B$50,2,0),"")</f>
        <v>RTC</v>
      </c>
      <c r="AB2921" s="44" t="str">
        <f>TRIM(MID(Raw_data[[#This Row],[Location]],LEN("Positive Recovery- ")+1,LEN(Raw_data[[#This Row],[Location]])))</f>
        <v>Dallas Ft Worth</v>
      </c>
      <c r="AC2921" s="45">
        <f t="shared" si="46"/>
        <v>45292</v>
      </c>
      <c r="AD2921" s="44" t="str">
        <f>VLOOKUP(Raw_data[[#This Row],[Locations]]&amp;Raw_data[[#This Row],[Looker2]],Category!A:E,5,0)</f>
        <v>Company Owned</v>
      </c>
      <c r="AE2921" s="44" t="str">
        <f>Raw_data[[#This Row],[Locations]]&amp;Raw_data[[#This Row],[Looker2]]</f>
        <v>Dallas Ft WorthRTC</v>
      </c>
    </row>
    <row r="2922" spans="1:31">
      <c r="A2922" s="15">
        <v>45320</v>
      </c>
      <c r="B2922" s="15">
        <v>45318</v>
      </c>
      <c r="C2922" t="s">
        <v>9</v>
      </c>
      <c r="D2922">
        <v>209302</v>
      </c>
      <c r="E2922" t="s">
        <v>807</v>
      </c>
      <c r="F2922" t="s">
        <v>405</v>
      </c>
      <c r="G2922" t="s">
        <v>808</v>
      </c>
      <c r="H2922" t="s">
        <v>173</v>
      </c>
      <c r="I2922" t="s">
        <v>232</v>
      </c>
      <c r="J2922" t="s">
        <v>96</v>
      </c>
      <c r="K2922" t="s">
        <v>57</v>
      </c>
      <c r="L2922" t="s">
        <v>128</v>
      </c>
      <c r="M2922">
        <v>1</v>
      </c>
      <c r="N2922" s="47">
        <v>364</v>
      </c>
      <c r="O2922" s="47">
        <v>0</v>
      </c>
      <c r="P2922" s="47">
        <v>0</v>
      </c>
      <c r="Q2922" s="47">
        <v>0</v>
      </c>
      <c r="R2922" s="47">
        <v>0</v>
      </c>
      <c r="S2922" s="47">
        <v>0</v>
      </c>
      <c r="T2922" s="47">
        <v>327.60000000000002</v>
      </c>
      <c r="U2922" s="47">
        <v>327.60000000000002</v>
      </c>
      <c r="V2922" t="s">
        <v>71</v>
      </c>
      <c r="W2922" t="s">
        <v>72</v>
      </c>
      <c r="X2922"/>
      <c r="Y2922" t="s">
        <v>240</v>
      </c>
      <c r="Z2922" s="43" t="str">
        <f>Raw_data[[#This Row],[Month]]&amp;Raw_data[[#This Row],[Locations]]&amp;Raw_data[[#This Row],[Looker2]]</f>
        <v>45292Hill CountryRTC</v>
      </c>
      <c r="AA2922" s="44" t="str">
        <f>IFERROR(VLOOKUP(Raw_data[[#This Row],[Description]],'LU Table'!$A$1:$B$50,2,0),"")</f>
        <v>RTC</v>
      </c>
      <c r="AB2922" s="44" t="str">
        <f>TRIM(MID(Raw_data[[#This Row],[Location]],LEN("Positive Recovery- ")+1,LEN(Raw_data[[#This Row],[Location]])))</f>
        <v>Hill Country</v>
      </c>
      <c r="AC2922" s="45">
        <f t="shared" si="46"/>
        <v>45292</v>
      </c>
      <c r="AD2922" s="44" t="str">
        <f>VLOOKUP(Raw_data[[#This Row],[Locations]]&amp;Raw_data[[#This Row],[Looker2]],Category!A:E,5,0)</f>
        <v>Company Owned</v>
      </c>
      <c r="AE2922" s="44" t="str">
        <f>Raw_data[[#This Row],[Locations]]&amp;Raw_data[[#This Row],[Looker2]]</f>
        <v>Hill CountryRTC</v>
      </c>
    </row>
    <row r="2923" spans="1:31">
      <c r="A2923" s="15">
        <v>45320</v>
      </c>
      <c r="B2923" s="15">
        <v>45318</v>
      </c>
      <c r="C2923" t="s">
        <v>9</v>
      </c>
      <c r="D2923">
        <v>209303</v>
      </c>
      <c r="E2923" t="s">
        <v>1155</v>
      </c>
      <c r="F2923" t="s">
        <v>690</v>
      </c>
      <c r="G2923" t="s">
        <v>1156</v>
      </c>
      <c r="H2923" t="s">
        <v>151</v>
      </c>
      <c r="I2923" t="s">
        <v>232</v>
      </c>
      <c r="J2923" t="s">
        <v>932</v>
      </c>
      <c r="K2923" t="s">
        <v>16</v>
      </c>
      <c r="L2923" t="s">
        <v>131</v>
      </c>
      <c r="M2923">
        <v>1</v>
      </c>
      <c r="N2923" s="47">
        <v>550</v>
      </c>
      <c r="O2923" s="47">
        <v>0</v>
      </c>
      <c r="P2923" s="47">
        <v>0</v>
      </c>
      <c r="Q2923" s="47">
        <v>0</v>
      </c>
      <c r="R2923" s="47">
        <v>0</v>
      </c>
      <c r="S2923" s="47">
        <v>550</v>
      </c>
      <c r="T2923" s="47">
        <v>495</v>
      </c>
      <c r="U2923" s="47">
        <v>495</v>
      </c>
      <c r="V2923" t="s">
        <v>71</v>
      </c>
      <c r="W2923" t="s">
        <v>72</v>
      </c>
      <c r="X2923"/>
      <c r="Y2923" t="s">
        <v>240</v>
      </c>
      <c r="Z2923" s="43" t="str">
        <f>Raw_data[[#This Row],[Month]]&amp;Raw_data[[#This Row],[Locations]]&amp;Raw_data[[#This Row],[Looker2]]</f>
        <v>45292Garden OaksRTC</v>
      </c>
      <c r="AA2923" s="44" t="str">
        <f>IFERROR(VLOOKUP(Raw_data[[#This Row],[Description]],'LU Table'!$A$1:$B$50,2,0),"")</f>
        <v>RTC</v>
      </c>
      <c r="AB2923" s="44" t="str">
        <f>TRIM(MID(Raw_data[[#This Row],[Location]],LEN("Positive Recovery- ")+1,LEN(Raw_data[[#This Row],[Location]])))</f>
        <v>Garden Oaks</v>
      </c>
      <c r="AC2923" s="45">
        <f t="shared" si="46"/>
        <v>45292</v>
      </c>
      <c r="AD2923" s="44" t="str">
        <f>VLOOKUP(Raw_data[[#This Row],[Locations]]&amp;Raw_data[[#This Row],[Looker2]],Category!A:E,5,0)</f>
        <v>Company Owned</v>
      </c>
      <c r="AE2923" s="44" t="str">
        <f>Raw_data[[#This Row],[Locations]]&amp;Raw_data[[#This Row],[Looker2]]</f>
        <v>Garden OaksRTC</v>
      </c>
    </row>
    <row r="2924" spans="1:31">
      <c r="A2924" s="15">
        <v>45320</v>
      </c>
      <c r="B2924" s="15">
        <v>45318</v>
      </c>
      <c r="C2924" t="s">
        <v>9</v>
      </c>
      <c r="D2924">
        <v>209304</v>
      </c>
      <c r="E2924" t="s">
        <v>228</v>
      </c>
      <c r="F2924" t="s">
        <v>377</v>
      </c>
      <c r="G2924" t="s">
        <v>542</v>
      </c>
      <c r="H2924" t="s">
        <v>151</v>
      </c>
      <c r="I2924" t="s">
        <v>232</v>
      </c>
      <c r="J2924" t="s">
        <v>17</v>
      </c>
      <c r="K2924" t="s">
        <v>16</v>
      </c>
      <c r="L2924" t="s">
        <v>131</v>
      </c>
      <c r="M2924">
        <v>1</v>
      </c>
      <c r="N2924" s="47">
        <v>400</v>
      </c>
      <c r="O2924" s="47">
        <v>0</v>
      </c>
      <c r="P2924" s="47">
        <v>0</v>
      </c>
      <c r="Q2924" s="47">
        <v>0</v>
      </c>
      <c r="R2924" s="47">
        <v>0</v>
      </c>
      <c r="S2924" s="47">
        <v>0</v>
      </c>
      <c r="T2924" s="47">
        <v>400</v>
      </c>
      <c r="U2924" s="47">
        <v>0</v>
      </c>
      <c r="V2924" t="s">
        <v>71</v>
      </c>
      <c r="W2924" t="s">
        <v>72</v>
      </c>
      <c r="X2924"/>
      <c r="Y2924" t="s">
        <v>240</v>
      </c>
      <c r="Z2924" s="43" t="str">
        <f>Raw_data[[#This Row],[Month]]&amp;Raw_data[[#This Row],[Locations]]&amp;Raw_data[[#This Row],[Looker2]]</f>
        <v>45292Garden OaksRTC</v>
      </c>
      <c r="AA2924" s="44" t="str">
        <f>IFERROR(VLOOKUP(Raw_data[[#This Row],[Description]],'LU Table'!$A$1:$B$50,2,0),"")</f>
        <v>RTC</v>
      </c>
      <c r="AB2924" s="44" t="str">
        <f>TRIM(MID(Raw_data[[#This Row],[Location]],LEN("Positive Recovery- ")+1,LEN(Raw_data[[#This Row],[Location]])))</f>
        <v>Garden Oaks</v>
      </c>
      <c r="AC2924" s="45">
        <f t="shared" si="46"/>
        <v>45292</v>
      </c>
      <c r="AD2924" s="44" t="str">
        <f>VLOOKUP(Raw_data[[#This Row],[Locations]]&amp;Raw_data[[#This Row],[Looker2]],Category!A:E,5,0)</f>
        <v>Company Owned</v>
      </c>
      <c r="AE2924" s="44" t="str">
        <f>Raw_data[[#This Row],[Locations]]&amp;Raw_data[[#This Row],[Looker2]]</f>
        <v>Garden OaksRTC</v>
      </c>
    </row>
    <row r="2925" spans="1:31">
      <c r="A2925" s="15">
        <v>45320</v>
      </c>
      <c r="B2925" s="15">
        <v>45318</v>
      </c>
      <c r="C2925" t="s">
        <v>9</v>
      </c>
      <c r="D2925">
        <v>209305</v>
      </c>
      <c r="E2925" t="s">
        <v>1191</v>
      </c>
      <c r="F2925" t="s">
        <v>403</v>
      </c>
      <c r="G2925" t="s">
        <v>993</v>
      </c>
      <c r="H2925" t="s">
        <v>155</v>
      </c>
      <c r="I2925" t="s">
        <v>232</v>
      </c>
      <c r="J2925" t="s">
        <v>17</v>
      </c>
      <c r="K2925" t="s">
        <v>107</v>
      </c>
      <c r="L2925" t="s">
        <v>130</v>
      </c>
      <c r="M2925">
        <v>1</v>
      </c>
      <c r="N2925" s="47">
        <v>750</v>
      </c>
      <c r="O2925" s="47">
        <v>0</v>
      </c>
      <c r="P2925" s="47">
        <v>0</v>
      </c>
      <c r="Q2925" s="47">
        <v>0</v>
      </c>
      <c r="R2925" s="47">
        <v>0</v>
      </c>
      <c r="S2925" s="47">
        <v>750</v>
      </c>
      <c r="T2925" s="47">
        <v>750</v>
      </c>
      <c r="U2925" s="47">
        <v>750</v>
      </c>
      <c r="V2925" t="s">
        <v>71</v>
      </c>
      <c r="W2925" t="s">
        <v>72</v>
      </c>
      <c r="X2925"/>
      <c r="Y2925" t="s">
        <v>240</v>
      </c>
      <c r="Z2925" s="43" t="str">
        <f>Raw_data[[#This Row],[Month]]&amp;Raw_data[[#This Row],[Locations]]&amp;Raw_data[[#This Row],[Looker2]]</f>
        <v>45292Dallas Ft WorthDetox</v>
      </c>
      <c r="AA2925" s="44" t="str">
        <f>IFERROR(VLOOKUP(Raw_data[[#This Row],[Description]],'LU Table'!$A$1:$B$50,2,0),"")</f>
        <v>Detox</v>
      </c>
      <c r="AB2925" s="44" t="str">
        <f>TRIM(MID(Raw_data[[#This Row],[Location]],LEN("Positive Recovery- ")+1,LEN(Raw_data[[#This Row],[Location]])))</f>
        <v>Dallas Ft Worth</v>
      </c>
      <c r="AC2925" s="45">
        <f t="shared" si="46"/>
        <v>45292</v>
      </c>
      <c r="AD2925" s="44" t="str">
        <f>VLOOKUP(Raw_data[[#This Row],[Locations]]&amp;Raw_data[[#This Row],[Looker2]],Category!A:E,5,0)</f>
        <v>Company Owned</v>
      </c>
      <c r="AE2925" s="44" t="str">
        <f>Raw_data[[#This Row],[Locations]]&amp;Raw_data[[#This Row],[Looker2]]</f>
        <v>Dallas Ft WorthDetox</v>
      </c>
    </row>
    <row r="2926" spans="1:31">
      <c r="A2926" s="15">
        <v>45320</v>
      </c>
      <c r="B2926" s="15">
        <v>45318</v>
      </c>
      <c r="C2926" t="s">
        <v>9</v>
      </c>
      <c r="D2926">
        <v>209306</v>
      </c>
      <c r="E2926" t="s">
        <v>991</v>
      </c>
      <c r="F2926" t="s">
        <v>992</v>
      </c>
      <c r="G2926" t="s">
        <v>993</v>
      </c>
      <c r="H2926" t="s">
        <v>152</v>
      </c>
      <c r="I2926" t="s">
        <v>232</v>
      </c>
      <c r="J2926" t="s">
        <v>90</v>
      </c>
      <c r="K2926" t="s">
        <v>16</v>
      </c>
      <c r="L2926" t="s">
        <v>131</v>
      </c>
      <c r="M2926">
        <v>1</v>
      </c>
      <c r="N2926" s="47">
        <v>535</v>
      </c>
      <c r="O2926" s="47">
        <v>0</v>
      </c>
      <c r="P2926" s="47">
        <v>0</v>
      </c>
      <c r="Q2926" s="47">
        <v>0</v>
      </c>
      <c r="R2926" s="47">
        <v>0</v>
      </c>
      <c r="S2926" s="47">
        <v>15</v>
      </c>
      <c r="T2926" s="47">
        <v>481.5</v>
      </c>
      <c r="U2926" s="47">
        <v>91.5</v>
      </c>
      <c r="V2926" t="s">
        <v>71</v>
      </c>
      <c r="W2926" t="s">
        <v>72</v>
      </c>
      <c r="X2926"/>
      <c r="Y2926" t="s">
        <v>240</v>
      </c>
      <c r="Z2926" s="43" t="str">
        <f>Raw_data[[#This Row],[Month]]&amp;Raw_data[[#This Row],[Locations]]&amp;Raw_data[[#This Row],[Looker2]]</f>
        <v>45292Garden OaksRTC</v>
      </c>
      <c r="AA2926" s="44" t="str">
        <f>IFERROR(VLOOKUP(Raw_data[[#This Row],[Description]],'LU Table'!$A$1:$B$50,2,0),"")</f>
        <v>RTC</v>
      </c>
      <c r="AB2926" s="44" t="str">
        <f>TRIM(MID(Raw_data[[#This Row],[Location]],LEN("Positive Recovery- ")+1,LEN(Raw_data[[#This Row],[Location]])))</f>
        <v>Garden Oaks</v>
      </c>
      <c r="AC2926" s="45">
        <f t="shared" si="46"/>
        <v>45292</v>
      </c>
      <c r="AD2926" s="44" t="str">
        <f>VLOOKUP(Raw_data[[#This Row],[Locations]]&amp;Raw_data[[#This Row],[Looker2]],Category!A:E,5,0)</f>
        <v>Company Owned</v>
      </c>
      <c r="AE2926" s="44" t="str">
        <f>Raw_data[[#This Row],[Locations]]&amp;Raw_data[[#This Row],[Looker2]]</f>
        <v>Garden OaksRTC</v>
      </c>
    </row>
    <row r="2927" spans="1:31">
      <c r="A2927" s="15">
        <v>45320</v>
      </c>
      <c r="B2927" s="15">
        <v>45318</v>
      </c>
      <c r="C2927" t="s">
        <v>9</v>
      </c>
      <c r="D2927">
        <v>209307</v>
      </c>
      <c r="E2927" t="s">
        <v>975</v>
      </c>
      <c r="F2927" t="s">
        <v>255</v>
      </c>
      <c r="G2927" t="s">
        <v>976</v>
      </c>
      <c r="H2927" t="s">
        <v>627</v>
      </c>
      <c r="I2927" t="s">
        <v>232</v>
      </c>
      <c r="J2927" t="s">
        <v>94</v>
      </c>
      <c r="K2927" t="s">
        <v>16</v>
      </c>
      <c r="L2927" t="s">
        <v>130</v>
      </c>
      <c r="M2927">
        <v>1</v>
      </c>
      <c r="N2927" s="47">
        <v>495</v>
      </c>
      <c r="O2927" s="47">
        <v>0</v>
      </c>
      <c r="P2927" s="47">
        <v>0</v>
      </c>
      <c r="Q2927" s="47">
        <v>0</v>
      </c>
      <c r="R2927" s="47">
        <v>0</v>
      </c>
      <c r="S2927" s="47">
        <v>495</v>
      </c>
      <c r="T2927" s="47">
        <v>445.5</v>
      </c>
      <c r="U2927" s="47">
        <v>445.5</v>
      </c>
      <c r="V2927" t="s">
        <v>71</v>
      </c>
      <c r="W2927" t="s">
        <v>72</v>
      </c>
      <c r="X2927"/>
      <c r="Y2927" t="s">
        <v>240</v>
      </c>
      <c r="Z2927" s="43" t="str">
        <f>Raw_data[[#This Row],[Month]]&amp;Raw_data[[#This Row],[Locations]]&amp;Raw_data[[#This Row],[Looker2]]</f>
        <v>45292Garden OaksRTC</v>
      </c>
      <c r="AA2927" s="44" t="str">
        <f>IFERROR(VLOOKUP(Raw_data[[#This Row],[Description]],'LU Table'!$A$1:$B$50,2,0),"")</f>
        <v>RTC</v>
      </c>
      <c r="AB2927" s="44" t="str">
        <f>TRIM(MID(Raw_data[[#This Row],[Location]],LEN("Positive Recovery- ")+1,LEN(Raw_data[[#This Row],[Location]])))</f>
        <v>Garden Oaks</v>
      </c>
      <c r="AC2927" s="45">
        <f t="shared" si="46"/>
        <v>45292</v>
      </c>
      <c r="AD2927" s="44" t="str">
        <f>VLOOKUP(Raw_data[[#This Row],[Locations]]&amp;Raw_data[[#This Row],[Looker2]],Category!A:E,5,0)</f>
        <v>Company Owned</v>
      </c>
      <c r="AE2927" s="44" t="str">
        <f>Raw_data[[#This Row],[Locations]]&amp;Raw_data[[#This Row],[Looker2]]</f>
        <v>Garden OaksRTC</v>
      </c>
    </row>
    <row r="2928" spans="1:31">
      <c r="A2928" s="15">
        <v>45320</v>
      </c>
      <c r="B2928" s="15">
        <v>45318</v>
      </c>
      <c r="C2928" t="s">
        <v>9</v>
      </c>
      <c r="D2928">
        <v>209308</v>
      </c>
      <c r="E2928" t="s">
        <v>1159</v>
      </c>
      <c r="F2928" t="s">
        <v>1160</v>
      </c>
      <c r="G2928" t="s">
        <v>1161</v>
      </c>
      <c r="H2928" t="s">
        <v>155</v>
      </c>
      <c r="I2928" t="s">
        <v>232</v>
      </c>
      <c r="J2928" t="s">
        <v>17</v>
      </c>
      <c r="K2928" t="s">
        <v>16</v>
      </c>
      <c r="L2928" t="s">
        <v>130</v>
      </c>
      <c r="M2928">
        <v>1</v>
      </c>
      <c r="N2928" s="47">
        <v>750</v>
      </c>
      <c r="O2928" s="47">
        <v>0</v>
      </c>
      <c r="P2928" s="47">
        <v>0</v>
      </c>
      <c r="Q2928" s="47">
        <v>0</v>
      </c>
      <c r="R2928" s="47">
        <v>0</v>
      </c>
      <c r="S2928" s="47">
        <v>0</v>
      </c>
      <c r="T2928" s="47">
        <v>750</v>
      </c>
      <c r="U2928" s="47">
        <v>0</v>
      </c>
      <c r="V2928" t="s">
        <v>71</v>
      </c>
      <c r="W2928" t="s">
        <v>72</v>
      </c>
      <c r="X2928"/>
      <c r="Y2928" t="s">
        <v>240</v>
      </c>
      <c r="Z2928" s="43" t="str">
        <f>Raw_data[[#This Row],[Month]]&amp;Raw_data[[#This Row],[Locations]]&amp;Raw_data[[#This Row],[Looker2]]</f>
        <v>45292Garden OaksDetox</v>
      </c>
      <c r="AA2928" s="44" t="str">
        <f>IFERROR(VLOOKUP(Raw_data[[#This Row],[Description]],'LU Table'!$A$1:$B$50,2,0),"")</f>
        <v>Detox</v>
      </c>
      <c r="AB2928" s="44" t="str">
        <f>TRIM(MID(Raw_data[[#This Row],[Location]],LEN("Positive Recovery- ")+1,LEN(Raw_data[[#This Row],[Location]])))</f>
        <v>Garden Oaks</v>
      </c>
      <c r="AC2928" s="45">
        <f t="shared" si="46"/>
        <v>45292</v>
      </c>
      <c r="AD2928" s="44" t="str">
        <f>VLOOKUP(Raw_data[[#This Row],[Locations]]&amp;Raw_data[[#This Row],[Looker2]],Category!A:E,5,0)</f>
        <v>Company Owned</v>
      </c>
      <c r="AE2928" s="44" t="str">
        <f>Raw_data[[#This Row],[Locations]]&amp;Raw_data[[#This Row],[Looker2]]</f>
        <v>Garden OaksDetox</v>
      </c>
    </row>
    <row r="2929" spans="1:31">
      <c r="A2929" s="15">
        <v>45320</v>
      </c>
      <c r="B2929" s="15">
        <v>45318</v>
      </c>
      <c r="C2929" t="s">
        <v>9</v>
      </c>
      <c r="D2929">
        <v>209309</v>
      </c>
      <c r="E2929" t="s">
        <v>677</v>
      </c>
      <c r="F2929" t="s">
        <v>543</v>
      </c>
      <c r="G2929" t="s">
        <v>508</v>
      </c>
      <c r="H2929" t="s">
        <v>164</v>
      </c>
      <c r="I2929" t="s">
        <v>232</v>
      </c>
      <c r="J2929" t="s">
        <v>88</v>
      </c>
      <c r="K2929" t="s">
        <v>57</v>
      </c>
      <c r="L2929" t="s">
        <v>129</v>
      </c>
      <c r="M2929">
        <v>1</v>
      </c>
      <c r="N2929" s="47">
        <v>400</v>
      </c>
      <c r="O2929" s="47">
        <v>0</v>
      </c>
      <c r="P2929" s="47">
        <v>0</v>
      </c>
      <c r="Q2929" s="47">
        <v>0</v>
      </c>
      <c r="R2929" s="47">
        <v>0</v>
      </c>
      <c r="S2929" s="47">
        <v>400</v>
      </c>
      <c r="T2929" s="47">
        <v>360</v>
      </c>
      <c r="U2929" s="47">
        <v>360</v>
      </c>
      <c r="V2929" t="s">
        <v>71</v>
      </c>
      <c r="W2929" t="s">
        <v>72</v>
      </c>
      <c r="X2929"/>
      <c r="Y2929" t="s">
        <v>240</v>
      </c>
      <c r="Z2929" s="43" t="str">
        <f>Raw_data[[#This Row],[Month]]&amp;Raw_data[[#This Row],[Locations]]&amp;Raw_data[[#This Row],[Looker2]]</f>
        <v>45292Hill CountryRTC</v>
      </c>
      <c r="AA2929" s="44" t="str">
        <f>IFERROR(VLOOKUP(Raw_data[[#This Row],[Description]],'LU Table'!$A$1:$B$50,2,0),"")</f>
        <v>RTC</v>
      </c>
      <c r="AB2929" s="44" t="str">
        <f>TRIM(MID(Raw_data[[#This Row],[Location]],LEN("Positive Recovery- ")+1,LEN(Raw_data[[#This Row],[Location]])))</f>
        <v>Hill Country</v>
      </c>
      <c r="AC2929" s="45">
        <f t="shared" si="46"/>
        <v>45292</v>
      </c>
      <c r="AD2929" s="44" t="str">
        <f>VLOOKUP(Raw_data[[#This Row],[Locations]]&amp;Raw_data[[#This Row],[Looker2]],Category!A:E,5,0)</f>
        <v>Company Owned</v>
      </c>
      <c r="AE2929" s="44" t="str">
        <f>Raw_data[[#This Row],[Locations]]&amp;Raw_data[[#This Row],[Looker2]]</f>
        <v>Hill CountryRTC</v>
      </c>
    </row>
    <row r="2930" spans="1:31">
      <c r="A2930" s="15">
        <v>45320</v>
      </c>
      <c r="B2930" s="15">
        <v>45318</v>
      </c>
      <c r="C2930" t="s">
        <v>9</v>
      </c>
      <c r="D2930">
        <v>209310</v>
      </c>
      <c r="E2930" t="s">
        <v>1174</v>
      </c>
      <c r="F2930" t="s">
        <v>287</v>
      </c>
      <c r="G2930" t="s">
        <v>1175</v>
      </c>
      <c r="H2930" t="s">
        <v>155</v>
      </c>
      <c r="I2930" t="s">
        <v>232</v>
      </c>
      <c r="J2930" t="s">
        <v>88</v>
      </c>
      <c r="K2930" t="s">
        <v>107</v>
      </c>
      <c r="L2930" t="s">
        <v>130</v>
      </c>
      <c r="M2930">
        <v>1</v>
      </c>
      <c r="N2930" s="47">
        <v>700</v>
      </c>
      <c r="O2930" s="47">
        <v>0</v>
      </c>
      <c r="P2930" s="47">
        <v>0</v>
      </c>
      <c r="Q2930" s="47">
        <v>0</v>
      </c>
      <c r="R2930" s="47">
        <v>0</v>
      </c>
      <c r="S2930" s="47">
        <v>0</v>
      </c>
      <c r="T2930" s="47">
        <v>630</v>
      </c>
      <c r="U2930" s="47">
        <v>56.25</v>
      </c>
      <c r="V2930" t="s">
        <v>71</v>
      </c>
      <c r="W2930" t="s">
        <v>72</v>
      </c>
      <c r="X2930"/>
      <c r="Y2930" t="s">
        <v>240</v>
      </c>
      <c r="Z2930" s="43" t="str">
        <f>Raw_data[[#This Row],[Month]]&amp;Raw_data[[#This Row],[Locations]]&amp;Raw_data[[#This Row],[Looker2]]</f>
        <v>45292Dallas Ft WorthDetox</v>
      </c>
      <c r="AA2930" s="44" t="str">
        <f>IFERROR(VLOOKUP(Raw_data[[#This Row],[Description]],'LU Table'!$A$1:$B$50,2,0),"")</f>
        <v>Detox</v>
      </c>
      <c r="AB2930" s="44" t="str">
        <f>TRIM(MID(Raw_data[[#This Row],[Location]],LEN("Positive Recovery- ")+1,LEN(Raw_data[[#This Row],[Location]])))</f>
        <v>Dallas Ft Worth</v>
      </c>
      <c r="AC2930" s="45">
        <f t="shared" si="46"/>
        <v>45292</v>
      </c>
      <c r="AD2930" s="44" t="str">
        <f>VLOOKUP(Raw_data[[#This Row],[Locations]]&amp;Raw_data[[#This Row],[Looker2]],Category!A:E,5,0)</f>
        <v>Company Owned</v>
      </c>
      <c r="AE2930" s="44" t="str">
        <f>Raw_data[[#This Row],[Locations]]&amp;Raw_data[[#This Row],[Looker2]]</f>
        <v>Dallas Ft WorthDetox</v>
      </c>
    </row>
    <row r="2931" spans="1:31">
      <c r="A2931" s="15">
        <v>45320</v>
      </c>
      <c r="B2931" s="15">
        <v>45318</v>
      </c>
      <c r="C2931" t="s">
        <v>9</v>
      </c>
      <c r="D2931">
        <v>209311</v>
      </c>
      <c r="E2931" t="s">
        <v>116</v>
      </c>
      <c r="F2931" t="s">
        <v>272</v>
      </c>
      <c r="G2931" t="s">
        <v>273</v>
      </c>
      <c r="H2931" t="s">
        <v>151</v>
      </c>
      <c r="I2931" t="s">
        <v>232</v>
      </c>
      <c r="J2931" t="s">
        <v>89</v>
      </c>
      <c r="K2931" t="s">
        <v>16</v>
      </c>
      <c r="L2931" t="s">
        <v>131</v>
      </c>
      <c r="M2931">
        <v>1</v>
      </c>
      <c r="N2931" s="47">
        <v>425</v>
      </c>
      <c r="O2931" s="47">
        <v>0</v>
      </c>
      <c r="P2931" s="47">
        <v>0</v>
      </c>
      <c r="Q2931" s="47">
        <v>0</v>
      </c>
      <c r="R2931" s="47">
        <v>0</v>
      </c>
      <c r="S2931" s="47">
        <v>425</v>
      </c>
      <c r="T2931" s="47">
        <v>382.5</v>
      </c>
      <c r="U2931" s="47">
        <v>382.5</v>
      </c>
      <c r="V2931" t="s">
        <v>71</v>
      </c>
      <c r="W2931" t="s">
        <v>72</v>
      </c>
      <c r="X2931"/>
      <c r="Y2931" t="s">
        <v>240</v>
      </c>
      <c r="Z2931" s="43" t="str">
        <f>Raw_data[[#This Row],[Month]]&amp;Raw_data[[#This Row],[Locations]]&amp;Raw_data[[#This Row],[Looker2]]</f>
        <v>45292Garden OaksRTC</v>
      </c>
      <c r="AA2931" s="44" t="str">
        <f>IFERROR(VLOOKUP(Raw_data[[#This Row],[Description]],'LU Table'!$A$1:$B$50,2,0),"")</f>
        <v>RTC</v>
      </c>
      <c r="AB2931" s="44" t="str">
        <f>TRIM(MID(Raw_data[[#This Row],[Location]],LEN("Positive Recovery- ")+1,LEN(Raw_data[[#This Row],[Location]])))</f>
        <v>Garden Oaks</v>
      </c>
      <c r="AC2931" s="45">
        <f t="shared" si="46"/>
        <v>45292</v>
      </c>
      <c r="AD2931" s="44" t="str">
        <f>VLOOKUP(Raw_data[[#This Row],[Locations]]&amp;Raw_data[[#This Row],[Looker2]],Category!A:E,5,0)</f>
        <v>Company Owned</v>
      </c>
      <c r="AE2931" s="44" t="str">
        <f>Raw_data[[#This Row],[Locations]]&amp;Raw_data[[#This Row],[Looker2]]</f>
        <v>Garden OaksRTC</v>
      </c>
    </row>
    <row r="2932" spans="1:31">
      <c r="A2932" s="15">
        <v>45320</v>
      </c>
      <c r="B2932" s="15">
        <v>45318</v>
      </c>
      <c r="C2932" t="s">
        <v>9</v>
      </c>
      <c r="D2932">
        <v>209312</v>
      </c>
      <c r="E2932" t="s">
        <v>1096</v>
      </c>
      <c r="F2932" t="s">
        <v>282</v>
      </c>
      <c r="G2932" t="s">
        <v>1097</v>
      </c>
      <c r="H2932" t="s">
        <v>627</v>
      </c>
      <c r="I2932" t="s">
        <v>232</v>
      </c>
      <c r="J2932" t="s">
        <v>94</v>
      </c>
      <c r="K2932" t="s">
        <v>16</v>
      </c>
      <c r="L2932" t="s">
        <v>130</v>
      </c>
      <c r="M2932">
        <v>1</v>
      </c>
      <c r="N2932" s="47">
        <v>495</v>
      </c>
      <c r="O2932" s="47">
        <v>0</v>
      </c>
      <c r="P2932" s="47">
        <v>0</v>
      </c>
      <c r="Q2932" s="47">
        <v>0</v>
      </c>
      <c r="R2932" s="47">
        <v>0</v>
      </c>
      <c r="S2932" s="47">
        <v>495</v>
      </c>
      <c r="T2932" s="47">
        <v>445.5</v>
      </c>
      <c r="U2932" s="47">
        <v>445.5</v>
      </c>
      <c r="V2932" t="s">
        <v>71</v>
      </c>
      <c r="W2932" t="s">
        <v>72</v>
      </c>
      <c r="X2932"/>
      <c r="Y2932" t="s">
        <v>240</v>
      </c>
      <c r="Z2932" s="43" t="str">
        <f>Raw_data[[#This Row],[Month]]&amp;Raw_data[[#This Row],[Locations]]&amp;Raw_data[[#This Row],[Looker2]]</f>
        <v>45292Garden OaksRTC</v>
      </c>
      <c r="AA2932" s="44" t="str">
        <f>IFERROR(VLOOKUP(Raw_data[[#This Row],[Description]],'LU Table'!$A$1:$B$50,2,0),"")</f>
        <v>RTC</v>
      </c>
      <c r="AB2932" s="44" t="str">
        <f>TRIM(MID(Raw_data[[#This Row],[Location]],LEN("Positive Recovery- ")+1,LEN(Raw_data[[#This Row],[Location]])))</f>
        <v>Garden Oaks</v>
      </c>
      <c r="AC2932" s="45">
        <f t="shared" si="46"/>
        <v>45292</v>
      </c>
      <c r="AD2932" s="44" t="str">
        <f>VLOOKUP(Raw_data[[#This Row],[Locations]]&amp;Raw_data[[#This Row],[Looker2]],Category!A:E,5,0)</f>
        <v>Company Owned</v>
      </c>
      <c r="AE2932" s="44" t="str">
        <f>Raw_data[[#This Row],[Locations]]&amp;Raw_data[[#This Row],[Looker2]]</f>
        <v>Garden OaksRTC</v>
      </c>
    </row>
    <row r="2933" spans="1:31">
      <c r="A2933" s="15">
        <v>45320</v>
      </c>
      <c r="B2933" s="15">
        <v>45318</v>
      </c>
      <c r="C2933" t="s">
        <v>9</v>
      </c>
      <c r="D2933">
        <v>209313</v>
      </c>
      <c r="E2933" t="s">
        <v>1046</v>
      </c>
      <c r="F2933" t="s">
        <v>1047</v>
      </c>
      <c r="G2933" t="s">
        <v>1048</v>
      </c>
      <c r="H2933" t="s">
        <v>164</v>
      </c>
      <c r="I2933"/>
      <c r="J2933" t="s">
        <v>88</v>
      </c>
      <c r="K2933" t="s">
        <v>57</v>
      </c>
      <c r="L2933" t="s">
        <v>131</v>
      </c>
      <c r="M2933">
        <v>1</v>
      </c>
      <c r="N2933" s="47">
        <v>400</v>
      </c>
      <c r="O2933" s="47">
        <v>0</v>
      </c>
      <c r="P2933" s="47">
        <v>0</v>
      </c>
      <c r="Q2933" s="47">
        <v>0</v>
      </c>
      <c r="R2933" s="47">
        <v>0</v>
      </c>
      <c r="S2933" s="47">
        <v>400</v>
      </c>
      <c r="T2933" s="47">
        <v>360</v>
      </c>
      <c r="U2933" s="47">
        <v>360</v>
      </c>
      <c r="V2933" t="s">
        <v>71</v>
      </c>
      <c r="W2933" t="s">
        <v>72</v>
      </c>
      <c r="X2933"/>
      <c r="Y2933" t="s">
        <v>240</v>
      </c>
      <c r="Z2933" s="43" t="str">
        <f>Raw_data[[#This Row],[Month]]&amp;Raw_data[[#This Row],[Locations]]&amp;Raw_data[[#This Row],[Looker2]]</f>
        <v>45292Hill CountryRTC</v>
      </c>
      <c r="AA2933" s="44" t="str">
        <f>IFERROR(VLOOKUP(Raw_data[[#This Row],[Description]],'LU Table'!$A$1:$B$50,2,0),"")</f>
        <v>RTC</v>
      </c>
      <c r="AB2933" s="44" t="str">
        <f>TRIM(MID(Raw_data[[#This Row],[Location]],LEN("Positive Recovery- ")+1,LEN(Raw_data[[#This Row],[Location]])))</f>
        <v>Hill Country</v>
      </c>
      <c r="AC2933" s="45">
        <f t="shared" si="46"/>
        <v>45292</v>
      </c>
      <c r="AD2933" s="44" t="str">
        <f>VLOOKUP(Raw_data[[#This Row],[Locations]]&amp;Raw_data[[#This Row],[Looker2]],Category!A:E,5,0)</f>
        <v>Company Owned</v>
      </c>
      <c r="AE2933" s="44" t="str">
        <f>Raw_data[[#This Row],[Locations]]&amp;Raw_data[[#This Row],[Looker2]]</f>
        <v>Hill CountryRTC</v>
      </c>
    </row>
    <row r="2934" spans="1:31">
      <c r="A2934" s="15">
        <v>45320</v>
      </c>
      <c r="B2934" s="15">
        <v>45318</v>
      </c>
      <c r="C2934" t="s">
        <v>9</v>
      </c>
      <c r="D2934">
        <v>209314</v>
      </c>
      <c r="E2934" t="s">
        <v>1076</v>
      </c>
      <c r="F2934" t="s">
        <v>1077</v>
      </c>
      <c r="G2934" t="s">
        <v>1078</v>
      </c>
      <c r="H2934" t="s">
        <v>151</v>
      </c>
      <c r="I2934" t="s">
        <v>232</v>
      </c>
      <c r="J2934" t="s">
        <v>89</v>
      </c>
      <c r="K2934" t="s">
        <v>16</v>
      </c>
      <c r="L2934" t="s">
        <v>131</v>
      </c>
      <c r="M2934">
        <v>1</v>
      </c>
      <c r="N2934" s="47">
        <v>425</v>
      </c>
      <c r="O2934" s="47">
        <v>0</v>
      </c>
      <c r="P2934" s="47">
        <v>0</v>
      </c>
      <c r="Q2934" s="47">
        <v>0</v>
      </c>
      <c r="R2934" s="47">
        <v>0</v>
      </c>
      <c r="S2934" s="47">
        <v>425</v>
      </c>
      <c r="T2934" s="47">
        <v>382.5</v>
      </c>
      <c r="U2934" s="47">
        <v>382.5</v>
      </c>
      <c r="V2934" t="s">
        <v>71</v>
      </c>
      <c r="W2934" t="s">
        <v>72</v>
      </c>
      <c r="X2934"/>
      <c r="Y2934" t="s">
        <v>240</v>
      </c>
      <c r="Z2934" s="43" t="str">
        <f>Raw_data[[#This Row],[Month]]&amp;Raw_data[[#This Row],[Locations]]&amp;Raw_data[[#This Row],[Looker2]]</f>
        <v>45292Garden OaksRTC</v>
      </c>
      <c r="AA2934" s="44" t="str">
        <f>IFERROR(VLOOKUP(Raw_data[[#This Row],[Description]],'LU Table'!$A$1:$B$50,2,0),"")</f>
        <v>RTC</v>
      </c>
      <c r="AB2934" s="44" t="str">
        <f>TRIM(MID(Raw_data[[#This Row],[Location]],LEN("Positive Recovery- ")+1,LEN(Raw_data[[#This Row],[Location]])))</f>
        <v>Garden Oaks</v>
      </c>
      <c r="AC2934" s="45">
        <f t="shared" si="46"/>
        <v>45292</v>
      </c>
      <c r="AD2934" s="44" t="str">
        <f>VLOOKUP(Raw_data[[#This Row],[Locations]]&amp;Raw_data[[#This Row],[Looker2]],Category!A:E,5,0)</f>
        <v>Company Owned</v>
      </c>
      <c r="AE2934" s="44" t="str">
        <f>Raw_data[[#This Row],[Locations]]&amp;Raw_data[[#This Row],[Looker2]]</f>
        <v>Garden OaksRTC</v>
      </c>
    </row>
    <row r="2935" spans="1:31">
      <c r="A2935" s="15">
        <v>45320</v>
      </c>
      <c r="B2935" s="15">
        <v>45318</v>
      </c>
      <c r="C2935" t="s">
        <v>9</v>
      </c>
      <c r="D2935">
        <v>209315</v>
      </c>
      <c r="E2935" t="s">
        <v>122</v>
      </c>
      <c r="F2935" t="s">
        <v>441</v>
      </c>
      <c r="G2935" t="s">
        <v>442</v>
      </c>
      <c r="H2935" t="s">
        <v>627</v>
      </c>
      <c r="I2935" t="s">
        <v>232</v>
      </c>
      <c r="J2935" t="s">
        <v>94</v>
      </c>
      <c r="K2935" t="s">
        <v>16</v>
      </c>
      <c r="L2935" t="s">
        <v>130</v>
      </c>
      <c r="M2935">
        <v>1</v>
      </c>
      <c r="N2935" s="47">
        <v>495</v>
      </c>
      <c r="O2935" s="47">
        <v>0</v>
      </c>
      <c r="P2935" s="47">
        <v>0</v>
      </c>
      <c r="Q2935" s="47">
        <v>0</v>
      </c>
      <c r="R2935" s="47">
        <v>0</v>
      </c>
      <c r="S2935" s="47">
        <v>495</v>
      </c>
      <c r="T2935" s="47">
        <v>445.5</v>
      </c>
      <c r="U2935" s="47">
        <v>445.5</v>
      </c>
      <c r="V2935" t="s">
        <v>71</v>
      </c>
      <c r="W2935" t="s">
        <v>72</v>
      </c>
      <c r="X2935"/>
      <c r="Y2935" t="s">
        <v>240</v>
      </c>
      <c r="Z2935" s="43" t="str">
        <f>Raw_data[[#This Row],[Month]]&amp;Raw_data[[#This Row],[Locations]]&amp;Raw_data[[#This Row],[Looker2]]</f>
        <v>45292Garden OaksRTC</v>
      </c>
      <c r="AA2935" s="44" t="str">
        <f>IFERROR(VLOOKUP(Raw_data[[#This Row],[Description]],'LU Table'!$A$1:$B$50,2,0),"")</f>
        <v>RTC</v>
      </c>
      <c r="AB2935" s="44" t="str">
        <f>TRIM(MID(Raw_data[[#This Row],[Location]],LEN("Positive Recovery- ")+1,LEN(Raw_data[[#This Row],[Location]])))</f>
        <v>Garden Oaks</v>
      </c>
      <c r="AC2935" s="45">
        <f t="shared" si="46"/>
        <v>45292</v>
      </c>
      <c r="AD2935" s="44" t="str">
        <f>VLOOKUP(Raw_data[[#This Row],[Locations]]&amp;Raw_data[[#This Row],[Looker2]],Category!A:E,5,0)</f>
        <v>Company Owned</v>
      </c>
      <c r="AE2935" s="44" t="str">
        <f>Raw_data[[#This Row],[Locations]]&amp;Raw_data[[#This Row],[Looker2]]</f>
        <v>Garden OaksRTC</v>
      </c>
    </row>
    <row r="2936" spans="1:31">
      <c r="A2936" s="15">
        <v>45320</v>
      </c>
      <c r="B2936" s="15">
        <v>45318</v>
      </c>
      <c r="C2936" t="s">
        <v>9</v>
      </c>
      <c r="D2936">
        <v>209316</v>
      </c>
      <c r="E2936" t="s">
        <v>691</v>
      </c>
      <c r="F2936" t="s">
        <v>314</v>
      </c>
      <c r="G2936" t="s">
        <v>692</v>
      </c>
      <c r="H2936" t="s">
        <v>627</v>
      </c>
      <c r="I2936" t="s">
        <v>232</v>
      </c>
      <c r="J2936" t="s">
        <v>94</v>
      </c>
      <c r="K2936" t="s">
        <v>107</v>
      </c>
      <c r="L2936" t="s">
        <v>130</v>
      </c>
      <c r="M2936">
        <v>1</v>
      </c>
      <c r="N2936" s="47">
        <v>495</v>
      </c>
      <c r="O2936" s="47">
        <v>0</v>
      </c>
      <c r="P2936" s="47">
        <v>0</v>
      </c>
      <c r="Q2936" s="47">
        <v>0</v>
      </c>
      <c r="R2936" s="47">
        <v>0</v>
      </c>
      <c r="S2936" s="47">
        <v>495</v>
      </c>
      <c r="T2936" s="47">
        <v>445.5</v>
      </c>
      <c r="U2936" s="47">
        <v>445.5</v>
      </c>
      <c r="V2936" t="s">
        <v>71</v>
      </c>
      <c r="W2936" t="s">
        <v>72</v>
      </c>
      <c r="X2936"/>
      <c r="Y2936" t="s">
        <v>240</v>
      </c>
      <c r="Z2936" s="43" t="str">
        <f>Raw_data[[#This Row],[Month]]&amp;Raw_data[[#This Row],[Locations]]&amp;Raw_data[[#This Row],[Looker2]]</f>
        <v>45292Dallas Ft WorthRTC</v>
      </c>
      <c r="AA2936" s="44" t="str">
        <f>IFERROR(VLOOKUP(Raw_data[[#This Row],[Description]],'LU Table'!$A$1:$B$50,2,0),"")</f>
        <v>RTC</v>
      </c>
      <c r="AB2936" s="44" t="str">
        <f>TRIM(MID(Raw_data[[#This Row],[Location]],LEN("Positive Recovery- ")+1,LEN(Raw_data[[#This Row],[Location]])))</f>
        <v>Dallas Ft Worth</v>
      </c>
      <c r="AC2936" s="45">
        <f t="shared" si="46"/>
        <v>45292</v>
      </c>
      <c r="AD2936" s="44" t="str">
        <f>VLOOKUP(Raw_data[[#This Row],[Locations]]&amp;Raw_data[[#This Row],[Looker2]],Category!A:E,5,0)</f>
        <v>Company Owned</v>
      </c>
      <c r="AE2936" s="44" t="str">
        <f>Raw_data[[#This Row],[Locations]]&amp;Raw_data[[#This Row],[Looker2]]</f>
        <v>Dallas Ft WorthRTC</v>
      </c>
    </row>
    <row r="2937" spans="1:31">
      <c r="A2937" s="15">
        <v>45320</v>
      </c>
      <c r="B2937" s="15">
        <v>45318</v>
      </c>
      <c r="C2937" t="s">
        <v>9</v>
      </c>
      <c r="D2937">
        <v>209317</v>
      </c>
      <c r="E2937" t="s">
        <v>1118</v>
      </c>
      <c r="F2937" t="s">
        <v>351</v>
      </c>
      <c r="G2937" t="s">
        <v>1119</v>
      </c>
      <c r="H2937" t="s">
        <v>164</v>
      </c>
      <c r="I2937" t="s">
        <v>232</v>
      </c>
      <c r="J2937" t="s">
        <v>88</v>
      </c>
      <c r="K2937" t="s">
        <v>16</v>
      </c>
      <c r="L2937" t="s">
        <v>130</v>
      </c>
      <c r="M2937">
        <v>1</v>
      </c>
      <c r="N2937" s="47">
        <v>400</v>
      </c>
      <c r="O2937" s="47">
        <v>0</v>
      </c>
      <c r="P2937" s="47">
        <v>0</v>
      </c>
      <c r="Q2937" s="47">
        <v>0</v>
      </c>
      <c r="R2937" s="47">
        <v>0</v>
      </c>
      <c r="S2937" s="47">
        <v>400</v>
      </c>
      <c r="T2937" s="47">
        <v>360</v>
      </c>
      <c r="U2937" s="47">
        <v>360</v>
      </c>
      <c r="V2937" t="s">
        <v>71</v>
      </c>
      <c r="W2937" t="s">
        <v>72</v>
      </c>
      <c r="X2937"/>
      <c r="Y2937" t="s">
        <v>240</v>
      </c>
      <c r="Z2937" s="43" t="str">
        <f>Raw_data[[#This Row],[Month]]&amp;Raw_data[[#This Row],[Locations]]&amp;Raw_data[[#This Row],[Looker2]]</f>
        <v>45292Garden OaksRTC</v>
      </c>
      <c r="AA2937" s="44" t="str">
        <f>IFERROR(VLOOKUP(Raw_data[[#This Row],[Description]],'LU Table'!$A$1:$B$50,2,0),"")</f>
        <v>RTC</v>
      </c>
      <c r="AB2937" s="44" t="str">
        <f>TRIM(MID(Raw_data[[#This Row],[Location]],LEN("Positive Recovery- ")+1,LEN(Raw_data[[#This Row],[Location]])))</f>
        <v>Garden Oaks</v>
      </c>
      <c r="AC2937" s="45">
        <f t="shared" si="46"/>
        <v>45292</v>
      </c>
      <c r="AD2937" s="44" t="str">
        <f>VLOOKUP(Raw_data[[#This Row],[Locations]]&amp;Raw_data[[#This Row],[Looker2]],Category!A:E,5,0)</f>
        <v>Company Owned</v>
      </c>
      <c r="AE2937" s="44" t="str">
        <f>Raw_data[[#This Row],[Locations]]&amp;Raw_data[[#This Row],[Looker2]]</f>
        <v>Garden OaksRTC</v>
      </c>
    </row>
    <row r="2938" spans="1:31">
      <c r="A2938" s="15">
        <v>45320</v>
      </c>
      <c r="B2938" s="15">
        <v>45318</v>
      </c>
      <c r="C2938" t="s">
        <v>9</v>
      </c>
      <c r="D2938">
        <v>209318</v>
      </c>
      <c r="E2938" t="s">
        <v>997</v>
      </c>
      <c r="F2938" t="s">
        <v>351</v>
      </c>
      <c r="G2938" t="s">
        <v>408</v>
      </c>
      <c r="H2938" t="s">
        <v>151</v>
      </c>
      <c r="I2938" t="s">
        <v>232</v>
      </c>
      <c r="J2938" t="s">
        <v>806</v>
      </c>
      <c r="K2938" t="s">
        <v>107</v>
      </c>
      <c r="L2938" t="s">
        <v>130</v>
      </c>
      <c r="M2938">
        <v>1</v>
      </c>
      <c r="N2938" s="47">
        <v>470</v>
      </c>
      <c r="O2938" s="47">
        <v>0</v>
      </c>
      <c r="P2938" s="47">
        <v>0</v>
      </c>
      <c r="Q2938" s="47">
        <v>0</v>
      </c>
      <c r="R2938" s="47">
        <v>0</v>
      </c>
      <c r="S2938" s="47">
        <v>470</v>
      </c>
      <c r="T2938" s="47">
        <v>423</v>
      </c>
      <c r="U2938" s="47">
        <v>423</v>
      </c>
      <c r="V2938" t="s">
        <v>71</v>
      </c>
      <c r="W2938" t="s">
        <v>72</v>
      </c>
      <c r="X2938"/>
      <c r="Y2938" t="s">
        <v>240</v>
      </c>
      <c r="Z2938" s="43" t="str">
        <f>Raw_data[[#This Row],[Month]]&amp;Raw_data[[#This Row],[Locations]]&amp;Raw_data[[#This Row],[Looker2]]</f>
        <v>45292Dallas Ft WorthRTC</v>
      </c>
      <c r="AA2938" s="44" t="str">
        <f>IFERROR(VLOOKUP(Raw_data[[#This Row],[Description]],'LU Table'!$A$1:$B$50,2,0),"")</f>
        <v>RTC</v>
      </c>
      <c r="AB2938" s="44" t="str">
        <f>TRIM(MID(Raw_data[[#This Row],[Location]],LEN("Positive Recovery- ")+1,LEN(Raw_data[[#This Row],[Location]])))</f>
        <v>Dallas Ft Worth</v>
      </c>
      <c r="AC2938" s="45">
        <f t="shared" si="46"/>
        <v>45292</v>
      </c>
      <c r="AD2938" s="44" t="str">
        <f>VLOOKUP(Raw_data[[#This Row],[Locations]]&amp;Raw_data[[#This Row],[Looker2]],Category!A:E,5,0)</f>
        <v>Company Owned</v>
      </c>
      <c r="AE2938" s="44" t="str">
        <f>Raw_data[[#This Row],[Locations]]&amp;Raw_data[[#This Row],[Looker2]]</f>
        <v>Dallas Ft WorthRTC</v>
      </c>
    </row>
    <row r="2939" spans="1:31">
      <c r="A2939" s="15">
        <v>45320</v>
      </c>
      <c r="B2939" s="15">
        <v>45318</v>
      </c>
      <c r="C2939" t="s">
        <v>9</v>
      </c>
      <c r="D2939">
        <v>209320</v>
      </c>
      <c r="E2939" t="s">
        <v>969</v>
      </c>
      <c r="F2939" t="s">
        <v>307</v>
      </c>
      <c r="G2939" t="s">
        <v>276</v>
      </c>
      <c r="H2939" t="s">
        <v>173</v>
      </c>
      <c r="I2939" t="s">
        <v>232</v>
      </c>
      <c r="J2939" t="s">
        <v>96</v>
      </c>
      <c r="K2939" t="s">
        <v>107</v>
      </c>
      <c r="L2939" t="s">
        <v>130</v>
      </c>
      <c r="M2939">
        <v>1</v>
      </c>
      <c r="N2939" s="47">
        <v>364</v>
      </c>
      <c r="O2939" s="47">
        <v>0</v>
      </c>
      <c r="P2939" s="47">
        <v>0</v>
      </c>
      <c r="Q2939" s="47">
        <v>0</v>
      </c>
      <c r="R2939" s="47">
        <v>0</v>
      </c>
      <c r="S2939" s="47">
        <v>364</v>
      </c>
      <c r="T2939" s="47">
        <v>327.60000000000002</v>
      </c>
      <c r="U2939" s="47">
        <v>327.60000000000002</v>
      </c>
      <c r="V2939" t="s">
        <v>71</v>
      </c>
      <c r="W2939" t="s">
        <v>72</v>
      </c>
      <c r="X2939"/>
      <c r="Y2939" t="s">
        <v>240</v>
      </c>
      <c r="Z2939" s="43" t="str">
        <f>Raw_data[[#This Row],[Month]]&amp;Raw_data[[#This Row],[Locations]]&amp;Raw_data[[#This Row],[Looker2]]</f>
        <v>45292Dallas Ft WorthRTC</v>
      </c>
      <c r="AA2939" s="44" t="str">
        <f>IFERROR(VLOOKUP(Raw_data[[#This Row],[Description]],'LU Table'!$A$1:$B$50,2,0),"")</f>
        <v>RTC</v>
      </c>
      <c r="AB2939" s="44" t="str">
        <f>TRIM(MID(Raw_data[[#This Row],[Location]],LEN("Positive Recovery- ")+1,LEN(Raw_data[[#This Row],[Location]])))</f>
        <v>Dallas Ft Worth</v>
      </c>
      <c r="AC2939" s="45">
        <f t="shared" si="46"/>
        <v>45292</v>
      </c>
      <c r="AD2939" s="44" t="str">
        <f>VLOOKUP(Raw_data[[#This Row],[Locations]]&amp;Raw_data[[#This Row],[Looker2]],Category!A:E,5,0)</f>
        <v>Company Owned</v>
      </c>
      <c r="AE2939" s="44" t="str">
        <f>Raw_data[[#This Row],[Locations]]&amp;Raw_data[[#This Row],[Looker2]]</f>
        <v>Dallas Ft WorthRTC</v>
      </c>
    </row>
    <row r="2940" spans="1:31">
      <c r="A2940" s="15">
        <v>45320</v>
      </c>
      <c r="B2940" s="15">
        <v>45318</v>
      </c>
      <c r="C2940" t="s">
        <v>9</v>
      </c>
      <c r="D2940">
        <v>209321</v>
      </c>
      <c r="E2940" t="s">
        <v>1079</v>
      </c>
      <c r="F2940" t="s">
        <v>1080</v>
      </c>
      <c r="G2940" t="s">
        <v>1081</v>
      </c>
      <c r="H2940" t="s">
        <v>154</v>
      </c>
      <c r="I2940" t="s">
        <v>232</v>
      </c>
      <c r="J2940" t="s">
        <v>93</v>
      </c>
      <c r="K2940" t="s">
        <v>107</v>
      </c>
      <c r="L2940" t="s">
        <v>131</v>
      </c>
      <c r="M2940">
        <v>1</v>
      </c>
      <c r="N2940" s="47">
        <v>530</v>
      </c>
      <c r="O2940" s="47">
        <v>0</v>
      </c>
      <c r="P2940" s="47">
        <v>0</v>
      </c>
      <c r="Q2940" s="47">
        <v>0</v>
      </c>
      <c r="R2940" s="47">
        <v>0</v>
      </c>
      <c r="S2940" s="47">
        <v>0</v>
      </c>
      <c r="T2940" s="47">
        <v>477</v>
      </c>
      <c r="U2940" s="47">
        <v>-53</v>
      </c>
      <c r="V2940" t="s">
        <v>71</v>
      </c>
      <c r="W2940" t="s">
        <v>72</v>
      </c>
      <c r="X2940"/>
      <c r="Y2940" t="s">
        <v>240</v>
      </c>
      <c r="Z2940" s="43" t="str">
        <f>Raw_data[[#This Row],[Month]]&amp;Raw_data[[#This Row],[Locations]]&amp;Raw_data[[#This Row],[Looker2]]</f>
        <v>45292Dallas Ft WorthRTC</v>
      </c>
      <c r="AA2940" s="44" t="str">
        <f>IFERROR(VLOOKUP(Raw_data[[#This Row],[Description]],'LU Table'!$A$1:$B$50,2,0),"")</f>
        <v>RTC</v>
      </c>
      <c r="AB2940" s="44" t="str">
        <f>TRIM(MID(Raw_data[[#This Row],[Location]],LEN("Positive Recovery- ")+1,LEN(Raw_data[[#This Row],[Location]])))</f>
        <v>Dallas Ft Worth</v>
      </c>
      <c r="AC2940" s="45">
        <f t="shared" si="46"/>
        <v>45292</v>
      </c>
      <c r="AD2940" s="44" t="str">
        <f>VLOOKUP(Raw_data[[#This Row],[Locations]]&amp;Raw_data[[#This Row],[Looker2]],Category!A:E,5,0)</f>
        <v>Company Owned</v>
      </c>
      <c r="AE2940" s="44" t="str">
        <f>Raw_data[[#This Row],[Locations]]&amp;Raw_data[[#This Row],[Looker2]]</f>
        <v>Dallas Ft WorthRTC</v>
      </c>
    </row>
    <row r="2941" spans="1:31">
      <c r="A2941" s="15">
        <v>45320</v>
      </c>
      <c r="B2941" s="15">
        <v>45318</v>
      </c>
      <c r="C2941" t="s">
        <v>9</v>
      </c>
      <c r="D2941">
        <v>209322</v>
      </c>
      <c r="E2941" t="s">
        <v>695</v>
      </c>
      <c r="F2941" t="s">
        <v>1120</v>
      </c>
      <c r="G2941" t="s">
        <v>696</v>
      </c>
      <c r="H2941" t="s">
        <v>151</v>
      </c>
      <c r="I2941" t="s">
        <v>232</v>
      </c>
      <c r="J2941" t="s">
        <v>87</v>
      </c>
      <c r="K2941" t="s">
        <v>57</v>
      </c>
      <c r="L2941" t="s">
        <v>130</v>
      </c>
      <c r="M2941">
        <v>1</v>
      </c>
      <c r="N2941" s="47">
        <v>470</v>
      </c>
      <c r="O2941" s="47">
        <v>0</v>
      </c>
      <c r="P2941" s="47">
        <v>0</v>
      </c>
      <c r="Q2941" s="47">
        <v>0</v>
      </c>
      <c r="R2941" s="47">
        <v>0</v>
      </c>
      <c r="S2941" s="47">
        <v>470</v>
      </c>
      <c r="T2941" s="47">
        <v>423</v>
      </c>
      <c r="U2941" s="47">
        <v>423</v>
      </c>
      <c r="V2941" t="s">
        <v>71</v>
      </c>
      <c r="W2941" t="s">
        <v>72</v>
      </c>
      <c r="X2941"/>
      <c r="Y2941" t="s">
        <v>240</v>
      </c>
      <c r="Z2941" s="43" t="str">
        <f>Raw_data[[#This Row],[Month]]&amp;Raw_data[[#This Row],[Locations]]&amp;Raw_data[[#This Row],[Looker2]]</f>
        <v>45292Hill CountryRTC</v>
      </c>
      <c r="AA2941" s="44" t="str">
        <f>IFERROR(VLOOKUP(Raw_data[[#This Row],[Description]],'LU Table'!$A$1:$B$50,2,0),"")</f>
        <v>RTC</v>
      </c>
      <c r="AB2941" s="44" t="str">
        <f>TRIM(MID(Raw_data[[#This Row],[Location]],LEN("Positive Recovery- ")+1,LEN(Raw_data[[#This Row],[Location]])))</f>
        <v>Hill Country</v>
      </c>
      <c r="AC2941" s="45">
        <f t="shared" si="46"/>
        <v>45292</v>
      </c>
      <c r="AD2941" s="44" t="str">
        <f>VLOOKUP(Raw_data[[#This Row],[Locations]]&amp;Raw_data[[#This Row],[Looker2]],Category!A:E,5,0)</f>
        <v>Company Owned</v>
      </c>
      <c r="AE2941" s="44" t="str">
        <f>Raw_data[[#This Row],[Locations]]&amp;Raw_data[[#This Row],[Looker2]]</f>
        <v>Hill CountryRTC</v>
      </c>
    </row>
    <row r="2942" spans="1:31">
      <c r="A2942" s="15">
        <v>45320</v>
      </c>
      <c r="B2942" s="15">
        <v>45318</v>
      </c>
      <c r="C2942" t="s">
        <v>9</v>
      </c>
      <c r="D2942">
        <v>209323</v>
      </c>
      <c r="E2942" t="s">
        <v>1006</v>
      </c>
      <c r="F2942" t="s">
        <v>362</v>
      </c>
      <c r="G2942" t="s">
        <v>728</v>
      </c>
      <c r="H2942" t="s">
        <v>151</v>
      </c>
      <c r="I2942" t="s">
        <v>232</v>
      </c>
      <c r="J2942" t="s">
        <v>87</v>
      </c>
      <c r="K2942" t="s">
        <v>57</v>
      </c>
      <c r="L2942" t="s">
        <v>131</v>
      </c>
      <c r="M2942">
        <v>1</v>
      </c>
      <c r="N2942" s="47">
        <v>470</v>
      </c>
      <c r="O2942" s="47">
        <v>0</v>
      </c>
      <c r="P2942" s="47">
        <v>0</v>
      </c>
      <c r="Q2942" s="47">
        <v>0</v>
      </c>
      <c r="R2942" s="47">
        <v>0</v>
      </c>
      <c r="S2942" s="47">
        <v>470</v>
      </c>
      <c r="T2942" s="47">
        <v>423</v>
      </c>
      <c r="U2942" s="47">
        <v>423</v>
      </c>
      <c r="V2942" t="s">
        <v>71</v>
      </c>
      <c r="W2942" t="s">
        <v>72</v>
      </c>
      <c r="X2942"/>
      <c r="Y2942" t="s">
        <v>240</v>
      </c>
      <c r="Z2942" s="43" t="str">
        <f>Raw_data[[#This Row],[Month]]&amp;Raw_data[[#This Row],[Locations]]&amp;Raw_data[[#This Row],[Looker2]]</f>
        <v>45292Hill CountryRTC</v>
      </c>
      <c r="AA2942" s="44" t="str">
        <f>IFERROR(VLOOKUP(Raw_data[[#This Row],[Description]],'LU Table'!$A$1:$B$50,2,0),"")</f>
        <v>RTC</v>
      </c>
      <c r="AB2942" s="44" t="str">
        <f>TRIM(MID(Raw_data[[#This Row],[Location]],LEN("Positive Recovery- ")+1,LEN(Raw_data[[#This Row],[Location]])))</f>
        <v>Hill Country</v>
      </c>
      <c r="AC2942" s="45">
        <f t="shared" si="46"/>
        <v>45292</v>
      </c>
      <c r="AD2942" s="44" t="str">
        <f>VLOOKUP(Raw_data[[#This Row],[Locations]]&amp;Raw_data[[#This Row],[Looker2]],Category!A:E,5,0)</f>
        <v>Company Owned</v>
      </c>
      <c r="AE2942" s="44" t="str">
        <f>Raw_data[[#This Row],[Locations]]&amp;Raw_data[[#This Row],[Looker2]]</f>
        <v>Hill CountryRTC</v>
      </c>
    </row>
    <row r="2943" spans="1:31">
      <c r="A2943" s="15">
        <v>45320</v>
      </c>
      <c r="B2943" s="15">
        <v>45318</v>
      </c>
      <c r="C2943" t="s">
        <v>9</v>
      </c>
      <c r="D2943">
        <v>209324</v>
      </c>
      <c r="E2943" t="s">
        <v>1123</v>
      </c>
      <c r="F2943" t="s">
        <v>1124</v>
      </c>
      <c r="G2943" t="s">
        <v>632</v>
      </c>
      <c r="H2943" t="s">
        <v>151</v>
      </c>
      <c r="I2943" t="s">
        <v>232</v>
      </c>
      <c r="J2943" t="s">
        <v>17</v>
      </c>
      <c r="K2943" t="s">
        <v>16</v>
      </c>
      <c r="L2943" t="s">
        <v>131</v>
      </c>
      <c r="M2943">
        <v>1</v>
      </c>
      <c r="N2943" s="47">
        <v>400</v>
      </c>
      <c r="O2943" s="47">
        <v>0</v>
      </c>
      <c r="P2943" s="47">
        <v>0</v>
      </c>
      <c r="Q2943" s="47">
        <v>0</v>
      </c>
      <c r="R2943" s="47">
        <v>0</v>
      </c>
      <c r="S2943" s="47">
        <v>0</v>
      </c>
      <c r="T2943" s="47">
        <v>400</v>
      </c>
      <c r="U2943" s="47">
        <v>0</v>
      </c>
      <c r="V2943" t="s">
        <v>71</v>
      </c>
      <c r="W2943" t="s">
        <v>72</v>
      </c>
      <c r="X2943"/>
      <c r="Y2943" t="s">
        <v>240</v>
      </c>
      <c r="Z2943" s="43" t="str">
        <f>Raw_data[[#This Row],[Month]]&amp;Raw_data[[#This Row],[Locations]]&amp;Raw_data[[#This Row],[Looker2]]</f>
        <v>45292Garden OaksRTC</v>
      </c>
      <c r="AA2943" s="44" t="str">
        <f>IFERROR(VLOOKUP(Raw_data[[#This Row],[Description]],'LU Table'!$A$1:$B$50,2,0),"")</f>
        <v>RTC</v>
      </c>
      <c r="AB2943" s="44" t="str">
        <f>TRIM(MID(Raw_data[[#This Row],[Location]],LEN("Positive Recovery- ")+1,LEN(Raw_data[[#This Row],[Location]])))</f>
        <v>Garden Oaks</v>
      </c>
      <c r="AC2943" s="45">
        <f t="shared" si="46"/>
        <v>45292</v>
      </c>
      <c r="AD2943" s="44" t="str">
        <f>VLOOKUP(Raw_data[[#This Row],[Locations]]&amp;Raw_data[[#This Row],[Looker2]],Category!A:E,5,0)</f>
        <v>Company Owned</v>
      </c>
      <c r="AE2943" s="44" t="str">
        <f>Raw_data[[#This Row],[Locations]]&amp;Raw_data[[#This Row],[Looker2]]</f>
        <v>Garden OaksRTC</v>
      </c>
    </row>
    <row r="2944" spans="1:31">
      <c r="A2944" s="15">
        <v>45320</v>
      </c>
      <c r="B2944" s="15">
        <v>45318</v>
      </c>
      <c r="C2944" t="s">
        <v>9</v>
      </c>
      <c r="D2944">
        <v>209325</v>
      </c>
      <c r="E2944" t="s">
        <v>712</v>
      </c>
      <c r="F2944" t="s">
        <v>713</v>
      </c>
      <c r="G2944" t="s">
        <v>353</v>
      </c>
      <c r="H2944" t="s">
        <v>154</v>
      </c>
      <c r="I2944" t="s">
        <v>232</v>
      </c>
      <c r="J2944" t="s">
        <v>93</v>
      </c>
      <c r="K2944" t="s">
        <v>107</v>
      </c>
      <c r="L2944" t="s">
        <v>130</v>
      </c>
      <c r="M2944">
        <v>1</v>
      </c>
      <c r="N2944" s="47">
        <v>530</v>
      </c>
      <c r="O2944" s="47">
        <v>0</v>
      </c>
      <c r="P2944" s="47">
        <v>0</v>
      </c>
      <c r="Q2944" s="47">
        <v>0</v>
      </c>
      <c r="R2944" s="47">
        <v>0</v>
      </c>
      <c r="S2944" s="47">
        <v>0</v>
      </c>
      <c r="T2944" s="47">
        <v>477</v>
      </c>
      <c r="U2944" s="47">
        <v>-53</v>
      </c>
      <c r="V2944" t="s">
        <v>71</v>
      </c>
      <c r="W2944" t="s">
        <v>72</v>
      </c>
      <c r="X2944"/>
      <c r="Y2944" t="s">
        <v>240</v>
      </c>
      <c r="Z2944" s="43" t="str">
        <f>Raw_data[[#This Row],[Month]]&amp;Raw_data[[#This Row],[Locations]]&amp;Raw_data[[#This Row],[Looker2]]</f>
        <v>45292Dallas Ft WorthRTC</v>
      </c>
      <c r="AA2944" s="44" t="str">
        <f>IFERROR(VLOOKUP(Raw_data[[#This Row],[Description]],'LU Table'!$A$1:$B$50,2,0),"")</f>
        <v>RTC</v>
      </c>
      <c r="AB2944" s="44" t="str">
        <f>TRIM(MID(Raw_data[[#This Row],[Location]],LEN("Positive Recovery- ")+1,LEN(Raw_data[[#This Row],[Location]])))</f>
        <v>Dallas Ft Worth</v>
      </c>
      <c r="AC2944" s="45">
        <f t="shared" si="46"/>
        <v>45292</v>
      </c>
      <c r="AD2944" s="44" t="str">
        <f>VLOOKUP(Raw_data[[#This Row],[Locations]]&amp;Raw_data[[#This Row],[Looker2]],Category!A:E,5,0)</f>
        <v>Company Owned</v>
      </c>
      <c r="AE2944" s="44" t="str">
        <f>Raw_data[[#This Row],[Locations]]&amp;Raw_data[[#This Row],[Looker2]]</f>
        <v>Dallas Ft WorthRTC</v>
      </c>
    </row>
    <row r="2945" spans="1:31">
      <c r="A2945" s="15">
        <v>45320</v>
      </c>
      <c r="B2945" s="15">
        <v>45318</v>
      </c>
      <c r="C2945" t="s">
        <v>9</v>
      </c>
      <c r="D2945">
        <v>209326</v>
      </c>
      <c r="E2945" t="s">
        <v>759</v>
      </c>
      <c r="F2945" t="s">
        <v>760</v>
      </c>
      <c r="G2945" t="s">
        <v>761</v>
      </c>
      <c r="H2945" t="s">
        <v>151</v>
      </c>
      <c r="I2945" t="s">
        <v>232</v>
      </c>
      <c r="J2945" t="s">
        <v>931</v>
      </c>
      <c r="K2945" t="s">
        <v>107</v>
      </c>
      <c r="L2945" t="s">
        <v>130</v>
      </c>
      <c r="M2945">
        <v>1</v>
      </c>
      <c r="N2945" s="47">
        <v>520</v>
      </c>
      <c r="O2945" s="47">
        <v>0</v>
      </c>
      <c r="P2945" s="47">
        <v>0</v>
      </c>
      <c r="Q2945" s="47">
        <v>0</v>
      </c>
      <c r="R2945" s="47">
        <v>0</v>
      </c>
      <c r="S2945" s="47">
        <v>520</v>
      </c>
      <c r="T2945" s="47">
        <v>468</v>
      </c>
      <c r="U2945" s="47">
        <v>468</v>
      </c>
      <c r="V2945" t="s">
        <v>71</v>
      </c>
      <c r="W2945" t="s">
        <v>72</v>
      </c>
      <c r="X2945"/>
      <c r="Y2945" t="s">
        <v>240</v>
      </c>
      <c r="Z2945" s="43" t="str">
        <f>Raw_data[[#This Row],[Month]]&amp;Raw_data[[#This Row],[Locations]]&amp;Raw_data[[#This Row],[Looker2]]</f>
        <v>45292Dallas Ft WorthRTC</v>
      </c>
      <c r="AA2945" s="44" t="str">
        <f>IFERROR(VLOOKUP(Raw_data[[#This Row],[Description]],'LU Table'!$A$1:$B$50,2,0),"")</f>
        <v>RTC</v>
      </c>
      <c r="AB2945" s="44" t="str">
        <f>TRIM(MID(Raw_data[[#This Row],[Location]],LEN("Positive Recovery- ")+1,LEN(Raw_data[[#This Row],[Location]])))</f>
        <v>Dallas Ft Worth</v>
      </c>
      <c r="AC2945" s="45">
        <f t="shared" si="46"/>
        <v>45292</v>
      </c>
      <c r="AD2945" s="44" t="str">
        <f>VLOOKUP(Raw_data[[#This Row],[Locations]]&amp;Raw_data[[#This Row],[Looker2]],Category!A:E,5,0)</f>
        <v>Company Owned</v>
      </c>
      <c r="AE2945" s="44" t="str">
        <f>Raw_data[[#This Row],[Locations]]&amp;Raw_data[[#This Row],[Looker2]]</f>
        <v>Dallas Ft WorthRTC</v>
      </c>
    </row>
    <row r="2946" spans="1:31">
      <c r="A2946" s="15">
        <v>45320</v>
      </c>
      <c r="B2946" s="15">
        <v>45318</v>
      </c>
      <c r="C2946" t="s">
        <v>9</v>
      </c>
      <c r="D2946">
        <v>209328</v>
      </c>
      <c r="E2946" t="s">
        <v>678</v>
      </c>
      <c r="F2946" t="s">
        <v>304</v>
      </c>
      <c r="G2946" t="s">
        <v>679</v>
      </c>
      <c r="H2946" t="s">
        <v>155</v>
      </c>
      <c r="I2946" t="s">
        <v>232</v>
      </c>
      <c r="J2946" t="s">
        <v>17</v>
      </c>
      <c r="K2946" t="s">
        <v>57</v>
      </c>
      <c r="L2946" t="s">
        <v>130</v>
      </c>
      <c r="M2946">
        <v>1</v>
      </c>
      <c r="N2946" s="47">
        <v>750</v>
      </c>
      <c r="O2946" s="47">
        <v>0</v>
      </c>
      <c r="P2946" s="47">
        <v>0</v>
      </c>
      <c r="Q2946" s="47">
        <v>0</v>
      </c>
      <c r="R2946" s="47">
        <v>0</v>
      </c>
      <c r="S2946" s="47">
        <v>0</v>
      </c>
      <c r="T2946" s="47">
        <v>750</v>
      </c>
      <c r="U2946" s="47">
        <v>0</v>
      </c>
      <c r="V2946" t="s">
        <v>71</v>
      </c>
      <c r="W2946" t="s">
        <v>72</v>
      </c>
      <c r="X2946"/>
      <c r="Y2946" t="s">
        <v>240</v>
      </c>
      <c r="Z2946" s="43" t="str">
        <f>Raw_data[[#This Row],[Month]]&amp;Raw_data[[#This Row],[Locations]]&amp;Raw_data[[#This Row],[Looker2]]</f>
        <v>45292Hill CountryDetox</v>
      </c>
      <c r="AA2946" s="44" t="str">
        <f>IFERROR(VLOOKUP(Raw_data[[#This Row],[Description]],'LU Table'!$A$1:$B$50,2,0),"")</f>
        <v>Detox</v>
      </c>
      <c r="AB2946" s="44" t="str">
        <f>TRIM(MID(Raw_data[[#This Row],[Location]],LEN("Positive Recovery- ")+1,LEN(Raw_data[[#This Row],[Location]])))</f>
        <v>Hill Country</v>
      </c>
      <c r="AC2946" s="45">
        <f t="shared" si="46"/>
        <v>45292</v>
      </c>
      <c r="AD2946" s="44" t="str">
        <f>VLOOKUP(Raw_data[[#This Row],[Locations]]&amp;Raw_data[[#This Row],[Looker2]],Category!A:E,5,0)</f>
        <v>Company Owned</v>
      </c>
      <c r="AE2946" s="44" t="str">
        <f>Raw_data[[#This Row],[Locations]]&amp;Raw_data[[#This Row],[Looker2]]</f>
        <v>Hill CountryDetox</v>
      </c>
    </row>
    <row r="2947" spans="1:31">
      <c r="A2947" s="15">
        <v>45320</v>
      </c>
      <c r="B2947" s="15">
        <v>45318</v>
      </c>
      <c r="C2947" t="s">
        <v>9</v>
      </c>
      <c r="D2947">
        <v>209671</v>
      </c>
      <c r="E2947" t="s">
        <v>1193</v>
      </c>
      <c r="F2947" t="s">
        <v>426</v>
      </c>
      <c r="G2947" t="s">
        <v>430</v>
      </c>
      <c r="H2947" t="s">
        <v>155</v>
      </c>
      <c r="I2947" t="s">
        <v>232</v>
      </c>
      <c r="J2947" t="s">
        <v>95</v>
      </c>
      <c r="K2947" t="s">
        <v>16</v>
      </c>
      <c r="L2947" t="s">
        <v>130</v>
      </c>
      <c r="M2947">
        <v>2</v>
      </c>
      <c r="N2947" s="47">
        <v>1160</v>
      </c>
      <c r="O2947" s="47">
        <v>0</v>
      </c>
      <c r="P2947" s="47">
        <v>0</v>
      </c>
      <c r="Q2947" s="47">
        <v>0</v>
      </c>
      <c r="R2947" s="47">
        <v>0</v>
      </c>
      <c r="S2947" s="47">
        <v>0</v>
      </c>
      <c r="T2947" s="47">
        <v>1044</v>
      </c>
      <c r="U2947" s="47">
        <v>174</v>
      </c>
      <c r="V2947" t="s">
        <v>71</v>
      </c>
      <c r="W2947" t="s">
        <v>72</v>
      </c>
      <c r="X2947"/>
      <c r="Y2947" t="s">
        <v>240</v>
      </c>
      <c r="Z2947" s="43" t="str">
        <f>Raw_data[[#This Row],[Month]]&amp;Raw_data[[#This Row],[Locations]]&amp;Raw_data[[#This Row],[Looker2]]</f>
        <v>45292Garden OaksDetox</v>
      </c>
      <c r="AA2947" s="44" t="str">
        <f>IFERROR(VLOOKUP(Raw_data[[#This Row],[Description]],'LU Table'!$A$1:$B$50,2,0),"")</f>
        <v>Detox</v>
      </c>
      <c r="AB2947" s="44" t="str">
        <f>TRIM(MID(Raw_data[[#This Row],[Location]],LEN("Positive Recovery- ")+1,LEN(Raw_data[[#This Row],[Location]])))</f>
        <v>Garden Oaks</v>
      </c>
      <c r="AC2947" s="45">
        <f t="shared" si="46"/>
        <v>45292</v>
      </c>
      <c r="AD2947" s="44" t="str">
        <f>VLOOKUP(Raw_data[[#This Row],[Locations]]&amp;Raw_data[[#This Row],[Looker2]],Category!A:E,5,0)</f>
        <v>Company Owned</v>
      </c>
      <c r="AE2947" s="44" t="str">
        <f>Raw_data[[#This Row],[Locations]]&amp;Raw_data[[#This Row],[Looker2]]</f>
        <v>Garden OaksDetox</v>
      </c>
    </row>
    <row r="2948" spans="1:31">
      <c r="A2948" s="15">
        <v>45320</v>
      </c>
      <c r="B2948" s="15">
        <v>45319</v>
      </c>
      <c r="C2948" t="s">
        <v>9</v>
      </c>
      <c r="D2948">
        <v>209329</v>
      </c>
      <c r="E2948" t="s">
        <v>1148</v>
      </c>
      <c r="F2948" t="s">
        <v>1149</v>
      </c>
      <c r="G2948" t="s">
        <v>1150</v>
      </c>
      <c r="H2948" t="s">
        <v>171</v>
      </c>
      <c r="I2948" t="s">
        <v>232</v>
      </c>
      <c r="J2948" t="s">
        <v>87</v>
      </c>
      <c r="K2948" t="s">
        <v>16</v>
      </c>
      <c r="L2948" t="s">
        <v>131</v>
      </c>
      <c r="M2948">
        <v>1</v>
      </c>
      <c r="N2948" s="47">
        <v>425</v>
      </c>
      <c r="O2948" s="47">
        <v>0</v>
      </c>
      <c r="P2948" s="47">
        <v>0</v>
      </c>
      <c r="Q2948" s="47">
        <v>0</v>
      </c>
      <c r="R2948" s="47">
        <v>0</v>
      </c>
      <c r="S2948" s="47">
        <v>425</v>
      </c>
      <c r="T2948" s="47">
        <v>382.5</v>
      </c>
      <c r="U2948" s="47">
        <v>382.5</v>
      </c>
      <c r="V2948" t="s">
        <v>71</v>
      </c>
      <c r="W2948" t="s">
        <v>72</v>
      </c>
      <c r="X2948"/>
      <c r="Y2948" t="s">
        <v>240</v>
      </c>
      <c r="Z2948" s="43" t="str">
        <f>Raw_data[[#This Row],[Month]]&amp;Raw_data[[#This Row],[Locations]]&amp;Raw_data[[#This Row],[Looker2]]</f>
        <v>45292Garden OaksRTC</v>
      </c>
      <c r="AA2948" s="44" t="str">
        <f>IFERROR(VLOOKUP(Raw_data[[#This Row],[Description]],'LU Table'!$A$1:$B$50,2,0),"")</f>
        <v>RTC</v>
      </c>
      <c r="AB2948" s="44" t="str">
        <f>TRIM(MID(Raw_data[[#This Row],[Location]],LEN("Positive Recovery- ")+1,LEN(Raw_data[[#This Row],[Location]])))</f>
        <v>Garden Oaks</v>
      </c>
      <c r="AC2948" s="45">
        <f t="shared" si="46"/>
        <v>45292</v>
      </c>
      <c r="AD2948" s="44" t="str">
        <f>VLOOKUP(Raw_data[[#This Row],[Locations]]&amp;Raw_data[[#This Row],[Looker2]],Category!A:E,5,0)</f>
        <v>Company Owned</v>
      </c>
      <c r="AE2948" s="44" t="str">
        <f>Raw_data[[#This Row],[Locations]]&amp;Raw_data[[#This Row],[Looker2]]</f>
        <v>Garden OaksRTC</v>
      </c>
    </row>
    <row r="2949" spans="1:31">
      <c r="A2949" s="15">
        <v>45320</v>
      </c>
      <c r="B2949" s="15">
        <v>45319</v>
      </c>
      <c r="C2949" t="s">
        <v>9</v>
      </c>
      <c r="D2949">
        <v>209330</v>
      </c>
      <c r="E2949" t="s">
        <v>1061</v>
      </c>
      <c r="F2949" t="s">
        <v>278</v>
      </c>
      <c r="G2949" t="s">
        <v>1062</v>
      </c>
      <c r="H2949" t="s">
        <v>152</v>
      </c>
      <c r="I2949" t="s">
        <v>232</v>
      </c>
      <c r="J2949" t="s">
        <v>96</v>
      </c>
      <c r="K2949" t="s">
        <v>57</v>
      </c>
      <c r="L2949" t="s">
        <v>130</v>
      </c>
      <c r="M2949">
        <v>1</v>
      </c>
      <c r="N2949" s="47">
        <v>428</v>
      </c>
      <c r="O2949" s="47">
        <v>0</v>
      </c>
      <c r="P2949" s="47">
        <v>0</v>
      </c>
      <c r="Q2949" s="47">
        <v>0</v>
      </c>
      <c r="R2949" s="47">
        <v>0</v>
      </c>
      <c r="S2949" s="47">
        <v>0</v>
      </c>
      <c r="T2949" s="47">
        <v>385.2</v>
      </c>
      <c r="U2949" s="47">
        <v>-42.8</v>
      </c>
      <c r="V2949" t="s">
        <v>71</v>
      </c>
      <c r="W2949" t="s">
        <v>72</v>
      </c>
      <c r="X2949"/>
      <c r="Y2949" t="s">
        <v>240</v>
      </c>
      <c r="Z2949" s="43" t="str">
        <f>Raw_data[[#This Row],[Month]]&amp;Raw_data[[#This Row],[Locations]]&amp;Raw_data[[#This Row],[Looker2]]</f>
        <v>45292Hill CountryRTC</v>
      </c>
      <c r="AA2949" s="44" t="str">
        <f>IFERROR(VLOOKUP(Raw_data[[#This Row],[Description]],'LU Table'!$A$1:$B$50,2,0),"")</f>
        <v>RTC</v>
      </c>
      <c r="AB2949" s="44" t="str">
        <f>TRIM(MID(Raw_data[[#This Row],[Location]],LEN("Positive Recovery- ")+1,LEN(Raw_data[[#This Row],[Location]])))</f>
        <v>Hill Country</v>
      </c>
      <c r="AC2949" s="45">
        <f t="shared" si="46"/>
        <v>45292</v>
      </c>
      <c r="AD2949" s="44" t="str">
        <f>VLOOKUP(Raw_data[[#This Row],[Locations]]&amp;Raw_data[[#This Row],[Looker2]],Category!A:E,5,0)</f>
        <v>Company Owned</v>
      </c>
      <c r="AE2949" s="44" t="str">
        <f>Raw_data[[#This Row],[Locations]]&amp;Raw_data[[#This Row],[Looker2]]</f>
        <v>Hill CountryRTC</v>
      </c>
    </row>
    <row r="2950" spans="1:31">
      <c r="A2950" s="15">
        <v>45320</v>
      </c>
      <c r="B2950" s="15">
        <v>45319</v>
      </c>
      <c r="C2950" t="s">
        <v>9</v>
      </c>
      <c r="D2950">
        <v>209331</v>
      </c>
      <c r="E2950" t="s">
        <v>1111</v>
      </c>
      <c r="F2950" t="s">
        <v>1112</v>
      </c>
      <c r="G2950" t="s">
        <v>1113</v>
      </c>
      <c r="H2950" t="s">
        <v>151</v>
      </c>
      <c r="I2950" t="s">
        <v>232</v>
      </c>
      <c r="J2950" t="s">
        <v>17</v>
      </c>
      <c r="K2950" t="s">
        <v>16</v>
      </c>
      <c r="L2950" t="s">
        <v>131</v>
      </c>
      <c r="M2950">
        <v>1</v>
      </c>
      <c r="N2950" s="47">
        <v>400</v>
      </c>
      <c r="O2950" s="47">
        <v>0</v>
      </c>
      <c r="P2950" s="47">
        <v>0</v>
      </c>
      <c r="Q2950" s="47">
        <v>0</v>
      </c>
      <c r="R2950" s="47">
        <v>0</v>
      </c>
      <c r="S2950" s="47">
        <v>0</v>
      </c>
      <c r="T2950" s="47">
        <v>400</v>
      </c>
      <c r="U2950" s="47">
        <v>0</v>
      </c>
      <c r="V2950" t="s">
        <v>71</v>
      </c>
      <c r="W2950" t="s">
        <v>72</v>
      </c>
      <c r="X2950"/>
      <c r="Y2950" t="s">
        <v>240</v>
      </c>
      <c r="Z2950" s="43" t="str">
        <f>Raw_data[[#This Row],[Month]]&amp;Raw_data[[#This Row],[Locations]]&amp;Raw_data[[#This Row],[Looker2]]</f>
        <v>45292Garden OaksRTC</v>
      </c>
      <c r="AA2950" s="44" t="str">
        <f>IFERROR(VLOOKUP(Raw_data[[#This Row],[Description]],'LU Table'!$A$1:$B$50,2,0),"")</f>
        <v>RTC</v>
      </c>
      <c r="AB2950" s="44" t="str">
        <f>TRIM(MID(Raw_data[[#This Row],[Location]],LEN("Positive Recovery- ")+1,LEN(Raw_data[[#This Row],[Location]])))</f>
        <v>Garden Oaks</v>
      </c>
      <c r="AC2950" s="45">
        <f t="shared" si="46"/>
        <v>45292</v>
      </c>
      <c r="AD2950" s="44" t="str">
        <f>VLOOKUP(Raw_data[[#This Row],[Locations]]&amp;Raw_data[[#This Row],[Looker2]],Category!A:E,5,0)</f>
        <v>Company Owned</v>
      </c>
      <c r="AE2950" s="44" t="str">
        <f>Raw_data[[#This Row],[Locations]]&amp;Raw_data[[#This Row],[Looker2]]</f>
        <v>Garden OaksRTC</v>
      </c>
    </row>
    <row r="2951" spans="1:31">
      <c r="A2951" s="15">
        <v>45320</v>
      </c>
      <c r="B2951" s="15">
        <v>45319</v>
      </c>
      <c r="C2951" t="s">
        <v>9</v>
      </c>
      <c r="D2951">
        <v>209332</v>
      </c>
      <c r="E2951" t="s">
        <v>1162</v>
      </c>
      <c r="F2951" t="s">
        <v>307</v>
      </c>
      <c r="G2951" t="s">
        <v>452</v>
      </c>
      <c r="H2951" t="s">
        <v>155</v>
      </c>
      <c r="I2951" t="s">
        <v>232</v>
      </c>
      <c r="J2951" t="s">
        <v>17</v>
      </c>
      <c r="K2951" t="s">
        <v>107</v>
      </c>
      <c r="L2951" t="s">
        <v>130</v>
      </c>
      <c r="M2951">
        <v>1</v>
      </c>
      <c r="N2951" s="47">
        <v>750</v>
      </c>
      <c r="O2951" s="47">
        <v>0</v>
      </c>
      <c r="P2951" s="47">
        <v>0</v>
      </c>
      <c r="Q2951" s="47">
        <v>0</v>
      </c>
      <c r="R2951" s="47">
        <v>0</v>
      </c>
      <c r="S2951" s="47">
        <v>0</v>
      </c>
      <c r="T2951" s="47">
        <v>750</v>
      </c>
      <c r="U2951" s="47">
        <v>0</v>
      </c>
      <c r="V2951" t="s">
        <v>71</v>
      </c>
      <c r="W2951" t="s">
        <v>72</v>
      </c>
      <c r="X2951"/>
      <c r="Y2951" t="s">
        <v>240</v>
      </c>
      <c r="Z2951" s="43" t="str">
        <f>Raw_data[[#This Row],[Month]]&amp;Raw_data[[#This Row],[Locations]]&amp;Raw_data[[#This Row],[Looker2]]</f>
        <v>45292Dallas Ft WorthDetox</v>
      </c>
      <c r="AA2951" s="44" t="str">
        <f>IFERROR(VLOOKUP(Raw_data[[#This Row],[Description]],'LU Table'!$A$1:$B$50,2,0),"")</f>
        <v>Detox</v>
      </c>
      <c r="AB2951" s="44" t="str">
        <f>TRIM(MID(Raw_data[[#This Row],[Location]],LEN("Positive Recovery- ")+1,LEN(Raw_data[[#This Row],[Location]])))</f>
        <v>Dallas Ft Worth</v>
      </c>
      <c r="AC2951" s="45">
        <f t="shared" si="46"/>
        <v>45292</v>
      </c>
      <c r="AD2951" s="44" t="str">
        <f>VLOOKUP(Raw_data[[#This Row],[Locations]]&amp;Raw_data[[#This Row],[Looker2]],Category!A:E,5,0)</f>
        <v>Company Owned</v>
      </c>
      <c r="AE2951" s="44" t="str">
        <f>Raw_data[[#This Row],[Locations]]&amp;Raw_data[[#This Row],[Looker2]]</f>
        <v>Dallas Ft WorthDetox</v>
      </c>
    </row>
    <row r="2952" spans="1:31">
      <c r="A2952" s="15">
        <v>45320</v>
      </c>
      <c r="B2952" s="15">
        <v>45319</v>
      </c>
      <c r="C2952" t="s">
        <v>9</v>
      </c>
      <c r="D2952">
        <v>209333</v>
      </c>
      <c r="E2952" t="s">
        <v>999</v>
      </c>
      <c r="F2952" t="s">
        <v>1000</v>
      </c>
      <c r="G2952" t="s">
        <v>317</v>
      </c>
      <c r="H2952" t="s">
        <v>151</v>
      </c>
      <c r="I2952" t="s">
        <v>232</v>
      </c>
      <c r="J2952" t="s">
        <v>88</v>
      </c>
      <c r="K2952" t="s">
        <v>16</v>
      </c>
      <c r="L2952" t="s">
        <v>131</v>
      </c>
      <c r="M2952">
        <v>1</v>
      </c>
      <c r="N2952" s="47">
        <v>500</v>
      </c>
      <c r="O2952" s="47">
        <v>0</v>
      </c>
      <c r="P2952" s="47">
        <v>0</v>
      </c>
      <c r="Q2952" s="47">
        <v>0</v>
      </c>
      <c r="R2952" s="47">
        <v>0</v>
      </c>
      <c r="S2952" s="47">
        <v>500</v>
      </c>
      <c r="T2952" s="47">
        <v>450</v>
      </c>
      <c r="U2952" s="47">
        <v>450</v>
      </c>
      <c r="V2952" t="s">
        <v>71</v>
      </c>
      <c r="W2952" t="s">
        <v>72</v>
      </c>
      <c r="X2952"/>
      <c r="Y2952" t="s">
        <v>240</v>
      </c>
      <c r="Z2952" s="43" t="str">
        <f>Raw_data[[#This Row],[Month]]&amp;Raw_data[[#This Row],[Locations]]&amp;Raw_data[[#This Row],[Looker2]]</f>
        <v>45292Garden OaksRTC</v>
      </c>
      <c r="AA2952" s="44" t="str">
        <f>IFERROR(VLOOKUP(Raw_data[[#This Row],[Description]],'LU Table'!$A$1:$B$50,2,0),"")</f>
        <v>RTC</v>
      </c>
      <c r="AB2952" s="44" t="str">
        <f>TRIM(MID(Raw_data[[#This Row],[Location]],LEN("Positive Recovery- ")+1,LEN(Raw_data[[#This Row],[Location]])))</f>
        <v>Garden Oaks</v>
      </c>
      <c r="AC2952" s="45">
        <f t="shared" si="46"/>
        <v>45292</v>
      </c>
      <c r="AD2952" s="44" t="str">
        <f>VLOOKUP(Raw_data[[#This Row],[Locations]]&amp;Raw_data[[#This Row],[Looker2]],Category!A:E,5,0)</f>
        <v>Company Owned</v>
      </c>
      <c r="AE2952" s="44" t="str">
        <f>Raw_data[[#This Row],[Locations]]&amp;Raw_data[[#This Row],[Looker2]]</f>
        <v>Garden OaksRTC</v>
      </c>
    </row>
    <row r="2953" spans="1:31">
      <c r="A2953" s="15">
        <v>45320</v>
      </c>
      <c r="B2953" s="15">
        <v>45319</v>
      </c>
      <c r="C2953" t="s">
        <v>9</v>
      </c>
      <c r="D2953">
        <v>209334</v>
      </c>
      <c r="E2953" t="s">
        <v>227</v>
      </c>
      <c r="F2953" t="s">
        <v>1151</v>
      </c>
      <c r="G2953" t="s">
        <v>527</v>
      </c>
      <c r="H2953" t="s">
        <v>154</v>
      </c>
      <c r="I2953" t="s">
        <v>232</v>
      </c>
      <c r="J2953" t="s">
        <v>133</v>
      </c>
      <c r="K2953" t="s">
        <v>16</v>
      </c>
      <c r="L2953" t="s">
        <v>131</v>
      </c>
      <c r="M2953">
        <v>1</v>
      </c>
      <c r="N2953" s="47">
        <v>400.39</v>
      </c>
      <c r="O2953" s="47">
        <v>0</v>
      </c>
      <c r="P2953" s="47">
        <v>0</v>
      </c>
      <c r="Q2953" s="47">
        <v>0</v>
      </c>
      <c r="R2953" s="47">
        <v>0</v>
      </c>
      <c r="S2953" s="47">
        <v>400.39</v>
      </c>
      <c r="T2953" s="47">
        <v>360.35</v>
      </c>
      <c r="U2953" s="47">
        <v>360.35</v>
      </c>
      <c r="V2953" t="s">
        <v>71</v>
      </c>
      <c r="W2953" t="s">
        <v>72</v>
      </c>
      <c r="X2953"/>
      <c r="Y2953" t="s">
        <v>240</v>
      </c>
      <c r="Z2953" s="43" t="str">
        <f>Raw_data[[#This Row],[Month]]&amp;Raw_data[[#This Row],[Locations]]&amp;Raw_data[[#This Row],[Looker2]]</f>
        <v>45292Garden OaksRTC</v>
      </c>
      <c r="AA2953" s="44" t="str">
        <f>IFERROR(VLOOKUP(Raw_data[[#This Row],[Description]],'LU Table'!$A$1:$B$50,2,0),"")</f>
        <v>RTC</v>
      </c>
      <c r="AB2953" s="44" t="str">
        <f>TRIM(MID(Raw_data[[#This Row],[Location]],LEN("Positive Recovery- ")+1,LEN(Raw_data[[#This Row],[Location]])))</f>
        <v>Garden Oaks</v>
      </c>
      <c r="AC2953" s="45">
        <f t="shared" si="46"/>
        <v>45292</v>
      </c>
      <c r="AD2953" s="44" t="str">
        <f>VLOOKUP(Raw_data[[#This Row],[Locations]]&amp;Raw_data[[#This Row],[Looker2]],Category!A:E,5,0)</f>
        <v>Company Owned</v>
      </c>
      <c r="AE2953" s="44" t="str">
        <f>Raw_data[[#This Row],[Locations]]&amp;Raw_data[[#This Row],[Looker2]]</f>
        <v>Garden OaksRTC</v>
      </c>
    </row>
    <row r="2954" spans="1:31">
      <c r="A2954" s="15">
        <v>45320</v>
      </c>
      <c r="B2954" s="15">
        <v>45319</v>
      </c>
      <c r="C2954" t="s">
        <v>9</v>
      </c>
      <c r="D2954">
        <v>209335</v>
      </c>
      <c r="E2954" t="s">
        <v>110</v>
      </c>
      <c r="F2954" t="s">
        <v>386</v>
      </c>
      <c r="G2954" t="s">
        <v>387</v>
      </c>
      <c r="H2954" t="s">
        <v>151</v>
      </c>
      <c r="I2954" t="s">
        <v>232</v>
      </c>
      <c r="J2954" t="s">
        <v>88</v>
      </c>
      <c r="K2954" t="s">
        <v>57</v>
      </c>
      <c r="L2954" t="s">
        <v>130</v>
      </c>
      <c r="M2954">
        <v>1</v>
      </c>
      <c r="N2954" s="47">
        <v>500</v>
      </c>
      <c r="O2954" s="47">
        <v>0</v>
      </c>
      <c r="P2954" s="47">
        <v>0</v>
      </c>
      <c r="Q2954" s="47">
        <v>0</v>
      </c>
      <c r="R2954" s="47">
        <v>0</v>
      </c>
      <c r="S2954" s="47">
        <v>500</v>
      </c>
      <c r="T2954" s="47">
        <v>450</v>
      </c>
      <c r="U2954" s="47">
        <v>450</v>
      </c>
      <c r="V2954" t="s">
        <v>71</v>
      </c>
      <c r="W2954" t="s">
        <v>72</v>
      </c>
      <c r="X2954"/>
      <c r="Y2954" t="s">
        <v>240</v>
      </c>
      <c r="Z2954" s="43" t="str">
        <f>Raw_data[[#This Row],[Month]]&amp;Raw_data[[#This Row],[Locations]]&amp;Raw_data[[#This Row],[Looker2]]</f>
        <v>45292Hill CountryRTC</v>
      </c>
      <c r="AA2954" s="44" t="str">
        <f>IFERROR(VLOOKUP(Raw_data[[#This Row],[Description]],'LU Table'!$A$1:$B$50,2,0),"")</f>
        <v>RTC</v>
      </c>
      <c r="AB2954" s="44" t="str">
        <f>TRIM(MID(Raw_data[[#This Row],[Location]],LEN("Positive Recovery- ")+1,LEN(Raw_data[[#This Row],[Location]])))</f>
        <v>Hill Country</v>
      </c>
      <c r="AC2954" s="45">
        <f t="shared" si="46"/>
        <v>45292</v>
      </c>
      <c r="AD2954" s="44" t="str">
        <f>VLOOKUP(Raw_data[[#This Row],[Locations]]&amp;Raw_data[[#This Row],[Looker2]],Category!A:E,5,0)</f>
        <v>Company Owned</v>
      </c>
      <c r="AE2954" s="44" t="str">
        <f>Raw_data[[#This Row],[Locations]]&amp;Raw_data[[#This Row],[Looker2]]</f>
        <v>Hill CountryRTC</v>
      </c>
    </row>
    <row r="2955" spans="1:31">
      <c r="A2955" s="15">
        <v>45320</v>
      </c>
      <c r="B2955" s="15">
        <v>45319</v>
      </c>
      <c r="C2955" t="s">
        <v>9</v>
      </c>
      <c r="D2955">
        <v>209336</v>
      </c>
      <c r="E2955" t="s">
        <v>1100</v>
      </c>
      <c r="F2955" t="s">
        <v>608</v>
      </c>
      <c r="G2955" t="s">
        <v>631</v>
      </c>
      <c r="H2955" t="s">
        <v>627</v>
      </c>
      <c r="I2955" t="s">
        <v>232</v>
      </c>
      <c r="J2955" t="s">
        <v>94</v>
      </c>
      <c r="K2955" t="s">
        <v>57</v>
      </c>
      <c r="L2955" t="s">
        <v>130</v>
      </c>
      <c r="M2955">
        <v>1</v>
      </c>
      <c r="N2955" s="47">
        <v>495</v>
      </c>
      <c r="O2955" s="47">
        <v>0</v>
      </c>
      <c r="P2955" s="47">
        <v>0</v>
      </c>
      <c r="Q2955" s="47">
        <v>0</v>
      </c>
      <c r="R2955" s="47">
        <v>0</v>
      </c>
      <c r="S2955" s="47">
        <v>495</v>
      </c>
      <c r="T2955" s="47">
        <v>445.5</v>
      </c>
      <c r="U2955" s="47">
        <v>445.5</v>
      </c>
      <c r="V2955" t="s">
        <v>71</v>
      </c>
      <c r="W2955" t="s">
        <v>72</v>
      </c>
      <c r="X2955"/>
      <c r="Y2955" t="s">
        <v>240</v>
      </c>
      <c r="Z2955" s="43" t="str">
        <f>Raw_data[[#This Row],[Month]]&amp;Raw_data[[#This Row],[Locations]]&amp;Raw_data[[#This Row],[Looker2]]</f>
        <v>45292Hill CountryRTC</v>
      </c>
      <c r="AA2955" s="44" t="str">
        <f>IFERROR(VLOOKUP(Raw_data[[#This Row],[Description]],'LU Table'!$A$1:$B$50,2,0),"")</f>
        <v>RTC</v>
      </c>
      <c r="AB2955" s="44" t="str">
        <f>TRIM(MID(Raw_data[[#This Row],[Location]],LEN("Positive Recovery- ")+1,LEN(Raw_data[[#This Row],[Location]])))</f>
        <v>Hill Country</v>
      </c>
      <c r="AC2955" s="45">
        <f t="shared" si="46"/>
        <v>45292</v>
      </c>
      <c r="AD2955" s="44" t="str">
        <f>VLOOKUP(Raw_data[[#This Row],[Locations]]&amp;Raw_data[[#This Row],[Looker2]],Category!A:E,5,0)</f>
        <v>Company Owned</v>
      </c>
      <c r="AE2955" s="44" t="str">
        <f>Raw_data[[#This Row],[Locations]]&amp;Raw_data[[#This Row],[Looker2]]</f>
        <v>Hill CountryRTC</v>
      </c>
    </row>
    <row r="2956" spans="1:31">
      <c r="A2956" s="15">
        <v>45320</v>
      </c>
      <c r="B2956" s="15">
        <v>45319</v>
      </c>
      <c r="C2956" t="s">
        <v>9</v>
      </c>
      <c r="D2956">
        <v>209337</v>
      </c>
      <c r="E2956" t="s">
        <v>1109</v>
      </c>
      <c r="F2956" t="s">
        <v>311</v>
      </c>
      <c r="G2956" t="s">
        <v>1110</v>
      </c>
      <c r="H2956" t="s">
        <v>151</v>
      </c>
      <c r="I2956" t="s">
        <v>232</v>
      </c>
      <c r="J2956" t="s">
        <v>17</v>
      </c>
      <c r="K2956" t="s">
        <v>57</v>
      </c>
      <c r="L2956" t="s">
        <v>130</v>
      </c>
      <c r="M2956">
        <v>1</v>
      </c>
      <c r="N2956" s="47">
        <v>518.75</v>
      </c>
      <c r="O2956" s="47">
        <v>0</v>
      </c>
      <c r="P2956" s="47">
        <v>0</v>
      </c>
      <c r="Q2956" s="47">
        <v>0</v>
      </c>
      <c r="R2956" s="47">
        <v>0</v>
      </c>
      <c r="S2956" s="47">
        <v>0</v>
      </c>
      <c r="T2956" s="47">
        <v>518.75</v>
      </c>
      <c r="U2956" s="47">
        <v>0</v>
      </c>
      <c r="V2956" t="s">
        <v>71</v>
      </c>
      <c r="W2956" t="s">
        <v>72</v>
      </c>
      <c r="X2956"/>
      <c r="Y2956" t="s">
        <v>240</v>
      </c>
      <c r="Z2956" s="43" t="str">
        <f>Raw_data[[#This Row],[Month]]&amp;Raw_data[[#This Row],[Locations]]&amp;Raw_data[[#This Row],[Looker2]]</f>
        <v>45292Hill CountryRTC</v>
      </c>
      <c r="AA2956" s="44" t="str">
        <f>IFERROR(VLOOKUP(Raw_data[[#This Row],[Description]],'LU Table'!$A$1:$B$50,2,0),"")</f>
        <v>RTC</v>
      </c>
      <c r="AB2956" s="44" t="str">
        <f>TRIM(MID(Raw_data[[#This Row],[Location]],LEN("Positive Recovery- ")+1,LEN(Raw_data[[#This Row],[Location]])))</f>
        <v>Hill Country</v>
      </c>
      <c r="AC2956" s="45">
        <f t="shared" si="46"/>
        <v>45292</v>
      </c>
      <c r="AD2956" s="44" t="str">
        <f>VLOOKUP(Raw_data[[#This Row],[Locations]]&amp;Raw_data[[#This Row],[Looker2]],Category!A:E,5,0)</f>
        <v>Company Owned</v>
      </c>
      <c r="AE2956" s="44" t="str">
        <f>Raw_data[[#This Row],[Locations]]&amp;Raw_data[[#This Row],[Looker2]]</f>
        <v>Hill CountryRTC</v>
      </c>
    </row>
    <row r="2957" spans="1:31">
      <c r="A2957" s="15">
        <v>45320</v>
      </c>
      <c r="B2957" s="15">
        <v>45319</v>
      </c>
      <c r="C2957" t="s">
        <v>9</v>
      </c>
      <c r="D2957">
        <v>209338</v>
      </c>
      <c r="E2957" t="s">
        <v>1072</v>
      </c>
      <c r="F2957" t="s">
        <v>321</v>
      </c>
      <c r="G2957" t="s">
        <v>1073</v>
      </c>
      <c r="H2957" t="s">
        <v>151</v>
      </c>
      <c r="I2957" t="s">
        <v>232</v>
      </c>
      <c r="J2957" t="s">
        <v>87</v>
      </c>
      <c r="K2957" t="s">
        <v>107</v>
      </c>
      <c r="L2957" t="s">
        <v>131</v>
      </c>
      <c r="M2957">
        <v>1</v>
      </c>
      <c r="N2957" s="47">
        <v>470</v>
      </c>
      <c r="O2957" s="47">
        <v>0</v>
      </c>
      <c r="P2957" s="47">
        <v>0</v>
      </c>
      <c r="Q2957" s="47">
        <v>0</v>
      </c>
      <c r="R2957" s="47">
        <v>0</v>
      </c>
      <c r="S2957" s="47">
        <v>470</v>
      </c>
      <c r="T2957" s="47">
        <v>423</v>
      </c>
      <c r="U2957" s="47">
        <v>423</v>
      </c>
      <c r="V2957" t="s">
        <v>71</v>
      </c>
      <c r="W2957" t="s">
        <v>72</v>
      </c>
      <c r="X2957"/>
      <c r="Y2957" t="s">
        <v>240</v>
      </c>
      <c r="Z2957" s="43" t="str">
        <f>Raw_data[[#This Row],[Month]]&amp;Raw_data[[#This Row],[Locations]]&amp;Raw_data[[#This Row],[Looker2]]</f>
        <v>45292Dallas Ft WorthRTC</v>
      </c>
      <c r="AA2957" s="44" t="str">
        <f>IFERROR(VLOOKUP(Raw_data[[#This Row],[Description]],'LU Table'!$A$1:$B$50,2,0),"")</f>
        <v>RTC</v>
      </c>
      <c r="AB2957" s="44" t="str">
        <f>TRIM(MID(Raw_data[[#This Row],[Location]],LEN("Positive Recovery- ")+1,LEN(Raw_data[[#This Row],[Location]])))</f>
        <v>Dallas Ft Worth</v>
      </c>
      <c r="AC2957" s="45">
        <f t="shared" si="46"/>
        <v>45292</v>
      </c>
      <c r="AD2957" s="44" t="str">
        <f>VLOOKUP(Raw_data[[#This Row],[Locations]]&amp;Raw_data[[#This Row],[Looker2]],Category!A:E,5,0)</f>
        <v>Company Owned</v>
      </c>
      <c r="AE2957" s="44" t="str">
        <f>Raw_data[[#This Row],[Locations]]&amp;Raw_data[[#This Row],[Looker2]]</f>
        <v>Dallas Ft WorthRTC</v>
      </c>
    </row>
    <row r="2958" spans="1:31">
      <c r="A2958" s="15">
        <v>45320</v>
      </c>
      <c r="B2958" s="15">
        <v>45319</v>
      </c>
      <c r="C2958" t="s">
        <v>9</v>
      </c>
      <c r="D2958">
        <v>209339</v>
      </c>
      <c r="E2958" t="s">
        <v>1163</v>
      </c>
      <c r="F2958" t="s">
        <v>1164</v>
      </c>
      <c r="G2958" t="s">
        <v>1165</v>
      </c>
      <c r="H2958" t="s">
        <v>155</v>
      </c>
      <c r="I2958" t="s">
        <v>232</v>
      </c>
      <c r="J2958" t="s">
        <v>89</v>
      </c>
      <c r="K2958" t="s">
        <v>16</v>
      </c>
      <c r="L2958" t="s">
        <v>130</v>
      </c>
      <c r="M2958">
        <v>1</v>
      </c>
      <c r="N2958" s="47">
        <v>600</v>
      </c>
      <c r="O2958" s="47">
        <v>0</v>
      </c>
      <c r="P2958" s="47">
        <v>0</v>
      </c>
      <c r="Q2958" s="47">
        <v>0</v>
      </c>
      <c r="R2958" s="47">
        <v>0</v>
      </c>
      <c r="S2958" s="47">
        <v>600</v>
      </c>
      <c r="T2958" s="47">
        <v>540</v>
      </c>
      <c r="U2958" s="47">
        <v>540</v>
      </c>
      <c r="V2958" t="s">
        <v>71</v>
      </c>
      <c r="W2958" t="s">
        <v>72</v>
      </c>
      <c r="X2958"/>
      <c r="Y2958" t="s">
        <v>240</v>
      </c>
      <c r="Z2958" s="43" t="str">
        <f>Raw_data[[#This Row],[Month]]&amp;Raw_data[[#This Row],[Locations]]&amp;Raw_data[[#This Row],[Looker2]]</f>
        <v>45292Garden OaksDetox</v>
      </c>
      <c r="AA2958" s="44" t="str">
        <f>IFERROR(VLOOKUP(Raw_data[[#This Row],[Description]],'LU Table'!$A$1:$B$50,2,0),"")</f>
        <v>Detox</v>
      </c>
      <c r="AB2958" s="44" t="str">
        <f>TRIM(MID(Raw_data[[#This Row],[Location]],LEN("Positive Recovery- ")+1,LEN(Raw_data[[#This Row],[Location]])))</f>
        <v>Garden Oaks</v>
      </c>
      <c r="AC2958" s="45">
        <f t="shared" si="46"/>
        <v>45292</v>
      </c>
      <c r="AD2958" s="44" t="str">
        <f>VLOOKUP(Raw_data[[#This Row],[Locations]]&amp;Raw_data[[#This Row],[Looker2]],Category!A:E,5,0)</f>
        <v>Company Owned</v>
      </c>
      <c r="AE2958" s="44" t="str">
        <f>Raw_data[[#This Row],[Locations]]&amp;Raw_data[[#This Row],[Looker2]]</f>
        <v>Garden OaksDetox</v>
      </c>
    </row>
    <row r="2959" spans="1:31">
      <c r="A2959" s="15">
        <v>45320</v>
      </c>
      <c r="B2959" s="15">
        <v>45319</v>
      </c>
      <c r="C2959" t="s">
        <v>9</v>
      </c>
      <c r="D2959">
        <v>209340</v>
      </c>
      <c r="E2959" t="s">
        <v>1108</v>
      </c>
      <c r="F2959" t="s">
        <v>349</v>
      </c>
      <c r="G2959" t="s">
        <v>490</v>
      </c>
      <c r="H2959" t="s">
        <v>151</v>
      </c>
      <c r="I2959" t="s">
        <v>232</v>
      </c>
      <c r="J2959" t="s">
        <v>89</v>
      </c>
      <c r="K2959" t="s">
        <v>16</v>
      </c>
      <c r="L2959" t="s">
        <v>131</v>
      </c>
      <c r="M2959">
        <v>1</v>
      </c>
      <c r="N2959" s="47">
        <v>425</v>
      </c>
      <c r="O2959" s="47">
        <v>0</v>
      </c>
      <c r="P2959" s="47">
        <v>0</v>
      </c>
      <c r="Q2959" s="47">
        <v>0</v>
      </c>
      <c r="R2959" s="47">
        <v>0</v>
      </c>
      <c r="S2959" s="47">
        <v>425</v>
      </c>
      <c r="T2959" s="47">
        <v>382.5</v>
      </c>
      <c r="U2959" s="47">
        <v>382.5</v>
      </c>
      <c r="V2959" t="s">
        <v>71</v>
      </c>
      <c r="W2959" t="s">
        <v>72</v>
      </c>
      <c r="X2959"/>
      <c r="Y2959" t="s">
        <v>240</v>
      </c>
      <c r="Z2959" s="43" t="str">
        <f>Raw_data[[#This Row],[Month]]&amp;Raw_data[[#This Row],[Locations]]&amp;Raw_data[[#This Row],[Looker2]]</f>
        <v>45292Garden OaksRTC</v>
      </c>
      <c r="AA2959" s="44" t="str">
        <f>IFERROR(VLOOKUP(Raw_data[[#This Row],[Description]],'LU Table'!$A$1:$B$50,2,0),"")</f>
        <v>RTC</v>
      </c>
      <c r="AB2959" s="44" t="str">
        <f>TRIM(MID(Raw_data[[#This Row],[Location]],LEN("Positive Recovery- ")+1,LEN(Raw_data[[#This Row],[Location]])))</f>
        <v>Garden Oaks</v>
      </c>
      <c r="AC2959" s="45">
        <f t="shared" si="46"/>
        <v>45292</v>
      </c>
      <c r="AD2959" s="44" t="str">
        <f>VLOOKUP(Raw_data[[#This Row],[Locations]]&amp;Raw_data[[#This Row],[Looker2]],Category!A:E,5,0)</f>
        <v>Company Owned</v>
      </c>
      <c r="AE2959" s="44" t="str">
        <f>Raw_data[[#This Row],[Locations]]&amp;Raw_data[[#This Row],[Looker2]]</f>
        <v>Garden OaksRTC</v>
      </c>
    </row>
    <row r="2960" spans="1:31">
      <c r="A2960" s="15">
        <v>45320</v>
      </c>
      <c r="B2960" s="15">
        <v>45319</v>
      </c>
      <c r="C2960" t="s">
        <v>9</v>
      </c>
      <c r="D2960">
        <v>209341</v>
      </c>
      <c r="E2960" t="s">
        <v>1004</v>
      </c>
      <c r="F2960" t="s">
        <v>324</v>
      </c>
      <c r="G2960" t="s">
        <v>1005</v>
      </c>
      <c r="H2960" t="s">
        <v>151</v>
      </c>
      <c r="I2960" t="s">
        <v>232</v>
      </c>
      <c r="J2960" t="s">
        <v>806</v>
      </c>
      <c r="K2960" t="s">
        <v>16</v>
      </c>
      <c r="L2960" t="s">
        <v>130</v>
      </c>
      <c r="M2960">
        <v>1</v>
      </c>
      <c r="N2960" s="47">
        <v>470</v>
      </c>
      <c r="O2960" s="47">
        <v>0</v>
      </c>
      <c r="P2960" s="47">
        <v>0</v>
      </c>
      <c r="Q2960" s="47">
        <v>0</v>
      </c>
      <c r="R2960" s="47">
        <v>0</v>
      </c>
      <c r="S2960" s="47">
        <v>470</v>
      </c>
      <c r="T2960" s="47">
        <v>423</v>
      </c>
      <c r="U2960" s="47">
        <v>423</v>
      </c>
      <c r="V2960" t="s">
        <v>71</v>
      </c>
      <c r="W2960" t="s">
        <v>72</v>
      </c>
      <c r="X2960"/>
      <c r="Y2960" t="s">
        <v>240</v>
      </c>
      <c r="Z2960" s="43" t="str">
        <f>Raw_data[[#This Row],[Month]]&amp;Raw_data[[#This Row],[Locations]]&amp;Raw_data[[#This Row],[Looker2]]</f>
        <v>45292Garden OaksRTC</v>
      </c>
      <c r="AA2960" s="44" t="str">
        <f>IFERROR(VLOOKUP(Raw_data[[#This Row],[Description]],'LU Table'!$A$1:$B$50,2,0),"")</f>
        <v>RTC</v>
      </c>
      <c r="AB2960" s="44" t="str">
        <f>TRIM(MID(Raw_data[[#This Row],[Location]],LEN("Positive Recovery- ")+1,LEN(Raw_data[[#This Row],[Location]])))</f>
        <v>Garden Oaks</v>
      </c>
      <c r="AC2960" s="45">
        <f t="shared" si="46"/>
        <v>45292</v>
      </c>
      <c r="AD2960" s="44" t="str">
        <f>VLOOKUP(Raw_data[[#This Row],[Locations]]&amp;Raw_data[[#This Row],[Looker2]],Category!A:E,5,0)</f>
        <v>Company Owned</v>
      </c>
      <c r="AE2960" s="44" t="str">
        <f>Raw_data[[#This Row],[Locations]]&amp;Raw_data[[#This Row],[Looker2]]</f>
        <v>Garden OaksRTC</v>
      </c>
    </row>
    <row r="2961" spans="1:31">
      <c r="A2961" s="15">
        <v>45320</v>
      </c>
      <c r="B2961" s="15">
        <v>45319</v>
      </c>
      <c r="C2961" t="s">
        <v>9</v>
      </c>
      <c r="D2961">
        <v>209342</v>
      </c>
      <c r="E2961" t="s">
        <v>1125</v>
      </c>
      <c r="F2961" t="s">
        <v>255</v>
      </c>
      <c r="G2961" t="s">
        <v>539</v>
      </c>
      <c r="H2961" t="s">
        <v>151</v>
      </c>
      <c r="I2961" t="s">
        <v>232</v>
      </c>
      <c r="J2961" t="s">
        <v>17</v>
      </c>
      <c r="K2961" t="s">
        <v>107</v>
      </c>
      <c r="L2961" t="s">
        <v>131</v>
      </c>
      <c r="M2961">
        <v>1</v>
      </c>
      <c r="N2961" s="47">
        <v>500</v>
      </c>
      <c r="O2961" s="47">
        <v>0</v>
      </c>
      <c r="P2961" s="47">
        <v>0</v>
      </c>
      <c r="Q2961" s="47">
        <v>0</v>
      </c>
      <c r="R2961" s="47">
        <v>0</v>
      </c>
      <c r="S2961" s="47">
        <v>0</v>
      </c>
      <c r="T2961" s="47">
        <v>500</v>
      </c>
      <c r="U2961" s="47">
        <v>0</v>
      </c>
      <c r="V2961" t="s">
        <v>71</v>
      </c>
      <c r="W2961" t="s">
        <v>72</v>
      </c>
      <c r="X2961"/>
      <c r="Y2961" t="s">
        <v>240</v>
      </c>
      <c r="Z2961" s="43" t="str">
        <f>Raw_data[[#This Row],[Month]]&amp;Raw_data[[#This Row],[Locations]]&amp;Raw_data[[#This Row],[Looker2]]</f>
        <v>45292Dallas Ft WorthRTC</v>
      </c>
      <c r="AA2961" s="44" t="str">
        <f>IFERROR(VLOOKUP(Raw_data[[#This Row],[Description]],'LU Table'!$A$1:$B$50,2,0),"")</f>
        <v>RTC</v>
      </c>
      <c r="AB2961" s="44" t="str">
        <f>TRIM(MID(Raw_data[[#This Row],[Location]],LEN("Positive Recovery- ")+1,LEN(Raw_data[[#This Row],[Location]])))</f>
        <v>Dallas Ft Worth</v>
      </c>
      <c r="AC2961" s="45">
        <f t="shared" si="46"/>
        <v>45292</v>
      </c>
      <c r="AD2961" s="44" t="str">
        <f>VLOOKUP(Raw_data[[#This Row],[Locations]]&amp;Raw_data[[#This Row],[Looker2]],Category!A:E,5,0)</f>
        <v>Company Owned</v>
      </c>
      <c r="AE2961" s="44" t="str">
        <f>Raw_data[[#This Row],[Locations]]&amp;Raw_data[[#This Row],[Looker2]]</f>
        <v>Dallas Ft WorthRTC</v>
      </c>
    </row>
    <row r="2962" spans="1:31">
      <c r="A2962" s="15">
        <v>45320</v>
      </c>
      <c r="B2962" s="15">
        <v>45319</v>
      </c>
      <c r="C2962" t="s">
        <v>9</v>
      </c>
      <c r="D2962">
        <v>209343</v>
      </c>
      <c r="E2962" t="s">
        <v>1129</v>
      </c>
      <c r="F2962" t="s">
        <v>284</v>
      </c>
      <c r="G2962" t="s">
        <v>1130</v>
      </c>
      <c r="H2962" t="s">
        <v>151</v>
      </c>
      <c r="I2962" t="s">
        <v>232</v>
      </c>
      <c r="J2962" t="s">
        <v>103</v>
      </c>
      <c r="K2962" t="s">
        <v>57</v>
      </c>
      <c r="L2962" t="s">
        <v>131</v>
      </c>
      <c r="M2962">
        <v>1</v>
      </c>
      <c r="N2962" s="47">
        <v>500</v>
      </c>
      <c r="O2962" s="47">
        <v>0</v>
      </c>
      <c r="P2962" s="47">
        <v>0</v>
      </c>
      <c r="Q2962" s="47">
        <v>0</v>
      </c>
      <c r="R2962" s="47">
        <v>0</v>
      </c>
      <c r="S2962" s="47">
        <v>0</v>
      </c>
      <c r="T2962" s="47">
        <v>450</v>
      </c>
      <c r="U2962" s="47">
        <v>-50</v>
      </c>
      <c r="V2962" t="s">
        <v>71</v>
      </c>
      <c r="W2962" t="s">
        <v>72</v>
      </c>
      <c r="X2962"/>
      <c r="Y2962" t="s">
        <v>240</v>
      </c>
      <c r="Z2962" s="43" t="str">
        <f>Raw_data[[#This Row],[Month]]&amp;Raw_data[[#This Row],[Locations]]&amp;Raw_data[[#This Row],[Looker2]]</f>
        <v>45292Hill CountryRTC</v>
      </c>
      <c r="AA2962" s="44" t="str">
        <f>IFERROR(VLOOKUP(Raw_data[[#This Row],[Description]],'LU Table'!$A$1:$B$50,2,0),"")</f>
        <v>RTC</v>
      </c>
      <c r="AB2962" s="44" t="str">
        <f>TRIM(MID(Raw_data[[#This Row],[Location]],LEN("Positive Recovery- ")+1,LEN(Raw_data[[#This Row],[Location]])))</f>
        <v>Hill Country</v>
      </c>
      <c r="AC2962" s="45">
        <f t="shared" si="46"/>
        <v>45292</v>
      </c>
      <c r="AD2962" s="44" t="str">
        <f>VLOOKUP(Raw_data[[#This Row],[Locations]]&amp;Raw_data[[#This Row],[Looker2]],Category!A:E,5,0)</f>
        <v>Company Owned</v>
      </c>
      <c r="AE2962" s="44" t="str">
        <f>Raw_data[[#This Row],[Locations]]&amp;Raw_data[[#This Row],[Looker2]]</f>
        <v>Hill CountryRTC</v>
      </c>
    </row>
    <row r="2963" spans="1:31">
      <c r="A2963" s="15">
        <v>45320</v>
      </c>
      <c r="B2963" s="15">
        <v>45319</v>
      </c>
      <c r="C2963" t="s">
        <v>9</v>
      </c>
      <c r="D2963">
        <v>209344</v>
      </c>
      <c r="E2963" t="s">
        <v>1176</v>
      </c>
      <c r="F2963" t="s">
        <v>1177</v>
      </c>
      <c r="G2963" t="s">
        <v>1178</v>
      </c>
      <c r="H2963" t="s">
        <v>154</v>
      </c>
      <c r="I2963" t="s">
        <v>232</v>
      </c>
      <c r="J2963" t="s">
        <v>93</v>
      </c>
      <c r="K2963" t="s">
        <v>107</v>
      </c>
      <c r="L2963" t="s">
        <v>131</v>
      </c>
      <c r="M2963">
        <v>1</v>
      </c>
      <c r="N2963" s="47">
        <v>530</v>
      </c>
      <c r="O2963" s="47">
        <v>0</v>
      </c>
      <c r="P2963" s="47">
        <v>0</v>
      </c>
      <c r="Q2963" s="47">
        <v>0</v>
      </c>
      <c r="R2963" s="47">
        <v>0</v>
      </c>
      <c r="S2963" s="47">
        <v>530</v>
      </c>
      <c r="T2963" s="47">
        <v>477</v>
      </c>
      <c r="U2963" s="47">
        <v>477</v>
      </c>
      <c r="V2963" t="s">
        <v>71</v>
      </c>
      <c r="W2963" t="s">
        <v>72</v>
      </c>
      <c r="X2963"/>
      <c r="Y2963" t="s">
        <v>240</v>
      </c>
      <c r="Z2963" s="43" t="str">
        <f>Raw_data[[#This Row],[Month]]&amp;Raw_data[[#This Row],[Locations]]&amp;Raw_data[[#This Row],[Looker2]]</f>
        <v>45292Dallas Ft WorthRTC</v>
      </c>
      <c r="AA2963" s="44" t="str">
        <f>IFERROR(VLOOKUP(Raw_data[[#This Row],[Description]],'LU Table'!$A$1:$B$50,2,0),"")</f>
        <v>RTC</v>
      </c>
      <c r="AB2963" s="44" t="str">
        <f>TRIM(MID(Raw_data[[#This Row],[Location]],LEN("Positive Recovery- ")+1,LEN(Raw_data[[#This Row],[Location]])))</f>
        <v>Dallas Ft Worth</v>
      </c>
      <c r="AC2963" s="45">
        <f t="shared" si="46"/>
        <v>45292</v>
      </c>
      <c r="AD2963" s="44" t="str">
        <f>VLOOKUP(Raw_data[[#This Row],[Locations]]&amp;Raw_data[[#This Row],[Looker2]],Category!A:E,5,0)</f>
        <v>Company Owned</v>
      </c>
      <c r="AE2963" s="44" t="str">
        <f>Raw_data[[#This Row],[Locations]]&amp;Raw_data[[#This Row],[Looker2]]</f>
        <v>Dallas Ft WorthRTC</v>
      </c>
    </row>
    <row r="2964" spans="1:31">
      <c r="A2964" s="15">
        <v>45320</v>
      </c>
      <c r="B2964" s="15">
        <v>45319</v>
      </c>
      <c r="C2964" t="s">
        <v>9</v>
      </c>
      <c r="D2964">
        <v>209345</v>
      </c>
      <c r="E2964" t="s">
        <v>963</v>
      </c>
      <c r="F2964" t="s">
        <v>964</v>
      </c>
      <c r="G2964" t="s">
        <v>965</v>
      </c>
      <c r="H2964" t="s">
        <v>151</v>
      </c>
      <c r="I2964" t="s">
        <v>232</v>
      </c>
      <c r="J2964" t="s">
        <v>87</v>
      </c>
      <c r="K2964" t="s">
        <v>16</v>
      </c>
      <c r="L2964" t="s">
        <v>130</v>
      </c>
      <c r="M2964">
        <v>1</v>
      </c>
      <c r="N2964" s="47">
        <v>470</v>
      </c>
      <c r="O2964" s="47">
        <v>0</v>
      </c>
      <c r="P2964" s="47">
        <v>0</v>
      </c>
      <c r="Q2964" s="47">
        <v>0</v>
      </c>
      <c r="R2964" s="47">
        <v>0</v>
      </c>
      <c r="S2964" s="47">
        <v>470</v>
      </c>
      <c r="T2964" s="47">
        <v>423</v>
      </c>
      <c r="U2964" s="47">
        <v>423</v>
      </c>
      <c r="V2964" t="s">
        <v>71</v>
      </c>
      <c r="W2964" t="s">
        <v>72</v>
      </c>
      <c r="X2964"/>
      <c r="Y2964" t="s">
        <v>240</v>
      </c>
      <c r="Z2964" s="43" t="str">
        <f>Raw_data[[#This Row],[Month]]&amp;Raw_data[[#This Row],[Locations]]&amp;Raw_data[[#This Row],[Looker2]]</f>
        <v>45292Garden OaksRTC</v>
      </c>
      <c r="AA2964" s="44" t="str">
        <f>IFERROR(VLOOKUP(Raw_data[[#This Row],[Description]],'LU Table'!$A$1:$B$50,2,0),"")</f>
        <v>RTC</v>
      </c>
      <c r="AB2964" s="44" t="str">
        <f>TRIM(MID(Raw_data[[#This Row],[Location]],LEN("Positive Recovery- ")+1,LEN(Raw_data[[#This Row],[Location]])))</f>
        <v>Garden Oaks</v>
      </c>
      <c r="AC2964" s="45">
        <f t="shared" si="46"/>
        <v>45292</v>
      </c>
      <c r="AD2964" s="44" t="str">
        <f>VLOOKUP(Raw_data[[#This Row],[Locations]]&amp;Raw_data[[#This Row],[Looker2]],Category!A:E,5,0)</f>
        <v>Company Owned</v>
      </c>
      <c r="AE2964" s="44" t="str">
        <f>Raw_data[[#This Row],[Locations]]&amp;Raw_data[[#This Row],[Looker2]]</f>
        <v>Garden OaksRTC</v>
      </c>
    </row>
    <row r="2965" spans="1:31">
      <c r="A2965" s="15">
        <v>45320</v>
      </c>
      <c r="B2965" s="15">
        <v>45319</v>
      </c>
      <c r="C2965" t="s">
        <v>9</v>
      </c>
      <c r="D2965">
        <v>209346</v>
      </c>
      <c r="E2965" t="s">
        <v>598</v>
      </c>
      <c r="F2965" t="s">
        <v>363</v>
      </c>
      <c r="G2965" t="s">
        <v>599</v>
      </c>
      <c r="H2965" t="s">
        <v>154</v>
      </c>
      <c r="I2965" t="s">
        <v>232</v>
      </c>
      <c r="J2965" t="s">
        <v>93</v>
      </c>
      <c r="K2965" t="s">
        <v>107</v>
      </c>
      <c r="L2965" t="s">
        <v>131</v>
      </c>
      <c r="M2965">
        <v>1</v>
      </c>
      <c r="N2965" s="47">
        <v>530</v>
      </c>
      <c r="O2965" s="47">
        <v>0</v>
      </c>
      <c r="P2965" s="47">
        <v>0</v>
      </c>
      <c r="Q2965" s="47">
        <v>0</v>
      </c>
      <c r="R2965" s="47">
        <v>0</v>
      </c>
      <c r="S2965" s="47">
        <v>0</v>
      </c>
      <c r="T2965" s="47">
        <v>477</v>
      </c>
      <c r="U2965" s="47">
        <v>-53</v>
      </c>
      <c r="V2965" t="s">
        <v>71</v>
      </c>
      <c r="W2965" t="s">
        <v>72</v>
      </c>
      <c r="X2965"/>
      <c r="Y2965" t="s">
        <v>240</v>
      </c>
      <c r="Z2965" s="43" t="str">
        <f>Raw_data[[#This Row],[Month]]&amp;Raw_data[[#This Row],[Locations]]&amp;Raw_data[[#This Row],[Looker2]]</f>
        <v>45292Dallas Ft WorthRTC</v>
      </c>
      <c r="AA2965" s="44" t="str">
        <f>IFERROR(VLOOKUP(Raw_data[[#This Row],[Description]],'LU Table'!$A$1:$B$50,2,0),"")</f>
        <v>RTC</v>
      </c>
      <c r="AB2965" s="44" t="str">
        <f>TRIM(MID(Raw_data[[#This Row],[Location]],LEN("Positive Recovery- ")+1,LEN(Raw_data[[#This Row],[Location]])))</f>
        <v>Dallas Ft Worth</v>
      </c>
      <c r="AC2965" s="45">
        <f t="shared" si="46"/>
        <v>45292</v>
      </c>
      <c r="AD2965" s="44" t="str">
        <f>VLOOKUP(Raw_data[[#This Row],[Locations]]&amp;Raw_data[[#This Row],[Looker2]],Category!A:E,5,0)</f>
        <v>Company Owned</v>
      </c>
      <c r="AE2965" s="44" t="str">
        <f>Raw_data[[#This Row],[Locations]]&amp;Raw_data[[#This Row],[Looker2]]</f>
        <v>Dallas Ft WorthRTC</v>
      </c>
    </row>
    <row r="2966" spans="1:31">
      <c r="A2966" s="15">
        <v>45320</v>
      </c>
      <c r="B2966" s="15">
        <v>45319</v>
      </c>
      <c r="C2966" t="s">
        <v>9</v>
      </c>
      <c r="D2966">
        <v>209347</v>
      </c>
      <c r="E2966" t="s">
        <v>1058</v>
      </c>
      <c r="F2966" t="s">
        <v>1059</v>
      </c>
      <c r="G2966" t="s">
        <v>1060</v>
      </c>
      <c r="H2966" t="s">
        <v>151</v>
      </c>
      <c r="I2966" t="s">
        <v>232</v>
      </c>
      <c r="J2966" t="s">
        <v>89</v>
      </c>
      <c r="K2966" t="s">
        <v>16</v>
      </c>
      <c r="L2966" t="s">
        <v>131</v>
      </c>
      <c r="M2966">
        <v>1</v>
      </c>
      <c r="N2966" s="47">
        <v>425</v>
      </c>
      <c r="O2966" s="47">
        <v>0</v>
      </c>
      <c r="P2966" s="47">
        <v>0</v>
      </c>
      <c r="Q2966" s="47">
        <v>0</v>
      </c>
      <c r="R2966" s="47">
        <v>0</v>
      </c>
      <c r="S2966" s="47">
        <v>425</v>
      </c>
      <c r="T2966" s="47">
        <v>382.5</v>
      </c>
      <c r="U2966" s="47">
        <v>382.5</v>
      </c>
      <c r="V2966" t="s">
        <v>71</v>
      </c>
      <c r="W2966" t="s">
        <v>72</v>
      </c>
      <c r="X2966"/>
      <c r="Y2966" t="s">
        <v>240</v>
      </c>
      <c r="Z2966" s="43" t="str">
        <f>Raw_data[[#This Row],[Month]]&amp;Raw_data[[#This Row],[Locations]]&amp;Raw_data[[#This Row],[Looker2]]</f>
        <v>45292Garden OaksRTC</v>
      </c>
      <c r="AA2966" s="44" t="str">
        <f>IFERROR(VLOOKUP(Raw_data[[#This Row],[Description]],'LU Table'!$A$1:$B$50,2,0),"")</f>
        <v>RTC</v>
      </c>
      <c r="AB2966" s="44" t="str">
        <f>TRIM(MID(Raw_data[[#This Row],[Location]],LEN("Positive Recovery- ")+1,LEN(Raw_data[[#This Row],[Location]])))</f>
        <v>Garden Oaks</v>
      </c>
      <c r="AC2966" s="45">
        <f t="shared" si="46"/>
        <v>45292</v>
      </c>
      <c r="AD2966" s="44" t="str">
        <f>VLOOKUP(Raw_data[[#This Row],[Locations]]&amp;Raw_data[[#This Row],[Looker2]],Category!A:E,5,0)</f>
        <v>Company Owned</v>
      </c>
      <c r="AE2966" s="44" t="str">
        <f>Raw_data[[#This Row],[Locations]]&amp;Raw_data[[#This Row],[Looker2]]</f>
        <v>Garden OaksRTC</v>
      </c>
    </row>
    <row r="2967" spans="1:31">
      <c r="A2967" s="15">
        <v>45320</v>
      </c>
      <c r="B2967" s="15">
        <v>45319</v>
      </c>
      <c r="C2967" t="s">
        <v>9</v>
      </c>
      <c r="D2967">
        <v>209348</v>
      </c>
      <c r="E2967" t="s">
        <v>1134</v>
      </c>
      <c r="F2967" t="s">
        <v>269</v>
      </c>
      <c r="G2967" t="s">
        <v>718</v>
      </c>
      <c r="H2967" t="s">
        <v>151</v>
      </c>
      <c r="I2967" t="s">
        <v>232</v>
      </c>
      <c r="J2967" t="s">
        <v>89</v>
      </c>
      <c r="K2967" t="s">
        <v>16</v>
      </c>
      <c r="L2967" t="s">
        <v>131</v>
      </c>
      <c r="M2967">
        <v>1</v>
      </c>
      <c r="N2967" s="47">
        <v>425</v>
      </c>
      <c r="O2967" s="47">
        <v>0</v>
      </c>
      <c r="P2967" s="47">
        <v>0</v>
      </c>
      <c r="Q2967" s="47">
        <v>0</v>
      </c>
      <c r="R2967" s="47">
        <v>0</v>
      </c>
      <c r="S2967" s="47">
        <v>425</v>
      </c>
      <c r="T2967" s="47">
        <v>382.5</v>
      </c>
      <c r="U2967" s="47">
        <v>382.5</v>
      </c>
      <c r="V2967" t="s">
        <v>71</v>
      </c>
      <c r="W2967" t="s">
        <v>72</v>
      </c>
      <c r="X2967"/>
      <c r="Y2967" t="s">
        <v>240</v>
      </c>
      <c r="Z2967" s="43" t="str">
        <f>Raw_data[[#This Row],[Month]]&amp;Raw_data[[#This Row],[Locations]]&amp;Raw_data[[#This Row],[Looker2]]</f>
        <v>45292Garden OaksRTC</v>
      </c>
      <c r="AA2967" s="44" t="str">
        <f>IFERROR(VLOOKUP(Raw_data[[#This Row],[Description]],'LU Table'!$A$1:$B$50,2,0),"")</f>
        <v>RTC</v>
      </c>
      <c r="AB2967" s="44" t="str">
        <f>TRIM(MID(Raw_data[[#This Row],[Location]],LEN("Positive Recovery- ")+1,LEN(Raw_data[[#This Row],[Location]])))</f>
        <v>Garden Oaks</v>
      </c>
      <c r="AC2967" s="45">
        <f t="shared" si="46"/>
        <v>45292</v>
      </c>
      <c r="AD2967" s="44" t="str">
        <f>VLOOKUP(Raw_data[[#This Row],[Locations]]&amp;Raw_data[[#This Row],[Looker2]],Category!A:E,5,0)</f>
        <v>Company Owned</v>
      </c>
      <c r="AE2967" s="44" t="str">
        <f>Raw_data[[#This Row],[Locations]]&amp;Raw_data[[#This Row],[Looker2]]</f>
        <v>Garden OaksRTC</v>
      </c>
    </row>
    <row r="2968" spans="1:31">
      <c r="A2968" s="15">
        <v>45320</v>
      </c>
      <c r="B2968" s="15">
        <v>45319</v>
      </c>
      <c r="C2968" t="s">
        <v>9</v>
      </c>
      <c r="D2968">
        <v>209349</v>
      </c>
      <c r="E2968" t="s">
        <v>1003</v>
      </c>
      <c r="F2968" t="s">
        <v>491</v>
      </c>
      <c r="G2968" t="s">
        <v>393</v>
      </c>
      <c r="H2968" t="s">
        <v>151</v>
      </c>
      <c r="I2968" t="s">
        <v>232</v>
      </c>
      <c r="J2968" t="s">
        <v>87</v>
      </c>
      <c r="K2968" t="s">
        <v>107</v>
      </c>
      <c r="L2968" t="s">
        <v>130</v>
      </c>
      <c r="M2968">
        <v>1</v>
      </c>
      <c r="N2968" s="47">
        <v>470</v>
      </c>
      <c r="O2968" s="47">
        <v>0</v>
      </c>
      <c r="P2968" s="47">
        <v>0</v>
      </c>
      <c r="Q2968" s="47">
        <v>0</v>
      </c>
      <c r="R2968" s="47">
        <v>0</v>
      </c>
      <c r="S2968" s="47">
        <v>470</v>
      </c>
      <c r="T2968" s="47">
        <v>423</v>
      </c>
      <c r="U2968" s="47">
        <v>423</v>
      </c>
      <c r="V2968" t="s">
        <v>71</v>
      </c>
      <c r="W2968" t="s">
        <v>72</v>
      </c>
      <c r="X2968"/>
      <c r="Y2968" t="s">
        <v>240</v>
      </c>
      <c r="Z2968" s="43" t="str">
        <f>Raw_data[[#This Row],[Month]]&amp;Raw_data[[#This Row],[Locations]]&amp;Raw_data[[#This Row],[Looker2]]</f>
        <v>45292Dallas Ft WorthRTC</v>
      </c>
      <c r="AA2968" s="44" t="str">
        <f>IFERROR(VLOOKUP(Raw_data[[#This Row],[Description]],'LU Table'!$A$1:$B$50,2,0),"")</f>
        <v>RTC</v>
      </c>
      <c r="AB2968" s="44" t="str">
        <f>TRIM(MID(Raw_data[[#This Row],[Location]],LEN("Positive Recovery- ")+1,LEN(Raw_data[[#This Row],[Location]])))</f>
        <v>Dallas Ft Worth</v>
      </c>
      <c r="AC2968" s="45">
        <f t="shared" si="46"/>
        <v>45292</v>
      </c>
      <c r="AD2968" s="44" t="str">
        <f>VLOOKUP(Raw_data[[#This Row],[Locations]]&amp;Raw_data[[#This Row],[Looker2]],Category!A:E,5,0)</f>
        <v>Company Owned</v>
      </c>
      <c r="AE2968" s="44" t="str">
        <f>Raw_data[[#This Row],[Locations]]&amp;Raw_data[[#This Row],[Looker2]]</f>
        <v>Dallas Ft WorthRTC</v>
      </c>
    </row>
    <row r="2969" spans="1:31">
      <c r="A2969" s="15">
        <v>45320</v>
      </c>
      <c r="B2969" s="15">
        <v>45319</v>
      </c>
      <c r="C2969" t="s">
        <v>9</v>
      </c>
      <c r="D2969">
        <v>209350</v>
      </c>
      <c r="E2969" t="s">
        <v>1179</v>
      </c>
      <c r="F2969" t="s">
        <v>1180</v>
      </c>
      <c r="G2969" t="s">
        <v>1181</v>
      </c>
      <c r="H2969" t="s">
        <v>155</v>
      </c>
      <c r="I2969" t="s">
        <v>232</v>
      </c>
      <c r="J2969" t="s">
        <v>88</v>
      </c>
      <c r="K2969" t="s">
        <v>16</v>
      </c>
      <c r="L2969" t="s">
        <v>130</v>
      </c>
      <c r="M2969">
        <v>1</v>
      </c>
      <c r="N2969" s="47">
        <v>700</v>
      </c>
      <c r="O2969" s="47">
        <v>0</v>
      </c>
      <c r="P2969" s="47">
        <v>0</v>
      </c>
      <c r="Q2969" s="47">
        <v>0</v>
      </c>
      <c r="R2969" s="47">
        <v>0</v>
      </c>
      <c r="S2969" s="47">
        <v>700</v>
      </c>
      <c r="T2969" s="47">
        <v>630</v>
      </c>
      <c r="U2969" s="47">
        <v>630</v>
      </c>
      <c r="V2969" t="s">
        <v>71</v>
      </c>
      <c r="W2969" t="s">
        <v>72</v>
      </c>
      <c r="X2969"/>
      <c r="Y2969" t="s">
        <v>240</v>
      </c>
      <c r="Z2969" s="43" t="str">
        <f>Raw_data[[#This Row],[Month]]&amp;Raw_data[[#This Row],[Locations]]&amp;Raw_data[[#This Row],[Looker2]]</f>
        <v>45292Garden OaksDetox</v>
      </c>
      <c r="AA2969" s="44" t="str">
        <f>IFERROR(VLOOKUP(Raw_data[[#This Row],[Description]],'LU Table'!$A$1:$B$50,2,0),"")</f>
        <v>Detox</v>
      </c>
      <c r="AB2969" s="44" t="str">
        <f>TRIM(MID(Raw_data[[#This Row],[Location]],LEN("Positive Recovery- ")+1,LEN(Raw_data[[#This Row],[Location]])))</f>
        <v>Garden Oaks</v>
      </c>
      <c r="AC2969" s="45">
        <f t="shared" si="46"/>
        <v>45292</v>
      </c>
      <c r="AD2969" s="44" t="str">
        <f>VLOOKUP(Raw_data[[#This Row],[Locations]]&amp;Raw_data[[#This Row],[Looker2]],Category!A:E,5,0)</f>
        <v>Company Owned</v>
      </c>
      <c r="AE2969" s="44" t="str">
        <f>Raw_data[[#This Row],[Locations]]&amp;Raw_data[[#This Row],[Looker2]]</f>
        <v>Garden OaksDetox</v>
      </c>
    </row>
    <row r="2970" spans="1:31">
      <c r="A2970" s="15">
        <v>45320</v>
      </c>
      <c r="B2970" s="15">
        <v>45319</v>
      </c>
      <c r="C2970" t="s">
        <v>9</v>
      </c>
      <c r="D2970">
        <v>209351</v>
      </c>
      <c r="E2970" t="s">
        <v>1192</v>
      </c>
      <c r="F2970" t="s">
        <v>330</v>
      </c>
      <c r="G2970" t="s">
        <v>488</v>
      </c>
      <c r="H2970" t="s">
        <v>155</v>
      </c>
      <c r="I2970" t="s">
        <v>232</v>
      </c>
      <c r="J2970" t="s">
        <v>17</v>
      </c>
      <c r="K2970" t="s">
        <v>16</v>
      </c>
      <c r="L2970" t="s">
        <v>130</v>
      </c>
      <c r="M2970">
        <v>1</v>
      </c>
      <c r="N2970" s="47">
        <v>750</v>
      </c>
      <c r="O2970" s="47">
        <v>0</v>
      </c>
      <c r="P2970" s="47">
        <v>0</v>
      </c>
      <c r="Q2970" s="47">
        <v>0</v>
      </c>
      <c r="R2970" s="47">
        <v>0</v>
      </c>
      <c r="S2970" s="47">
        <v>0</v>
      </c>
      <c r="T2970" s="47">
        <v>750</v>
      </c>
      <c r="U2970" s="47">
        <v>0</v>
      </c>
      <c r="V2970" t="s">
        <v>71</v>
      </c>
      <c r="W2970" t="s">
        <v>72</v>
      </c>
      <c r="X2970"/>
      <c r="Y2970" t="s">
        <v>240</v>
      </c>
      <c r="Z2970" s="43" t="str">
        <f>Raw_data[[#This Row],[Month]]&amp;Raw_data[[#This Row],[Locations]]&amp;Raw_data[[#This Row],[Looker2]]</f>
        <v>45292Garden OaksDetox</v>
      </c>
      <c r="AA2970" s="44" t="str">
        <f>IFERROR(VLOOKUP(Raw_data[[#This Row],[Description]],'LU Table'!$A$1:$B$50,2,0),"")</f>
        <v>Detox</v>
      </c>
      <c r="AB2970" s="44" t="str">
        <f>TRIM(MID(Raw_data[[#This Row],[Location]],LEN("Positive Recovery- ")+1,LEN(Raw_data[[#This Row],[Location]])))</f>
        <v>Garden Oaks</v>
      </c>
      <c r="AC2970" s="45">
        <f t="shared" si="46"/>
        <v>45292</v>
      </c>
      <c r="AD2970" s="44" t="str">
        <f>VLOOKUP(Raw_data[[#This Row],[Locations]]&amp;Raw_data[[#This Row],[Looker2]],Category!A:E,5,0)</f>
        <v>Company Owned</v>
      </c>
      <c r="AE2970" s="44" t="str">
        <f>Raw_data[[#This Row],[Locations]]&amp;Raw_data[[#This Row],[Looker2]]</f>
        <v>Garden OaksDetox</v>
      </c>
    </row>
    <row r="2971" spans="1:31">
      <c r="A2971" s="15">
        <v>45320</v>
      </c>
      <c r="B2971" s="15">
        <v>45319</v>
      </c>
      <c r="C2971" t="s">
        <v>9</v>
      </c>
      <c r="D2971">
        <v>209352</v>
      </c>
      <c r="E2971" t="s">
        <v>1098</v>
      </c>
      <c r="F2971" t="s">
        <v>464</v>
      </c>
      <c r="G2971" t="s">
        <v>1099</v>
      </c>
      <c r="H2971" t="s">
        <v>151</v>
      </c>
      <c r="I2971" t="s">
        <v>232</v>
      </c>
      <c r="J2971" t="s">
        <v>88</v>
      </c>
      <c r="K2971" t="s">
        <v>107</v>
      </c>
      <c r="L2971" t="s">
        <v>131</v>
      </c>
      <c r="M2971">
        <v>1</v>
      </c>
      <c r="N2971" s="47">
        <v>500</v>
      </c>
      <c r="O2971" s="47">
        <v>0</v>
      </c>
      <c r="P2971" s="47">
        <v>0</v>
      </c>
      <c r="Q2971" s="47">
        <v>0</v>
      </c>
      <c r="R2971" s="47">
        <v>0</v>
      </c>
      <c r="S2971" s="47">
        <v>0</v>
      </c>
      <c r="T2971" s="47">
        <v>450</v>
      </c>
      <c r="U2971" s="47">
        <v>50</v>
      </c>
      <c r="V2971" t="s">
        <v>71</v>
      </c>
      <c r="W2971" t="s">
        <v>72</v>
      </c>
      <c r="X2971"/>
      <c r="Y2971" t="s">
        <v>240</v>
      </c>
      <c r="Z2971" s="43" t="str">
        <f>Raw_data[[#This Row],[Month]]&amp;Raw_data[[#This Row],[Locations]]&amp;Raw_data[[#This Row],[Looker2]]</f>
        <v>45292Dallas Ft WorthRTC</v>
      </c>
      <c r="AA2971" s="44" t="str">
        <f>IFERROR(VLOOKUP(Raw_data[[#This Row],[Description]],'LU Table'!$A$1:$B$50,2,0),"")</f>
        <v>RTC</v>
      </c>
      <c r="AB2971" s="44" t="str">
        <f>TRIM(MID(Raw_data[[#This Row],[Location]],LEN("Positive Recovery- ")+1,LEN(Raw_data[[#This Row],[Location]])))</f>
        <v>Dallas Ft Worth</v>
      </c>
      <c r="AC2971" s="45">
        <f t="shared" si="46"/>
        <v>45292</v>
      </c>
      <c r="AD2971" s="44" t="str">
        <f>VLOOKUP(Raw_data[[#This Row],[Locations]]&amp;Raw_data[[#This Row],[Looker2]],Category!A:E,5,0)</f>
        <v>Company Owned</v>
      </c>
      <c r="AE2971" s="44" t="str">
        <f>Raw_data[[#This Row],[Locations]]&amp;Raw_data[[#This Row],[Looker2]]</f>
        <v>Dallas Ft WorthRTC</v>
      </c>
    </row>
    <row r="2972" spans="1:31">
      <c r="A2972" s="15">
        <v>45320</v>
      </c>
      <c r="B2972" s="15">
        <v>45319</v>
      </c>
      <c r="C2972" t="s">
        <v>9</v>
      </c>
      <c r="D2972">
        <v>209353</v>
      </c>
      <c r="E2972" t="s">
        <v>807</v>
      </c>
      <c r="F2972" t="s">
        <v>405</v>
      </c>
      <c r="G2972" t="s">
        <v>808</v>
      </c>
      <c r="H2972" t="s">
        <v>173</v>
      </c>
      <c r="I2972" t="s">
        <v>232</v>
      </c>
      <c r="J2972" t="s">
        <v>96</v>
      </c>
      <c r="K2972" t="s">
        <v>57</v>
      </c>
      <c r="L2972" t="s">
        <v>128</v>
      </c>
      <c r="M2972">
        <v>1</v>
      </c>
      <c r="N2972" s="47">
        <v>364</v>
      </c>
      <c r="O2972" s="47">
        <v>0</v>
      </c>
      <c r="P2972" s="47">
        <v>0</v>
      </c>
      <c r="Q2972" s="47">
        <v>0</v>
      </c>
      <c r="R2972" s="47">
        <v>0</v>
      </c>
      <c r="S2972" s="47">
        <v>0</v>
      </c>
      <c r="T2972" s="47">
        <v>327.60000000000002</v>
      </c>
      <c r="U2972" s="47">
        <v>327.60000000000002</v>
      </c>
      <c r="V2972" t="s">
        <v>71</v>
      </c>
      <c r="W2972" t="s">
        <v>72</v>
      </c>
      <c r="X2972"/>
      <c r="Y2972" t="s">
        <v>240</v>
      </c>
      <c r="Z2972" s="43" t="str">
        <f>Raw_data[[#This Row],[Month]]&amp;Raw_data[[#This Row],[Locations]]&amp;Raw_data[[#This Row],[Looker2]]</f>
        <v>45292Hill CountryRTC</v>
      </c>
      <c r="AA2972" s="44" t="str">
        <f>IFERROR(VLOOKUP(Raw_data[[#This Row],[Description]],'LU Table'!$A$1:$B$50,2,0),"")</f>
        <v>RTC</v>
      </c>
      <c r="AB2972" s="44" t="str">
        <f>TRIM(MID(Raw_data[[#This Row],[Location]],LEN("Positive Recovery- ")+1,LEN(Raw_data[[#This Row],[Location]])))</f>
        <v>Hill Country</v>
      </c>
      <c r="AC2972" s="45">
        <f t="shared" si="46"/>
        <v>45292</v>
      </c>
      <c r="AD2972" s="44" t="str">
        <f>VLOOKUP(Raw_data[[#This Row],[Locations]]&amp;Raw_data[[#This Row],[Looker2]],Category!A:E,5,0)</f>
        <v>Company Owned</v>
      </c>
      <c r="AE2972" s="44" t="str">
        <f>Raw_data[[#This Row],[Locations]]&amp;Raw_data[[#This Row],[Looker2]]</f>
        <v>Hill CountryRTC</v>
      </c>
    </row>
    <row r="2973" spans="1:31">
      <c r="A2973" s="15">
        <v>45320</v>
      </c>
      <c r="B2973" s="15">
        <v>45319</v>
      </c>
      <c r="C2973" t="s">
        <v>9</v>
      </c>
      <c r="D2973">
        <v>209354</v>
      </c>
      <c r="E2973" t="s">
        <v>1155</v>
      </c>
      <c r="F2973" t="s">
        <v>690</v>
      </c>
      <c r="G2973" t="s">
        <v>1156</v>
      </c>
      <c r="H2973" t="s">
        <v>151</v>
      </c>
      <c r="I2973" t="s">
        <v>232</v>
      </c>
      <c r="J2973" t="s">
        <v>932</v>
      </c>
      <c r="K2973" t="s">
        <v>16</v>
      </c>
      <c r="L2973" t="s">
        <v>131</v>
      </c>
      <c r="M2973">
        <v>1</v>
      </c>
      <c r="N2973" s="47">
        <v>550</v>
      </c>
      <c r="O2973" s="47">
        <v>0</v>
      </c>
      <c r="P2973" s="47">
        <v>0</v>
      </c>
      <c r="Q2973" s="47">
        <v>0</v>
      </c>
      <c r="R2973" s="47">
        <v>0</v>
      </c>
      <c r="S2973" s="47">
        <v>550</v>
      </c>
      <c r="T2973" s="47">
        <v>495</v>
      </c>
      <c r="U2973" s="47">
        <v>495</v>
      </c>
      <c r="V2973" t="s">
        <v>71</v>
      </c>
      <c r="W2973" t="s">
        <v>72</v>
      </c>
      <c r="X2973"/>
      <c r="Y2973" t="s">
        <v>240</v>
      </c>
      <c r="Z2973" s="43" t="str">
        <f>Raw_data[[#This Row],[Month]]&amp;Raw_data[[#This Row],[Locations]]&amp;Raw_data[[#This Row],[Looker2]]</f>
        <v>45292Garden OaksRTC</v>
      </c>
      <c r="AA2973" s="44" t="str">
        <f>IFERROR(VLOOKUP(Raw_data[[#This Row],[Description]],'LU Table'!$A$1:$B$50,2,0),"")</f>
        <v>RTC</v>
      </c>
      <c r="AB2973" s="44" t="str">
        <f>TRIM(MID(Raw_data[[#This Row],[Location]],LEN("Positive Recovery- ")+1,LEN(Raw_data[[#This Row],[Location]])))</f>
        <v>Garden Oaks</v>
      </c>
      <c r="AC2973" s="45">
        <f t="shared" si="46"/>
        <v>45292</v>
      </c>
      <c r="AD2973" s="44" t="str">
        <f>VLOOKUP(Raw_data[[#This Row],[Locations]]&amp;Raw_data[[#This Row],[Looker2]],Category!A:E,5,0)</f>
        <v>Company Owned</v>
      </c>
      <c r="AE2973" s="44" t="str">
        <f>Raw_data[[#This Row],[Locations]]&amp;Raw_data[[#This Row],[Looker2]]</f>
        <v>Garden OaksRTC</v>
      </c>
    </row>
    <row r="2974" spans="1:31">
      <c r="A2974" s="15">
        <v>45320</v>
      </c>
      <c r="B2974" s="15">
        <v>45319</v>
      </c>
      <c r="C2974" t="s">
        <v>9</v>
      </c>
      <c r="D2974">
        <v>209355</v>
      </c>
      <c r="E2974" t="s">
        <v>228</v>
      </c>
      <c r="F2974" t="s">
        <v>377</v>
      </c>
      <c r="G2974" t="s">
        <v>542</v>
      </c>
      <c r="H2974" t="s">
        <v>151</v>
      </c>
      <c r="I2974" t="s">
        <v>232</v>
      </c>
      <c r="J2974" t="s">
        <v>17</v>
      </c>
      <c r="K2974" t="s">
        <v>16</v>
      </c>
      <c r="L2974" t="s">
        <v>131</v>
      </c>
      <c r="M2974">
        <v>1</v>
      </c>
      <c r="N2974" s="47">
        <v>400</v>
      </c>
      <c r="O2974" s="47">
        <v>0</v>
      </c>
      <c r="P2974" s="47">
        <v>0</v>
      </c>
      <c r="Q2974" s="47">
        <v>0</v>
      </c>
      <c r="R2974" s="47">
        <v>0</v>
      </c>
      <c r="S2974" s="47">
        <v>0</v>
      </c>
      <c r="T2974" s="47">
        <v>400</v>
      </c>
      <c r="U2974" s="47">
        <v>0</v>
      </c>
      <c r="V2974" t="s">
        <v>71</v>
      </c>
      <c r="W2974" t="s">
        <v>72</v>
      </c>
      <c r="X2974"/>
      <c r="Y2974" t="s">
        <v>240</v>
      </c>
      <c r="Z2974" s="43" t="str">
        <f>Raw_data[[#This Row],[Month]]&amp;Raw_data[[#This Row],[Locations]]&amp;Raw_data[[#This Row],[Looker2]]</f>
        <v>45292Garden OaksRTC</v>
      </c>
      <c r="AA2974" s="44" t="str">
        <f>IFERROR(VLOOKUP(Raw_data[[#This Row],[Description]],'LU Table'!$A$1:$B$50,2,0),"")</f>
        <v>RTC</v>
      </c>
      <c r="AB2974" s="44" t="str">
        <f>TRIM(MID(Raw_data[[#This Row],[Location]],LEN("Positive Recovery- ")+1,LEN(Raw_data[[#This Row],[Location]])))</f>
        <v>Garden Oaks</v>
      </c>
      <c r="AC2974" s="45">
        <f t="shared" si="46"/>
        <v>45292</v>
      </c>
      <c r="AD2974" s="44" t="str">
        <f>VLOOKUP(Raw_data[[#This Row],[Locations]]&amp;Raw_data[[#This Row],[Looker2]],Category!A:E,5,0)</f>
        <v>Company Owned</v>
      </c>
      <c r="AE2974" s="44" t="str">
        <f>Raw_data[[#This Row],[Locations]]&amp;Raw_data[[#This Row],[Looker2]]</f>
        <v>Garden OaksRTC</v>
      </c>
    </row>
    <row r="2975" spans="1:31">
      <c r="A2975" s="15">
        <v>45320</v>
      </c>
      <c r="B2975" s="15">
        <v>45319</v>
      </c>
      <c r="C2975" t="s">
        <v>9</v>
      </c>
      <c r="D2975">
        <v>209356</v>
      </c>
      <c r="E2975" t="s">
        <v>1191</v>
      </c>
      <c r="F2975" t="s">
        <v>403</v>
      </c>
      <c r="G2975" t="s">
        <v>993</v>
      </c>
      <c r="H2975" t="s">
        <v>155</v>
      </c>
      <c r="I2975" t="s">
        <v>232</v>
      </c>
      <c r="J2975" t="s">
        <v>17</v>
      </c>
      <c r="K2975" t="s">
        <v>107</v>
      </c>
      <c r="L2975" t="s">
        <v>130</v>
      </c>
      <c r="M2975">
        <v>1</v>
      </c>
      <c r="N2975" s="47">
        <v>750</v>
      </c>
      <c r="O2975" s="47">
        <v>0</v>
      </c>
      <c r="P2975" s="47">
        <v>0</v>
      </c>
      <c r="Q2975" s="47">
        <v>0</v>
      </c>
      <c r="R2975" s="47">
        <v>0</v>
      </c>
      <c r="S2975" s="47">
        <v>750</v>
      </c>
      <c r="T2975" s="47">
        <v>750</v>
      </c>
      <c r="U2975" s="47">
        <v>750</v>
      </c>
      <c r="V2975" t="s">
        <v>71</v>
      </c>
      <c r="W2975" t="s">
        <v>72</v>
      </c>
      <c r="X2975"/>
      <c r="Y2975" t="s">
        <v>240</v>
      </c>
      <c r="Z2975" s="43" t="str">
        <f>Raw_data[[#This Row],[Month]]&amp;Raw_data[[#This Row],[Locations]]&amp;Raw_data[[#This Row],[Looker2]]</f>
        <v>45292Dallas Ft WorthDetox</v>
      </c>
      <c r="AA2975" s="44" t="str">
        <f>IFERROR(VLOOKUP(Raw_data[[#This Row],[Description]],'LU Table'!$A$1:$B$50,2,0),"")</f>
        <v>Detox</v>
      </c>
      <c r="AB2975" s="44" t="str">
        <f>TRIM(MID(Raw_data[[#This Row],[Location]],LEN("Positive Recovery- ")+1,LEN(Raw_data[[#This Row],[Location]])))</f>
        <v>Dallas Ft Worth</v>
      </c>
      <c r="AC2975" s="45">
        <f t="shared" ref="AC2975:AC3038" si="47">B2975-DAY(B2975)+1</f>
        <v>45292</v>
      </c>
      <c r="AD2975" s="44" t="str">
        <f>VLOOKUP(Raw_data[[#This Row],[Locations]]&amp;Raw_data[[#This Row],[Looker2]],Category!A:E,5,0)</f>
        <v>Company Owned</v>
      </c>
      <c r="AE2975" s="44" t="str">
        <f>Raw_data[[#This Row],[Locations]]&amp;Raw_data[[#This Row],[Looker2]]</f>
        <v>Dallas Ft WorthDetox</v>
      </c>
    </row>
    <row r="2976" spans="1:31">
      <c r="A2976" s="15">
        <v>45320</v>
      </c>
      <c r="B2976" s="15">
        <v>45319</v>
      </c>
      <c r="C2976" t="s">
        <v>9</v>
      </c>
      <c r="D2976">
        <v>209357</v>
      </c>
      <c r="E2976" t="s">
        <v>991</v>
      </c>
      <c r="F2976" t="s">
        <v>992</v>
      </c>
      <c r="G2976" t="s">
        <v>993</v>
      </c>
      <c r="H2976" t="s">
        <v>152</v>
      </c>
      <c r="I2976" t="s">
        <v>232</v>
      </c>
      <c r="J2976" t="s">
        <v>90</v>
      </c>
      <c r="K2976" t="s">
        <v>16</v>
      </c>
      <c r="L2976" t="s">
        <v>131</v>
      </c>
      <c r="M2976">
        <v>1</v>
      </c>
      <c r="N2976" s="47">
        <v>535</v>
      </c>
      <c r="O2976" s="47">
        <v>0</v>
      </c>
      <c r="P2976" s="47">
        <v>0</v>
      </c>
      <c r="Q2976" s="47">
        <v>0</v>
      </c>
      <c r="R2976" s="47">
        <v>0</v>
      </c>
      <c r="S2976" s="47">
        <v>15</v>
      </c>
      <c r="T2976" s="47">
        <v>481.5</v>
      </c>
      <c r="U2976" s="47">
        <v>91.5</v>
      </c>
      <c r="V2976" t="s">
        <v>71</v>
      </c>
      <c r="W2976" t="s">
        <v>72</v>
      </c>
      <c r="X2976"/>
      <c r="Y2976" t="s">
        <v>240</v>
      </c>
      <c r="Z2976" s="43" t="str">
        <f>Raw_data[[#This Row],[Month]]&amp;Raw_data[[#This Row],[Locations]]&amp;Raw_data[[#This Row],[Looker2]]</f>
        <v>45292Garden OaksRTC</v>
      </c>
      <c r="AA2976" s="44" t="str">
        <f>IFERROR(VLOOKUP(Raw_data[[#This Row],[Description]],'LU Table'!$A$1:$B$50,2,0),"")</f>
        <v>RTC</v>
      </c>
      <c r="AB2976" s="44" t="str">
        <f>TRIM(MID(Raw_data[[#This Row],[Location]],LEN("Positive Recovery- ")+1,LEN(Raw_data[[#This Row],[Location]])))</f>
        <v>Garden Oaks</v>
      </c>
      <c r="AC2976" s="45">
        <f t="shared" si="47"/>
        <v>45292</v>
      </c>
      <c r="AD2976" s="44" t="str">
        <f>VLOOKUP(Raw_data[[#This Row],[Locations]]&amp;Raw_data[[#This Row],[Looker2]],Category!A:E,5,0)</f>
        <v>Company Owned</v>
      </c>
      <c r="AE2976" s="44" t="str">
        <f>Raw_data[[#This Row],[Locations]]&amp;Raw_data[[#This Row],[Looker2]]</f>
        <v>Garden OaksRTC</v>
      </c>
    </row>
    <row r="2977" spans="1:31">
      <c r="A2977" s="15">
        <v>45320</v>
      </c>
      <c r="B2977" s="15">
        <v>45319</v>
      </c>
      <c r="C2977" t="s">
        <v>9</v>
      </c>
      <c r="D2977">
        <v>209358</v>
      </c>
      <c r="E2977" t="s">
        <v>975</v>
      </c>
      <c r="F2977" t="s">
        <v>255</v>
      </c>
      <c r="G2977" t="s">
        <v>976</v>
      </c>
      <c r="H2977" t="s">
        <v>627</v>
      </c>
      <c r="I2977" t="s">
        <v>232</v>
      </c>
      <c r="J2977" t="s">
        <v>94</v>
      </c>
      <c r="K2977" t="s">
        <v>16</v>
      </c>
      <c r="L2977" t="s">
        <v>130</v>
      </c>
      <c r="M2977">
        <v>1</v>
      </c>
      <c r="N2977" s="47">
        <v>495</v>
      </c>
      <c r="O2977" s="47">
        <v>0</v>
      </c>
      <c r="P2977" s="47">
        <v>0</v>
      </c>
      <c r="Q2977" s="47">
        <v>0</v>
      </c>
      <c r="R2977" s="47">
        <v>0</v>
      </c>
      <c r="S2977" s="47">
        <v>495</v>
      </c>
      <c r="T2977" s="47">
        <v>445.5</v>
      </c>
      <c r="U2977" s="47">
        <v>445.5</v>
      </c>
      <c r="V2977" t="s">
        <v>71</v>
      </c>
      <c r="W2977" t="s">
        <v>72</v>
      </c>
      <c r="X2977"/>
      <c r="Y2977" t="s">
        <v>240</v>
      </c>
      <c r="Z2977" s="43" t="str">
        <f>Raw_data[[#This Row],[Month]]&amp;Raw_data[[#This Row],[Locations]]&amp;Raw_data[[#This Row],[Looker2]]</f>
        <v>45292Garden OaksRTC</v>
      </c>
      <c r="AA2977" s="44" t="str">
        <f>IFERROR(VLOOKUP(Raw_data[[#This Row],[Description]],'LU Table'!$A$1:$B$50,2,0),"")</f>
        <v>RTC</v>
      </c>
      <c r="AB2977" s="44" t="str">
        <f>TRIM(MID(Raw_data[[#This Row],[Location]],LEN("Positive Recovery- ")+1,LEN(Raw_data[[#This Row],[Location]])))</f>
        <v>Garden Oaks</v>
      </c>
      <c r="AC2977" s="45">
        <f t="shared" si="47"/>
        <v>45292</v>
      </c>
      <c r="AD2977" s="44" t="str">
        <f>VLOOKUP(Raw_data[[#This Row],[Locations]]&amp;Raw_data[[#This Row],[Looker2]],Category!A:E,5,0)</f>
        <v>Company Owned</v>
      </c>
      <c r="AE2977" s="44" t="str">
        <f>Raw_data[[#This Row],[Locations]]&amp;Raw_data[[#This Row],[Looker2]]</f>
        <v>Garden OaksRTC</v>
      </c>
    </row>
    <row r="2978" spans="1:31">
      <c r="A2978" s="15">
        <v>45320</v>
      </c>
      <c r="B2978" s="15">
        <v>45319</v>
      </c>
      <c r="C2978" t="s">
        <v>9</v>
      </c>
      <c r="D2978">
        <v>209359</v>
      </c>
      <c r="E2978" t="s">
        <v>1159</v>
      </c>
      <c r="F2978" t="s">
        <v>1160</v>
      </c>
      <c r="G2978" t="s">
        <v>1161</v>
      </c>
      <c r="H2978" t="s">
        <v>155</v>
      </c>
      <c r="I2978" t="s">
        <v>232</v>
      </c>
      <c r="J2978" t="s">
        <v>17</v>
      </c>
      <c r="K2978" t="s">
        <v>16</v>
      </c>
      <c r="L2978" t="s">
        <v>130</v>
      </c>
      <c r="M2978">
        <v>1</v>
      </c>
      <c r="N2978" s="47">
        <v>750</v>
      </c>
      <c r="O2978" s="47">
        <v>0</v>
      </c>
      <c r="P2978" s="47">
        <v>0</v>
      </c>
      <c r="Q2978" s="47">
        <v>0</v>
      </c>
      <c r="R2978" s="47">
        <v>0</v>
      </c>
      <c r="S2978" s="47">
        <v>0</v>
      </c>
      <c r="T2978" s="47">
        <v>750</v>
      </c>
      <c r="U2978" s="47">
        <v>0</v>
      </c>
      <c r="V2978" t="s">
        <v>71</v>
      </c>
      <c r="W2978" t="s">
        <v>72</v>
      </c>
      <c r="X2978"/>
      <c r="Y2978" t="s">
        <v>240</v>
      </c>
      <c r="Z2978" s="43" t="str">
        <f>Raw_data[[#This Row],[Month]]&amp;Raw_data[[#This Row],[Locations]]&amp;Raw_data[[#This Row],[Looker2]]</f>
        <v>45292Garden OaksDetox</v>
      </c>
      <c r="AA2978" s="44" t="str">
        <f>IFERROR(VLOOKUP(Raw_data[[#This Row],[Description]],'LU Table'!$A$1:$B$50,2,0),"")</f>
        <v>Detox</v>
      </c>
      <c r="AB2978" s="44" t="str">
        <f>TRIM(MID(Raw_data[[#This Row],[Location]],LEN("Positive Recovery- ")+1,LEN(Raw_data[[#This Row],[Location]])))</f>
        <v>Garden Oaks</v>
      </c>
      <c r="AC2978" s="45">
        <f t="shared" si="47"/>
        <v>45292</v>
      </c>
      <c r="AD2978" s="44" t="str">
        <f>VLOOKUP(Raw_data[[#This Row],[Locations]]&amp;Raw_data[[#This Row],[Looker2]],Category!A:E,5,0)</f>
        <v>Company Owned</v>
      </c>
      <c r="AE2978" s="44" t="str">
        <f>Raw_data[[#This Row],[Locations]]&amp;Raw_data[[#This Row],[Looker2]]</f>
        <v>Garden OaksDetox</v>
      </c>
    </row>
    <row r="2979" spans="1:31">
      <c r="A2979" s="15">
        <v>45320</v>
      </c>
      <c r="B2979" s="15">
        <v>45319</v>
      </c>
      <c r="C2979" t="s">
        <v>9</v>
      </c>
      <c r="D2979">
        <v>209360</v>
      </c>
      <c r="E2979" t="s">
        <v>677</v>
      </c>
      <c r="F2979" t="s">
        <v>543</v>
      </c>
      <c r="G2979" t="s">
        <v>508</v>
      </c>
      <c r="H2979" t="s">
        <v>164</v>
      </c>
      <c r="I2979" t="s">
        <v>232</v>
      </c>
      <c r="J2979" t="s">
        <v>88</v>
      </c>
      <c r="K2979" t="s">
        <v>57</v>
      </c>
      <c r="L2979" t="s">
        <v>129</v>
      </c>
      <c r="M2979">
        <v>1</v>
      </c>
      <c r="N2979" s="47">
        <v>400</v>
      </c>
      <c r="O2979" s="47">
        <v>0</v>
      </c>
      <c r="P2979" s="47">
        <v>0</v>
      </c>
      <c r="Q2979" s="47">
        <v>0</v>
      </c>
      <c r="R2979" s="47">
        <v>0</v>
      </c>
      <c r="S2979" s="47">
        <v>400</v>
      </c>
      <c r="T2979" s="47">
        <v>360</v>
      </c>
      <c r="U2979" s="47">
        <v>360</v>
      </c>
      <c r="V2979" t="s">
        <v>71</v>
      </c>
      <c r="W2979" t="s">
        <v>72</v>
      </c>
      <c r="X2979"/>
      <c r="Y2979" t="s">
        <v>240</v>
      </c>
      <c r="Z2979" s="43" t="str">
        <f>Raw_data[[#This Row],[Month]]&amp;Raw_data[[#This Row],[Locations]]&amp;Raw_data[[#This Row],[Looker2]]</f>
        <v>45292Hill CountryRTC</v>
      </c>
      <c r="AA2979" s="44" t="str">
        <f>IFERROR(VLOOKUP(Raw_data[[#This Row],[Description]],'LU Table'!$A$1:$B$50,2,0),"")</f>
        <v>RTC</v>
      </c>
      <c r="AB2979" s="44" t="str">
        <f>TRIM(MID(Raw_data[[#This Row],[Location]],LEN("Positive Recovery- ")+1,LEN(Raw_data[[#This Row],[Location]])))</f>
        <v>Hill Country</v>
      </c>
      <c r="AC2979" s="45">
        <f t="shared" si="47"/>
        <v>45292</v>
      </c>
      <c r="AD2979" s="44" t="str">
        <f>VLOOKUP(Raw_data[[#This Row],[Locations]]&amp;Raw_data[[#This Row],[Looker2]],Category!A:E,5,0)</f>
        <v>Company Owned</v>
      </c>
      <c r="AE2979" s="44" t="str">
        <f>Raw_data[[#This Row],[Locations]]&amp;Raw_data[[#This Row],[Looker2]]</f>
        <v>Hill CountryRTC</v>
      </c>
    </row>
    <row r="2980" spans="1:31">
      <c r="A2980" s="15">
        <v>45320</v>
      </c>
      <c r="B2980" s="15">
        <v>45319</v>
      </c>
      <c r="C2980" t="s">
        <v>9</v>
      </c>
      <c r="D2980">
        <v>209361</v>
      </c>
      <c r="E2980" t="s">
        <v>678</v>
      </c>
      <c r="F2980" t="s">
        <v>304</v>
      </c>
      <c r="G2980" t="s">
        <v>679</v>
      </c>
      <c r="H2980" t="s">
        <v>155</v>
      </c>
      <c r="I2980" t="s">
        <v>232</v>
      </c>
      <c r="J2980" t="s">
        <v>17</v>
      </c>
      <c r="K2980" t="s">
        <v>57</v>
      </c>
      <c r="L2980" t="s">
        <v>130</v>
      </c>
      <c r="M2980">
        <v>1</v>
      </c>
      <c r="N2980" s="47">
        <v>750</v>
      </c>
      <c r="O2980" s="47">
        <v>0</v>
      </c>
      <c r="P2980" s="47">
        <v>0</v>
      </c>
      <c r="Q2980" s="47">
        <v>0</v>
      </c>
      <c r="R2980" s="47">
        <v>0</v>
      </c>
      <c r="S2980" s="47">
        <v>0</v>
      </c>
      <c r="T2980" s="47">
        <v>750</v>
      </c>
      <c r="U2980" s="47">
        <v>0</v>
      </c>
      <c r="V2980" t="s">
        <v>71</v>
      </c>
      <c r="W2980" t="s">
        <v>72</v>
      </c>
      <c r="X2980"/>
      <c r="Y2980" t="s">
        <v>240</v>
      </c>
      <c r="Z2980" s="43" t="str">
        <f>Raw_data[[#This Row],[Month]]&amp;Raw_data[[#This Row],[Locations]]&amp;Raw_data[[#This Row],[Looker2]]</f>
        <v>45292Hill CountryDetox</v>
      </c>
      <c r="AA2980" s="44" t="str">
        <f>IFERROR(VLOOKUP(Raw_data[[#This Row],[Description]],'LU Table'!$A$1:$B$50,2,0),"")</f>
        <v>Detox</v>
      </c>
      <c r="AB2980" s="44" t="str">
        <f>TRIM(MID(Raw_data[[#This Row],[Location]],LEN("Positive Recovery- ")+1,LEN(Raw_data[[#This Row],[Location]])))</f>
        <v>Hill Country</v>
      </c>
      <c r="AC2980" s="45">
        <f t="shared" si="47"/>
        <v>45292</v>
      </c>
      <c r="AD2980" s="44" t="str">
        <f>VLOOKUP(Raw_data[[#This Row],[Locations]]&amp;Raw_data[[#This Row],[Looker2]],Category!A:E,5,0)</f>
        <v>Company Owned</v>
      </c>
      <c r="AE2980" s="44" t="str">
        <f>Raw_data[[#This Row],[Locations]]&amp;Raw_data[[#This Row],[Looker2]]</f>
        <v>Hill CountryDetox</v>
      </c>
    </row>
    <row r="2981" spans="1:31">
      <c r="A2981" s="15">
        <v>45320</v>
      </c>
      <c r="B2981" s="15">
        <v>45319</v>
      </c>
      <c r="C2981" t="s">
        <v>9</v>
      </c>
      <c r="D2981">
        <v>209362</v>
      </c>
      <c r="E2981" t="s">
        <v>1174</v>
      </c>
      <c r="F2981" t="s">
        <v>287</v>
      </c>
      <c r="G2981" t="s">
        <v>1175</v>
      </c>
      <c r="H2981" t="s">
        <v>155</v>
      </c>
      <c r="I2981" t="s">
        <v>232</v>
      </c>
      <c r="J2981" t="s">
        <v>88</v>
      </c>
      <c r="K2981" t="s">
        <v>107</v>
      </c>
      <c r="L2981" t="s">
        <v>130</v>
      </c>
      <c r="M2981">
        <v>1</v>
      </c>
      <c r="N2981" s="47">
        <v>700</v>
      </c>
      <c r="O2981" s="47">
        <v>0</v>
      </c>
      <c r="P2981" s="47">
        <v>0</v>
      </c>
      <c r="Q2981" s="47">
        <v>0</v>
      </c>
      <c r="R2981" s="47">
        <v>0</v>
      </c>
      <c r="S2981" s="47">
        <v>0</v>
      </c>
      <c r="T2981" s="47">
        <v>630</v>
      </c>
      <c r="U2981" s="47">
        <v>56.25</v>
      </c>
      <c r="V2981" t="s">
        <v>71</v>
      </c>
      <c r="W2981" t="s">
        <v>72</v>
      </c>
      <c r="X2981"/>
      <c r="Y2981" t="s">
        <v>240</v>
      </c>
      <c r="Z2981" s="43" t="str">
        <f>Raw_data[[#This Row],[Month]]&amp;Raw_data[[#This Row],[Locations]]&amp;Raw_data[[#This Row],[Looker2]]</f>
        <v>45292Dallas Ft WorthDetox</v>
      </c>
      <c r="AA2981" s="44" t="str">
        <f>IFERROR(VLOOKUP(Raw_data[[#This Row],[Description]],'LU Table'!$A$1:$B$50,2,0),"")</f>
        <v>Detox</v>
      </c>
      <c r="AB2981" s="44" t="str">
        <f>TRIM(MID(Raw_data[[#This Row],[Location]],LEN("Positive Recovery- ")+1,LEN(Raw_data[[#This Row],[Location]])))</f>
        <v>Dallas Ft Worth</v>
      </c>
      <c r="AC2981" s="45">
        <f t="shared" si="47"/>
        <v>45292</v>
      </c>
      <c r="AD2981" s="44" t="str">
        <f>VLOOKUP(Raw_data[[#This Row],[Locations]]&amp;Raw_data[[#This Row],[Looker2]],Category!A:E,5,0)</f>
        <v>Company Owned</v>
      </c>
      <c r="AE2981" s="44" t="str">
        <f>Raw_data[[#This Row],[Locations]]&amp;Raw_data[[#This Row],[Looker2]]</f>
        <v>Dallas Ft WorthDetox</v>
      </c>
    </row>
    <row r="2982" spans="1:31">
      <c r="A2982" s="15">
        <v>45320</v>
      </c>
      <c r="B2982" s="15">
        <v>45319</v>
      </c>
      <c r="C2982" t="s">
        <v>9</v>
      </c>
      <c r="D2982">
        <v>209363</v>
      </c>
      <c r="E2982" t="s">
        <v>116</v>
      </c>
      <c r="F2982" t="s">
        <v>272</v>
      </c>
      <c r="G2982" t="s">
        <v>273</v>
      </c>
      <c r="H2982" t="s">
        <v>151</v>
      </c>
      <c r="I2982" t="s">
        <v>232</v>
      </c>
      <c r="J2982" t="s">
        <v>89</v>
      </c>
      <c r="K2982" t="s">
        <v>16</v>
      </c>
      <c r="L2982" t="s">
        <v>131</v>
      </c>
      <c r="M2982">
        <v>1</v>
      </c>
      <c r="N2982" s="47">
        <v>425</v>
      </c>
      <c r="O2982" s="47">
        <v>0</v>
      </c>
      <c r="P2982" s="47">
        <v>0</v>
      </c>
      <c r="Q2982" s="47">
        <v>0</v>
      </c>
      <c r="R2982" s="47">
        <v>0</v>
      </c>
      <c r="S2982" s="47">
        <v>425</v>
      </c>
      <c r="T2982" s="47">
        <v>382.5</v>
      </c>
      <c r="U2982" s="47">
        <v>382.5</v>
      </c>
      <c r="V2982" t="s">
        <v>71</v>
      </c>
      <c r="W2982" t="s">
        <v>72</v>
      </c>
      <c r="X2982"/>
      <c r="Y2982" t="s">
        <v>240</v>
      </c>
      <c r="Z2982" s="43" t="str">
        <f>Raw_data[[#This Row],[Month]]&amp;Raw_data[[#This Row],[Locations]]&amp;Raw_data[[#This Row],[Looker2]]</f>
        <v>45292Garden OaksRTC</v>
      </c>
      <c r="AA2982" s="44" t="str">
        <f>IFERROR(VLOOKUP(Raw_data[[#This Row],[Description]],'LU Table'!$A$1:$B$50,2,0),"")</f>
        <v>RTC</v>
      </c>
      <c r="AB2982" s="44" t="str">
        <f>TRIM(MID(Raw_data[[#This Row],[Location]],LEN("Positive Recovery- ")+1,LEN(Raw_data[[#This Row],[Location]])))</f>
        <v>Garden Oaks</v>
      </c>
      <c r="AC2982" s="45">
        <f t="shared" si="47"/>
        <v>45292</v>
      </c>
      <c r="AD2982" s="44" t="str">
        <f>VLOOKUP(Raw_data[[#This Row],[Locations]]&amp;Raw_data[[#This Row],[Looker2]],Category!A:E,5,0)</f>
        <v>Company Owned</v>
      </c>
      <c r="AE2982" s="44" t="str">
        <f>Raw_data[[#This Row],[Locations]]&amp;Raw_data[[#This Row],[Looker2]]</f>
        <v>Garden OaksRTC</v>
      </c>
    </row>
    <row r="2983" spans="1:31">
      <c r="A2983" s="15">
        <v>45320</v>
      </c>
      <c r="B2983" s="15">
        <v>45319</v>
      </c>
      <c r="C2983" t="s">
        <v>9</v>
      </c>
      <c r="D2983">
        <v>209364</v>
      </c>
      <c r="E2983" t="s">
        <v>1096</v>
      </c>
      <c r="F2983" t="s">
        <v>282</v>
      </c>
      <c r="G2983" t="s">
        <v>1097</v>
      </c>
      <c r="H2983" t="s">
        <v>627</v>
      </c>
      <c r="I2983" t="s">
        <v>232</v>
      </c>
      <c r="J2983" t="s">
        <v>94</v>
      </c>
      <c r="K2983" t="s">
        <v>16</v>
      </c>
      <c r="L2983" t="s">
        <v>130</v>
      </c>
      <c r="M2983">
        <v>1</v>
      </c>
      <c r="N2983" s="47">
        <v>495</v>
      </c>
      <c r="O2983" s="47">
        <v>0</v>
      </c>
      <c r="P2983" s="47">
        <v>0</v>
      </c>
      <c r="Q2983" s="47">
        <v>0</v>
      </c>
      <c r="R2983" s="47">
        <v>0</v>
      </c>
      <c r="S2983" s="47">
        <v>495</v>
      </c>
      <c r="T2983" s="47">
        <v>445.5</v>
      </c>
      <c r="U2983" s="47">
        <v>445.5</v>
      </c>
      <c r="V2983" t="s">
        <v>71</v>
      </c>
      <c r="W2983" t="s">
        <v>72</v>
      </c>
      <c r="X2983"/>
      <c r="Y2983" t="s">
        <v>240</v>
      </c>
      <c r="Z2983" s="43" t="str">
        <f>Raw_data[[#This Row],[Month]]&amp;Raw_data[[#This Row],[Locations]]&amp;Raw_data[[#This Row],[Looker2]]</f>
        <v>45292Garden OaksRTC</v>
      </c>
      <c r="AA2983" s="44" t="str">
        <f>IFERROR(VLOOKUP(Raw_data[[#This Row],[Description]],'LU Table'!$A$1:$B$50,2,0),"")</f>
        <v>RTC</v>
      </c>
      <c r="AB2983" s="44" t="str">
        <f>TRIM(MID(Raw_data[[#This Row],[Location]],LEN("Positive Recovery- ")+1,LEN(Raw_data[[#This Row],[Location]])))</f>
        <v>Garden Oaks</v>
      </c>
      <c r="AC2983" s="45">
        <f t="shared" si="47"/>
        <v>45292</v>
      </c>
      <c r="AD2983" s="44" t="str">
        <f>VLOOKUP(Raw_data[[#This Row],[Locations]]&amp;Raw_data[[#This Row],[Looker2]],Category!A:E,5,0)</f>
        <v>Company Owned</v>
      </c>
      <c r="AE2983" s="44" t="str">
        <f>Raw_data[[#This Row],[Locations]]&amp;Raw_data[[#This Row],[Looker2]]</f>
        <v>Garden OaksRTC</v>
      </c>
    </row>
    <row r="2984" spans="1:31">
      <c r="A2984" s="15">
        <v>45320</v>
      </c>
      <c r="B2984" s="15">
        <v>45319</v>
      </c>
      <c r="C2984" t="s">
        <v>9</v>
      </c>
      <c r="D2984">
        <v>209365</v>
      </c>
      <c r="E2984" t="s">
        <v>1076</v>
      </c>
      <c r="F2984" t="s">
        <v>1077</v>
      </c>
      <c r="G2984" t="s">
        <v>1078</v>
      </c>
      <c r="H2984" t="s">
        <v>151</v>
      </c>
      <c r="I2984" t="s">
        <v>232</v>
      </c>
      <c r="J2984" t="s">
        <v>89</v>
      </c>
      <c r="K2984" t="s">
        <v>16</v>
      </c>
      <c r="L2984" t="s">
        <v>131</v>
      </c>
      <c r="M2984">
        <v>1</v>
      </c>
      <c r="N2984" s="47">
        <v>425</v>
      </c>
      <c r="O2984" s="47">
        <v>0</v>
      </c>
      <c r="P2984" s="47">
        <v>0</v>
      </c>
      <c r="Q2984" s="47">
        <v>0</v>
      </c>
      <c r="R2984" s="47">
        <v>0</v>
      </c>
      <c r="S2984" s="47">
        <v>425</v>
      </c>
      <c r="T2984" s="47">
        <v>382.5</v>
      </c>
      <c r="U2984" s="47">
        <v>382.5</v>
      </c>
      <c r="V2984" t="s">
        <v>71</v>
      </c>
      <c r="W2984" t="s">
        <v>72</v>
      </c>
      <c r="X2984"/>
      <c r="Y2984" t="s">
        <v>240</v>
      </c>
      <c r="Z2984" s="43" t="str">
        <f>Raw_data[[#This Row],[Month]]&amp;Raw_data[[#This Row],[Locations]]&amp;Raw_data[[#This Row],[Looker2]]</f>
        <v>45292Garden OaksRTC</v>
      </c>
      <c r="AA2984" s="44" t="str">
        <f>IFERROR(VLOOKUP(Raw_data[[#This Row],[Description]],'LU Table'!$A$1:$B$50,2,0),"")</f>
        <v>RTC</v>
      </c>
      <c r="AB2984" s="44" t="str">
        <f>TRIM(MID(Raw_data[[#This Row],[Location]],LEN("Positive Recovery- ")+1,LEN(Raw_data[[#This Row],[Location]])))</f>
        <v>Garden Oaks</v>
      </c>
      <c r="AC2984" s="45">
        <f t="shared" si="47"/>
        <v>45292</v>
      </c>
      <c r="AD2984" s="44" t="str">
        <f>VLOOKUP(Raw_data[[#This Row],[Locations]]&amp;Raw_data[[#This Row],[Looker2]],Category!A:E,5,0)</f>
        <v>Company Owned</v>
      </c>
      <c r="AE2984" s="44" t="str">
        <f>Raw_data[[#This Row],[Locations]]&amp;Raw_data[[#This Row],[Looker2]]</f>
        <v>Garden OaksRTC</v>
      </c>
    </row>
    <row r="2985" spans="1:31">
      <c r="A2985" s="15">
        <v>45320</v>
      </c>
      <c r="B2985" s="15">
        <v>45319</v>
      </c>
      <c r="C2985" t="s">
        <v>9</v>
      </c>
      <c r="D2985">
        <v>209366</v>
      </c>
      <c r="E2985" t="s">
        <v>122</v>
      </c>
      <c r="F2985" t="s">
        <v>441</v>
      </c>
      <c r="G2985" t="s">
        <v>442</v>
      </c>
      <c r="H2985" t="s">
        <v>627</v>
      </c>
      <c r="I2985" t="s">
        <v>232</v>
      </c>
      <c r="J2985" t="s">
        <v>94</v>
      </c>
      <c r="K2985" t="s">
        <v>16</v>
      </c>
      <c r="L2985" t="s">
        <v>130</v>
      </c>
      <c r="M2985">
        <v>1</v>
      </c>
      <c r="N2985" s="47">
        <v>495</v>
      </c>
      <c r="O2985" s="47">
        <v>0</v>
      </c>
      <c r="P2985" s="47">
        <v>0</v>
      </c>
      <c r="Q2985" s="47">
        <v>0</v>
      </c>
      <c r="R2985" s="47">
        <v>0</v>
      </c>
      <c r="S2985" s="47">
        <v>495</v>
      </c>
      <c r="T2985" s="47">
        <v>445.5</v>
      </c>
      <c r="U2985" s="47">
        <v>445.5</v>
      </c>
      <c r="V2985" t="s">
        <v>71</v>
      </c>
      <c r="W2985" t="s">
        <v>72</v>
      </c>
      <c r="X2985"/>
      <c r="Y2985" t="s">
        <v>240</v>
      </c>
      <c r="Z2985" s="43" t="str">
        <f>Raw_data[[#This Row],[Month]]&amp;Raw_data[[#This Row],[Locations]]&amp;Raw_data[[#This Row],[Looker2]]</f>
        <v>45292Garden OaksRTC</v>
      </c>
      <c r="AA2985" s="44" t="str">
        <f>IFERROR(VLOOKUP(Raw_data[[#This Row],[Description]],'LU Table'!$A$1:$B$50,2,0),"")</f>
        <v>RTC</v>
      </c>
      <c r="AB2985" s="44" t="str">
        <f>TRIM(MID(Raw_data[[#This Row],[Location]],LEN("Positive Recovery- ")+1,LEN(Raw_data[[#This Row],[Location]])))</f>
        <v>Garden Oaks</v>
      </c>
      <c r="AC2985" s="45">
        <f t="shared" si="47"/>
        <v>45292</v>
      </c>
      <c r="AD2985" s="44" t="str">
        <f>VLOOKUP(Raw_data[[#This Row],[Locations]]&amp;Raw_data[[#This Row],[Looker2]],Category!A:E,5,0)</f>
        <v>Company Owned</v>
      </c>
      <c r="AE2985" s="44" t="str">
        <f>Raw_data[[#This Row],[Locations]]&amp;Raw_data[[#This Row],[Looker2]]</f>
        <v>Garden OaksRTC</v>
      </c>
    </row>
    <row r="2986" spans="1:31">
      <c r="A2986" s="15">
        <v>45320</v>
      </c>
      <c r="B2986" s="15">
        <v>45319</v>
      </c>
      <c r="C2986" t="s">
        <v>9</v>
      </c>
      <c r="D2986">
        <v>209367</v>
      </c>
      <c r="E2986" t="s">
        <v>691</v>
      </c>
      <c r="F2986" t="s">
        <v>314</v>
      </c>
      <c r="G2986" t="s">
        <v>692</v>
      </c>
      <c r="H2986" t="s">
        <v>627</v>
      </c>
      <c r="I2986" t="s">
        <v>232</v>
      </c>
      <c r="J2986" t="s">
        <v>94</v>
      </c>
      <c r="K2986" t="s">
        <v>107</v>
      </c>
      <c r="L2986" t="s">
        <v>130</v>
      </c>
      <c r="M2986">
        <v>1</v>
      </c>
      <c r="N2986" s="47">
        <v>495</v>
      </c>
      <c r="O2986" s="47">
        <v>0</v>
      </c>
      <c r="P2986" s="47">
        <v>0</v>
      </c>
      <c r="Q2986" s="47">
        <v>0</v>
      </c>
      <c r="R2986" s="47">
        <v>0</v>
      </c>
      <c r="S2986" s="47">
        <v>495</v>
      </c>
      <c r="T2986" s="47">
        <v>445.5</v>
      </c>
      <c r="U2986" s="47">
        <v>445.5</v>
      </c>
      <c r="V2986" t="s">
        <v>71</v>
      </c>
      <c r="W2986" t="s">
        <v>72</v>
      </c>
      <c r="X2986"/>
      <c r="Y2986" t="s">
        <v>240</v>
      </c>
      <c r="Z2986" s="43" t="str">
        <f>Raw_data[[#This Row],[Month]]&amp;Raw_data[[#This Row],[Locations]]&amp;Raw_data[[#This Row],[Looker2]]</f>
        <v>45292Dallas Ft WorthRTC</v>
      </c>
      <c r="AA2986" s="44" t="str">
        <f>IFERROR(VLOOKUP(Raw_data[[#This Row],[Description]],'LU Table'!$A$1:$B$50,2,0),"")</f>
        <v>RTC</v>
      </c>
      <c r="AB2986" s="44" t="str">
        <f>TRIM(MID(Raw_data[[#This Row],[Location]],LEN("Positive Recovery- ")+1,LEN(Raw_data[[#This Row],[Location]])))</f>
        <v>Dallas Ft Worth</v>
      </c>
      <c r="AC2986" s="45">
        <f t="shared" si="47"/>
        <v>45292</v>
      </c>
      <c r="AD2986" s="44" t="str">
        <f>VLOOKUP(Raw_data[[#This Row],[Locations]]&amp;Raw_data[[#This Row],[Looker2]],Category!A:E,5,0)</f>
        <v>Company Owned</v>
      </c>
      <c r="AE2986" s="44" t="str">
        <f>Raw_data[[#This Row],[Locations]]&amp;Raw_data[[#This Row],[Looker2]]</f>
        <v>Dallas Ft WorthRTC</v>
      </c>
    </row>
    <row r="2987" spans="1:31">
      <c r="A2987" s="15">
        <v>45320</v>
      </c>
      <c r="B2987" s="15">
        <v>45319</v>
      </c>
      <c r="C2987" t="s">
        <v>9</v>
      </c>
      <c r="D2987">
        <v>209368</v>
      </c>
      <c r="E2987" t="s">
        <v>1118</v>
      </c>
      <c r="F2987" t="s">
        <v>351</v>
      </c>
      <c r="G2987" t="s">
        <v>1119</v>
      </c>
      <c r="H2987" t="s">
        <v>164</v>
      </c>
      <c r="I2987" t="s">
        <v>232</v>
      </c>
      <c r="J2987" t="s">
        <v>88</v>
      </c>
      <c r="K2987" t="s">
        <v>16</v>
      </c>
      <c r="L2987" t="s">
        <v>130</v>
      </c>
      <c r="M2987">
        <v>1</v>
      </c>
      <c r="N2987" s="47">
        <v>400</v>
      </c>
      <c r="O2987" s="47">
        <v>0</v>
      </c>
      <c r="P2987" s="47">
        <v>0</v>
      </c>
      <c r="Q2987" s="47">
        <v>0</v>
      </c>
      <c r="R2987" s="47">
        <v>0</v>
      </c>
      <c r="S2987" s="47">
        <v>400</v>
      </c>
      <c r="T2987" s="47">
        <v>360</v>
      </c>
      <c r="U2987" s="47">
        <v>360</v>
      </c>
      <c r="V2987" t="s">
        <v>71</v>
      </c>
      <c r="W2987" t="s">
        <v>72</v>
      </c>
      <c r="X2987"/>
      <c r="Y2987" t="s">
        <v>240</v>
      </c>
      <c r="Z2987" s="43" t="str">
        <f>Raw_data[[#This Row],[Month]]&amp;Raw_data[[#This Row],[Locations]]&amp;Raw_data[[#This Row],[Looker2]]</f>
        <v>45292Garden OaksRTC</v>
      </c>
      <c r="AA2987" s="44" t="str">
        <f>IFERROR(VLOOKUP(Raw_data[[#This Row],[Description]],'LU Table'!$A$1:$B$50,2,0),"")</f>
        <v>RTC</v>
      </c>
      <c r="AB2987" s="44" t="str">
        <f>TRIM(MID(Raw_data[[#This Row],[Location]],LEN("Positive Recovery- ")+1,LEN(Raw_data[[#This Row],[Location]])))</f>
        <v>Garden Oaks</v>
      </c>
      <c r="AC2987" s="45">
        <f t="shared" si="47"/>
        <v>45292</v>
      </c>
      <c r="AD2987" s="44" t="str">
        <f>VLOOKUP(Raw_data[[#This Row],[Locations]]&amp;Raw_data[[#This Row],[Looker2]],Category!A:E,5,0)</f>
        <v>Company Owned</v>
      </c>
      <c r="AE2987" s="44" t="str">
        <f>Raw_data[[#This Row],[Locations]]&amp;Raw_data[[#This Row],[Looker2]]</f>
        <v>Garden OaksRTC</v>
      </c>
    </row>
    <row r="2988" spans="1:31">
      <c r="A2988" s="15">
        <v>45320</v>
      </c>
      <c r="B2988" s="15">
        <v>45319</v>
      </c>
      <c r="C2988" t="s">
        <v>9</v>
      </c>
      <c r="D2988">
        <v>209369</v>
      </c>
      <c r="E2988" t="s">
        <v>997</v>
      </c>
      <c r="F2988" t="s">
        <v>351</v>
      </c>
      <c r="G2988" t="s">
        <v>408</v>
      </c>
      <c r="H2988" t="s">
        <v>151</v>
      </c>
      <c r="I2988" t="s">
        <v>232</v>
      </c>
      <c r="J2988" t="s">
        <v>806</v>
      </c>
      <c r="K2988" t="s">
        <v>107</v>
      </c>
      <c r="L2988" t="s">
        <v>130</v>
      </c>
      <c r="M2988">
        <v>1</v>
      </c>
      <c r="N2988" s="47">
        <v>470</v>
      </c>
      <c r="O2988" s="47">
        <v>0</v>
      </c>
      <c r="P2988" s="47">
        <v>0</v>
      </c>
      <c r="Q2988" s="47">
        <v>0</v>
      </c>
      <c r="R2988" s="47">
        <v>0</v>
      </c>
      <c r="S2988" s="47">
        <v>470</v>
      </c>
      <c r="T2988" s="47">
        <v>423</v>
      </c>
      <c r="U2988" s="47">
        <v>423</v>
      </c>
      <c r="V2988" t="s">
        <v>71</v>
      </c>
      <c r="W2988" t="s">
        <v>72</v>
      </c>
      <c r="X2988"/>
      <c r="Y2988" t="s">
        <v>240</v>
      </c>
      <c r="Z2988" s="43" t="str">
        <f>Raw_data[[#This Row],[Month]]&amp;Raw_data[[#This Row],[Locations]]&amp;Raw_data[[#This Row],[Looker2]]</f>
        <v>45292Dallas Ft WorthRTC</v>
      </c>
      <c r="AA2988" s="44" t="str">
        <f>IFERROR(VLOOKUP(Raw_data[[#This Row],[Description]],'LU Table'!$A$1:$B$50,2,0),"")</f>
        <v>RTC</v>
      </c>
      <c r="AB2988" s="44" t="str">
        <f>TRIM(MID(Raw_data[[#This Row],[Location]],LEN("Positive Recovery- ")+1,LEN(Raw_data[[#This Row],[Location]])))</f>
        <v>Dallas Ft Worth</v>
      </c>
      <c r="AC2988" s="45">
        <f t="shared" si="47"/>
        <v>45292</v>
      </c>
      <c r="AD2988" s="44" t="str">
        <f>VLOOKUP(Raw_data[[#This Row],[Locations]]&amp;Raw_data[[#This Row],[Looker2]],Category!A:E,5,0)</f>
        <v>Company Owned</v>
      </c>
      <c r="AE2988" s="44" t="str">
        <f>Raw_data[[#This Row],[Locations]]&amp;Raw_data[[#This Row],[Looker2]]</f>
        <v>Dallas Ft WorthRTC</v>
      </c>
    </row>
    <row r="2989" spans="1:31">
      <c r="A2989" s="15">
        <v>45320</v>
      </c>
      <c r="B2989" s="15">
        <v>45319</v>
      </c>
      <c r="C2989" t="s">
        <v>9</v>
      </c>
      <c r="D2989">
        <v>209371</v>
      </c>
      <c r="E2989" t="s">
        <v>969</v>
      </c>
      <c r="F2989" t="s">
        <v>307</v>
      </c>
      <c r="G2989" t="s">
        <v>276</v>
      </c>
      <c r="H2989" t="s">
        <v>173</v>
      </c>
      <c r="I2989" t="s">
        <v>232</v>
      </c>
      <c r="J2989" t="s">
        <v>96</v>
      </c>
      <c r="K2989" t="s">
        <v>107</v>
      </c>
      <c r="L2989" t="s">
        <v>130</v>
      </c>
      <c r="M2989">
        <v>1</v>
      </c>
      <c r="N2989" s="47">
        <v>364</v>
      </c>
      <c r="O2989" s="47">
        <v>0</v>
      </c>
      <c r="P2989" s="47">
        <v>0</v>
      </c>
      <c r="Q2989" s="47">
        <v>0</v>
      </c>
      <c r="R2989" s="47">
        <v>0</v>
      </c>
      <c r="S2989" s="47">
        <v>364</v>
      </c>
      <c r="T2989" s="47">
        <v>327.60000000000002</v>
      </c>
      <c r="U2989" s="47">
        <v>327.60000000000002</v>
      </c>
      <c r="V2989" t="s">
        <v>71</v>
      </c>
      <c r="W2989" t="s">
        <v>72</v>
      </c>
      <c r="X2989"/>
      <c r="Y2989" t="s">
        <v>240</v>
      </c>
      <c r="Z2989" s="43" t="str">
        <f>Raw_data[[#This Row],[Month]]&amp;Raw_data[[#This Row],[Locations]]&amp;Raw_data[[#This Row],[Looker2]]</f>
        <v>45292Dallas Ft WorthRTC</v>
      </c>
      <c r="AA2989" s="44" t="str">
        <f>IFERROR(VLOOKUP(Raw_data[[#This Row],[Description]],'LU Table'!$A$1:$B$50,2,0),"")</f>
        <v>RTC</v>
      </c>
      <c r="AB2989" s="44" t="str">
        <f>TRIM(MID(Raw_data[[#This Row],[Location]],LEN("Positive Recovery- ")+1,LEN(Raw_data[[#This Row],[Location]])))</f>
        <v>Dallas Ft Worth</v>
      </c>
      <c r="AC2989" s="45">
        <f t="shared" si="47"/>
        <v>45292</v>
      </c>
      <c r="AD2989" s="44" t="str">
        <f>VLOOKUP(Raw_data[[#This Row],[Locations]]&amp;Raw_data[[#This Row],[Looker2]],Category!A:E,5,0)</f>
        <v>Company Owned</v>
      </c>
      <c r="AE2989" s="44" t="str">
        <f>Raw_data[[#This Row],[Locations]]&amp;Raw_data[[#This Row],[Looker2]]</f>
        <v>Dallas Ft WorthRTC</v>
      </c>
    </row>
    <row r="2990" spans="1:31">
      <c r="A2990" s="15">
        <v>45320</v>
      </c>
      <c r="B2990" s="15">
        <v>45319</v>
      </c>
      <c r="C2990" t="s">
        <v>9</v>
      </c>
      <c r="D2990">
        <v>209372</v>
      </c>
      <c r="E2990" t="s">
        <v>1079</v>
      </c>
      <c r="F2990" t="s">
        <v>1080</v>
      </c>
      <c r="G2990" t="s">
        <v>1081</v>
      </c>
      <c r="H2990" t="s">
        <v>154</v>
      </c>
      <c r="I2990" t="s">
        <v>232</v>
      </c>
      <c r="J2990" t="s">
        <v>93</v>
      </c>
      <c r="K2990" t="s">
        <v>107</v>
      </c>
      <c r="L2990" t="s">
        <v>131</v>
      </c>
      <c r="M2990">
        <v>1</v>
      </c>
      <c r="N2990" s="47">
        <v>530</v>
      </c>
      <c r="O2990" s="47">
        <v>0</v>
      </c>
      <c r="P2990" s="47">
        <v>0</v>
      </c>
      <c r="Q2990" s="47">
        <v>0</v>
      </c>
      <c r="R2990" s="47">
        <v>0</v>
      </c>
      <c r="S2990" s="47">
        <v>0</v>
      </c>
      <c r="T2990" s="47">
        <v>477</v>
      </c>
      <c r="U2990" s="47">
        <v>-53</v>
      </c>
      <c r="V2990" t="s">
        <v>71</v>
      </c>
      <c r="W2990" t="s">
        <v>72</v>
      </c>
      <c r="X2990"/>
      <c r="Y2990" t="s">
        <v>240</v>
      </c>
      <c r="Z2990" s="43" t="str">
        <f>Raw_data[[#This Row],[Month]]&amp;Raw_data[[#This Row],[Locations]]&amp;Raw_data[[#This Row],[Looker2]]</f>
        <v>45292Dallas Ft WorthRTC</v>
      </c>
      <c r="AA2990" s="44" t="str">
        <f>IFERROR(VLOOKUP(Raw_data[[#This Row],[Description]],'LU Table'!$A$1:$B$50,2,0),"")</f>
        <v>RTC</v>
      </c>
      <c r="AB2990" s="44" t="str">
        <f>TRIM(MID(Raw_data[[#This Row],[Location]],LEN("Positive Recovery- ")+1,LEN(Raw_data[[#This Row],[Location]])))</f>
        <v>Dallas Ft Worth</v>
      </c>
      <c r="AC2990" s="45">
        <f t="shared" si="47"/>
        <v>45292</v>
      </c>
      <c r="AD2990" s="44" t="str">
        <f>VLOOKUP(Raw_data[[#This Row],[Locations]]&amp;Raw_data[[#This Row],[Looker2]],Category!A:E,5,0)</f>
        <v>Company Owned</v>
      </c>
      <c r="AE2990" s="44" t="str">
        <f>Raw_data[[#This Row],[Locations]]&amp;Raw_data[[#This Row],[Looker2]]</f>
        <v>Dallas Ft WorthRTC</v>
      </c>
    </row>
    <row r="2991" spans="1:31">
      <c r="A2991" s="15">
        <v>45320</v>
      </c>
      <c r="B2991" s="15">
        <v>45319</v>
      </c>
      <c r="C2991" t="s">
        <v>9</v>
      </c>
      <c r="D2991">
        <v>209373</v>
      </c>
      <c r="E2991" t="s">
        <v>695</v>
      </c>
      <c r="F2991" t="s">
        <v>1120</v>
      </c>
      <c r="G2991" t="s">
        <v>696</v>
      </c>
      <c r="H2991" t="s">
        <v>151</v>
      </c>
      <c r="I2991" t="s">
        <v>232</v>
      </c>
      <c r="J2991" t="s">
        <v>87</v>
      </c>
      <c r="K2991" t="s">
        <v>57</v>
      </c>
      <c r="L2991" t="s">
        <v>130</v>
      </c>
      <c r="M2991">
        <v>1</v>
      </c>
      <c r="N2991" s="47">
        <v>470</v>
      </c>
      <c r="O2991" s="47">
        <v>0</v>
      </c>
      <c r="P2991" s="47">
        <v>0</v>
      </c>
      <c r="Q2991" s="47">
        <v>0</v>
      </c>
      <c r="R2991" s="47">
        <v>0</v>
      </c>
      <c r="S2991" s="47">
        <v>470</v>
      </c>
      <c r="T2991" s="47">
        <v>423</v>
      </c>
      <c r="U2991" s="47">
        <v>423</v>
      </c>
      <c r="V2991" t="s">
        <v>71</v>
      </c>
      <c r="W2991" t="s">
        <v>72</v>
      </c>
      <c r="X2991"/>
      <c r="Y2991" t="s">
        <v>240</v>
      </c>
      <c r="Z2991" s="43" t="str">
        <f>Raw_data[[#This Row],[Month]]&amp;Raw_data[[#This Row],[Locations]]&amp;Raw_data[[#This Row],[Looker2]]</f>
        <v>45292Hill CountryRTC</v>
      </c>
      <c r="AA2991" s="44" t="str">
        <f>IFERROR(VLOOKUP(Raw_data[[#This Row],[Description]],'LU Table'!$A$1:$B$50,2,0),"")</f>
        <v>RTC</v>
      </c>
      <c r="AB2991" s="44" t="str">
        <f>TRIM(MID(Raw_data[[#This Row],[Location]],LEN("Positive Recovery- ")+1,LEN(Raw_data[[#This Row],[Location]])))</f>
        <v>Hill Country</v>
      </c>
      <c r="AC2991" s="45">
        <f t="shared" si="47"/>
        <v>45292</v>
      </c>
      <c r="AD2991" s="44" t="str">
        <f>VLOOKUP(Raw_data[[#This Row],[Locations]]&amp;Raw_data[[#This Row],[Looker2]],Category!A:E,5,0)</f>
        <v>Company Owned</v>
      </c>
      <c r="AE2991" s="44" t="str">
        <f>Raw_data[[#This Row],[Locations]]&amp;Raw_data[[#This Row],[Looker2]]</f>
        <v>Hill CountryRTC</v>
      </c>
    </row>
    <row r="2992" spans="1:31">
      <c r="A2992" s="15">
        <v>45320</v>
      </c>
      <c r="B2992" s="15">
        <v>45319</v>
      </c>
      <c r="C2992" t="s">
        <v>9</v>
      </c>
      <c r="D2992">
        <v>209374</v>
      </c>
      <c r="E2992" t="s">
        <v>1006</v>
      </c>
      <c r="F2992" t="s">
        <v>362</v>
      </c>
      <c r="G2992" t="s">
        <v>728</v>
      </c>
      <c r="H2992" t="s">
        <v>151</v>
      </c>
      <c r="I2992" t="s">
        <v>232</v>
      </c>
      <c r="J2992" t="s">
        <v>87</v>
      </c>
      <c r="K2992" t="s">
        <v>57</v>
      </c>
      <c r="L2992" t="s">
        <v>131</v>
      </c>
      <c r="M2992">
        <v>1</v>
      </c>
      <c r="N2992" s="47">
        <v>470</v>
      </c>
      <c r="O2992" s="47">
        <v>0</v>
      </c>
      <c r="P2992" s="47">
        <v>0</v>
      </c>
      <c r="Q2992" s="47">
        <v>0</v>
      </c>
      <c r="R2992" s="47">
        <v>0</v>
      </c>
      <c r="S2992" s="47">
        <v>470</v>
      </c>
      <c r="T2992" s="47">
        <v>423</v>
      </c>
      <c r="U2992" s="47">
        <v>423</v>
      </c>
      <c r="V2992" t="s">
        <v>71</v>
      </c>
      <c r="W2992" t="s">
        <v>72</v>
      </c>
      <c r="X2992"/>
      <c r="Y2992" t="s">
        <v>240</v>
      </c>
      <c r="Z2992" s="43" t="str">
        <f>Raw_data[[#This Row],[Month]]&amp;Raw_data[[#This Row],[Locations]]&amp;Raw_data[[#This Row],[Looker2]]</f>
        <v>45292Hill CountryRTC</v>
      </c>
      <c r="AA2992" s="44" t="str">
        <f>IFERROR(VLOOKUP(Raw_data[[#This Row],[Description]],'LU Table'!$A$1:$B$50,2,0),"")</f>
        <v>RTC</v>
      </c>
      <c r="AB2992" s="44" t="str">
        <f>TRIM(MID(Raw_data[[#This Row],[Location]],LEN("Positive Recovery- ")+1,LEN(Raw_data[[#This Row],[Location]])))</f>
        <v>Hill Country</v>
      </c>
      <c r="AC2992" s="45">
        <f t="shared" si="47"/>
        <v>45292</v>
      </c>
      <c r="AD2992" s="44" t="str">
        <f>VLOOKUP(Raw_data[[#This Row],[Locations]]&amp;Raw_data[[#This Row],[Looker2]],Category!A:E,5,0)</f>
        <v>Company Owned</v>
      </c>
      <c r="AE2992" s="44" t="str">
        <f>Raw_data[[#This Row],[Locations]]&amp;Raw_data[[#This Row],[Looker2]]</f>
        <v>Hill CountryRTC</v>
      </c>
    </row>
    <row r="2993" spans="1:31">
      <c r="A2993" s="15">
        <v>45320</v>
      </c>
      <c r="B2993" s="15">
        <v>45319</v>
      </c>
      <c r="C2993" t="s">
        <v>9</v>
      </c>
      <c r="D2993">
        <v>209375</v>
      </c>
      <c r="E2993" t="s">
        <v>1123</v>
      </c>
      <c r="F2993" t="s">
        <v>1124</v>
      </c>
      <c r="G2993" t="s">
        <v>632</v>
      </c>
      <c r="H2993" t="s">
        <v>151</v>
      </c>
      <c r="I2993" t="s">
        <v>232</v>
      </c>
      <c r="J2993" t="s">
        <v>17</v>
      </c>
      <c r="K2993" t="s">
        <v>16</v>
      </c>
      <c r="L2993" t="s">
        <v>131</v>
      </c>
      <c r="M2993">
        <v>1</v>
      </c>
      <c r="N2993" s="47">
        <v>400</v>
      </c>
      <c r="O2993" s="47">
        <v>0</v>
      </c>
      <c r="P2993" s="47">
        <v>0</v>
      </c>
      <c r="Q2993" s="47">
        <v>0</v>
      </c>
      <c r="R2993" s="47">
        <v>0</v>
      </c>
      <c r="S2993" s="47">
        <v>0</v>
      </c>
      <c r="T2993" s="47">
        <v>400</v>
      </c>
      <c r="U2993" s="47">
        <v>0</v>
      </c>
      <c r="V2993" t="s">
        <v>71</v>
      </c>
      <c r="W2993" t="s">
        <v>72</v>
      </c>
      <c r="X2993"/>
      <c r="Y2993" t="s">
        <v>240</v>
      </c>
      <c r="Z2993" s="43" t="str">
        <f>Raw_data[[#This Row],[Month]]&amp;Raw_data[[#This Row],[Locations]]&amp;Raw_data[[#This Row],[Looker2]]</f>
        <v>45292Garden OaksRTC</v>
      </c>
      <c r="AA2993" s="44" t="str">
        <f>IFERROR(VLOOKUP(Raw_data[[#This Row],[Description]],'LU Table'!$A$1:$B$50,2,0),"")</f>
        <v>RTC</v>
      </c>
      <c r="AB2993" s="44" t="str">
        <f>TRIM(MID(Raw_data[[#This Row],[Location]],LEN("Positive Recovery- ")+1,LEN(Raw_data[[#This Row],[Location]])))</f>
        <v>Garden Oaks</v>
      </c>
      <c r="AC2993" s="45">
        <f t="shared" si="47"/>
        <v>45292</v>
      </c>
      <c r="AD2993" s="44" t="str">
        <f>VLOOKUP(Raw_data[[#This Row],[Locations]]&amp;Raw_data[[#This Row],[Looker2]],Category!A:E,5,0)</f>
        <v>Company Owned</v>
      </c>
      <c r="AE2993" s="44" t="str">
        <f>Raw_data[[#This Row],[Locations]]&amp;Raw_data[[#This Row],[Looker2]]</f>
        <v>Garden OaksRTC</v>
      </c>
    </row>
    <row r="2994" spans="1:31">
      <c r="A2994" s="15">
        <v>45320</v>
      </c>
      <c r="B2994" s="15">
        <v>45319</v>
      </c>
      <c r="C2994" t="s">
        <v>9</v>
      </c>
      <c r="D2994">
        <v>209377</v>
      </c>
      <c r="E2994" t="s">
        <v>712</v>
      </c>
      <c r="F2994" t="s">
        <v>713</v>
      </c>
      <c r="G2994" t="s">
        <v>353</v>
      </c>
      <c r="H2994" t="s">
        <v>154</v>
      </c>
      <c r="I2994" t="s">
        <v>232</v>
      </c>
      <c r="J2994" t="s">
        <v>93</v>
      </c>
      <c r="K2994" t="s">
        <v>107</v>
      </c>
      <c r="L2994" t="s">
        <v>130</v>
      </c>
      <c r="M2994">
        <v>1</v>
      </c>
      <c r="N2994" s="47">
        <v>530</v>
      </c>
      <c r="O2994" s="47">
        <v>0</v>
      </c>
      <c r="P2994" s="47">
        <v>0</v>
      </c>
      <c r="Q2994" s="47">
        <v>0</v>
      </c>
      <c r="R2994" s="47">
        <v>0</v>
      </c>
      <c r="S2994" s="47">
        <v>0</v>
      </c>
      <c r="T2994" s="47">
        <v>477</v>
      </c>
      <c r="U2994" s="47">
        <v>-53</v>
      </c>
      <c r="V2994" t="s">
        <v>71</v>
      </c>
      <c r="W2994" t="s">
        <v>72</v>
      </c>
      <c r="X2994"/>
      <c r="Y2994" t="s">
        <v>240</v>
      </c>
      <c r="Z2994" s="43" t="str">
        <f>Raw_data[[#This Row],[Month]]&amp;Raw_data[[#This Row],[Locations]]&amp;Raw_data[[#This Row],[Looker2]]</f>
        <v>45292Dallas Ft WorthRTC</v>
      </c>
      <c r="AA2994" s="44" t="str">
        <f>IFERROR(VLOOKUP(Raw_data[[#This Row],[Description]],'LU Table'!$A$1:$B$50,2,0),"")</f>
        <v>RTC</v>
      </c>
      <c r="AB2994" s="44" t="str">
        <f>TRIM(MID(Raw_data[[#This Row],[Location]],LEN("Positive Recovery- ")+1,LEN(Raw_data[[#This Row],[Location]])))</f>
        <v>Dallas Ft Worth</v>
      </c>
      <c r="AC2994" s="45">
        <f t="shared" si="47"/>
        <v>45292</v>
      </c>
      <c r="AD2994" s="44" t="str">
        <f>VLOOKUP(Raw_data[[#This Row],[Locations]]&amp;Raw_data[[#This Row],[Looker2]],Category!A:E,5,0)</f>
        <v>Company Owned</v>
      </c>
      <c r="AE2994" s="44" t="str">
        <f>Raw_data[[#This Row],[Locations]]&amp;Raw_data[[#This Row],[Looker2]]</f>
        <v>Dallas Ft WorthRTC</v>
      </c>
    </row>
    <row r="2995" spans="1:31">
      <c r="A2995" s="15">
        <v>45320</v>
      </c>
      <c r="B2995" s="15">
        <v>45319</v>
      </c>
      <c r="C2995" t="s">
        <v>9</v>
      </c>
      <c r="D2995">
        <v>209378</v>
      </c>
      <c r="E2995" t="s">
        <v>759</v>
      </c>
      <c r="F2995" t="s">
        <v>760</v>
      </c>
      <c r="G2995" t="s">
        <v>761</v>
      </c>
      <c r="H2995" t="s">
        <v>151</v>
      </c>
      <c r="I2995" t="s">
        <v>232</v>
      </c>
      <c r="J2995" t="s">
        <v>931</v>
      </c>
      <c r="K2995" t="s">
        <v>107</v>
      </c>
      <c r="L2995" t="s">
        <v>130</v>
      </c>
      <c r="M2995">
        <v>1</v>
      </c>
      <c r="N2995" s="47">
        <v>520</v>
      </c>
      <c r="O2995" s="47">
        <v>0</v>
      </c>
      <c r="P2995" s="47">
        <v>0</v>
      </c>
      <c r="Q2995" s="47">
        <v>0</v>
      </c>
      <c r="R2995" s="47">
        <v>0</v>
      </c>
      <c r="S2995" s="47">
        <v>520</v>
      </c>
      <c r="T2995" s="47">
        <v>468</v>
      </c>
      <c r="U2995" s="47">
        <v>468</v>
      </c>
      <c r="V2995" t="s">
        <v>71</v>
      </c>
      <c r="W2995" t="s">
        <v>72</v>
      </c>
      <c r="X2995"/>
      <c r="Y2995" t="s">
        <v>240</v>
      </c>
      <c r="Z2995" s="43" t="str">
        <f>Raw_data[[#This Row],[Month]]&amp;Raw_data[[#This Row],[Locations]]&amp;Raw_data[[#This Row],[Looker2]]</f>
        <v>45292Dallas Ft WorthRTC</v>
      </c>
      <c r="AA2995" s="44" t="str">
        <f>IFERROR(VLOOKUP(Raw_data[[#This Row],[Description]],'LU Table'!$A$1:$B$50,2,0),"")</f>
        <v>RTC</v>
      </c>
      <c r="AB2995" s="44" t="str">
        <f>TRIM(MID(Raw_data[[#This Row],[Location]],LEN("Positive Recovery- ")+1,LEN(Raw_data[[#This Row],[Location]])))</f>
        <v>Dallas Ft Worth</v>
      </c>
      <c r="AC2995" s="45">
        <f t="shared" si="47"/>
        <v>45292</v>
      </c>
      <c r="AD2995" s="44" t="str">
        <f>VLOOKUP(Raw_data[[#This Row],[Locations]]&amp;Raw_data[[#This Row],[Looker2]],Category!A:E,5,0)</f>
        <v>Company Owned</v>
      </c>
      <c r="AE2995" s="44" t="str">
        <f>Raw_data[[#This Row],[Locations]]&amp;Raw_data[[#This Row],[Looker2]]</f>
        <v>Dallas Ft WorthRTC</v>
      </c>
    </row>
    <row r="2996" spans="1:31">
      <c r="A2996" s="15">
        <v>45320</v>
      </c>
      <c r="B2996" s="15">
        <v>45319</v>
      </c>
      <c r="C2996" t="s">
        <v>9</v>
      </c>
      <c r="D2996">
        <v>209379</v>
      </c>
      <c r="E2996" t="s">
        <v>1194</v>
      </c>
      <c r="F2996" t="s">
        <v>332</v>
      </c>
      <c r="G2996" t="s">
        <v>1195</v>
      </c>
      <c r="H2996" t="s">
        <v>155</v>
      </c>
      <c r="I2996" t="s">
        <v>232</v>
      </c>
      <c r="J2996" t="s">
        <v>94</v>
      </c>
      <c r="K2996" t="s">
        <v>16</v>
      </c>
      <c r="L2996" t="s">
        <v>130</v>
      </c>
      <c r="M2996">
        <v>1</v>
      </c>
      <c r="N2996" s="47">
        <v>610</v>
      </c>
      <c r="O2996" s="47">
        <v>0</v>
      </c>
      <c r="P2996" s="47">
        <v>0</v>
      </c>
      <c r="Q2996" s="47">
        <v>0</v>
      </c>
      <c r="R2996" s="47">
        <v>0</v>
      </c>
      <c r="S2996" s="47">
        <v>610</v>
      </c>
      <c r="T2996" s="47">
        <v>549</v>
      </c>
      <c r="U2996" s="47">
        <v>549</v>
      </c>
      <c r="V2996" t="s">
        <v>71</v>
      </c>
      <c r="W2996" t="s">
        <v>72</v>
      </c>
      <c r="X2996"/>
      <c r="Y2996" t="s">
        <v>240</v>
      </c>
      <c r="Z2996" s="43" t="str">
        <f>Raw_data[[#This Row],[Month]]&amp;Raw_data[[#This Row],[Locations]]&amp;Raw_data[[#This Row],[Looker2]]</f>
        <v>45292Garden OaksDetox</v>
      </c>
      <c r="AA2996" s="44" t="str">
        <f>IFERROR(VLOOKUP(Raw_data[[#This Row],[Description]],'LU Table'!$A$1:$B$50,2,0),"")</f>
        <v>Detox</v>
      </c>
      <c r="AB2996" s="44" t="str">
        <f>TRIM(MID(Raw_data[[#This Row],[Location]],LEN("Positive Recovery- ")+1,LEN(Raw_data[[#This Row],[Location]])))</f>
        <v>Garden Oaks</v>
      </c>
      <c r="AC2996" s="45">
        <f t="shared" si="47"/>
        <v>45292</v>
      </c>
      <c r="AD2996" s="44" t="str">
        <f>VLOOKUP(Raw_data[[#This Row],[Locations]]&amp;Raw_data[[#This Row],[Looker2]],Category!A:E,5,0)</f>
        <v>Company Owned</v>
      </c>
      <c r="AE2996" s="44" t="str">
        <f>Raw_data[[#This Row],[Locations]]&amp;Raw_data[[#This Row],[Looker2]]</f>
        <v>Garden OaksDetox</v>
      </c>
    </row>
    <row r="2997" spans="1:31">
      <c r="A2997" s="15">
        <v>45321</v>
      </c>
      <c r="B2997" s="15">
        <v>45320</v>
      </c>
      <c r="C2997" t="s">
        <v>9</v>
      </c>
      <c r="D2997">
        <v>209680</v>
      </c>
      <c r="E2997" t="s">
        <v>119</v>
      </c>
      <c r="F2997" t="s">
        <v>418</v>
      </c>
      <c r="G2997" t="s">
        <v>419</v>
      </c>
      <c r="H2997" t="s">
        <v>158</v>
      </c>
      <c r="I2997" t="s">
        <v>232</v>
      </c>
      <c r="J2997" t="s">
        <v>89</v>
      </c>
      <c r="K2997" t="s">
        <v>75</v>
      </c>
      <c r="L2997" t="s">
        <v>128</v>
      </c>
      <c r="M2997">
        <v>1</v>
      </c>
      <c r="N2997" s="47">
        <v>200</v>
      </c>
      <c r="O2997" s="47">
        <v>0</v>
      </c>
      <c r="P2997" s="47">
        <v>0</v>
      </c>
      <c r="Q2997" s="47">
        <v>0</v>
      </c>
      <c r="R2997" s="47">
        <v>0</v>
      </c>
      <c r="S2997" s="47">
        <v>200</v>
      </c>
      <c r="T2997" s="47">
        <v>180</v>
      </c>
      <c r="U2997" s="47">
        <v>180</v>
      </c>
      <c r="V2997" t="s">
        <v>71</v>
      </c>
      <c r="W2997" t="s">
        <v>72</v>
      </c>
      <c r="X2997"/>
      <c r="Y2997" t="s">
        <v>240</v>
      </c>
      <c r="Z2997" s="43" t="str">
        <f>Raw_data[[#This Row],[Month]]&amp;Raw_data[[#This Row],[Locations]]&amp;Raw_data[[#This Row],[Looker2]]</f>
        <v>45292The WoodlandsIOP</v>
      </c>
      <c r="AA2997" s="44" t="str">
        <f>IFERROR(VLOOKUP(Raw_data[[#This Row],[Description]],'LU Table'!$A$1:$B$50,2,0),"")</f>
        <v>IOP</v>
      </c>
      <c r="AB2997" s="44" t="str">
        <f>TRIM(MID(Raw_data[[#This Row],[Location]],LEN("Positive Recovery- ")+1,LEN(Raw_data[[#This Row],[Location]])))</f>
        <v>The Woodlands</v>
      </c>
      <c r="AC2997" s="45">
        <f t="shared" si="47"/>
        <v>45292</v>
      </c>
      <c r="AD2997" s="44" t="str">
        <f>VLOOKUP(Raw_data[[#This Row],[Locations]]&amp;Raw_data[[#This Row],[Looker2]],Category!A:E,5,0)</f>
        <v>Affiliate</v>
      </c>
      <c r="AE2997" s="44" t="str">
        <f>Raw_data[[#This Row],[Locations]]&amp;Raw_data[[#This Row],[Looker2]]</f>
        <v>The WoodlandsIOP</v>
      </c>
    </row>
    <row r="2998" spans="1:31">
      <c r="A2998" s="15">
        <v>45321</v>
      </c>
      <c r="B2998" s="15">
        <v>45321</v>
      </c>
      <c r="C2998" t="s">
        <v>9</v>
      </c>
      <c r="D2998">
        <v>209678</v>
      </c>
      <c r="E2998" t="s">
        <v>143</v>
      </c>
      <c r="F2998" t="s">
        <v>484</v>
      </c>
      <c r="G2998" t="s">
        <v>485</v>
      </c>
      <c r="H2998" t="s">
        <v>237</v>
      </c>
      <c r="I2998" t="s">
        <v>232</v>
      </c>
      <c r="J2998" t="s">
        <v>17</v>
      </c>
      <c r="K2998" t="s">
        <v>144</v>
      </c>
      <c r="L2998" t="s">
        <v>128</v>
      </c>
      <c r="M2998">
        <v>1</v>
      </c>
      <c r="N2998" s="47">
        <v>1365</v>
      </c>
      <c r="O2998" s="47">
        <v>0</v>
      </c>
      <c r="P2998" s="47">
        <v>0</v>
      </c>
      <c r="Q2998" s="47">
        <v>0</v>
      </c>
      <c r="R2998" s="47">
        <v>0</v>
      </c>
      <c r="S2998" s="47">
        <v>0</v>
      </c>
      <c r="T2998" s="47">
        <v>1365</v>
      </c>
      <c r="U2998" s="47">
        <v>0</v>
      </c>
      <c r="V2998" t="s">
        <v>71</v>
      </c>
      <c r="W2998"/>
      <c r="X2998"/>
      <c r="Y2998" t="s">
        <v>233</v>
      </c>
      <c r="Z2998" s="43" t="str">
        <f>Raw_data[[#This Row],[Month]]&amp;Raw_data[[#This Row],[Locations]]&amp;Raw_data[[#This Row],[Looker2]]</f>
        <v>45292North LoopRTC</v>
      </c>
      <c r="AA2998" s="44" t="str">
        <f>IFERROR(VLOOKUP(Raw_data[[#This Row],[Description]],'LU Table'!$A$1:$B$50,2,0),"")</f>
        <v>RTC</v>
      </c>
      <c r="AB2998" s="44" t="str">
        <f>TRIM(MID(Raw_data[[#This Row],[Location]],LEN("Positive Recovery- ")+1,LEN(Raw_data[[#This Row],[Location]])))</f>
        <v>North Loop</v>
      </c>
      <c r="AC2998" s="45">
        <f t="shared" si="47"/>
        <v>45292</v>
      </c>
      <c r="AD2998" s="44" t="str">
        <f>VLOOKUP(Raw_data[[#This Row],[Locations]]&amp;Raw_data[[#This Row],[Looker2]],Category!A:E,5,0)</f>
        <v/>
      </c>
      <c r="AE2998" s="44" t="str">
        <f>Raw_data[[#This Row],[Locations]]&amp;Raw_data[[#This Row],[Looker2]]</f>
        <v>North LoopRTC</v>
      </c>
    </row>
    <row r="2999" spans="1:31">
      <c r="A2999" s="15">
        <v>45321</v>
      </c>
      <c r="B2999" s="15">
        <v>45321</v>
      </c>
      <c r="C2999" t="s">
        <v>9</v>
      </c>
      <c r="D2999">
        <v>209679</v>
      </c>
      <c r="E2999" t="s">
        <v>119</v>
      </c>
      <c r="F2999" t="s">
        <v>418</v>
      </c>
      <c r="G2999" t="s">
        <v>419</v>
      </c>
      <c r="H2999" t="s">
        <v>157</v>
      </c>
      <c r="I2999" t="s">
        <v>232</v>
      </c>
      <c r="J2999" t="s">
        <v>89</v>
      </c>
      <c r="K2999" t="s">
        <v>75</v>
      </c>
      <c r="L2999" t="s">
        <v>129</v>
      </c>
      <c r="M2999">
        <v>1</v>
      </c>
      <c r="N2999" s="47">
        <v>365</v>
      </c>
      <c r="O2999" s="47">
        <v>0</v>
      </c>
      <c r="P2999" s="47">
        <v>0</v>
      </c>
      <c r="Q2999" s="47">
        <v>0</v>
      </c>
      <c r="R2999" s="47">
        <v>0</v>
      </c>
      <c r="S2999" s="47">
        <v>365</v>
      </c>
      <c r="T2999" s="47">
        <v>328.5</v>
      </c>
      <c r="U2999" s="47">
        <v>328.5</v>
      </c>
      <c r="V2999" t="s">
        <v>71</v>
      </c>
      <c r="W2999" t="s">
        <v>72</v>
      </c>
      <c r="X2999"/>
      <c r="Y2999" t="s">
        <v>240</v>
      </c>
      <c r="Z2999" s="43" t="str">
        <f>Raw_data[[#This Row],[Month]]&amp;Raw_data[[#This Row],[Locations]]&amp;Raw_data[[#This Row],[Looker2]]</f>
        <v>45292The WoodlandsPHP</v>
      </c>
      <c r="AA2999" s="44" t="str">
        <f>IFERROR(VLOOKUP(Raw_data[[#This Row],[Description]],'LU Table'!$A$1:$B$50,2,0),"")</f>
        <v>PHP</v>
      </c>
      <c r="AB2999" s="44" t="str">
        <f>TRIM(MID(Raw_data[[#This Row],[Location]],LEN("Positive Recovery- ")+1,LEN(Raw_data[[#This Row],[Location]])))</f>
        <v>The Woodlands</v>
      </c>
      <c r="AC2999" s="45">
        <f t="shared" si="47"/>
        <v>45292</v>
      </c>
      <c r="AD2999" s="44" t="str">
        <f>VLOOKUP(Raw_data[[#This Row],[Locations]]&amp;Raw_data[[#This Row],[Looker2]],Category!A:E,5,0)</f>
        <v>Affiliate</v>
      </c>
      <c r="AE2999" s="44" t="str">
        <f>Raw_data[[#This Row],[Locations]]&amp;Raw_data[[#This Row],[Looker2]]</f>
        <v>The WoodlandsPHP</v>
      </c>
    </row>
    <row r="3000" spans="1:31">
      <c r="A3000" s="15">
        <v>45322</v>
      </c>
      <c r="B3000" s="15">
        <v>45300</v>
      </c>
      <c r="C3000" t="s">
        <v>9</v>
      </c>
      <c r="D3000">
        <v>209694</v>
      </c>
      <c r="E3000" t="s">
        <v>182</v>
      </c>
      <c r="F3000" t="s">
        <v>525</v>
      </c>
      <c r="G3000" t="s">
        <v>526</v>
      </c>
      <c r="H3000" t="s">
        <v>172</v>
      </c>
      <c r="I3000" t="s">
        <v>232</v>
      </c>
      <c r="J3000" t="s">
        <v>17</v>
      </c>
      <c r="K3000" t="s">
        <v>81</v>
      </c>
      <c r="L3000" t="s">
        <v>135</v>
      </c>
      <c r="M3000">
        <v>1</v>
      </c>
      <c r="N3000" s="47">
        <v>40</v>
      </c>
      <c r="O3000" s="47">
        <v>0</v>
      </c>
      <c r="P3000" s="47">
        <v>0</v>
      </c>
      <c r="Q3000" s="47">
        <v>0</v>
      </c>
      <c r="R3000" s="47">
        <v>0</v>
      </c>
      <c r="S3000" s="47">
        <v>40</v>
      </c>
      <c r="T3000" s="47">
        <v>40</v>
      </c>
      <c r="U3000" s="47">
        <v>40</v>
      </c>
      <c r="V3000" t="s">
        <v>71</v>
      </c>
      <c r="W3000" t="s">
        <v>72</v>
      </c>
      <c r="X3000"/>
      <c r="Y3000" t="s">
        <v>240</v>
      </c>
      <c r="Z3000" s="43" t="str">
        <f>Raw_data[[#This Row],[Month]]&amp;Raw_data[[#This Row],[Locations]]&amp;Raw_data[[#This Row],[Looker2]]</f>
        <v>45292Energy CorridorAftercare</v>
      </c>
      <c r="AA3000" s="44" t="str">
        <f>IFERROR(VLOOKUP(Raw_data[[#This Row],[Description]],'LU Table'!$A$1:$B$50,2,0),"")</f>
        <v>Aftercare</v>
      </c>
      <c r="AB3000" s="44" t="str">
        <f>TRIM(MID(Raw_data[[#This Row],[Location]],LEN("Positive Recovery- ")+1,LEN(Raw_data[[#This Row],[Location]])))</f>
        <v>Energy Corridor</v>
      </c>
      <c r="AC3000" s="45">
        <f t="shared" si="47"/>
        <v>45292</v>
      </c>
      <c r="AD3000" s="44" t="str">
        <f>VLOOKUP(Raw_data[[#This Row],[Locations]]&amp;Raw_data[[#This Row],[Looker2]],Category!A:E,5,0)</f>
        <v>Affiliate</v>
      </c>
      <c r="AE3000" s="44" t="str">
        <f>Raw_data[[#This Row],[Locations]]&amp;Raw_data[[#This Row],[Looker2]]</f>
        <v>Energy CorridorAftercare</v>
      </c>
    </row>
    <row r="3001" spans="1:31">
      <c r="A3001" s="15">
        <v>45322</v>
      </c>
      <c r="B3001" s="15">
        <v>45314</v>
      </c>
      <c r="C3001" t="s">
        <v>9</v>
      </c>
      <c r="D3001">
        <v>209683</v>
      </c>
      <c r="E3001" t="s">
        <v>1169</v>
      </c>
      <c r="F3001" t="s">
        <v>405</v>
      </c>
      <c r="G3001" t="s">
        <v>512</v>
      </c>
      <c r="H3001" t="s">
        <v>157</v>
      </c>
      <c r="I3001" t="s">
        <v>232</v>
      </c>
      <c r="J3001" t="s">
        <v>88</v>
      </c>
      <c r="K3001" t="s">
        <v>18</v>
      </c>
      <c r="L3001" t="s">
        <v>129</v>
      </c>
      <c r="M3001">
        <v>1</v>
      </c>
      <c r="N3001" s="47">
        <v>400</v>
      </c>
      <c r="O3001" s="47">
        <v>0</v>
      </c>
      <c r="P3001" s="47">
        <v>0</v>
      </c>
      <c r="Q3001" s="47">
        <v>0</v>
      </c>
      <c r="R3001" s="47">
        <v>0</v>
      </c>
      <c r="S3001" s="47">
        <v>400</v>
      </c>
      <c r="T3001" s="47">
        <v>360</v>
      </c>
      <c r="U3001" s="47">
        <v>360</v>
      </c>
      <c r="V3001" t="s">
        <v>71</v>
      </c>
      <c r="W3001" t="s">
        <v>72</v>
      </c>
      <c r="X3001"/>
      <c r="Y3001" t="s">
        <v>240</v>
      </c>
      <c r="Z3001" s="43" t="str">
        <f>Raw_data[[#This Row],[Month]]&amp;Raw_data[[#This Row],[Locations]]&amp;Raw_data[[#This Row],[Looker2]]</f>
        <v>45292San AntonioPHP</v>
      </c>
      <c r="AA3001" s="44" t="str">
        <f>IFERROR(VLOOKUP(Raw_data[[#This Row],[Description]],'LU Table'!$A$1:$B$50,2,0),"")</f>
        <v>PHP</v>
      </c>
      <c r="AB3001" s="44" t="str">
        <f>TRIM(MID(Raw_data[[#This Row],[Location]],LEN("Positive Recovery- ")+1,LEN(Raw_data[[#This Row],[Location]])))</f>
        <v>San Antonio</v>
      </c>
      <c r="AC3001" s="45">
        <f t="shared" si="47"/>
        <v>45292</v>
      </c>
      <c r="AD3001" s="44" t="str">
        <f>VLOOKUP(Raw_data[[#This Row],[Locations]]&amp;Raw_data[[#This Row],[Looker2]],Category!A:E,5,0)</f>
        <v>Affiliate</v>
      </c>
      <c r="AE3001" s="44" t="str">
        <f>Raw_data[[#This Row],[Locations]]&amp;Raw_data[[#This Row],[Looker2]]</f>
        <v>San AntonioPHP</v>
      </c>
    </row>
    <row r="3002" spans="1:31">
      <c r="A3002" s="15">
        <v>45322</v>
      </c>
      <c r="B3002" s="15">
        <v>45316</v>
      </c>
      <c r="C3002" t="s">
        <v>9</v>
      </c>
      <c r="D3002">
        <v>209684</v>
      </c>
      <c r="E3002" t="s">
        <v>1139</v>
      </c>
      <c r="F3002" t="s">
        <v>332</v>
      </c>
      <c r="G3002" t="s">
        <v>276</v>
      </c>
      <c r="H3002" t="s">
        <v>167</v>
      </c>
      <c r="I3002" t="s">
        <v>232</v>
      </c>
      <c r="J3002" t="s">
        <v>87</v>
      </c>
      <c r="K3002" t="s">
        <v>547</v>
      </c>
      <c r="L3002" t="s">
        <v>129</v>
      </c>
      <c r="M3002">
        <v>1</v>
      </c>
      <c r="N3002" s="47">
        <v>425</v>
      </c>
      <c r="O3002" s="47">
        <v>0</v>
      </c>
      <c r="P3002" s="47">
        <v>0</v>
      </c>
      <c r="Q3002" s="47">
        <v>0</v>
      </c>
      <c r="R3002" s="47">
        <v>0</v>
      </c>
      <c r="S3002" s="47">
        <v>425</v>
      </c>
      <c r="T3002" s="47">
        <v>425</v>
      </c>
      <c r="U3002" s="47">
        <v>425</v>
      </c>
      <c r="V3002" t="s">
        <v>71</v>
      </c>
      <c r="W3002" t="s">
        <v>72</v>
      </c>
      <c r="X3002"/>
      <c r="Y3002" t="s">
        <v>240</v>
      </c>
      <c r="Z3002" s="43" t="str">
        <f>Raw_data[[#This Row],[Month]]&amp;Raw_data[[#This Row],[Locations]]&amp;Raw_data[[#This Row],[Looker2]]</f>
        <v>45292ConroePHP</v>
      </c>
      <c r="AA3002" s="44" t="str">
        <f>IFERROR(VLOOKUP(Raw_data[[#This Row],[Description]],'LU Table'!$A$1:$B$50,2,0),"")</f>
        <v>PHP</v>
      </c>
      <c r="AB3002" s="44" t="str">
        <f>TRIM(MID(Raw_data[[#This Row],[Location]],LEN("Positive Recovery- ")+1,LEN(Raw_data[[#This Row],[Location]])))</f>
        <v>Conroe</v>
      </c>
      <c r="AC3002" s="45">
        <f t="shared" si="47"/>
        <v>45292</v>
      </c>
      <c r="AD3002" s="44" t="str">
        <f>VLOOKUP(Raw_data[[#This Row],[Locations]]&amp;Raw_data[[#This Row],[Looker2]],Category!A:E,5,0)</f>
        <v>Affiliate</v>
      </c>
      <c r="AE3002" s="44" t="str">
        <f>Raw_data[[#This Row],[Locations]]&amp;Raw_data[[#This Row],[Looker2]]</f>
        <v>ConroePHP</v>
      </c>
    </row>
    <row r="3003" spans="1:31">
      <c r="A3003" s="15">
        <v>45322</v>
      </c>
      <c r="B3003" s="15">
        <v>45316</v>
      </c>
      <c r="C3003" t="s">
        <v>9</v>
      </c>
      <c r="D3003">
        <v>209685</v>
      </c>
      <c r="E3003" t="s">
        <v>1169</v>
      </c>
      <c r="F3003" t="s">
        <v>405</v>
      </c>
      <c r="G3003" t="s">
        <v>512</v>
      </c>
      <c r="H3003" t="s">
        <v>157</v>
      </c>
      <c r="I3003" t="s">
        <v>232</v>
      </c>
      <c r="J3003" t="s">
        <v>88</v>
      </c>
      <c r="K3003" t="s">
        <v>18</v>
      </c>
      <c r="L3003" t="s">
        <v>129</v>
      </c>
      <c r="M3003">
        <v>1</v>
      </c>
      <c r="N3003" s="47">
        <v>400</v>
      </c>
      <c r="O3003" s="47">
        <v>0</v>
      </c>
      <c r="P3003" s="47">
        <v>0</v>
      </c>
      <c r="Q3003" s="47">
        <v>0</v>
      </c>
      <c r="R3003" s="47">
        <v>0</v>
      </c>
      <c r="S3003" s="47">
        <v>400</v>
      </c>
      <c r="T3003" s="47">
        <v>360</v>
      </c>
      <c r="U3003" s="47">
        <v>360</v>
      </c>
      <c r="V3003" t="s">
        <v>71</v>
      </c>
      <c r="W3003" t="s">
        <v>72</v>
      </c>
      <c r="X3003"/>
      <c r="Y3003" t="s">
        <v>240</v>
      </c>
      <c r="Z3003" s="43" t="str">
        <f>Raw_data[[#This Row],[Month]]&amp;Raw_data[[#This Row],[Locations]]&amp;Raw_data[[#This Row],[Looker2]]</f>
        <v>45292San AntonioPHP</v>
      </c>
      <c r="AA3003" s="44" t="str">
        <f>IFERROR(VLOOKUP(Raw_data[[#This Row],[Description]],'LU Table'!$A$1:$B$50,2,0),"")</f>
        <v>PHP</v>
      </c>
      <c r="AB3003" s="44" t="str">
        <f>TRIM(MID(Raw_data[[#This Row],[Location]],LEN("Positive Recovery- ")+1,LEN(Raw_data[[#This Row],[Location]])))</f>
        <v>San Antonio</v>
      </c>
      <c r="AC3003" s="45">
        <f t="shared" si="47"/>
        <v>45292</v>
      </c>
      <c r="AD3003" s="44" t="str">
        <f>VLOOKUP(Raw_data[[#This Row],[Locations]]&amp;Raw_data[[#This Row],[Looker2]],Category!A:E,5,0)</f>
        <v>Affiliate</v>
      </c>
      <c r="AE3003" s="44" t="str">
        <f>Raw_data[[#This Row],[Locations]]&amp;Raw_data[[#This Row],[Looker2]]</f>
        <v>San AntonioPHP</v>
      </c>
    </row>
    <row r="3004" spans="1:31">
      <c r="A3004" s="15">
        <v>45322</v>
      </c>
      <c r="B3004" s="15">
        <v>45316</v>
      </c>
      <c r="C3004" t="s">
        <v>9</v>
      </c>
      <c r="D3004">
        <v>209686</v>
      </c>
      <c r="E3004" t="s">
        <v>1170</v>
      </c>
      <c r="F3004" t="s">
        <v>1171</v>
      </c>
      <c r="G3004" t="s">
        <v>1172</v>
      </c>
      <c r="H3004" t="s">
        <v>158</v>
      </c>
      <c r="I3004" t="s">
        <v>232</v>
      </c>
      <c r="J3004" t="s">
        <v>88</v>
      </c>
      <c r="K3004" t="s">
        <v>18</v>
      </c>
      <c r="L3004" t="s">
        <v>128</v>
      </c>
      <c r="M3004">
        <v>1</v>
      </c>
      <c r="N3004" s="47">
        <v>250</v>
      </c>
      <c r="O3004" s="47">
        <v>0</v>
      </c>
      <c r="P3004" s="47">
        <v>0</v>
      </c>
      <c r="Q3004" s="47">
        <v>0</v>
      </c>
      <c r="R3004" s="47">
        <v>0</v>
      </c>
      <c r="S3004" s="47">
        <v>250</v>
      </c>
      <c r="T3004" s="47">
        <v>225</v>
      </c>
      <c r="U3004" s="47">
        <v>225</v>
      </c>
      <c r="V3004" t="s">
        <v>71</v>
      </c>
      <c r="W3004" t="s">
        <v>72</v>
      </c>
      <c r="X3004"/>
      <c r="Y3004" t="s">
        <v>240</v>
      </c>
      <c r="Z3004" s="43" t="str">
        <f>Raw_data[[#This Row],[Month]]&amp;Raw_data[[#This Row],[Locations]]&amp;Raw_data[[#This Row],[Looker2]]</f>
        <v>45292San AntonioIOP</v>
      </c>
      <c r="AA3004" s="44" t="str">
        <f>IFERROR(VLOOKUP(Raw_data[[#This Row],[Description]],'LU Table'!$A$1:$B$50,2,0),"")</f>
        <v>IOP</v>
      </c>
      <c r="AB3004" s="44" t="str">
        <f>TRIM(MID(Raw_data[[#This Row],[Location]],LEN("Positive Recovery- ")+1,LEN(Raw_data[[#This Row],[Location]])))</f>
        <v>San Antonio</v>
      </c>
      <c r="AC3004" s="45">
        <f t="shared" si="47"/>
        <v>45292</v>
      </c>
      <c r="AD3004" s="44" t="str">
        <f>VLOOKUP(Raw_data[[#This Row],[Locations]]&amp;Raw_data[[#This Row],[Looker2]],Category!A:E,5,0)</f>
        <v>Affiliate</v>
      </c>
      <c r="AE3004" s="44" t="str">
        <f>Raw_data[[#This Row],[Locations]]&amp;Raw_data[[#This Row],[Looker2]]</f>
        <v>San AntonioIOP</v>
      </c>
    </row>
    <row r="3005" spans="1:31">
      <c r="A3005" s="15">
        <v>45322</v>
      </c>
      <c r="B3005" s="15">
        <v>45316</v>
      </c>
      <c r="C3005" t="s">
        <v>9</v>
      </c>
      <c r="D3005">
        <v>209687</v>
      </c>
      <c r="E3005" t="s">
        <v>1063</v>
      </c>
      <c r="F3005" t="s">
        <v>827</v>
      </c>
      <c r="G3005" t="s">
        <v>996</v>
      </c>
      <c r="H3005" t="s">
        <v>159</v>
      </c>
      <c r="I3005" t="s">
        <v>232</v>
      </c>
      <c r="J3005" t="s">
        <v>17</v>
      </c>
      <c r="K3005" t="s">
        <v>18</v>
      </c>
      <c r="L3005" t="s">
        <v>128</v>
      </c>
      <c r="M3005">
        <v>1</v>
      </c>
      <c r="N3005" s="47">
        <v>225</v>
      </c>
      <c r="O3005" s="47">
        <v>0</v>
      </c>
      <c r="P3005" s="47">
        <v>0</v>
      </c>
      <c r="Q3005" s="47">
        <v>0</v>
      </c>
      <c r="R3005" s="47">
        <v>0</v>
      </c>
      <c r="S3005" s="47">
        <v>225</v>
      </c>
      <c r="T3005" s="47">
        <v>225</v>
      </c>
      <c r="U3005" s="47">
        <v>225</v>
      </c>
      <c r="V3005" t="s">
        <v>71</v>
      </c>
      <c r="W3005" t="s">
        <v>72</v>
      </c>
      <c r="X3005"/>
      <c r="Y3005" t="s">
        <v>240</v>
      </c>
      <c r="Z3005" s="43" t="str">
        <f>Raw_data[[#This Row],[Month]]&amp;Raw_data[[#This Row],[Locations]]&amp;Raw_data[[#This Row],[Looker2]]</f>
        <v>45292San AntonioIOP</v>
      </c>
      <c r="AA3005" s="44" t="str">
        <f>IFERROR(VLOOKUP(Raw_data[[#This Row],[Description]],'LU Table'!$A$1:$B$50,2,0),"")</f>
        <v>IOP</v>
      </c>
      <c r="AB3005" s="44" t="str">
        <f>TRIM(MID(Raw_data[[#This Row],[Location]],LEN("Positive Recovery- ")+1,LEN(Raw_data[[#This Row],[Location]])))</f>
        <v>San Antonio</v>
      </c>
      <c r="AC3005" s="45">
        <f t="shared" si="47"/>
        <v>45292</v>
      </c>
      <c r="AD3005" s="44" t="str">
        <f>VLOOKUP(Raw_data[[#This Row],[Locations]]&amp;Raw_data[[#This Row],[Looker2]],Category!A:E,5,0)</f>
        <v>Affiliate</v>
      </c>
      <c r="AE3005" s="44" t="str">
        <f>Raw_data[[#This Row],[Locations]]&amp;Raw_data[[#This Row],[Looker2]]</f>
        <v>San AntonioIOP</v>
      </c>
    </row>
    <row r="3006" spans="1:31">
      <c r="A3006" s="15">
        <v>45322</v>
      </c>
      <c r="B3006" s="15">
        <v>45316</v>
      </c>
      <c r="C3006" t="s">
        <v>9</v>
      </c>
      <c r="D3006">
        <v>209688</v>
      </c>
      <c r="E3006" t="s">
        <v>951</v>
      </c>
      <c r="F3006" t="s">
        <v>479</v>
      </c>
      <c r="G3006" t="s">
        <v>952</v>
      </c>
      <c r="H3006" t="s">
        <v>160</v>
      </c>
      <c r="I3006" t="s">
        <v>232</v>
      </c>
      <c r="J3006" t="s">
        <v>961</v>
      </c>
      <c r="K3006" t="s">
        <v>18</v>
      </c>
      <c r="L3006" t="s">
        <v>128</v>
      </c>
      <c r="M3006">
        <v>1</v>
      </c>
      <c r="N3006" s="47">
        <v>220</v>
      </c>
      <c r="O3006" s="47">
        <v>0</v>
      </c>
      <c r="P3006" s="47">
        <v>0</v>
      </c>
      <c r="Q3006" s="47">
        <v>0</v>
      </c>
      <c r="R3006" s="47">
        <v>0</v>
      </c>
      <c r="S3006" s="47">
        <v>220</v>
      </c>
      <c r="T3006" s="47">
        <v>198</v>
      </c>
      <c r="U3006" s="47">
        <v>198</v>
      </c>
      <c r="V3006" t="s">
        <v>71</v>
      </c>
      <c r="W3006" t="s">
        <v>72</v>
      </c>
      <c r="X3006"/>
      <c r="Y3006" t="s">
        <v>240</v>
      </c>
      <c r="Z3006" s="43" t="str">
        <f>Raw_data[[#This Row],[Month]]&amp;Raw_data[[#This Row],[Locations]]&amp;Raw_data[[#This Row],[Looker2]]</f>
        <v>45292San AntonioIOP</v>
      </c>
      <c r="AA3006" s="44" t="str">
        <f>IFERROR(VLOOKUP(Raw_data[[#This Row],[Description]],'LU Table'!$A$1:$B$50,2,0),"")</f>
        <v>IOP</v>
      </c>
      <c r="AB3006" s="44" t="str">
        <f>TRIM(MID(Raw_data[[#This Row],[Location]],LEN("Positive Recovery- ")+1,LEN(Raw_data[[#This Row],[Location]])))</f>
        <v>San Antonio</v>
      </c>
      <c r="AC3006" s="45">
        <f t="shared" si="47"/>
        <v>45292</v>
      </c>
      <c r="AD3006" s="44" t="str">
        <f>VLOOKUP(Raw_data[[#This Row],[Locations]]&amp;Raw_data[[#This Row],[Looker2]],Category!A:E,5,0)</f>
        <v>Affiliate</v>
      </c>
      <c r="AE3006" s="44" t="str">
        <f>Raw_data[[#This Row],[Locations]]&amp;Raw_data[[#This Row],[Looker2]]</f>
        <v>San AntonioIOP</v>
      </c>
    </row>
    <row r="3007" spans="1:31">
      <c r="A3007" s="15">
        <v>45322</v>
      </c>
      <c r="B3007" s="15">
        <v>45316</v>
      </c>
      <c r="C3007" t="s">
        <v>9</v>
      </c>
      <c r="D3007">
        <v>209689</v>
      </c>
      <c r="E3007" t="s">
        <v>762</v>
      </c>
      <c r="F3007" t="s">
        <v>358</v>
      </c>
      <c r="G3007" t="s">
        <v>763</v>
      </c>
      <c r="H3007" t="s">
        <v>159</v>
      </c>
      <c r="I3007" t="s">
        <v>232</v>
      </c>
      <c r="J3007" t="s">
        <v>17</v>
      </c>
      <c r="K3007" t="s">
        <v>18</v>
      </c>
      <c r="L3007" t="s">
        <v>128</v>
      </c>
      <c r="M3007">
        <v>1</v>
      </c>
      <c r="N3007" s="47">
        <v>225</v>
      </c>
      <c r="O3007" s="47">
        <v>0</v>
      </c>
      <c r="P3007" s="47">
        <v>0</v>
      </c>
      <c r="Q3007" s="47">
        <v>0</v>
      </c>
      <c r="R3007" s="47">
        <v>0</v>
      </c>
      <c r="S3007" s="47">
        <v>225</v>
      </c>
      <c r="T3007" s="47">
        <v>225</v>
      </c>
      <c r="U3007" s="47">
        <v>225</v>
      </c>
      <c r="V3007" t="s">
        <v>71</v>
      </c>
      <c r="W3007" t="s">
        <v>72</v>
      </c>
      <c r="X3007"/>
      <c r="Y3007" t="s">
        <v>240</v>
      </c>
      <c r="Z3007" s="43" t="str">
        <f>Raw_data[[#This Row],[Month]]&amp;Raw_data[[#This Row],[Locations]]&amp;Raw_data[[#This Row],[Looker2]]</f>
        <v>45292San AntonioIOP</v>
      </c>
      <c r="AA3007" s="44" t="str">
        <f>IFERROR(VLOOKUP(Raw_data[[#This Row],[Description]],'LU Table'!$A$1:$B$50,2,0),"")</f>
        <v>IOP</v>
      </c>
      <c r="AB3007" s="44" t="str">
        <f>TRIM(MID(Raw_data[[#This Row],[Location]],LEN("Positive Recovery- ")+1,LEN(Raw_data[[#This Row],[Location]])))</f>
        <v>San Antonio</v>
      </c>
      <c r="AC3007" s="45">
        <f t="shared" si="47"/>
        <v>45292</v>
      </c>
      <c r="AD3007" s="44" t="str">
        <f>VLOOKUP(Raw_data[[#This Row],[Locations]]&amp;Raw_data[[#This Row],[Looker2]],Category!A:E,5,0)</f>
        <v>Affiliate</v>
      </c>
      <c r="AE3007" s="44" t="str">
        <f>Raw_data[[#This Row],[Locations]]&amp;Raw_data[[#This Row],[Looker2]]</f>
        <v>San AntonioIOP</v>
      </c>
    </row>
    <row r="3008" spans="1:31">
      <c r="A3008" s="15">
        <v>45322</v>
      </c>
      <c r="B3008" s="15">
        <v>45316</v>
      </c>
      <c r="C3008" t="s">
        <v>9</v>
      </c>
      <c r="D3008">
        <v>209690</v>
      </c>
      <c r="E3008" t="s">
        <v>818</v>
      </c>
      <c r="F3008" t="s">
        <v>819</v>
      </c>
      <c r="G3008" t="s">
        <v>432</v>
      </c>
      <c r="H3008" t="s">
        <v>158</v>
      </c>
      <c r="I3008" t="s">
        <v>232</v>
      </c>
      <c r="J3008" t="s">
        <v>97</v>
      </c>
      <c r="K3008" t="s">
        <v>18</v>
      </c>
      <c r="L3008" t="s">
        <v>128</v>
      </c>
      <c r="M3008">
        <v>1</v>
      </c>
      <c r="N3008" s="47">
        <v>225</v>
      </c>
      <c r="O3008" s="47">
        <v>0</v>
      </c>
      <c r="P3008" s="47">
        <v>0</v>
      </c>
      <c r="Q3008" s="47">
        <v>0</v>
      </c>
      <c r="R3008" s="47">
        <v>0</v>
      </c>
      <c r="S3008" s="47">
        <v>225</v>
      </c>
      <c r="T3008" s="47">
        <v>202.5</v>
      </c>
      <c r="U3008" s="47">
        <v>202.5</v>
      </c>
      <c r="V3008" t="s">
        <v>71</v>
      </c>
      <c r="W3008" t="s">
        <v>72</v>
      </c>
      <c r="X3008"/>
      <c r="Y3008" t="s">
        <v>240</v>
      </c>
      <c r="Z3008" s="43" t="str">
        <f>Raw_data[[#This Row],[Month]]&amp;Raw_data[[#This Row],[Locations]]&amp;Raw_data[[#This Row],[Looker2]]</f>
        <v>45292San AntonioIOP</v>
      </c>
      <c r="AA3008" s="44" t="str">
        <f>IFERROR(VLOOKUP(Raw_data[[#This Row],[Description]],'LU Table'!$A$1:$B$50,2,0),"")</f>
        <v>IOP</v>
      </c>
      <c r="AB3008" s="44" t="str">
        <f>TRIM(MID(Raw_data[[#This Row],[Location]],LEN("Positive Recovery- ")+1,LEN(Raw_data[[#This Row],[Location]])))</f>
        <v>San Antonio</v>
      </c>
      <c r="AC3008" s="45">
        <f t="shared" si="47"/>
        <v>45292</v>
      </c>
      <c r="AD3008" s="44" t="str">
        <f>VLOOKUP(Raw_data[[#This Row],[Locations]]&amp;Raw_data[[#This Row],[Looker2]],Category!A:E,5,0)</f>
        <v>Affiliate</v>
      </c>
      <c r="AE3008" s="44" t="str">
        <f>Raw_data[[#This Row],[Locations]]&amp;Raw_data[[#This Row],[Looker2]]</f>
        <v>San AntonioIOP</v>
      </c>
    </row>
    <row r="3009" spans="1:31">
      <c r="A3009" s="15">
        <v>45322</v>
      </c>
      <c r="B3009" s="15">
        <v>45316</v>
      </c>
      <c r="C3009" t="s">
        <v>9</v>
      </c>
      <c r="D3009">
        <v>209691</v>
      </c>
      <c r="E3009" t="s">
        <v>1173</v>
      </c>
      <c r="F3009" t="s">
        <v>314</v>
      </c>
      <c r="G3009" t="s">
        <v>444</v>
      </c>
      <c r="H3009" t="s">
        <v>158</v>
      </c>
      <c r="I3009" t="s">
        <v>232</v>
      </c>
      <c r="J3009" t="s">
        <v>87</v>
      </c>
      <c r="K3009" t="s">
        <v>18</v>
      </c>
      <c r="L3009" t="s">
        <v>128</v>
      </c>
      <c r="M3009">
        <v>1</v>
      </c>
      <c r="N3009" s="47">
        <v>275</v>
      </c>
      <c r="O3009" s="47">
        <v>0</v>
      </c>
      <c r="P3009" s="47">
        <v>0</v>
      </c>
      <c r="Q3009" s="47">
        <v>0</v>
      </c>
      <c r="R3009" s="47">
        <v>0</v>
      </c>
      <c r="S3009" s="47">
        <v>0</v>
      </c>
      <c r="T3009" s="47">
        <v>247.5</v>
      </c>
      <c r="U3009" s="47">
        <v>247.5</v>
      </c>
      <c r="V3009" t="s">
        <v>71</v>
      </c>
      <c r="W3009" t="s">
        <v>72</v>
      </c>
      <c r="X3009"/>
      <c r="Y3009" t="s">
        <v>240</v>
      </c>
      <c r="Z3009" s="43" t="str">
        <f>Raw_data[[#This Row],[Month]]&amp;Raw_data[[#This Row],[Locations]]&amp;Raw_data[[#This Row],[Looker2]]</f>
        <v>45292San AntonioIOP</v>
      </c>
      <c r="AA3009" s="44" t="str">
        <f>IFERROR(VLOOKUP(Raw_data[[#This Row],[Description]],'LU Table'!$A$1:$B$50,2,0),"")</f>
        <v>IOP</v>
      </c>
      <c r="AB3009" s="44" t="str">
        <f>TRIM(MID(Raw_data[[#This Row],[Location]],LEN("Positive Recovery- ")+1,LEN(Raw_data[[#This Row],[Location]])))</f>
        <v>San Antonio</v>
      </c>
      <c r="AC3009" s="45">
        <f t="shared" si="47"/>
        <v>45292</v>
      </c>
      <c r="AD3009" s="44" t="str">
        <f>VLOOKUP(Raw_data[[#This Row],[Locations]]&amp;Raw_data[[#This Row],[Looker2]],Category!A:E,5,0)</f>
        <v>Affiliate</v>
      </c>
      <c r="AE3009" s="44" t="str">
        <f>Raw_data[[#This Row],[Locations]]&amp;Raw_data[[#This Row],[Looker2]]</f>
        <v>San AntonioIOP</v>
      </c>
    </row>
    <row r="3010" spans="1:31">
      <c r="A3010" s="15">
        <v>45323</v>
      </c>
      <c r="B3010" s="15">
        <v>45320</v>
      </c>
      <c r="C3010" t="s">
        <v>9</v>
      </c>
      <c r="D3010">
        <v>209695</v>
      </c>
      <c r="E3010" t="s">
        <v>1148</v>
      </c>
      <c r="F3010" t="s">
        <v>1149</v>
      </c>
      <c r="G3010" t="s">
        <v>1150</v>
      </c>
      <c r="H3010" t="s">
        <v>171</v>
      </c>
      <c r="I3010" t="s">
        <v>232</v>
      </c>
      <c r="J3010" t="s">
        <v>87</v>
      </c>
      <c r="K3010" t="s">
        <v>16</v>
      </c>
      <c r="L3010" t="s">
        <v>131</v>
      </c>
      <c r="M3010">
        <v>1</v>
      </c>
      <c r="N3010" s="47">
        <v>425</v>
      </c>
      <c r="O3010" s="47">
        <v>0</v>
      </c>
      <c r="P3010" s="47">
        <v>0</v>
      </c>
      <c r="Q3010" s="47">
        <v>0</v>
      </c>
      <c r="R3010" s="47">
        <v>0</v>
      </c>
      <c r="S3010" s="47">
        <v>425</v>
      </c>
      <c r="T3010" s="47">
        <v>382.5</v>
      </c>
      <c r="U3010" s="47">
        <v>382.5</v>
      </c>
      <c r="V3010" t="s">
        <v>71</v>
      </c>
      <c r="W3010" t="s">
        <v>72</v>
      </c>
      <c r="X3010"/>
      <c r="Y3010" t="s">
        <v>240</v>
      </c>
      <c r="Z3010" s="43" t="str">
        <f>Raw_data[[#This Row],[Month]]&amp;Raw_data[[#This Row],[Locations]]&amp;Raw_data[[#This Row],[Looker2]]</f>
        <v>45292Garden OaksRTC</v>
      </c>
      <c r="AA3010" s="44" t="str">
        <f>IFERROR(VLOOKUP(Raw_data[[#This Row],[Description]],'LU Table'!$A$1:$B$50,2,0),"")</f>
        <v>RTC</v>
      </c>
      <c r="AB3010" s="44" t="str">
        <f>TRIM(MID(Raw_data[[#This Row],[Location]],LEN("Positive Recovery- ")+1,LEN(Raw_data[[#This Row],[Location]])))</f>
        <v>Garden Oaks</v>
      </c>
      <c r="AC3010" s="45">
        <f t="shared" si="47"/>
        <v>45292</v>
      </c>
      <c r="AD3010" s="44" t="str">
        <f>VLOOKUP(Raw_data[[#This Row],[Locations]]&amp;Raw_data[[#This Row],[Looker2]],Category!A:E,5,0)</f>
        <v>Company Owned</v>
      </c>
      <c r="AE3010" s="44" t="str">
        <f>Raw_data[[#This Row],[Locations]]&amp;Raw_data[[#This Row],[Looker2]]</f>
        <v>Garden OaksRTC</v>
      </c>
    </row>
    <row r="3011" spans="1:31">
      <c r="A3011" s="15">
        <v>45323</v>
      </c>
      <c r="B3011" s="15">
        <v>45320</v>
      </c>
      <c r="C3011" t="s">
        <v>9</v>
      </c>
      <c r="D3011">
        <v>209696</v>
      </c>
      <c r="E3011" t="s">
        <v>1061</v>
      </c>
      <c r="F3011" t="s">
        <v>278</v>
      </c>
      <c r="G3011" t="s">
        <v>1062</v>
      </c>
      <c r="H3011" t="s">
        <v>173</v>
      </c>
      <c r="I3011" t="s">
        <v>232</v>
      </c>
      <c r="J3011" t="s">
        <v>96</v>
      </c>
      <c r="K3011" t="s">
        <v>57</v>
      </c>
      <c r="L3011" t="s">
        <v>130</v>
      </c>
      <c r="M3011">
        <v>1</v>
      </c>
      <c r="N3011" s="47">
        <v>364</v>
      </c>
      <c r="O3011" s="47">
        <v>0</v>
      </c>
      <c r="P3011" s="47">
        <v>0</v>
      </c>
      <c r="Q3011" s="47">
        <v>0</v>
      </c>
      <c r="R3011" s="47">
        <v>0</v>
      </c>
      <c r="S3011" s="47">
        <v>364</v>
      </c>
      <c r="T3011" s="47">
        <v>327.60000000000002</v>
      </c>
      <c r="U3011" s="47">
        <v>327.60000000000002</v>
      </c>
      <c r="V3011" t="s">
        <v>71</v>
      </c>
      <c r="W3011" t="s">
        <v>72</v>
      </c>
      <c r="X3011"/>
      <c r="Y3011" t="s">
        <v>240</v>
      </c>
      <c r="Z3011" s="43" t="str">
        <f>Raw_data[[#This Row],[Month]]&amp;Raw_data[[#This Row],[Locations]]&amp;Raw_data[[#This Row],[Looker2]]</f>
        <v>45292Hill CountryRTC</v>
      </c>
      <c r="AA3011" s="44" t="str">
        <f>IFERROR(VLOOKUP(Raw_data[[#This Row],[Description]],'LU Table'!$A$1:$B$50,2,0),"")</f>
        <v>RTC</v>
      </c>
      <c r="AB3011" s="44" t="str">
        <f>TRIM(MID(Raw_data[[#This Row],[Location]],LEN("Positive Recovery- ")+1,LEN(Raw_data[[#This Row],[Location]])))</f>
        <v>Hill Country</v>
      </c>
      <c r="AC3011" s="45">
        <f t="shared" si="47"/>
        <v>45292</v>
      </c>
      <c r="AD3011" s="44" t="str">
        <f>VLOOKUP(Raw_data[[#This Row],[Locations]]&amp;Raw_data[[#This Row],[Looker2]],Category!A:E,5,0)</f>
        <v>Company Owned</v>
      </c>
      <c r="AE3011" s="44" t="str">
        <f>Raw_data[[#This Row],[Locations]]&amp;Raw_data[[#This Row],[Looker2]]</f>
        <v>Hill CountryRTC</v>
      </c>
    </row>
    <row r="3012" spans="1:31">
      <c r="A3012" s="15">
        <v>45323</v>
      </c>
      <c r="B3012" s="15">
        <v>45320</v>
      </c>
      <c r="C3012" t="s">
        <v>9</v>
      </c>
      <c r="D3012">
        <v>209697</v>
      </c>
      <c r="E3012" t="s">
        <v>1111</v>
      </c>
      <c r="F3012" t="s">
        <v>1112</v>
      </c>
      <c r="G3012" t="s">
        <v>1113</v>
      </c>
      <c r="H3012" t="s">
        <v>151</v>
      </c>
      <c r="I3012" t="s">
        <v>232</v>
      </c>
      <c r="J3012" t="s">
        <v>17</v>
      </c>
      <c r="K3012" t="s">
        <v>16</v>
      </c>
      <c r="L3012" t="s">
        <v>131</v>
      </c>
      <c r="M3012">
        <v>1</v>
      </c>
      <c r="N3012" s="47">
        <v>400</v>
      </c>
      <c r="O3012" s="47">
        <v>0</v>
      </c>
      <c r="P3012" s="47">
        <v>0</v>
      </c>
      <c r="Q3012" s="47">
        <v>0</v>
      </c>
      <c r="R3012" s="47">
        <v>0</v>
      </c>
      <c r="S3012" s="47">
        <v>0</v>
      </c>
      <c r="T3012" s="47">
        <v>400</v>
      </c>
      <c r="U3012" s="47">
        <v>0</v>
      </c>
      <c r="V3012" t="s">
        <v>71</v>
      </c>
      <c r="W3012" t="s">
        <v>72</v>
      </c>
      <c r="X3012"/>
      <c r="Y3012" t="s">
        <v>240</v>
      </c>
      <c r="Z3012" s="43" t="str">
        <f>Raw_data[[#This Row],[Month]]&amp;Raw_data[[#This Row],[Locations]]&amp;Raw_data[[#This Row],[Looker2]]</f>
        <v>45292Garden OaksRTC</v>
      </c>
      <c r="AA3012" s="44" t="str">
        <f>IFERROR(VLOOKUP(Raw_data[[#This Row],[Description]],'LU Table'!$A$1:$B$50,2,0),"")</f>
        <v>RTC</v>
      </c>
      <c r="AB3012" s="44" t="str">
        <f>TRIM(MID(Raw_data[[#This Row],[Location]],LEN("Positive Recovery- ")+1,LEN(Raw_data[[#This Row],[Location]])))</f>
        <v>Garden Oaks</v>
      </c>
      <c r="AC3012" s="45">
        <f t="shared" si="47"/>
        <v>45292</v>
      </c>
      <c r="AD3012" s="44" t="str">
        <f>VLOOKUP(Raw_data[[#This Row],[Locations]]&amp;Raw_data[[#This Row],[Looker2]],Category!A:E,5,0)</f>
        <v>Company Owned</v>
      </c>
      <c r="AE3012" s="44" t="str">
        <f>Raw_data[[#This Row],[Locations]]&amp;Raw_data[[#This Row],[Looker2]]</f>
        <v>Garden OaksRTC</v>
      </c>
    </row>
    <row r="3013" spans="1:31">
      <c r="A3013" s="15">
        <v>45323</v>
      </c>
      <c r="B3013" s="15">
        <v>45320</v>
      </c>
      <c r="C3013" t="s">
        <v>9</v>
      </c>
      <c r="D3013">
        <v>209698</v>
      </c>
      <c r="E3013" t="s">
        <v>1162</v>
      </c>
      <c r="F3013" t="s">
        <v>307</v>
      </c>
      <c r="G3013" t="s">
        <v>452</v>
      </c>
      <c r="H3013" t="s">
        <v>155</v>
      </c>
      <c r="I3013" t="s">
        <v>232</v>
      </c>
      <c r="J3013" t="s">
        <v>17</v>
      </c>
      <c r="K3013" t="s">
        <v>107</v>
      </c>
      <c r="L3013" t="s">
        <v>130</v>
      </c>
      <c r="M3013">
        <v>1</v>
      </c>
      <c r="N3013" s="47">
        <v>750</v>
      </c>
      <c r="O3013" s="47">
        <v>0</v>
      </c>
      <c r="P3013" s="47">
        <v>0</v>
      </c>
      <c r="Q3013" s="47">
        <v>0</v>
      </c>
      <c r="R3013" s="47">
        <v>0</v>
      </c>
      <c r="S3013" s="47">
        <v>0</v>
      </c>
      <c r="T3013" s="47">
        <v>750</v>
      </c>
      <c r="U3013" s="47">
        <v>0</v>
      </c>
      <c r="V3013" t="s">
        <v>71</v>
      </c>
      <c r="W3013" t="s">
        <v>72</v>
      </c>
      <c r="X3013"/>
      <c r="Y3013" t="s">
        <v>240</v>
      </c>
      <c r="Z3013" s="43" t="str">
        <f>Raw_data[[#This Row],[Month]]&amp;Raw_data[[#This Row],[Locations]]&amp;Raw_data[[#This Row],[Looker2]]</f>
        <v>45292Dallas Ft WorthDetox</v>
      </c>
      <c r="AA3013" s="44" t="str">
        <f>IFERROR(VLOOKUP(Raw_data[[#This Row],[Description]],'LU Table'!$A$1:$B$50,2,0),"")</f>
        <v>Detox</v>
      </c>
      <c r="AB3013" s="44" t="str">
        <f>TRIM(MID(Raw_data[[#This Row],[Location]],LEN("Positive Recovery- ")+1,LEN(Raw_data[[#This Row],[Location]])))</f>
        <v>Dallas Ft Worth</v>
      </c>
      <c r="AC3013" s="45">
        <f t="shared" si="47"/>
        <v>45292</v>
      </c>
      <c r="AD3013" s="44" t="str">
        <f>VLOOKUP(Raw_data[[#This Row],[Locations]]&amp;Raw_data[[#This Row],[Looker2]],Category!A:E,5,0)</f>
        <v>Company Owned</v>
      </c>
      <c r="AE3013" s="44" t="str">
        <f>Raw_data[[#This Row],[Locations]]&amp;Raw_data[[#This Row],[Looker2]]</f>
        <v>Dallas Ft WorthDetox</v>
      </c>
    </row>
    <row r="3014" spans="1:31">
      <c r="A3014" s="15">
        <v>45323</v>
      </c>
      <c r="B3014" s="15">
        <v>45320</v>
      </c>
      <c r="C3014" t="s">
        <v>9</v>
      </c>
      <c r="D3014">
        <v>209699</v>
      </c>
      <c r="E3014" t="s">
        <v>999</v>
      </c>
      <c r="F3014" t="s">
        <v>1000</v>
      </c>
      <c r="G3014" t="s">
        <v>317</v>
      </c>
      <c r="H3014" t="s">
        <v>151</v>
      </c>
      <c r="I3014" t="s">
        <v>232</v>
      </c>
      <c r="J3014" t="s">
        <v>88</v>
      </c>
      <c r="K3014" t="s">
        <v>16</v>
      </c>
      <c r="L3014" t="s">
        <v>131</v>
      </c>
      <c r="M3014">
        <v>1</v>
      </c>
      <c r="N3014" s="47">
        <v>500</v>
      </c>
      <c r="O3014" s="47">
        <v>0</v>
      </c>
      <c r="P3014" s="47">
        <v>0</v>
      </c>
      <c r="Q3014" s="47">
        <v>0</v>
      </c>
      <c r="R3014" s="47">
        <v>0</v>
      </c>
      <c r="S3014" s="47">
        <v>500</v>
      </c>
      <c r="T3014" s="47">
        <v>450</v>
      </c>
      <c r="U3014" s="47">
        <v>450</v>
      </c>
      <c r="V3014" t="s">
        <v>71</v>
      </c>
      <c r="W3014" t="s">
        <v>72</v>
      </c>
      <c r="X3014"/>
      <c r="Y3014" t="s">
        <v>240</v>
      </c>
      <c r="Z3014" s="43" t="str">
        <f>Raw_data[[#This Row],[Month]]&amp;Raw_data[[#This Row],[Locations]]&amp;Raw_data[[#This Row],[Looker2]]</f>
        <v>45292Garden OaksRTC</v>
      </c>
      <c r="AA3014" s="44" t="str">
        <f>IFERROR(VLOOKUP(Raw_data[[#This Row],[Description]],'LU Table'!$A$1:$B$50,2,0),"")</f>
        <v>RTC</v>
      </c>
      <c r="AB3014" s="44" t="str">
        <f>TRIM(MID(Raw_data[[#This Row],[Location]],LEN("Positive Recovery- ")+1,LEN(Raw_data[[#This Row],[Location]])))</f>
        <v>Garden Oaks</v>
      </c>
      <c r="AC3014" s="45">
        <f t="shared" si="47"/>
        <v>45292</v>
      </c>
      <c r="AD3014" s="44" t="str">
        <f>VLOOKUP(Raw_data[[#This Row],[Locations]]&amp;Raw_data[[#This Row],[Looker2]],Category!A:E,5,0)</f>
        <v>Company Owned</v>
      </c>
      <c r="AE3014" s="44" t="str">
        <f>Raw_data[[#This Row],[Locations]]&amp;Raw_data[[#This Row],[Looker2]]</f>
        <v>Garden OaksRTC</v>
      </c>
    </row>
    <row r="3015" spans="1:31">
      <c r="A3015" s="15">
        <v>45323</v>
      </c>
      <c r="B3015" s="15">
        <v>45320</v>
      </c>
      <c r="C3015" t="s">
        <v>9</v>
      </c>
      <c r="D3015">
        <v>209700</v>
      </c>
      <c r="E3015" t="s">
        <v>1100</v>
      </c>
      <c r="F3015" t="s">
        <v>608</v>
      </c>
      <c r="G3015" t="s">
        <v>631</v>
      </c>
      <c r="H3015" t="s">
        <v>627</v>
      </c>
      <c r="I3015" t="s">
        <v>232</v>
      </c>
      <c r="J3015" t="s">
        <v>94</v>
      </c>
      <c r="K3015" t="s">
        <v>57</v>
      </c>
      <c r="L3015" t="s">
        <v>130</v>
      </c>
      <c r="M3015">
        <v>1</v>
      </c>
      <c r="N3015" s="47">
        <v>495</v>
      </c>
      <c r="O3015" s="47">
        <v>0</v>
      </c>
      <c r="P3015" s="47">
        <v>0</v>
      </c>
      <c r="Q3015" s="47">
        <v>0</v>
      </c>
      <c r="R3015" s="47">
        <v>0</v>
      </c>
      <c r="S3015" s="47">
        <v>495</v>
      </c>
      <c r="T3015" s="47">
        <v>445.5</v>
      </c>
      <c r="U3015" s="47">
        <v>445.5</v>
      </c>
      <c r="V3015" t="s">
        <v>71</v>
      </c>
      <c r="W3015" t="s">
        <v>72</v>
      </c>
      <c r="X3015"/>
      <c r="Y3015" t="s">
        <v>240</v>
      </c>
      <c r="Z3015" s="43" t="str">
        <f>Raw_data[[#This Row],[Month]]&amp;Raw_data[[#This Row],[Locations]]&amp;Raw_data[[#This Row],[Looker2]]</f>
        <v>45292Hill CountryRTC</v>
      </c>
      <c r="AA3015" s="44" t="str">
        <f>IFERROR(VLOOKUP(Raw_data[[#This Row],[Description]],'LU Table'!$A$1:$B$50,2,0),"")</f>
        <v>RTC</v>
      </c>
      <c r="AB3015" s="44" t="str">
        <f>TRIM(MID(Raw_data[[#This Row],[Location]],LEN("Positive Recovery- ")+1,LEN(Raw_data[[#This Row],[Location]])))</f>
        <v>Hill Country</v>
      </c>
      <c r="AC3015" s="45">
        <f t="shared" si="47"/>
        <v>45292</v>
      </c>
      <c r="AD3015" s="44" t="str">
        <f>VLOOKUP(Raw_data[[#This Row],[Locations]]&amp;Raw_data[[#This Row],[Looker2]],Category!A:E,5,0)</f>
        <v>Company Owned</v>
      </c>
      <c r="AE3015" s="44" t="str">
        <f>Raw_data[[#This Row],[Locations]]&amp;Raw_data[[#This Row],[Looker2]]</f>
        <v>Hill CountryRTC</v>
      </c>
    </row>
    <row r="3016" spans="1:31">
      <c r="A3016" s="15">
        <v>45323</v>
      </c>
      <c r="B3016" s="15">
        <v>45320</v>
      </c>
      <c r="C3016" t="s">
        <v>9</v>
      </c>
      <c r="D3016">
        <v>209701</v>
      </c>
      <c r="E3016" t="s">
        <v>1109</v>
      </c>
      <c r="F3016" t="s">
        <v>311</v>
      </c>
      <c r="G3016" t="s">
        <v>1110</v>
      </c>
      <c r="H3016" t="s">
        <v>151</v>
      </c>
      <c r="I3016" t="s">
        <v>232</v>
      </c>
      <c r="J3016" t="s">
        <v>17</v>
      </c>
      <c r="K3016" t="s">
        <v>57</v>
      </c>
      <c r="L3016" t="s">
        <v>130</v>
      </c>
      <c r="M3016">
        <v>1</v>
      </c>
      <c r="N3016" s="47">
        <v>518.75</v>
      </c>
      <c r="O3016" s="47">
        <v>0</v>
      </c>
      <c r="P3016" s="47">
        <v>0</v>
      </c>
      <c r="Q3016" s="47">
        <v>0</v>
      </c>
      <c r="R3016" s="47">
        <v>0</v>
      </c>
      <c r="S3016" s="47">
        <v>0</v>
      </c>
      <c r="T3016" s="47">
        <v>518.75</v>
      </c>
      <c r="U3016" s="47">
        <v>0</v>
      </c>
      <c r="V3016" t="s">
        <v>71</v>
      </c>
      <c r="W3016" t="s">
        <v>72</v>
      </c>
      <c r="X3016"/>
      <c r="Y3016" t="s">
        <v>240</v>
      </c>
      <c r="Z3016" s="43" t="str">
        <f>Raw_data[[#This Row],[Month]]&amp;Raw_data[[#This Row],[Locations]]&amp;Raw_data[[#This Row],[Looker2]]</f>
        <v>45292Hill CountryRTC</v>
      </c>
      <c r="AA3016" s="44" t="str">
        <f>IFERROR(VLOOKUP(Raw_data[[#This Row],[Description]],'LU Table'!$A$1:$B$50,2,0),"")</f>
        <v>RTC</v>
      </c>
      <c r="AB3016" s="44" t="str">
        <f>TRIM(MID(Raw_data[[#This Row],[Location]],LEN("Positive Recovery- ")+1,LEN(Raw_data[[#This Row],[Location]])))</f>
        <v>Hill Country</v>
      </c>
      <c r="AC3016" s="45">
        <f t="shared" si="47"/>
        <v>45292</v>
      </c>
      <c r="AD3016" s="44" t="str">
        <f>VLOOKUP(Raw_data[[#This Row],[Locations]]&amp;Raw_data[[#This Row],[Looker2]],Category!A:E,5,0)</f>
        <v>Company Owned</v>
      </c>
      <c r="AE3016" s="44" t="str">
        <f>Raw_data[[#This Row],[Locations]]&amp;Raw_data[[#This Row],[Looker2]]</f>
        <v>Hill CountryRTC</v>
      </c>
    </row>
    <row r="3017" spans="1:31">
      <c r="A3017" s="15">
        <v>45323</v>
      </c>
      <c r="B3017" s="15">
        <v>45320</v>
      </c>
      <c r="C3017" t="s">
        <v>9</v>
      </c>
      <c r="D3017">
        <v>209702</v>
      </c>
      <c r="E3017" t="s">
        <v>1072</v>
      </c>
      <c r="F3017" t="s">
        <v>321</v>
      </c>
      <c r="G3017" t="s">
        <v>1073</v>
      </c>
      <c r="H3017" t="s">
        <v>151</v>
      </c>
      <c r="I3017" t="s">
        <v>232</v>
      </c>
      <c r="J3017" t="s">
        <v>87</v>
      </c>
      <c r="K3017" t="s">
        <v>107</v>
      </c>
      <c r="L3017" t="s">
        <v>131</v>
      </c>
      <c r="M3017">
        <v>1</v>
      </c>
      <c r="N3017" s="47">
        <v>470</v>
      </c>
      <c r="O3017" s="47">
        <v>0</v>
      </c>
      <c r="P3017" s="47">
        <v>0</v>
      </c>
      <c r="Q3017" s="47">
        <v>0</v>
      </c>
      <c r="R3017" s="47">
        <v>0</v>
      </c>
      <c r="S3017" s="47">
        <v>470</v>
      </c>
      <c r="T3017" s="47">
        <v>423</v>
      </c>
      <c r="U3017" s="47">
        <v>423</v>
      </c>
      <c r="V3017" t="s">
        <v>71</v>
      </c>
      <c r="W3017" t="s">
        <v>72</v>
      </c>
      <c r="X3017"/>
      <c r="Y3017" t="s">
        <v>240</v>
      </c>
      <c r="Z3017" s="43" t="str">
        <f>Raw_data[[#This Row],[Month]]&amp;Raw_data[[#This Row],[Locations]]&amp;Raw_data[[#This Row],[Looker2]]</f>
        <v>45292Dallas Ft WorthRTC</v>
      </c>
      <c r="AA3017" s="44" t="str">
        <f>IFERROR(VLOOKUP(Raw_data[[#This Row],[Description]],'LU Table'!$A$1:$B$50,2,0),"")</f>
        <v>RTC</v>
      </c>
      <c r="AB3017" s="44" t="str">
        <f>TRIM(MID(Raw_data[[#This Row],[Location]],LEN("Positive Recovery- ")+1,LEN(Raw_data[[#This Row],[Location]])))</f>
        <v>Dallas Ft Worth</v>
      </c>
      <c r="AC3017" s="45">
        <f t="shared" si="47"/>
        <v>45292</v>
      </c>
      <c r="AD3017" s="44" t="str">
        <f>VLOOKUP(Raw_data[[#This Row],[Locations]]&amp;Raw_data[[#This Row],[Looker2]],Category!A:E,5,0)</f>
        <v>Company Owned</v>
      </c>
      <c r="AE3017" s="44" t="str">
        <f>Raw_data[[#This Row],[Locations]]&amp;Raw_data[[#This Row],[Looker2]]</f>
        <v>Dallas Ft WorthRTC</v>
      </c>
    </row>
    <row r="3018" spans="1:31">
      <c r="A3018" s="15">
        <v>45323</v>
      </c>
      <c r="B3018" s="15">
        <v>45320</v>
      </c>
      <c r="C3018" t="s">
        <v>9</v>
      </c>
      <c r="D3018">
        <v>209703</v>
      </c>
      <c r="E3018" t="s">
        <v>1163</v>
      </c>
      <c r="F3018" t="s">
        <v>1164</v>
      </c>
      <c r="G3018" t="s">
        <v>1165</v>
      </c>
      <c r="H3018" t="s">
        <v>155</v>
      </c>
      <c r="I3018" t="s">
        <v>232</v>
      </c>
      <c r="J3018" t="s">
        <v>89</v>
      </c>
      <c r="K3018" t="s">
        <v>16</v>
      </c>
      <c r="L3018" t="s">
        <v>130</v>
      </c>
      <c r="M3018">
        <v>1</v>
      </c>
      <c r="N3018" s="47">
        <v>600</v>
      </c>
      <c r="O3018" s="47">
        <v>0</v>
      </c>
      <c r="P3018" s="47">
        <v>0</v>
      </c>
      <c r="Q3018" s="47">
        <v>0</v>
      </c>
      <c r="R3018" s="47">
        <v>0</v>
      </c>
      <c r="S3018" s="47">
        <v>600</v>
      </c>
      <c r="T3018" s="47">
        <v>540</v>
      </c>
      <c r="U3018" s="47">
        <v>540</v>
      </c>
      <c r="V3018" t="s">
        <v>71</v>
      </c>
      <c r="W3018" t="s">
        <v>72</v>
      </c>
      <c r="X3018"/>
      <c r="Y3018" t="s">
        <v>240</v>
      </c>
      <c r="Z3018" s="43" t="str">
        <f>Raw_data[[#This Row],[Month]]&amp;Raw_data[[#This Row],[Locations]]&amp;Raw_data[[#This Row],[Looker2]]</f>
        <v>45292Garden OaksDetox</v>
      </c>
      <c r="AA3018" s="44" t="str">
        <f>IFERROR(VLOOKUP(Raw_data[[#This Row],[Description]],'LU Table'!$A$1:$B$50,2,0),"")</f>
        <v>Detox</v>
      </c>
      <c r="AB3018" s="44" t="str">
        <f>TRIM(MID(Raw_data[[#This Row],[Location]],LEN("Positive Recovery- ")+1,LEN(Raw_data[[#This Row],[Location]])))</f>
        <v>Garden Oaks</v>
      </c>
      <c r="AC3018" s="45">
        <f t="shared" si="47"/>
        <v>45292</v>
      </c>
      <c r="AD3018" s="44" t="str">
        <f>VLOOKUP(Raw_data[[#This Row],[Locations]]&amp;Raw_data[[#This Row],[Looker2]],Category!A:E,5,0)</f>
        <v>Company Owned</v>
      </c>
      <c r="AE3018" s="44" t="str">
        <f>Raw_data[[#This Row],[Locations]]&amp;Raw_data[[#This Row],[Looker2]]</f>
        <v>Garden OaksDetox</v>
      </c>
    </row>
    <row r="3019" spans="1:31">
      <c r="A3019" s="15">
        <v>45323</v>
      </c>
      <c r="B3019" s="15">
        <v>45320</v>
      </c>
      <c r="C3019" t="s">
        <v>9</v>
      </c>
      <c r="D3019">
        <v>209704</v>
      </c>
      <c r="E3019" t="s">
        <v>1108</v>
      </c>
      <c r="F3019" t="s">
        <v>349</v>
      </c>
      <c r="G3019" t="s">
        <v>490</v>
      </c>
      <c r="H3019" t="s">
        <v>151</v>
      </c>
      <c r="I3019" t="s">
        <v>232</v>
      </c>
      <c r="J3019" t="s">
        <v>89</v>
      </c>
      <c r="K3019" t="s">
        <v>16</v>
      </c>
      <c r="L3019" t="s">
        <v>131</v>
      </c>
      <c r="M3019">
        <v>1</v>
      </c>
      <c r="N3019" s="47">
        <v>425</v>
      </c>
      <c r="O3019" s="47">
        <v>0</v>
      </c>
      <c r="P3019" s="47">
        <v>0</v>
      </c>
      <c r="Q3019" s="47">
        <v>0</v>
      </c>
      <c r="R3019" s="47">
        <v>0</v>
      </c>
      <c r="S3019" s="47">
        <v>425</v>
      </c>
      <c r="T3019" s="47">
        <v>382.5</v>
      </c>
      <c r="U3019" s="47">
        <v>382.5</v>
      </c>
      <c r="V3019" t="s">
        <v>71</v>
      </c>
      <c r="W3019" t="s">
        <v>72</v>
      </c>
      <c r="X3019"/>
      <c r="Y3019" t="s">
        <v>240</v>
      </c>
      <c r="Z3019" s="43" t="str">
        <f>Raw_data[[#This Row],[Month]]&amp;Raw_data[[#This Row],[Locations]]&amp;Raw_data[[#This Row],[Looker2]]</f>
        <v>45292Garden OaksRTC</v>
      </c>
      <c r="AA3019" s="44" t="str">
        <f>IFERROR(VLOOKUP(Raw_data[[#This Row],[Description]],'LU Table'!$A$1:$B$50,2,0),"")</f>
        <v>RTC</v>
      </c>
      <c r="AB3019" s="44" t="str">
        <f>TRIM(MID(Raw_data[[#This Row],[Location]],LEN("Positive Recovery- ")+1,LEN(Raw_data[[#This Row],[Location]])))</f>
        <v>Garden Oaks</v>
      </c>
      <c r="AC3019" s="45">
        <f t="shared" si="47"/>
        <v>45292</v>
      </c>
      <c r="AD3019" s="44" t="str">
        <f>VLOOKUP(Raw_data[[#This Row],[Locations]]&amp;Raw_data[[#This Row],[Looker2]],Category!A:E,5,0)</f>
        <v>Company Owned</v>
      </c>
      <c r="AE3019" s="44" t="str">
        <f>Raw_data[[#This Row],[Locations]]&amp;Raw_data[[#This Row],[Looker2]]</f>
        <v>Garden OaksRTC</v>
      </c>
    </row>
    <row r="3020" spans="1:31">
      <c r="A3020" s="15">
        <v>45323</v>
      </c>
      <c r="B3020" s="15">
        <v>45320</v>
      </c>
      <c r="C3020" t="s">
        <v>9</v>
      </c>
      <c r="D3020">
        <v>209705</v>
      </c>
      <c r="E3020" t="s">
        <v>1004</v>
      </c>
      <c r="F3020" t="s">
        <v>324</v>
      </c>
      <c r="G3020" t="s">
        <v>1005</v>
      </c>
      <c r="H3020" t="s">
        <v>151</v>
      </c>
      <c r="I3020" t="s">
        <v>232</v>
      </c>
      <c r="J3020" t="s">
        <v>806</v>
      </c>
      <c r="K3020" t="s">
        <v>16</v>
      </c>
      <c r="L3020" t="s">
        <v>130</v>
      </c>
      <c r="M3020">
        <v>1</v>
      </c>
      <c r="N3020" s="47">
        <v>470</v>
      </c>
      <c r="O3020" s="47">
        <v>0</v>
      </c>
      <c r="P3020" s="47">
        <v>0</v>
      </c>
      <c r="Q3020" s="47">
        <v>0</v>
      </c>
      <c r="R3020" s="47">
        <v>0</v>
      </c>
      <c r="S3020" s="47">
        <v>470</v>
      </c>
      <c r="T3020" s="47">
        <v>423</v>
      </c>
      <c r="U3020" s="47">
        <v>423</v>
      </c>
      <c r="V3020" t="s">
        <v>71</v>
      </c>
      <c r="W3020" t="s">
        <v>72</v>
      </c>
      <c r="X3020"/>
      <c r="Y3020" t="s">
        <v>240</v>
      </c>
      <c r="Z3020" s="43" t="str">
        <f>Raw_data[[#This Row],[Month]]&amp;Raw_data[[#This Row],[Locations]]&amp;Raw_data[[#This Row],[Looker2]]</f>
        <v>45292Garden OaksRTC</v>
      </c>
      <c r="AA3020" s="44" t="str">
        <f>IFERROR(VLOOKUP(Raw_data[[#This Row],[Description]],'LU Table'!$A$1:$B$50,2,0),"")</f>
        <v>RTC</v>
      </c>
      <c r="AB3020" s="44" t="str">
        <f>TRIM(MID(Raw_data[[#This Row],[Location]],LEN("Positive Recovery- ")+1,LEN(Raw_data[[#This Row],[Location]])))</f>
        <v>Garden Oaks</v>
      </c>
      <c r="AC3020" s="45">
        <f t="shared" si="47"/>
        <v>45292</v>
      </c>
      <c r="AD3020" s="44" t="str">
        <f>VLOOKUP(Raw_data[[#This Row],[Locations]]&amp;Raw_data[[#This Row],[Looker2]],Category!A:E,5,0)</f>
        <v>Company Owned</v>
      </c>
      <c r="AE3020" s="44" t="str">
        <f>Raw_data[[#This Row],[Locations]]&amp;Raw_data[[#This Row],[Looker2]]</f>
        <v>Garden OaksRTC</v>
      </c>
    </row>
    <row r="3021" spans="1:31">
      <c r="A3021" s="15">
        <v>45323</v>
      </c>
      <c r="B3021" s="15">
        <v>45320</v>
      </c>
      <c r="C3021" t="s">
        <v>9</v>
      </c>
      <c r="D3021">
        <v>209706</v>
      </c>
      <c r="E3021" t="s">
        <v>1125</v>
      </c>
      <c r="F3021" t="s">
        <v>255</v>
      </c>
      <c r="G3021" t="s">
        <v>539</v>
      </c>
      <c r="H3021" t="s">
        <v>151</v>
      </c>
      <c r="I3021" t="s">
        <v>232</v>
      </c>
      <c r="J3021" t="s">
        <v>17</v>
      </c>
      <c r="K3021" t="s">
        <v>107</v>
      </c>
      <c r="L3021" t="s">
        <v>131</v>
      </c>
      <c r="M3021">
        <v>1</v>
      </c>
      <c r="N3021" s="47">
        <v>500</v>
      </c>
      <c r="O3021" s="47">
        <v>0</v>
      </c>
      <c r="P3021" s="47">
        <v>0</v>
      </c>
      <c r="Q3021" s="47">
        <v>0</v>
      </c>
      <c r="R3021" s="47">
        <v>0</v>
      </c>
      <c r="S3021" s="47">
        <v>0</v>
      </c>
      <c r="T3021" s="47">
        <v>500</v>
      </c>
      <c r="U3021" s="47">
        <v>0</v>
      </c>
      <c r="V3021" t="s">
        <v>71</v>
      </c>
      <c r="W3021" t="s">
        <v>72</v>
      </c>
      <c r="X3021"/>
      <c r="Y3021" t="s">
        <v>240</v>
      </c>
      <c r="Z3021" s="43" t="str">
        <f>Raw_data[[#This Row],[Month]]&amp;Raw_data[[#This Row],[Locations]]&amp;Raw_data[[#This Row],[Looker2]]</f>
        <v>45292Dallas Ft WorthRTC</v>
      </c>
      <c r="AA3021" s="44" t="str">
        <f>IFERROR(VLOOKUP(Raw_data[[#This Row],[Description]],'LU Table'!$A$1:$B$50,2,0),"")</f>
        <v>RTC</v>
      </c>
      <c r="AB3021" s="44" t="str">
        <f>TRIM(MID(Raw_data[[#This Row],[Location]],LEN("Positive Recovery- ")+1,LEN(Raw_data[[#This Row],[Location]])))</f>
        <v>Dallas Ft Worth</v>
      </c>
      <c r="AC3021" s="45">
        <f t="shared" si="47"/>
        <v>45292</v>
      </c>
      <c r="AD3021" s="44" t="str">
        <f>VLOOKUP(Raw_data[[#This Row],[Locations]]&amp;Raw_data[[#This Row],[Looker2]],Category!A:E,5,0)</f>
        <v>Company Owned</v>
      </c>
      <c r="AE3021" s="44" t="str">
        <f>Raw_data[[#This Row],[Locations]]&amp;Raw_data[[#This Row],[Looker2]]</f>
        <v>Dallas Ft WorthRTC</v>
      </c>
    </row>
    <row r="3022" spans="1:31">
      <c r="A3022" s="15">
        <v>45323</v>
      </c>
      <c r="B3022" s="15">
        <v>45320</v>
      </c>
      <c r="C3022" t="s">
        <v>9</v>
      </c>
      <c r="D3022">
        <v>209707</v>
      </c>
      <c r="E3022" t="s">
        <v>1129</v>
      </c>
      <c r="F3022" t="s">
        <v>284</v>
      </c>
      <c r="G3022" t="s">
        <v>1130</v>
      </c>
      <c r="H3022" t="s">
        <v>151</v>
      </c>
      <c r="I3022" t="s">
        <v>232</v>
      </c>
      <c r="J3022" t="s">
        <v>103</v>
      </c>
      <c r="K3022" t="s">
        <v>57</v>
      </c>
      <c r="L3022" t="s">
        <v>131</v>
      </c>
      <c r="M3022">
        <v>1</v>
      </c>
      <c r="N3022" s="47">
        <v>500</v>
      </c>
      <c r="O3022" s="47">
        <v>0</v>
      </c>
      <c r="P3022" s="47">
        <v>0</v>
      </c>
      <c r="Q3022" s="47">
        <v>0</v>
      </c>
      <c r="R3022" s="47">
        <v>0</v>
      </c>
      <c r="S3022" s="47">
        <v>500</v>
      </c>
      <c r="T3022" s="47">
        <v>450</v>
      </c>
      <c r="U3022" s="47">
        <v>450</v>
      </c>
      <c r="V3022" t="s">
        <v>71</v>
      </c>
      <c r="W3022" t="s">
        <v>72</v>
      </c>
      <c r="X3022"/>
      <c r="Y3022" t="s">
        <v>240</v>
      </c>
      <c r="Z3022" s="43" t="str">
        <f>Raw_data[[#This Row],[Month]]&amp;Raw_data[[#This Row],[Locations]]&amp;Raw_data[[#This Row],[Looker2]]</f>
        <v>45292Hill CountryRTC</v>
      </c>
      <c r="AA3022" s="44" t="str">
        <f>IFERROR(VLOOKUP(Raw_data[[#This Row],[Description]],'LU Table'!$A$1:$B$50,2,0),"")</f>
        <v>RTC</v>
      </c>
      <c r="AB3022" s="44" t="str">
        <f>TRIM(MID(Raw_data[[#This Row],[Location]],LEN("Positive Recovery- ")+1,LEN(Raw_data[[#This Row],[Location]])))</f>
        <v>Hill Country</v>
      </c>
      <c r="AC3022" s="45">
        <f t="shared" si="47"/>
        <v>45292</v>
      </c>
      <c r="AD3022" s="44" t="str">
        <f>VLOOKUP(Raw_data[[#This Row],[Locations]]&amp;Raw_data[[#This Row],[Looker2]],Category!A:E,5,0)</f>
        <v>Company Owned</v>
      </c>
      <c r="AE3022" s="44" t="str">
        <f>Raw_data[[#This Row],[Locations]]&amp;Raw_data[[#This Row],[Looker2]]</f>
        <v>Hill CountryRTC</v>
      </c>
    </row>
    <row r="3023" spans="1:31">
      <c r="A3023" s="15">
        <v>45323</v>
      </c>
      <c r="B3023" s="15">
        <v>45320</v>
      </c>
      <c r="C3023" t="s">
        <v>9</v>
      </c>
      <c r="D3023">
        <v>209708</v>
      </c>
      <c r="E3023" t="s">
        <v>1176</v>
      </c>
      <c r="F3023" t="s">
        <v>1177</v>
      </c>
      <c r="G3023" t="s">
        <v>1178</v>
      </c>
      <c r="H3023" t="s">
        <v>154</v>
      </c>
      <c r="I3023" t="s">
        <v>232</v>
      </c>
      <c r="J3023" t="s">
        <v>93</v>
      </c>
      <c r="K3023" t="s">
        <v>107</v>
      </c>
      <c r="L3023" t="s">
        <v>131</v>
      </c>
      <c r="M3023">
        <v>1</v>
      </c>
      <c r="N3023" s="47">
        <v>530</v>
      </c>
      <c r="O3023" s="47">
        <v>0</v>
      </c>
      <c r="P3023" s="47">
        <v>0</v>
      </c>
      <c r="Q3023" s="47">
        <v>0</v>
      </c>
      <c r="R3023" s="47">
        <v>0</v>
      </c>
      <c r="S3023" s="47">
        <v>530</v>
      </c>
      <c r="T3023" s="47">
        <v>477</v>
      </c>
      <c r="U3023" s="47">
        <v>477</v>
      </c>
      <c r="V3023" t="s">
        <v>71</v>
      </c>
      <c r="W3023" t="s">
        <v>72</v>
      </c>
      <c r="X3023"/>
      <c r="Y3023" t="s">
        <v>240</v>
      </c>
      <c r="Z3023" s="43" t="str">
        <f>Raw_data[[#This Row],[Month]]&amp;Raw_data[[#This Row],[Locations]]&amp;Raw_data[[#This Row],[Looker2]]</f>
        <v>45292Dallas Ft WorthRTC</v>
      </c>
      <c r="AA3023" s="44" t="str">
        <f>IFERROR(VLOOKUP(Raw_data[[#This Row],[Description]],'LU Table'!$A$1:$B$50,2,0),"")</f>
        <v>RTC</v>
      </c>
      <c r="AB3023" s="44" t="str">
        <f>TRIM(MID(Raw_data[[#This Row],[Location]],LEN("Positive Recovery- ")+1,LEN(Raw_data[[#This Row],[Location]])))</f>
        <v>Dallas Ft Worth</v>
      </c>
      <c r="AC3023" s="45">
        <f t="shared" si="47"/>
        <v>45292</v>
      </c>
      <c r="AD3023" s="44" t="str">
        <f>VLOOKUP(Raw_data[[#This Row],[Locations]]&amp;Raw_data[[#This Row],[Looker2]],Category!A:E,5,0)</f>
        <v>Company Owned</v>
      </c>
      <c r="AE3023" s="44" t="str">
        <f>Raw_data[[#This Row],[Locations]]&amp;Raw_data[[#This Row],[Looker2]]</f>
        <v>Dallas Ft WorthRTC</v>
      </c>
    </row>
    <row r="3024" spans="1:31">
      <c r="A3024" s="15">
        <v>45323</v>
      </c>
      <c r="B3024" s="15">
        <v>45320</v>
      </c>
      <c r="C3024" t="s">
        <v>9</v>
      </c>
      <c r="D3024">
        <v>209709</v>
      </c>
      <c r="E3024" t="s">
        <v>963</v>
      </c>
      <c r="F3024" t="s">
        <v>964</v>
      </c>
      <c r="G3024" t="s">
        <v>965</v>
      </c>
      <c r="H3024" t="s">
        <v>151</v>
      </c>
      <c r="I3024" t="s">
        <v>232</v>
      </c>
      <c r="J3024" t="s">
        <v>87</v>
      </c>
      <c r="K3024" t="s">
        <v>16</v>
      </c>
      <c r="L3024" t="s">
        <v>130</v>
      </c>
      <c r="M3024">
        <v>1</v>
      </c>
      <c r="N3024" s="47">
        <v>470</v>
      </c>
      <c r="O3024" s="47">
        <v>0</v>
      </c>
      <c r="P3024" s="47">
        <v>0</v>
      </c>
      <c r="Q3024" s="47">
        <v>0</v>
      </c>
      <c r="R3024" s="47">
        <v>0</v>
      </c>
      <c r="S3024" s="47">
        <v>470</v>
      </c>
      <c r="T3024" s="47">
        <v>423</v>
      </c>
      <c r="U3024" s="47">
        <v>423</v>
      </c>
      <c r="V3024" t="s">
        <v>71</v>
      </c>
      <c r="W3024" t="s">
        <v>72</v>
      </c>
      <c r="X3024"/>
      <c r="Y3024" t="s">
        <v>240</v>
      </c>
      <c r="Z3024" s="43" t="str">
        <f>Raw_data[[#This Row],[Month]]&amp;Raw_data[[#This Row],[Locations]]&amp;Raw_data[[#This Row],[Looker2]]</f>
        <v>45292Garden OaksRTC</v>
      </c>
      <c r="AA3024" s="44" t="str">
        <f>IFERROR(VLOOKUP(Raw_data[[#This Row],[Description]],'LU Table'!$A$1:$B$50,2,0),"")</f>
        <v>RTC</v>
      </c>
      <c r="AB3024" s="44" t="str">
        <f>TRIM(MID(Raw_data[[#This Row],[Location]],LEN("Positive Recovery- ")+1,LEN(Raw_data[[#This Row],[Location]])))</f>
        <v>Garden Oaks</v>
      </c>
      <c r="AC3024" s="45">
        <f t="shared" si="47"/>
        <v>45292</v>
      </c>
      <c r="AD3024" s="44" t="str">
        <f>VLOOKUP(Raw_data[[#This Row],[Locations]]&amp;Raw_data[[#This Row],[Looker2]],Category!A:E,5,0)</f>
        <v>Company Owned</v>
      </c>
      <c r="AE3024" s="44" t="str">
        <f>Raw_data[[#This Row],[Locations]]&amp;Raw_data[[#This Row],[Looker2]]</f>
        <v>Garden OaksRTC</v>
      </c>
    </row>
    <row r="3025" spans="1:31">
      <c r="A3025" s="15">
        <v>45323</v>
      </c>
      <c r="B3025" s="15">
        <v>45320</v>
      </c>
      <c r="C3025" t="s">
        <v>9</v>
      </c>
      <c r="D3025">
        <v>209710</v>
      </c>
      <c r="E3025" t="s">
        <v>598</v>
      </c>
      <c r="F3025" t="s">
        <v>363</v>
      </c>
      <c r="G3025" t="s">
        <v>599</v>
      </c>
      <c r="H3025" t="s">
        <v>154</v>
      </c>
      <c r="I3025" t="s">
        <v>232</v>
      </c>
      <c r="J3025" t="s">
        <v>93</v>
      </c>
      <c r="K3025" t="s">
        <v>107</v>
      </c>
      <c r="L3025" t="s">
        <v>131</v>
      </c>
      <c r="M3025">
        <v>1</v>
      </c>
      <c r="N3025" s="47">
        <v>530</v>
      </c>
      <c r="O3025" s="47">
        <v>0</v>
      </c>
      <c r="P3025" s="47">
        <v>0</v>
      </c>
      <c r="Q3025" s="47">
        <v>0</v>
      </c>
      <c r="R3025" s="47">
        <v>0</v>
      </c>
      <c r="S3025" s="47">
        <v>0</v>
      </c>
      <c r="T3025" s="47">
        <v>477</v>
      </c>
      <c r="U3025" s="47">
        <v>-53</v>
      </c>
      <c r="V3025" t="s">
        <v>71</v>
      </c>
      <c r="W3025" t="s">
        <v>72</v>
      </c>
      <c r="X3025"/>
      <c r="Y3025" t="s">
        <v>240</v>
      </c>
      <c r="Z3025" s="43" t="str">
        <f>Raw_data[[#This Row],[Month]]&amp;Raw_data[[#This Row],[Locations]]&amp;Raw_data[[#This Row],[Looker2]]</f>
        <v>45292Dallas Ft WorthRTC</v>
      </c>
      <c r="AA3025" s="44" t="str">
        <f>IFERROR(VLOOKUP(Raw_data[[#This Row],[Description]],'LU Table'!$A$1:$B$50,2,0),"")</f>
        <v>RTC</v>
      </c>
      <c r="AB3025" s="44" t="str">
        <f>TRIM(MID(Raw_data[[#This Row],[Location]],LEN("Positive Recovery- ")+1,LEN(Raw_data[[#This Row],[Location]])))</f>
        <v>Dallas Ft Worth</v>
      </c>
      <c r="AC3025" s="45">
        <f t="shared" si="47"/>
        <v>45292</v>
      </c>
      <c r="AD3025" s="44" t="str">
        <f>VLOOKUP(Raw_data[[#This Row],[Locations]]&amp;Raw_data[[#This Row],[Looker2]],Category!A:E,5,0)</f>
        <v>Company Owned</v>
      </c>
      <c r="AE3025" s="44" t="str">
        <f>Raw_data[[#This Row],[Locations]]&amp;Raw_data[[#This Row],[Looker2]]</f>
        <v>Dallas Ft WorthRTC</v>
      </c>
    </row>
    <row r="3026" spans="1:31">
      <c r="A3026" s="15">
        <v>45323</v>
      </c>
      <c r="B3026" s="15">
        <v>45320</v>
      </c>
      <c r="C3026" t="s">
        <v>9</v>
      </c>
      <c r="D3026">
        <v>209711</v>
      </c>
      <c r="E3026" t="s">
        <v>1058</v>
      </c>
      <c r="F3026" t="s">
        <v>1059</v>
      </c>
      <c r="G3026" t="s">
        <v>1060</v>
      </c>
      <c r="H3026" t="s">
        <v>151</v>
      </c>
      <c r="I3026" t="s">
        <v>232</v>
      </c>
      <c r="J3026" t="s">
        <v>89</v>
      </c>
      <c r="K3026" t="s">
        <v>16</v>
      </c>
      <c r="L3026" t="s">
        <v>131</v>
      </c>
      <c r="M3026">
        <v>1</v>
      </c>
      <c r="N3026" s="47">
        <v>425</v>
      </c>
      <c r="O3026" s="47">
        <v>0</v>
      </c>
      <c r="P3026" s="47">
        <v>0</v>
      </c>
      <c r="Q3026" s="47">
        <v>0</v>
      </c>
      <c r="R3026" s="47">
        <v>0</v>
      </c>
      <c r="S3026" s="47">
        <v>425</v>
      </c>
      <c r="T3026" s="47">
        <v>382.5</v>
      </c>
      <c r="U3026" s="47">
        <v>382.5</v>
      </c>
      <c r="V3026" t="s">
        <v>71</v>
      </c>
      <c r="W3026" t="s">
        <v>72</v>
      </c>
      <c r="X3026"/>
      <c r="Y3026" t="s">
        <v>240</v>
      </c>
      <c r="Z3026" s="43" t="str">
        <f>Raw_data[[#This Row],[Month]]&amp;Raw_data[[#This Row],[Locations]]&amp;Raw_data[[#This Row],[Looker2]]</f>
        <v>45292Garden OaksRTC</v>
      </c>
      <c r="AA3026" s="44" t="str">
        <f>IFERROR(VLOOKUP(Raw_data[[#This Row],[Description]],'LU Table'!$A$1:$B$50,2,0),"")</f>
        <v>RTC</v>
      </c>
      <c r="AB3026" s="44" t="str">
        <f>TRIM(MID(Raw_data[[#This Row],[Location]],LEN("Positive Recovery- ")+1,LEN(Raw_data[[#This Row],[Location]])))</f>
        <v>Garden Oaks</v>
      </c>
      <c r="AC3026" s="45">
        <f t="shared" si="47"/>
        <v>45292</v>
      </c>
      <c r="AD3026" s="44" t="str">
        <f>VLOOKUP(Raw_data[[#This Row],[Locations]]&amp;Raw_data[[#This Row],[Looker2]],Category!A:E,5,0)</f>
        <v>Company Owned</v>
      </c>
      <c r="AE3026" s="44" t="str">
        <f>Raw_data[[#This Row],[Locations]]&amp;Raw_data[[#This Row],[Looker2]]</f>
        <v>Garden OaksRTC</v>
      </c>
    </row>
    <row r="3027" spans="1:31">
      <c r="A3027" s="15">
        <v>45323</v>
      </c>
      <c r="B3027" s="15">
        <v>45320</v>
      </c>
      <c r="C3027" t="s">
        <v>9</v>
      </c>
      <c r="D3027">
        <v>209712</v>
      </c>
      <c r="E3027" t="s">
        <v>1003</v>
      </c>
      <c r="F3027" t="s">
        <v>491</v>
      </c>
      <c r="G3027" t="s">
        <v>393</v>
      </c>
      <c r="H3027" t="s">
        <v>151</v>
      </c>
      <c r="I3027" t="s">
        <v>232</v>
      </c>
      <c r="J3027" t="s">
        <v>87</v>
      </c>
      <c r="K3027" t="s">
        <v>107</v>
      </c>
      <c r="L3027" t="s">
        <v>130</v>
      </c>
      <c r="M3027">
        <v>1</v>
      </c>
      <c r="N3027" s="47">
        <v>470</v>
      </c>
      <c r="O3027" s="47">
        <v>0</v>
      </c>
      <c r="P3027" s="47">
        <v>0</v>
      </c>
      <c r="Q3027" s="47">
        <v>0</v>
      </c>
      <c r="R3027" s="47">
        <v>0</v>
      </c>
      <c r="S3027" s="47">
        <v>470</v>
      </c>
      <c r="T3027" s="47">
        <v>423</v>
      </c>
      <c r="U3027" s="47">
        <v>423</v>
      </c>
      <c r="V3027" t="s">
        <v>71</v>
      </c>
      <c r="W3027" t="s">
        <v>72</v>
      </c>
      <c r="X3027"/>
      <c r="Y3027" t="s">
        <v>240</v>
      </c>
      <c r="Z3027" s="43" t="str">
        <f>Raw_data[[#This Row],[Month]]&amp;Raw_data[[#This Row],[Locations]]&amp;Raw_data[[#This Row],[Looker2]]</f>
        <v>45292Dallas Ft WorthRTC</v>
      </c>
      <c r="AA3027" s="44" t="str">
        <f>IFERROR(VLOOKUP(Raw_data[[#This Row],[Description]],'LU Table'!$A$1:$B$50,2,0),"")</f>
        <v>RTC</v>
      </c>
      <c r="AB3027" s="44" t="str">
        <f>TRIM(MID(Raw_data[[#This Row],[Location]],LEN("Positive Recovery- ")+1,LEN(Raw_data[[#This Row],[Location]])))</f>
        <v>Dallas Ft Worth</v>
      </c>
      <c r="AC3027" s="45">
        <f t="shared" si="47"/>
        <v>45292</v>
      </c>
      <c r="AD3027" s="44" t="str">
        <f>VLOOKUP(Raw_data[[#This Row],[Locations]]&amp;Raw_data[[#This Row],[Looker2]],Category!A:E,5,0)</f>
        <v>Company Owned</v>
      </c>
      <c r="AE3027" s="44" t="str">
        <f>Raw_data[[#This Row],[Locations]]&amp;Raw_data[[#This Row],[Looker2]]</f>
        <v>Dallas Ft WorthRTC</v>
      </c>
    </row>
    <row r="3028" spans="1:31">
      <c r="A3028" s="15">
        <v>45323</v>
      </c>
      <c r="B3028" s="15">
        <v>45320</v>
      </c>
      <c r="C3028" t="s">
        <v>9</v>
      </c>
      <c r="D3028">
        <v>209713</v>
      </c>
      <c r="E3028" t="s">
        <v>1179</v>
      </c>
      <c r="F3028" t="s">
        <v>1180</v>
      </c>
      <c r="G3028" t="s">
        <v>1181</v>
      </c>
      <c r="H3028" t="s">
        <v>155</v>
      </c>
      <c r="I3028" t="s">
        <v>232</v>
      </c>
      <c r="J3028" t="s">
        <v>88</v>
      </c>
      <c r="K3028" t="s">
        <v>16</v>
      </c>
      <c r="L3028" t="s">
        <v>130</v>
      </c>
      <c r="M3028">
        <v>1</v>
      </c>
      <c r="N3028" s="47">
        <v>700</v>
      </c>
      <c r="O3028" s="47">
        <v>0</v>
      </c>
      <c r="P3028" s="47">
        <v>0</v>
      </c>
      <c r="Q3028" s="47">
        <v>0</v>
      </c>
      <c r="R3028" s="47">
        <v>0</v>
      </c>
      <c r="S3028" s="47">
        <v>700</v>
      </c>
      <c r="T3028" s="47">
        <v>630</v>
      </c>
      <c r="U3028" s="47">
        <v>630</v>
      </c>
      <c r="V3028" t="s">
        <v>71</v>
      </c>
      <c r="W3028" t="s">
        <v>72</v>
      </c>
      <c r="X3028"/>
      <c r="Y3028" t="s">
        <v>240</v>
      </c>
      <c r="Z3028" s="43" t="str">
        <f>Raw_data[[#This Row],[Month]]&amp;Raw_data[[#This Row],[Locations]]&amp;Raw_data[[#This Row],[Looker2]]</f>
        <v>45292Garden OaksDetox</v>
      </c>
      <c r="AA3028" s="44" t="str">
        <f>IFERROR(VLOOKUP(Raw_data[[#This Row],[Description]],'LU Table'!$A$1:$B$50,2,0),"")</f>
        <v>Detox</v>
      </c>
      <c r="AB3028" s="44" t="str">
        <f>TRIM(MID(Raw_data[[#This Row],[Location]],LEN("Positive Recovery- ")+1,LEN(Raw_data[[#This Row],[Location]])))</f>
        <v>Garden Oaks</v>
      </c>
      <c r="AC3028" s="45">
        <f t="shared" si="47"/>
        <v>45292</v>
      </c>
      <c r="AD3028" s="44" t="str">
        <f>VLOOKUP(Raw_data[[#This Row],[Locations]]&amp;Raw_data[[#This Row],[Looker2]],Category!A:E,5,0)</f>
        <v>Company Owned</v>
      </c>
      <c r="AE3028" s="44" t="str">
        <f>Raw_data[[#This Row],[Locations]]&amp;Raw_data[[#This Row],[Looker2]]</f>
        <v>Garden OaksDetox</v>
      </c>
    </row>
    <row r="3029" spans="1:31">
      <c r="A3029" s="15">
        <v>45323</v>
      </c>
      <c r="B3029" s="15">
        <v>45320</v>
      </c>
      <c r="C3029" t="s">
        <v>9</v>
      </c>
      <c r="D3029">
        <v>209714</v>
      </c>
      <c r="E3029" t="s">
        <v>1192</v>
      </c>
      <c r="F3029" t="s">
        <v>330</v>
      </c>
      <c r="G3029" t="s">
        <v>488</v>
      </c>
      <c r="H3029" t="s">
        <v>155</v>
      </c>
      <c r="I3029" t="s">
        <v>232</v>
      </c>
      <c r="J3029" t="s">
        <v>17</v>
      </c>
      <c r="K3029" t="s">
        <v>16</v>
      </c>
      <c r="L3029" t="s">
        <v>130</v>
      </c>
      <c r="M3029">
        <v>1</v>
      </c>
      <c r="N3029" s="47">
        <v>750</v>
      </c>
      <c r="O3029" s="47">
        <v>0</v>
      </c>
      <c r="P3029" s="47">
        <v>0</v>
      </c>
      <c r="Q3029" s="47">
        <v>0</v>
      </c>
      <c r="R3029" s="47">
        <v>0</v>
      </c>
      <c r="S3029" s="47">
        <v>0</v>
      </c>
      <c r="T3029" s="47">
        <v>750</v>
      </c>
      <c r="U3029" s="47">
        <v>0</v>
      </c>
      <c r="V3029" t="s">
        <v>71</v>
      </c>
      <c r="W3029" t="s">
        <v>72</v>
      </c>
      <c r="X3029"/>
      <c r="Y3029" t="s">
        <v>240</v>
      </c>
      <c r="Z3029" s="43" t="str">
        <f>Raw_data[[#This Row],[Month]]&amp;Raw_data[[#This Row],[Locations]]&amp;Raw_data[[#This Row],[Looker2]]</f>
        <v>45292Garden OaksDetox</v>
      </c>
      <c r="AA3029" s="44" t="str">
        <f>IFERROR(VLOOKUP(Raw_data[[#This Row],[Description]],'LU Table'!$A$1:$B$50,2,0),"")</f>
        <v>Detox</v>
      </c>
      <c r="AB3029" s="44" t="str">
        <f>TRIM(MID(Raw_data[[#This Row],[Location]],LEN("Positive Recovery- ")+1,LEN(Raw_data[[#This Row],[Location]])))</f>
        <v>Garden Oaks</v>
      </c>
      <c r="AC3029" s="45">
        <f t="shared" si="47"/>
        <v>45292</v>
      </c>
      <c r="AD3029" s="44" t="str">
        <f>VLOOKUP(Raw_data[[#This Row],[Locations]]&amp;Raw_data[[#This Row],[Looker2]],Category!A:E,5,0)</f>
        <v>Company Owned</v>
      </c>
      <c r="AE3029" s="44" t="str">
        <f>Raw_data[[#This Row],[Locations]]&amp;Raw_data[[#This Row],[Looker2]]</f>
        <v>Garden OaksDetox</v>
      </c>
    </row>
    <row r="3030" spans="1:31">
      <c r="A3030" s="15">
        <v>45323</v>
      </c>
      <c r="B3030" s="15">
        <v>45320</v>
      </c>
      <c r="C3030" t="s">
        <v>9</v>
      </c>
      <c r="D3030">
        <v>209715</v>
      </c>
      <c r="E3030" t="s">
        <v>1098</v>
      </c>
      <c r="F3030" t="s">
        <v>464</v>
      </c>
      <c r="G3030" t="s">
        <v>1099</v>
      </c>
      <c r="H3030" t="s">
        <v>151</v>
      </c>
      <c r="I3030" t="s">
        <v>232</v>
      </c>
      <c r="J3030" t="s">
        <v>88</v>
      </c>
      <c r="K3030" t="s">
        <v>107</v>
      </c>
      <c r="L3030" t="s">
        <v>131</v>
      </c>
      <c r="M3030">
        <v>1</v>
      </c>
      <c r="N3030" s="47">
        <v>500</v>
      </c>
      <c r="O3030" s="47">
        <v>0</v>
      </c>
      <c r="P3030" s="47">
        <v>0</v>
      </c>
      <c r="Q3030" s="47">
        <v>0</v>
      </c>
      <c r="R3030" s="47">
        <v>0</v>
      </c>
      <c r="S3030" s="47">
        <v>0</v>
      </c>
      <c r="T3030" s="47">
        <v>450</v>
      </c>
      <c r="U3030" s="47">
        <v>50</v>
      </c>
      <c r="V3030" t="s">
        <v>71</v>
      </c>
      <c r="W3030" t="s">
        <v>72</v>
      </c>
      <c r="X3030"/>
      <c r="Y3030" t="s">
        <v>240</v>
      </c>
      <c r="Z3030" s="43" t="str">
        <f>Raw_data[[#This Row],[Month]]&amp;Raw_data[[#This Row],[Locations]]&amp;Raw_data[[#This Row],[Looker2]]</f>
        <v>45292Dallas Ft WorthRTC</v>
      </c>
      <c r="AA3030" s="44" t="str">
        <f>IFERROR(VLOOKUP(Raw_data[[#This Row],[Description]],'LU Table'!$A$1:$B$50,2,0),"")</f>
        <v>RTC</v>
      </c>
      <c r="AB3030" s="44" t="str">
        <f>TRIM(MID(Raw_data[[#This Row],[Location]],LEN("Positive Recovery- ")+1,LEN(Raw_data[[#This Row],[Location]])))</f>
        <v>Dallas Ft Worth</v>
      </c>
      <c r="AC3030" s="45">
        <f t="shared" si="47"/>
        <v>45292</v>
      </c>
      <c r="AD3030" s="44" t="str">
        <f>VLOOKUP(Raw_data[[#This Row],[Locations]]&amp;Raw_data[[#This Row],[Looker2]],Category!A:E,5,0)</f>
        <v>Company Owned</v>
      </c>
      <c r="AE3030" s="44" t="str">
        <f>Raw_data[[#This Row],[Locations]]&amp;Raw_data[[#This Row],[Looker2]]</f>
        <v>Dallas Ft WorthRTC</v>
      </c>
    </row>
    <row r="3031" spans="1:31">
      <c r="A3031" s="15">
        <v>45323</v>
      </c>
      <c r="B3031" s="15">
        <v>45320</v>
      </c>
      <c r="C3031" t="s">
        <v>9</v>
      </c>
      <c r="D3031">
        <v>209716</v>
      </c>
      <c r="E3031" t="s">
        <v>807</v>
      </c>
      <c r="F3031" t="s">
        <v>405</v>
      </c>
      <c r="G3031" t="s">
        <v>808</v>
      </c>
      <c r="H3031" t="s">
        <v>173</v>
      </c>
      <c r="I3031" t="s">
        <v>232</v>
      </c>
      <c r="J3031" t="s">
        <v>96</v>
      </c>
      <c r="K3031" t="s">
        <v>57</v>
      </c>
      <c r="L3031" t="s">
        <v>128</v>
      </c>
      <c r="M3031">
        <v>1</v>
      </c>
      <c r="N3031" s="47">
        <v>364</v>
      </c>
      <c r="O3031" s="47">
        <v>0</v>
      </c>
      <c r="P3031" s="47">
        <v>0</v>
      </c>
      <c r="Q3031" s="47">
        <v>0</v>
      </c>
      <c r="R3031" s="47">
        <v>0</v>
      </c>
      <c r="S3031" s="47">
        <v>364</v>
      </c>
      <c r="T3031" s="47">
        <v>327.60000000000002</v>
      </c>
      <c r="U3031" s="47">
        <v>327.60000000000002</v>
      </c>
      <c r="V3031" t="s">
        <v>71</v>
      </c>
      <c r="W3031" t="s">
        <v>72</v>
      </c>
      <c r="X3031"/>
      <c r="Y3031" t="s">
        <v>240</v>
      </c>
      <c r="Z3031" s="43" t="str">
        <f>Raw_data[[#This Row],[Month]]&amp;Raw_data[[#This Row],[Locations]]&amp;Raw_data[[#This Row],[Looker2]]</f>
        <v>45292Hill CountryRTC</v>
      </c>
      <c r="AA3031" s="44" t="str">
        <f>IFERROR(VLOOKUP(Raw_data[[#This Row],[Description]],'LU Table'!$A$1:$B$50,2,0),"")</f>
        <v>RTC</v>
      </c>
      <c r="AB3031" s="44" t="str">
        <f>TRIM(MID(Raw_data[[#This Row],[Location]],LEN("Positive Recovery- ")+1,LEN(Raw_data[[#This Row],[Location]])))</f>
        <v>Hill Country</v>
      </c>
      <c r="AC3031" s="45">
        <f t="shared" si="47"/>
        <v>45292</v>
      </c>
      <c r="AD3031" s="44" t="str">
        <f>VLOOKUP(Raw_data[[#This Row],[Locations]]&amp;Raw_data[[#This Row],[Looker2]],Category!A:E,5,0)</f>
        <v>Company Owned</v>
      </c>
      <c r="AE3031" s="44" t="str">
        <f>Raw_data[[#This Row],[Locations]]&amp;Raw_data[[#This Row],[Looker2]]</f>
        <v>Hill CountryRTC</v>
      </c>
    </row>
    <row r="3032" spans="1:31">
      <c r="A3032" s="15">
        <v>45323</v>
      </c>
      <c r="B3032" s="15">
        <v>45320</v>
      </c>
      <c r="C3032" t="s">
        <v>9</v>
      </c>
      <c r="D3032">
        <v>209717</v>
      </c>
      <c r="E3032" t="s">
        <v>1155</v>
      </c>
      <c r="F3032" t="s">
        <v>690</v>
      </c>
      <c r="G3032" t="s">
        <v>1156</v>
      </c>
      <c r="H3032" t="s">
        <v>151</v>
      </c>
      <c r="I3032" t="s">
        <v>232</v>
      </c>
      <c r="J3032" t="s">
        <v>932</v>
      </c>
      <c r="K3032" t="s">
        <v>16</v>
      </c>
      <c r="L3032" t="s">
        <v>131</v>
      </c>
      <c r="M3032">
        <v>1</v>
      </c>
      <c r="N3032" s="47">
        <v>550</v>
      </c>
      <c r="O3032" s="47">
        <v>0</v>
      </c>
      <c r="P3032" s="47">
        <v>0</v>
      </c>
      <c r="Q3032" s="47">
        <v>0</v>
      </c>
      <c r="R3032" s="47">
        <v>0</v>
      </c>
      <c r="S3032" s="47">
        <v>550</v>
      </c>
      <c r="T3032" s="47">
        <v>495</v>
      </c>
      <c r="U3032" s="47">
        <v>495</v>
      </c>
      <c r="V3032" t="s">
        <v>71</v>
      </c>
      <c r="W3032" t="s">
        <v>72</v>
      </c>
      <c r="X3032"/>
      <c r="Y3032" t="s">
        <v>240</v>
      </c>
      <c r="Z3032" s="43" t="str">
        <f>Raw_data[[#This Row],[Month]]&amp;Raw_data[[#This Row],[Locations]]&amp;Raw_data[[#This Row],[Looker2]]</f>
        <v>45292Garden OaksRTC</v>
      </c>
      <c r="AA3032" s="44" t="str">
        <f>IFERROR(VLOOKUP(Raw_data[[#This Row],[Description]],'LU Table'!$A$1:$B$50,2,0),"")</f>
        <v>RTC</v>
      </c>
      <c r="AB3032" s="44" t="str">
        <f>TRIM(MID(Raw_data[[#This Row],[Location]],LEN("Positive Recovery- ")+1,LEN(Raw_data[[#This Row],[Location]])))</f>
        <v>Garden Oaks</v>
      </c>
      <c r="AC3032" s="45">
        <f t="shared" si="47"/>
        <v>45292</v>
      </c>
      <c r="AD3032" s="44" t="str">
        <f>VLOOKUP(Raw_data[[#This Row],[Locations]]&amp;Raw_data[[#This Row],[Looker2]],Category!A:E,5,0)</f>
        <v>Company Owned</v>
      </c>
      <c r="AE3032" s="44" t="str">
        <f>Raw_data[[#This Row],[Locations]]&amp;Raw_data[[#This Row],[Looker2]]</f>
        <v>Garden OaksRTC</v>
      </c>
    </row>
    <row r="3033" spans="1:31">
      <c r="A3033" s="15">
        <v>45323</v>
      </c>
      <c r="B3033" s="15">
        <v>45320</v>
      </c>
      <c r="C3033" t="s">
        <v>9</v>
      </c>
      <c r="D3033">
        <v>209718</v>
      </c>
      <c r="E3033" t="s">
        <v>228</v>
      </c>
      <c r="F3033" t="s">
        <v>377</v>
      </c>
      <c r="G3033" t="s">
        <v>542</v>
      </c>
      <c r="H3033" t="s">
        <v>151</v>
      </c>
      <c r="I3033" t="s">
        <v>232</v>
      </c>
      <c r="J3033" t="s">
        <v>17</v>
      </c>
      <c r="K3033" t="s">
        <v>16</v>
      </c>
      <c r="L3033" t="s">
        <v>131</v>
      </c>
      <c r="M3033">
        <v>1</v>
      </c>
      <c r="N3033" s="47">
        <v>400</v>
      </c>
      <c r="O3033" s="47">
        <v>0</v>
      </c>
      <c r="P3033" s="47">
        <v>0</v>
      </c>
      <c r="Q3033" s="47">
        <v>0</v>
      </c>
      <c r="R3033" s="47">
        <v>0</v>
      </c>
      <c r="S3033" s="47">
        <v>0</v>
      </c>
      <c r="T3033" s="47">
        <v>400</v>
      </c>
      <c r="U3033" s="47">
        <v>0</v>
      </c>
      <c r="V3033" t="s">
        <v>71</v>
      </c>
      <c r="W3033" t="s">
        <v>72</v>
      </c>
      <c r="X3033"/>
      <c r="Y3033" t="s">
        <v>240</v>
      </c>
      <c r="Z3033" s="43" t="str">
        <f>Raw_data[[#This Row],[Month]]&amp;Raw_data[[#This Row],[Locations]]&amp;Raw_data[[#This Row],[Looker2]]</f>
        <v>45292Garden OaksRTC</v>
      </c>
      <c r="AA3033" s="44" t="str">
        <f>IFERROR(VLOOKUP(Raw_data[[#This Row],[Description]],'LU Table'!$A$1:$B$50,2,0),"")</f>
        <v>RTC</v>
      </c>
      <c r="AB3033" s="44" t="str">
        <f>TRIM(MID(Raw_data[[#This Row],[Location]],LEN("Positive Recovery- ")+1,LEN(Raw_data[[#This Row],[Location]])))</f>
        <v>Garden Oaks</v>
      </c>
      <c r="AC3033" s="45">
        <f t="shared" si="47"/>
        <v>45292</v>
      </c>
      <c r="AD3033" s="44" t="str">
        <f>VLOOKUP(Raw_data[[#This Row],[Locations]]&amp;Raw_data[[#This Row],[Looker2]],Category!A:E,5,0)</f>
        <v>Company Owned</v>
      </c>
      <c r="AE3033" s="44" t="str">
        <f>Raw_data[[#This Row],[Locations]]&amp;Raw_data[[#This Row],[Looker2]]</f>
        <v>Garden OaksRTC</v>
      </c>
    </row>
    <row r="3034" spans="1:31">
      <c r="A3034" s="15">
        <v>45323</v>
      </c>
      <c r="B3034" s="15">
        <v>45320</v>
      </c>
      <c r="C3034" t="s">
        <v>9</v>
      </c>
      <c r="D3034">
        <v>209719</v>
      </c>
      <c r="E3034" t="s">
        <v>1191</v>
      </c>
      <c r="F3034" t="s">
        <v>403</v>
      </c>
      <c r="G3034" t="s">
        <v>993</v>
      </c>
      <c r="H3034" t="s">
        <v>155</v>
      </c>
      <c r="I3034" t="s">
        <v>232</v>
      </c>
      <c r="J3034" t="s">
        <v>17</v>
      </c>
      <c r="K3034" t="s">
        <v>107</v>
      </c>
      <c r="L3034" t="s">
        <v>130</v>
      </c>
      <c r="M3034">
        <v>1</v>
      </c>
      <c r="N3034" s="47">
        <v>750</v>
      </c>
      <c r="O3034" s="47">
        <v>0</v>
      </c>
      <c r="P3034" s="47">
        <v>0</v>
      </c>
      <c r="Q3034" s="47">
        <v>0</v>
      </c>
      <c r="R3034" s="47">
        <v>0</v>
      </c>
      <c r="S3034" s="47">
        <v>750</v>
      </c>
      <c r="T3034" s="47">
        <v>750</v>
      </c>
      <c r="U3034" s="47">
        <v>750</v>
      </c>
      <c r="V3034" t="s">
        <v>71</v>
      </c>
      <c r="W3034" t="s">
        <v>72</v>
      </c>
      <c r="X3034"/>
      <c r="Y3034" t="s">
        <v>240</v>
      </c>
      <c r="Z3034" s="43" t="str">
        <f>Raw_data[[#This Row],[Month]]&amp;Raw_data[[#This Row],[Locations]]&amp;Raw_data[[#This Row],[Looker2]]</f>
        <v>45292Dallas Ft WorthDetox</v>
      </c>
      <c r="AA3034" s="44" t="str">
        <f>IFERROR(VLOOKUP(Raw_data[[#This Row],[Description]],'LU Table'!$A$1:$B$50,2,0),"")</f>
        <v>Detox</v>
      </c>
      <c r="AB3034" s="44" t="str">
        <f>TRIM(MID(Raw_data[[#This Row],[Location]],LEN("Positive Recovery- ")+1,LEN(Raw_data[[#This Row],[Location]])))</f>
        <v>Dallas Ft Worth</v>
      </c>
      <c r="AC3034" s="45">
        <f t="shared" si="47"/>
        <v>45292</v>
      </c>
      <c r="AD3034" s="44" t="str">
        <f>VLOOKUP(Raw_data[[#This Row],[Locations]]&amp;Raw_data[[#This Row],[Looker2]],Category!A:E,5,0)</f>
        <v>Company Owned</v>
      </c>
      <c r="AE3034" s="44" t="str">
        <f>Raw_data[[#This Row],[Locations]]&amp;Raw_data[[#This Row],[Looker2]]</f>
        <v>Dallas Ft WorthDetox</v>
      </c>
    </row>
    <row r="3035" spans="1:31">
      <c r="A3035" s="15">
        <v>45323</v>
      </c>
      <c r="B3035" s="15">
        <v>45320</v>
      </c>
      <c r="C3035" t="s">
        <v>9</v>
      </c>
      <c r="D3035">
        <v>209720</v>
      </c>
      <c r="E3035" t="s">
        <v>991</v>
      </c>
      <c r="F3035" t="s">
        <v>992</v>
      </c>
      <c r="G3035" t="s">
        <v>993</v>
      </c>
      <c r="H3035" t="s">
        <v>152</v>
      </c>
      <c r="I3035" t="s">
        <v>232</v>
      </c>
      <c r="J3035" t="s">
        <v>90</v>
      </c>
      <c r="K3035" t="s">
        <v>16</v>
      </c>
      <c r="L3035" t="s">
        <v>131</v>
      </c>
      <c r="M3035">
        <v>1</v>
      </c>
      <c r="N3035" s="47">
        <v>535</v>
      </c>
      <c r="O3035" s="47">
        <v>0</v>
      </c>
      <c r="P3035" s="47">
        <v>0</v>
      </c>
      <c r="Q3035" s="47">
        <v>0</v>
      </c>
      <c r="R3035" s="47">
        <v>0</v>
      </c>
      <c r="S3035" s="47">
        <v>535</v>
      </c>
      <c r="T3035" s="47">
        <v>481.5</v>
      </c>
      <c r="U3035" s="47">
        <v>481.5</v>
      </c>
      <c r="V3035" t="s">
        <v>71</v>
      </c>
      <c r="W3035" t="s">
        <v>72</v>
      </c>
      <c r="X3035"/>
      <c r="Y3035" t="s">
        <v>240</v>
      </c>
      <c r="Z3035" s="43" t="str">
        <f>Raw_data[[#This Row],[Month]]&amp;Raw_data[[#This Row],[Locations]]&amp;Raw_data[[#This Row],[Looker2]]</f>
        <v>45292Garden OaksRTC</v>
      </c>
      <c r="AA3035" s="44" t="str">
        <f>IFERROR(VLOOKUP(Raw_data[[#This Row],[Description]],'LU Table'!$A$1:$B$50,2,0),"")</f>
        <v>RTC</v>
      </c>
      <c r="AB3035" s="44" t="str">
        <f>TRIM(MID(Raw_data[[#This Row],[Location]],LEN("Positive Recovery- ")+1,LEN(Raw_data[[#This Row],[Location]])))</f>
        <v>Garden Oaks</v>
      </c>
      <c r="AC3035" s="45">
        <f t="shared" si="47"/>
        <v>45292</v>
      </c>
      <c r="AD3035" s="44" t="str">
        <f>VLOOKUP(Raw_data[[#This Row],[Locations]]&amp;Raw_data[[#This Row],[Looker2]],Category!A:E,5,0)</f>
        <v>Company Owned</v>
      </c>
      <c r="AE3035" s="44" t="str">
        <f>Raw_data[[#This Row],[Locations]]&amp;Raw_data[[#This Row],[Looker2]]</f>
        <v>Garden OaksRTC</v>
      </c>
    </row>
    <row r="3036" spans="1:31">
      <c r="A3036" s="15">
        <v>45323</v>
      </c>
      <c r="B3036" s="15">
        <v>45320</v>
      </c>
      <c r="C3036" t="s">
        <v>9</v>
      </c>
      <c r="D3036">
        <v>209721</v>
      </c>
      <c r="E3036" t="s">
        <v>975</v>
      </c>
      <c r="F3036" t="s">
        <v>255</v>
      </c>
      <c r="G3036" t="s">
        <v>976</v>
      </c>
      <c r="H3036" t="s">
        <v>627</v>
      </c>
      <c r="I3036" t="s">
        <v>232</v>
      </c>
      <c r="J3036" t="s">
        <v>94</v>
      </c>
      <c r="K3036" t="s">
        <v>16</v>
      </c>
      <c r="L3036" t="s">
        <v>130</v>
      </c>
      <c r="M3036">
        <v>1</v>
      </c>
      <c r="N3036" s="47">
        <v>495</v>
      </c>
      <c r="O3036" s="47">
        <v>0</v>
      </c>
      <c r="P3036" s="47">
        <v>0</v>
      </c>
      <c r="Q3036" s="47">
        <v>0</v>
      </c>
      <c r="R3036" s="47">
        <v>0</v>
      </c>
      <c r="S3036" s="47">
        <v>495</v>
      </c>
      <c r="T3036" s="47">
        <v>445.5</v>
      </c>
      <c r="U3036" s="47">
        <v>445.5</v>
      </c>
      <c r="V3036" t="s">
        <v>71</v>
      </c>
      <c r="W3036" t="s">
        <v>72</v>
      </c>
      <c r="X3036"/>
      <c r="Y3036" t="s">
        <v>240</v>
      </c>
      <c r="Z3036" s="43" t="str">
        <f>Raw_data[[#This Row],[Month]]&amp;Raw_data[[#This Row],[Locations]]&amp;Raw_data[[#This Row],[Looker2]]</f>
        <v>45292Garden OaksRTC</v>
      </c>
      <c r="AA3036" s="44" t="str">
        <f>IFERROR(VLOOKUP(Raw_data[[#This Row],[Description]],'LU Table'!$A$1:$B$50,2,0),"")</f>
        <v>RTC</v>
      </c>
      <c r="AB3036" s="44" t="str">
        <f>TRIM(MID(Raw_data[[#This Row],[Location]],LEN("Positive Recovery- ")+1,LEN(Raw_data[[#This Row],[Location]])))</f>
        <v>Garden Oaks</v>
      </c>
      <c r="AC3036" s="45">
        <f t="shared" si="47"/>
        <v>45292</v>
      </c>
      <c r="AD3036" s="44" t="str">
        <f>VLOOKUP(Raw_data[[#This Row],[Locations]]&amp;Raw_data[[#This Row],[Looker2]],Category!A:E,5,0)</f>
        <v>Company Owned</v>
      </c>
      <c r="AE3036" s="44" t="str">
        <f>Raw_data[[#This Row],[Locations]]&amp;Raw_data[[#This Row],[Looker2]]</f>
        <v>Garden OaksRTC</v>
      </c>
    </row>
    <row r="3037" spans="1:31">
      <c r="A3037" s="15">
        <v>45323</v>
      </c>
      <c r="B3037" s="15">
        <v>45320</v>
      </c>
      <c r="C3037" t="s">
        <v>9</v>
      </c>
      <c r="D3037">
        <v>209722</v>
      </c>
      <c r="E3037" t="s">
        <v>677</v>
      </c>
      <c r="F3037" t="s">
        <v>543</v>
      </c>
      <c r="G3037" t="s">
        <v>508</v>
      </c>
      <c r="H3037" t="s">
        <v>164</v>
      </c>
      <c r="I3037" t="s">
        <v>232</v>
      </c>
      <c r="J3037" t="s">
        <v>88</v>
      </c>
      <c r="K3037" t="s">
        <v>57</v>
      </c>
      <c r="L3037" t="s">
        <v>129</v>
      </c>
      <c r="M3037">
        <v>1</v>
      </c>
      <c r="N3037" s="47">
        <v>400</v>
      </c>
      <c r="O3037" s="47">
        <v>0</v>
      </c>
      <c r="P3037" s="47">
        <v>0</v>
      </c>
      <c r="Q3037" s="47">
        <v>0</v>
      </c>
      <c r="R3037" s="47">
        <v>0</v>
      </c>
      <c r="S3037" s="47">
        <v>400</v>
      </c>
      <c r="T3037" s="47">
        <v>360</v>
      </c>
      <c r="U3037" s="47">
        <v>360</v>
      </c>
      <c r="V3037" t="s">
        <v>71</v>
      </c>
      <c r="W3037" t="s">
        <v>72</v>
      </c>
      <c r="X3037"/>
      <c r="Y3037" t="s">
        <v>240</v>
      </c>
      <c r="Z3037" s="43" t="str">
        <f>Raw_data[[#This Row],[Month]]&amp;Raw_data[[#This Row],[Locations]]&amp;Raw_data[[#This Row],[Looker2]]</f>
        <v>45292Hill CountryRTC</v>
      </c>
      <c r="AA3037" s="44" t="str">
        <f>IFERROR(VLOOKUP(Raw_data[[#This Row],[Description]],'LU Table'!$A$1:$B$50,2,0),"")</f>
        <v>RTC</v>
      </c>
      <c r="AB3037" s="44" t="str">
        <f>TRIM(MID(Raw_data[[#This Row],[Location]],LEN("Positive Recovery- ")+1,LEN(Raw_data[[#This Row],[Location]])))</f>
        <v>Hill Country</v>
      </c>
      <c r="AC3037" s="45">
        <f t="shared" si="47"/>
        <v>45292</v>
      </c>
      <c r="AD3037" s="44" t="str">
        <f>VLOOKUP(Raw_data[[#This Row],[Locations]]&amp;Raw_data[[#This Row],[Looker2]],Category!A:E,5,0)</f>
        <v>Company Owned</v>
      </c>
      <c r="AE3037" s="44" t="str">
        <f>Raw_data[[#This Row],[Locations]]&amp;Raw_data[[#This Row],[Looker2]]</f>
        <v>Hill CountryRTC</v>
      </c>
    </row>
    <row r="3038" spans="1:31">
      <c r="A3038" s="15">
        <v>45323</v>
      </c>
      <c r="B3038" s="15">
        <v>45320</v>
      </c>
      <c r="C3038" t="s">
        <v>9</v>
      </c>
      <c r="D3038">
        <v>209723</v>
      </c>
      <c r="E3038" t="s">
        <v>678</v>
      </c>
      <c r="F3038" t="s">
        <v>304</v>
      </c>
      <c r="G3038" t="s">
        <v>679</v>
      </c>
      <c r="H3038" t="s">
        <v>155</v>
      </c>
      <c r="I3038" t="s">
        <v>232</v>
      </c>
      <c r="J3038" t="s">
        <v>17</v>
      </c>
      <c r="K3038" t="s">
        <v>57</v>
      </c>
      <c r="L3038" t="s">
        <v>130</v>
      </c>
      <c r="M3038">
        <v>1</v>
      </c>
      <c r="N3038" s="47">
        <v>750</v>
      </c>
      <c r="O3038" s="47">
        <v>0</v>
      </c>
      <c r="P3038" s="47">
        <v>0</v>
      </c>
      <c r="Q3038" s="47">
        <v>0</v>
      </c>
      <c r="R3038" s="47">
        <v>0</v>
      </c>
      <c r="S3038" s="47">
        <v>0</v>
      </c>
      <c r="T3038" s="47">
        <v>750</v>
      </c>
      <c r="U3038" s="47">
        <v>0</v>
      </c>
      <c r="V3038" t="s">
        <v>71</v>
      </c>
      <c r="W3038" t="s">
        <v>72</v>
      </c>
      <c r="X3038"/>
      <c r="Y3038" t="s">
        <v>240</v>
      </c>
      <c r="Z3038" s="43" t="str">
        <f>Raw_data[[#This Row],[Month]]&amp;Raw_data[[#This Row],[Locations]]&amp;Raw_data[[#This Row],[Looker2]]</f>
        <v>45292Hill CountryDetox</v>
      </c>
      <c r="AA3038" s="44" t="str">
        <f>IFERROR(VLOOKUP(Raw_data[[#This Row],[Description]],'LU Table'!$A$1:$B$50,2,0),"")</f>
        <v>Detox</v>
      </c>
      <c r="AB3038" s="44" t="str">
        <f>TRIM(MID(Raw_data[[#This Row],[Location]],LEN("Positive Recovery- ")+1,LEN(Raw_data[[#This Row],[Location]])))</f>
        <v>Hill Country</v>
      </c>
      <c r="AC3038" s="45">
        <f t="shared" si="47"/>
        <v>45292</v>
      </c>
      <c r="AD3038" s="44" t="str">
        <f>VLOOKUP(Raw_data[[#This Row],[Locations]]&amp;Raw_data[[#This Row],[Looker2]],Category!A:E,5,0)</f>
        <v>Company Owned</v>
      </c>
      <c r="AE3038" s="44" t="str">
        <f>Raw_data[[#This Row],[Locations]]&amp;Raw_data[[#This Row],[Looker2]]</f>
        <v>Hill CountryDetox</v>
      </c>
    </row>
    <row r="3039" spans="1:31">
      <c r="A3039" s="15">
        <v>45323</v>
      </c>
      <c r="B3039" s="15">
        <v>45320</v>
      </c>
      <c r="C3039" t="s">
        <v>9</v>
      </c>
      <c r="D3039">
        <v>209724</v>
      </c>
      <c r="E3039" t="s">
        <v>1174</v>
      </c>
      <c r="F3039" t="s">
        <v>287</v>
      </c>
      <c r="G3039" t="s">
        <v>1175</v>
      </c>
      <c r="H3039" t="s">
        <v>155</v>
      </c>
      <c r="I3039" t="s">
        <v>232</v>
      </c>
      <c r="J3039" t="s">
        <v>88</v>
      </c>
      <c r="K3039" t="s">
        <v>107</v>
      </c>
      <c r="L3039" t="s">
        <v>130</v>
      </c>
      <c r="M3039">
        <v>1</v>
      </c>
      <c r="N3039" s="47">
        <v>700</v>
      </c>
      <c r="O3039" s="47">
        <v>0</v>
      </c>
      <c r="P3039" s="47">
        <v>0</v>
      </c>
      <c r="Q3039" s="47">
        <v>0</v>
      </c>
      <c r="R3039" s="47">
        <v>0</v>
      </c>
      <c r="S3039" s="47">
        <v>700</v>
      </c>
      <c r="T3039" s="47">
        <v>630</v>
      </c>
      <c r="U3039" s="47">
        <v>630</v>
      </c>
      <c r="V3039" t="s">
        <v>71</v>
      </c>
      <c r="W3039" t="s">
        <v>72</v>
      </c>
      <c r="X3039"/>
      <c r="Y3039" t="s">
        <v>240</v>
      </c>
      <c r="Z3039" s="43" t="str">
        <f>Raw_data[[#This Row],[Month]]&amp;Raw_data[[#This Row],[Locations]]&amp;Raw_data[[#This Row],[Looker2]]</f>
        <v>45292Dallas Ft WorthDetox</v>
      </c>
      <c r="AA3039" s="44" t="str">
        <f>IFERROR(VLOOKUP(Raw_data[[#This Row],[Description]],'LU Table'!$A$1:$B$50,2,0),"")</f>
        <v>Detox</v>
      </c>
      <c r="AB3039" s="44" t="str">
        <f>TRIM(MID(Raw_data[[#This Row],[Location]],LEN("Positive Recovery- ")+1,LEN(Raw_data[[#This Row],[Location]])))</f>
        <v>Dallas Ft Worth</v>
      </c>
      <c r="AC3039" s="45">
        <f t="shared" ref="AC3039:AC3102" si="48">B3039-DAY(B3039)+1</f>
        <v>45292</v>
      </c>
      <c r="AD3039" s="44" t="str">
        <f>VLOOKUP(Raw_data[[#This Row],[Locations]]&amp;Raw_data[[#This Row],[Looker2]],Category!A:E,5,0)</f>
        <v>Company Owned</v>
      </c>
      <c r="AE3039" s="44" t="str">
        <f>Raw_data[[#This Row],[Locations]]&amp;Raw_data[[#This Row],[Looker2]]</f>
        <v>Dallas Ft WorthDetox</v>
      </c>
    </row>
    <row r="3040" spans="1:31">
      <c r="A3040" s="15">
        <v>45323</v>
      </c>
      <c r="B3040" s="15">
        <v>45320</v>
      </c>
      <c r="C3040" t="s">
        <v>9</v>
      </c>
      <c r="D3040">
        <v>209725</v>
      </c>
      <c r="E3040" t="s">
        <v>116</v>
      </c>
      <c r="F3040" t="s">
        <v>272</v>
      </c>
      <c r="G3040" t="s">
        <v>273</v>
      </c>
      <c r="H3040" t="s">
        <v>151</v>
      </c>
      <c r="I3040" t="s">
        <v>232</v>
      </c>
      <c r="J3040" t="s">
        <v>89</v>
      </c>
      <c r="K3040" t="s">
        <v>16</v>
      </c>
      <c r="L3040" t="s">
        <v>131</v>
      </c>
      <c r="M3040">
        <v>1</v>
      </c>
      <c r="N3040" s="47">
        <v>425</v>
      </c>
      <c r="O3040" s="47">
        <v>0</v>
      </c>
      <c r="P3040" s="47">
        <v>0</v>
      </c>
      <c r="Q3040" s="47">
        <v>0</v>
      </c>
      <c r="R3040" s="47">
        <v>0</v>
      </c>
      <c r="S3040" s="47">
        <v>425</v>
      </c>
      <c r="T3040" s="47">
        <v>382.5</v>
      </c>
      <c r="U3040" s="47">
        <v>382.5</v>
      </c>
      <c r="V3040" t="s">
        <v>71</v>
      </c>
      <c r="W3040" t="s">
        <v>72</v>
      </c>
      <c r="X3040"/>
      <c r="Y3040" t="s">
        <v>240</v>
      </c>
      <c r="Z3040" s="43" t="str">
        <f>Raw_data[[#This Row],[Month]]&amp;Raw_data[[#This Row],[Locations]]&amp;Raw_data[[#This Row],[Looker2]]</f>
        <v>45292Garden OaksRTC</v>
      </c>
      <c r="AA3040" s="44" t="str">
        <f>IFERROR(VLOOKUP(Raw_data[[#This Row],[Description]],'LU Table'!$A$1:$B$50,2,0),"")</f>
        <v>RTC</v>
      </c>
      <c r="AB3040" s="44" t="str">
        <f>TRIM(MID(Raw_data[[#This Row],[Location]],LEN("Positive Recovery- ")+1,LEN(Raw_data[[#This Row],[Location]])))</f>
        <v>Garden Oaks</v>
      </c>
      <c r="AC3040" s="45">
        <f t="shared" si="48"/>
        <v>45292</v>
      </c>
      <c r="AD3040" s="44" t="str">
        <f>VLOOKUP(Raw_data[[#This Row],[Locations]]&amp;Raw_data[[#This Row],[Looker2]],Category!A:E,5,0)</f>
        <v>Company Owned</v>
      </c>
      <c r="AE3040" s="44" t="str">
        <f>Raw_data[[#This Row],[Locations]]&amp;Raw_data[[#This Row],[Looker2]]</f>
        <v>Garden OaksRTC</v>
      </c>
    </row>
    <row r="3041" spans="1:31">
      <c r="A3041" s="15">
        <v>45323</v>
      </c>
      <c r="B3041" s="15">
        <v>45320</v>
      </c>
      <c r="C3041" t="s">
        <v>9</v>
      </c>
      <c r="D3041">
        <v>209726</v>
      </c>
      <c r="E3041" t="s">
        <v>1096</v>
      </c>
      <c r="F3041" t="s">
        <v>282</v>
      </c>
      <c r="G3041" t="s">
        <v>1097</v>
      </c>
      <c r="H3041" t="s">
        <v>627</v>
      </c>
      <c r="I3041" t="s">
        <v>232</v>
      </c>
      <c r="J3041" t="s">
        <v>94</v>
      </c>
      <c r="K3041" t="s">
        <v>16</v>
      </c>
      <c r="L3041" t="s">
        <v>130</v>
      </c>
      <c r="M3041">
        <v>1</v>
      </c>
      <c r="N3041" s="47">
        <v>495</v>
      </c>
      <c r="O3041" s="47">
        <v>0</v>
      </c>
      <c r="P3041" s="47">
        <v>0</v>
      </c>
      <c r="Q3041" s="47">
        <v>0</v>
      </c>
      <c r="R3041" s="47">
        <v>0</v>
      </c>
      <c r="S3041" s="47">
        <v>495</v>
      </c>
      <c r="T3041" s="47">
        <v>445.5</v>
      </c>
      <c r="U3041" s="47">
        <v>445.5</v>
      </c>
      <c r="V3041" t="s">
        <v>71</v>
      </c>
      <c r="W3041" t="s">
        <v>72</v>
      </c>
      <c r="X3041"/>
      <c r="Y3041" t="s">
        <v>240</v>
      </c>
      <c r="Z3041" s="43" t="str">
        <f>Raw_data[[#This Row],[Month]]&amp;Raw_data[[#This Row],[Locations]]&amp;Raw_data[[#This Row],[Looker2]]</f>
        <v>45292Garden OaksRTC</v>
      </c>
      <c r="AA3041" s="44" t="str">
        <f>IFERROR(VLOOKUP(Raw_data[[#This Row],[Description]],'LU Table'!$A$1:$B$50,2,0),"")</f>
        <v>RTC</v>
      </c>
      <c r="AB3041" s="44" t="str">
        <f>TRIM(MID(Raw_data[[#This Row],[Location]],LEN("Positive Recovery- ")+1,LEN(Raw_data[[#This Row],[Location]])))</f>
        <v>Garden Oaks</v>
      </c>
      <c r="AC3041" s="45">
        <f t="shared" si="48"/>
        <v>45292</v>
      </c>
      <c r="AD3041" s="44" t="str">
        <f>VLOOKUP(Raw_data[[#This Row],[Locations]]&amp;Raw_data[[#This Row],[Looker2]],Category!A:E,5,0)</f>
        <v>Company Owned</v>
      </c>
      <c r="AE3041" s="44" t="str">
        <f>Raw_data[[#This Row],[Locations]]&amp;Raw_data[[#This Row],[Looker2]]</f>
        <v>Garden OaksRTC</v>
      </c>
    </row>
    <row r="3042" spans="1:31">
      <c r="A3042" s="15">
        <v>45323</v>
      </c>
      <c r="B3042" s="15">
        <v>45320</v>
      </c>
      <c r="C3042" t="s">
        <v>9</v>
      </c>
      <c r="D3042">
        <v>209727</v>
      </c>
      <c r="E3042" t="s">
        <v>1076</v>
      </c>
      <c r="F3042" t="s">
        <v>1077</v>
      </c>
      <c r="G3042" t="s">
        <v>1078</v>
      </c>
      <c r="H3042" t="s">
        <v>151</v>
      </c>
      <c r="I3042" t="s">
        <v>232</v>
      </c>
      <c r="J3042" t="s">
        <v>89</v>
      </c>
      <c r="K3042" t="s">
        <v>16</v>
      </c>
      <c r="L3042" t="s">
        <v>131</v>
      </c>
      <c r="M3042">
        <v>1</v>
      </c>
      <c r="N3042" s="47">
        <v>425</v>
      </c>
      <c r="O3042" s="47">
        <v>0</v>
      </c>
      <c r="P3042" s="47">
        <v>0</v>
      </c>
      <c r="Q3042" s="47">
        <v>0</v>
      </c>
      <c r="R3042" s="47">
        <v>0</v>
      </c>
      <c r="S3042" s="47">
        <v>425</v>
      </c>
      <c r="T3042" s="47">
        <v>382.5</v>
      </c>
      <c r="U3042" s="47">
        <v>382.5</v>
      </c>
      <c r="V3042" t="s">
        <v>71</v>
      </c>
      <c r="W3042" t="s">
        <v>72</v>
      </c>
      <c r="X3042"/>
      <c r="Y3042" t="s">
        <v>240</v>
      </c>
      <c r="Z3042" s="43" t="str">
        <f>Raw_data[[#This Row],[Month]]&amp;Raw_data[[#This Row],[Locations]]&amp;Raw_data[[#This Row],[Looker2]]</f>
        <v>45292Garden OaksRTC</v>
      </c>
      <c r="AA3042" s="44" t="str">
        <f>IFERROR(VLOOKUP(Raw_data[[#This Row],[Description]],'LU Table'!$A$1:$B$50,2,0),"")</f>
        <v>RTC</v>
      </c>
      <c r="AB3042" s="44" t="str">
        <f>TRIM(MID(Raw_data[[#This Row],[Location]],LEN("Positive Recovery- ")+1,LEN(Raw_data[[#This Row],[Location]])))</f>
        <v>Garden Oaks</v>
      </c>
      <c r="AC3042" s="45">
        <f t="shared" si="48"/>
        <v>45292</v>
      </c>
      <c r="AD3042" s="44" t="str">
        <f>VLOOKUP(Raw_data[[#This Row],[Locations]]&amp;Raw_data[[#This Row],[Looker2]],Category!A:E,5,0)</f>
        <v>Company Owned</v>
      </c>
      <c r="AE3042" s="44" t="str">
        <f>Raw_data[[#This Row],[Locations]]&amp;Raw_data[[#This Row],[Looker2]]</f>
        <v>Garden OaksRTC</v>
      </c>
    </row>
    <row r="3043" spans="1:31">
      <c r="A3043" s="15">
        <v>45323</v>
      </c>
      <c r="B3043" s="15">
        <v>45320</v>
      </c>
      <c r="C3043" t="s">
        <v>9</v>
      </c>
      <c r="D3043">
        <v>209728</v>
      </c>
      <c r="E3043" t="s">
        <v>691</v>
      </c>
      <c r="F3043" t="s">
        <v>314</v>
      </c>
      <c r="G3043" t="s">
        <v>692</v>
      </c>
      <c r="H3043" t="s">
        <v>627</v>
      </c>
      <c r="I3043" t="s">
        <v>232</v>
      </c>
      <c r="J3043" t="s">
        <v>94</v>
      </c>
      <c r="K3043" t="s">
        <v>107</v>
      </c>
      <c r="L3043" t="s">
        <v>130</v>
      </c>
      <c r="M3043">
        <v>1</v>
      </c>
      <c r="N3043" s="47">
        <v>495</v>
      </c>
      <c r="O3043" s="47">
        <v>0</v>
      </c>
      <c r="P3043" s="47">
        <v>0</v>
      </c>
      <c r="Q3043" s="47">
        <v>0</v>
      </c>
      <c r="R3043" s="47">
        <v>0</v>
      </c>
      <c r="S3043" s="47">
        <v>495</v>
      </c>
      <c r="T3043" s="47">
        <v>445.5</v>
      </c>
      <c r="U3043" s="47">
        <v>445.5</v>
      </c>
      <c r="V3043" t="s">
        <v>71</v>
      </c>
      <c r="W3043" t="s">
        <v>72</v>
      </c>
      <c r="X3043"/>
      <c r="Y3043" t="s">
        <v>240</v>
      </c>
      <c r="Z3043" s="43" t="str">
        <f>Raw_data[[#This Row],[Month]]&amp;Raw_data[[#This Row],[Locations]]&amp;Raw_data[[#This Row],[Looker2]]</f>
        <v>45292Dallas Ft WorthRTC</v>
      </c>
      <c r="AA3043" s="44" t="str">
        <f>IFERROR(VLOOKUP(Raw_data[[#This Row],[Description]],'LU Table'!$A$1:$B$50,2,0),"")</f>
        <v>RTC</v>
      </c>
      <c r="AB3043" s="44" t="str">
        <f>TRIM(MID(Raw_data[[#This Row],[Location]],LEN("Positive Recovery- ")+1,LEN(Raw_data[[#This Row],[Location]])))</f>
        <v>Dallas Ft Worth</v>
      </c>
      <c r="AC3043" s="45">
        <f t="shared" si="48"/>
        <v>45292</v>
      </c>
      <c r="AD3043" s="44" t="str">
        <f>VLOOKUP(Raw_data[[#This Row],[Locations]]&amp;Raw_data[[#This Row],[Looker2]],Category!A:E,5,0)</f>
        <v>Company Owned</v>
      </c>
      <c r="AE3043" s="44" t="str">
        <f>Raw_data[[#This Row],[Locations]]&amp;Raw_data[[#This Row],[Looker2]]</f>
        <v>Dallas Ft WorthRTC</v>
      </c>
    </row>
    <row r="3044" spans="1:31">
      <c r="A3044" s="15">
        <v>45323</v>
      </c>
      <c r="B3044" s="15">
        <v>45320</v>
      </c>
      <c r="C3044" t="s">
        <v>9</v>
      </c>
      <c r="D3044">
        <v>209729</v>
      </c>
      <c r="E3044" t="s">
        <v>1118</v>
      </c>
      <c r="F3044" t="s">
        <v>351</v>
      </c>
      <c r="G3044" t="s">
        <v>1119</v>
      </c>
      <c r="H3044" t="s">
        <v>164</v>
      </c>
      <c r="I3044" t="s">
        <v>232</v>
      </c>
      <c r="J3044" t="s">
        <v>88</v>
      </c>
      <c r="K3044" t="s">
        <v>16</v>
      </c>
      <c r="L3044" t="s">
        <v>130</v>
      </c>
      <c r="M3044">
        <v>1</v>
      </c>
      <c r="N3044" s="47">
        <v>400</v>
      </c>
      <c r="O3044" s="47">
        <v>0</v>
      </c>
      <c r="P3044" s="47">
        <v>0</v>
      </c>
      <c r="Q3044" s="47">
        <v>0</v>
      </c>
      <c r="R3044" s="47">
        <v>0</v>
      </c>
      <c r="S3044" s="47">
        <v>400</v>
      </c>
      <c r="T3044" s="47">
        <v>360</v>
      </c>
      <c r="U3044" s="47">
        <v>360</v>
      </c>
      <c r="V3044" t="s">
        <v>71</v>
      </c>
      <c r="W3044" t="s">
        <v>72</v>
      </c>
      <c r="X3044"/>
      <c r="Y3044" t="s">
        <v>240</v>
      </c>
      <c r="Z3044" s="43" t="str">
        <f>Raw_data[[#This Row],[Month]]&amp;Raw_data[[#This Row],[Locations]]&amp;Raw_data[[#This Row],[Looker2]]</f>
        <v>45292Garden OaksRTC</v>
      </c>
      <c r="AA3044" s="44" t="str">
        <f>IFERROR(VLOOKUP(Raw_data[[#This Row],[Description]],'LU Table'!$A$1:$B$50,2,0),"")</f>
        <v>RTC</v>
      </c>
      <c r="AB3044" s="44" t="str">
        <f>TRIM(MID(Raw_data[[#This Row],[Location]],LEN("Positive Recovery- ")+1,LEN(Raw_data[[#This Row],[Location]])))</f>
        <v>Garden Oaks</v>
      </c>
      <c r="AC3044" s="45">
        <f t="shared" si="48"/>
        <v>45292</v>
      </c>
      <c r="AD3044" s="44" t="str">
        <f>VLOOKUP(Raw_data[[#This Row],[Locations]]&amp;Raw_data[[#This Row],[Looker2]],Category!A:E,5,0)</f>
        <v>Company Owned</v>
      </c>
      <c r="AE3044" s="44" t="str">
        <f>Raw_data[[#This Row],[Locations]]&amp;Raw_data[[#This Row],[Looker2]]</f>
        <v>Garden OaksRTC</v>
      </c>
    </row>
    <row r="3045" spans="1:31">
      <c r="A3045" s="15">
        <v>45323</v>
      </c>
      <c r="B3045" s="15">
        <v>45320</v>
      </c>
      <c r="C3045" t="s">
        <v>9</v>
      </c>
      <c r="D3045">
        <v>209730</v>
      </c>
      <c r="E3045" t="s">
        <v>997</v>
      </c>
      <c r="F3045" t="s">
        <v>351</v>
      </c>
      <c r="G3045" t="s">
        <v>408</v>
      </c>
      <c r="H3045" t="s">
        <v>151</v>
      </c>
      <c r="I3045" t="s">
        <v>232</v>
      </c>
      <c r="J3045" t="s">
        <v>806</v>
      </c>
      <c r="K3045" t="s">
        <v>107</v>
      </c>
      <c r="L3045" t="s">
        <v>130</v>
      </c>
      <c r="M3045">
        <v>1</v>
      </c>
      <c r="N3045" s="47">
        <v>470</v>
      </c>
      <c r="O3045" s="47">
        <v>0</v>
      </c>
      <c r="P3045" s="47">
        <v>0</v>
      </c>
      <c r="Q3045" s="47">
        <v>0</v>
      </c>
      <c r="R3045" s="47">
        <v>0</v>
      </c>
      <c r="S3045" s="47">
        <v>470</v>
      </c>
      <c r="T3045" s="47">
        <v>423</v>
      </c>
      <c r="U3045" s="47">
        <v>423</v>
      </c>
      <c r="V3045" t="s">
        <v>71</v>
      </c>
      <c r="W3045" t="s">
        <v>72</v>
      </c>
      <c r="X3045"/>
      <c r="Y3045" t="s">
        <v>240</v>
      </c>
      <c r="Z3045" s="43" t="str">
        <f>Raw_data[[#This Row],[Month]]&amp;Raw_data[[#This Row],[Locations]]&amp;Raw_data[[#This Row],[Looker2]]</f>
        <v>45292Dallas Ft WorthRTC</v>
      </c>
      <c r="AA3045" s="44" t="str">
        <f>IFERROR(VLOOKUP(Raw_data[[#This Row],[Description]],'LU Table'!$A$1:$B$50,2,0),"")</f>
        <v>RTC</v>
      </c>
      <c r="AB3045" s="44" t="str">
        <f>TRIM(MID(Raw_data[[#This Row],[Location]],LEN("Positive Recovery- ")+1,LEN(Raw_data[[#This Row],[Location]])))</f>
        <v>Dallas Ft Worth</v>
      </c>
      <c r="AC3045" s="45">
        <f t="shared" si="48"/>
        <v>45292</v>
      </c>
      <c r="AD3045" s="44" t="str">
        <f>VLOOKUP(Raw_data[[#This Row],[Locations]]&amp;Raw_data[[#This Row],[Looker2]],Category!A:E,5,0)</f>
        <v>Company Owned</v>
      </c>
      <c r="AE3045" s="44" t="str">
        <f>Raw_data[[#This Row],[Locations]]&amp;Raw_data[[#This Row],[Looker2]]</f>
        <v>Dallas Ft WorthRTC</v>
      </c>
    </row>
    <row r="3046" spans="1:31">
      <c r="A3046" s="15">
        <v>45323</v>
      </c>
      <c r="B3046" s="15">
        <v>45320</v>
      </c>
      <c r="C3046" t="s">
        <v>9</v>
      </c>
      <c r="D3046">
        <v>209732</v>
      </c>
      <c r="E3046" t="s">
        <v>969</v>
      </c>
      <c r="F3046" t="s">
        <v>307</v>
      </c>
      <c r="G3046" t="s">
        <v>276</v>
      </c>
      <c r="H3046" t="s">
        <v>173</v>
      </c>
      <c r="I3046" t="s">
        <v>232</v>
      </c>
      <c r="J3046" t="s">
        <v>96</v>
      </c>
      <c r="K3046" t="s">
        <v>107</v>
      </c>
      <c r="L3046" t="s">
        <v>130</v>
      </c>
      <c r="M3046">
        <v>1</v>
      </c>
      <c r="N3046" s="47">
        <v>364</v>
      </c>
      <c r="O3046" s="47">
        <v>0</v>
      </c>
      <c r="P3046" s="47">
        <v>0</v>
      </c>
      <c r="Q3046" s="47">
        <v>0</v>
      </c>
      <c r="R3046" s="47">
        <v>0</v>
      </c>
      <c r="S3046" s="47">
        <v>364</v>
      </c>
      <c r="T3046" s="47">
        <v>327.60000000000002</v>
      </c>
      <c r="U3046" s="47">
        <v>327.60000000000002</v>
      </c>
      <c r="V3046" t="s">
        <v>71</v>
      </c>
      <c r="W3046" t="s">
        <v>72</v>
      </c>
      <c r="X3046"/>
      <c r="Y3046" t="s">
        <v>240</v>
      </c>
      <c r="Z3046" s="43" t="str">
        <f>Raw_data[[#This Row],[Month]]&amp;Raw_data[[#This Row],[Locations]]&amp;Raw_data[[#This Row],[Looker2]]</f>
        <v>45292Dallas Ft WorthRTC</v>
      </c>
      <c r="AA3046" s="44" t="str">
        <f>IFERROR(VLOOKUP(Raw_data[[#This Row],[Description]],'LU Table'!$A$1:$B$50,2,0),"")</f>
        <v>RTC</v>
      </c>
      <c r="AB3046" s="44" t="str">
        <f>TRIM(MID(Raw_data[[#This Row],[Location]],LEN("Positive Recovery- ")+1,LEN(Raw_data[[#This Row],[Location]])))</f>
        <v>Dallas Ft Worth</v>
      </c>
      <c r="AC3046" s="45">
        <f t="shared" si="48"/>
        <v>45292</v>
      </c>
      <c r="AD3046" s="44" t="str">
        <f>VLOOKUP(Raw_data[[#This Row],[Locations]]&amp;Raw_data[[#This Row],[Looker2]],Category!A:E,5,0)</f>
        <v>Company Owned</v>
      </c>
      <c r="AE3046" s="44" t="str">
        <f>Raw_data[[#This Row],[Locations]]&amp;Raw_data[[#This Row],[Looker2]]</f>
        <v>Dallas Ft WorthRTC</v>
      </c>
    </row>
    <row r="3047" spans="1:31">
      <c r="A3047" s="15">
        <v>45323</v>
      </c>
      <c r="B3047" s="15">
        <v>45320</v>
      </c>
      <c r="C3047" t="s">
        <v>9</v>
      </c>
      <c r="D3047">
        <v>209733</v>
      </c>
      <c r="E3047" t="s">
        <v>1079</v>
      </c>
      <c r="F3047" t="s">
        <v>1080</v>
      </c>
      <c r="G3047" t="s">
        <v>1081</v>
      </c>
      <c r="H3047" t="s">
        <v>154</v>
      </c>
      <c r="I3047" t="s">
        <v>232</v>
      </c>
      <c r="J3047" t="s">
        <v>93</v>
      </c>
      <c r="K3047" t="s">
        <v>107</v>
      </c>
      <c r="L3047" t="s">
        <v>131</v>
      </c>
      <c r="M3047">
        <v>1</v>
      </c>
      <c r="N3047" s="47">
        <v>530</v>
      </c>
      <c r="O3047" s="47">
        <v>0</v>
      </c>
      <c r="P3047" s="47">
        <v>0</v>
      </c>
      <c r="Q3047" s="47">
        <v>0</v>
      </c>
      <c r="R3047" s="47">
        <v>0</v>
      </c>
      <c r="S3047" s="47">
        <v>530</v>
      </c>
      <c r="T3047" s="47">
        <v>477</v>
      </c>
      <c r="U3047" s="47">
        <v>477</v>
      </c>
      <c r="V3047" t="s">
        <v>71</v>
      </c>
      <c r="W3047" t="s">
        <v>72</v>
      </c>
      <c r="X3047"/>
      <c r="Y3047" t="s">
        <v>240</v>
      </c>
      <c r="Z3047" s="43" t="str">
        <f>Raw_data[[#This Row],[Month]]&amp;Raw_data[[#This Row],[Locations]]&amp;Raw_data[[#This Row],[Looker2]]</f>
        <v>45292Dallas Ft WorthRTC</v>
      </c>
      <c r="AA3047" s="44" t="str">
        <f>IFERROR(VLOOKUP(Raw_data[[#This Row],[Description]],'LU Table'!$A$1:$B$50,2,0),"")</f>
        <v>RTC</v>
      </c>
      <c r="AB3047" s="44" t="str">
        <f>TRIM(MID(Raw_data[[#This Row],[Location]],LEN("Positive Recovery- ")+1,LEN(Raw_data[[#This Row],[Location]])))</f>
        <v>Dallas Ft Worth</v>
      </c>
      <c r="AC3047" s="45">
        <f t="shared" si="48"/>
        <v>45292</v>
      </c>
      <c r="AD3047" s="44" t="str">
        <f>VLOOKUP(Raw_data[[#This Row],[Locations]]&amp;Raw_data[[#This Row],[Looker2]],Category!A:E,5,0)</f>
        <v>Company Owned</v>
      </c>
      <c r="AE3047" s="44" t="str">
        <f>Raw_data[[#This Row],[Locations]]&amp;Raw_data[[#This Row],[Looker2]]</f>
        <v>Dallas Ft WorthRTC</v>
      </c>
    </row>
    <row r="3048" spans="1:31">
      <c r="A3048" s="15">
        <v>45323</v>
      </c>
      <c r="B3048" s="15">
        <v>45320</v>
      </c>
      <c r="C3048" t="s">
        <v>9</v>
      </c>
      <c r="D3048">
        <v>209734</v>
      </c>
      <c r="E3048" t="s">
        <v>695</v>
      </c>
      <c r="F3048" t="s">
        <v>1120</v>
      </c>
      <c r="G3048" t="s">
        <v>696</v>
      </c>
      <c r="H3048" t="s">
        <v>151</v>
      </c>
      <c r="I3048" t="s">
        <v>232</v>
      </c>
      <c r="J3048" t="s">
        <v>87</v>
      </c>
      <c r="K3048" t="s">
        <v>57</v>
      </c>
      <c r="L3048" t="s">
        <v>130</v>
      </c>
      <c r="M3048">
        <v>1</v>
      </c>
      <c r="N3048" s="47">
        <v>470</v>
      </c>
      <c r="O3048" s="47">
        <v>0</v>
      </c>
      <c r="P3048" s="47">
        <v>0</v>
      </c>
      <c r="Q3048" s="47">
        <v>0</v>
      </c>
      <c r="R3048" s="47">
        <v>0</v>
      </c>
      <c r="S3048" s="47">
        <v>470</v>
      </c>
      <c r="T3048" s="47">
        <v>423</v>
      </c>
      <c r="U3048" s="47">
        <v>423</v>
      </c>
      <c r="V3048" t="s">
        <v>71</v>
      </c>
      <c r="W3048" t="s">
        <v>72</v>
      </c>
      <c r="X3048"/>
      <c r="Y3048" t="s">
        <v>240</v>
      </c>
      <c r="Z3048" s="43" t="str">
        <f>Raw_data[[#This Row],[Month]]&amp;Raw_data[[#This Row],[Locations]]&amp;Raw_data[[#This Row],[Looker2]]</f>
        <v>45292Hill CountryRTC</v>
      </c>
      <c r="AA3048" s="44" t="str">
        <f>IFERROR(VLOOKUP(Raw_data[[#This Row],[Description]],'LU Table'!$A$1:$B$50,2,0),"")</f>
        <v>RTC</v>
      </c>
      <c r="AB3048" s="44" t="str">
        <f>TRIM(MID(Raw_data[[#This Row],[Location]],LEN("Positive Recovery- ")+1,LEN(Raw_data[[#This Row],[Location]])))</f>
        <v>Hill Country</v>
      </c>
      <c r="AC3048" s="45">
        <f t="shared" si="48"/>
        <v>45292</v>
      </c>
      <c r="AD3048" s="44" t="str">
        <f>VLOOKUP(Raw_data[[#This Row],[Locations]]&amp;Raw_data[[#This Row],[Looker2]],Category!A:E,5,0)</f>
        <v>Company Owned</v>
      </c>
      <c r="AE3048" s="44" t="str">
        <f>Raw_data[[#This Row],[Locations]]&amp;Raw_data[[#This Row],[Looker2]]</f>
        <v>Hill CountryRTC</v>
      </c>
    </row>
    <row r="3049" spans="1:31">
      <c r="A3049" s="15">
        <v>45323</v>
      </c>
      <c r="B3049" s="15">
        <v>45320</v>
      </c>
      <c r="C3049" t="s">
        <v>9</v>
      </c>
      <c r="D3049">
        <v>209735</v>
      </c>
      <c r="E3049" t="s">
        <v>1006</v>
      </c>
      <c r="F3049" t="s">
        <v>362</v>
      </c>
      <c r="G3049" t="s">
        <v>728</v>
      </c>
      <c r="H3049" t="s">
        <v>151</v>
      </c>
      <c r="I3049" t="s">
        <v>232</v>
      </c>
      <c r="J3049" t="s">
        <v>87</v>
      </c>
      <c r="K3049" t="s">
        <v>57</v>
      </c>
      <c r="L3049" t="s">
        <v>131</v>
      </c>
      <c r="M3049">
        <v>1</v>
      </c>
      <c r="N3049" s="47">
        <v>470</v>
      </c>
      <c r="O3049" s="47">
        <v>0</v>
      </c>
      <c r="P3049" s="47">
        <v>0</v>
      </c>
      <c r="Q3049" s="47">
        <v>0</v>
      </c>
      <c r="R3049" s="47">
        <v>0</v>
      </c>
      <c r="S3049" s="47">
        <v>470</v>
      </c>
      <c r="T3049" s="47">
        <v>423</v>
      </c>
      <c r="U3049" s="47">
        <v>423</v>
      </c>
      <c r="V3049" t="s">
        <v>71</v>
      </c>
      <c r="W3049" t="s">
        <v>72</v>
      </c>
      <c r="X3049"/>
      <c r="Y3049" t="s">
        <v>240</v>
      </c>
      <c r="Z3049" s="43" t="str">
        <f>Raw_data[[#This Row],[Month]]&amp;Raw_data[[#This Row],[Locations]]&amp;Raw_data[[#This Row],[Looker2]]</f>
        <v>45292Hill CountryRTC</v>
      </c>
      <c r="AA3049" s="44" t="str">
        <f>IFERROR(VLOOKUP(Raw_data[[#This Row],[Description]],'LU Table'!$A$1:$B$50,2,0),"")</f>
        <v>RTC</v>
      </c>
      <c r="AB3049" s="44" t="str">
        <f>TRIM(MID(Raw_data[[#This Row],[Location]],LEN("Positive Recovery- ")+1,LEN(Raw_data[[#This Row],[Location]])))</f>
        <v>Hill Country</v>
      </c>
      <c r="AC3049" s="45">
        <f t="shared" si="48"/>
        <v>45292</v>
      </c>
      <c r="AD3049" s="44" t="str">
        <f>VLOOKUP(Raw_data[[#This Row],[Locations]]&amp;Raw_data[[#This Row],[Looker2]],Category!A:E,5,0)</f>
        <v>Company Owned</v>
      </c>
      <c r="AE3049" s="44" t="str">
        <f>Raw_data[[#This Row],[Locations]]&amp;Raw_data[[#This Row],[Looker2]]</f>
        <v>Hill CountryRTC</v>
      </c>
    </row>
    <row r="3050" spans="1:31">
      <c r="A3050" s="15">
        <v>45323</v>
      </c>
      <c r="B3050" s="15">
        <v>45320</v>
      </c>
      <c r="C3050" t="s">
        <v>9</v>
      </c>
      <c r="D3050">
        <v>209736</v>
      </c>
      <c r="E3050" t="s">
        <v>1123</v>
      </c>
      <c r="F3050" t="s">
        <v>1124</v>
      </c>
      <c r="G3050" t="s">
        <v>632</v>
      </c>
      <c r="H3050" t="s">
        <v>151</v>
      </c>
      <c r="I3050" t="s">
        <v>232</v>
      </c>
      <c r="J3050" t="s">
        <v>17</v>
      </c>
      <c r="K3050" t="s">
        <v>16</v>
      </c>
      <c r="L3050" t="s">
        <v>131</v>
      </c>
      <c r="M3050">
        <v>1</v>
      </c>
      <c r="N3050" s="47">
        <v>400</v>
      </c>
      <c r="O3050" s="47">
        <v>0</v>
      </c>
      <c r="P3050" s="47">
        <v>0</v>
      </c>
      <c r="Q3050" s="47">
        <v>0</v>
      </c>
      <c r="R3050" s="47">
        <v>0</v>
      </c>
      <c r="S3050" s="47">
        <v>0</v>
      </c>
      <c r="T3050" s="47">
        <v>400</v>
      </c>
      <c r="U3050" s="47">
        <v>0</v>
      </c>
      <c r="V3050" t="s">
        <v>71</v>
      </c>
      <c r="W3050" t="s">
        <v>72</v>
      </c>
      <c r="X3050"/>
      <c r="Y3050" t="s">
        <v>240</v>
      </c>
      <c r="Z3050" s="43" t="str">
        <f>Raw_data[[#This Row],[Month]]&amp;Raw_data[[#This Row],[Locations]]&amp;Raw_data[[#This Row],[Looker2]]</f>
        <v>45292Garden OaksRTC</v>
      </c>
      <c r="AA3050" s="44" t="str">
        <f>IFERROR(VLOOKUP(Raw_data[[#This Row],[Description]],'LU Table'!$A$1:$B$50,2,0),"")</f>
        <v>RTC</v>
      </c>
      <c r="AB3050" s="44" t="str">
        <f>TRIM(MID(Raw_data[[#This Row],[Location]],LEN("Positive Recovery- ")+1,LEN(Raw_data[[#This Row],[Location]])))</f>
        <v>Garden Oaks</v>
      </c>
      <c r="AC3050" s="45">
        <f t="shared" si="48"/>
        <v>45292</v>
      </c>
      <c r="AD3050" s="44" t="str">
        <f>VLOOKUP(Raw_data[[#This Row],[Locations]]&amp;Raw_data[[#This Row],[Looker2]],Category!A:E,5,0)</f>
        <v>Company Owned</v>
      </c>
      <c r="AE3050" s="44" t="str">
        <f>Raw_data[[#This Row],[Locations]]&amp;Raw_data[[#This Row],[Looker2]]</f>
        <v>Garden OaksRTC</v>
      </c>
    </row>
    <row r="3051" spans="1:31">
      <c r="A3051" s="15">
        <v>45323</v>
      </c>
      <c r="B3051" s="15">
        <v>45320</v>
      </c>
      <c r="C3051" t="s">
        <v>9</v>
      </c>
      <c r="D3051">
        <v>209738</v>
      </c>
      <c r="E3051" t="s">
        <v>712</v>
      </c>
      <c r="F3051" t="s">
        <v>713</v>
      </c>
      <c r="G3051" t="s">
        <v>353</v>
      </c>
      <c r="H3051" t="s">
        <v>154</v>
      </c>
      <c r="I3051" t="s">
        <v>232</v>
      </c>
      <c r="J3051" t="s">
        <v>93</v>
      </c>
      <c r="K3051" t="s">
        <v>107</v>
      </c>
      <c r="L3051" t="s">
        <v>130</v>
      </c>
      <c r="M3051">
        <v>1</v>
      </c>
      <c r="N3051" s="47">
        <v>530</v>
      </c>
      <c r="O3051" s="47">
        <v>0</v>
      </c>
      <c r="P3051" s="47">
        <v>0</v>
      </c>
      <c r="Q3051" s="47">
        <v>0</v>
      </c>
      <c r="R3051" s="47">
        <v>0</v>
      </c>
      <c r="S3051" s="47">
        <v>0</v>
      </c>
      <c r="T3051" s="47">
        <v>477</v>
      </c>
      <c r="U3051" s="47">
        <v>-53</v>
      </c>
      <c r="V3051" t="s">
        <v>71</v>
      </c>
      <c r="W3051" t="s">
        <v>72</v>
      </c>
      <c r="X3051"/>
      <c r="Y3051" t="s">
        <v>240</v>
      </c>
      <c r="Z3051" s="43" t="str">
        <f>Raw_data[[#This Row],[Month]]&amp;Raw_data[[#This Row],[Locations]]&amp;Raw_data[[#This Row],[Looker2]]</f>
        <v>45292Dallas Ft WorthRTC</v>
      </c>
      <c r="AA3051" s="44" t="str">
        <f>IFERROR(VLOOKUP(Raw_data[[#This Row],[Description]],'LU Table'!$A$1:$B$50,2,0),"")</f>
        <v>RTC</v>
      </c>
      <c r="AB3051" s="44" t="str">
        <f>TRIM(MID(Raw_data[[#This Row],[Location]],LEN("Positive Recovery- ")+1,LEN(Raw_data[[#This Row],[Location]])))</f>
        <v>Dallas Ft Worth</v>
      </c>
      <c r="AC3051" s="45">
        <f t="shared" si="48"/>
        <v>45292</v>
      </c>
      <c r="AD3051" s="44" t="str">
        <f>VLOOKUP(Raw_data[[#This Row],[Locations]]&amp;Raw_data[[#This Row],[Looker2]],Category!A:E,5,0)</f>
        <v>Company Owned</v>
      </c>
      <c r="AE3051" s="44" t="str">
        <f>Raw_data[[#This Row],[Locations]]&amp;Raw_data[[#This Row],[Looker2]]</f>
        <v>Dallas Ft WorthRTC</v>
      </c>
    </row>
    <row r="3052" spans="1:31">
      <c r="A3052" s="15">
        <v>45323</v>
      </c>
      <c r="B3052" s="15">
        <v>45320</v>
      </c>
      <c r="C3052" t="s">
        <v>9</v>
      </c>
      <c r="D3052">
        <v>209739</v>
      </c>
      <c r="E3052" t="s">
        <v>759</v>
      </c>
      <c r="F3052" t="s">
        <v>760</v>
      </c>
      <c r="G3052" t="s">
        <v>761</v>
      </c>
      <c r="H3052" t="s">
        <v>151</v>
      </c>
      <c r="I3052" t="s">
        <v>232</v>
      </c>
      <c r="J3052" t="s">
        <v>931</v>
      </c>
      <c r="K3052" t="s">
        <v>107</v>
      </c>
      <c r="L3052" t="s">
        <v>130</v>
      </c>
      <c r="M3052">
        <v>1</v>
      </c>
      <c r="N3052" s="47">
        <v>520</v>
      </c>
      <c r="O3052" s="47">
        <v>0</v>
      </c>
      <c r="P3052" s="47">
        <v>0</v>
      </c>
      <c r="Q3052" s="47">
        <v>0</v>
      </c>
      <c r="R3052" s="47">
        <v>0</v>
      </c>
      <c r="S3052" s="47">
        <v>520</v>
      </c>
      <c r="T3052" s="47">
        <v>468</v>
      </c>
      <c r="U3052" s="47">
        <v>468</v>
      </c>
      <c r="V3052" t="s">
        <v>71</v>
      </c>
      <c r="W3052" t="s">
        <v>72</v>
      </c>
      <c r="X3052"/>
      <c r="Y3052" t="s">
        <v>240</v>
      </c>
      <c r="Z3052" s="43" t="str">
        <f>Raw_data[[#This Row],[Month]]&amp;Raw_data[[#This Row],[Locations]]&amp;Raw_data[[#This Row],[Looker2]]</f>
        <v>45292Dallas Ft WorthRTC</v>
      </c>
      <c r="AA3052" s="44" t="str">
        <f>IFERROR(VLOOKUP(Raw_data[[#This Row],[Description]],'LU Table'!$A$1:$B$50,2,0),"")</f>
        <v>RTC</v>
      </c>
      <c r="AB3052" s="44" t="str">
        <f>TRIM(MID(Raw_data[[#This Row],[Location]],LEN("Positive Recovery- ")+1,LEN(Raw_data[[#This Row],[Location]])))</f>
        <v>Dallas Ft Worth</v>
      </c>
      <c r="AC3052" s="45">
        <f t="shared" si="48"/>
        <v>45292</v>
      </c>
      <c r="AD3052" s="44" t="str">
        <f>VLOOKUP(Raw_data[[#This Row],[Locations]]&amp;Raw_data[[#This Row],[Looker2]],Category!A:E,5,0)</f>
        <v>Company Owned</v>
      </c>
      <c r="AE3052" s="44" t="str">
        <f>Raw_data[[#This Row],[Locations]]&amp;Raw_data[[#This Row],[Looker2]]</f>
        <v>Dallas Ft WorthRTC</v>
      </c>
    </row>
    <row r="3053" spans="1:31">
      <c r="A3053" s="15">
        <v>45323</v>
      </c>
      <c r="B3053" s="15">
        <v>45320</v>
      </c>
      <c r="C3053" t="s">
        <v>9</v>
      </c>
      <c r="D3053">
        <v>209740</v>
      </c>
      <c r="E3053" t="s">
        <v>1194</v>
      </c>
      <c r="F3053" t="s">
        <v>332</v>
      </c>
      <c r="G3053" t="s">
        <v>1195</v>
      </c>
      <c r="H3053" t="s">
        <v>155</v>
      </c>
      <c r="I3053" t="s">
        <v>232</v>
      </c>
      <c r="J3053" t="s">
        <v>94</v>
      </c>
      <c r="K3053" t="s">
        <v>16</v>
      </c>
      <c r="L3053" t="s">
        <v>130</v>
      </c>
      <c r="M3053">
        <v>1</v>
      </c>
      <c r="N3053" s="47">
        <v>610</v>
      </c>
      <c r="O3053" s="47">
        <v>0</v>
      </c>
      <c r="P3053" s="47">
        <v>0</v>
      </c>
      <c r="Q3053" s="47">
        <v>0</v>
      </c>
      <c r="R3053" s="47">
        <v>0</v>
      </c>
      <c r="S3053" s="47">
        <v>610</v>
      </c>
      <c r="T3053" s="47">
        <v>549</v>
      </c>
      <c r="U3053" s="47">
        <v>549</v>
      </c>
      <c r="V3053" t="s">
        <v>71</v>
      </c>
      <c r="W3053" t="s">
        <v>72</v>
      </c>
      <c r="X3053"/>
      <c r="Y3053" t="s">
        <v>240</v>
      </c>
      <c r="Z3053" s="43" t="str">
        <f>Raw_data[[#This Row],[Month]]&amp;Raw_data[[#This Row],[Locations]]&amp;Raw_data[[#This Row],[Looker2]]</f>
        <v>45292Garden OaksDetox</v>
      </c>
      <c r="AA3053" s="44" t="str">
        <f>IFERROR(VLOOKUP(Raw_data[[#This Row],[Description]],'LU Table'!$A$1:$B$50,2,0),"")</f>
        <v>Detox</v>
      </c>
      <c r="AB3053" s="44" t="str">
        <f>TRIM(MID(Raw_data[[#This Row],[Location]],LEN("Positive Recovery- ")+1,LEN(Raw_data[[#This Row],[Location]])))</f>
        <v>Garden Oaks</v>
      </c>
      <c r="AC3053" s="45">
        <f t="shared" si="48"/>
        <v>45292</v>
      </c>
      <c r="AD3053" s="44" t="str">
        <f>VLOOKUP(Raw_data[[#This Row],[Locations]]&amp;Raw_data[[#This Row],[Looker2]],Category!A:E,5,0)</f>
        <v>Company Owned</v>
      </c>
      <c r="AE3053" s="44" t="str">
        <f>Raw_data[[#This Row],[Locations]]&amp;Raw_data[[#This Row],[Looker2]]</f>
        <v>Garden OaksDetox</v>
      </c>
    </row>
    <row r="3054" spans="1:31">
      <c r="A3054" s="15">
        <v>45323</v>
      </c>
      <c r="B3054" s="15">
        <v>45320</v>
      </c>
      <c r="C3054" t="s">
        <v>9</v>
      </c>
      <c r="D3054">
        <v>209741</v>
      </c>
      <c r="E3054" t="s">
        <v>1196</v>
      </c>
      <c r="F3054" t="s">
        <v>475</v>
      </c>
      <c r="G3054" t="s">
        <v>298</v>
      </c>
      <c r="H3054" t="s">
        <v>151</v>
      </c>
      <c r="I3054" t="s">
        <v>232</v>
      </c>
      <c r="J3054" t="s">
        <v>95</v>
      </c>
      <c r="K3054" t="s">
        <v>16</v>
      </c>
      <c r="L3054" t="s">
        <v>131</v>
      </c>
      <c r="M3054">
        <v>1</v>
      </c>
      <c r="N3054" s="47">
        <v>530</v>
      </c>
      <c r="O3054" s="47">
        <v>0</v>
      </c>
      <c r="P3054" s="47">
        <v>0</v>
      </c>
      <c r="Q3054" s="47">
        <v>0</v>
      </c>
      <c r="R3054" s="47">
        <v>0</v>
      </c>
      <c r="S3054" s="47">
        <v>530</v>
      </c>
      <c r="T3054" s="47">
        <v>522</v>
      </c>
      <c r="U3054" s="47">
        <v>522</v>
      </c>
      <c r="V3054" t="s">
        <v>71</v>
      </c>
      <c r="W3054" t="s">
        <v>72</v>
      </c>
      <c r="X3054"/>
      <c r="Y3054" t="s">
        <v>240</v>
      </c>
      <c r="Z3054" s="43" t="str">
        <f>Raw_data[[#This Row],[Month]]&amp;Raw_data[[#This Row],[Locations]]&amp;Raw_data[[#This Row],[Looker2]]</f>
        <v>45292Garden OaksRTC</v>
      </c>
      <c r="AA3054" s="44" t="str">
        <f>IFERROR(VLOOKUP(Raw_data[[#This Row],[Description]],'LU Table'!$A$1:$B$50,2,0),"")</f>
        <v>RTC</v>
      </c>
      <c r="AB3054" s="44" t="str">
        <f>TRIM(MID(Raw_data[[#This Row],[Location]],LEN("Positive Recovery- ")+1,LEN(Raw_data[[#This Row],[Location]])))</f>
        <v>Garden Oaks</v>
      </c>
      <c r="AC3054" s="45">
        <f t="shared" si="48"/>
        <v>45292</v>
      </c>
      <c r="AD3054" s="44" t="str">
        <f>VLOOKUP(Raw_data[[#This Row],[Locations]]&amp;Raw_data[[#This Row],[Looker2]],Category!A:E,5,0)</f>
        <v>Company Owned</v>
      </c>
      <c r="AE3054" s="44" t="str">
        <f>Raw_data[[#This Row],[Locations]]&amp;Raw_data[[#This Row],[Looker2]]</f>
        <v>Garden OaksRTC</v>
      </c>
    </row>
    <row r="3055" spans="1:31">
      <c r="A3055" s="15">
        <v>45323</v>
      </c>
      <c r="B3055" s="15">
        <v>45320</v>
      </c>
      <c r="C3055" t="s">
        <v>9</v>
      </c>
      <c r="D3055">
        <v>209742</v>
      </c>
      <c r="E3055" t="s">
        <v>1197</v>
      </c>
      <c r="F3055" t="s">
        <v>1198</v>
      </c>
      <c r="G3055" t="s">
        <v>630</v>
      </c>
      <c r="H3055" t="s">
        <v>155</v>
      </c>
      <c r="I3055" t="s">
        <v>232</v>
      </c>
      <c r="J3055" t="s">
        <v>89</v>
      </c>
      <c r="K3055" t="s">
        <v>16</v>
      </c>
      <c r="L3055" t="s">
        <v>130</v>
      </c>
      <c r="M3055">
        <v>1</v>
      </c>
      <c r="N3055" s="47">
        <v>600</v>
      </c>
      <c r="O3055" s="47">
        <v>0</v>
      </c>
      <c r="P3055" s="47">
        <v>0</v>
      </c>
      <c r="Q3055" s="47">
        <v>0</v>
      </c>
      <c r="R3055" s="47">
        <v>0</v>
      </c>
      <c r="S3055" s="47">
        <v>600</v>
      </c>
      <c r="T3055" s="47">
        <v>540</v>
      </c>
      <c r="U3055" s="47">
        <v>540</v>
      </c>
      <c r="V3055" t="s">
        <v>71</v>
      </c>
      <c r="W3055" t="s">
        <v>72</v>
      </c>
      <c r="X3055"/>
      <c r="Y3055" t="s">
        <v>240</v>
      </c>
      <c r="Z3055" s="43" t="str">
        <f>Raw_data[[#This Row],[Month]]&amp;Raw_data[[#This Row],[Locations]]&amp;Raw_data[[#This Row],[Looker2]]</f>
        <v>45292Garden OaksDetox</v>
      </c>
      <c r="AA3055" s="44" t="str">
        <f>IFERROR(VLOOKUP(Raw_data[[#This Row],[Description]],'LU Table'!$A$1:$B$50,2,0),"")</f>
        <v>Detox</v>
      </c>
      <c r="AB3055" s="44" t="str">
        <f>TRIM(MID(Raw_data[[#This Row],[Location]],LEN("Positive Recovery- ")+1,LEN(Raw_data[[#This Row],[Location]])))</f>
        <v>Garden Oaks</v>
      </c>
      <c r="AC3055" s="45">
        <f t="shared" si="48"/>
        <v>45292</v>
      </c>
      <c r="AD3055" s="44" t="str">
        <f>VLOOKUP(Raw_data[[#This Row],[Locations]]&amp;Raw_data[[#This Row],[Looker2]],Category!A:E,5,0)</f>
        <v>Company Owned</v>
      </c>
      <c r="AE3055" s="44" t="str">
        <f>Raw_data[[#This Row],[Locations]]&amp;Raw_data[[#This Row],[Looker2]]</f>
        <v>Garden OaksDetox</v>
      </c>
    </row>
    <row r="3056" spans="1:31">
      <c r="A3056" s="15">
        <v>45323</v>
      </c>
      <c r="B3056" s="15">
        <v>45320</v>
      </c>
      <c r="C3056" t="s">
        <v>9</v>
      </c>
      <c r="D3056">
        <v>209845</v>
      </c>
      <c r="E3056" t="s">
        <v>769</v>
      </c>
      <c r="F3056" t="s">
        <v>397</v>
      </c>
      <c r="G3056" t="s">
        <v>770</v>
      </c>
      <c r="H3056" t="s">
        <v>167</v>
      </c>
      <c r="I3056" t="s">
        <v>232</v>
      </c>
      <c r="J3056" t="s">
        <v>91</v>
      </c>
      <c r="K3056" t="s">
        <v>22</v>
      </c>
      <c r="L3056" t="s">
        <v>129</v>
      </c>
      <c r="M3056">
        <v>1</v>
      </c>
      <c r="N3056" s="47">
        <v>320</v>
      </c>
      <c r="O3056" s="47">
        <v>0</v>
      </c>
      <c r="P3056" s="47">
        <v>0</v>
      </c>
      <c r="Q3056" s="47">
        <v>0</v>
      </c>
      <c r="R3056" s="47">
        <v>0</v>
      </c>
      <c r="S3056" s="47">
        <v>320</v>
      </c>
      <c r="T3056" s="47">
        <v>288</v>
      </c>
      <c r="U3056" s="47">
        <v>288</v>
      </c>
      <c r="V3056" t="s">
        <v>71</v>
      </c>
      <c r="W3056" t="s">
        <v>72</v>
      </c>
      <c r="X3056"/>
      <c r="Y3056" t="s">
        <v>240</v>
      </c>
      <c r="Z3056" s="43" t="str">
        <f>Raw_data[[#This Row],[Month]]&amp;Raw_data[[#This Row],[Locations]]&amp;Raw_data[[#This Row],[Looker2]]</f>
        <v>45292AustinPHP</v>
      </c>
      <c r="AA3056" s="44" t="str">
        <f>IFERROR(VLOOKUP(Raw_data[[#This Row],[Description]],'LU Table'!$A$1:$B$50,2,0),"")</f>
        <v>PHP</v>
      </c>
      <c r="AB3056" s="44" t="str">
        <f>TRIM(MID(Raw_data[[#This Row],[Location]],LEN("Positive Recovery- ")+1,LEN(Raw_data[[#This Row],[Location]])))</f>
        <v>Austin</v>
      </c>
      <c r="AC3056" s="45">
        <f t="shared" si="48"/>
        <v>45292</v>
      </c>
      <c r="AD3056" s="44" t="str">
        <f>VLOOKUP(Raw_data[[#This Row],[Locations]]&amp;Raw_data[[#This Row],[Looker2]],Category!A:E,5,0)</f>
        <v>Affiliate</v>
      </c>
      <c r="AE3056" s="44" t="str">
        <f>Raw_data[[#This Row],[Locations]]&amp;Raw_data[[#This Row],[Looker2]]</f>
        <v>AustinPHP</v>
      </c>
    </row>
    <row r="3057" spans="1:31">
      <c r="A3057" s="15">
        <v>45323</v>
      </c>
      <c r="B3057" s="15">
        <v>45320</v>
      </c>
      <c r="C3057" t="s">
        <v>9</v>
      </c>
      <c r="D3057">
        <v>209846</v>
      </c>
      <c r="E3057" t="s">
        <v>801</v>
      </c>
      <c r="F3057" t="s">
        <v>302</v>
      </c>
      <c r="G3057" t="s">
        <v>802</v>
      </c>
      <c r="H3057" t="s">
        <v>159</v>
      </c>
      <c r="I3057"/>
      <c r="J3057" t="s">
        <v>17</v>
      </c>
      <c r="K3057" t="s">
        <v>75</v>
      </c>
      <c r="L3057" t="s">
        <v>128</v>
      </c>
      <c r="M3057">
        <v>1</v>
      </c>
      <c r="N3057" s="47">
        <v>125</v>
      </c>
      <c r="O3057" s="47">
        <v>0</v>
      </c>
      <c r="P3057" s="47">
        <v>0</v>
      </c>
      <c r="Q3057" s="47">
        <v>0</v>
      </c>
      <c r="R3057" s="47">
        <v>0</v>
      </c>
      <c r="S3057" s="47">
        <v>125</v>
      </c>
      <c r="T3057" s="47">
        <v>125</v>
      </c>
      <c r="U3057" s="47">
        <v>125</v>
      </c>
      <c r="V3057" t="s">
        <v>71</v>
      </c>
      <c r="W3057" t="s">
        <v>72</v>
      </c>
      <c r="X3057"/>
      <c r="Y3057" t="s">
        <v>240</v>
      </c>
      <c r="Z3057" s="43" t="str">
        <f>Raw_data[[#This Row],[Month]]&amp;Raw_data[[#This Row],[Locations]]&amp;Raw_data[[#This Row],[Looker2]]</f>
        <v>45292The WoodlandsIOP</v>
      </c>
      <c r="AA3057" s="44" t="str">
        <f>IFERROR(VLOOKUP(Raw_data[[#This Row],[Description]],'LU Table'!$A$1:$B$50,2,0),"")</f>
        <v>IOP</v>
      </c>
      <c r="AB3057" s="44" t="str">
        <f>TRIM(MID(Raw_data[[#This Row],[Location]],LEN("Positive Recovery- ")+1,LEN(Raw_data[[#This Row],[Location]])))</f>
        <v>The Woodlands</v>
      </c>
      <c r="AC3057" s="45">
        <f t="shared" si="48"/>
        <v>45292</v>
      </c>
      <c r="AD3057" s="44" t="str">
        <f>VLOOKUP(Raw_data[[#This Row],[Locations]]&amp;Raw_data[[#This Row],[Looker2]],Category!A:E,5,0)</f>
        <v>Affiliate</v>
      </c>
      <c r="AE3057" s="44" t="str">
        <f>Raw_data[[#This Row],[Locations]]&amp;Raw_data[[#This Row],[Looker2]]</f>
        <v>The WoodlandsIOP</v>
      </c>
    </row>
    <row r="3058" spans="1:31">
      <c r="A3058" s="15">
        <v>45323</v>
      </c>
      <c r="B3058" s="15">
        <v>45320</v>
      </c>
      <c r="C3058" t="s">
        <v>9</v>
      </c>
      <c r="D3058">
        <v>209847</v>
      </c>
      <c r="E3058" t="s">
        <v>943</v>
      </c>
      <c r="F3058" t="s">
        <v>305</v>
      </c>
      <c r="G3058" t="s">
        <v>944</v>
      </c>
      <c r="H3058" t="s">
        <v>159</v>
      </c>
      <c r="I3058" t="s">
        <v>232</v>
      </c>
      <c r="J3058" t="s">
        <v>17</v>
      </c>
      <c r="K3058" t="s">
        <v>22</v>
      </c>
      <c r="L3058" t="s">
        <v>128</v>
      </c>
      <c r="M3058">
        <v>1</v>
      </c>
      <c r="N3058" s="47">
        <v>225</v>
      </c>
      <c r="O3058" s="47">
        <v>0</v>
      </c>
      <c r="P3058" s="47">
        <v>0</v>
      </c>
      <c r="Q3058" s="47">
        <v>0</v>
      </c>
      <c r="R3058" s="47">
        <v>0</v>
      </c>
      <c r="S3058" s="47">
        <v>225</v>
      </c>
      <c r="T3058" s="47">
        <v>225</v>
      </c>
      <c r="U3058" s="47">
        <v>225</v>
      </c>
      <c r="V3058" t="s">
        <v>71</v>
      </c>
      <c r="W3058" t="s">
        <v>72</v>
      </c>
      <c r="X3058"/>
      <c r="Y3058" t="s">
        <v>240</v>
      </c>
      <c r="Z3058" s="43" t="str">
        <f>Raw_data[[#This Row],[Month]]&amp;Raw_data[[#This Row],[Locations]]&amp;Raw_data[[#This Row],[Looker2]]</f>
        <v>45292AustinIOP</v>
      </c>
      <c r="AA3058" s="44" t="str">
        <f>IFERROR(VLOOKUP(Raw_data[[#This Row],[Description]],'LU Table'!$A$1:$B$50,2,0),"")</f>
        <v>IOP</v>
      </c>
      <c r="AB3058" s="44" t="str">
        <f>TRIM(MID(Raw_data[[#This Row],[Location]],LEN("Positive Recovery- ")+1,LEN(Raw_data[[#This Row],[Location]])))</f>
        <v>Austin</v>
      </c>
      <c r="AC3058" s="45">
        <f t="shared" si="48"/>
        <v>45292</v>
      </c>
      <c r="AD3058" s="44" t="str">
        <f>VLOOKUP(Raw_data[[#This Row],[Locations]]&amp;Raw_data[[#This Row],[Looker2]],Category!A:E,5,0)</f>
        <v>Affiliate</v>
      </c>
      <c r="AE3058" s="44" t="str">
        <f>Raw_data[[#This Row],[Locations]]&amp;Raw_data[[#This Row],[Looker2]]</f>
        <v>AustinIOP</v>
      </c>
    </row>
    <row r="3059" spans="1:31">
      <c r="A3059" s="15">
        <v>45323</v>
      </c>
      <c r="B3059" s="15">
        <v>45320</v>
      </c>
      <c r="C3059" t="s">
        <v>9</v>
      </c>
      <c r="D3059">
        <v>209848</v>
      </c>
      <c r="E3059" t="s">
        <v>947</v>
      </c>
      <c r="F3059" t="s">
        <v>267</v>
      </c>
      <c r="G3059" t="s">
        <v>948</v>
      </c>
      <c r="H3059" t="s">
        <v>158</v>
      </c>
      <c r="I3059" t="s">
        <v>232</v>
      </c>
      <c r="J3059" t="s">
        <v>88</v>
      </c>
      <c r="K3059" t="s">
        <v>22</v>
      </c>
      <c r="L3059" t="s">
        <v>128</v>
      </c>
      <c r="M3059">
        <v>1</v>
      </c>
      <c r="N3059" s="47">
        <v>250</v>
      </c>
      <c r="O3059" s="47">
        <v>0</v>
      </c>
      <c r="P3059" s="47">
        <v>0</v>
      </c>
      <c r="Q3059" s="47">
        <v>0</v>
      </c>
      <c r="R3059" s="47">
        <v>0</v>
      </c>
      <c r="S3059" s="47">
        <v>250</v>
      </c>
      <c r="T3059" s="47">
        <v>225</v>
      </c>
      <c r="U3059" s="47">
        <v>225</v>
      </c>
      <c r="V3059" t="s">
        <v>71</v>
      </c>
      <c r="W3059" t="s">
        <v>72</v>
      </c>
      <c r="X3059"/>
      <c r="Y3059" t="s">
        <v>240</v>
      </c>
      <c r="Z3059" s="43" t="str">
        <f>Raw_data[[#This Row],[Month]]&amp;Raw_data[[#This Row],[Locations]]&amp;Raw_data[[#This Row],[Looker2]]</f>
        <v>45292AustinIOP</v>
      </c>
      <c r="AA3059" s="44" t="str">
        <f>IFERROR(VLOOKUP(Raw_data[[#This Row],[Description]],'LU Table'!$A$1:$B$50,2,0),"")</f>
        <v>IOP</v>
      </c>
      <c r="AB3059" s="44" t="str">
        <f>TRIM(MID(Raw_data[[#This Row],[Location]],LEN("Positive Recovery- ")+1,LEN(Raw_data[[#This Row],[Location]])))</f>
        <v>Austin</v>
      </c>
      <c r="AC3059" s="45">
        <f t="shared" si="48"/>
        <v>45292</v>
      </c>
      <c r="AD3059" s="44" t="str">
        <f>VLOOKUP(Raw_data[[#This Row],[Locations]]&amp;Raw_data[[#This Row],[Looker2]],Category!A:E,5,0)</f>
        <v>Affiliate</v>
      </c>
      <c r="AE3059" s="44" t="str">
        <f>Raw_data[[#This Row],[Locations]]&amp;Raw_data[[#This Row],[Looker2]]</f>
        <v>AustinIOP</v>
      </c>
    </row>
    <row r="3060" spans="1:31">
      <c r="A3060" s="15">
        <v>45323</v>
      </c>
      <c r="B3060" s="15">
        <v>45320</v>
      </c>
      <c r="C3060" t="s">
        <v>9</v>
      </c>
      <c r="D3060">
        <v>209849</v>
      </c>
      <c r="E3060" t="s">
        <v>845</v>
      </c>
      <c r="F3060" t="s">
        <v>846</v>
      </c>
      <c r="G3060" t="s">
        <v>393</v>
      </c>
      <c r="H3060" t="s">
        <v>160</v>
      </c>
      <c r="I3060" t="s">
        <v>232</v>
      </c>
      <c r="J3060" t="s">
        <v>95</v>
      </c>
      <c r="K3060" t="s">
        <v>75</v>
      </c>
      <c r="L3060" t="s">
        <v>128</v>
      </c>
      <c r="M3060">
        <v>1</v>
      </c>
      <c r="N3060" s="47">
        <v>130</v>
      </c>
      <c r="O3060" s="47">
        <v>0</v>
      </c>
      <c r="P3060" s="47">
        <v>0</v>
      </c>
      <c r="Q3060" s="47">
        <v>0</v>
      </c>
      <c r="R3060" s="47">
        <v>0</v>
      </c>
      <c r="S3060" s="47">
        <v>130</v>
      </c>
      <c r="T3060" s="47">
        <v>117</v>
      </c>
      <c r="U3060" s="47">
        <v>117</v>
      </c>
      <c r="V3060" t="s">
        <v>71</v>
      </c>
      <c r="W3060" t="s">
        <v>72</v>
      </c>
      <c r="X3060"/>
      <c r="Y3060" t="s">
        <v>240</v>
      </c>
      <c r="Z3060" s="43" t="str">
        <f>Raw_data[[#This Row],[Month]]&amp;Raw_data[[#This Row],[Locations]]&amp;Raw_data[[#This Row],[Looker2]]</f>
        <v>45292The WoodlandsIOP</v>
      </c>
      <c r="AA3060" s="44" t="str">
        <f>IFERROR(VLOOKUP(Raw_data[[#This Row],[Description]],'LU Table'!$A$1:$B$50,2,0),"")</f>
        <v>IOP</v>
      </c>
      <c r="AB3060" s="44" t="str">
        <f>TRIM(MID(Raw_data[[#This Row],[Location]],LEN("Positive Recovery- ")+1,LEN(Raw_data[[#This Row],[Location]])))</f>
        <v>The Woodlands</v>
      </c>
      <c r="AC3060" s="45">
        <f t="shared" si="48"/>
        <v>45292</v>
      </c>
      <c r="AD3060" s="44" t="str">
        <f>VLOOKUP(Raw_data[[#This Row],[Locations]]&amp;Raw_data[[#This Row],[Looker2]],Category!A:E,5,0)</f>
        <v>Affiliate</v>
      </c>
      <c r="AE3060" s="44" t="str">
        <f>Raw_data[[#This Row],[Locations]]&amp;Raw_data[[#This Row],[Looker2]]</f>
        <v>The WoodlandsIOP</v>
      </c>
    </row>
    <row r="3061" spans="1:31">
      <c r="A3061" s="15">
        <v>45323</v>
      </c>
      <c r="B3061" s="15">
        <v>45320</v>
      </c>
      <c r="C3061" t="s">
        <v>9</v>
      </c>
      <c r="D3061">
        <v>209850</v>
      </c>
      <c r="E3061" t="s">
        <v>829</v>
      </c>
      <c r="F3061" t="s">
        <v>333</v>
      </c>
      <c r="G3061" t="s">
        <v>440</v>
      </c>
      <c r="H3061" t="s">
        <v>160</v>
      </c>
      <c r="I3061" t="s">
        <v>232</v>
      </c>
      <c r="J3061" t="s">
        <v>94</v>
      </c>
      <c r="K3061" t="s">
        <v>75</v>
      </c>
      <c r="L3061" t="s">
        <v>128</v>
      </c>
      <c r="M3061">
        <v>1</v>
      </c>
      <c r="N3061" s="47">
        <v>215</v>
      </c>
      <c r="O3061" s="47">
        <v>0</v>
      </c>
      <c r="P3061" s="47">
        <v>0</v>
      </c>
      <c r="Q3061" s="47">
        <v>0</v>
      </c>
      <c r="R3061" s="47">
        <v>0</v>
      </c>
      <c r="S3061" s="47">
        <v>215</v>
      </c>
      <c r="T3061" s="47">
        <v>193.5</v>
      </c>
      <c r="U3061" s="47">
        <v>193.5</v>
      </c>
      <c r="V3061" t="s">
        <v>71</v>
      </c>
      <c r="W3061" t="s">
        <v>72</v>
      </c>
      <c r="X3061"/>
      <c r="Y3061" t="s">
        <v>240</v>
      </c>
      <c r="Z3061" s="43" t="str">
        <f>Raw_data[[#This Row],[Month]]&amp;Raw_data[[#This Row],[Locations]]&amp;Raw_data[[#This Row],[Looker2]]</f>
        <v>45292The WoodlandsIOP</v>
      </c>
      <c r="AA3061" s="44" t="str">
        <f>IFERROR(VLOOKUP(Raw_data[[#This Row],[Description]],'LU Table'!$A$1:$B$50,2,0),"")</f>
        <v>IOP</v>
      </c>
      <c r="AB3061" s="44" t="str">
        <f>TRIM(MID(Raw_data[[#This Row],[Location]],LEN("Positive Recovery- ")+1,LEN(Raw_data[[#This Row],[Location]])))</f>
        <v>The Woodlands</v>
      </c>
      <c r="AC3061" s="45">
        <f t="shared" si="48"/>
        <v>45292</v>
      </c>
      <c r="AD3061" s="44" t="str">
        <f>VLOOKUP(Raw_data[[#This Row],[Locations]]&amp;Raw_data[[#This Row],[Looker2]],Category!A:E,5,0)</f>
        <v>Affiliate</v>
      </c>
      <c r="AE3061" s="44" t="str">
        <f>Raw_data[[#This Row],[Locations]]&amp;Raw_data[[#This Row],[Looker2]]</f>
        <v>The WoodlandsIOP</v>
      </c>
    </row>
    <row r="3062" spans="1:31">
      <c r="A3062" s="15">
        <v>45323</v>
      </c>
      <c r="B3062" s="15">
        <v>45320</v>
      </c>
      <c r="C3062" t="s">
        <v>9</v>
      </c>
      <c r="D3062">
        <v>209851</v>
      </c>
      <c r="E3062" t="s">
        <v>184</v>
      </c>
      <c r="F3062" t="s">
        <v>457</v>
      </c>
      <c r="G3062" t="s">
        <v>504</v>
      </c>
      <c r="H3062" t="s">
        <v>166</v>
      </c>
      <c r="I3062" t="s">
        <v>232</v>
      </c>
      <c r="J3062" t="s">
        <v>95</v>
      </c>
      <c r="K3062" t="s">
        <v>21</v>
      </c>
      <c r="L3062" t="s">
        <v>129</v>
      </c>
      <c r="M3062">
        <v>1</v>
      </c>
      <c r="N3062" s="47">
        <v>230</v>
      </c>
      <c r="O3062" s="47">
        <v>0</v>
      </c>
      <c r="P3062" s="47">
        <v>0</v>
      </c>
      <c r="Q3062" s="47">
        <v>0</v>
      </c>
      <c r="R3062" s="47">
        <v>0</v>
      </c>
      <c r="S3062" s="47">
        <v>0</v>
      </c>
      <c r="T3062" s="47">
        <v>207</v>
      </c>
      <c r="U3062" s="47">
        <v>-23</v>
      </c>
      <c r="V3062" t="s">
        <v>71</v>
      </c>
      <c r="W3062" t="s">
        <v>72</v>
      </c>
      <c r="X3062"/>
      <c r="Y3062" t="s">
        <v>240</v>
      </c>
      <c r="Z3062" s="43" t="str">
        <f>Raw_data[[#This Row],[Month]]&amp;Raw_data[[#This Row],[Locations]]&amp;Raw_data[[#This Row],[Looker2]]</f>
        <v>45292Jersey VillagePHP</v>
      </c>
      <c r="AA3062" s="44" t="str">
        <f>IFERROR(VLOOKUP(Raw_data[[#This Row],[Description]],'LU Table'!$A$1:$B$50,2,0),"")</f>
        <v>PHP</v>
      </c>
      <c r="AB3062" s="44" t="str">
        <f>TRIM(MID(Raw_data[[#This Row],[Location]],LEN("Positive Recovery- ")+1,LEN(Raw_data[[#This Row],[Location]])))</f>
        <v>Jersey Village</v>
      </c>
      <c r="AC3062" s="45">
        <f t="shared" si="48"/>
        <v>45292</v>
      </c>
      <c r="AD3062" s="44" t="str">
        <f>VLOOKUP(Raw_data[[#This Row],[Locations]]&amp;Raw_data[[#This Row],[Looker2]],Category!A:E,5,0)</f>
        <v>Affiliate</v>
      </c>
      <c r="AE3062" s="44" t="str">
        <f>Raw_data[[#This Row],[Locations]]&amp;Raw_data[[#This Row],[Looker2]]</f>
        <v>Jersey VillagePHP</v>
      </c>
    </row>
    <row r="3063" spans="1:31">
      <c r="A3063" s="15">
        <v>45323</v>
      </c>
      <c r="B3063" s="15">
        <v>45320</v>
      </c>
      <c r="C3063" t="s">
        <v>9</v>
      </c>
      <c r="D3063">
        <v>209852</v>
      </c>
      <c r="E3063" t="s">
        <v>658</v>
      </c>
      <c r="F3063" t="s">
        <v>559</v>
      </c>
      <c r="G3063" t="s">
        <v>276</v>
      </c>
      <c r="H3063" t="s">
        <v>158</v>
      </c>
      <c r="I3063" t="s">
        <v>232</v>
      </c>
      <c r="J3063" t="s">
        <v>87</v>
      </c>
      <c r="K3063" t="s">
        <v>21</v>
      </c>
      <c r="L3063" t="s">
        <v>128</v>
      </c>
      <c r="M3063">
        <v>1</v>
      </c>
      <c r="N3063" s="47">
        <v>275</v>
      </c>
      <c r="O3063" s="47">
        <v>0</v>
      </c>
      <c r="P3063" s="47">
        <v>0</v>
      </c>
      <c r="Q3063" s="47">
        <v>0</v>
      </c>
      <c r="R3063" s="47">
        <v>0</v>
      </c>
      <c r="S3063" s="47">
        <v>275</v>
      </c>
      <c r="T3063" s="47">
        <v>247.5</v>
      </c>
      <c r="U3063" s="47">
        <v>247.5</v>
      </c>
      <c r="V3063" t="s">
        <v>71</v>
      </c>
      <c r="W3063" t="s">
        <v>72</v>
      </c>
      <c r="X3063"/>
      <c r="Y3063" t="s">
        <v>240</v>
      </c>
      <c r="Z3063" s="43" t="str">
        <f>Raw_data[[#This Row],[Month]]&amp;Raw_data[[#This Row],[Locations]]&amp;Raw_data[[#This Row],[Looker2]]</f>
        <v>45292Jersey VillageIOP</v>
      </c>
      <c r="AA3063" s="44" t="str">
        <f>IFERROR(VLOOKUP(Raw_data[[#This Row],[Description]],'LU Table'!$A$1:$B$50,2,0),"")</f>
        <v>IOP</v>
      </c>
      <c r="AB3063" s="44" t="str">
        <f>TRIM(MID(Raw_data[[#This Row],[Location]],LEN("Positive Recovery- ")+1,LEN(Raw_data[[#This Row],[Location]])))</f>
        <v>Jersey Village</v>
      </c>
      <c r="AC3063" s="45">
        <f t="shared" si="48"/>
        <v>45292</v>
      </c>
      <c r="AD3063" s="44" t="str">
        <f>VLOOKUP(Raw_data[[#This Row],[Locations]]&amp;Raw_data[[#This Row],[Looker2]],Category!A:E,5,0)</f>
        <v>Affiliate</v>
      </c>
      <c r="AE3063" s="44" t="str">
        <f>Raw_data[[#This Row],[Locations]]&amp;Raw_data[[#This Row],[Looker2]]</f>
        <v>Jersey VillageIOP</v>
      </c>
    </row>
    <row r="3064" spans="1:31">
      <c r="A3064" s="15">
        <v>45323</v>
      </c>
      <c r="B3064" s="15">
        <v>45320</v>
      </c>
      <c r="C3064" t="s">
        <v>9</v>
      </c>
      <c r="D3064">
        <v>209853</v>
      </c>
      <c r="E3064" t="s">
        <v>868</v>
      </c>
      <c r="F3064" t="s">
        <v>523</v>
      </c>
      <c r="G3064" t="s">
        <v>869</v>
      </c>
      <c r="H3064" t="s">
        <v>158</v>
      </c>
      <c r="I3064" t="s">
        <v>232</v>
      </c>
      <c r="J3064" t="s">
        <v>88</v>
      </c>
      <c r="K3064" t="s">
        <v>21</v>
      </c>
      <c r="L3064" t="s">
        <v>128</v>
      </c>
      <c r="M3064">
        <v>1</v>
      </c>
      <c r="N3064" s="47">
        <v>250</v>
      </c>
      <c r="O3064" s="47">
        <v>0</v>
      </c>
      <c r="P3064" s="47">
        <v>0</v>
      </c>
      <c r="Q3064" s="47">
        <v>0</v>
      </c>
      <c r="R3064" s="47">
        <v>0</v>
      </c>
      <c r="S3064" s="47">
        <v>250</v>
      </c>
      <c r="T3064" s="47">
        <v>225</v>
      </c>
      <c r="U3064" s="47">
        <v>225</v>
      </c>
      <c r="V3064" t="s">
        <v>71</v>
      </c>
      <c r="W3064" t="s">
        <v>72</v>
      </c>
      <c r="X3064"/>
      <c r="Y3064" t="s">
        <v>240</v>
      </c>
      <c r="Z3064" s="43" t="str">
        <f>Raw_data[[#This Row],[Month]]&amp;Raw_data[[#This Row],[Locations]]&amp;Raw_data[[#This Row],[Looker2]]</f>
        <v>45292Jersey VillageIOP</v>
      </c>
      <c r="AA3064" s="44" t="str">
        <f>IFERROR(VLOOKUP(Raw_data[[#This Row],[Description]],'LU Table'!$A$1:$B$50,2,0),"")</f>
        <v>IOP</v>
      </c>
      <c r="AB3064" s="44" t="str">
        <f>TRIM(MID(Raw_data[[#This Row],[Location]],LEN("Positive Recovery- ")+1,LEN(Raw_data[[#This Row],[Location]])))</f>
        <v>Jersey Village</v>
      </c>
      <c r="AC3064" s="45">
        <f t="shared" si="48"/>
        <v>45292</v>
      </c>
      <c r="AD3064" s="44" t="str">
        <f>VLOOKUP(Raw_data[[#This Row],[Locations]]&amp;Raw_data[[#This Row],[Looker2]],Category!A:E,5,0)</f>
        <v>Affiliate</v>
      </c>
      <c r="AE3064" s="44" t="str">
        <f>Raw_data[[#This Row],[Locations]]&amp;Raw_data[[#This Row],[Looker2]]</f>
        <v>Jersey VillageIOP</v>
      </c>
    </row>
    <row r="3065" spans="1:31">
      <c r="A3065" s="15">
        <v>45323</v>
      </c>
      <c r="B3065" s="15">
        <v>45320</v>
      </c>
      <c r="C3065" t="s">
        <v>9</v>
      </c>
      <c r="D3065">
        <v>209854</v>
      </c>
      <c r="E3065" t="s">
        <v>1147</v>
      </c>
      <c r="F3065" t="s">
        <v>255</v>
      </c>
      <c r="G3065" t="s">
        <v>530</v>
      </c>
      <c r="H3065" t="s">
        <v>158</v>
      </c>
      <c r="I3065" t="s">
        <v>232</v>
      </c>
      <c r="J3065" t="s">
        <v>88</v>
      </c>
      <c r="K3065" t="s">
        <v>234</v>
      </c>
      <c r="L3065" t="s">
        <v>128</v>
      </c>
      <c r="M3065">
        <v>1</v>
      </c>
      <c r="N3065" s="47">
        <v>250</v>
      </c>
      <c r="O3065" s="47">
        <v>0</v>
      </c>
      <c r="P3065" s="47">
        <v>0</v>
      </c>
      <c r="Q3065" s="47">
        <v>0</v>
      </c>
      <c r="R3065" s="47">
        <v>0</v>
      </c>
      <c r="S3065" s="47">
        <v>250</v>
      </c>
      <c r="T3065" s="47">
        <v>225</v>
      </c>
      <c r="U3065" s="47">
        <v>225</v>
      </c>
      <c r="V3065" t="s">
        <v>71</v>
      </c>
      <c r="W3065" t="s">
        <v>72</v>
      </c>
      <c r="X3065"/>
      <c r="Y3065" t="s">
        <v>240</v>
      </c>
      <c r="Z3065" s="43" t="str">
        <f>Raw_data[[#This Row],[Month]]&amp;Raw_data[[#This Row],[Locations]]&amp;Raw_data[[#This Row],[Looker2]]</f>
        <v>45292Clear LakeIOP</v>
      </c>
      <c r="AA3065" s="44" t="str">
        <f>IFERROR(VLOOKUP(Raw_data[[#This Row],[Description]],'LU Table'!$A$1:$B$50,2,0),"")</f>
        <v>IOP</v>
      </c>
      <c r="AB3065" s="44" t="str">
        <f>TRIM(MID(Raw_data[[#This Row],[Location]],LEN("Positive Recovery- ")+1,LEN(Raw_data[[#This Row],[Location]])))</f>
        <v>Clear Lake</v>
      </c>
      <c r="AC3065" s="45">
        <f t="shared" si="48"/>
        <v>45292</v>
      </c>
      <c r="AD3065" s="44" t="str">
        <f>VLOOKUP(Raw_data[[#This Row],[Locations]]&amp;Raw_data[[#This Row],[Looker2]],Category!A:E,5,0)</f>
        <v>Affiliate</v>
      </c>
      <c r="AE3065" s="44" t="str">
        <f>Raw_data[[#This Row],[Locations]]&amp;Raw_data[[#This Row],[Looker2]]</f>
        <v>Clear LakeIOP</v>
      </c>
    </row>
    <row r="3066" spans="1:31">
      <c r="A3066" s="15">
        <v>45323</v>
      </c>
      <c r="B3066" s="15">
        <v>45320</v>
      </c>
      <c r="C3066" t="s">
        <v>9</v>
      </c>
      <c r="D3066">
        <v>209855</v>
      </c>
      <c r="E3066" t="s">
        <v>1137</v>
      </c>
      <c r="F3066" t="s">
        <v>476</v>
      </c>
      <c r="G3066" t="s">
        <v>1138</v>
      </c>
      <c r="H3066" t="s">
        <v>167</v>
      </c>
      <c r="I3066" t="s">
        <v>232</v>
      </c>
      <c r="J3066" t="s">
        <v>1103</v>
      </c>
      <c r="K3066" t="s">
        <v>234</v>
      </c>
      <c r="L3066" t="s">
        <v>129</v>
      </c>
      <c r="M3066">
        <v>1</v>
      </c>
      <c r="N3066" s="47">
        <v>320</v>
      </c>
      <c r="O3066" s="47">
        <v>0</v>
      </c>
      <c r="P3066" s="47">
        <v>0</v>
      </c>
      <c r="Q3066" s="47">
        <v>0</v>
      </c>
      <c r="R3066" s="47">
        <v>0</v>
      </c>
      <c r="S3066" s="47">
        <v>320</v>
      </c>
      <c r="T3066" s="47">
        <v>288</v>
      </c>
      <c r="U3066" s="47">
        <v>288</v>
      </c>
      <c r="V3066" t="s">
        <v>71</v>
      </c>
      <c r="W3066" t="s">
        <v>72</v>
      </c>
      <c r="X3066"/>
      <c r="Y3066" t="s">
        <v>240</v>
      </c>
      <c r="Z3066" s="43" t="str">
        <f>Raw_data[[#This Row],[Month]]&amp;Raw_data[[#This Row],[Locations]]&amp;Raw_data[[#This Row],[Looker2]]</f>
        <v>45292Clear LakePHP</v>
      </c>
      <c r="AA3066" s="44" t="str">
        <f>IFERROR(VLOOKUP(Raw_data[[#This Row],[Description]],'LU Table'!$A$1:$B$50,2,0),"")</f>
        <v>PHP</v>
      </c>
      <c r="AB3066" s="44" t="str">
        <f>TRIM(MID(Raw_data[[#This Row],[Location]],LEN("Positive Recovery- ")+1,LEN(Raw_data[[#This Row],[Location]])))</f>
        <v>Clear Lake</v>
      </c>
      <c r="AC3066" s="45">
        <f t="shared" si="48"/>
        <v>45292</v>
      </c>
      <c r="AD3066" s="44" t="str">
        <f>VLOOKUP(Raw_data[[#This Row],[Locations]]&amp;Raw_data[[#This Row],[Looker2]],Category!A:E,5,0)</f>
        <v>Affiliate</v>
      </c>
      <c r="AE3066" s="44" t="str">
        <f>Raw_data[[#This Row],[Locations]]&amp;Raw_data[[#This Row],[Looker2]]</f>
        <v>Clear LakePHP</v>
      </c>
    </row>
    <row r="3067" spans="1:31">
      <c r="A3067" s="15">
        <v>45323</v>
      </c>
      <c r="B3067" s="15">
        <v>45320</v>
      </c>
      <c r="C3067" t="s">
        <v>9</v>
      </c>
      <c r="D3067">
        <v>209856</v>
      </c>
      <c r="E3067" t="s">
        <v>982</v>
      </c>
      <c r="F3067" t="s">
        <v>983</v>
      </c>
      <c r="G3067" t="s">
        <v>984</v>
      </c>
      <c r="H3067" t="s">
        <v>160</v>
      </c>
      <c r="I3067" t="s">
        <v>232</v>
      </c>
      <c r="J3067" t="s">
        <v>90</v>
      </c>
      <c r="K3067" t="s">
        <v>234</v>
      </c>
      <c r="L3067" t="s">
        <v>128</v>
      </c>
      <c r="M3067">
        <v>1</v>
      </c>
      <c r="N3067" s="47">
        <v>220</v>
      </c>
      <c r="O3067" s="47">
        <v>0</v>
      </c>
      <c r="P3067" s="47">
        <v>0</v>
      </c>
      <c r="Q3067" s="47">
        <v>0</v>
      </c>
      <c r="R3067" s="47">
        <v>0</v>
      </c>
      <c r="S3067" s="47">
        <v>220</v>
      </c>
      <c r="T3067" s="47">
        <v>198</v>
      </c>
      <c r="U3067" s="47">
        <v>198</v>
      </c>
      <c r="V3067" t="s">
        <v>71</v>
      </c>
      <c r="W3067" t="s">
        <v>72</v>
      </c>
      <c r="X3067"/>
      <c r="Y3067" t="s">
        <v>240</v>
      </c>
      <c r="Z3067" s="43" t="str">
        <f>Raw_data[[#This Row],[Month]]&amp;Raw_data[[#This Row],[Locations]]&amp;Raw_data[[#This Row],[Looker2]]</f>
        <v>45292Clear LakeIOP</v>
      </c>
      <c r="AA3067" s="44" t="str">
        <f>IFERROR(VLOOKUP(Raw_data[[#This Row],[Description]],'LU Table'!$A$1:$B$50,2,0),"")</f>
        <v>IOP</v>
      </c>
      <c r="AB3067" s="44" t="str">
        <f>TRIM(MID(Raw_data[[#This Row],[Location]],LEN("Positive Recovery- ")+1,LEN(Raw_data[[#This Row],[Location]])))</f>
        <v>Clear Lake</v>
      </c>
      <c r="AC3067" s="45">
        <f t="shared" si="48"/>
        <v>45292</v>
      </c>
      <c r="AD3067" s="44" t="str">
        <f>VLOOKUP(Raw_data[[#This Row],[Locations]]&amp;Raw_data[[#This Row],[Looker2]],Category!A:E,5,0)</f>
        <v>Affiliate</v>
      </c>
      <c r="AE3067" s="44" t="str">
        <f>Raw_data[[#This Row],[Locations]]&amp;Raw_data[[#This Row],[Looker2]]</f>
        <v>Clear LakeIOP</v>
      </c>
    </row>
    <row r="3068" spans="1:31">
      <c r="A3068" s="15">
        <v>45323</v>
      </c>
      <c r="B3068" s="15">
        <v>45320</v>
      </c>
      <c r="C3068" t="s">
        <v>9</v>
      </c>
      <c r="D3068">
        <v>209857</v>
      </c>
      <c r="E3068" t="s">
        <v>1199</v>
      </c>
      <c r="F3068" t="s">
        <v>469</v>
      </c>
      <c r="G3068" t="s">
        <v>591</v>
      </c>
      <c r="H3068" t="s">
        <v>162</v>
      </c>
      <c r="I3068" t="s">
        <v>232</v>
      </c>
      <c r="J3068" t="s">
        <v>17</v>
      </c>
      <c r="K3068" t="s">
        <v>234</v>
      </c>
      <c r="L3068" t="s">
        <v>137</v>
      </c>
      <c r="M3068">
        <v>1</v>
      </c>
      <c r="N3068" s="47">
        <v>100</v>
      </c>
      <c r="O3068" s="47">
        <v>0</v>
      </c>
      <c r="P3068" s="47">
        <v>0</v>
      </c>
      <c r="Q3068" s="47">
        <v>0</v>
      </c>
      <c r="R3068" s="47">
        <v>0</v>
      </c>
      <c r="S3068" s="47">
        <v>100</v>
      </c>
      <c r="T3068" s="47">
        <v>100</v>
      </c>
      <c r="U3068" s="47">
        <v>100</v>
      </c>
      <c r="V3068" t="s">
        <v>71</v>
      </c>
      <c r="W3068" t="s">
        <v>72</v>
      </c>
      <c r="X3068"/>
      <c r="Y3068" t="s">
        <v>240</v>
      </c>
      <c r="Z3068" s="43" t="str">
        <f>Raw_data[[#This Row],[Month]]&amp;Raw_data[[#This Row],[Locations]]&amp;Raw_data[[#This Row],[Looker2]]</f>
        <v>45292Clear LakeSOP</v>
      </c>
      <c r="AA3068" s="44" t="str">
        <f>IFERROR(VLOOKUP(Raw_data[[#This Row],[Description]],'LU Table'!$A$1:$B$50,2,0),"")</f>
        <v>SOP</v>
      </c>
      <c r="AB3068" s="44" t="str">
        <f>TRIM(MID(Raw_data[[#This Row],[Location]],LEN("Positive Recovery- ")+1,LEN(Raw_data[[#This Row],[Location]])))</f>
        <v>Clear Lake</v>
      </c>
      <c r="AC3068" s="45">
        <f t="shared" si="48"/>
        <v>45292</v>
      </c>
      <c r="AD3068" s="44" t="str">
        <f>VLOOKUP(Raw_data[[#This Row],[Locations]]&amp;Raw_data[[#This Row],[Looker2]],Category!A:E,5,0)</f>
        <v>Affiliate</v>
      </c>
      <c r="AE3068" s="44" t="str">
        <f>Raw_data[[#This Row],[Locations]]&amp;Raw_data[[#This Row],[Looker2]]</f>
        <v>Clear LakeSOP</v>
      </c>
    </row>
    <row r="3069" spans="1:31">
      <c r="A3069" s="15">
        <v>45323</v>
      </c>
      <c r="B3069" s="15">
        <v>45320</v>
      </c>
      <c r="C3069" t="s">
        <v>9</v>
      </c>
      <c r="D3069">
        <v>209858</v>
      </c>
      <c r="E3069" t="s">
        <v>1009</v>
      </c>
      <c r="F3069" t="s">
        <v>1010</v>
      </c>
      <c r="G3069" t="s">
        <v>1011</v>
      </c>
      <c r="H3069" t="s">
        <v>158</v>
      </c>
      <c r="I3069" t="s">
        <v>232</v>
      </c>
      <c r="J3069" t="s">
        <v>146</v>
      </c>
      <c r="K3069" t="s">
        <v>234</v>
      </c>
      <c r="L3069" t="s">
        <v>128</v>
      </c>
      <c r="M3069">
        <v>1</v>
      </c>
      <c r="N3069" s="47">
        <v>250</v>
      </c>
      <c r="O3069" s="47">
        <v>0</v>
      </c>
      <c r="P3069" s="47">
        <v>0</v>
      </c>
      <c r="Q3069" s="47">
        <v>0</v>
      </c>
      <c r="R3069" s="47">
        <v>0</v>
      </c>
      <c r="S3069" s="47">
        <v>0</v>
      </c>
      <c r="T3069" s="47">
        <v>225</v>
      </c>
      <c r="U3069" s="47">
        <v>225</v>
      </c>
      <c r="V3069" t="s">
        <v>71</v>
      </c>
      <c r="W3069" t="s">
        <v>72</v>
      </c>
      <c r="X3069"/>
      <c r="Y3069" t="s">
        <v>240</v>
      </c>
      <c r="Z3069" s="43" t="str">
        <f>Raw_data[[#This Row],[Month]]&amp;Raw_data[[#This Row],[Locations]]&amp;Raw_data[[#This Row],[Looker2]]</f>
        <v>45292Clear LakeIOP</v>
      </c>
      <c r="AA3069" s="44" t="str">
        <f>IFERROR(VLOOKUP(Raw_data[[#This Row],[Description]],'LU Table'!$A$1:$B$50,2,0),"")</f>
        <v>IOP</v>
      </c>
      <c r="AB3069" s="44" t="str">
        <f>TRIM(MID(Raw_data[[#This Row],[Location]],LEN("Positive Recovery- ")+1,LEN(Raw_data[[#This Row],[Location]])))</f>
        <v>Clear Lake</v>
      </c>
      <c r="AC3069" s="45">
        <f t="shared" si="48"/>
        <v>45292</v>
      </c>
      <c r="AD3069" s="44" t="str">
        <f>VLOOKUP(Raw_data[[#This Row],[Locations]]&amp;Raw_data[[#This Row],[Looker2]],Category!A:E,5,0)</f>
        <v>Affiliate</v>
      </c>
      <c r="AE3069" s="44" t="str">
        <f>Raw_data[[#This Row],[Locations]]&amp;Raw_data[[#This Row],[Looker2]]</f>
        <v>Clear LakeIOP</v>
      </c>
    </row>
    <row r="3070" spans="1:31">
      <c r="A3070" s="15">
        <v>45323</v>
      </c>
      <c r="B3070" s="15">
        <v>45320</v>
      </c>
      <c r="C3070" t="s">
        <v>9</v>
      </c>
      <c r="D3070">
        <v>209859</v>
      </c>
      <c r="E3070" t="s">
        <v>767</v>
      </c>
      <c r="F3070" t="s">
        <v>768</v>
      </c>
      <c r="G3070" t="s">
        <v>353</v>
      </c>
      <c r="H3070" t="s">
        <v>158</v>
      </c>
      <c r="I3070"/>
      <c r="J3070" t="s">
        <v>89</v>
      </c>
      <c r="K3070" t="s">
        <v>234</v>
      </c>
      <c r="L3070" t="s">
        <v>128</v>
      </c>
      <c r="M3070">
        <v>1</v>
      </c>
      <c r="N3070" s="47">
        <v>200</v>
      </c>
      <c r="O3070" s="47">
        <v>0</v>
      </c>
      <c r="P3070" s="47">
        <v>0</v>
      </c>
      <c r="Q3070" s="47">
        <v>0</v>
      </c>
      <c r="R3070" s="47">
        <v>0</v>
      </c>
      <c r="S3070" s="47">
        <v>200</v>
      </c>
      <c r="T3070" s="47">
        <v>180</v>
      </c>
      <c r="U3070" s="47">
        <v>180</v>
      </c>
      <c r="V3070" t="s">
        <v>71</v>
      </c>
      <c r="W3070" t="s">
        <v>72</v>
      </c>
      <c r="X3070"/>
      <c r="Y3070" t="s">
        <v>240</v>
      </c>
      <c r="Z3070" s="43" t="str">
        <f>Raw_data[[#This Row],[Month]]&amp;Raw_data[[#This Row],[Locations]]&amp;Raw_data[[#This Row],[Looker2]]</f>
        <v>45292Clear LakeIOP</v>
      </c>
      <c r="AA3070" s="44" t="str">
        <f>IFERROR(VLOOKUP(Raw_data[[#This Row],[Description]],'LU Table'!$A$1:$B$50,2,0),"")</f>
        <v>IOP</v>
      </c>
      <c r="AB3070" s="44" t="str">
        <f>TRIM(MID(Raw_data[[#This Row],[Location]],LEN("Positive Recovery- ")+1,LEN(Raw_data[[#This Row],[Location]])))</f>
        <v>Clear Lake</v>
      </c>
      <c r="AC3070" s="45">
        <f t="shared" si="48"/>
        <v>45292</v>
      </c>
      <c r="AD3070" s="44" t="str">
        <f>VLOOKUP(Raw_data[[#This Row],[Locations]]&amp;Raw_data[[#This Row],[Looker2]],Category!A:E,5,0)</f>
        <v>Affiliate</v>
      </c>
      <c r="AE3070" s="44" t="str">
        <f>Raw_data[[#This Row],[Locations]]&amp;Raw_data[[#This Row],[Looker2]]</f>
        <v>Clear LakeIOP</v>
      </c>
    </row>
    <row r="3071" spans="1:31">
      <c r="A3071" s="15">
        <v>45323</v>
      </c>
      <c r="B3071" s="15">
        <v>45320</v>
      </c>
      <c r="C3071" t="s">
        <v>9</v>
      </c>
      <c r="D3071">
        <v>209860</v>
      </c>
      <c r="E3071" t="s">
        <v>1166</v>
      </c>
      <c r="F3071" t="s">
        <v>409</v>
      </c>
      <c r="G3071" t="s">
        <v>353</v>
      </c>
      <c r="H3071" t="s">
        <v>166</v>
      </c>
      <c r="I3071" t="s">
        <v>232</v>
      </c>
      <c r="J3071" t="s">
        <v>94</v>
      </c>
      <c r="K3071" t="s">
        <v>76</v>
      </c>
      <c r="L3071" t="s">
        <v>129</v>
      </c>
      <c r="M3071">
        <v>1</v>
      </c>
      <c r="N3071" s="47">
        <v>325</v>
      </c>
      <c r="O3071" s="47">
        <v>0</v>
      </c>
      <c r="P3071" s="47">
        <v>0</v>
      </c>
      <c r="Q3071" s="47">
        <v>0</v>
      </c>
      <c r="R3071" s="47">
        <v>0</v>
      </c>
      <c r="S3071" s="47">
        <v>325</v>
      </c>
      <c r="T3071" s="47">
        <v>292.5</v>
      </c>
      <c r="U3071" s="47">
        <v>292.5</v>
      </c>
      <c r="V3071" t="s">
        <v>71</v>
      </c>
      <c r="W3071" t="s">
        <v>72</v>
      </c>
      <c r="X3071"/>
      <c r="Y3071" t="s">
        <v>240</v>
      </c>
      <c r="Z3071" s="43" t="str">
        <f>Raw_data[[#This Row],[Month]]&amp;Raw_data[[#This Row],[Locations]]&amp;Raw_data[[#This Row],[Looker2]]</f>
        <v>45292MontrosePHP</v>
      </c>
      <c r="AA3071" s="44" t="str">
        <f>IFERROR(VLOOKUP(Raw_data[[#This Row],[Description]],'LU Table'!$A$1:$B$50,2,0),"")</f>
        <v>PHP</v>
      </c>
      <c r="AB3071" s="44" t="str">
        <f>TRIM(MID(Raw_data[[#This Row],[Location]],LEN("Positive Recovery- ")+1,LEN(Raw_data[[#This Row],[Location]])))</f>
        <v>Montrose</v>
      </c>
      <c r="AC3071" s="45">
        <f t="shared" si="48"/>
        <v>45292</v>
      </c>
      <c r="AD3071" s="44" t="str">
        <f>VLOOKUP(Raw_data[[#This Row],[Locations]]&amp;Raw_data[[#This Row],[Looker2]],Category!A:E,5,0)</f>
        <v>Company Owned</v>
      </c>
      <c r="AE3071" s="44" t="str">
        <f>Raw_data[[#This Row],[Locations]]&amp;Raw_data[[#This Row],[Looker2]]</f>
        <v>MontrosePHP</v>
      </c>
    </row>
    <row r="3072" spans="1:31">
      <c r="A3072" s="15">
        <v>45323</v>
      </c>
      <c r="B3072" s="15">
        <v>45320</v>
      </c>
      <c r="C3072" t="s">
        <v>9</v>
      </c>
      <c r="D3072">
        <v>209861</v>
      </c>
      <c r="E3072" t="s">
        <v>99</v>
      </c>
      <c r="F3072" t="s">
        <v>278</v>
      </c>
      <c r="G3072" t="s">
        <v>400</v>
      </c>
      <c r="H3072" t="s">
        <v>165</v>
      </c>
      <c r="I3072" t="s">
        <v>232</v>
      </c>
      <c r="J3072" t="s">
        <v>711</v>
      </c>
      <c r="K3072" t="s">
        <v>76</v>
      </c>
      <c r="L3072" t="s">
        <v>129</v>
      </c>
      <c r="M3072">
        <v>1</v>
      </c>
      <c r="N3072" s="47">
        <v>312</v>
      </c>
      <c r="O3072" s="47">
        <v>0</v>
      </c>
      <c r="P3072" s="47">
        <v>0</v>
      </c>
      <c r="Q3072" s="47">
        <v>0</v>
      </c>
      <c r="R3072" s="47">
        <v>0</v>
      </c>
      <c r="S3072" s="47">
        <v>312</v>
      </c>
      <c r="T3072" s="47">
        <v>280.8</v>
      </c>
      <c r="U3072" s="47">
        <v>280.8</v>
      </c>
      <c r="V3072" t="s">
        <v>71</v>
      </c>
      <c r="W3072" t="s">
        <v>72</v>
      </c>
      <c r="X3072"/>
      <c r="Y3072" t="s">
        <v>240</v>
      </c>
      <c r="Z3072" s="43" t="str">
        <f>Raw_data[[#This Row],[Month]]&amp;Raw_data[[#This Row],[Locations]]&amp;Raw_data[[#This Row],[Looker2]]</f>
        <v>45292MontrosePHP</v>
      </c>
      <c r="AA3072" s="44" t="str">
        <f>IFERROR(VLOOKUP(Raw_data[[#This Row],[Description]],'LU Table'!$A$1:$B$50,2,0),"")</f>
        <v>PHP</v>
      </c>
      <c r="AB3072" s="44" t="str">
        <f>TRIM(MID(Raw_data[[#This Row],[Location]],LEN("Positive Recovery- ")+1,LEN(Raw_data[[#This Row],[Location]])))</f>
        <v>Montrose</v>
      </c>
      <c r="AC3072" s="45">
        <f t="shared" si="48"/>
        <v>45292</v>
      </c>
      <c r="AD3072" s="44" t="str">
        <f>VLOOKUP(Raw_data[[#This Row],[Locations]]&amp;Raw_data[[#This Row],[Looker2]],Category!A:E,5,0)</f>
        <v>Company Owned</v>
      </c>
      <c r="AE3072" s="44" t="str">
        <f>Raw_data[[#This Row],[Locations]]&amp;Raw_data[[#This Row],[Looker2]]</f>
        <v>MontrosePHP</v>
      </c>
    </row>
    <row r="3073" spans="1:31">
      <c r="A3073" s="15">
        <v>45323</v>
      </c>
      <c r="B3073" s="15">
        <v>45320</v>
      </c>
      <c r="C3073" t="s">
        <v>9</v>
      </c>
      <c r="D3073">
        <v>209862</v>
      </c>
      <c r="E3073" t="s">
        <v>888</v>
      </c>
      <c r="F3073" t="s">
        <v>290</v>
      </c>
      <c r="G3073" t="s">
        <v>889</v>
      </c>
      <c r="H3073" t="s">
        <v>157</v>
      </c>
      <c r="I3073" t="s">
        <v>232</v>
      </c>
      <c r="J3073" t="s">
        <v>17</v>
      </c>
      <c r="K3073" t="s">
        <v>76</v>
      </c>
      <c r="L3073" t="s">
        <v>129</v>
      </c>
      <c r="M3073">
        <v>1</v>
      </c>
      <c r="N3073" s="47">
        <v>300</v>
      </c>
      <c r="O3073" s="47">
        <v>0</v>
      </c>
      <c r="P3073" s="47">
        <v>0</v>
      </c>
      <c r="Q3073" s="47">
        <v>0</v>
      </c>
      <c r="R3073" s="47">
        <v>0</v>
      </c>
      <c r="S3073" s="47">
        <v>300</v>
      </c>
      <c r="T3073" s="47">
        <v>300</v>
      </c>
      <c r="U3073" s="47">
        <v>300</v>
      </c>
      <c r="V3073" t="s">
        <v>71</v>
      </c>
      <c r="W3073" t="s">
        <v>72</v>
      </c>
      <c r="X3073"/>
      <c r="Y3073" t="s">
        <v>240</v>
      </c>
      <c r="Z3073" s="43" t="str">
        <f>Raw_data[[#This Row],[Month]]&amp;Raw_data[[#This Row],[Locations]]&amp;Raw_data[[#This Row],[Looker2]]</f>
        <v>45292MontrosePHP</v>
      </c>
      <c r="AA3073" s="44" t="str">
        <f>IFERROR(VLOOKUP(Raw_data[[#This Row],[Description]],'LU Table'!$A$1:$B$50,2,0),"")</f>
        <v>PHP</v>
      </c>
      <c r="AB3073" s="44" t="str">
        <f>TRIM(MID(Raw_data[[#This Row],[Location]],LEN("Positive Recovery- ")+1,LEN(Raw_data[[#This Row],[Location]])))</f>
        <v>Montrose</v>
      </c>
      <c r="AC3073" s="45">
        <f t="shared" si="48"/>
        <v>45292</v>
      </c>
      <c r="AD3073" s="44" t="str">
        <f>VLOOKUP(Raw_data[[#This Row],[Locations]]&amp;Raw_data[[#This Row],[Looker2]],Category!A:E,5,0)</f>
        <v>Company Owned</v>
      </c>
      <c r="AE3073" s="44" t="str">
        <f>Raw_data[[#This Row],[Locations]]&amp;Raw_data[[#This Row],[Looker2]]</f>
        <v>MontrosePHP</v>
      </c>
    </row>
    <row r="3074" spans="1:31">
      <c r="A3074" s="15">
        <v>45323</v>
      </c>
      <c r="B3074" s="15">
        <v>45320</v>
      </c>
      <c r="C3074" t="s">
        <v>9</v>
      </c>
      <c r="D3074">
        <v>209863</v>
      </c>
      <c r="E3074" t="s">
        <v>675</v>
      </c>
      <c r="F3074" t="s">
        <v>37</v>
      </c>
      <c r="G3074" t="s">
        <v>487</v>
      </c>
      <c r="H3074" t="s">
        <v>165</v>
      </c>
      <c r="I3074"/>
      <c r="J3074" t="s">
        <v>132</v>
      </c>
      <c r="K3074" t="s">
        <v>76</v>
      </c>
      <c r="L3074" t="s">
        <v>129</v>
      </c>
      <c r="M3074">
        <v>1</v>
      </c>
      <c r="N3074" s="47">
        <v>312</v>
      </c>
      <c r="O3074" s="47">
        <v>0</v>
      </c>
      <c r="P3074" s="47">
        <v>0</v>
      </c>
      <c r="Q3074" s="47">
        <v>0</v>
      </c>
      <c r="R3074" s="47">
        <v>0</v>
      </c>
      <c r="S3074" s="47">
        <v>312</v>
      </c>
      <c r="T3074" s="47">
        <v>280.8</v>
      </c>
      <c r="U3074" s="47">
        <v>280.8</v>
      </c>
      <c r="V3074" t="s">
        <v>71</v>
      </c>
      <c r="W3074" t="s">
        <v>72</v>
      </c>
      <c r="X3074"/>
      <c r="Y3074" t="s">
        <v>240</v>
      </c>
      <c r="Z3074" s="43" t="str">
        <f>Raw_data[[#This Row],[Month]]&amp;Raw_data[[#This Row],[Locations]]&amp;Raw_data[[#This Row],[Looker2]]</f>
        <v>45292MontrosePHP</v>
      </c>
      <c r="AA3074" s="44" t="str">
        <f>IFERROR(VLOOKUP(Raw_data[[#This Row],[Description]],'LU Table'!$A$1:$B$50,2,0),"")</f>
        <v>PHP</v>
      </c>
      <c r="AB3074" s="44" t="str">
        <f>TRIM(MID(Raw_data[[#This Row],[Location]],LEN("Positive Recovery- ")+1,LEN(Raw_data[[#This Row],[Location]])))</f>
        <v>Montrose</v>
      </c>
      <c r="AC3074" s="45">
        <f t="shared" si="48"/>
        <v>45292</v>
      </c>
      <c r="AD3074" s="44" t="str">
        <f>VLOOKUP(Raw_data[[#This Row],[Locations]]&amp;Raw_data[[#This Row],[Looker2]],Category!A:E,5,0)</f>
        <v>Company Owned</v>
      </c>
      <c r="AE3074" s="44" t="str">
        <f>Raw_data[[#This Row],[Locations]]&amp;Raw_data[[#This Row],[Looker2]]</f>
        <v>MontrosePHP</v>
      </c>
    </row>
    <row r="3075" spans="1:31">
      <c r="A3075" s="15">
        <v>45323</v>
      </c>
      <c r="B3075" s="15">
        <v>45320</v>
      </c>
      <c r="C3075" t="s">
        <v>9</v>
      </c>
      <c r="D3075">
        <v>209864</v>
      </c>
      <c r="E3075" t="s">
        <v>1053</v>
      </c>
      <c r="F3075" t="s">
        <v>1054</v>
      </c>
      <c r="G3075" t="s">
        <v>339</v>
      </c>
      <c r="H3075" t="s">
        <v>159</v>
      </c>
      <c r="I3075" t="s">
        <v>232</v>
      </c>
      <c r="J3075" t="s">
        <v>88</v>
      </c>
      <c r="K3075" t="s">
        <v>76</v>
      </c>
      <c r="L3075" t="s">
        <v>128</v>
      </c>
      <c r="M3075">
        <v>1</v>
      </c>
      <c r="N3075" s="47">
        <v>250</v>
      </c>
      <c r="O3075" s="47">
        <v>0</v>
      </c>
      <c r="P3075" s="47">
        <v>0</v>
      </c>
      <c r="Q3075" s="47">
        <v>0</v>
      </c>
      <c r="R3075" s="47">
        <v>0</v>
      </c>
      <c r="S3075" s="47">
        <v>250</v>
      </c>
      <c r="T3075" s="47">
        <v>225</v>
      </c>
      <c r="U3075" s="47">
        <v>225</v>
      </c>
      <c r="V3075" t="s">
        <v>71</v>
      </c>
      <c r="W3075" t="s">
        <v>72</v>
      </c>
      <c r="X3075"/>
      <c r="Y3075" t="s">
        <v>240</v>
      </c>
      <c r="Z3075" s="43" t="str">
        <f>Raw_data[[#This Row],[Month]]&amp;Raw_data[[#This Row],[Locations]]&amp;Raw_data[[#This Row],[Looker2]]</f>
        <v>45292MontroseIOP</v>
      </c>
      <c r="AA3075" s="44" t="str">
        <f>IFERROR(VLOOKUP(Raw_data[[#This Row],[Description]],'LU Table'!$A$1:$B$50,2,0),"")</f>
        <v>IOP</v>
      </c>
      <c r="AB3075" s="44" t="str">
        <f>TRIM(MID(Raw_data[[#This Row],[Location]],LEN("Positive Recovery- ")+1,LEN(Raw_data[[#This Row],[Location]])))</f>
        <v>Montrose</v>
      </c>
      <c r="AC3075" s="45">
        <f t="shared" si="48"/>
        <v>45292</v>
      </c>
      <c r="AD3075" s="44" t="str">
        <f>VLOOKUP(Raw_data[[#This Row],[Locations]]&amp;Raw_data[[#This Row],[Looker2]],Category!A:E,5,0)</f>
        <v>Company Owned</v>
      </c>
      <c r="AE3075" s="44" t="str">
        <f>Raw_data[[#This Row],[Locations]]&amp;Raw_data[[#This Row],[Looker2]]</f>
        <v>MontroseIOP</v>
      </c>
    </row>
    <row r="3076" spans="1:31">
      <c r="A3076" s="15">
        <v>45323</v>
      </c>
      <c r="B3076" s="15">
        <v>45320</v>
      </c>
      <c r="C3076" t="s">
        <v>9</v>
      </c>
      <c r="D3076">
        <v>209865</v>
      </c>
      <c r="E3076" t="s">
        <v>565</v>
      </c>
      <c r="F3076" t="s">
        <v>566</v>
      </c>
      <c r="G3076" t="s">
        <v>567</v>
      </c>
      <c r="H3076" t="s">
        <v>159</v>
      </c>
      <c r="I3076" t="s">
        <v>232</v>
      </c>
      <c r="J3076" t="s">
        <v>17</v>
      </c>
      <c r="K3076" t="s">
        <v>76</v>
      </c>
      <c r="L3076" t="s">
        <v>128</v>
      </c>
      <c r="M3076">
        <v>1</v>
      </c>
      <c r="N3076" s="47">
        <v>225</v>
      </c>
      <c r="O3076" s="47">
        <v>0</v>
      </c>
      <c r="P3076" s="47">
        <v>0</v>
      </c>
      <c r="Q3076" s="47">
        <v>0</v>
      </c>
      <c r="R3076" s="47">
        <v>0</v>
      </c>
      <c r="S3076" s="47">
        <v>0</v>
      </c>
      <c r="T3076" s="47">
        <v>225</v>
      </c>
      <c r="U3076" s="47">
        <v>225</v>
      </c>
      <c r="V3076" t="s">
        <v>71</v>
      </c>
      <c r="W3076" t="s">
        <v>72</v>
      </c>
      <c r="X3076"/>
      <c r="Y3076" t="s">
        <v>240</v>
      </c>
      <c r="Z3076" s="43" t="str">
        <f>Raw_data[[#This Row],[Month]]&amp;Raw_data[[#This Row],[Locations]]&amp;Raw_data[[#This Row],[Looker2]]</f>
        <v>45292MontroseIOP</v>
      </c>
      <c r="AA3076" s="44" t="str">
        <f>IFERROR(VLOOKUP(Raw_data[[#This Row],[Description]],'LU Table'!$A$1:$B$50,2,0),"")</f>
        <v>IOP</v>
      </c>
      <c r="AB3076" s="44" t="str">
        <f>TRIM(MID(Raw_data[[#This Row],[Location]],LEN("Positive Recovery- ")+1,LEN(Raw_data[[#This Row],[Location]])))</f>
        <v>Montrose</v>
      </c>
      <c r="AC3076" s="45">
        <f t="shared" si="48"/>
        <v>45292</v>
      </c>
      <c r="AD3076" s="44" t="str">
        <f>VLOOKUP(Raw_data[[#This Row],[Locations]]&amp;Raw_data[[#This Row],[Looker2]],Category!A:E,5,0)</f>
        <v>Company Owned</v>
      </c>
      <c r="AE3076" s="44" t="str">
        <f>Raw_data[[#This Row],[Locations]]&amp;Raw_data[[#This Row],[Looker2]]</f>
        <v>MontroseIOP</v>
      </c>
    </row>
    <row r="3077" spans="1:31">
      <c r="A3077" s="15">
        <v>45323</v>
      </c>
      <c r="B3077" s="15">
        <v>45320</v>
      </c>
      <c r="C3077" t="s">
        <v>9</v>
      </c>
      <c r="D3077">
        <v>209866</v>
      </c>
      <c r="E3077" t="s">
        <v>1020</v>
      </c>
      <c r="F3077" t="s">
        <v>299</v>
      </c>
      <c r="G3077" t="s">
        <v>1021</v>
      </c>
      <c r="H3077" t="s">
        <v>158</v>
      </c>
      <c r="I3077" t="s">
        <v>232</v>
      </c>
      <c r="J3077" t="s">
        <v>88</v>
      </c>
      <c r="K3077" t="s">
        <v>76</v>
      </c>
      <c r="L3077" t="s">
        <v>128</v>
      </c>
      <c r="M3077">
        <v>1</v>
      </c>
      <c r="N3077" s="47">
        <v>250</v>
      </c>
      <c r="O3077" s="47">
        <v>0</v>
      </c>
      <c r="P3077" s="47">
        <v>0</v>
      </c>
      <c r="Q3077" s="47">
        <v>0</v>
      </c>
      <c r="R3077" s="47">
        <v>0</v>
      </c>
      <c r="S3077" s="47">
        <v>0</v>
      </c>
      <c r="T3077" s="47">
        <v>225</v>
      </c>
      <c r="U3077" s="47">
        <v>-25</v>
      </c>
      <c r="V3077" t="s">
        <v>71</v>
      </c>
      <c r="W3077" t="s">
        <v>72</v>
      </c>
      <c r="X3077"/>
      <c r="Y3077" t="s">
        <v>240</v>
      </c>
      <c r="Z3077" s="43" t="str">
        <f>Raw_data[[#This Row],[Month]]&amp;Raw_data[[#This Row],[Locations]]&amp;Raw_data[[#This Row],[Looker2]]</f>
        <v>45292MontroseIOP</v>
      </c>
      <c r="AA3077" s="44" t="str">
        <f>IFERROR(VLOOKUP(Raw_data[[#This Row],[Description]],'LU Table'!$A$1:$B$50,2,0),"")</f>
        <v>IOP</v>
      </c>
      <c r="AB3077" s="44" t="str">
        <f>TRIM(MID(Raw_data[[#This Row],[Location]],LEN("Positive Recovery- ")+1,LEN(Raw_data[[#This Row],[Location]])))</f>
        <v>Montrose</v>
      </c>
      <c r="AC3077" s="45">
        <f t="shared" si="48"/>
        <v>45292</v>
      </c>
      <c r="AD3077" s="44" t="str">
        <f>VLOOKUP(Raw_data[[#This Row],[Locations]]&amp;Raw_data[[#This Row],[Looker2]],Category!A:E,5,0)</f>
        <v>Company Owned</v>
      </c>
      <c r="AE3077" s="44" t="str">
        <f>Raw_data[[#This Row],[Locations]]&amp;Raw_data[[#This Row],[Looker2]]</f>
        <v>MontroseIOP</v>
      </c>
    </row>
    <row r="3078" spans="1:31">
      <c r="A3078" s="15">
        <v>45323</v>
      </c>
      <c r="B3078" s="15">
        <v>45320</v>
      </c>
      <c r="C3078" t="s">
        <v>9</v>
      </c>
      <c r="D3078">
        <v>209867</v>
      </c>
      <c r="E3078" t="s">
        <v>803</v>
      </c>
      <c r="F3078" t="s">
        <v>804</v>
      </c>
      <c r="G3078" t="s">
        <v>805</v>
      </c>
      <c r="H3078" t="s">
        <v>159</v>
      </c>
      <c r="I3078" t="s">
        <v>232</v>
      </c>
      <c r="J3078" t="s">
        <v>17</v>
      </c>
      <c r="K3078" t="s">
        <v>76</v>
      </c>
      <c r="L3078" t="s">
        <v>128</v>
      </c>
      <c r="M3078">
        <v>1</v>
      </c>
      <c r="N3078" s="47">
        <v>225</v>
      </c>
      <c r="O3078" s="47">
        <v>0</v>
      </c>
      <c r="P3078" s="47">
        <v>0</v>
      </c>
      <c r="Q3078" s="47">
        <v>0</v>
      </c>
      <c r="R3078" s="47">
        <v>0</v>
      </c>
      <c r="S3078" s="47">
        <v>225</v>
      </c>
      <c r="T3078" s="47">
        <v>225</v>
      </c>
      <c r="U3078" s="47">
        <v>225</v>
      </c>
      <c r="V3078" t="s">
        <v>71</v>
      </c>
      <c r="W3078" t="s">
        <v>72</v>
      </c>
      <c r="X3078"/>
      <c r="Y3078" t="s">
        <v>240</v>
      </c>
      <c r="Z3078" s="43" t="str">
        <f>Raw_data[[#This Row],[Month]]&amp;Raw_data[[#This Row],[Locations]]&amp;Raw_data[[#This Row],[Looker2]]</f>
        <v>45292MontroseIOP</v>
      </c>
      <c r="AA3078" s="44" t="str">
        <f>IFERROR(VLOOKUP(Raw_data[[#This Row],[Description]],'LU Table'!$A$1:$B$50,2,0),"")</f>
        <v>IOP</v>
      </c>
      <c r="AB3078" s="44" t="str">
        <f>TRIM(MID(Raw_data[[#This Row],[Location]],LEN("Positive Recovery- ")+1,LEN(Raw_data[[#This Row],[Location]])))</f>
        <v>Montrose</v>
      </c>
      <c r="AC3078" s="45">
        <f t="shared" si="48"/>
        <v>45292</v>
      </c>
      <c r="AD3078" s="44" t="str">
        <f>VLOOKUP(Raw_data[[#This Row],[Locations]]&amp;Raw_data[[#This Row],[Looker2]],Category!A:E,5,0)</f>
        <v>Company Owned</v>
      </c>
      <c r="AE3078" s="44" t="str">
        <f>Raw_data[[#This Row],[Locations]]&amp;Raw_data[[#This Row],[Looker2]]</f>
        <v>MontroseIOP</v>
      </c>
    </row>
    <row r="3079" spans="1:31">
      <c r="A3079" s="15">
        <v>45323</v>
      </c>
      <c r="B3079" s="15">
        <v>45320</v>
      </c>
      <c r="C3079" t="s">
        <v>9</v>
      </c>
      <c r="D3079">
        <v>209868</v>
      </c>
      <c r="E3079" t="s">
        <v>672</v>
      </c>
      <c r="F3079" t="s">
        <v>609</v>
      </c>
      <c r="G3079" t="s">
        <v>393</v>
      </c>
      <c r="H3079" t="s">
        <v>160</v>
      </c>
      <c r="I3079" t="s">
        <v>232</v>
      </c>
      <c r="J3079" t="s">
        <v>94</v>
      </c>
      <c r="K3079" t="s">
        <v>76</v>
      </c>
      <c r="L3079" t="s">
        <v>128</v>
      </c>
      <c r="M3079">
        <v>1</v>
      </c>
      <c r="N3079" s="47">
        <v>215</v>
      </c>
      <c r="O3079" s="47">
        <v>0</v>
      </c>
      <c r="P3079" s="47">
        <v>0</v>
      </c>
      <c r="Q3079" s="47">
        <v>0</v>
      </c>
      <c r="R3079" s="47">
        <v>0</v>
      </c>
      <c r="S3079" s="47">
        <v>215</v>
      </c>
      <c r="T3079" s="47">
        <v>193.5</v>
      </c>
      <c r="U3079" s="47">
        <v>193.5</v>
      </c>
      <c r="V3079" t="s">
        <v>71</v>
      </c>
      <c r="W3079" t="s">
        <v>72</v>
      </c>
      <c r="X3079"/>
      <c r="Y3079" t="s">
        <v>240</v>
      </c>
      <c r="Z3079" s="43" t="str">
        <f>Raw_data[[#This Row],[Month]]&amp;Raw_data[[#This Row],[Locations]]&amp;Raw_data[[#This Row],[Looker2]]</f>
        <v>45292MontroseIOP</v>
      </c>
      <c r="AA3079" s="44" t="str">
        <f>IFERROR(VLOOKUP(Raw_data[[#This Row],[Description]],'LU Table'!$A$1:$B$50,2,0),"")</f>
        <v>IOP</v>
      </c>
      <c r="AB3079" s="44" t="str">
        <f>TRIM(MID(Raw_data[[#This Row],[Location]],LEN("Positive Recovery- ")+1,LEN(Raw_data[[#This Row],[Location]])))</f>
        <v>Montrose</v>
      </c>
      <c r="AC3079" s="45">
        <f t="shared" si="48"/>
        <v>45292</v>
      </c>
      <c r="AD3079" s="44" t="str">
        <f>VLOOKUP(Raw_data[[#This Row],[Locations]]&amp;Raw_data[[#This Row],[Looker2]],Category!A:E,5,0)</f>
        <v>Company Owned</v>
      </c>
      <c r="AE3079" s="44" t="str">
        <f>Raw_data[[#This Row],[Locations]]&amp;Raw_data[[#This Row],[Looker2]]</f>
        <v>MontroseIOP</v>
      </c>
    </row>
    <row r="3080" spans="1:31">
      <c r="A3080" s="15">
        <v>45323</v>
      </c>
      <c r="B3080" s="15">
        <v>45320</v>
      </c>
      <c r="C3080" t="s">
        <v>9</v>
      </c>
      <c r="D3080">
        <v>209869</v>
      </c>
      <c r="E3080" t="s">
        <v>787</v>
      </c>
      <c r="F3080" t="s">
        <v>648</v>
      </c>
      <c r="G3080" t="s">
        <v>788</v>
      </c>
      <c r="H3080" t="s">
        <v>158</v>
      </c>
      <c r="I3080" t="s">
        <v>232</v>
      </c>
      <c r="J3080" t="s">
        <v>103</v>
      </c>
      <c r="K3080" t="s">
        <v>76</v>
      </c>
      <c r="L3080" t="s">
        <v>128</v>
      </c>
      <c r="M3080">
        <v>1</v>
      </c>
      <c r="N3080" s="47">
        <v>250</v>
      </c>
      <c r="O3080" s="47">
        <v>0</v>
      </c>
      <c r="P3080" s="47">
        <v>0</v>
      </c>
      <c r="Q3080" s="47">
        <v>0</v>
      </c>
      <c r="R3080" s="47">
        <v>0</v>
      </c>
      <c r="S3080" s="47">
        <v>0</v>
      </c>
      <c r="T3080" s="47">
        <v>225</v>
      </c>
      <c r="U3080" s="47">
        <v>10</v>
      </c>
      <c r="V3080" t="s">
        <v>71</v>
      </c>
      <c r="W3080" t="s">
        <v>72</v>
      </c>
      <c r="X3080"/>
      <c r="Y3080" t="s">
        <v>240</v>
      </c>
      <c r="Z3080" s="43" t="str">
        <f>Raw_data[[#This Row],[Month]]&amp;Raw_data[[#This Row],[Locations]]&amp;Raw_data[[#This Row],[Looker2]]</f>
        <v>45292MontroseIOP</v>
      </c>
      <c r="AA3080" s="44" t="str">
        <f>IFERROR(VLOOKUP(Raw_data[[#This Row],[Description]],'LU Table'!$A$1:$B$50,2,0),"")</f>
        <v>IOP</v>
      </c>
      <c r="AB3080" s="44" t="str">
        <f>TRIM(MID(Raw_data[[#This Row],[Location]],LEN("Positive Recovery- ")+1,LEN(Raw_data[[#This Row],[Location]])))</f>
        <v>Montrose</v>
      </c>
      <c r="AC3080" s="45">
        <f t="shared" si="48"/>
        <v>45292</v>
      </c>
      <c r="AD3080" s="44" t="str">
        <f>VLOOKUP(Raw_data[[#This Row],[Locations]]&amp;Raw_data[[#This Row],[Looker2]],Category!A:E,5,0)</f>
        <v>Company Owned</v>
      </c>
      <c r="AE3080" s="44" t="str">
        <f>Raw_data[[#This Row],[Locations]]&amp;Raw_data[[#This Row],[Looker2]]</f>
        <v>MontroseIOP</v>
      </c>
    </row>
    <row r="3081" spans="1:31">
      <c r="A3081" s="15">
        <v>45323</v>
      </c>
      <c r="B3081" s="15">
        <v>45320</v>
      </c>
      <c r="C3081" t="s">
        <v>9</v>
      </c>
      <c r="D3081">
        <v>209870</v>
      </c>
      <c r="E3081" t="s">
        <v>73</v>
      </c>
      <c r="F3081" t="s">
        <v>398</v>
      </c>
      <c r="G3081" t="s">
        <v>399</v>
      </c>
      <c r="H3081" t="s">
        <v>160</v>
      </c>
      <c r="I3081" t="s">
        <v>232</v>
      </c>
      <c r="J3081" t="s">
        <v>94</v>
      </c>
      <c r="K3081" t="s">
        <v>76</v>
      </c>
      <c r="L3081" t="s">
        <v>128</v>
      </c>
      <c r="M3081">
        <v>1</v>
      </c>
      <c r="N3081" s="47">
        <v>215</v>
      </c>
      <c r="O3081" s="47">
        <v>0</v>
      </c>
      <c r="P3081" s="47">
        <v>0</v>
      </c>
      <c r="Q3081" s="47">
        <v>0</v>
      </c>
      <c r="R3081" s="47">
        <v>0</v>
      </c>
      <c r="S3081" s="47">
        <v>215</v>
      </c>
      <c r="T3081" s="47">
        <v>193.5</v>
      </c>
      <c r="U3081" s="47">
        <v>193.5</v>
      </c>
      <c r="V3081" t="s">
        <v>71</v>
      </c>
      <c r="W3081" t="s">
        <v>72</v>
      </c>
      <c r="X3081"/>
      <c r="Y3081" t="s">
        <v>240</v>
      </c>
      <c r="Z3081" s="43" t="str">
        <f>Raw_data[[#This Row],[Month]]&amp;Raw_data[[#This Row],[Locations]]&amp;Raw_data[[#This Row],[Looker2]]</f>
        <v>45292MontroseIOP</v>
      </c>
      <c r="AA3081" s="44" t="str">
        <f>IFERROR(VLOOKUP(Raw_data[[#This Row],[Description]],'LU Table'!$A$1:$B$50,2,0),"")</f>
        <v>IOP</v>
      </c>
      <c r="AB3081" s="44" t="str">
        <f>TRIM(MID(Raw_data[[#This Row],[Location]],LEN("Positive Recovery- ")+1,LEN(Raw_data[[#This Row],[Location]])))</f>
        <v>Montrose</v>
      </c>
      <c r="AC3081" s="45">
        <f t="shared" si="48"/>
        <v>45292</v>
      </c>
      <c r="AD3081" s="44" t="str">
        <f>VLOOKUP(Raw_data[[#This Row],[Locations]]&amp;Raw_data[[#This Row],[Looker2]],Category!A:E,5,0)</f>
        <v>Company Owned</v>
      </c>
      <c r="AE3081" s="44" t="str">
        <f>Raw_data[[#This Row],[Locations]]&amp;Raw_data[[#This Row],[Looker2]]</f>
        <v>MontroseIOP</v>
      </c>
    </row>
    <row r="3082" spans="1:31">
      <c r="A3082" s="15">
        <v>45323</v>
      </c>
      <c r="B3082" s="15">
        <v>45320</v>
      </c>
      <c r="C3082" t="s">
        <v>9</v>
      </c>
      <c r="D3082">
        <v>209871</v>
      </c>
      <c r="E3082" t="s">
        <v>141</v>
      </c>
      <c r="F3082" t="s">
        <v>478</v>
      </c>
      <c r="G3082" t="s">
        <v>325</v>
      </c>
      <c r="H3082" t="s">
        <v>158</v>
      </c>
      <c r="I3082" t="s">
        <v>232</v>
      </c>
      <c r="J3082" t="s">
        <v>89</v>
      </c>
      <c r="K3082" t="s">
        <v>76</v>
      </c>
      <c r="L3082" t="s">
        <v>128</v>
      </c>
      <c r="M3082">
        <v>1</v>
      </c>
      <c r="N3082" s="47">
        <v>200</v>
      </c>
      <c r="O3082" s="47">
        <v>0</v>
      </c>
      <c r="P3082" s="47">
        <v>0</v>
      </c>
      <c r="Q3082" s="47">
        <v>0</v>
      </c>
      <c r="R3082" s="47">
        <v>0</v>
      </c>
      <c r="S3082" s="47">
        <v>200</v>
      </c>
      <c r="T3082" s="47">
        <v>180</v>
      </c>
      <c r="U3082" s="47">
        <v>180</v>
      </c>
      <c r="V3082" t="s">
        <v>71</v>
      </c>
      <c r="W3082" t="s">
        <v>72</v>
      </c>
      <c r="X3082"/>
      <c r="Y3082" t="s">
        <v>240</v>
      </c>
      <c r="Z3082" s="43" t="str">
        <f>Raw_data[[#This Row],[Month]]&amp;Raw_data[[#This Row],[Locations]]&amp;Raw_data[[#This Row],[Looker2]]</f>
        <v>45292MontroseIOP</v>
      </c>
      <c r="AA3082" s="44" t="str">
        <f>IFERROR(VLOOKUP(Raw_data[[#This Row],[Description]],'LU Table'!$A$1:$B$50,2,0),"")</f>
        <v>IOP</v>
      </c>
      <c r="AB3082" s="44" t="str">
        <f>TRIM(MID(Raw_data[[#This Row],[Location]],LEN("Positive Recovery- ")+1,LEN(Raw_data[[#This Row],[Location]])))</f>
        <v>Montrose</v>
      </c>
      <c r="AC3082" s="45">
        <f t="shared" si="48"/>
        <v>45292</v>
      </c>
      <c r="AD3082" s="44" t="str">
        <f>VLOOKUP(Raw_data[[#This Row],[Locations]]&amp;Raw_data[[#This Row],[Looker2]],Category!A:E,5,0)</f>
        <v>Company Owned</v>
      </c>
      <c r="AE3082" s="44" t="str">
        <f>Raw_data[[#This Row],[Locations]]&amp;Raw_data[[#This Row],[Looker2]]</f>
        <v>MontroseIOP</v>
      </c>
    </row>
    <row r="3083" spans="1:31">
      <c r="A3083" s="15">
        <v>45323</v>
      </c>
      <c r="B3083" s="15">
        <v>45320</v>
      </c>
      <c r="C3083" t="s">
        <v>9</v>
      </c>
      <c r="D3083">
        <v>209872</v>
      </c>
      <c r="E3083" t="s">
        <v>820</v>
      </c>
      <c r="F3083" t="s">
        <v>287</v>
      </c>
      <c r="G3083" t="s">
        <v>325</v>
      </c>
      <c r="H3083" t="s">
        <v>158</v>
      </c>
      <c r="I3083" t="s">
        <v>232</v>
      </c>
      <c r="J3083" t="s">
        <v>87</v>
      </c>
      <c r="K3083" t="s">
        <v>76</v>
      </c>
      <c r="L3083" t="s">
        <v>128</v>
      </c>
      <c r="M3083">
        <v>1</v>
      </c>
      <c r="N3083" s="47">
        <v>275</v>
      </c>
      <c r="O3083" s="47">
        <v>0</v>
      </c>
      <c r="P3083" s="47">
        <v>0</v>
      </c>
      <c r="Q3083" s="47">
        <v>0</v>
      </c>
      <c r="R3083" s="47">
        <v>0</v>
      </c>
      <c r="S3083" s="47">
        <v>275</v>
      </c>
      <c r="T3083" s="47">
        <v>247.5</v>
      </c>
      <c r="U3083" s="47">
        <v>247.5</v>
      </c>
      <c r="V3083" t="s">
        <v>71</v>
      </c>
      <c r="W3083" t="s">
        <v>72</v>
      </c>
      <c r="X3083"/>
      <c r="Y3083" t="s">
        <v>240</v>
      </c>
      <c r="Z3083" s="43" t="str">
        <f>Raw_data[[#This Row],[Month]]&amp;Raw_data[[#This Row],[Locations]]&amp;Raw_data[[#This Row],[Looker2]]</f>
        <v>45292MontroseIOP</v>
      </c>
      <c r="AA3083" s="44" t="str">
        <f>IFERROR(VLOOKUP(Raw_data[[#This Row],[Description]],'LU Table'!$A$1:$B$50,2,0),"")</f>
        <v>IOP</v>
      </c>
      <c r="AB3083" s="44" t="str">
        <f>TRIM(MID(Raw_data[[#This Row],[Location]],LEN("Positive Recovery- ")+1,LEN(Raw_data[[#This Row],[Location]])))</f>
        <v>Montrose</v>
      </c>
      <c r="AC3083" s="45">
        <f t="shared" si="48"/>
        <v>45292</v>
      </c>
      <c r="AD3083" s="44" t="str">
        <f>VLOOKUP(Raw_data[[#This Row],[Locations]]&amp;Raw_data[[#This Row],[Looker2]],Category!A:E,5,0)</f>
        <v>Company Owned</v>
      </c>
      <c r="AE3083" s="44" t="str">
        <f>Raw_data[[#This Row],[Locations]]&amp;Raw_data[[#This Row],[Looker2]]</f>
        <v>MontroseIOP</v>
      </c>
    </row>
    <row r="3084" spans="1:31">
      <c r="A3084" s="15">
        <v>45323</v>
      </c>
      <c r="B3084" s="15">
        <v>45320</v>
      </c>
      <c r="C3084" t="s">
        <v>9</v>
      </c>
      <c r="D3084">
        <v>209873</v>
      </c>
      <c r="E3084" t="s">
        <v>710</v>
      </c>
      <c r="F3084" t="s">
        <v>363</v>
      </c>
      <c r="G3084" t="s">
        <v>344</v>
      </c>
      <c r="H3084" t="s">
        <v>160</v>
      </c>
      <c r="I3084" t="s">
        <v>232</v>
      </c>
      <c r="J3084" t="s">
        <v>711</v>
      </c>
      <c r="K3084" t="s">
        <v>76</v>
      </c>
      <c r="L3084" t="s">
        <v>128</v>
      </c>
      <c r="M3084">
        <v>1</v>
      </c>
      <c r="N3084" s="47">
        <v>165</v>
      </c>
      <c r="O3084" s="47">
        <v>0</v>
      </c>
      <c r="P3084" s="47">
        <v>0</v>
      </c>
      <c r="Q3084" s="47">
        <v>0</v>
      </c>
      <c r="R3084" s="47">
        <v>0</v>
      </c>
      <c r="S3084" s="47">
        <v>165</v>
      </c>
      <c r="T3084" s="47">
        <v>148.5</v>
      </c>
      <c r="U3084" s="47">
        <v>148.5</v>
      </c>
      <c r="V3084" t="s">
        <v>71</v>
      </c>
      <c r="W3084" t="s">
        <v>72</v>
      </c>
      <c r="X3084"/>
      <c r="Y3084" t="s">
        <v>240</v>
      </c>
      <c r="Z3084" s="43" t="str">
        <f>Raw_data[[#This Row],[Month]]&amp;Raw_data[[#This Row],[Locations]]&amp;Raw_data[[#This Row],[Looker2]]</f>
        <v>45292MontroseIOP</v>
      </c>
      <c r="AA3084" s="44" t="str">
        <f>IFERROR(VLOOKUP(Raw_data[[#This Row],[Description]],'LU Table'!$A$1:$B$50,2,0),"")</f>
        <v>IOP</v>
      </c>
      <c r="AB3084" s="44" t="str">
        <f>TRIM(MID(Raw_data[[#This Row],[Location]],LEN("Positive Recovery- ")+1,LEN(Raw_data[[#This Row],[Location]])))</f>
        <v>Montrose</v>
      </c>
      <c r="AC3084" s="45">
        <f t="shared" si="48"/>
        <v>45292</v>
      </c>
      <c r="AD3084" s="44" t="str">
        <f>VLOOKUP(Raw_data[[#This Row],[Locations]]&amp;Raw_data[[#This Row],[Looker2]],Category!A:E,5,0)</f>
        <v>Company Owned</v>
      </c>
      <c r="AE3084" s="44" t="str">
        <f>Raw_data[[#This Row],[Locations]]&amp;Raw_data[[#This Row],[Looker2]]</f>
        <v>MontroseIOP</v>
      </c>
    </row>
    <row r="3085" spans="1:31">
      <c r="A3085" s="15">
        <v>45323</v>
      </c>
      <c r="B3085" s="15">
        <v>45320</v>
      </c>
      <c r="C3085" t="s">
        <v>9</v>
      </c>
      <c r="D3085">
        <v>209874</v>
      </c>
      <c r="E3085" t="s">
        <v>1017</v>
      </c>
      <c r="F3085" t="s">
        <v>1018</v>
      </c>
      <c r="G3085" t="s">
        <v>1019</v>
      </c>
      <c r="H3085" t="s">
        <v>158</v>
      </c>
      <c r="I3085" t="s">
        <v>232</v>
      </c>
      <c r="J3085" t="s">
        <v>88</v>
      </c>
      <c r="K3085" t="s">
        <v>79</v>
      </c>
      <c r="L3085" t="s">
        <v>128</v>
      </c>
      <c r="M3085">
        <v>1</v>
      </c>
      <c r="N3085" s="47">
        <v>250</v>
      </c>
      <c r="O3085" s="47">
        <v>0</v>
      </c>
      <c r="P3085" s="47">
        <v>0</v>
      </c>
      <c r="Q3085" s="47">
        <v>0</v>
      </c>
      <c r="R3085" s="47">
        <v>0</v>
      </c>
      <c r="S3085" s="47">
        <v>250</v>
      </c>
      <c r="T3085" s="47">
        <v>225</v>
      </c>
      <c r="U3085" s="47">
        <v>225</v>
      </c>
      <c r="V3085" t="s">
        <v>71</v>
      </c>
      <c r="W3085" t="s">
        <v>72</v>
      </c>
      <c r="X3085"/>
      <c r="Y3085" t="s">
        <v>240</v>
      </c>
      <c r="Z3085" s="43" t="str">
        <f>Raw_data[[#This Row],[Month]]&amp;Raw_data[[#This Row],[Locations]]&amp;Raw_data[[#This Row],[Looker2]]</f>
        <v>45292Cinco RanchIOP</v>
      </c>
      <c r="AA3085" s="44" t="str">
        <f>IFERROR(VLOOKUP(Raw_data[[#This Row],[Description]],'LU Table'!$A$1:$B$50,2,0),"")</f>
        <v>IOP</v>
      </c>
      <c r="AB3085" s="44" t="str">
        <f>TRIM(MID(Raw_data[[#This Row],[Location]],LEN("Positive Recovery- ")+1,LEN(Raw_data[[#This Row],[Location]])))</f>
        <v>Cinco Ranch</v>
      </c>
      <c r="AC3085" s="45">
        <f t="shared" si="48"/>
        <v>45292</v>
      </c>
      <c r="AD3085" s="44" t="str">
        <f>VLOOKUP(Raw_data[[#This Row],[Locations]]&amp;Raw_data[[#This Row],[Looker2]],Category!A:E,5,0)</f>
        <v>Affiliate</v>
      </c>
      <c r="AE3085" s="44" t="str">
        <f>Raw_data[[#This Row],[Locations]]&amp;Raw_data[[#This Row],[Looker2]]</f>
        <v>Cinco RanchIOP</v>
      </c>
    </row>
    <row r="3086" spans="1:31">
      <c r="A3086" s="15">
        <v>45323</v>
      </c>
      <c r="B3086" s="15">
        <v>45320</v>
      </c>
      <c r="C3086" t="s">
        <v>9</v>
      </c>
      <c r="D3086">
        <v>209875</v>
      </c>
      <c r="E3086" t="s">
        <v>114</v>
      </c>
      <c r="F3086" t="s">
        <v>296</v>
      </c>
      <c r="G3086" t="s">
        <v>297</v>
      </c>
      <c r="H3086" t="s">
        <v>172</v>
      </c>
      <c r="I3086" t="s">
        <v>232</v>
      </c>
      <c r="J3086" t="s">
        <v>17</v>
      </c>
      <c r="K3086" t="s">
        <v>79</v>
      </c>
      <c r="L3086" t="s">
        <v>135</v>
      </c>
      <c r="M3086">
        <v>1</v>
      </c>
      <c r="N3086" s="47">
        <v>40</v>
      </c>
      <c r="O3086" s="47">
        <v>0</v>
      </c>
      <c r="P3086" s="47">
        <v>0</v>
      </c>
      <c r="Q3086" s="47">
        <v>0</v>
      </c>
      <c r="R3086" s="47">
        <v>0</v>
      </c>
      <c r="S3086" s="47">
        <v>40</v>
      </c>
      <c r="T3086" s="47">
        <v>40</v>
      </c>
      <c r="U3086" s="47">
        <v>40</v>
      </c>
      <c r="V3086" t="s">
        <v>71</v>
      </c>
      <c r="W3086" t="s">
        <v>72</v>
      </c>
      <c r="X3086"/>
      <c r="Y3086" t="s">
        <v>240</v>
      </c>
      <c r="Z3086" s="43" t="str">
        <f>Raw_data[[#This Row],[Month]]&amp;Raw_data[[#This Row],[Locations]]&amp;Raw_data[[#This Row],[Looker2]]</f>
        <v>45292Cinco RanchAftercare</v>
      </c>
      <c r="AA3086" s="44" t="str">
        <f>IFERROR(VLOOKUP(Raw_data[[#This Row],[Description]],'LU Table'!$A$1:$B$50,2,0),"")</f>
        <v>Aftercare</v>
      </c>
      <c r="AB3086" s="44" t="str">
        <f>TRIM(MID(Raw_data[[#This Row],[Location]],LEN("Positive Recovery- ")+1,LEN(Raw_data[[#This Row],[Location]])))</f>
        <v>Cinco Ranch</v>
      </c>
      <c r="AC3086" s="45">
        <f t="shared" si="48"/>
        <v>45292</v>
      </c>
      <c r="AD3086" s="44" t="str">
        <f>VLOOKUP(Raw_data[[#This Row],[Locations]]&amp;Raw_data[[#This Row],[Looker2]],Category!A:E,5,0)</f>
        <v>Affiliate</v>
      </c>
      <c r="AE3086" s="44" t="str">
        <f>Raw_data[[#This Row],[Locations]]&amp;Raw_data[[#This Row],[Looker2]]</f>
        <v>Cinco RanchAftercare</v>
      </c>
    </row>
    <row r="3087" spans="1:31">
      <c r="A3087" s="15">
        <v>45323</v>
      </c>
      <c r="B3087" s="15">
        <v>45320</v>
      </c>
      <c r="C3087" t="s">
        <v>9</v>
      </c>
      <c r="D3087">
        <v>209876</v>
      </c>
      <c r="E3087" t="s">
        <v>655</v>
      </c>
      <c r="F3087" t="s">
        <v>283</v>
      </c>
      <c r="G3087" t="s">
        <v>656</v>
      </c>
      <c r="H3087" t="s">
        <v>160</v>
      </c>
      <c r="I3087" t="s">
        <v>232</v>
      </c>
      <c r="J3087" t="s">
        <v>90</v>
      </c>
      <c r="K3087" t="s">
        <v>79</v>
      </c>
      <c r="L3087" t="s">
        <v>128</v>
      </c>
      <c r="M3087">
        <v>1</v>
      </c>
      <c r="N3087" s="47">
        <v>220</v>
      </c>
      <c r="O3087" s="47">
        <v>0</v>
      </c>
      <c r="P3087" s="47">
        <v>0</v>
      </c>
      <c r="Q3087" s="47">
        <v>0</v>
      </c>
      <c r="R3087" s="47">
        <v>0</v>
      </c>
      <c r="S3087" s="47">
        <v>220</v>
      </c>
      <c r="T3087" s="47">
        <v>198</v>
      </c>
      <c r="U3087" s="47">
        <v>198</v>
      </c>
      <c r="V3087" t="s">
        <v>71</v>
      </c>
      <c r="W3087" t="s">
        <v>72</v>
      </c>
      <c r="X3087"/>
      <c r="Y3087" t="s">
        <v>240</v>
      </c>
      <c r="Z3087" s="43" t="str">
        <f>Raw_data[[#This Row],[Month]]&amp;Raw_data[[#This Row],[Locations]]&amp;Raw_data[[#This Row],[Looker2]]</f>
        <v>45292Cinco RanchIOP</v>
      </c>
      <c r="AA3087" s="44" t="str">
        <f>IFERROR(VLOOKUP(Raw_data[[#This Row],[Description]],'LU Table'!$A$1:$B$50,2,0),"")</f>
        <v>IOP</v>
      </c>
      <c r="AB3087" s="44" t="str">
        <f>TRIM(MID(Raw_data[[#This Row],[Location]],LEN("Positive Recovery- ")+1,LEN(Raw_data[[#This Row],[Location]])))</f>
        <v>Cinco Ranch</v>
      </c>
      <c r="AC3087" s="45">
        <f t="shared" si="48"/>
        <v>45292</v>
      </c>
      <c r="AD3087" s="44" t="str">
        <f>VLOOKUP(Raw_data[[#This Row],[Locations]]&amp;Raw_data[[#This Row],[Looker2]],Category!A:E,5,0)</f>
        <v>Affiliate</v>
      </c>
      <c r="AE3087" s="44" t="str">
        <f>Raw_data[[#This Row],[Locations]]&amp;Raw_data[[#This Row],[Looker2]]</f>
        <v>Cinco RanchIOP</v>
      </c>
    </row>
    <row r="3088" spans="1:31">
      <c r="A3088" s="15">
        <v>45323</v>
      </c>
      <c r="B3088" s="15">
        <v>45320</v>
      </c>
      <c r="C3088" t="s">
        <v>9</v>
      </c>
      <c r="D3088">
        <v>209877</v>
      </c>
      <c r="E3088" t="s">
        <v>1083</v>
      </c>
      <c r="F3088" t="s">
        <v>275</v>
      </c>
      <c r="G3088" t="s">
        <v>1084</v>
      </c>
      <c r="H3088" t="s">
        <v>158</v>
      </c>
      <c r="I3088" t="s">
        <v>232</v>
      </c>
      <c r="J3088" t="s">
        <v>103</v>
      </c>
      <c r="K3088" t="s">
        <v>62</v>
      </c>
      <c r="L3088" t="s">
        <v>128</v>
      </c>
      <c r="M3088">
        <v>1</v>
      </c>
      <c r="N3088" s="47">
        <v>250</v>
      </c>
      <c r="O3088" s="47">
        <v>0</v>
      </c>
      <c r="P3088" s="47">
        <v>0</v>
      </c>
      <c r="Q3088" s="47">
        <v>0</v>
      </c>
      <c r="R3088" s="47">
        <v>0</v>
      </c>
      <c r="S3088" s="47">
        <v>0</v>
      </c>
      <c r="T3088" s="47">
        <v>225</v>
      </c>
      <c r="U3088" s="47">
        <v>10</v>
      </c>
      <c r="V3088" t="s">
        <v>71</v>
      </c>
      <c r="W3088" t="s">
        <v>72</v>
      </c>
      <c r="X3088"/>
      <c r="Y3088" t="s">
        <v>240</v>
      </c>
      <c r="Z3088" s="43" t="str">
        <f>Raw_data[[#This Row],[Month]]&amp;Raw_data[[#This Row],[Locations]]&amp;Raw_data[[#This Row],[Looker2]]</f>
        <v>45292SugarlandIOP</v>
      </c>
      <c r="AA3088" s="44" t="str">
        <f>IFERROR(VLOOKUP(Raw_data[[#This Row],[Description]],'LU Table'!$A$1:$B$50,2,0),"")</f>
        <v>IOP</v>
      </c>
      <c r="AB3088" s="44" t="str">
        <f>TRIM(MID(Raw_data[[#This Row],[Location]],LEN("Positive Recovery- ")+1,LEN(Raw_data[[#This Row],[Location]])))</f>
        <v>Sugarland</v>
      </c>
      <c r="AC3088" s="45">
        <f t="shared" si="48"/>
        <v>45292</v>
      </c>
      <c r="AD3088" s="44" t="str">
        <f>VLOOKUP(Raw_data[[#This Row],[Locations]]&amp;Raw_data[[#This Row],[Looker2]],Category!A:E,5,0)</f>
        <v>Affiliate</v>
      </c>
      <c r="AE3088" s="44" t="str">
        <f>Raw_data[[#This Row],[Locations]]&amp;Raw_data[[#This Row],[Looker2]]</f>
        <v>SugarlandIOP</v>
      </c>
    </row>
    <row r="3089" spans="1:31">
      <c r="A3089" s="15">
        <v>45323</v>
      </c>
      <c r="B3089" s="15">
        <v>45320</v>
      </c>
      <c r="C3089" t="s">
        <v>9</v>
      </c>
      <c r="D3089">
        <v>209878</v>
      </c>
      <c r="E3089" t="s">
        <v>857</v>
      </c>
      <c r="F3089" t="s">
        <v>279</v>
      </c>
      <c r="G3089" t="s">
        <v>858</v>
      </c>
      <c r="H3089" t="s">
        <v>158</v>
      </c>
      <c r="I3089" t="s">
        <v>232</v>
      </c>
      <c r="J3089" t="s">
        <v>103</v>
      </c>
      <c r="K3089" t="s">
        <v>62</v>
      </c>
      <c r="L3089" t="s">
        <v>128</v>
      </c>
      <c r="M3089">
        <v>1</v>
      </c>
      <c r="N3089" s="47">
        <v>250</v>
      </c>
      <c r="O3089" s="47">
        <v>0</v>
      </c>
      <c r="P3089" s="47">
        <v>0</v>
      </c>
      <c r="Q3089" s="47">
        <v>0</v>
      </c>
      <c r="R3089" s="47">
        <v>0</v>
      </c>
      <c r="S3089" s="47">
        <v>250</v>
      </c>
      <c r="T3089" s="47">
        <v>225</v>
      </c>
      <c r="U3089" s="47">
        <v>225</v>
      </c>
      <c r="V3089" t="s">
        <v>71</v>
      </c>
      <c r="W3089" t="s">
        <v>72</v>
      </c>
      <c r="X3089"/>
      <c r="Y3089" t="s">
        <v>240</v>
      </c>
      <c r="Z3089" s="43" t="str">
        <f>Raw_data[[#This Row],[Month]]&amp;Raw_data[[#This Row],[Locations]]&amp;Raw_data[[#This Row],[Looker2]]</f>
        <v>45292SugarlandIOP</v>
      </c>
      <c r="AA3089" s="44" t="str">
        <f>IFERROR(VLOOKUP(Raw_data[[#This Row],[Description]],'LU Table'!$A$1:$B$50,2,0),"")</f>
        <v>IOP</v>
      </c>
      <c r="AB3089" s="44" t="str">
        <f>TRIM(MID(Raw_data[[#This Row],[Location]],LEN("Positive Recovery- ")+1,LEN(Raw_data[[#This Row],[Location]])))</f>
        <v>Sugarland</v>
      </c>
      <c r="AC3089" s="45">
        <f t="shared" si="48"/>
        <v>45292</v>
      </c>
      <c r="AD3089" s="44" t="str">
        <f>VLOOKUP(Raw_data[[#This Row],[Locations]]&amp;Raw_data[[#This Row],[Looker2]],Category!A:E,5,0)</f>
        <v>Affiliate</v>
      </c>
      <c r="AE3089" s="44" t="str">
        <f>Raw_data[[#This Row],[Locations]]&amp;Raw_data[[#This Row],[Looker2]]</f>
        <v>SugarlandIOP</v>
      </c>
    </row>
    <row r="3090" spans="1:31">
      <c r="A3090" s="15">
        <v>45323</v>
      </c>
      <c r="B3090" s="15">
        <v>45320</v>
      </c>
      <c r="C3090" t="s">
        <v>9</v>
      </c>
      <c r="D3090">
        <v>209879</v>
      </c>
      <c r="E3090" t="s">
        <v>1135</v>
      </c>
      <c r="F3090" t="s">
        <v>289</v>
      </c>
      <c r="G3090" t="s">
        <v>1136</v>
      </c>
      <c r="H3090" t="s">
        <v>158</v>
      </c>
      <c r="I3090" t="s">
        <v>232</v>
      </c>
      <c r="J3090" t="s">
        <v>87</v>
      </c>
      <c r="K3090" t="s">
        <v>62</v>
      </c>
      <c r="L3090" t="s">
        <v>128</v>
      </c>
      <c r="M3090">
        <v>1</v>
      </c>
      <c r="N3090" s="47">
        <v>275</v>
      </c>
      <c r="O3090" s="47">
        <v>0</v>
      </c>
      <c r="P3090" s="47">
        <v>0</v>
      </c>
      <c r="Q3090" s="47">
        <v>0</v>
      </c>
      <c r="R3090" s="47">
        <v>0</v>
      </c>
      <c r="S3090" s="47">
        <v>275</v>
      </c>
      <c r="T3090" s="47">
        <v>247.5</v>
      </c>
      <c r="U3090" s="47">
        <v>247.5</v>
      </c>
      <c r="V3090" t="s">
        <v>71</v>
      </c>
      <c r="W3090" t="s">
        <v>72</v>
      </c>
      <c r="X3090"/>
      <c r="Y3090" t="s">
        <v>240</v>
      </c>
      <c r="Z3090" s="43" t="str">
        <f>Raw_data[[#This Row],[Month]]&amp;Raw_data[[#This Row],[Locations]]&amp;Raw_data[[#This Row],[Looker2]]</f>
        <v>45292SugarlandIOP</v>
      </c>
      <c r="AA3090" s="44" t="str">
        <f>IFERROR(VLOOKUP(Raw_data[[#This Row],[Description]],'LU Table'!$A$1:$B$50,2,0),"")</f>
        <v>IOP</v>
      </c>
      <c r="AB3090" s="44" t="str">
        <f>TRIM(MID(Raw_data[[#This Row],[Location]],LEN("Positive Recovery- ")+1,LEN(Raw_data[[#This Row],[Location]])))</f>
        <v>Sugarland</v>
      </c>
      <c r="AC3090" s="45">
        <f t="shared" si="48"/>
        <v>45292</v>
      </c>
      <c r="AD3090" s="44" t="str">
        <f>VLOOKUP(Raw_data[[#This Row],[Locations]]&amp;Raw_data[[#This Row],[Looker2]],Category!A:E,5,0)</f>
        <v>Affiliate</v>
      </c>
      <c r="AE3090" s="44" t="str">
        <f>Raw_data[[#This Row],[Locations]]&amp;Raw_data[[#This Row],[Looker2]]</f>
        <v>SugarlandIOP</v>
      </c>
    </row>
    <row r="3091" spans="1:31">
      <c r="A3091" s="15">
        <v>45323</v>
      </c>
      <c r="B3091" s="15">
        <v>45320</v>
      </c>
      <c r="C3091" t="s">
        <v>9</v>
      </c>
      <c r="D3091">
        <v>209880</v>
      </c>
      <c r="E3091" t="s">
        <v>1094</v>
      </c>
      <c r="F3091" t="s">
        <v>332</v>
      </c>
      <c r="G3091" t="s">
        <v>1095</v>
      </c>
      <c r="H3091" t="s">
        <v>158</v>
      </c>
      <c r="I3091" t="s">
        <v>232</v>
      </c>
      <c r="J3091" t="s">
        <v>92</v>
      </c>
      <c r="K3091" t="s">
        <v>62</v>
      </c>
      <c r="L3091" t="s">
        <v>128</v>
      </c>
      <c r="M3091">
        <v>1</v>
      </c>
      <c r="N3091" s="47">
        <v>190</v>
      </c>
      <c r="O3091" s="47">
        <v>0</v>
      </c>
      <c r="P3091" s="47">
        <v>0</v>
      </c>
      <c r="Q3091" s="47">
        <v>0</v>
      </c>
      <c r="R3091" s="47">
        <v>0</v>
      </c>
      <c r="S3091" s="47">
        <v>190</v>
      </c>
      <c r="T3091" s="47">
        <v>171</v>
      </c>
      <c r="U3091" s="47">
        <v>171</v>
      </c>
      <c r="V3091" t="s">
        <v>71</v>
      </c>
      <c r="W3091" t="s">
        <v>72</v>
      </c>
      <c r="X3091"/>
      <c r="Y3091" t="s">
        <v>240</v>
      </c>
      <c r="Z3091" s="43" t="str">
        <f>Raw_data[[#This Row],[Month]]&amp;Raw_data[[#This Row],[Locations]]&amp;Raw_data[[#This Row],[Looker2]]</f>
        <v>45292SugarlandIOP</v>
      </c>
      <c r="AA3091" s="44" t="str">
        <f>IFERROR(VLOOKUP(Raw_data[[#This Row],[Description]],'LU Table'!$A$1:$B$50,2,0),"")</f>
        <v>IOP</v>
      </c>
      <c r="AB3091" s="44" t="str">
        <f>TRIM(MID(Raw_data[[#This Row],[Location]],LEN("Positive Recovery- ")+1,LEN(Raw_data[[#This Row],[Location]])))</f>
        <v>Sugarland</v>
      </c>
      <c r="AC3091" s="45">
        <f t="shared" si="48"/>
        <v>45292</v>
      </c>
      <c r="AD3091" s="44" t="str">
        <f>VLOOKUP(Raw_data[[#This Row],[Locations]]&amp;Raw_data[[#This Row],[Looker2]],Category!A:E,5,0)</f>
        <v>Affiliate</v>
      </c>
      <c r="AE3091" s="44" t="str">
        <f>Raw_data[[#This Row],[Locations]]&amp;Raw_data[[#This Row],[Looker2]]</f>
        <v>SugarlandIOP</v>
      </c>
    </row>
    <row r="3092" spans="1:31">
      <c r="A3092" s="15">
        <v>45323</v>
      </c>
      <c r="B3092" s="15">
        <v>45320</v>
      </c>
      <c r="C3092" t="s">
        <v>9</v>
      </c>
      <c r="D3092">
        <v>209881</v>
      </c>
      <c r="E3092" t="s">
        <v>1050</v>
      </c>
      <c r="F3092" t="s">
        <v>1051</v>
      </c>
      <c r="G3092" t="s">
        <v>1052</v>
      </c>
      <c r="H3092" t="s">
        <v>160</v>
      </c>
      <c r="I3092" t="s">
        <v>232</v>
      </c>
      <c r="J3092" t="s">
        <v>95</v>
      </c>
      <c r="K3092" t="s">
        <v>62</v>
      </c>
      <c r="L3092" t="s">
        <v>128</v>
      </c>
      <c r="M3092">
        <v>1</v>
      </c>
      <c r="N3092" s="47">
        <v>130</v>
      </c>
      <c r="O3092" s="47">
        <v>0</v>
      </c>
      <c r="P3092" s="47">
        <v>0</v>
      </c>
      <c r="Q3092" s="47">
        <v>0</v>
      </c>
      <c r="R3092" s="47">
        <v>0</v>
      </c>
      <c r="S3092" s="47">
        <v>0</v>
      </c>
      <c r="T3092" s="47">
        <v>117</v>
      </c>
      <c r="U3092" s="47">
        <v>19.5</v>
      </c>
      <c r="V3092" t="s">
        <v>71</v>
      </c>
      <c r="W3092" t="s">
        <v>72</v>
      </c>
      <c r="X3092"/>
      <c r="Y3092" t="s">
        <v>240</v>
      </c>
      <c r="Z3092" s="43" t="str">
        <f>Raw_data[[#This Row],[Month]]&amp;Raw_data[[#This Row],[Locations]]&amp;Raw_data[[#This Row],[Looker2]]</f>
        <v>45292SugarlandIOP</v>
      </c>
      <c r="AA3092" s="44" t="str">
        <f>IFERROR(VLOOKUP(Raw_data[[#This Row],[Description]],'LU Table'!$A$1:$B$50,2,0),"")</f>
        <v>IOP</v>
      </c>
      <c r="AB3092" s="44" t="str">
        <f>TRIM(MID(Raw_data[[#This Row],[Location]],LEN("Positive Recovery- ")+1,LEN(Raw_data[[#This Row],[Location]])))</f>
        <v>Sugarland</v>
      </c>
      <c r="AC3092" s="45">
        <f t="shared" si="48"/>
        <v>45292</v>
      </c>
      <c r="AD3092" s="44" t="str">
        <f>VLOOKUP(Raw_data[[#This Row],[Locations]]&amp;Raw_data[[#This Row],[Looker2]],Category!A:E,5,0)</f>
        <v>Affiliate</v>
      </c>
      <c r="AE3092" s="44" t="str">
        <f>Raw_data[[#This Row],[Locations]]&amp;Raw_data[[#This Row],[Looker2]]</f>
        <v>SugarlandIOP</v>
      </c>
    </row>
    <row r="3093" spans="1:31">
      <c r="A3093" s="15">
        <v>45323</v>
      </c>
      <c r="B3093" s="15">
        <v>45320</v>
      </c>
      <c r="C3093" t="s">
        <v>9</v>
      </c>
      <c r="D3093">
        <v>209882</v>
      </c>
      <c r="E3093" t="s">
        <v>1200</v>
      </c>
      <c r="F3093" t="s">
        <v>316</v>
      </c>
      <c r="G3093" t="s">
        <v>537</v>
      </c>
      <c r="H3093" t="s">
        <v>167</v>
      </c>
      <c r="I3093" t="s">
        <v>232</v>
      </c>
      <c r="J3093" t="s">
        <v>87</v>
      </c>
      <c r="K3093" t="s">
        <v>62</v>
      </c>
      <c r="L3093" t="s">
        <v>129</v>
      </c>
      <c r="M3093">
        <v>1</v>
      </c>
      <c r="N3093" s="47">
        <v>425</v>
      </c>
      <c r="O3093" s="47">
        <v>0</v>
      </c>
      <c r="P3093" s="47">
        <v>0</v>
      </c>
      <c r="Q3093" s="47">
        <v>0</v>
      </c>
      <c r="R3093" s="47">
        <v>0</v>
      </c>
      <c r="S3093" s="47">
        <v>0</v>
      </c>
      <c r="T3093" s="47">
        <v>425</v>
      </c>
      <c r="U3093" s="47">
        <v>425</v>
      </c>
      <c r="V3093" t="s">
        <v>71</v>
      </c>
      <c r="W3093" t="s">
        <v>72</v>
      </c>
      <c r="X3093"/>
      <c r="Y3093" t="s">
        <v>240</v>
      </c>
      <c r="Z3093" s="43" t="str">
        <f>Raw_data[[#This Row],[Month]]&amp;Raw_data[[#This Row],[Locations]]&amp;Raw_data[[#This Row],[Looker2]]</f>
        <v>45292SugarlandPHP</v>
      </c>
      <c r="AA3093" s="44" t="str">
        <f>IFERROR(VLOOKUP(Raw_data[[#This Row],[Description]],'LU Table'!$A$1:$B$50,2,0),"")</f>
        <v>PHP</v>
      </c>
      <c r="AB3093" s="44" t="str">
        <f>TRIM(MID(Raw_data[[#This Row],[Location]],LEN("Positive Recovery- ")+1,LEN(Raw_data[[#This Row],[Location]])))</f>
        <v>Sugarland</v>
      </c>
      <c r="AC3093" s="45">
        <f t="shared" si="48"/>
        <v>45292</v>
      </c>
      <c r="AD3093" s="44" t="str">
        <f>VLOOKUP(Raw_data[[#This Row],[Locations]]&amp;Raw_data[[#This Row],[Looker2]],Category!A:E,5,0)</f>
        <v>Affiliate</v>
      </c>
      <c r="AE3093" s="44" t="str">
        <f>Raw_data[[#This Row],[Locations]]&amp;Raw_data[[#This Row],[Looker2]]</f>
        <v>SugarlandPHP</v>
      </c>
    </row>
    <row r="3094" spans="1:31">
      <c r="A3094" s="15">
        <v>45323</v>
      </c>
      <c r="B3094" s="15">
        <v>45320</v>
      </c>
      <c r="C3094" t="s">
        <v>9</v>
      </c>
      <c r="D3094">
        <v>209883</v>
      </c>
      <c r="E3094" t="s">
        <v>771</v>
      </c>
      <c r="F3094" t="s">
        <v>434</v>
      </c>
      <c r="G3094" t="s">
        <v>327</v>
      </c>
      <c r="H3094" t="s">
        <v>158</v>
      </c>
      <c r="I3094" t="s">
        <v>232</v>
      </c>
      <c r="J3094" t="s">
        <v>932</v>
      </c>
      <c r="K3094" t="s">
        <v>62</v>
      </c>
      <c r="L3094" t="s">
        <v>128</v>
      </c>
      <c r="M3094">
        <v>1</v>
      </c>
      <c r="N3094" s="47">
        <v>700</v>
      </c>
      <c r="O3094" s="47">
        <v>0</v>
      </c>
      <c r="P3094" s="47">
        <v>0</v>
      </c>
      <c r="Q3094" s="47">
        <v>0</v>
      </c>
      <c r="R3094" s="47">
        <v>0</v>
      </c>
      <c r="S3094" s="47">
        <v>700</v>
      </c>
      <c r="T3094" s="47">
        <v>630</v>
      </c>
      <c r="U3094" s="47">
        <v>630</v>
      </c>
      <c r="V3094" t="s">
        <v>71</v>
      </c>
      <c r="W3094" t="s">
        <v>72</v>
      </c>
      <c r="X3094"/>
      <c r="Y3094" t="s">
        <v>240</v>
      </c>
      <c r="Z3094" s="43" t="str">
        <f>Raw_data[[#This Row],[Month]]&amp;Raw_data[[#This Row],[Locations]]&amp;Raw_data[[#This Row],[Looker2]]</f>
        <v>45292SugarlandIOP</v>
      </c>
      <c r="AA3094" s="44" t="str">
        <f>IFERROR(VLOOKUP(Raw_data[[#This Row],[Description]],'LU Table'!$A$1:$B$50,2,0),"")</f>
        <v>IOP</v>
      </c>
      <c r="AB3094" s="44" t="str">
        <f>TRIM(MID(Raw_data[[#This Row],[Location]],LEN("Positive Recovery- ")+1,LEN(Raw_data[[#This Row],[Location]])))</f>
        <v>Sugarland</v>
      </c>
      <c r="AC3094" s="45">
        <f t="shared" si="48"/>
        <v>45292</v>
      </c>
      <c r="AD3094" s="44" t="str">
        <f>VLOOKUP(Raw_data[[#This Row],[Locations]]&amp;Raw_data[[#This Row],[Looker2]],Category!A:E,5,0)</f>
        <v>Affiliate</v>
      </c>
      <c r="AE3094" s="44" t="str">
        <f>Raw_data[[#This Row],[Locations]]&amp;Raw_data[[#This Row],[Looker2]]</f>
        <v>SugarlandIOP</v>
      </c>
    </row>
    <row r="3095" spans="1:31">
      <c r="A3095" s="15">
        <v>45323</v>
      </c>
      <c r="B3095" s="15">
        <v>45320</v>
      </c>
      <c r="C3095" t="s">
        <v>9</v>
      </c>
      <c r="D3095">
        <v>209884</v>
      </c>
      <c r="E3095" t="s">
        <v>977</v>
      </c>
      <c r="F3095" t="s">
        <v>827</v>
      </c>
      <c r="G3095" t="s">
        <v>482</v>
      </c>
      <c r="H3095" t="s">
        <v>159</v>
      </c>
      <c r="I3095" t="s">
        <v>232</v>
      </c>
      <c r="J3095" t="s">
        <v>17</v>
      </c>
      <c r="K3095" t="s">
        <v>62</v>
      </c>
      <c r="L3095" t="s">
        <v>128</v>
      </c>
      <c r="M3095">
        <v>1</v>
      </c>
      <c r="N3095" s="47">
        <v>200</v>
      </c>
      <c r="O3095" s="47">
        <v>0</v>
      </c>
      <c r="P3095" s="47">
        <v>0</v>
      </c>
      <c r="Q3095" s="47">
        <v>0</v>
      </c>
      <c r="R3095" s="47">
        <v>0</v>
      </c>
      <c r="S3095" s="47">
        <v>200</v>
      </c>
      <c r="T3095" s="47">
        <v>200</v>
      </c>
      <c r="U3095" s="47">
        <v>200</v>
      </c>
      <c r="V3095" t="s">
        <v>71</v>
      </c>
      <c r="W3095" t="s">
        <v>72</v>
      </c>
      <c r="X3095"/>
      <c r="Y3095" t="s">
        <v>240</v>
      </c>
      <c r="Z3095" s="43" t="str">
        <f>Raw_data[[#This Row],[Month]]&amp;Raw_data[[#This Row],[Locations]]&amp;Raw_data[[#This Row],[Looker2]]</f>
        <v>45292SugarlandIOP</v>
      </c>
      <c r="AA3095" s="44" t="str">
        <f>IFERROR(VLOOKUP(Raw_data[[#This Row],[Description]],'LU Table'!$A$1:$B$50,2,0),"")</f>
        <v>IOP</v>
      </c>
      <c r="AB3095" s="44" t="str">
        <f>TRIM(MID(Raw_data[[#This Row],[Location]],LEN("Positive Recovery- ")+1,LEN(Raw_data[[#This Row],[Location]])))</f>
        <v>Sugarland</v>
      </c>
      <c r="AC3095" s="45">
        <f t="shared" si="48"/>
        <v>45292</v>
      </c>
      <c r="AD3095" s="44" t="str">
        <f>VLOOKUP(Raw_data[[#This Row],[Locations]]&amp;Raw_data[[#This Row],[Looker2]],Category!A:E,5,0)</f>
        <v>Affiliate</v>
      </c>
      <c r="AE3095" s="44" t="str">
        <f>Raw_data[[#This Row],[Locations]]&amp;Raw_data[[#This Row],[Looker2]]</f>
        <v>SugarlandIOP</v>
      </c>
    </row>
    <row r="3096" spans="1:31">
      <c r="A3096" s="15">
        <v>45323</v>
      </c>
      <c r="B3096" s="15">
        <v>45320</v>
      </c>
      <c r="C3096" t="s">
        <v>9</v>
      </c>
      <c r="D3096">
        <v>209885</v>
      </c>
      <c r="E3096" t="s">
        <v>790</v>
      </c>
      <c r="F3096" t="s">
        <v>380</v>
      </c>
      <c r="G3096" t="s">
        <v>791</v>
      </c>
      <c r="H3096" t="s">
        <v>160</v>
      </c>
      <c r="I3096" t="s">
        <v>232</v>
      </c>
      <c r="J3096" t="s">
        <v>90</v>
      </c>
      <c r="K3096" t="s">
        <v>22</v>
      </c>
      <c r="L3096" t="s">
        <v>128</v>
      </c>
      <c r="M3096">
        <v>1</v>
      </c>
      <c r="N3096" s="47">
        <v>220</v>
      </c>
      <c r="O3096" s="47">
        <v>0</v>
      </c>
      <c r="P3096" s="47">
        <v>0</v>
      </c>
      <c r="Q3096" s="47">
        <v>0</v>
      </c>
      <c r="R3096" s="47">
        <v>0</v>
      </c>
      <c r="S3096" s="47">
        <v>220</v>
      </c>
      <c r="T3096" s="47">
        <v>198</v>
      </c>
      <c r="U3096" s="47">
        <v>198</v>
      </c>
      <c r="V3096" t="s">
        <v>71</v>
      </c>
      <c r="W3096" t="s">
        <v>72</v>
      </c>
      <c r="X3096"/>
      <c r="Y3096" t="s">
        <v>240</v>
      </c>
      <c r="Z3096" s="43" t="str">
        <f>Raw_data[[#This Row],[Month]]&amp;Raw_data[[#This Row],[Locations]]&amp;Raw_data[[#This Row],[Looker2]]</f>
        <v>45292AustinIOP</v>
      </c>
      <c r="AA3096" s="44" t="str">
        <f>IFERROR(VLOOKUP(Raw_data[[#This Row],[Description]],'LU Table'!$A$1:$B$50,2,0),"")</f>
        <v>IOP</v>
      </c>
      <c r="AB3096" s="44" t="str">
        <f>TRIM(MID(Raw_data[[#This Row],[Location]],LEN("Positive Recovery- ")+1,LEN(Raw_data[[#This Row],[Location]])))</f>
        <v>Austin</v>
      </c>
      <c r="AC3096" s="45">
        <f t="shared" si="48"/>
        <v>45292</v>
      </c>
      <c r="AD3096" s="44" t="str">
        <f>VLOOKUP(Raw_data[[#This Row],[Locations]]&amp;Raw_data[[#This Row],[Looker2]],Category!A:E,5,0)</f>
        <v>Affiliate</v>
      </c>
      <c r="AE3096" s="44" t="str">
        <f>Raw_data[[#This Row],[Locations]]&amp;Raw_data[[#This Row],[Looker2]]</f>
        <v>AustinIOP</v>
      </c>
    </row>
    <row r="3097" spans="1:31">
      <c r="A3097" s="15">
        <v>45323</v>
      </c>
      <c r="B3097" s="15">
        <v>45320</v>
      </c>
      <c r="C3097" t="s">
        <v>9</v>
      </c>
      <c r="D3097">
        <v>209886</v>
      </c>
      <c r="E3097" t="s">
        <v>879</v>
      </c>
      <c r="F3097" t="s">
        <v>332</v>
      </c>
      <c r="G3097" t="s">
        <v>880</v>
      </c>
      <c r="H3097" t="s">
        <v>159</v>
      </c>
      <c r="I3097" t="s">
        <v>232</v>
      </c>
      <c r="J3097" t="s">
        <v>17</v>
      </c>
      <c r="K3097" t="s">
        <v>22</v>
      </c>
      <c r="L3097" t="s">
        <v>128</v>
      </c>
      <c r="M3097">
        <v>1</v>
      </c>
      <c r="N3097" s="47">
        <v>225</v>
      </c>
      <c r="O3097" s="47">
        <v>0</v>
      </c>
      <c r="P3097" s="47">
        <v>0</v>
      </c>
      <c r="Q3097" s="47">
        <v>0</v>
      </c>
      <c r="R3097" s="47">
        <v>0</v>
      </c>
      <c r="S3097" s="47">
        <v>225</v>
      </c>
      <c r="T3097" s="47">
        <v>225</v>
      </c>
      <c r="U3097" s="47">
        <v>225</v>
      </c>
      <c r="V3097" t="s">
        <v>71</v>
      </c>
      <c r="W3097" t="s">
        <v>72</v>
      </c>
      <c r="X3097"/>
      <c r="Y3097" t="s">
        <v>240</v>
      </c>
      <c r="Z3097" s="43" t="str">
        <f>Raw_data[[#This Row],[Month]]&amp;Raw_data[[#This Row],[Locations]]&amp;Raw_data[[#This Row],[Looker2]]</f>
        <v>45292AustinIOP</v>
      </c>
      <c r="AA3097" s="44" t="str">
        <f>IFERROR(VLOOKUP(Raw_data[[#This Row],[Description]],'LU Table'!$A$1:$B$50,2,0),"")</f>
        <v>IOP</v>
      </c>
      <c r="AB3097" s="44" t="str">
        <f>TRIM(MID(Raw_data[[#This Row],[Location]],LEN("Positive Recovery- ")+1,LEN(Raw_data[[#This Row],[Location]])))</f>
        <v>Austin</v>
      </c>
      <c r="AC3097" s="45">
        <f t="shared" si="48"/>
        <v>45292</v>
      </c>
      <c r="AD3097" s="44" t="str">
        <f>VLOOKUP(Raw_data[[#This Row],[Locations]]&amp;Raw_data[[#This Row],[Looker2]],Category!A:E,5,0)</f>
        <v>Affiliate</v>
      </c>
      <c r="AE3097" s="44" t="str">
        <f>Raw_data[[#This Row],[Locations]]&amp;Raw_data[[#This Row],[Looker2]]</f>
        <v>AustinIOP</v>
      </c>
    </row>
    <row r="3098" spans="1:31">
      <c r="A3098" s="15">
        <v>45323</v>
      </c>
      <c r="B3098" s="15">
        <v>45320</v>
      </c>
      <c r="C3098" t="s">
        <v>9</v>
      </c>
      <c r="D3098">
        <v>209887</v>
      </c>
      <c r="E3098" t="s">
        <v>142</v>
      </c>
      <c r="F3098" t="s">
        <v>254</v>
      </c>
      <c r="G3098" t="s">
        <v>480</v>
      </c>
      <c r="H3098" t="s">
        <v>158</v>
      </c>
      <c r="I3098" t="s">
        <v>232</v>
      </c>
      <c r="J3098" t="s">
        <v>88</v>
      </c>
      <c r="K3098" t="s">
        <v>22</v>
      </c>
      <c r="L3098" t="s">
        <v>128</v>
      </c>
      <c r="M3098">
        <v>1</v>
      </c>
      <c r="N3098" s="47">
        <v>250</v>
      </c>
      <c r="O3098" s="47">
        <v>0</v>
      </c>
      <c r="P3098" s="47">
        <v>0</v>
      </c>
      <c r="Q3098" s="47">
        <v>0</v>
      </c>
      <c r="R3098" s="47">
        <v>0</v>
      </c>
      <c r="S3098" s="47">
        <v>0</v>
      </c>
      <c r="T3098" s="47">
        <v>225</v>
      </c>
      <c r="U3098" s="47">
        <v>25</v>
      </c>
      <c r="V3098" t="s">
        <v>71</v>
      </c>
      <c r="W3098" t="s">
        <v>72</v>
      </c>
      <c r="X3098"/>
      <c r="Y3098" t="s">
        <v>240</v>
      </c>
      <c r="Z3098" s="43" t="str">
        <f>Raw_data[[#This Row],[Month]]&amp;Raw_data[[#This Row],[Locations]]&amp;Raw_data[[#This Row],[Looker2]]</f>
        <v>45292AustinIOP</v>
      </c>
      <c r="AA3098" s="44" t="str">
        <f>IFERROR(VLOOKUP(Raw_data[[#This Row],[Description]],'LU Table'!$A$1:$B$50,2,0),"")</f>
        <v>IOP</v>
      </c>
      <c r="AB3098" s="44" t="str">
        <f>TRIM(MID(Raw_data[[#This Row],[Location]],LEN("Positive Recovery- ")+1,LEN(Raw_data[[#This Row],[Location]])))</f>
        <v>Austin</v>
      </c>
      <c r="AC3098" s="45">
        <f t="shared" si="48"/>
        <v>45292</v>
      </c>
      <c r="AD3098" s="44" t="str">
        <f>VLOOKUP(Raw_data[[#This Row],[Locations]]&amp;Raw_data[[#This Row],[Looker2]],Category!A:E,5,0)</f>
        <v>Affiliate</v>
      </c>
      <c r="AE3098" s="44" t="str">
        <f>Raw_data[[#This Row],[Locations]]&amp;Raw_data[[#This Row],[Looker2]]</f>
        <v>AustinIOP</v>
      </c>
    </row>
    <row r="3099" spans="1:31">
      <c r="A3099" s="15">
        <v>45323</v>
      </c>
      <c r="B3099" s="15">
        <v>45320</v>
      </c>
      <c r="C3099" t="s">
        <v>9</v>
      </c>
      <c r="D3099">
        <v>209888</v>
      </c>
      <c r="E3099" t="s">
        <v>1024</v>
      </c>
      <c r="F3099" t="s">
        <v>356</v>
      </c>
      <c r="G3099" t="s">
        <v>353</v>
      </c>
      <c r="H3099" t="s">
        <v>158</v>
      </c>
      <c r="I3099" t="s">
        <v>232</v>
      </c>
      <c r="J3099" t="s">
        <v>88</v>
      </c>
      <c r="K3099" t="s">
        <v>22</v>
      </c>
      <c r="L3099" t="s">
        <v>128</v>
      </c>
      <c r="M3099">
        <v>1</v>
      </c>
      <c r="N3099" s="47">
        <v>250</v>
      </c>
      <c r="O3099" s="47">
        <v>0</v>
      </c>
      <c r="P3099" s="47">
        <v>0</v>
      </c>
      <c r="Q3099" s="47">
        <v>0</v>
      </c>
      <c r="R3099" s="47">
        <v>0</v>
      </c>
      <c r="S3099" s="47">
        <v>250</v>
      </c>
      <c r="T3099" s="47">
        <v>225</v>
      </c>
      <c r="U3099" s="47">
        <v>225</v>
      </c>
      <c r="V3099" t="s">
        <v>71</v>
      </c>
      <c r="W3099" t="s">
        <v>72</v>
      </c>
      <c r="X3099"/>
      <c r="Y3099" t="s">
        <v>240</v>
      </c>
      <c r="Z3099" s="43" t="str">
        <f>Raw_data[[#This Row],[Month]]&amp;Raw_data[[#This Row],[Locations]]&amp;Raw_data[[#This Row],[Looker2]]</f>
        <v>45292AustinIOP</v>
      </c>
      <c r="AA3099" s="44" t="str">
        <f>IFERROR(VLOOKUP(Raw_data[[#This Row],[Description]],'LU Table'!$A$1:$B$50,2,0),"")</f>
        <v>IOP</v>
      </c>
      <c r="AB3099" s="44" t="str">
        <f>TRIM(MID(Raw_data[[#This Row],[Location]],LEN("Positive Recovery- ")+1,LEN(Raw_data[[#This Row],[Location]])))</f>
        <v>Austin</v>
      </c>
      <c r="AC3099" s="45">
        <f t="shared" si="48"/>
        <v>45292</v>
      </c>
      <c r="AD3099" s="44" t="str">
        <f>VLOOKUP(Raw_data[[#This Row],[Locations]]&amp;Raw_data[[#This Row],[Looker2]],Category!A:E,5,0)</f>
        <v>Affiliate</v>
      </c>
      <c r="AE3099" s="44" t="str">
        <f>Raw_data[[#This Row],[Locations]]&amp;Raw_data[[#This Row],[Looker2]]</f>
        <v>AustinIOP</v>
      </c>
    </row>
    <row r="3100" spans="1:31">
      <c r="A3100" s="15">
        <v>45323</v>
      </c>
      <c r="B3100" s="15">
        <v>45320</v>
      </c>
      <c r="C3100" t="s">
        <v>9</v>
      </c>
      <c r="D3100">
        <v>209889</v>
      </c>
      <c r="E3100" t="s">
        <v>789</v>
      </c>
      <c r="F3100" t="s">
        <v>557</v>
      </c>
      <c r="G3100" t="s">
        <v>521</v>
      </c>
      <c r="H3100" t="s">
        <v>158</v>
      </c>
      <c r="I3100" t="s">
        <v>232</v>
      </c>
      <c r="J3100" t="s">
        <v>88</v>
      </c>
      <c r="K3100" t="s">
        <v>22</v>
      </c>
      <c r="L3100" t="s">
        <v>128</v>
      </c>
      <c r="M3100">
        <v>1</v>
      </c>
      <c r="N3100" s="47">
        <v>250</v>
      </c>
      <c r="O3100" s="47">
        <v>0</v>
      </c>
      <c r="P3100" s="47">
        <v>0</v>
      </c>
      <c r="Q3100" s="47">
        <v>0</v>
      </c>
      <c r="R3100" s="47">
        <v>0</v>
      </c>
      <c r="S3100" s="47">
        <v>250</v>
      </c>
      <c r="T3100" s="47">
        <v>225</v>
      </c>
      <c r="U3100" s="47">
        <v>225</v>
      </c>
      <c r="V3100" t="s">
        <v>71</v>
      </c>
      <c r="W3100" t="s">
        <v>72</v>
      </c>
      <c r="X3100"/>
      <c r="Y3100" t="s">
        <v>240</v>
      </c>
      <c r="Z3100" s="43" t="str">
        <f>Raw_data[[#This Row],[Month]]&amp;Raw_data[[#This Row],[Locations]]&amp;Raw_data[[#This Row],[Looker2]]</f>
        <v>45292AustinIOP</v>
      </c>
      <c r="AA3100" s="44" t="str">
        <f>IFERROR(VLOOKUP(Raw_data[[#This Row],[Description]],'LU Table'!$A$1:$B$50,2,0),"")</f>
        <v>IOP</v>
      </c>
      <c r="AB3100" s="44" t="str">
        <f>TRIM(MID(Raw_data[[#This Row],[Location]],LEN("Positive Recovery- ")+1,LEN(Raw_data[[#This Row],[Location]])))</f>
        <v>Austin</v>
      </c>
      <c r="AC3100" s="45">
        <f t="shared" si="48"/>
        <v>45292</v>
      </c>
      <c r="AD3100" s="44" t="str">
        <f>VLOOKUP(Raw_data[[#This Row],[Locations]]&amp;Raw_data[[#This Row],[Looker2]],Category!A:E,5,0)</f>
        <v>Affiliate</v>
      </c>
      <c r="AE3100" s="44" t="str">
        <f>Raw_data[[#This Row],[Locations]]&amp;Raw_data[[#This Row],[Looker2]]</f>
        <v>AustinIOP</v>
      </c>
    </row>
    <row r="3101" spans="1:31">
      <c r="A3101" s="15">
        <v>45323</v>
      </c>
      <c r="B3101" s="15">
        <v>45320</v>
      </c>
      <c r="C3101" t="s">
        <v>9</v>
      </c>
      <c r="D3101">
        <v>209890</v>
      </c>
      <c r="E3101" t="s">
        <v>1087</v>
      </c>
      <c r="F3101" t="s">
        <v>1088</v>
      </c>
      <c r="G3101" t="s">
        <v>317</v>
      </c>
      <c r="H3101" t="s">
        <v>158</v>
      </c>
      <c r="I3101" t="s">
        <v>232</v>
      </c>
      <c r="J3101" t="s">
        <v>88</v>
      </c>
      <c r="K3101" t="s">
        <v>62</v>
      </c>
      <c r="L3101" t="s">
        <v>128</v>
      </c>
      <c r="M3101">
        <v>1</v>
      </c>
      <c r="N3101" s="47">
        <v>250</v>
      </c>
      <c r="O3101" s="47">
        <v>0</v>
      </c>
      <c r="P3101" s="47">
        <v>0</v>
      </c>
      <c r="Q3101" s="47">
        <v>0</v>
      </c>
      <c r="R3101" s="47">
        <v>0</v>
      </c>
      <c r="S3101" s="47">
        <v>250</v>
      </c>
      <c r="T3101" s="47">
        <v>225</v>
      </c>
      <c r="U3101" s="47">
        <v>225</v>
      </c>
      <c r="V3101" t="s">
        <v>71</v>
      </c>
      <c r="W3101" t="s">
        <v>72</v>
      </c>
      <c r="X3101"/>
      <c r="Y3101" t="s">
        <v>240</v>
      </c>
      <c r="Z3101" s="43" t="str">
        <f>Raw_data[[#This Row],[Month]]&amp;Raw_data[[#This Row],[Locations]]&amp;Raw_data[[#This Row],[Looker2]]</f>
        <v>45292SugarlandIOP</v>
      </c>
      <c r="AA3101" s="44" t="str">
        <f>IFERROR(VLOOKUP(Raw_data[[#This Row],[Description]],'LU Table'!$A$1:$B$50,2,0),"")</f>
        <v>IOP</v>
      </c>
      <c r="AB3101" s="44" t="str">
        <f>TRIM(MID(Raw_data[[#This Row],[Location]],LEN("Positive Recovery- ")+1,LEN(Raw_data[[#This Row],[Location]])))</f>
        <v>Sugarland</v>
      </c>
      <c r="AC3101" s="45">
        <f t="shared" si="48"/>
        <v>45292</v>
      </c>
      <c r="AD3101" s="44" t="str">
        <f>VLOOKUP(Raw_data[[#This Row],[Locations]]&amp;Raw_data[[#This Row],[Looker2]],Category!A:E,5,0)</f>
        <v>Affiliate</v>
      </c>
      <c r="AE3101" s="44" t="str">
        <f>Raw_data[[#This Row],[Locations]]&amp;Raw_data[[#This Row],[Looker2]]</f>
        <v>SugarlandIOP</v>
      </c>
    </row>
    <row r="3102" spans="1:31">
      <c r="A3102" s="15">
        <v>45323</v>
      </c>
      <c r="B3102" s="15">
        <v>45320</v>
      </c>
      <c r="C3102" t="s">
        <v>9</v>
      </c>
      <c r="D3102">
        <v>209891</v>
      </c>
      <c r="E3102" t="s">
        <v>934</v>
      </c>
      <c r="F3102" t="s">
        <v>358</v>
      </c>
      <c r="G3102" t="s">
        <v>935</v>
      </c>
      <c r="H3102" t="s">
        <v>158</v>
      </c>
      <c r="I3102" t="s">
        <v>232</v>
      </c>
      <c r="J3102" t="s">
        <v>88</v>
      </c>
      <c r="K3102" t="s">
        <v>62</v>
      </c>
      <c r="L3102" t="s">
        <v>128</v>
      </c>
      <c r="M3102">
        <v>1</v>
      </c>
      <c r="N3102" s="47">
        <v>250</v>
      </c>
      <c r="O3102" s="47">
        <v>0</v>
      </c>
      <c r="P3102" s="47">
        <v>0</v>
      </c>
      <c r="Q3102" s="47">
        <v>0</v>
      </c>
      <c r="R3102" s="47">
        <v>0</v>
      </c>
      <c r="S3102" s="47">
        <v>250</v>
      </c>
      <c r="T3102" s="47">
        <v>225</v>
      </c>
      <c r="U3102" s="47">
        <v>225</v>
      </c>
      <c r="V3102" t="s">
        <v>71</v>
      </c>
      <c r="W3102" t="s">
        <v>72</v>
      </c>
      <c r="X3102"/>
      <c r="Y3102" t="s">
        <v>240</v>
      </c>
      <c r="Z3102" s="43" t="str">
        <f>Raw_data[[#This Row],[Month]]&amp;Raw_data[[#This Row],[Locations]]&amp;Raw_data[[#This Row],[Looker2]]</f>
        <v>45292SugarlandIOP</v>
      </c>
      <c r="AA3102" s="44" t="str">
        <f>IFERROR(VLOOKUP(Raw_data[[#This Row],[Description]],'LU Table'!$A$1:$B$50,2,0),"")</f>
        <v>IOP</v>
      </c>
      <c r="AB3102" s="44" t="str">
        <f>TRIM(MID(Raw_data[[#This Row],[Location]],LEN("Positive Recovery- ")+1,LEN(Raw_data[[#This Row],[Location]])))</f>
        <v>Sugarland</v>
      </c>
      <c r="AC3102" s="45">
        <f t="shared" si="48"/>
        <v>45292</v>
      </c>
      <c r="AD3102" s="44" t="str">
        <f>VLOOKUP(Raw_data[[#This Row],[Locations]]&amp;Raw_data[[#This Row],[Looker2]],Category!A:E,5,0)</f>
        <v>Affiliate</v>
      </c>
      <c r="AE3102" s="44" t="str">
        <f>Raw_data[[#This Row],[Locations]]&amp;Raw_data[[#This Row],[Looker2]]</f>
        <v>SugarlandIOP</v>
      </c>
    </row>
    <row r="3103" spans="1:31">
      <c r="A3103" s="15">
        <v>45323</v>
      </c>
      <c r="B3103" s="15">
        <v>45320</v>
      </c>
      <c r="C3103" t="s">
        <v>9</v>
      </c>
      <c r="D3103">
        <v>209892</v>
      </c>
      <c r="E3103" t="s">
        <v>985</v>
      </c>
      <c r="F3103" t="s">
        <v>324</v>
      </c>
      <c r="G3103" t="s">
        <v>393</v>
      </c>
      <c r="H3103" t="s">
        <v>158</v>
      </c>
      <c r="I3103" t="s">
        <v>232</v>
      </c>
      <c r="J3103" t="s">
        <v>87</v>
      </c>
      <c r="K3103" t="s">
        <v>62</v>
      </c>
      <c r="L3103" t="s">
        <v>128</v>
      </c>
      <c r="M3103">
        <v>1</v>
      </c>
      <c r="N3103" s="47">
        <v>275</v>
      </c>
      <c r="O3103" s="47">
        <v>0</v>
      </c>
      <c r="P3103" s="47">
        <v>0</v>
      </c>
      <c r="Q3103" s="47">
        <v>0</v>
      </c>
      <c r="R3103" s="47">
        <v>0</v>
      </c>
      <c r="S3103" s="47">
        <v>275</v>
      </c>
      <c r="T3103" s="47">
        <v>247.5</v>
      </c>
      <c r="U3103" s="47">
        <v>247.5</v>
      </c>
      <c r="V3103" t="s">
        <v>71</v>
      </c>
      <c r="W3103" t="s">
        <v>72</v>
      </c>
      <c r="X3103"/>
      <c r="Y3103" t="s">
        <v>240</v>
      </c>
      <c r="Z3103" s="43" t="str">
        <f>Raw_data[[#This Row],[Month]]&amp;Raw_data[[#This Row],[Locations]]&amp;Raw_data[[#This Row],[Looker2]]</f>
        <v>45292SugarlandIOP</v>
      </c>
      <c r="AA3103" s="44" t="str">
        <f>IFERROR(VLOOKUP(Raw_data[[#This Row],[Description]],'LU Table'!$A$1:$B$50,2,0),"")</f>
        <v>IOP</v>
      </c>
      <c r="AB3103" s="44" t="str">
        <f>TRIM(MID(Raw_data[[#This Row],[Location]],LEN("Positive Recovery- ")+1,LEN(Raw_data[[#This Row],[Location]])))</f>
        <v>Sugarland</v>
      </c>
      <c r="AC3103" s="45">
        <f t="shared" ref="AC3103:AC3166" si="49">B3103-DAY(B3103)+1</f>
        <v>45292</v>
      </c>
      <c r="AD3103" s="44" t="str">
        <f>VLOOKUP(Raw_data[[#This Row],[Locations]]&amp;Raw_data[[#This Row],[Looker2]],Category!A:E,5,0)</f>
        <v>Affiliate</v>
      </c>
      <c r="AE3103" s="44" t="str">
        <f>Raw_data[[#This Row],[Locations]]&amp;Raw_data[[#This Row],[Looker2]]</f>
        <v>SugarlandIOP</v>
      </c>
    </row>
    <row r="3104" spans="1:31">
      <c r="A3104" s="15">
        <v>45323</v>
      </c>
      <c r="B3104" s="15">
        <v>45320</v>
      </c>
      <c r="C3104" t="s">
        <v>9</v>
      </c>
      <c r="D3104">
        <v>209893</v>
      </c>
      <c r="E3104" t="s">
        <v>118</v>
      </c>
      <c r="F3104" t="s">
        <v>287</v>
      </c>
      <c r="G3104" t="s">
        <v>347</v>
      </c>
      <c r="H3104" t="s">
        <v>160</v>
      </c>
      <c r="I3104" t="s">
        <v>232</v>
      </c>
      <c r="J3104" t="s">
        <v>95</v>
      </c>
      <c r="K3104" t="s">
        <v>62</v>
      </c>
      <c r="L3104" t="s">
        <v>128</v>
      </c>
      <c r="M3104">
        <v>1</v>
      </c>
      <c r="N3104" s="47">
        <v>130</v>
      </c>
      <c r="O3104" s="47">
        <v>0</v>
      </c>
      <c r="P3104" s="47">
        <v>0</v>
      </c>
      <c r="Q3104" s="47">
        <v>0</v>
      </c>
      <c r="R3104" s="47">
        <v>0</v>
      </c>
      <c r="S3104" s="47">
        <v>0</v>
      </c>
      <c r="T3104" s="47">
        <v>117</v>
      </c>
      <c r="U3104" s="47">
        <v>19.5</v>
      </c>
      <c r="V3104" t="s">
        <v>71</v>
      </c>
      <c r="W3104" t="s">
        <v>72</v>
      </c>
      <c r="X3104"/>
      <c r="Y3104" t="s">
        <v>240</v>
      </c>
      <c r="Z3104" s="43" t="str">
        <f>Raw_data[[#This Row],[Month]]&amp;Raw_data[[#This Row],[Locations]]&amp;Raw_data[[#This Row],[Looker2]]</f>
        <v>45292SugarlandIOP</v>
      </c>
      <c r="AA3104" s="44" t="str">
        <f>IFERROR(VLOOKUP(Raw_data[[#This Row],[Description]],'LU Table'!$A$1:$B$50,2,0),"")</f>
        <v>IOP</v>
      </c>
      <c r="AB3104" s="44" t="str">
        <f>TRIM(MID(Raw_data[[#This Row],[Location]],LEN("Positive Recovery- ")+1,LEN(Raw_data[[#This Row],[Location]])))</f>
        <v>Sugarland</v>
      </c>
      <c r="AC3104" s="45">
        <f t="shared" si="49"/>
        <v>45292</v>
      </c>
      <c r="AD3104" s="44" t="str">
        <f>VLOOKUP(Raw_data[[#This Row],[Locations]]&amp;Raw_data[[#This Row],[Looker2]],Category!A:E,5,0)</f>
        <v>Affiliate</v>
      </c>
      <c r="AE3104" s="44" t="str">
        <f>Raw_data[[#This Row],[Locations]]&amp;Raw_data[[#This Row],[Looker2]]</f>
        <v>SugarlandIOP</v>
      </c>
    </row>
    <row r="3105" spans="1:31">
      <c r="A3105" s="15">
        <v>45323</v>
      </c>
      <c r="B3105" s="15">
        <v>45320</v>
      </c>
      <c r="C3105" t="s">
        <v>9</v>
      </c>
      <c r="D3105">
        <v>209894</v>
      </c>
      <c r="E3105" t="s">
        <v>190</v>
      </c>
      <c r="F3105" t="s">
        <v>425</v>
      </c>
      <c r="G3105" t="s">
        <v>522</v>
      </c>
      <c r="H3105" t="s">
        <v>160</v>
      </c>
      <c r="I3105" t="s">
        <v>232</v>
      </c>
      <c r="J3105" t="s">
        <v>95</v>
      </c>
      <c r="K3105" t="s">
        <v>62</v>
      </c>
      <c r="L3105" t="s">
        <v>128</v>
      </c>
      <c r="M3105">
        <v>1</v>
      </c>
      <c r="N3105" s="47">
        <v>130</v>
      </c>
      <c r="O3105" s="47">
        <v>0</v>
      </c>
      <c r="P3105" s="47">
        <v>0</v>
      </c>
      <c r="Q3105" s="47">
        <v>0</v>
      </c>
      <c r="R3105" s="47">
        <v>0</v>
      </c>
      <c r="S3105" s="47">
        <v>0</v>
      </c>
      <c r="T3105" s="47">
        <v>117</v>
      </c>
      <c r="U3105" s="47">
        <v>19.5</v>
      </c>
      <c r="V3105" t="s">
        <v>71</v>
      </c>
      <c r="W3105" t="s">
        <v>72</v>
      </c>
      <c r="X3105"/>
      <c r="Y3105" t="s">
        <v>240</v>
      </c>
      <c r="Z3105" s="43" t="str">
        <f>Raw_data[[#This Row],[Month]]&amp;Raw_data[[#This Row],[Locations]]&amp;Raw_data[[#This Row],[Looker2]]</f>
        <v>45292SugarlandIOP</v>
      </c>
      <c r="AA3105" s="44" t="str">
        <f>IFERROR(VLOOKUP(Raw_data[[#This Row],[Description]],'LU Table'!$A$1:$B$50,2,0),"")</f>
        <v>IOP</v>
      </c>
      <c r="AB3105" s="44" t="str">
        <f>TRIM(MID(Raw_data[[#This Row],[Location]],LEN("Positive Recovery- ")+1,LEN(Raw_data[[#This Row],[Location]])))</f>
        <v>Sugarland</v>
      </c>
      <c r="AC3105" s="45">
        <f t="shared" si="49"/>
        <v>45292</v>
      </c>
      <c r="AD3105" s="44" t="str">
        <f>VLOOKUP(Raw_data[[#This Row],[Locations]]&amp;Raw_data[[#This Row],[Looker2]],Category!A:E,5,0)</f>
        <v>Affiliate</v>
      </c>
      <c r="AE3105" s="44" t="str">
        <f>Raw_data[[#This Row],[Locations]]&amp;Raw_data[[#This Row],[Looker2]]</f>
        <v>SugarlandIOP</v>
      </c>
    </row>
    <row r="3106" spans="1:31">
      <c r="A3106" s="15">
        <v>45323</v>
      </c>
      <c r="B3106" s="15">
        <v>45320</v>
      </c>
      <c r="C3106" t="s">
        <v>9</v>
      </c>
      <c r="D3106">
        <v>209895</v>
      </c>
      <c r="E3106" t="s">
        <v>1143</v>
      </c>
      <c r="F3106" t="s">
        <v>1144</v>
      </c>
      <c r="G3106" t="s">
        <v>1145</v>
      </c>
      <c r="H3106" t="s">
        <v>159</v>
      </c>
      <c r="I3106" t="s">
        <v>232</v>
      </c>
      <c r="J3106" t="s">
        <v>88</v>
      </c>
      <c r="K3106" t="s">
        <v>62</v>
      </c>
      <c r="L3106" t="s">
        <v>128</v>
      </c>
      <c r="M3106">
        <v>1</v>
      </c>
      <c r="N3106" s="47">
        <v>250</v>
      </c>
      <c r="O3106" s="47">
        <v>0</v>
      </c>
      <c r="P3106" s="47">
        <v>0</v>
      </c>
      <c r="Q3106" s="47">
        <v>0</v>
      </c>
      <c r="R3106" s="47">
        <v>0</v>
      </c>
      <c r="S3106" s="47">
        <v>250</v>
      </c>
      <c r="T3106" s="47">
        <v>225</v>
      </c>
      <c r="U3106" s="47">
        <v>225</v>
      </c>
      <c r="V3106" t="s">
        <v>71</v>
      </c>
      <c r="W3106" t="s">
        <v>72</v>
      </c>
      <c r="X3106"/>
      <c r="Y3106" t="s">
        <v>240</v>
      </c>
      <c r="Z3106" s="43" t="str">
        <f>Raw_data[[#This Row],[Month]]&amp;Raw_data[[#This Row],[Locations]]&amp;Raw_data[[#This Row],[Looker2]]</f>
        <v>45292SugarlandIOP</v>
      </c>
      <c r="AA3106" s="44" t="str">
        <f>IFERROR(VLOOKUP(Raw_data[[#This Row],[Description]],'LU Table'!$A$1:$B$50,2,0),"")</f>
        <v>IOP</v>
      </c>
      <c r="AB3106" s="44" t="str">
        <f>TRIM(MID(Raw_data[[#This Row],[Location]],LEN("Positive Recovery- ")+1,LEN(Raw_data[[#This Row],[Location]])))</f>
        <v>Sugarland</v>
      </c>
      <c r="AC3106" s="45">
        <f t="shared" si="49"/>
        <v>45292</v>
      </c>
      <c r="AD3106" s="44" t="str">
        <f>VLOOKUP(Raw_data[[#This Row],[Locations]]&amp;Raw_data[[#This Row],[Looker2]],Category!A:E,5,0)</f>
        <v>Affiliate</v>
      </c>
      <c r="AE3106" s="44" t="str">
        <f>Raw_data[[#This Row],[Locations]]&amp;Raw_data[[#This Row],[Looker2]]</f>
        <v>SugarlandIOP</v>
      </c>
    </row>
    <row r="3107" spans="1:31">
      <c r="A3107" s="15">
        <v>45323</v>
      </c>
      <c r="B3107" s="15">
        <v>45320</v>
      </c>
      <c r="C3107" t="s">
        <v>9</v>
      </c>
      <c r="D3107">
        <v>209896</v>
      </c>
      <c r="E3107" t="s">
        <v>1022</v>
      </c>
      <c r="F3107" t="s">
        <v>287</v>
      </c>
      <c r="G3107" t="s">
        <v>1023</v>
      </c>
      <c r="H3107" t="s">
        <v>160</v>
      </c>
      <c r="I3107" t="s">
        <v>232</v>
      </c>
      <c r="J3107" t="s">
        <v>96</v>
      </c>
      <c r="K3107" t="s">
        <v>81</v>
      </c>
      <c r="L3107" t="s">
        <v>128</v>
      </c>
      <c r="M3107">
        <v>1</v>
      </c>
      <c r="N3107" s="47">
        <v>169</v>
      </c>
      <c r="O3107" s="47">
        <v>0</v>
      </c>
      <c r="P3107" s="47">
        <v>0</v>
      </c>
      <c r="Q3107" s="47">
        <v>0</v>
      </c>
      <c r="R3107" s="47">
        <v>0</v>
      </c>
      <c r="S3107" s="47">
        <v>169</v>
      </c>
      <c r="T3107" s="47">
        <v>152.1</v>
      </c>
      <c r="U3107" s="47">
        <v>152.1</v>
      </c>
      <c r="V3107" t="s">
        <v>71</v>
      </c>
      <c r="W3107" t="s">
        <v>72</v>
      </c>
      <c r="X3107"/>
      <c r="Y3107" t="s">
        <v>240</v>
      </c>
      <c r="Z3107" s="43" t="str">
        <f>Raw_data[[#This Row],[Month]]&amp;Raw_data[[#This Row],[Locations]]&amp;Raw_data[[#This Row],[Looker2]]</f>
        <v>45292Energy CorridorIOP</v>
      </c>
      <c r="AA3107" s="44" t="str">
        <f>IFERROR(VLOOKUP(Raw_data[[#This Row],[Description]],'LU Table'!$A$1:$B$50,2,0),"")</f>
        <v>IOP</v>
      </c>
      <c r="AB3107" s="44" t="str">
        <f>TRIM(MID(Raw_data[[#This Row],[Location]],LEN("Positive Recovery- ")+1,LEN(Raw_data[[#This Row],[Location]])))</f>
        <v>Energy Corridor</v>
      </c>
      <c r="AC3107" s="45">
        <f t="shared" si="49"/>
        <v>45292</v>
      </c>
      <c r="AD3107" s="44" t="str">
        <f>VLOOKUP(Raw_data[[#This Row],[Locations]]&amp;Raw_data[[#This Row],[Looker2]],Category!A:E,5,0)</f>
        <v>Affiliate</v>
      </c>
      <c r="AE3107" s="44" t="str">
        <f>Raw_data[[#This Row],[Locations]]&amp;Raw_data[[#This Row],[Looker2]]</f>
        <v>Energy CorridorIOP</v>
      </c>
    </row>
    <row r="3108" spans="1:31">
      <c r="A3108" s="15">
        <v>45323</v>
      </c>
      <c r="B3108" s="15">
        <v>45320</v>
      </c>
      <c r="C3108" t="s">
        <v>9</v>
      </c>
      <c r="D3108">
        <v>209897</v>
      </c>
      <c r="E3108" t="s">
        <v>881</v>
      </c>
      <c r="F3108" t="s">
        <v>435</v>
      </c>
      <c r="G3108" t="s">
        <v>882</v>
      </c>
      <c r="H3108" t="s">
        <v>160</v>
      </c>
      <c r="I3108" t="s">
        <v>232</v>
      </c>
      <c r="J3108" t="s">
        <v>94</v>
      </c>
      <c r="K3108" t="s">
        <v>81</v>
      </c>
      <c r="L3108" t="s">
        <v>128</v>
      </c>
      <c r="M3108">
        <v>1</v>
      </c>
      <c r="N3108" s="47">
        <v>215</v>
      </c>
      <c r="O3108" s="47">
        <v>0</v>
      </c>
      <c r="P3108" s="47">
        <v>0</v>
      </c>
      <c r="Q3108" s="47">
        <v>0</v>
      </c>
      <c r="R3108" s="47">
        <v>0</v>
      </c>
      <c r="S3108" s="47">
        <v>215</v>
      </c>
      <c r="T3108" s="47">
        <v>193.5</v>
      </c>
      <c r="U3108" s="47">
        <v>193.5</v>
      </c>
      <c r="V3108" t="s">
        <v>71</v>
      </c>
      <c r="W3108" t="s">
        <v>72</v>
      </c>
      <c r="X3108"/>
      <c r="Y3108" t="s">
        <v>240</v>
      </c>
      <c r="Z3108" s="43" t="str">
        <f>Raw_data[[#This Row],[Month]]&amp;Raw_data[[#This Row],[Locations]]&amp;Raw_data[[#This Row],[Looker2]]</f>
        <v>45292Energy CorridorIOP</v>
      </c>
      <c r="AA3108" s="44" t="str">
        <f>IFERROR(VLOOKUP(Raw_data[[#This Row],[Description]],'LU Table'!$A$1:$B$50,2,0),"")</f>
        <v>IOP</v>
      </c>
      <c r="AB3108" s="44" t="str">
        <f>TRIM(MID(Raw_data[[#This Row],[Location]],LEN("Positive Recovery- ")+1,LEN(Raw_data[[#This Row],[Location]])))</f>
        <v>Energy Corridor</v>
      </c>
      <c r="AC3108" s="45">
        <f t="shared" si="49"/>
        <v>45292</v>
      </c>
      <c r="AD3108" s="44" t="str">
        <f>VLOOKUP(Raw_data[[#This Row],[Locations]]&amp;Raw_data[[#This Row],[Looker2]],Category!A:E,5,0)</f>
        <v>Affiliate</v>
      </c>
      <c r="AE3108" s="44" t="str">
        <f>Raw_data[[#This Row],[Locations]]&amp;Raw_data[[#This Row],[Looker2]]</f>
        <v>Energy CorridorIOP</v>
      </c>
    </row>
    <row r="3109" spans="1:31">
      <c r="A3109" s="15">
        <v>45323</v>
      </c>
      <c r="B3109" s="15">
        <v>45320</v>
      </c>
      <c r="C3109" t="s">
        <v>9</v>
      </c>
      <c r="D3109">
        <v>209898</v>
      </c>
      <c r="E3109" t="s">
        <v>1185</v>
      </c>
      <c r="F3109" t="s">
        <v>307</v>
      </c>
      <c r="G3109" t="s">
        <v>501</v>
      </c>
      <c r="H3109" t="s">
        <v>160</v>
      </c>
      <c r="I3109" t="s">
        <v>232</v>
      </c>
      <c r="J3109" t="s">
        <v>90</v>
      </c>
      <c r="K3109" t="s">
        <v>81</v>
      </c>
      <c r="L3109" t="s">
        <v>128</v>
      </c>
      <c r="M3109">
        <v>1</v>
      </c>
      <c r="N3109" s="47">
        <v>220</v>
      </c>
      <c r="O3109" s="47">
        <v>0</v>
      </c>
      <c r="P3109" s="47">
        <v>0</v>
      </c>
      <c r="Q3109" s="47">
        <v>0</v>
      </c>
      <c r="R3109" s="47">
        <v>0</v>
      </c>
      <c r="S3109" s="47">
        <v>220</v>
      </c>
      <c r="T3109" s="47">
        <v>198</v>
      </c>
      <c r="U3109" s="47">
        <v>198</v>
      </c>
      <c r="V3109" t="s">
        <v>71</v>
      </c>
      <c r="W3109" t="s">
        <v>72</v>
      </c>
      <c r="X3109"/>
      <c r="Y3109" t="s">
        <v>240</v>
      </c>
      <c r="Z3109" s="43" t="str">
        <f>Raw_data[[#This Row],[Month]]&amp;Raw_data[[#This Row],[Locations]]&amp;Raw_data[[#This Row],[Looker2]]</f>
        <v>45292Energy CorridorIOP</v>
      </c>
      <c r="AA3109" s="44" t="str">
        <f>IFERROR(VLOOKUP(Raw_data[[#This Row],[Description]],'LU Table'!$A$1:$B$50,2,0),"")</f>
        <v>IOP</v>
      </c>
      <c r="AB3109" s="44" t="str">
        <f>TRIM(MID(Raw_data[[#This Row],[Location]],LEN("Positive Recovery- ")+1,LEN(Raw_data[[#This Row],[Location]])))</f>
        <v>Energy Corridor</v>
      </c>
      <c r="AC3109" s="45">
        <f t="shared" si="49"/>
        <v>45292</v>
      </c>
      <c r="AD3109" s="44" t="str">
        <f>VLOOKUP(Raw_data[[#This Row],[Locations]]&amp;Raw_data[[#This Row],[Looker2]],Category!A:E,5,0)</f>
        <v>Affiliate</v>
      </c>
      <c r="AE3109" s="44" t="str">
        <f>Raw_data[[#This Row],[Locations]]&amp;Raw_data[[#This Row],[Looker2]]</f>
        <v>Energy CorridorIOP</v>
      </c>
    </row>
    <row r="3110" spans="1:31">
      <c r="A3110" s="15">
        <v>45323</v>
      </c>
      <c r="B3110" s="15">
        <v>45320</v>
      </c>
      <c r="C3110" t="s">
        <v>9</v>
      </c>
      <c r="D3110">
        <v>209899</v>
      </c>
      <c r="E3110" t="s">
        <v>1201</v>
      </c>
      <c r="F3110" t="s">
        <v>306</v>
      </c>
      <c r="G3110" t="s">
        <v>1202</v>
      </c>
      <c r="H3110" t="s">
        <v>158</v>
      </c>
      <c r="I3110" t="s">
        <v>232</v>
      </c>
      <c r="J3110" t="s">
        <v>87</v>
      </c>
      <c r="K3110" t="s">
        <v>81</v>
      </c>
      <c r="L3110" t="s">
        <v>128</v>
      </c>
      <c r="M3110">
        <v>1</v>
      </c>
      <c r="N3110" s="47">
        <v>275</v>
      </c>
      <c r="O3110" s="47">
        <v>0</v>
      </c>
      <c r="P3110" s="47">
        <v>0</v>
      </c>
      <c r="Q3110" s="47">
        <v>0</v>
      </c>
      <c r="R3110" s="47">
        <v>0</v>
      </c>
      <c r="S3110" s="47">
        <v>275</v>
      </c>
      <c r="T3110" s="47">
        <v>247.5</v>
      </c>
      <c r="U3110" s="47">
        <v>247.5</v>
      </c>
      <c r="V3110" t="s">
        <v>71</v>
      </c>
      <c r="W3110" t="s">
        <v>72</v>
      </c>
      <c r="X3110"/>
      <c r="Y3110" t="s">
        <v>240</v>
      </c>
      <c r="Z3110" s="43" t="str">
        <f>Raw_data[[#This Row],[Month]]&amp;Raw_data[[#This Row],[Locations]]&amp;Raw_data[[#This Row],[Looker2]]</f>
        <v>45292Energy CorridorIOP</v>
      </c>
      <c r="AA3110" s="44" t="str">
        <f>IFERROR(VLOOKUP(Raw_data[[#This Row],[Description]],'LU Table'!$A$1:$B$50,2,0),"")</f>
        <v>IOP</v>
      </c>
      <c r="AB3110" s="44" t="str">
        <f>TRIM(MID(Raw_data[[#This Row],[Location]],LEN("Positive Recovery- ")+1,LEN(Raw_data[[#This Row],[Location]])))</f>
        <v>Energy Corridor</v>
      </c>
      <c r="AC3110" s="45">
        <f t="shared" si="49"/>
        <v>45292</v>
      </c>
      <c r="AD3110" s="44" t="str">
        <f>VLOOKUP(Raw_data[[#This Row],[Locations]]&amp;Raw_data[[#This Row],[Looker2]],Category!A:E,5,0)</f>
        <v>Affiliate</v>
      </c>
      <c r="AE3110" s="44" t="str">
        <f>Raw_data[[#This Row],[Locations]]&amp;Raw_data[[#This Row],[Looker2]]</f>
        <v>Energy CorridorIOP</v>
      </c>
    </row>
    <row r="3111" spans="1:31">
      <c r="A3111" s="15">
        <v>45323</v>
      </c>
      <c r="B3111" s="15">
        <v>45320</v>
      </c>
      <c r="C3111" t="s">
        <v>9</v>
      </c>
      <c r="D3111">
        <v>209900</v>
      </c>
      <c r="E3111" t="s">
        <v>989</v>
      </c>
      <c r="F3111" t="s">
        <v>290</v>
      </c>
      <c r="G3111" t="s">
        <v>990</v>
      </c>
      <c r="H3111" t="s">
        <v>158</v>
      </c>
      <c r="I3111" t="s">
        <v>232</v>
      </c>
      <c r="J3111" t="s">
        <v>92</v>
      </c>
      <c r="K3111" t="s">
        <v>81</v>
      </c>
      <c r="L3111" t="s">
        <v>128</v>
      </c>
      <c r="M3111">
        <v>1</v>
      </c>
      <c r="N3111" s="47">
        <v>190</v>
      </c>
      <c r="O3111" s="47">
        <v>0</v>
      </c>
      <c r="P3111" s="47">
        <v>0</v>
      </c>
      <c r="Q3111" s="47">
        <v>0</v>
      </c>
      <c r="R3111" s="47">
        <v>0</v>
      </c>
      <c r="S3111" s="47">
        <v>0</v>
      </c>
      <c r="T3111" s="47">
        <v>171</v>
      </c>
      <c r="U3111" s="47">
        <v>171</v>
      </c>
      <c r="V3111" t="s">
        <v>71</v>
      </c>
      <c r="W3111" t="s">
        <v>72</v>
      </c>
      <c r="X3111"/>
      <c r="Y3111" t="s">
        <v>240</v>
      </c>
      <c r="Z3111" s="43" t="str">
        <f>Raw_data[[#This Row],[Month]]&amp;Raw_data[[#This Row],[Locations]]&amp;Raw_data[[#This Row],[Looker2]]</f>
        <v>45292Energy CorridorIOP</v>
      </c>
      <c r="AA3111" s="44" t="str">
        <f>IFERROR(VLOOKUP(Raw_data[[#This Row],[Description]],'LU Table'!$A$1:$B$50,2,0),"")</f>
        <v>IOP</v>
      </c>
      <c r="AB3111" s="44" t="str">
        <f>TRIM(MID(Raw_data[[#This Row],[Location]],LEN("Positive Recovery- ")+1,LEN(Raw_data[[#This Row],[Location]])))</f>
        <v>Energy Corridor</v>
      </c>
      <c r="AC3111" s="45">
        <f t="shared" si="49"/>
        <v>45292</v>
      </c>
      <c r="AD3111" s="44" t="str">
        <f>VLOOKUP(Raw_data[[#This Row],[Locations]]&amp;Raw_data[[#This Row],[Looker2]],Category!A:E,5,0)</f>
        <v>Affiliate</v>
      </c>
      <c r="AE3111" s="44" t="str">
        <f>Raw_data[[#This Row],[Locations]]&amp;Raw_data[[#This Row],[Looker2]]</f>
        <v>Energy CorridorIOP</v>
      </c>
    </row>
    <row r="3112" spans="1:31">
      <c r="A3112" s="15">
        <v>45323</v>
      </c>
      <c r="B3112" s="15">
        <v>45320</v>
      </c>
      <c r="C3112" t="s">
        <v>9</v>
      </c>
      <c r="D3112">
        <v>209901</v>
      </c>
      <c r="E3112" t="s">
        <v>1001</v>
      </c>
      <c r="F3112" t="s">
        <v>278</v>
      </c>
      <c r="G3112" t="s">
        <v>1002</v>
      </c>
      <c r="H3112" t="s">
        <v>159</v>
      </c>
      <c r="I3112" t="s">
        <v>232</v>
      </c>
      <c r="J3112" t="s">
        <v>17</v>
      </c>
      <c r="K3112" t="s">
        <v>81</v>
      </c>
      <c r="L3112" t="s">
        <v>128</v>
      </c>
      <c r="M3112">
        <v>1</v>
      </c>
      <c r="N3112" s="47">
        <v>225</v>
      </c>
      <c r="O3112" s="47">
        <v>0</v>
      </c>
      <c r="P3112" s="47">
        <v>0</v>
      </c>
      <c r="Q3112" s="47">
        <v>0</v>
      </c>
      <c r="R3112" s="47">
        <v>0</v>
      </c>
      <c r="S3112" s="47">
        <v>225</v>
      </c>
      <c r="T3112" s="47">
        <v>225</v>
      </c>
      <c r="U3112" s="47">
        <v>225</v>
      </c>
      <c r="V3112" t="s">
        <v>71</v>
      </c>
      <c r="W3112" t="s">
        <v>72</v>
      </c>
      <c r="X3112"/>
      <c r="Y3112" t="s">
        <v>240</v>
      </c>
      <c r="Z3112" s="43" t="str">
        <f>Raw_data[[#This Row],[Month]]&amp;Raw_data[[#This Row],[Locations]]&amp;Raw_data[[#This Row],[Looker2]]</f>
        <v>45292Energy CorridorIOP</v>
      </c>
      <c r="AA3112" s="44" t="str">
        <f>IFERROR(VLOOKUP(Raw_data[[#This Row],[Description]],'LU Table'!$A$1:$B$50,2,0),"")</f>
        <v>IOP</v>
      </c>
      <c r="AB3112" s="44" t="str">
        <f>TRIM(MID(Raw_data[[#This Row],[Location]],LEN("Positive Recovery- ")+1,LEN(Raw_data[[#This Row],[Location]])))</f>
        <v>Energy Corridor</v>
      </c>
      <c r="AC3112" s="45">
        <f t="shared" si="49"/>
        <v>45292</v>
      </c>
      <c r="AD3112" s="44" t="str">
        <f>VLOOKUP(Raw_data[[#This Row],[Locations]]&amp;Raw_data[[#This Row],[Looker2]],Category!A:E,5,0)</f>
        <v>Affiliate</v>
      </c>
      <c r="AE3112" s="44" t="str">
        <f>Raw_data[[#This Row],[Locations]]&amp;Raw_data[[#This Row],[Looker2]]</f>
        <v>Energy CorridorIOP</v>
      </c>
    </row>
    <row r="3113" spans="1:31">
      <c r="A3113" s="15">
        <v>45323</v>
      </c>
      <c r="B3113" s="15">
        <v>45320</v>
      </c>
      <c r="C3113" t="s">
        <v>9</v>
      </c>
      <c r="D3113">
        <v>209902</v>
      </c>
      <c r="E3113" t="s">
        <v>1042</v>
      </c>
      <c r="F3113" t="s">
        <v>1043</v>
      </c>
      <c r="G3113" t="s">
        <v>1044</v>
      </c>
      <c r="H3113" t="s">
        <v>159</v>
      </c>
      <c r="I3113" t="s">
        <v>232</v>
      </c>
      <c r="J3113" t="s">
        <v>17</v>
      </c>
      <c r="K3113" t="s">
        <v>81</v>
      </c>
      <c r="L3113" t="s">
        <v>128</v>
      </c>
      <c r="M3113">
        <v>1</v>
      </c>
      <c r="N3113" s="47">
        <v>225</v>
      </c>
      <c r="O3113" s="47">
        <v>0</v>
      </c>
      <c r="P3113" s="47">
        <v>0</v>
      </c>
      <c r="Q3113" s="47">
        <v>0</v>
      </c>
      <c r="R3113" s="47">
        <v>0</v>
      </c>
      <c r="S3113" s="47">
        <v>225</v>
      </c>
      <c r="T3113" s="47">
        <v>225</v>
      </c>
      <c r="U3113" s="47">
        <v>225</v>
      </c>
      <c r="V3113" t="s">
        <v>71</v>
      </c>
      <c r="W3113" t="s">
        <v>72</v>
      </c>
      <c r="X3113"/>
      <c r="Y3113" t="s">
        <v>240</v>
      </c>
      <c r="Z3113" s="43" t="str">
        <f>Raw_data[[#This Row],[Month]]&amp;Raw_data[[#This Row],[Locations]]&amp;Raw_data[[#This Row],[Looker2]]</f>
        <v>45292Energy CorridorIOP</v>
      </c>
      <c r="AA3113" s="44" t="str">
        <f>IFERROR(VLOOKUP(Raw_data[[#This Row],[Description]],'LU Table'!$A$1:$B$50,2,0),"")</f>
        <v>IOP</v>
      </c>
      <c r="AB3113" s="44" t="str">
        <f>TRIM(MID(Raw_data[[#This Row],[Location]],LEN("Positive Recovery- ")+1,LEN(Raw_data[[#This Row],[Location]])))</f>
        <v>Energy Corridor</v>
      </c>
      <c r="AC3113" s="45">
        <f t="shared" si="49"/>
        <v>45292</v>
      </c>
      <c r="AD3113" s="44" t="str">
        <f>VLOOKUP(Raw_data[[#This Row],[Locations]]&amp;Raw_data[[#This Row],[Looker2]],Category!A:E,5,0)</f>
        <v>Affiliate</v>
      </c>
      <c r="AE3113" s="44" t="str">
        <f>Raw_data[[#This Row],[Locations]]&amp;Raw_data[[#This Row],[Looker2]]</f>
        <v>Energy CorridorIOP</v>
      </c>
    </row>
    <row r="3114" spans="1:31">
      <c r="A3114" s="15">
        <v>45323</v>
      </c>
      <c r="B3114" s="15">
        <v>45320</v>
      </c>
      <c r="C3114" t="s">
        <v>9</v>
      </c>
      <c r="D3114">
        <v>209903</v>
      </c>
      <c r="E3114" t="s">
        <v>1046</v>
      </c>
      <c r="F3114" t="s">
        <v>1047</v>
      </c>
      <c r="G3114" t="s">
        <v>1048</v>
      </c>
      <c r="H3114" t="s">
        <v>158</v>
      </c>
      <c r="I3114"/>
      <c r="J3114" t="s">
        <v>88</v>
      </c>
      <c r="K3114" t="s">
        <v>81</v>
      </c>
      <c r="L3114" t="s">
        <v>128</v>
      </c>
      <c r="M3114">
        <v>1</v>
      </c>
      <c r="N3114" s="47">
        <v>250</v>
      </c>
      <c r="O3114" s="47">
        <v>0</v>
      </c>
      <c r="P3114" s="47">
        <v>0</v>
      </c>
      <c r="Q3114" s="47">
        <v>0</v>
      </c>
      <c r="R3114" s="47">
        <v>0</v>
      </c>
      <c r="S3114" s="47">
        <v>250</v>
      </c>
      <c r="T3114" s="47">
        <v>225</v>
      </c>
      <c r="U3114" s="47">
        <v>225</v>
      </c>
      <c r="V3114" t="s">
        <v>71</v>
      </c>
      <c r="W3114" t="s">
        <v>72</v>
      </c>
      <c r="X3114"/>
      <c r="Y3114" t="s">
        <v>240</v>
      </c>
      <c r="Z3114" s="43" t="str">
        <f>Raw_data[[#This Row],[Month]]&amp;Raw_data[[#This Row],[Locations]]&amp;Raw_data[[#This Row],[Looker2]]</f>
        <v>45292Energy CorridorIOP</v>
      </c>
      <c r="AA3114" s="44" t="str">
        <f>IFERROR(VLOOKUP(Raw_data[[#This Row],[Description]],'LU Table'!$A$1:$B$50,2,0),"")</f>
        <v>IOP</v>
      </c>
      <c r="AB3114" s="44" t="str">
        <f>TRIM(MID(Raw_data[[#This Row],[Location]],LEN("Positive Recovery- ")+1,LEN(Raw_data[[#This Row],[Location]])))</f>
        <v>Energy Corridor</v>
      </c>
      <c r="AC3114" s="45">
        <f t="shared" si="49"/>
        <v>45292</v>
      </c>
      <c r="AD3114" s="44" t="str">
        <f>VLOOKUP(Raw_data[[#This Row],[Locations]]&amp;Raw_data[[#This Row],[Looker2]],Category!A:E,5,0)</f>
        <v>Affiliate</v>
      </c>
      <c r="AE3114" s="44" t="str">
        <f>Raw_data[[#This Row],[Locations]]&amp;Raw_data[[#This Row],[Looker2]]</f>
        <v>Energy CorridorIOP</v>
      </c>
    </row>
    <row r="3115" spans="1:31">
      <c r="A3115" s="15">
        <v>45323</v>
      </c>
      <c r="B3115" s="15">
        <v>45320</v>
      </c>
      <c r="C3115" t="s">
        <v>9</v>
      </c>
      <c r="D3115">
        <v>209904</v>
      </c>
      <c r="E3115" t="s">
        <v>781</v>
      </c>
      <c r="F3115" t="s">
        <v>270</v>
      </c>
      <c r="G3115" t="s">
        <v>782</v>
      </c>
      <c r="H3115" t="s">
        <v>158</v>
      </c>
      <c r="I3115" t="s">
        <v>232</v>
      </c>
      <c r="J3115" t="s">
        <v>1045</v>
      </c>
      <c r="K3115" t="s">
        <v>81</v>
      </c>
      <c r="L3115" t="s">
        <v>128</v>
      </c>
      <c r="M3115">
        <v>1</v>
      </c>
      <c r="N3115" s="47">
        <v>275</v>
      </c>
      <c r="O3115" s="47">
        <v>0</v>
      </c>
      <c r="P3115" s="47">
        <v>0</v>
      </c>
      <c r="Q3115" s="47">
        <v>0</v>
      </c>
      <c r="R3115" s="47">
        <v>0</v>
      </c>
      <c r="S3115" s="47">
        <v>275</v>
      </c>
      <c r="T3115" s="47">
        <v>247.5</v>
      </c>
      <c r="U3115" s="47">
        <v>247.5</v>
      </c>
      <c r="V3115" t="s">
        <v>71</v>
      </c>
      <c r="W3115" t="s">
        <v>72</v>
      </c>
      <c r="X3115"/>
      <c r="Y3115" t="s">
        <v>240</v>
      </c>
      <c r="Z3115" s="43" t="str">
        <f>Raw_data[[#This Row],[Month]]&amp;Raw_data[[#This Row],[Locations]]&amp;Raw_data[[#This Row],[Looker2]]</f>
        <v>45292Energy CorridorIOP</v>
      </c>
      <c r="AA3115" s="44" t="str">
        <f>IFERROR(VLOOKUP(Raw_data[[#This Row],[Description]],'LU Table'!$A$1:$B$50,2,0),"")</f>
        <v>IOP</v>
      </c>
      <c r="AB3115" s="44" t="str">
        <f>TRIM(MID(Raw_data[[#This Row],[Location]],LEN("Positive Recovery- ")+1,LEN(Raw_data[[#This Row],[Location]])))</f>
        <v>Energy Corridor</v>
      </c>
      <c r="AC3115" s="45">
        <f t="shared" si="49"/>
        <v>45292</v>
      </c>
      <c r="AD3115" s="44" t="str">
        <f>VLOOKUP(Raw_data[[#This Row],[Locations]]&amp;Raw_data[[#This Row],[Looker2]],Category!A:E,5,0)</f>
        <v>Affiliate</v>
      </c>
      <c r="AE3115" s="44" t="str">
        <f>Raw_data[[#This Row],[Locations]]&amp;Raw_data[[#This Row],[Looker2]]</f>
        <v>Energy CorridorIOP</v>
      </c>
    </row>
    <row r="3116" spans="1:31">
      <c r="A3116" s="15">
        <v>45323</v>
      </c>
      <c r="B3116" s="15">
        <v>45320</v>
      </c>
      <c r="C3116" t="s">
        <v>9</v>
      </c>
      <c r="D3116">
        <v>209905</v>
      </c>
      <c r="E3116" t="s">
        <v>834</v>
      </c>
      <c r="F3116" t="s">
        <v>835</v>
      </c>
      <c r="G3116" t="s">
        <v>972</v>
      </c>
      <c r="H3116" t="s">
        <v>158</v>
      </c>
      <c r="I3116" t="s">
        <v>232</v>
      </c>
      <c r="J3116" t="s">
        <v>87</v>
      </c>
      <c r="K3116" t="s">
        <v>79</v>
      </c>
      <c r="L3116" t="s">
        <v>128</v>
      </c>
      <c r="M3116">
        <v>1</v>
      </c>
      <c r="N3116" s="47">
        <v>275</v>
      </c>
      <c r="O3116" s="47">
        <v>0</v>
      </c>
      <c r="P3116" s="47">
        <v>0</v>
      </c>
      <c r="Q3116" s="47">
        <v>0</v>
      </c>
      <c r="R3116" s="47">
        <v>0</v>
      </c>
      <c r="S3116" s="47">
        <v>275</v>
      </c>
      <c r="T3116" s="47">
        <v>247.5</v>
      </c>
      <c r="U3116" s="47">
        <v>247.5</v>
      </c>
      <c r="V3116" t="s">
        <v>71</v>
      </c>
      <c r="W3116" t="s">
        <v>72</v>
      </c>
      <c r="X3116"/>
      <c r="Y3116" t="s">
        <v>240</v>
      </c>
      <c r="Z3116" s="43" t="str">
        <f>Raw_data[[#This Row],[Month]]&amp;Raw_data[[#This Row],[Locations]]&amp;Raw_data[[#This Row],[Looker2]]</f>
        <v>45292Cinco RanchIOP</v>
      </c>
      <c r="AA3116" s="44" t="str">
        <f>IFERROR(VLOOKUP(Raw_data[[#This Row],[Description]],'LU Table'!$A$1:$B$50,2,0),"")</f>
        <v>IOP</v>
      </c>
      <c r="AB3116" s="44" t="str">
        <f>TRIM(MID(Raw_data[[#This Row],[Location]],LEN("Positive Recovery- ")+1,LEN(Raw_data[[#This Row],[Location]])))</f>
        <v>Cinco Ranch</v>
      </c>
      <c r="AC3116" s="45">
        <f t="shared" si="49"/>
        <v>45292</v>
      </c>
      <c r="AD3116" s="44" t="str">
        <f>VLOOKUP(Raw_data[[#This Row],[Locations]]&amp;Raw_data[[#This Row],[Looker2]],Category!A:E,5,0)</f>
        <v>Affiliate</v>
      </c>
      <c r="AE3116" s="44" t="str">
        <f>Raw_data[[#This Row],[Locations]]&amp;Raw_data[[#This Row],[Looker2]]</f>
        <v>Cinco RanchIOP</v>
      </c>
    </row>
    <row r="3117" spans="1:31">
      <c r="A3117" s="15">
        <v>45323</v>
      </c>
      <c r="B3117" s="15">
        <v>45320</v>
      </c>
      <c r="C3117" t="s">
        <v>9</v>
      </c>
      <c r="D3117">
        <v>209906</v>
      </c>
      <c r="E3117" t="s">
        <v>860</v>
      </c>
      <c r="F3117" t="s">
        <v>290</v>
      </c>
      <c r="G3117" t="s">
        <v>472</v>
      </c>
      <c r="H3117" t="s">
        <v>160</v>
      </c>
      <c r="I3117" t="s">
        <v>232</v>
      </c>
      <c r="J3117" t="s">
        <v>95</v>
      </c>
      <c r="K3117" t="s">
        <v>79</v>
      </c>
      <c r="L3117" t="s">
        <v>128</v>
      </c>
      <c r="M3117">
        <v>1</v>
      </c>
      <c r="N3117" s="47">
        <v>130</v>
      </c>
      <c r="O3117" s="47">
        <v>0</v>
      </c>
      <c r="P3117" s="47">
        <v>0</v>
      </c>
      <c r="Q3117" s="47">
        <v>0</v>
      </c>
      <c r="R3117" s="47">
        <v>0</v>
      </c>
      <c r="S3117" s="47">
        <v>0</v>
      </c>
      <c r="T3117" s="47">
        <v>117</v>
      </c>
      <c r="U3117" s="47">
        <v>26</v>
      </c>
      <c r="V3117" t="s">
        <v>71</v>
      </c>
      <c r="W3117" t="s">
        <v>72</v>
      </c>
      <c r="X3117"/>
      <c r="Y3117" t="s">
        <v>240</v>
      </c>
      <c r="Z3117" s="43" t="str">
        <f>Raw_data[[#This Row],[Month]]&amp;Raw_data[[#This Row],[Locations]]&amp;Raw_data[[#This Row],[Looker2]]</f>
        <v>45292Cinco RanchIOP</v>
      </c>
      <c r="AA3117" s="44" t="str">
        <f>IFERROR(VLOOKUP(Raw_data[[#This Row],[Description]],'LU Table'!$A$1:$B$50,2,0),"")</f>
        <v>IOP</v>
      </c>
      <c r="AB3117" s="44" t="str">
        <f>TRIM(MID(Raw_data[[#This Row],[Location]],LEN("Positive Recovery- ")+1,LEN(Raw_data[[#This Row],[Location]])))</f>
        <v>Cinco Ranch</v>
      </c>
      <c r="AC3117" s="45">
        <f t="shared" si="49"/>
        <v>45292</v>
      </c>
      <c r="AD3117" s="44" t="str">
        <f>VLOOKUP(Raw_data[[#This Row],[Locations]]&amp;Raw_data[[#This Row],[Looker2]],Category!A:E,5,0)</f>
        <v>Affiliate</v>
      </c>
      <c r="AE3117" s="44" t="str">
        <f>Raw_data[[#This Row],[Locations]]&amp;Raw_data[[#This Row],[Looker2]]</f>
        <v>Cinco RanchIOP</v>
      </c>
    </row>
    <row r="3118" spans="1:31">
      <c r="A3118" s="15">
        <v>45323</v>
      </c>
      <c r="B3118" s="15">
        <v>45320</v>
      </c>
      <c r="C3118" t="s">
        <v>9</v>
      </c>
      <c r="D3118">
        <v>209907</v>
      </c>
      <c r="E3118" t="s">
        <v>870</v>
      </c>
      <c r="F3118" t="s">
        <v>359</v>
      </c>
      <c r="G3118" t="s">
        <v>871</v>
      </c>
      <c r="H3118" t="s">
        <v>160</v>
      </c>
      <c r="I3118" t="s">
        <v>232</v>
      </c>
      <c r="J3118" t="s">
        <v>96</v>
      </c>
      <c r="K3118" t="s">
        <v>21</v>
      </c>
      <c r="L3118" t="s">
        <v>128</v>
      </c>
      <c r="M3118">
        <v>1</v>
      </c>
      <c r="N3118" s="47">
        <v>169</v>
      </c>
      <c r="O3118" s="47">
        <v>0</v>
      </c>
      <c r="P3118" s="47">
        <v>0</v>
      </c>
      <c r="Q3118" s="47">
        <v>0</v>
      </c>
      <c r="R3118" s="47">
        <v>0</v>
      </c>
      <c r="S3118" s="47">
        <v>169</v>
      </c>
      <c r="T3118" s="47">
        <v>152.1</v>
      </c>
      <c r="U3118" s="47">
        <v>152.1</v>
      </c>
      <c r="V3118" t="s">
        <v>71</v>
      </c>
      <c r="W3118" t="s">
        <v>72</v>
      </c>
      <c r="X3118"/>
      <c r="Y3118" t="s">
        <v>240</v>
      </c>
      <c r="Z3118" s="43" t="str">
        <f>Raw_data[[#This Row],[Month]]&amp;Raw_data[[#This Row],[Locations]]&amp;Raw_data[[#This Row],[Looker2]]</f>
        <v>45292Jersey VillageIOP</v>
      </c>
      <c r="AA3118" s="44" t="str">
        <f>IFERROR(VLOOKUP(Raw_data[[#This Row],[Description]],'LU Table'!$A$1:$B$50,2,0),"")</f>
        <v>IOP</v>
      </c>
      <c r="AB3118" s="44" t="str">
        <f>TRIM(MID(Raw_data[[#This Row],[Location]],LEN("Positive Recovery- ")+1,LEN(Raw_data[[#This Row],[Location]])))</f>
        <v>Jersey Village</v>
      </c>
      <c r="AC3118" s="45">
        <f t="shared" si="49"/>
        <v>45292</v>
      </c>
      <c r="AD3118" s="44" t="str">
        <f>VLOOKUP(Raw_data[[#This Row],[Locations]]&amp;Raw_data[[#This Row],[Looker2]],Category!A:E,5,0)</f>
        <v>Affiliate</v>
      </c>
      <c r="AE3118" s="44" t="str">
        <f>Raw_data[[#This Row],[Locations]]&amp;Raw_data[[#This Row],[Looker2]]</f>
        <v>Jersey VillageIOP</v>
      </c>
    </row>
    <row r="3119" spans="1:31">
      <c r="A3119" s="15">
        <v>45323</v>
      </c>
      <c r="B3119" s="15">
        <v>45320</v>
      </c>
      <c r="C3119" t="s">
        <v>9</v>
      </c>
      <c r="D3119">
        <v>209908</v>
      </c>
      <c r="E3119" t="s">
        <v>1203</v>
      </c>
      <c r="F3119" t="s">
        <v>494</v>
      </c>
      <c r="G3119" t="s">
        <v>312</v>
      </c>
      <c r="H3119" t="s">
        <v>160</v>
      </c>
      <c r="I3119" t="s">
        <v>232</v>
      </c>
      <c r="J3119" t="s">
        <v>95</v>
      </c>
      <c r="K3119" t="s">
        <v>21</v>
      </c>
      <c r="L3119" t="s">
        <v>128</v>
      </c>
      <c r="M3119">
        <v>1</v>
      </c>
      <c r="N3119" s="47">
        <v>130</v>
      </c>
      <c r="O3119" s="47">
        <v>0</v>
      </c>
      <c r="P3119" s="47">
        <v>0</v>
      </c>
      <c r="Q3119" s="47">
        <v>0</v>
      </c>
      <c r="R3119" s="47">
        <v>0</v>
      </c>
      <c r="S3119" s="47">
        <v>0</v>
      </c>
      <c r="T3119" s="47">
        <v>117</v>
      </c>
      <c r="U3119" s="47">
        <v>117</v>
      </c>
      <c r="V3119" t="s">
        <v>71</v>
      </c>
      <c r="W3119" t="s">
        <v>72</v>
      </c>
      <c r="X3119"/>
      <c r="Y3119" t="s">
        <v>240</v>
      </c>
      <c r="Z3119" s="43" t="str">
        <f>Raw_data[[#This Row],[Month]]&amp;Raw_data[[#This Row],[Locations]]&amp;Raw_data[[#This Row],[Looker2]]</f>
        <v>45292Jersey VillageIOP</v>
      </c>
      <c r="AA3119" s="44" t="str">
        <f>IFERROR(VLOOKUP(Raw_data[[#This Row],[Description]],'LU Table'!$A$1:$B$50,2,0),"")</f>
        <v>IOP</v>
      </c>
      <c r="AB3119" s="44" t="str">
        <f>TRIM(MID(Raw_data[[#This Row],[Location]],LEN("Positive Recovery- ")+1,LEN(Raw_data[[#This Row],[Location]])))</f>
        <v>Jersey Village</v>
      </c>
      <c r="AC3119" s="45">
        <f t="shared" si="49"/>
        <v>45292</v>
      </c>
      <c r="AD3119" s="44" t="str">
        <f>VLOOKUP(Raw_data[[#This Row],[Locations]]&amp;Raw_data[[#This Row],[Looker2]],Category!A:E,5,0)</f>
        <v>Affiliate</v>
      </c>
      <c r="AE3119" s="44" t="str">
        <f>Raw_data[[#This Row],[Locations]]&amp;Raw_data[[#This Row],[Looker2]]</f>
        <v>Jersey VillageIOP</v>
      </c>
    </row>
    <row r="3120" spans="1:31">
      <c r="A3120" s="15">
        <v>45323</v>
      </c>
      <c r="B3120" s="15">
        <v>45320</v>
      </c>
      <c r="C3120" t="s">
        <v>9</v>
      </c>
      <c r="D3120">
        <v>209909</v>
      </c>
      <c r="E3120" t="s">
        <v>980</v>
      </c>
      <c r="F3120" t="s">
        <v>295</v>
      </c>
      <c r="G3120" t="s">
        <v>981</v>
      </c>
      <c r="H3120" t="s">
        <v>160</v>
      </c>
      <c r="I3120" t="s">
        <v>232</v>
      </c>
      <c r="J3120" t="s">
        <v>95</v>
      </c>
      <c r="K3120" t="s">
        <v>21</v>
      </c>
      <c r="L3120" t="s">
        <v>128</v>
      </c>
      <c r="M3120">
        <v>1</v>
      </c>
      <c r="N3120" s="47">
        <v>130</v>
      </c>
      <c r="O3120" s="47">
        <v>0</v>
      </c>
      <c r="P3120" s="47">
        <v>0</v>
      </c>
      <c r="Q3120" s="47">
        <v>0</v>
      </c>
      <c r="R3120" s="47">
        <v>0</v>
      </c>
      <c r="S3120" s="47">
        <v>0</v>
      </c>
      <c r="T3120" s="47">
        <v>117</v>
      </c>
      <c r="U3120" s="47">
        <v>117</v>
      </c>
      <c r="V3120" t="s">
        <v>71</v>
      </c>
      <c r="W3120" t="s">
        <v>72</v>
      </c>
      <c r="X3120"/>
      <c r="Y3120" t="s">
        <v>240</v>
      </c>
      <c r="Z3120" s="43" t="str">
        <f>Raw_data[[#This Row],[Month]]&amp;Raw_data[[#This Row],[Locations]]&amp;Raw_data[[#This Row],[Looker2]]</f>
        <v>45292Jersey VillageIOP</v>
      </c>
      <c r="AA3120" s="44" t="str">
        <f>IFERROR(VLOOKUP(Raw_data[[#This Row],[Description]],'LU Table'!$A$1:$B$50,2,0),"")</f>
        <v>IOP</v>
      </c>
      <c r="AB3120" s="44" t="str">
        <f>TRIM(MID(Raw_data[[#This Row],[Location]],LEN("Positive Recovery- ")+1,LEN(Raw_data[[#This Row],[Location]])))</f>
        <v>Jersey Village</v>
      </c>
      <c r="AC3120" s="45">
        <f t="shared" si="49"/>
        <v>45292</v>
      </c>
      <c r="AD3120" s="44" t="str">
        <f>VLOOKUP(Raw_data[[#This Row],[Locations]]&amp;Raw_data[[#This Row],[Looker2]],Category!A:E,5,0)</f>
        <v>Affiliate</v>
      </c>
      <c r="AE3120" s="44" t="str">
        <f>Raw_data[[#This Row],[Locations]]&amp;Raw_data[[#This Row],[Looker2]]</f>
        <v>Jersey VillageIOP</v>
      </c>
    </row>
    <row r="3121" spans="1:31">
      <c r="A3121" s="15">
        <v>45323</v>
      </c>
      <c r="B3121" s="15">
        <v>45320</v>
      </c>
      <c r="C3121" t="s">
        <v>9</v>
      </c>
      <c r="D3121">
        <v>209910</v>
      </c>
      <c r="E3121" t="s">
        <v>612</v>
      </c>
      <c r="F3121" t="s">
        <v>461</v>
      </c>
      <c r="G3121" t="s">
        <v>481</v>
      </c>
      <c r="H3121" t="s">
        <v>158</v>
      </c>
      <c r="I3121" t="s">
        <v>232</v>
      </c>
      <c r="J3121" t="s">
        <v>88</v>
      </c>
      <c r="K3121" t="s">
        <v>21</v>
      </c>
      <c r="L3121" t="s">
        <v>128</v>
      </c>
      <c r="M3121">
        <v>1</v>
      </c>
      <c r="N3121" s="47">
        <v>250</v>
      </c>
      <c r="O3121" s="47">
        <v>0</v>
      </c>
      <c r="P3121" s="47">
        <v>0</v>
      </c>
      <c r="Q3121" s="47">
        <v>0</v>
      </c>
      <c r="R3121" s="47">
        <v>0</v>
      </c>
      <c r="S3121" s="47">
        <v>0</v>
      </c>
      <c r="T3121" s="47">
        <v>225</v>
      </c>
      <c r="U3121" s="47">
        <v>-25</v>
      </c>
      <c r="V3121" t="s">
        <v>71</v>
      </c>
      <c r="W3121" t="s">
        <v>72</v>
      </c>
      <c r="X3121"/>
      <c r="Y3121" t="s">
        <v>240</v>
      </c>
      <c r="Z3121" s="43" t="str">
        <f>Raw_data[[#This Row],[Month]]&amp;Raw_data[[#This Row],[Locations]]&amp;Raw_data[[#This Row],[Looker2]]</f>
        <v>45292Jersey VillageIOP</v>
      </c>
      <c r="AA3121" s="44" t="str">
        <f>IFERROR(VLOOKUP(Raw_data[[#This Row],[Description]],'LU Table'!$A$1:$B$50,2,0),"")</f>
        <v>IOP</v>
      </c>
      <c r="AB3121" s="44" t="str">
        <f>TRIM(MID(Raw_data[[#This Row],[Location]],LEN("Positive Recovery- ")+1,LEN(Raw_data[[#This Row],[Location]])))</f>
        <v>Jersey Village</v>
      </c>
      <c r="AC3121" s="45">
        <f t="shared" si="49"/>
        <v>45292</v>
      </c>
      <c r="AD3121" s="44" t="str">
        <f>VLOOKUP(Raw_data[[#This Row],[Locations]]&amp;Raw_data[[#This Row],[Looker2]],Category!A:E,5,0)</f>
        <v>Affiliate</v>
      </c>
      <c r="AE3121" s="44" t="str">
        <f>Raw_data[[#This Row],[Locations]]&amp;Raw_data[[#This Row],[Looker2]]</f>
        <v>Jersey VillageIOP</v>
      </c>
    </row>
    <row r="3122" spans="1:31">
      <c r="A3122" s="15">
        <v>45323</v>
      </c>
      <c r="B3122" s="15">
        <v>45320</v>
      </c>
      <c r="C3122" t="s">
        <v>9</v>
      </c>
      <c r="D3122">
        <v>209911</v>
      </c>
      <c r="E3122" t="s">
        <v>698</v>
      </c>
      <c r="F3122" t="s">
        <v>260</v>
      </c>
      <c r="G3122" t="s">
        <v>436</v>
      </c>
      <c r="H3122" t="s">
        <v>160</v>
      </c>
      <c r="I3122" t="s">
        <v>232</v>
      </c>
      <c r="J3122" t="s">
        <v>95</v>
      </c>
      <c r="K3122" t="s">
        <v>76</v>
      </c>
      <c r="L3122" t="s">
        <v>128</v>
      </c>
      <c r="M3122">
        <v>1</v>
      </c>
      <c r="N3122" s="47">
        <v>130</v>
      </c>
      <c r="O3122" s="47">
        <v>0</v>
      </c>
      <c r="P3122" s="47">
        <v>0</v>
      </c>
      <c r="Q3122" s="47">
        <v>0</v>
      </c>
      <c r="R3122" s="47">
        <v>0</v>
      </c>
      <c r="S3122" s="47">
        <v>130</v>
      </c>
      <c r="T3122" s="47">
        <v>117</v>
      </c>
      <c r="U3122" s="47">
        <v>117</v>
      </c>
      <c r="V3122" t="s">
        <v>71</v>
      </c>
      <c r="W3122" t="s">
        <v>72</v>
      </c>
      <c r="X3122"/>
      <c r="Y3122" t="s">
        <v>240</v>
      </c>
      <c r="Z3122" s="43" t="str">
        <f>Raw_data[[#This Row],[Month]]&amp;Raw_data[[#This Row],[Locations]]&amp;Raw_data[[#This Row],[Looker2]]</f>
        <v>45292MontroseIOP</v>
      </c>
      <c r="AA3122" s="44" t="str">
        <f>IFERROR(VLOOKUP(Raw_data[[#This Row],[Description]],'LU Table'!$A$1:$B$50,2,0),"")</f>
        <v>IOP</v>
      </c>
      <c r="AB3122" s="44" t="str">
        <f>TRIM(MID(Raw_data[[#This Row],[Location]],LEN("Positive Recovery- ")+1,LEN(Raw_data[[#This Row],[Location]])))</f>
        <v>Montrose</v>
      </c>
      <c r="AC3122" s="45">
        <f t="shared" si="49"/>
        <v>45292</v>
      </c>
      <c r="AD3122" s="44" t="str">
        <f>VLOOKUP(Raw_data[[#This Row],[Locations]]&amp;Raw_data[[#This Row],[Looker2]],Category!A:E,5,0)</f>
        <v>Company Owned</v>
      </c>
      <c r="AE3122" s="44" t="str">
        <f>Raw_data[[#This Row],[Locations]]&amp;Raw_data[[#This Row],[Looker2]]</f>
        <v>MontroseIOP</v>
      </c>
    </row>
    <row r="3123" spans="1:31">
      <c r="A3123" s="15">
        <v>45323</v>
      </c>
      <c r="B3123" s="15">
        <v>45320</v>
      </c>
      <c r="C3123" t="s">
        <v>9</v>
      </c>
      <c r="D3123">
        <v>209912</v>
      </c>
      <c r="E3123" t="s">
        <v>939</v>
      </c>
      <c r="F3123" t="s">
        <v>321</v>
      </c>
      <c r="G3123" t="s">
        <v>940</v>
      </c>
      <c r="H3123" t="s">
        <v>158</v>
      </c>
      <c r="I3123" t="s">
        <v>232</v>
      </c>
      <c r="J3123" t="s">
        <v>88</v>
      </c>
      <c r="K3123" t="s">
        <v>76</v>
      </c>
      <c r="L3123" t="s">
        <v>128</v>
      </c>
      <c r="M3123">
        <v>1</v>
      </c>
      <c r="N3123" s="47">
        <v>250</v>
      </c>
      <c r="O3123" s="47">
        <v>0</v>
      </c>
      <c r="P3123" s="47">
        <v>0</v>
      </c>
      <c r="Q3123" s="47">
        <v>0</v>
      </c>
      <c r="R3123" s="47">
        <v>0</v>
      </c>
      <c r="S3123" s="47">
        <v>250</v>
      </c>
      <c r="T3123" s="47">
        <v>225</v>
      </c>
      <c r="U3123" s="47">
        <v>225</v>
      </c>
      <c r="V3123" t="s">
        <v>71</v>
      </c>
      <c r="W3123" t="s">
        <v>72</v>
      </c>
      <c r="X3123"/>
      <c r="Y3123" t="s">
        <v>240</v>
      </c>
      <c r="Z3123" s="43" t="str">
        <f>Raw_data[[#This Row],[Month]]&amp;Raw_data[[#This Row],[Locations]]&amp;Raw_data[[#This Row],[Looker2]]</f>
        <v>45292MontroseIOP</v>
      </c>
      <c r="AA3123" s="44" t="str">
        <f>IFERROR(VLOOKUP(Raw_data[[#This Row],[Description]],'LU Table'!$A$1:$B$50,2,0),"")</f>
        <v>IOP</v>
      </c>
      <c r="AB3123" s="44" t="str">
        <f>TRIM(MID(Raw_data[[#This Row],[Location]],LEN("Positive Recovery- ")+1,LEN(Raw_data[[#This Row],[Location]])))</f>
        <v>Montrose</v>
      </c>
      <c r="AC3123" s="45">
        <f t="shared" si="49"/>
        <v>45292</v>
      </c>
      <c r="AD3123" s="44" t="str">
        <f>VLOOKUP(Raw_data[[#This Row],[Locations]]&amp;Raw_data[[#This Row],[Looker2]],Category!A:E,5,0)</f>
        <v>Company Owned</v>
      </c>
      <c r="AE3123" s="44" t="str">
        <f>Raw_data[[#This Row],[Locations]]&amp;Raw_data[[#This Row],[Looker2]]</f>
        <v>MontroseIOP</v>
      </c>
    </row>
    <row r="3124" spans="1:31">
      <c r="A3124" s="15">
        <v>45323</v>
      </c>
      <c r="B3124" s="15">
        <v>45320</v>
      </c>
      <c r="C3124" t="s">
        <v>9</v>
      </c>
      <c r="D3124">
        <v>209913</v>
      </c>
      <c r="E3124" t="s">
        <v>832</v>
      </c>
      <c r="F3124" t="s">
        <v>335</v>
      </c>
      <c r="G3124" t="s">
        <v>833</v>
      </c>
      <c r="H3124" t="s">
        <v>158</v>
      </c>
      <c r="I3124" t="s">
        <v>232</v>
      </c>
      <c r="J3124" t="s">
        <v>235</v>
      </c>
      <c r="K3124" t="s">
        <v>76</v>
      </c>
      <c r="L3124" t="s">
        <v>128</v>
      </c>
      <c r="M3124">
        <v>1</v>
      </c>
      <c r="N3124" s="47">
        <v>212</v>
      </c>
      <c r="O3124" s="47">
        <v>0</v>
      </c>
      <c r="P3124" s="47">
        <v>0</v>
      </c>
      <c r="Q3124" s="47">
        <v>0</v>
      </c>
      <c r="R3124" s="47">
        <v>0</v>
      </c>
      <c r="S3124" s="47">
        <v>212</v>
      </c>
      <c r="T3124" s="47">
        <v>198</v>
      </c>
      <c r="U3124" s="47">
        <v>198</v>
      </c>
      <c r="V3124" t="s">
        <v>71</v>
      </c>
      <c r="W3124" t="s">
        <v>72</v>
      </c>
      <c r="X3124"/>
      <c r="Y3124" t="s">
        <v>240</v>
      </c>
      <c r="Z3124" s="43" t="str">
        <f>Raw_data[[#This Row],[Month]]&amp;Raw_data[[#This Row],[Locations]]&amp;Raw_data[[#This Row],[Looker2]]</f>
        <v>45292MontroseIOP</v>
      </c>
      <c r="AA3124" s="44" t="str">
        <f>IFERROR(VLOOKUP(Raw_data[[#This Row],[Description]],'LU Table'!$A$1:$B$50,2,0),"")</f>
        <v>IOP</v>
      </c>
      <c r="AB3124" s="44" t="str">
        <f>TRIM(MID(Raw_data[[#This Row],[Location]],LEN("Positive Recovery- ")+1,LEN(Raw_data[[#This Row],[Location]])))</f>
        <v>Montrose</v>
      </c>
      <c r="AC3124" s="45">
        <f t="shared" si="49"/>
        <v>45292</v>
      </c>
      <c r="AD3124" s="44" t="str">
        <f>VLOOKUP(Raw_data[[#This Row],[Locations]]&amp;Raw_data[[#This Row],[Looker2]],Category!A:E,5,0)</f>
        <v>Company Owned</v>
      </c>
      <c r="AE3124" s="44" t="str">
        <f>Raw_data[[#This Row],[Locations]]&amp;Raw_data[[#This Row],[Looker2]]</f>
        <v>MontroseIOP</v>
      </c>
    </row>
    <row r="3125" spans="1:31">
      <c r="A3125" s="15">
        <v>45323</v>
      </c>
      <c r="B3125" s="15">
        <v>45320</v>
      </c>
      <c r="C3125" t="s">
        <v>9</v>
      </c>
      <c r="D3125">
        <v>209914</v>
      </c>
      <c r="E3125" t="s">
        <v>850</v>
      </c>
      <c r="F3125" t="s">
        <v>851</v>
      </c>
      <c r="G3125" t="s">
        <v>707</v>
      </c>
      <c r="H3125" t="s">
        <v>160</v>
      </c>
      <c r="I3125" t="s">
        <v>232</v>
      </c>
      <c r="J3125" t="s">
        <v>90</v>
      </c>
      <c r="K3125" t="s">
        <v>76</v>
      </c>
      <c r="L3125" t="s">
        <v>128</v>
      </c>
      <c r="M3125">
        <v>1</v>
      </c>
      <c r="N3125" s="47">
        <v>220</v>
      </c>
      <c r="O3125" s="47">
        <v>0</v>
      </c>
      <c r="P3125" s="47">
        <v>0</v>
      </c>
      <c r="Q3125" s="47">
        <v>0</v>
      </c>
      <c r="R3125" s="47">
        <v>0</v>
      </c>
      <c r="S3125" s="47">
        <v>220</v>
      </c>
      <c r="T3125" s="47">
        <v>198</v>
      </c>
      <c r="U3125" s="47">
        <v>198</v>
      </c>
      <c r="V3125" t="s">
        <v>71</v>
      </c>
      <c r="W3125" t="s">
        <v>72</v>
      </c>
      <c r="X3125"/>
      <c r="Y3125" t="s">
        <v>240</v>
      </c>
      <c r="Z3125" s="43" t="str">
        <f>Raw_data[[#This Row],[Month]]&amp;Raw_data[[#This Row],[Locations]]&amp;Raw_data[[#This Row],[Looker2]]</f>
        <v>45292MontroseIOP</v>
      </c>
      <c r="AA3125" s="44" t="str">
        <f>IFERROR(VLOOKUP(Raw_data[[#This Row],[Description]],'LU Table'!$A$1:$B$50,2,0),"")</f>
        <v>IOP</v>
      </c>
      <c r="AB3125" s="44" t="str">
        <f>TRIM(MID(Raw_data[[#This Row],[Location]],LEN("Positive Recovery- ")+1,LEN(Raw_data[[#This Row],[Location]])))</f>
        <v>Montrose</v>
      </c>
      <c r="AC3125" s="45">
        <f t="shared" si="49"/>
        <v>45292</v>
      </c>
      <c r="AD3125" s="44" t="str">
        <f>VLOOKUP(Raw_data[[#This Row],[Locations]]&amp;Raw_data[[#This Row],[Looker2]],Category!A:E,5,0)</f>
        <v>Company Owned</v>
      </c>
      <c r="AE3125" s="44" t="str">
        <f>Raw_data[[#This Row],[Locations]]&amp;Raw_data[[#This Row],[Looker2]]</f>
        <v>MontroseIOP</v>
      </c>
    </row>
    <row r="3126" spans="1:31">
      <c r="A3126" s="15">
        <v>45323</v>
      </c>
      <c r="B3126" s="15">
        <v>45320</v>
      </c>
      <c r="C3126" t="s">
        <v>9</v>
      </c>
      <c r="D3126">
        <v>209915</v>
      </c>
      <c r="E3126" t="s">
        <v>1204</v>
      </c>
      <c r="F3126" t="s">
        <v>412</v>
      </c>
      <c r="G3126" t="s">
        <v>444</v>
      </c>
      <c r="H3126" t="s">
        <v>160</v>
      </c>
      <c r="I3126" t="s">
        <v>232</v>
      </c>
      <c r="J3126" t="s">
        <v>95</v>
      </c>
      <c r="K3126" t="s">
        <v>76</v>
      </c>
      <c r="L3126" t="s">
        <v>128</v>
      </c>
      <c r="M3126">
        <v>1</v>
      </c>
      <c r="N3126" s="47">
        <v>130</v>
      </c>
      <c r="O3126" s="47">
        <v>0</v>
      </c>
      <c r="P3126" s="47">
        <v>0</v>
      </c>
      <c r="Q3126" s="47">
        <v>0</v>
      </c>
      <c r="R3126" s="47">
        <v>0</v>
      </c>
      <c r="S3126" s="47">
        <v>0</v>
      </c>
      <c r="T3126" s="47">
        <v>117</v>
      </c>
      <c r="U3126" s="47">
        <v>-13</v>
      </c>
      <c r="V3126" t="s">
        <v>71</v>
      </c>
      <c r="W3126" t="s">
        <v>72</v>
      </c>
      <c r="X3126"/>
      <c r="Y3126" t="s">
        <v>240</v>
      </c>
      <c r="Z3126" s="43" t="str">
        <f>Raw_data[[#This Row],[Month]]&amp;Raw_data[[#This Row],[Locations]]&amp;Raw_data[[#This Row],[Looker2]]</f>
        <v>45292MontroseIOP</v>
      </c>
      <c r="AA3126" s="44" t="str">
        <f>IFERROR(VLOOKUP(Raw_data[[#This Row],[Description]],'LU Table'!$A$1:$B$50,2,0),"")</f>
        <v>IOP</v>
      </c>
      <c r="AB3126" s="44" t="str">
        <f>TRIM(MID(Raw_data[[#This Row],[Location]],LEN("Positive Recovery- ")+1,LEN(Raw_data[[#This Row],[Location]])))</f>
        <v>Montrose</v>
      </c>
      <c r="AC3126" s="45">
        <f t="shared" si="49"/>
        <v>45292</v>
      </c>
      <c r="AD3126" s="44" t="str">
        <f>VLOOKUP(Raw_data[[#This Row],[Locations]]&amp;Raw_data[[#This Row],[Looker2]],Category!A:E,5,0)</f>
        <v>Company Owned</v>
      </c>
      <c r="AE3126" s="44" t="str">
        <f>Raw_data[[#This Row],[Locations]]&amp;Raw_data[[#This Row],[Looker2]]</f>
        <v>MontroseIOP</v>
      </c>
    </row>
    <row r="3127" spans="1:31">
      <c r="A3127" s="15">
        <v>45323</v>
      </c>
      <c r="B3127" s="15">
        <v>45320</v>
      </c>
      <c r="C3127" t="s">
        <v>9</v>
      </c>
      <c r="D3127">
        <v>209916</v>
      </c>
      <c r="E3127" t="s">
        <v>83</v>
      </c>
      <c r="F3127" t="s">
        <v>253</v>
      </c>
      <c r="G3127" t="s">
        <v>294</v>
      </c>
      <c r="H3127" t="s">
        <v>160</v>
      </c>
      <c r="I3127" t="s">
        <v>232</v>
      </c>
      <c r="J3127" t="s">
        <v>94</v>
      </c>
      <c r="K3127" t="s">
        <v>76</v>
      </c>
      <c r="L3127" t="s">
        <v>128</v>
      </c>
      <c r="M3127">
        <v>1</v>
      </c>
      <c r="N3127" s="47">
        <v>215</v>
      </c>
      <c r="O3127" s="47">
        <v>0</v>
      </c>
      <c r="P3127" s="47">
        <v>0</v>
      </c>
      <c r="Q3127" s="47">
        <v>0</v>
      </c>
      <c r="R3127" s="47">
        <v>0</v>
      </c>
      <c r="S3127" s="47">
        <v>215</v>
      </c>
      <c r="T3127" s="47">
        <v>193.5</v>
      </c>
      <c r="U3127" s="47">
        <v>193.5</v>
      </c>
      <c r="V3127" t="s">
        <v>71</v>
      </c>
      <c r="W3127" t="s">
        <v>72</v>
      </c>
      <c r="X3127"/>
      <c r="Y3127" t="s">
        <v>240</v>
      </c>
      <c r="Z3127" s="43" t="str">
        <f>Raw_data[[#This Row],[Month]]&amp;Raw_data[[#This Row],[Locations]]&amp;Raw_data[[#This Row],[Looker2]]</f>
        <v>45292MontroseIOP</v>
      </c>
      <c r="AA3127" s="44" t="str">
        <f>IFERROR(VLOOKUP(Raw_data[[#This Row],[Description]],'LU Table'!$A$1:$B$50,2,0),"")</f>
        <v>IOP</v>
      </c>
      <c r="AB3127" s="44" t="str">
        <f>TRIM(MID(Raw_data[[#This Row],[Location]],LEN("Positive Recovery- ")+1,LEN(Raw_data[[#This Row],[Location]])))</f>
        <v>Montrose</v>
      </c>
      <c r="AC3127" s="45">
        <f t="shared" si="49"/>
        <v>45292</v>
      </c>
      <c r="AD3127" s="44" t="str">
        <f>VLOOKUP(Raw_data[[#This Row],[Locations]]&amp;Raw_data[[#This Row],[Looker2]],Category!A:E,5,0)</f>
        <v>Company Owned</v>
      </c>
      <c r="AE3127" s="44" t="str">
        <f>Raw_data[[#This Row],[Locations]]&amp;Raw_data[[#This Row],[Looker2]]</f>
        <v>MontroseIOP</v>
      </c>
    </row>
    <row r="3128" spans="1:31">
      <c r="A3128" s="15">
        <v>45323</v>
      </c>
      <c r="B3128" s="15">
        <v>45320</v>
      </c>
      <c r="C3128" t="s">
        <v>9</v>
      </c>
      <c r="D3128">
        <v>209917</v>
      </c>
      <c r="E3128" t="s">
        <v>662</v>
      </c>
      <c r="F3128" t="s">
        <v>289</v>
      </c>
      <c r="G3128" t="s">
        <v>663</v>
      </c>
      <c r="H3128" t="s">
        <v>158</v>
      </c>
      <c r="I3128" t="s">
        <v>232</v>
      </c>
      <c r="J3128" t="s">
        <v>87</v>
      </c>
      <c r="K3128" t="s">
        <v>579</v>
      </c>
      <c r="L3128" t="s">
        <v>128</v>
      </c>
      <c r="M3128">
        <v>1</v>
      </c>
      <c r="N3128" s="47">
        <v>275</v>
      </c>
      <c r="O3128" s="47">
        <v>0</v>
      </c>
      <c r="P3128" s="47">
        <v>0</v>
      </c>
      <c r="Q3128" s="47">
        <v>0</v>
      </c>
      <c r="R3128" s="47">
        <v>0</v>
      </c>
      <c r="S3128" s="47">
        <v>275</v>
      </c>
      <c r="T3128" s="47">
        <v>247.5</v>
      </c>
      <c r="U3128" s="47">
        <v>247.5</v>
      </c>
      <c r="V3128" t="s">
        <v>71</v>
      </c>
      <c r="W3128" t="s">
        <v>72</v>
      </c>
      <c r="X3128"/>
      <c r="Y3128" t="s">
        <v>240</v>
      </c>
      <c r="Z3128" s="43" t="str">
        <f>Raw_data[[#This Row],[Month]]&amp;Raw_data[[#This Row],[Locations]]&amp;Raw_data[[#This Row],[Looker2]]</f>
        <v>45292Round RockIOP</v>
      </c>
      <c r="AA3128" s="44" t="str">
        <f>IFERROR(VLOOKUP(Raw_data[[#This Row],[Description]],'LU Table'!$A$1:$B$50,2,0),"")</f>
        <v>IOP</v>
      </c>
      <c r="AB3128" s="44" t="str">
        <f>TRIM(MID(Raw_data[[#This Row],[Location]],LEN("Positive Recovery- ")+1,LEN(Raw_data[[#This Row],[Location]])))</f>
        <v>Round Rock</v>
      </c>
      <c r="AC3128" s="45">
        <f t="shared" si="49"/>
        <v>45292</v>
      </c>
      <c r="AD3128" s="44" t="str">
        <f>VLOOKUP(Raw_data[[#This Row],[Locations]]&amp;Raw_data[[#This Row],[Looker2]],Category!A:E,5,0)</f>
        <v>Affiliate</v>
      </c>
      <c r="AE3128" s="44" t="str">
        <f>Raw_data[[#This Row],[Locations]]&amp;Raw_data[[#This Row],[Looker2]]</f>
        <v>Round RockIOP</v>
      </c>
    </row>
    <row r="3129" spans="1:31">
      <c r="A3129" s="15">
        <v>45323</v>
      </c>
      <c r="B3129" s="15">
        <v>45320</v>
      </c>
      <c r="C3129" t="s">
        <v>9</v>
      </c>
      <c r="D3129">
        <v>209918</v>
      </c>
      <c r="E3129" t="s">
        <v>716</v>
      </c>
      <c r="F3129" t="s">
        <v>717</v>
      </c>
      <c r="G3129" t="s">
        <v>718</v>
      </c>
      <c r="H3129" t="s">
        <v>158</v>
      </c>
      <c r="I3129" t="s">
        <v>232</v>
      </c>
      <c r="J3129" t="s">
        <v>140</v>
      </c>
      <c r="K3129" t="s">
        <v>579</v>
      </c>
      <c r="L3129" t="s">
        <v>128</v>
      </c>
      <c r="M3129">
        <v>1</v>
      </c>
      <c r="N3129" s="47">
        <v>180</v>
      </c>
      <c r="O3129" s="47">
        <v>0</v>
      </c>
      <c r="P3129" s="47">
        <v>0</v>
      </c>
      <c r="Q3129" s="47">
        <v>0</v>
      </c>
      <c r="R3129" s="47">
        <v>0</v>
      </c>
      <c r="S3129" s="47">
        <v>180</v>
      </c>
      <c r="T3129" s="47">
        <v>162</v>
      </c>
      <c r="U3129" s="47">
        <v>162</v>
      </c>
      <c r="V3129" t="s">
        <v>71</v>
      </c>
      <c r="W3129" t="s">
        <v>72</v>
      </c>
      <c r="X3129"/>
      <c r="Y3129" t="s">
        <v>240</v>
      </c>
      <c r="Z3129" s="43" t="str">
        <f>Raw_data[[#This Row],[Month]]&amp;Raw_data[[#This Row],[Locations]]&amp;Raw_data[[#This Row],[Looker2]]</f>
        <v>45292Round RockIOP</v>
      </c>
      <c r="AA3129" s="44" t="str">
        <f>IFERROR(VLOOKUP(Raw_data[[#This Row],[Description]],'LU Table'!$A$1:$B$50,2,0),"")</f>
        <v>IOP</v>
      </c>
      <c r="AB3129" s="44" t="str">
        <f>TRIM(MID(Raw_data[[#This Row],[Location]],LEN("Positive Recovery- ")+1,LEN(Raw_data[[#This Row],[Location]])))</f>
        <v>Round Rock</v>
      </c>
      <c r="AC3129" s="45">
        <f t="shared" si="49"/>
        <v>45292</v>
      </c>
      <c r="AD3129" s="44" t="str">
        <f>VLOOKUP(Raw_data[[#This Row],[Locations]]&amp;Raw_data[[#This Row],[Looker2]],Category!A:E,5,0)</f>
        <v>Affiliate</v>
      </c>
      <c r="AE3129" s="44" t="str">
        <f>Raw_data[[#This Row],[Locations]]&amp;Raw_data[[#This Row],[Looker2]]</f>
        <v>Round RockIOP</v>
      </c>
    </row>
    <row r="3130" spans="1:31">
      <c r="A3130" s="15">
        <v>45323</v>
      </c>
      <c r="B3130" s="15">
        <v>45320</v>
      </c>
      <c r="C3130" t="s">
        <v>9</v>
      </c>
      <c r="D3130">
        <v>209919</v>
      </c>
      <c r="E3130" t="s">
        <v>821</v>
      </c>
      <c r="F3130" t="s">
        <v>278</v>
      </c>
      <c r="G3130" t="s">
        <v>822</v>
      </c>
      <c r="H3130" t="s">
        <v>158</v>
      </c>
      <c r="I3130" t="s">
        <v>232</v>
      </c>
      <c r="J3130" t="s">
        <v>88</v>
      </c>
      <c r="K3130" t="s">
        <v>579</v>
      </c>
      <c r="L3130" t="s">
        <v>128</v>
      </c>
      <c r="M3130">
        <v>1</v>
      </c>
      <c r="N3130" s="47">
        <v>250</v>
      </c>
      <c r="O3130" s="47">
        <v>0</v>
      </c>
      <c r="P3130" s="47">
        <v>0</v>
      </c>
      <c r="Q3130" s="47">
        <v>0</v>
      </c>
      <c r="R3130" s="47">
        <v>0</v>
      </c>
      <c r="S3130" s="47">
        <v>250</v>
      </c>
      <c r="T3130" s="47">
        <v>225</v>
      </c>
      <c r="U3130" s="47">
        <v>225</v>
      </c>
      <c r="V3130" t="s">
        <v>71</v>
      </c>
      <c r="W3130" t="s">
        <v>72</v>
      </c>
      <c r="X3130"/>
      <c r="Y3130" t="s">
        <v>240</v>
      </c>
      <c r="Z3130" s="43" t="str">
        <f>Raw_data[[#This Row],[Month]]&amp;Raw_data[[#This Row],[Locations]]&amp;Raw_data[[#This Row],[Looker2]]</f>
        <v>45292Round RockIOP</v>
      </c>
      <c r="AA3130" s="44" t="str">
        <f>IFERROR(VLOOKUP(Raw_data[[#This Row],[Description]],'LU Table'!$A$1:$B$50,2,0),"")</f>
        <v>IOP</v>
      </c>
      <c r="AB3130" s="44" t="str">
        <f>TRIM(MID(Raw_data[[#This Row],[Location]],LEN("Positive Recovery- ")+1,LEN(Raw_data[[#This Row],[Location]])))</f>
        <v>Round Rock</v>
      </c>
      <c r="AC3130" s="45">
        <f t="shared" si="49"/>
        <v>45292</v>
      </c>
      <c r="AD3130" s="44" t="str">
        <f>VLOOKUP(Raw_data[[#This Row],[Locations]]&amp;Raw_data[[#This Row],[Looker2]],Category!A:E,5,0)</f>
        <v>Affiliate</v>
      </c>
      <c r="AE3130" s="44" t="str">
        <f>Raw_data[[#This Row],[Locations]]&amp;Raw_data[[#This Row],[Looker2]]</f>
        <v>Round RockIOP</v>
      </c>
    </row>
    <row r="3131" spans="1:31">
      <c r="A3131" s="15">
        <v>45323</v>
      </c>
      <c r="B3131" s="15">
        <v>45320</v>
      </c>
      <c r="C3131" t="s">
        <v>9</v>
      </c>
      <c r="D3131">
        <v>209920</v>
      </c>
      <c r="E3131" t="s">
        <v>898</v>
      </c>
      <c r="F3131" t="s">
        <v>415</v>
      </c>
      <c r="G3131" t="s">
        <v>899</v>
      </c>
      <c r="H3131" t="s">
        <v>158</v>
      </c>
      <c r="I3131" t="s">
        <v>232</v>
      </c>
      <c r="J3131" t="s">
        <v>87</v>
      </c>
      <c r="K3131" t="s">
        <v>75</v>
      </c>
      <c r="L3131" t="s">
        <v>128</v>
      </c>
      <c r="M3131">
        <v>1</v>
      </c>
      <c r="N3131" s="47">
        <v>275</v>
      </c>
      <c r="O3131" s="47">
        <v>0</v>
      </c>
      <c r="P3131" s="47">
        <v>0</v>
      </c>
      <c r="Q3131" s="47">
        <v>0</v>
      </c>
      <c r="R3131" s="47">
        <v>0</v>
      </c>
      <c r="S3131" s="47">
        <v>275</v>
      </c>
      <c r="T3131" s="47">
        <v>247.5</v>
      </c>
      <c r="U3131" s="47">
        <v>247.5</v>
      </c>
      <c r="V3131" t="s">
        <v>71</v>
      </c>
      <c r="W3131" t="s">
        <v>72</v>
      </c>
      <c r="X3131"/>
      <c r="Y3131" t="s">
        <v>240</v>
      </c>
      <c r="Z3131" s="43" t="str">
        <f>Raw_data[[#This Row],[Month]]&amp;Raw_data[[#This Row],[Locations]]&amp;Raw_data[[#This Row],[Looker2]]</f>
        <v>45292The WoodlandsIOP</v>
      </c>
      <c r="AA3131" s="44" t="str">
        <f>IFERROR(VLOOKUP(Raw_data[[#This Row],[Description]],'LU Table'!$A$1:$B$50,2,0),"")</f>
        <v>IOP</v>
      </c>
      <c r="AB3131" s="44" t="str">
        <f>TRIM(MID(Raw_data[[#This Row],[Location]],LEN("Positive Recovery- ")+1,LEN(Raw_data[[#This Row],[Location]])))</f>
        <v>The Woodlands</v>
      </c>
      <c r="AC3131" s="45">
        <f t="shared" si="49"/>
        <v>45292</v>
      </c>
      <c r="AD3131" s="44" t="str">
        <f>VLOOKUP(Raw_data[[#This Row],[Locations]]&amp;Raw_data[[#This Row],[Looker2]],Category!A:E,5,0)</f>
        <v>Affiliate</v>
      </c>
      <c r="AE3131" s="44" t="str">
        <f>Raw_data[[#This Row],[Locations]]&amp;Raw_data[[#This Row],[Looker2]]</f>
        <v>The WoodlandsIOP</v>
      </c>
    </row>
    <row r="3132" spans="1:31">
      <c r="A3132" s="15">
        <v>45323</v>
      </c>
      <c r="B3132" s="15">
        <v>45320</v>
      </c>
      <c r="C3132" t="s">
        <v>9</v>
      </c>
      <c r="D3132">
        <v>209921</v>
      </c>
      <c r="E3132" t="s">
        <v>1140</v>
      </c>
      <c r="F3132" t="s">
        <v>653</v>
      </c>
      <c r="G3132" t="s">
        <v>292</v>
      </c>
      <c r="H3132" t="s">
        <v>158</v>
      </c>
      <c r="I3132" t="s">
        <v>232</v>
      </c>
      <c r="J3132" t="s">
        <v>87</v>
      </c>
      <c r="K3132" t="s">
        <v>75</v>
      </c>
      <c r="L3132" t="s">
        <v>128</v>
      </c>
      <c r="M3132">
        <v>1</v>
      </c>
      <c r="N3132" s="47">
        <v>275</v>
      </c>
      <c r="O3132" s="47">
        <v>0</v>
      </c>
      <c r="P3132" s="47">
        <v>0</v>
      </c>
      <c r="Q3132" s="47">
        <v>0</v>
      </c>
      <c r="R3132" s="47">
        <v>0</v>
      </c>
      <c r="S3132" s="47">
        <v>275</v>
      </c>
      <c r="T3132" s="47">
        <v>247.5</v>
      </c>
      <c r="U3132" s="47">
        <v>247.5</v>
      </c>
      <c r="V3132" t="s">
        <v>71</v>
      </c>
      <c r="W3132" t="s">
        <v>72</v>
      </c>
      <c r="X3132"/>
      <c r="Y3132" t="s">
        <v>240</v>
      </c>
      <c r="Z3132" s="43" t="str">
        <f>Raw_data[[#This Row],[Month]]&amp;Raw_data[[#This Row],[Locations]]&amp;Raw_data[[#This Row],[Looker2]]</f>
        <v>45292The WoodlandsIOP</v>
      </c>
      <c r="AA3132" s="44" t="str">
        <f>IFERROR(VLOOKUP(Raw_data[[#This Row],[Description]],'LU Table'!$A$1:$B$50,2,0),"")</f>
        <v>IOP</v>
      </c>
      <c r="AB3132" s="44" t="str">
        <f>TRIM(MID(Raw_data[[#This Row],[Location]],LEN("Positive Recovery- ")+1,LEN(Raw_data[[#This Row],[Location]])))</f>
        <v>The Woodlands</v>
      </c>
      <c r="AC3132" s="45">
        <f t="shared" si="49"/>
        <v>45292</v>
      </c>
      <c r="AD3132" s="44" t="str">
        <f>VLOOKUP(Raw_data[[#This Row],[Locations]]&amp;Raw_data[[#This Row],[Looker2]],Category!A:E,5,0)</f>
        <v>Affiliate</v>
      </c>
      <c r="AE3132" s="44" t="str">
        <f>Raw_data[[#This Row],[Locations]]&amp;Raw_data[[#This Row],[Looker2]]</f>
        <v>The WoodlandsIOP</v>
      </c>
    </row>
    <row r="3133" spans="1:31">
      <c r="A3133" s="15">
        <v>45323</v>
      </c>
      <c r="B3133" s="15">
        <v>45320</v>
      </c>
      <c r="C3133" t="s">
        <v>9</v>
      </c>
      <c r="D3133">
        <v>209922</v>
      </c>
      <c r="E3133" t="s">
        <v>836</v>
      </c>
      <c r="F3133" t="s">
        <v>255</v>
      </c>
      <c r="G3133" t="s">
        <v>308</v>
      </c>
      <c r="H3133" t="s">
        <v>160</v>
      </c>
      <c r="I3133" t="s">
        <v>232</v>
      </c>
      <c r="J3133" t="s">
        <v>90</v>
      </c>
      <c r="K3133" t="s">
        <v>75</v>
      </c>
      <c r="L3133" t="s">
        <v>128</v>
      </c>
      <c r="M3133">
        <v>1</v>
      </c>
      <c r="N3133" s="47">
        <v>220</v>
      </c>
      <c r="O3133" s="47">
        <v>0</v>
      </c>
      <c r="P3133" s="47">
        <v>0</v>
      </c>
      <c r="Q3133" s="47">
        <v>0</v>
      </c>
      <c r="R3133" s="47">
        <v>0</v>
      </c>
      <c r="S3133" s="47">
        <v>220</v>
      </c>
      <c r="T3133" s="47">
        <v>198</v>
      </c>
      <c r="U3133" s="47">
        <v>198</v>
      </c>
      <c r="V3133" t="s">
        <v>71</v>
      </c>
      <c r="W3133" t="s">
        <v>72</v>
      </c>
      <c r="X3133"/>
      <c r="Y3133" t="s">
        <v>240</v>
      </c>
      <c r="Z3133" s="43" t="str">
        <f>Raw_data[[#This Row],[Month]]&amp;Raw_data[[#This Row],[Locations]]&amp;Raw_data[[#This Row],[Looker2]]</f>
        <v>45292The WoodlandsIOP</v>
      </c>
      <c r="AA3133" s="44" t="str">
        <f>IFERROR(VLOOKUP(Raw_data[[#This Row],[Description]],'LU Table'!$A$1:$B$50,2,0),"")</f>
        <v>IOP</v>
      </c>
      <c r="AB3133" s="44" t="str">
        <f>TRIM(MID(Raw_data[[#This Row],[Location]],LEN("Positive Recovery- ")+1,LEN(Raw_data[[#This Row],[Location]])))</f>
        <v>The Woodlands</v>
      </c>
      <c r="AC3133" s="45">
        <f t="shared" si="49"/>
        <v>45292</v>
      </c>
      <c r="AD3133" s="44" t="str">
        <f>VLOOKUP(Raw_data[[#This Row],[Locations]]&amp;Raw_data[[#This Row],[Looker2]],Category!A:E,5,0)</f>
        <v>Affiliate</v>
      </c>
      <c r="AE3133" s="44" t="str">
        <f>Raw_data[[#This Row],[Locations]]&amp;Raw_data[[#This Row],[Looker2]]</f>
        <v>The WoodlandsIOP</v>
      </c>
    </row>
    <row r="3134" spans="1:31">
      <c r="A3134" s="15">
        <v>45323</v>
      </c>
      <c r="B3134" s="15">
        <v>45320</v>
      </c>
      <c r="C3134" t="s">
        <v>9</v>
      </c>
      <c r="D3134">
        <v>209923</v>
      </c>
      <c r="E3134" t="s">
        <v>816</v>
      </c>
      <c r="F3134" t="s">
        <v>265</v>
      </c>
      <c r="G3134" t="s">
        <v>817</v>
      </c>
      <c r="H3134" t="s">
        <v>160</v>
      </c>
      <c r="I3134" t="s">
        <v>232</v>
      </c>
      <c r="J3134" t="s">
        <v>94</v>
      </c>
      <c r="K3134" t="s">
        <v>75</v>
      </c>
      <c r="L3134" t="s">
        <v>128</v>
      </c>
      <c r="M3134">
        <v>1</v>
      </c>
      <c r="N3134" s="47">
        <v>215</v>
      </c>
      <c r="O3134" s="47">
        <v>0</v>
      </c>
      <c r="P3134" s="47">
        <v>0</v>
      </c>
      <c r="Q3134" s="47">
        <v>0</v>
      </c>
      <c r="R3134" s="47">
        <v>0</v>
      </c>
      <c r="S3134" s="47">
        <v>215</v>
      </c>
      <c r="T3134" s="47">
        <v>193.5</v>
      </c>
      <c r="U3134" s="47">
        <v>193.5</v>
      </c>
      <c r="V3134" t="s">
        <v>71</v>
      </c>
      <c r="W3134" t="s">
        <v>72</v>
      </c>
      <c r="X3134"/>
      <c r="Y3134" t="s">
        <v>240</v>
      </c>
      <c r="Z3134" s="43" t="str">
        <f>Raw_data[[#This Row],[Month]]&amp;Raw_data[[#This Row],[Locations]]&amp;Raw_data[[#This Row],[Looker2]]</f>
        <v>45292The WoodlandsIOP</v>
      </c>
      <c r="AA3134" s="44" t="str">
        <f>IFERROR(VLOOKUP(Raw_data[[#This Row],[Description]],'LU Table'!$A$1:$B$50,2,0),"")</f>
        <v>IOP</v>
      </c>
      <c r="AB3134" s="44" t="str">
        <f>TRIM(MID(Raw_data[[#This Row],[Location]],LEN("Positive Recovery- ")+1,LEN(Raw_data[[#This Row],[Location]])))</f>
        <v>The Woodlands</v>
      </c>
      <c r="AC3134" s="45">
        <f t="shared" si="49"/>
        <v>45292</v>
      </c>
      <c r="AD3134" s="44" t="str">
        <f>VLOOKUP(Raw_data[[#This Row],[Locations]]&amp;Raw_data[[#This Row],[Looker2]],Category!A:E,5,0)</f>
        <v>Affiliate</v>
      </c>
      <c r="AE3134" s="44" t="str">
        <f>Raw_data[[#This Row],[Locations]]&amp;Raw_data[[#This Row],[Looker2]]</f>
        <v>The WoodlandsIOP</v>
      </c>
    </row>
    <row r="3135" spans="1:31">
      <c r="A3135" s="15">
        <v>45323</v>
      </c>
      <c r="B3135" s="15">
        <v>45320</v>
      </c>
      <c r="C3135" t="s">
        <v>9</v>
      </c>
      <c r="D3135">
        <v>209924</v>
      </c>
      <c r="E3135" t="s">
        <v>837</v>
      </c>
      <c r="F3135" t="s">
        <v>307</v>
      </c>
      <c r="G3135" t="s">
        <v>838</v>
      </c>
      <c r="H3135" t="s">
        <v>158</v>
      </c>
      <c r="I3135" t="s">
        <v>232</v>
      </c>
      <c r="J3135" t="s">
        <v>87</v>
      </c>
      <c r="K3135" t="s">
        <v>107</v>
      </c>
      <c r="L3135" t="s">
        <v>128</v>
      </c>
      <c r="M3135">
        <v>1</v>
      </c>
      <c r="N3135" s="47">
        <v>275</v>
      </c>
      <c r="O3135" s="47">
        <v>0</v>
      </c>
      <c r="P3135" s="47">
        <v>0</v>
      </c>
      <c r="Q3135" s="47">
        <v>0</v>
      </c>
      <c r="R3135" s="47">
        <v>0</v>
      </c>
      <c r="S3135" s="47">
        <v>275</v>
      </c>
      <c r="T3135" s="47">
        <v>247.5</v>
      </c>
      <c r="U3135" s="47">
        <v>247.5</v>
      </c>
      <c r="V3135" t="s">
        <v>71</v>
      </c>
      <c r="W3135" t="s">
        <v>72</v>
      </c>
      <c r="X3135"/>
      <c r="Y3135" t="s">
        <v>240</v>
      </c>
      <c r="Z3135" s="43" t="str">
        <f>Raw_data[[#This Row],[Month]]&amp;Raw_data[[#This Row],[Locations]]&amp;Raw_data[[#This Row],[Looker2]]</f>
        <v>45292Dallas Ft WorthIOP</v>
      </c>
      <c r="AA3135" s="44" t="str">
        <f>IFERROR(VLOOKUP(Raw_data[[#This Row],[Description]],'LU Table'!$A$1:$B$50,2,0),"")</f>
        <v>IOP</v>
      </c>
      <c r="AB3135" s="44" t="str">
        <f>TRIM(MID(Raw_data[[#This Row],[Location]],LEN("Positive Recovery- ")+1,LEN(Raw_data[[#This Row],[Location]])))</f>
        <v>Dallas Ft Worth</v>
      </c>
      <c r="AC3135" s="45">
        <f t="shared" si="49"/>
        <v>45292</v>
      </c>
      <c r="AD3135" s="44" t="str">
        <f>VLOOKUP(Raw_data[[#This Row],[Locations]]&amp;Raw_data[[#This Row],[Looker2]],Category!A:E,5,0)</f>
        <v>Company Owned</v>
      </c>
      <c r="AE3135" s="44" t="str">
        <f>Raw_data[[#This Row],[Locations]]&amp;Raw_data[[#This Row],[Looker2]]</f>
        <v>Dallas Ft WorthIOP</v>
      </c>
    </row>
    <row r="3136" spans="1:31">
      <c r="A3136" s="15">
        <v>45323</v>
      </c>
      <c r="B3136" s="15">
        <v>45320</v>
      </c>
      <c r="C3136" t="s">
        <v>9</v>
      </c>
      <c r="D3136">
        <v>209925</v>
      </c>
      <c r="E3136" t="s">
        <v>1205</v>
      </c>
      <c r="F3136" t="s">
        <v>1206</v>
      </c>
      <c r="G3136" t="s">
        <v>1207</v>
      </c>
      <c r="H3136" t="s">
        <v>158</v>
      </c>
      <c r="I3136" t="s">
        <v>232</v>
      </c>
      <c r="J3136" t="s">
        <v>88</v>
      </c>
      <c r="K3136" t="s">
        <v>107</v>
      </c>
      <c r="L3136" t="s">
        <v>128</v>
      </c>
      <c r="M3136">
        <v>1</v>
      </c>
      <c r="N3136" s="47">
        <v>250</v>
      </c>
      <c r="O3136" s="47">
        <v>0</v>
      </c>
      <c r="P3136" s="47">
        <v>0</v>
      </c>
      <c r="Q3136" s="47">
        <v>0</v>
      </c>
      <c r="R3136" s="47">
        <v>0</v>
      </c>
      <c r="S3136" s="47">
        <v>250</v>
      </c>
      <c r="T3136" s="47">
        <v>225</v>
      </c>
      <c r="U3136" s="47">
        <v>225</v>
      </c>
      <c r="V3136" t="s">
        <v>71</v>
      </c>
      <c r="W3136" t="s">
        <v>72</v>
      </c>
      <c r="X3136"/>
      <c r="Y3136" t="s">
        <v>240</v>
      </c>
      <c r="Z3136" s="43" t="str">
        <f>Raw_data[[#This Row],[Month]]&amp;Raw_data[[#This Row],[Locations]]&amp;Raw_data[[#This Row],[Looker2]]</f>
        <v>45292Dallas Ft WorthIOP</v>
      </c>
      <c r="AA3136" s="44" t="str">
        <f>IFERROR(VLOOKUP(Raw_data[[#This Row],[Description]],'LU Table'!$A$1:$B$50,2,0),"")</f>
        <v>IOP</v>
      </c>
      <c r="AB3136" s="44" t="str">
        <f>TRIM(MID(Raw_data[[#This Row],[Location]],LEN("Positive Recovery- ")+1,LEN(Raw_data[[#This Row],[Location]])))</f>
        <v>Dallas Ft Worth</v>
      </c>
      <c r="AC3136" s="45">
        <f t="shared" si="49"/>
        <v>45292</v>
      </c>
      <c r="AD3136" s="44" t="str">
        <f>VLOOKUP(Raw_data[[#This Row],[Locations]]&amp;Raw_data[[#This Row],[Looker2]],Category!A:E,5,0)</f>
        <v>Company Owned</v>
      </c>
      <c r="AE3136" s="44" t="str">
        <f>Raw_data[[#This Row],[Locations]]&amp;Raw_data[[#This Row],[Looker2]]</f>
        <v>Dallas Ft WorthIOP</v>
      </c>
    </row>
    <row r="3137" spans="1:31">
      <c r="A3137" s="15">
        <v>45323</v>
      </c>
      <c r="B3137" s="15">
        <v>45320</v>
      </c>
      <c r="C3137" t="s">
        <v>9</v>
      </c>
      <c r="D3137">
        <v>209926</v>
      </c>
      <c r="E3137" t="s">
        <v>828</v>
      </c>
      <c r="F3137" t="s">
        <v>385</v>
      </c>
      <c r="G3137" t="s">
        <v>541</v>
      </c>
      <c r="H3137" t="s">
        <v>158</v>
      </c>
      <c r="I3137" t="s">
        <v>232</v>
      </c>
      <c r="J3137" t="s">
        <v>87</v>
      </c>
      <c r="K3137" t="s">
        <v>107</v>
      </c>
      <c r="L3137" t="s">
        <v>128</v>
      </c>
      <c r="M3137">
        <v>1</v>
      </c>
      <c r="N3137" s="47">
        <v>275</v>
      </c>
      <c r="O3137" s="47">
        <v>0</v>
      </c>
      <c r="P3137" s="47">
        <v>0</v>
      </c>
      <c r="Q3137" s="47">
        <v>0</v>
      </c>
      <c r="R3137" s="47">
        <v>0</v>
      </c>
      <c r="S3137" s="47">
        <v>275</v>
      </c>
      <c r="T3137" s="47">
        <v>247.5</v>
      </c>
      <c r="U3137" s="47">
        <v>247.5</v>
      </c>
      <c r="V3137" t="s">
        <v>71</v>
      </c>
      <c r="W3137" t="s">
        <v>72</v>
      </c>
      <c r="X3137"/>
      <c r="Y3137" t="s">
        <v>240</v>
      </c>
      <c r="Z3137" s="43" t="str">
        <f>Raw_data[[#This Row],[Month]]&amp;Raw_data[[#This Row],[Locations]]&amp;Raw_data[[#This Row],[Looker2]]</f>
        <v>45292Dallas Ft WorthIOP</v>
      </c>
      <c r="AA3137" s="44" t="str">
        <f>IFERROR(VLOOKUP(Raw_data[[#This Row],[Description]],'LU Table'!$A$1:$B$50,2,0),"")</f>
        <v>IOP</v>
      </c>
      <c r="AB3137" s="44" t="str">
        <f>TRIM(MID(Raw_data[[#This Row],[Location]],LEN("Positive Recovery- ")+1,LEN(Raw_data[[#This Row],[Location]])))</f>
        <v>Dallas Ft Worth</v>
      </c>
      <c r="AC3137" s="45">
        <f t="shared" si="49"/>
        <v>45292</v>
      </c>
      <c r="AD3137" s="44" t="str">
        <f>VLOOKUP(Raw_data[[#This Row],[Locations]]&amp;Raw_data[[#This Row],[Looker2]],Category!A:E,5,0)</f>
        <v>Company Owned</v>
      </c>
      <c r="AE3137" s="44" t="str">
        <f>Raw_data[[#This Row],[Locations]]&amp;Raw_data[[#This Row],[Looker2]]</f>
        <v>Dallas Ft WorthIOP</v>
      </c>
    </row>
    <row r="3138" spans="1:31">
      <c r="A3138" s="15">
        <v>45323</v>
      </c>
      <c r="B3138" s="15">
        <v>45320</v>
      </c>
      <c r="C3138" t="s">
        <v>9</v>
      </c>
      <c r="D3138">
        <v>209927</v>
      </c>
      <c r="E3138" t="s">
        <v>649</v>
      </c>
      <c r="F3138" t="s">
        <v>468</v>
      </c>
      <c r="G3138" t="s">
        <v>298</v>
      </c>
      <c r="H3138" t="s">
        <v>158</v>
      </c>
      <c r="I3138" t="s">
        <v>232</v>
      </c>
      <c r="J3138" t="s">
        <v>88</v>
      </c>
      <c r="K3138" t="s">
        <v>107</v>
      </c>
      <c r="L3138" t="s">
        <v>128</v>
      </c>
      <c r="M3138">
        <v>1</v>
      </c>
      <c r="N3138" s="47">
        <v>250</v>
      </c>
      <c r="O3138" s="47">
        <v>0</v>
      </c>
      <c r="P3138" s="47">
        <v>0</v>
      </c>
      <c r="Q3138" s="47">
        <v>0</v>
      </c>
      <c r="R3138" s="47">
        <v>0</v>
      </c>
      <c r="S3138" s="47">
        <v>250</v>
      </c>
      <c r="T3138" s="47">
        <v>225</v>
      </c>
      <c r="U3138" s="47">
        <v>225</v>
      </c>
      <c r="V3138" t="s">
        <v>71</v>
      </c>
      <c r="W3138" t="s">
        <v>72</v>
      </c>
      <c r="X3138"/>
      <c r="Y3138" t="s">
        <v>240</v>
      </c>
      <c r="Z3138" s="43" t="str">
        <f>Raw_data[[#This Row],[Month]]&amp;Raw_data[[#This Row],[Locations]]&amp;Raw_data[[#This Row],[Looker2]]</f>
        <v>45292Dallas Ft WorthIOP</v>
      </c>
      <c r="AA3138" s="44" t="str">
        <f>IFERROR(VLOOKUP(Raw_data[[#This Row],[Description]],'LU Table'!$A$1:$B$50,2,0),"")</f>
        <v>IOP</v>
      </c>
      <c r="AB3138" s="44" t="str">
        <f>TRIM(MID(Raw_data[[#This Row],[Location]],LEN("Positive Recovery- ")+1,LEN(Raw_data[[#This Row],[Location]])))</f>
        <v>Dallas Ft Worth</v>
      </c>
      <c r="AC3138" s="45">
        <f t="shared" si="49"/>
        <v>45292</v>
      </c>
      <c r="AD3138" s="44" t="str">
        <f>VLOOKUP(Raw_data[[#This Row],[Locations]]&amp;Raw_data[[#This Row],[Looker2]],Category!A:E,5,0)</f>
        <v>Company Owned</v>
      </c>
      <c r="AE3138" s="44" t="str">
        <f>Raw_data[[#This Row],[Locations]]&amp;Raw_data[[#This Row],[Looker2]]</f>
        <v>Dallas Ft WorthIOP</v>
      </c>
    </row>
    <row r="3139" spans="1:31">
      <c r="A3139" s="15">
        <v>45323</v>
      </c>
      <c r="B3139" s="15">
        <v>45320</v>
      </c>
      <c r="C3139" t="s">
        <v>9</v>
      </c>
      <c r="D3139">
        <v>209928</v>
      </c>
      <c r="E3139" t="s">
        <v>743</v>
      </c>
      <c r="F3139" t="s">
        <v>624</v>
      </c>
      <c r="G3139" t="s">
        <v>546</v>
      </c>
      <c r="H3139" t="s">
        <v>160</v>
      </c>
      <c r="I3139" t="s">
        <v>232</v>
      </c>
      <c r="J3139" t="s">
        <v>96</v>
      </c>
      <c r="K3139" t="s">
        <v>107</v>
      </c>
      <c r="L3139" t="s">
        <v>128</v>
      </c>
      <c r="M3139">
        <v>1</v>
      </c>
      <c r="N3139" s="47">
        <v>169</v>
      </c>
      <c r="O3139" s="47">
        <v>0</v>
      </c>
      <c r="P3139" s="47">
        <v>0</v>
      </c>
      <c r="Q3139" s="47">
        <v>0</v>
      </c>
      <c r="R3139" s="47">
        <v>0</v>
      </c>
      <c r="S3139" s="47">
        <v>169</v>
      </c>
      <c r="T3139" s="47">
        <v>152.1</v>
      </c>
      <c r="U3139" s="47">
        <v>152.1</v>
      </c>
      <c r="V3139" t="s">
        <v>71</v>
      </c>
      <c r="W3139" t="s">
        <v>72</v>
      </c>
      <c r="X3139"/>
      <c r="Y3139" t="s">
        <v>240</v>
      </c>
      <c r="Z3139" s="43" t="str">
        <f>Raw_data[[#This Row],[Month]]&amp;Raw_data[[#This Row],[Locations]]&amp;Raw_data[[#This Row],[Looker2]]</f>
        <v>45292Dallas Ft WorthIOP</v>
      </c>
      <c r="AA3139" s="44" t="str">
        <f>IFERROR(VLOOKUP(Raw_data[[#This Row],[Description]],'LU Table'!$A$1:$B$50,2,0),"")</f>
        <v>IOP</v>
      </c>
      <c r="AB3139" s="44" t="str">
        <f>TRIM(MID(Raw_data[[#This Row],[Location]],LEN("Positive Recovery- ")+1,LEN(Raw_data[[#This Row],[Location]])))</f>
        <v>Dallas Ft Worth</v>
      </c>
      <c r="AC3139" s="45">
        <f t="shared" si="49"/>
        <v>45292</v>
      </c>
      <c r="AD3139" s="44" t="str">
        <f>VLOOKUP(Raw_data[[#This Row],[Locations]]&amp;Raw_data[[#This Row],[Looker2]],Category!A:E,5,0)</f>
        <v>Company Owned</v>
      </c>
      <c r="AE3139" s="44" t="str">
        <f>Raw_data[[#This Row],[Locations]]&amp;Raw_data[[#This Row],[Looker2]]</f>
        <v>Dallas Ft WorthIOP</v>
      </c>
    </row>
    <row r="3140" spans="1:31">
      <c r="A3140" s="15">
        <v>45323</v>
      </c>
      <c r="B3140" s="15">
        <v>45320</v>
      </c>
      <c r="C3140" t="s">
        <v>9</v>
      </c>
      <c r="D3140">
        <v>209929</v>
      </c>
      <c r="E3140" t="s">
        <v>734</v>
      </c>
      <c r="F3140" t="s">
        <v>566</v>
      </c>
      <c r="G3140" t="s">
        <v>393</v>
      </c>
      <c r="H3140" t="s">
        <v>158</v>
      </c>
      <c r="I3140" t="s">
        <v>232</v>
      </c>
      <c r="J3140" t="s">
        <v>88</v>
      </c>
      <c r="K3140" t="s">
        <v>107</v>
      </c>
      <c r="L3140" t="s">
        <v>128</v>
      </c>
      <c r="M3140">
        <v>1</v>
      </c>
      <c r="N3140" s="47">
        <v>250</v>
      </c>
      <c r="O3140" s="47">
        <v>0</v>
      </c>
      <c r="P3140" s="47">
        <v>0</v>
      </c>
      <c r="Q3140" s="47">
        <v>0</v>
      </c>
      <c r="R3140" s="47">
        <v>0</v>
      </c>
      <c r="S3140" s="47">
        <v>250</v>
      </c>
      <c r="T3140" s="47">
        <v>225</v>
      </c>
      <c r="U3140" s="47">
        <v>225</v>
      </c>
      <c r="V3140" t="s">
        <v>71</v>
      </c>
      <c r="W3140" t="s">
        <v>72</v>
      </c>
      <c r="X3140"/>
      <c r="Y3140" t="s">
        <v>240</v>
      </c>
      <c r="Z3140" s="43" t="str">
        <f>Raw_data[[#This Row],[Month]]&amp;Raw_data[[#This Row],[Locations]]&amp;Raw_data[[#This Row],[Looker2]]</f>
        <v>45292Dallas Ft WorthIOP</v>
      </c>
      <c r="AA3140" s="44" t="str">
        <f>IFERROR(VLOOKUP(Raw_data[[#This Row],[Description]],'LU Table'!$A$1:$B$50,2,0),"")</f>
        <v>IOP</v>
      </c>
      <c r="AB3140" s="44" t="str">
        <f>TRIM(MID(Raw_data[[#This Row],[Location]],LEN("Positive Recovery- ")+1,LEN(Raw_data[[#This Row],[Location]])))</f>
        <v>Dallas Ft Worth</v>
      </c>
      <c r="AC3140" s="45">
        <f t="shared" si="49"/>
        <v>45292</v>
      </c>
      <c r="AD3140" s="44" t="str">
        <f>VLOOKUP(Raw_data[[#This Row],[Locations]]&amp;Raw_data[[#This Row],[Looker2]],Category!A:E,5,0)</f>
        <v>Company Owned</v>
      </c>
      <c r="AE3140" s="44" t="str">
        <f>Raw_data[[#This Row],[Locations]]&amp;Raw_data[[#This Row],[Looker2]]</f>
        <v>Dallas Ft WorthIOP</v>
      </c>
    </row>
    <row r="3141" spans="1:31">
      <c r="A3141" s="15">
        <v>45323</v>
      </c>
      <c r="B3141" s="15">
        <v>45320</v>
      </c>
      <c r="C3141" t="s">
        <v>9</v>
      </c>
      <c r="D3141">
        <v>209930</v>
      </c>
      <c r="E3141" t="s">
        <v>778</v>
      </c>
      <c r="F3141" t="s">
        <v>779</v>
      </c>
      <c r="G3141" t="s">
        <v>780</v>
      </c>
      <c r="H3141" t="s">
        <v>158</v>
      </c>
      <c r="I3141" t="s">
        <v>232</v>
      </c>
      <c r="J3141" t="s">
        <v>87</v>
      </c>
      <c r="K3141" t="s">
        <v>107</v>
      </c>
      <c r="L3141" t="s">
        <v>128</v>
      </c>
      <c r="M3141">
        <v>1</v>
      </c>
      <c r="N3141" s="47">
        <v>275</v>
      </c>
      <c r="O3141" s="47">
        <v>0</v>
      </c>
      <c r="P3141" s="47">
        <v>0</v>
      </c>
      <c r="Q3141" s="47">
        <v>0</v>
      </c>
      <c r="R3141" s="47">
        <v>0</v>
      </c>
      <c r="S3141" s="47">
        <v>275</v>
      </c>
      <c r="T3141" s="47">
        <v>247.5</v>
      </c>
      <c r="U3141" s="47">
        <v>247.5</v>
      </c>
      <c r="V3141" t="s">
        <v>71</v>
      </c>
      <c r="W3141" t="s">
        <v>72</v>
      </c>
      <c r="X3141"/>
      <c r="Y3141" t="s">
        <v>240</v>
      </c>
      <c r="Z3141" s="43" t="str">
        <f>Raw_data[[#This Row],[Month]]&amp;Raw_data[[#This Row],[Locations]]&amp;Raw_data[[#This Row],[Looker2]]</f>
        <v>45292Dallas Ft WorthIOP</v>
      </c>
      <c r="AA3141" s="44" t="str">
        <f>IFERROR(VLOOKUP(Raw_data[[#This Row],[Description]],'LU Table'!$A$1:$B$50,2,0),"")</f>
        <v>IOP</v>
      </c>
      <c r="AB3141" s="44" t="str">
        <f>TRIM(MID(Raw_data[[#This Row],[Location]],LEN("Positive Recovery- ")+1,LEN(Raw_data[[#This Row],[Location]])))</f>
        <v>Dallas Ft Worth</v>
      </c>
      <c r="AC3141" s="45">
        <f t="shared" si="49"/>
        <v>45292</v>
      </c>
      <c r="AD3141" s="44" t="str">
        <f>VLOOKUP(Raw_data[[#This Row],[Locations]]&amp;Raw_data[[#This Row],[Looker2]],Category!A:E,5,0)</f>
        <v>Company Owned</v>
      </c>
      <c r="AE3141" s="44" t="str">
        <f>Raw_data[[#This Row],[Locations]]&amp;Raw_data[[#This Row],[Looker2]]</f>
        <v>Dallas Ft WorthIOP</v>
      </c>
    </row>
    <row r="3142" spans="1:31">
      <c r="A3142" s="15">
        <v>45323</v>
      </c>
      <c r="B3142" s="15">
        <v>45320</v>
      </c>
      <c r="C3142" t="s">
        <v>9</v>
      </c>
      <c r="D3142">
        <v>209931</v>
      </c>
      <c r="E3142" t="s">
        <v>893</v>
      </c>
      <c r="F3142" t="s">
        <v>219</v>
      </c>
      <c r="G3142" t="s">
        <v>470</v>
      </c>
      <c r="H3142" t="s">
        <v>158</v>
      </c>
      <c r="I3142" t="s">
        <v>232</v>
      </c>
      <c r="J3142" t="s">
        <v>88</v>
      </c>
      <c r="K3142" t="s">
        <v>107</v>
      </c>
      <c r="L3142" t="s">
        <v>128</v>
      </c>
      <c r="M3142">
        <v>1</v>
      </c>
      <c r="N3142" s="47">
        <v>250</v>
      </c>
      <c r="O3142" s="47">
        <v>0</v>
      </c>
      <c r="P3142" s="47">
        <v>0</v>
      </c>
      <c r="Q3142" s="47">
        <v>0</v>
      </c>
      <c r="R3142" s="47">
        <v>0</v>
      </c>
      <c r="S3142" s="47">
        <v>250</v>
      </c>
      <c r="T3142" s="47">
        <v>225</v>
      </c>
      <c r="U3142" s="47">
        <v>225</v>
      </c>
      <c r="V3142" t="s">
        <v>71</v>
      </c>
      <c r="W3142" t="s">
        <v>72</v>
      </c>
      <c r="X3142"/>
      <c r="Y3142" t="s">
        <v>240</v>
      </c>
      <c r="Z3142" s="43" t="str">
        <f>Raw_data[[#This Row],[Month]]&amp;Raw_data[[#This Row],[Locations]]&amp;Raw_data[[#This Row],[Looker2]]</f>
        <v>45292Dallas Ft WorthIOP</v>
      </c>
      <c r="AA3142" s="44" t="str">
        <f>IFERROR(VLOOKUP(Raw_data[[#This Row],[Description]],'LU Table'!$A$1:$B$50,2,0),"")</f>
        <v>IOP</v>
      </c>
      <c r="AB3142" s="44" t="str">
        <f>TRIM(MID(Raw_data[[#This Row],[Location]],LEN("Positive Recovery- ")+1,LEN(Raw_data[[#This Row],[Location]])))</f>
        <v>Dallas Ft Worth</v>
      </c>
      <c r="AC3142" s="45">
        <f t="shared" si="49"/>
        <v>45292</v>
      </c>
      <c r="AD3142" s="44" t="str">
        <f>VLOOKUP(Raw_data[[#This Row],[Locations]]&amp;Raw_data[[#This Row],[Looker2]],Category!A:E,5,0)</f>
        <v>Company Owned</v>
      </c>
      <c r="AE3142" s="44" t="str">
        <f>Raw_data[[#This Row],[Locations]]&amp;Raw_data[[#This Row],[Looker2]]</f>
        <v>Dallas Ft WorthIOP</v>
      </c>
    </row>
    <row r="3143" spans="1:31">
      <c r="A3143" s="15">
        <v>45323</v>
      </c>
      <c r="B3143" s="15">
        <v>45320</v>
      </c>
      <c r="C3143" t="s">
        <v>9</v>
      </c>
      <c r="D3143">
        <v>209932</v>
      </c>
      <c r="E3143" t="s">
        <v>786</v>
      </c>
      <c r="F3143" t="s">
        <v>37</v>
      </c>
      <c r="G3143" t="s">
        <v>353</v>
      </c>
      <c r="H3143" t="s">
        <v>158</v>
      </c>
      <c r="I3143" t="s">
        <v>232</v>
      </c>
      <c r="J3143" t="s">
        <v>87</v>
      </c>
      <c r="K3143" t="s">
        <v>107</v>
      </c>
      <c r="L3143" t="s">
        <v>128</v>
      </c>
      <c r="M3143">
        <v>1</v>
      </c>
      <c r="N3143" s="47">
        <v>275</v>
      </c>
      <c r="O3143" s="47">
        <v>0</v>
      </c>
      <c r="P3143" s="47">
        <v>0</v>
      </c>
      <c r="Q3143" s="47">
        <v>0</v>
      </c>
      <c r="R3143" s="47">
        <v>0</v>
      </c>
      <c r="S3143" s="47">
        <v>275</v>
      </c>
      <c r="T3143" s="47">
        <v>247.5</v>
      </c>
      <c r="U3143" s="47">
        <v>247.5</v>
      </c>
      <c r="V3143" t="s">
        <v>71</v>
      </c>
      <c r="W3143" t="s">
        <v>72</v>
      </c>
      <c r="X3143"/>
      <c r="Y3143" t="s">
        <v>240</v>
      </c>
      <c r="Z3143" s="43" t="str">
        <f>Raw_data[[#This Row],[Month]]&amp;Raw_data[[#This Row],[Locations]]&amp;Raw_data[[#This Row],[Looker2]]</f>
        <v>45292Dallas Ft WorthIOP</v>
      </c>
      <c r="AA3143" s="44" t="str">
        <f>IFERROR(VLOOKUP(Raw_data[[#This Row],[Description]],'LU Table'!$A$1:$B$50,2,0),"")</f>
        <v>IOP</v>
      </c>
      <c r="AB3143" s="44" t="str">
        <f>TRIM(MID(Raw_data[[#This Row],[Location]],LEN("Positive Recovery- ")+1,LEN(Raw_data[[#This Row],[Location]])))</f>
        <v>Dallas Ft Worth</v>
      </c>
      <c r="AC3143" s="45">
        <f t="shared" si="49"/>
        <v>45292</v>
      </c>
      <c r="AD3143" s="44" t="str">
        <f>VLOOKUP(Raw_data[[#This Row],[Locations]]&amp;Raw_data[[#This Row],[Looker2]],Category!A:E,5,0)</f>
        <v>Company Owned</v>
      </c>
      <c r="AE3143" s="44" t="str">
        <f>Raw_data[[#This Row],[Locations]]&amp;Raw_data[[#This Row],[Looker2]]</f>
        <v>Dallas Ft WorthIOP</v>
      </c>
    </row>
    <row r="3144" spans="1:31">
      <c r="A3144" s="15">
        <v>45323</v>
      </c>
      <c r="B3144" s="15">
        <v>45320</v>
      </c>
      <c r="C3144" t="s">
        <v>9</v>
      </c>
      <c r="D3144">
        <v>209933</v>
      </c>
      <c r="E3144" t="s">
        <v>792</v>
      </c>
      <c r="F3144" t="s">
        <v>793</v>
      </c>
      <c r="G3144" t="s">
        <v>303</v>
      </c>
      <c r="H3144" t="s">
        <v>166</v>
      </c>
      <c r="I3144" t="s">
        <v>232</v>
      </c>
      <c r="J3144" t="s">
        <v>90</v>
      </c>
      <c r="K3144" t="s">
        <v>19</v>
      </c>
      <c r="L3144" t="s">
        <v>129</v>
      </c>
      <c r="M3144">
        <v>1</v>
      </c>
      <c r="N3144" s="47">
        <v>450</v>
      </c>
      <c r="O3144" s="47">
        <v>0</v>
      </c>
      <c r="P3144" s="47">
        <v>0</v>
      </c>
      <c r="Q3144" s="47">
        <v>0</v>
      </c>
      <c r="R3144" s="47">
        <v>0</v>
      </c>
      <c r="S3144" s="47">
        <v>450</v>
      </c>
      <c r="T3144" s="47">
        <v>405</v>
      </c>
      <c r="U3144" s="47">
        <v>405</v>
      </c>
      <c r="V3144" t="s">
        <v>71</v>
      </c>
      <c r="W3144" t="s">
        <v>72</v>
      </c>
      <c r="X3144"/>
      <c r="Y3144" t="s">
        <v>240</v>
      </c>
      <c r="Z3144" s="43" t="str">
        <f>Raw_data[[#This Row],[Month]]&amp;Raw_data[[#This Row],[Locations]]&amp;Raw_data[[#This Row],[Looker2]]</f>
        <v>45292San MarcosPHP</v>
      </c>
      <c r="AA3144" s="44" t="str">
        <f>IFERROR(VLOOKUP(Raw_data[[#This Row],[Description]],'LU Table'!$A$1:$B$50,2,0),"")</f>
        <v>PHP</v>
      </c>
      <c r="AB3144" s="44" t="str">
        <f>TRIM(MID(Raw_data[[#This Row],[Location]],LEN("Positive Recovery- ")+1,LEN(Raw_data[[#This Row],[Location]])))</f>
        <v>San Marcos</v>
      </c>
      <c r="AC3144" s="45">
        <f t="shared" si="49"/>
        <v>45292</v>
      </c>
      <c r="AD3144" s="44" t="str">
        <f>VLOOKUP(Raw_data[[#This Row],[Locations]]&amp;Raw_data[[#This Row],[Looker2]],Category!A:E,5,0)</f>
        <v>Affiliate</v>
      </c>
      <c r="AE3144" s="44" t="str">
        <f>Raw_data[[#This Row],[Locations]]&amp;Raw_data[[#This Row],[Looker2]]</f>
        <v>San MarcosPHP</v>
      </c>
    </row>
    <row r="3145" spans="1:31">
      <c r="A3145" s="15">
        <v>45323</v>
      </c>
      <c r="B3145" s="15">
        <v>45320</v>
      </c>
      <c r="C3145" t="s">
        <v>9</v>
      </c>
      <c r="D3145">
        <v>209934</v>
      </c>
      <c r="E3145" t="s">
        <v>811</v>
      </c>
      <c r="F3145" t="s">
        <v>812</v>
      </c>
      <c r="G3145" t="s">
        <v>432</v>
      </c>
      <c r="H3145" t="s">
        <v>167</v>
      </c>
      <c r="I3145" t="s">
        <v>232</v>
      </c>
      <c r="J3145" t="s">
        <v>93</v>
      </c>
      <c r="K3145" t="s">
        <v>19</v>
      </c>
      <c r="L3145" t="s">
        <v>129</v>
      </c>
      <c r="M3145">
        <v>1</v>
      </c>
      <c r="N3145" s="47">
        <v>230</v>
      </c>
      <c r="O3145" s="47">
        <v>0</v>
      </c>
      <c r="P3145" s="47">
        <v>0</v>
      </c>
      <c r="Q3145" s="47">
        <v>0</v>
      </c>
      <c r="R3145" s="47">
        <v>0</v>
      </c>
      <c r="S3145" s="47">
        <v>0</v>
      </c>
      <c r="T3145" s="47">
        <v>207</v>
      </c>
      <c r="U3145" s="47">
        <v>-23</v>
      </c>
      <c r="V3145" t="s">
        <v>71</v>
      </c>
      <c r="W3145" t="s">
        <v>72</v>
      </c>
      <c r="X3145"/>
      <c r="Y3145" t="s">
        <v>240</v>
      </c>
      <c r="Z3145" s="43" t="str">
        <f>Raw_data[[#This Row],[Month]]&amp;Raw_data[[#This Row],[Locations]]&amp;Raw_data[[#This Row],[Looker2]]</f>
        <v>45292San MarcosPHP</v>
      </c>
      <c r="AA3145" s="44" t="str">
        <f>IFERROR(VLOOKUP(Raw_data[[#This Row],[Description]],'LU Table'!$A$1:$B$50,2,0),"")</f>
        <v>PHP</v>
      </c>
      <c r="AB3145" s="44" t="str">
        <f>TRIM(MID(Raw_data[[#This Row],[Location]],LEN("Positive Recovery- ")+1,LEN(Raw_data[[#This Row],[Location]])))</f>
        <v>San Marcos</v>
      </c>
      <c r="AC3145" s="45">
        <f t="shared" si="49"/>
        <v>45292</v>
      </c>
      <c r="AD3145" s="44" t="str">
        <f>VLOOKUP(Raw_data[[#This Row],[Locations]]&amp;Raw_data[[#This Row],[Looker2]],Category!A:E,5,0)</f>
        <v>Affiliate</v>
      </c>
      <c r="AE3145" s="44" t="str">
        <f>Raw_data[[#This Row],[Locations]]&amp;Raw_data[[#This Row],[Looker2]]</f>
        <v>San MarcosPHP</v>
      </c>
    </row>
    <row r="3146" spans="1:31">
      <c r="A3146" s="15">
        <v>45323</v>
      </c>
      <c r="B3146" s="15">
        <v>45320</v>
      </c>
      <c r="C3146" t="s">
        <v>9</v>
      </c>
      <c r="D3146">
        <v>209935</v>
      </c>
      <c r="E3146" t="s">
        <v>1141</v>
      </c>
      <c r="F3146" t="s">
        <v>1142</v>
      </c>
      <c r="G3146" t="s">
        <v>446</v>
      </c>
      <c r="H3146" t="s">
        <v>158</v>
      </c>
      <c r="I3146" t="s">
        <v>232</v>
      </c>
      <c r="J3146" t="s">
        <v>88</v>
      </c>
      <c r="K3146" t="s">
        <v>19</v>
      </c>
      <c r="L3146" t="s">
        <v>128</v>
      </c>
      <c r="M3146">
        <v>1</v>
      </c>
      <c r="N3146" s="47">
        <v>250</v>
      </c>
      <c r="O3146" s="47">
        <v>0</v>
      </c>
      <c r="P3146" s="47">
        <v>0</v>
      </c>
      <c r="Q3146" s="47">
        <v>0</v>
      </c>
      <c r="R3146" s="47">
        <v>0</v>
      </c>
      <c r="S3146" s="47">
        <v>0</v>
      </c>
      <c r="T3146" s="47">
        <v>225</v>
      </c>
      <c r="U3146" s="47">
        <v>-25</v>
      </c>
      <c r="V3146" t="s">
        <v>71</v>
      </c>
      <c r="W3146" t="s">
        <v>72</v>
      </c>
      <c r="X3146"/>
      <c r="Y3146" t="s">
        <v>240</v>
      </c>
      <c r="Z3146" s="43" t="str">
        <f>Raw_data[[#This Row],[Month]]&amp;Raw_data[[#This Row],[Locations]]&amp;Raw_data[[#This Row],[Looker2]]</f>
        <v>45292San MarcosIOP</v>
      </c>
      <c r="AA3146" s="44" t="str">
        <f>IFERROR(VLOOKUP(Raw_data[[#This Row],[Description]],'LU Table'!$A$1:$B$50,2,0),"")</f>
        <v>IOP</v>
      </c>
      <c r="AB3146" s="44" t="str">
        <f>TRIM(MID(Raw_data[[#This Row],[Location]],LEN("Positive Recovery- ")+1,LEN(Raw_data[[#This Row],[Location]])))</f>
        <v>San Marcos</v>
      </c>
      <c r="AC3146" s="45">
        <f t="shared" si="49"/>
        <v>45292</v>
      </c>
      <c r="AD3146" s="44" t="str">
        <f>VLOOKUP(Raw_data[[#This Row],[Locations]]&amp;Raw_data[[#This Row],[Looker2]],Category!A:E,5,0)</f>
        <v>Affiliate</v>
      </c>
      <c r="AE3146" s="44" t="str">
        <f>Raw_data[[#This Row],[Locations]]&amp;Raw_data[[#This Row],[Looker2]]</f>
        <v>San MarcosIOP</v>
      </c>
    </row>
    <row r="3147" spans="1:31">
      <c r="A3147" s="15">
        <v>45323</v>
      </c>
      <c r="B3147" s="15">
        <v>45320</v>
      </c>
      <c r="C3147" t="s">
        <v>9</v>
      </c>
      <c r="D3147">
        <v>209936</v>
      </c>
      <c r="E3147" t="s">
        <v>1066</v>
      </c>
      <c r="F3147" t="s">
        <v>284</v>
      </c>
      <c r="G3147" t="s">
        <v>406</v>
      </c>
      <c r="H3147" t="s">
        <v>160</v>
      </c>
      <c r="I3147" t="s">
        <v>232</v>
      </c>
      <c r="J3147" t="s">
        <v>94</v>
      </c>
      <c r="K3147" t="s">
        <v>19</v>
      </c>
      <c r="L3147" t="s">
        <v>128</v>
      </c>
      <c r="M3147">
        <v>1</v>
      </c>
      <c r="N3147" s="47">
        <v>215</v>
      </c>
      <c r="O3147" s="47">
        <v>0</v>
      </c>
      <c r="P3147" s="47">
        <v>0</v>
      </c>
      <c r="Q3147" s="47">
        <v>0</v>
      </c>
      <c r="R3147" s="47">
        <v>0</v>
      </c>
      <c r="S3147" s="47">
        <v>215</v>
      </c>
      <c r="T3147" s="47">
        <v>193.5</v>
      </c>
      <c r="U3147" s="47">
        <v>193.5</v>
      </c>
      <c r="V3147" t="s">
        <v>71</v>
      </c>
      <c r="W3147" t="s">
        <v>72</v>
      </c>
      <c r="X3147"/>
      <c r="Y3147" t="s">
        <v>240</v>
      </c>
      <c r="Z3147" s="43" t="str">
        <f>Raw_data[[#This Row],[Month]]&amp;Raw_data[[#This Row],[Locations]]&amp;Raw_data[[#This Row],[Looker2]]</f>
        <v>45292San MarcosIOP</v>
      </c>
      <c r="AA3147" s="44" t="str">
        <f>IFERROR(VLOOKUP(Raw_data[[#This Row],[Description]],'LU Table'!$A$1:$B$50,2,0),"")</f>
        <v>IOP</v>
      </c>
      <c r="AB3147" s="44" t="str">
        <f>TRIM(MID(Raw_data[[#This Row],[Location]],LEN("Positive Recovery- ")+1,LEN(Raw_data[[#This Row],[Location]])))</f>
        <v>San Marcos</v>
      </c>
      <c r="AC3147" s="45">
        <f t="shared" si="49"/>
        <v>45292</v>
      </c>
      <c r="AD3147" s="44" t="str">
        <f>VLOOKUP(Raw_data[[#This Row],[Locations]]&amp;Raw_data[[#This Row],[Looker2]],Category!A:E,5,0)</f>
        <v>Affiliate</v>
      </c>
      <c r="AE3147" s="44" t="str">
        <f>Raw_data[[#This Row],[Locations]]&amp;Raw_data[[#This Row],[Looker2]]</f>
        <v>San MarcosIOP</v>
      </c>
    </row>
    <row r="3148" spans="1:31">
      <c r="A3148" s="15">
        <v>45323</v>
      </c>
      <c r="B3148" s="15">
        <v>45320</v>
      </c>
      <c r="C3148" t="s">
        <v>9</v>
      </c>
      <c r="D3148">
        <v>209937</v>
      </c>
      <c r="E3148" t="s">
        <v>577</v>
      </c>
      <c r="F3148" t="s">
        <v>578</v>
      </c>
      <c r="G3148" t="s">
        <v>323</v>
      </c>
      <c r="H3148" t="s">
        <v>160</v>
      </c>
      <c r="I3148" t="s">
        <v>232</v>
      </c>
      <c r="J3148" t="s">
        <v>94</v>
      </c>
      <c r="K3148" t="s">
        <v>19</v>
      </c>
      <c r="L3148" t="s">
        <v>128</v>
      </c>
      <c r="M3148">
        <v>1</v>
      </c>
      <c r="N3148" s="47">
        <v>215</v>
      </c>
      <c r="O3148" s="47">
        <v>0</v>
      </c>
      <c r="P3148" s="47">
        <v>0</v>
      </c>
      <c r="Q3148" s="47">
        <v>0</v>
      </c>
      <c r="R3148" s="47">
        <v>0</v>
      </c>
      <c r="S3148" s="47">
        <v>215</v>
      </c>
      <c r="T3148" s="47">
        <v>193.5</v>
      </c>
      <c r="U3148" s="47">
        <v>193.5</v>
      </c>
      <c r="V3148" t="s">
        <v>71</v>
      </c>
      <c r="W3148" t="s">
        <v>72</v>
      </c>
      <c r="X3148"/>
      <c r="Y3148" t="s">
        <v>240</v>
      </c>
      <c r="Z3148" s="43" t="str">
        <f>Raw_data[[#This Row],[Month]]&amp;Raw_data[[#This Row],[Locations]]&amp;Raw_data[[#This Row],[Looker2]]</f>
        <v>45292San MarcosIOP</v>
      </c>
      <c r="AA3148" s="44" t="str">
        <f>IFERROR(VLOOKUP(Raw_data[[#This Row],[Description]],'LU Table'!$A$1:$B$50,2,0),"")</f>
        <v>IOP</v>
      </c>
      <c r="AB3148" s="44" t="str">
        <f>TRIM(MID(Raw_data[[#This Row],[Location]],LEN("Positive Recovery- ")+1,LEN(Raw_data[[#This Row],[Location]])))</f>
        <v>San Marcos</v>
      </c>
      <c r="AC3148" s="45">
        <f t="shared" si="49"/>
        <v>45292</v>
      </c>
      <c r="AD3148" s="44" t="str">
        <f>VLOOKUP(Raw_data[[#This Row],[Locations]]&amp;Raw_data[[#This Row],[Looker2]],Category!A:E,5,0)</f>
        <v>Affiliate</v>
      </c>
      <c r="AE3148" s="44" t="str">
        <f>Raw_data[[#This Row],[Locations]]&amp;Raw_data[[#This Row],[Looker2]]</f>
        <v>San MarcosIOP</v>
      </c>
    </row>
    <row r="3149" spans="1:31">
      <c r="A3149" s="15">
        <v>45323</v>
      </c>
      <c r="B3149" s="15">
        <v>45320</v>
      </c>
      <c r="C3149" t="s">
        <v>9</v>
      </c>
      <c r="D3149">
        <v>209938</v>
      </c>
      <c r="E3149" t="s">
        <v>776</v>
      </c>
      <c r="F3149" t="s">
        <v>305</v>
      </c>
      <c r="G3149" t="s">
        <v>777</v>
      </c>
      <c r="H3149" t="s">
        <v>158</v>
      </c>
      <c r="I3149" t="s">
        <v>232</v>
      </c>
      <c r="J3149" t="s">
        <v>87</v>
      </c>
      <c r="K3149" t="s">
        <v>19</v>
      </c>
      <c r="L3149" t="s">
        <v>128</v>
      </c>
      <c r="M3149">
        <v>1</v>
      </c>
      <c r="N3149" s="47">
        <v>275</v>
      </c>
      <c r="O3149" s="47">
        <v>0</v>
      </c>
      <c r="P3149" s="47">
        <v>0</v>
      </c>
      <c r="Q3149" s="47">
        <v>0</v>
      </c>
      <c r="R3149" s="47">
        <v>0</v>
      </c>
      <c r="S3149" s="47">
        <v>275</v>
      </c>
      <c r="T3149" s="47">
        <v>247.5</v>
      </c>
      <c r="U3149" s="47">
        <v>247.5</v>
      </c>
      <c r="V3149" t="s">
        <v>71</v>
      </c>
      <c r="W3149" t="s">
        <v>72</v>
      </c>
      <c r="X3149"/>
      <c r="Y3149" t="s">
        <v>240</v>
      </c>
      <c r="Z3149" s="43" t="str">
        <f>Raw_data[[#This Row],[Month]]&amp;Raw_data[[#This Row],[Locations]]&amp;Raw_data[[#This Row],[Looker2]]</f>
        <v>45292San MarcosIOP</v>
      </c>
      <c r="AA3149" s="44" t="str">
        <f>IFERROR(VLOOKUP(Raw_data[[#This Row],[Description]],'LU Table'!$A$1:$B$50,2,0),"")</f>
        <v>IOP</v>
      </c>
      <c r="AB3149" s="44" t="str">
        <f>TRIM(MID(Raw_data[[#This Row],[Location]],LEN("Positive Recovery- ")+1,LEN(Raw_data[[#This Row],[Location]])))</f>
        <v>San Marcos</v>
      </c>
      <c r="AC3149" s="45">
        <f t="shared" si="49"/>
        <v>45292</v>
      </c>
      <c r="AD3149" s="44" t="str">
        <f>VLOOKUP(Raw_data[[#This Row],[Locations]]&amp;Raw_data[[#This Row],[Looker2]],Category!A:E,5,0)</f>
        <v>Affiliate</v>
      </c>
      <c r="AE3149" s="44" t="str">
        <f>Raw_data[[#This Row],[Locations]]&amp;Raw_data[[#This Row],[Looker2]]</f>
        <v>San MarcosIOP</v>
      </c>
    </row>
    <row r="3150" spans="1:31">
      <c r="A3150" s="15">
        <v>45323</v>
      </c>
      <c r="B3150" s="15">
        <v>45320</v>
      </c>
      <c r="C3150" t="s">
        <v>9</v>
      </c>
      <c r="D3150">
        <v>209939</v>
      </c>
      <c r="E3150" t="s">
        <v>120</v>
      </c>
      <c r="F3150" t="s">
        <v>431</v>
      </c>
      <c r="G3150" t="s">
        <v>325</v>
      </c>
      <c r="H3150" t="s">
        <v>159</v>
      </c>
      <c r="I3150" t="s">
        <v>232</v>
      </c>
      <c r="J3150" t="s">
        <v>17</v>
      </c>
      <c r="K3150" t="s">
        <v>19</v>
      </c>
      <c r="L3150" t="s">
        <v>128</v>
      </c>
      <c r="M3150">
        <v>1</v>
      </c>
      <c r="N3150" s="47">
        <v>225</v>
      </c>
      <c r="O3150" s="47">
        <v>0</v>
      </c>
      <c r="P3150" s="47">
        <v>0</v>
      </c>
      <c r="Q3150" s="47">
        <v>0</v>
      </c>
      <c r="R3150" s="47">
        <v>0</v>
      </c>
      <c r="S3150" s="47">
        <v>225</v>
      </c>
      <c r="T3150" s="47">
        <v>225</v>
      </c>
      <c r="U3150" s="47">
        <v>225</v>
      </c>
      <c r="V3150" t="s">
        <v>71</v>
      </c>
      <c r="W3150" t="s">
        <v>72</v>
      </c>
      <c r="X3150"/>
      <c r="Y3150" t="s">
        <v>240</v>
      </c>
      <c r="Z3150" s="43" t="str">
        <f>Raw_data[[#This Row],[Month]]&amp;Raw_data[[#This Row],[Locations]]&amp;Raw_data[[#This Row],[Looker2]]</f>
        <v>45292San MarcosIOP</v>
      </c>
      <c r="AA3150" s="44" t="str">
        <f>IFERROR(VLOOKUP(Raw_data[[#This Row],[Description]],'LU Table'!$A$1:$B$50,2,0),"")</f>
        <v>IOP</v>
      </c>
      <c r="AB3150" s="44" t="str">
        <f>TRIM(MID(Raw_data[[#This Row],[Location]],LEN("Positive Recovery- ")+1,LEN(Raw_data[[#This Row],[Location]])))</f>
        <v>San Marcos</v>
      </c>
      <c r="AC3150" s="45">
        <f t="shared" si="49"/>
        <v>45292</v>
      </c>
      <c r="AD3150" s="44" t="str">
        <f>VLOOKUP(Raw_data[[#This Row],[Locations]]&amp;Raw_data[[#This Row],[Looker2]],Category!A:E,5,0)</f>
        <v>Affiliate</v>
      </c>
      <c r="AE3150" s="44" t="str">
        <f>Raw_data[[#This Row],[Locations]]&amp;Raw_data[[#This Row],[Looker2]]</f>
        <v>San MarcosIOP</v>
      </c>
    </row>
    <row r="3151" spans="1:31">
      <c r="A3151" s="15">
        <v>45323</v>
      </c>
      <c r="B3151" s="15">
        <v>45320</v>
      </c>
      <c r="C3151" t="s">
        <v>9</v>
      </c>
      <c r="D3151">
        <v>209940</v>
      </c>
      <c r="E3151" t="s">
        <v>685</v>
      </c>
      <c r="F3151" t="s">
        <v>305</v>
      </c>
      <c r="G3151" t="s">
        <v>280</v>
      </c>
      <c r="H3151" t="s">
        <v>158</v>
      </c>
      <c r="I3151" t="s">
        <v>232</v>
      </c>
      <c r="J3151" t="s">
        <v>103</v>
      </c>
      <c r="K3151" t="s">
        <v>19</v>
      </c>
      <c r="L3151" t="s">
        <v>128</v>
      </c>
      <c r="M3151">
        <v>1</v>
      </c>
      <c r="N3151" s="47">
        <v>250</v>
      </c>
      <c r="O3151" s="47">
        <v>0</v>
      </c>
      <c r="P3151" s="47">
        <v>0</v>
      </c>
      <c r="Q3151" s="47">
        <v>0</v>
      </c>
      <c r="R3151" s="47">
        <v>0</v>
      </c>
      <c r="S3151" s="47">
        <v>0</v>
      </c>
      <c r="T3151" s="47">
        <v>225</v>
      </c>
      <c r="U3151" s="47">
        <v>10</v>
      </c>
      <c r="V3151" t="s">
        <v>71</v>
      </c>
      <c r="W3151" t="s">
        <v>72</v>
      </c>
      <c r="X3151"/>
      <c r="Y3151" t="s">
        <v>240</v>
      </c>
      <c r="Z3151" s="43" t="str">
        <f>Raw_data[[#This Row],[Month]]&amp;Raw_data[[#This Row],[Locations]]&amp;Raw_data[[#This Row],[Looker2]]</f>
        <v>45292San MarcosIOP</v>
      </c>
      <c r="AA3151" s="44" t="str">
        <f>IFERROR(VLOOKUP(Raw_data[[#This Row],[Description]],'LU Table'!$A$1:$B$50,2,0),"")</f>
        <v>IOP</v>
      </c>
      <c r="AB3151" s="44" t="str">
        <f>TRIM(MID(Raw_data[[#This Row],[Location]],LEN("Positive Recovery- ")+1,LEN(Raw_data[[#This Row],[Location]])))</f>
        <v>San Marcos</v>
      </c>
      <c r="AC3151" s="45">
        <f t="shared" si="49"/>
        <v>45292</v>
      </c>
      <c r="AD3151" s="44" t="str">
        <f>VLOOKUP(Raw_data[[#This Row],[Locations]]&amp;Raw_data[[#This Row],[Looker2]],Category!A:E,5,0)</f>
        <v>Affiliate</v>
      </c>
      <c r="AE3151" s="44" t="str">
        <f>Raw_data[[#This Row],[Locations]]&amp;Raw_data[[#This Row],[Looker2]]</f>
        <v>San MarcosIOP</v>
      </c>
    </row>
    <row r="3152" spans="1:31">
      <c r="A3152" s="15">
        <v>45323</v>
      </c>
      <c r="B3152" s="15">
        <v>45320</v>
      </c>
      <c r="C3152" t="s">
        <v>9</v>
      </c>
      <c r="D3152">
        <v>209941</v>
      </c>
      <c r="E3152" t="s">
        <v>794</v>
      </c>
      <c r="F3152" t="s">
        <v>427</v>
      </c>
      <c r="G3152" t="s">
        <v>795</v>
      </c>
      <c r="H3152" t="s">
        <v>158</v>
      </c>
      <c r="I3152" t="s">
        <v>232</v>
      </c>
      <c r="J3152" t="s">
        <v>87</v>
      </c>
      <c r="K3152" t="s">
        <v>19</v>
      </c>
      <c r="L3152" t="s">
        <v>128</v>
      </c>
      <c r="M3152">
        <v>1</v>
      </c>
      <c r="N3152" s="47">
        <v>275</v>
      </c>
      <c r="O3152" s="47">
        <v>0</v>
      </c>
      <c r="P3152" s="47">
        <v>0</v>
      </c>
      <c r="Q3152" s="47">
        <v>0</v>
      </c>
      <c r="R3152" s="47">
        <v>0</v>
      </c>
      <c r="S3152" s="47">
        <v>275</v>
      </c>
      <c r="T3152" s="47">
        <v>247.5</v>
      </c>
      <c r="U3152" s="47">
        <v>247.5</v>
      </c>
      <c r="V3152" t="s">
        <v>71</v>
      </c>
      <c r="W3152" t="s">
        <v>72</v>
      </c>
      <c r="X3152"/>
      <c r="Y3152" t="s">
        <v>240</v>
      </c>
      <c r="Z3152" s="43" t="str">
        <f>Raw_data[[#This Row],[Month]]&amp;Raw_data[[#This Row],[Locations]]&amp;Raw_data[[#This Row],[Looker2]]</f>
        <v>45292San MarcosIOP</v>
      </c>
      <c r="AA3152" s="44" t="str">
        <f>IFERROR(VLOOKUP(Raw_data[[#This Row],[Description]],'LU Table'!$A$1:$B$50,2,0),"")</f>
        <v>IOP</v>
      </c>
      <c r="AB3152" s="44" t="str">
        <f>TRIM(MID(Raw_data[[#This Row],[Location]],LEN("Positive Recovery- ")+1,LEN(Raw_data[[#This Row],[Location]])))</f>
        <v>San Marcos</v>
      </c>
      <c r="AC3152" s="45">
        <f t="shared" si="49"/>
        <v>45292</v>
      </c>
      <c r="AD3152" s="44" t="str">
        <f>VLOOKUP(Raw_data[[#This Row],[Locations]]&amp;Raw_data[[#This Row],[Looker2]],Category!A:E,5,0)</f>
        <v>Affiliate</v>
      </c>
      <c r="AE3152" s="44" t="str">
        <f>Raw_data[[#This Row],[Locations]]&amp;Raw_data[[#This Row],[Looker2]]</f>
        <v>San MarcosIOP</v>
      </c>
    </row>
    <row r="3153" spans="1:31">
      <c r="A3153" s="15">
        <v>45323</v>
      </c>
      <c r="B3153" s="15">
        <v>45320</v>
      </c>
      <c r="C3153" t="s">
        <v>9</v>
      </c>
      <c r="D3153">
        <v>209942</v>
      </c>
      <c r="E3153" t="s">
        <v>883</v>
      </c>
      <c r="F3153" t="s">
        <v>410</v>
      </c>
      <c r="G3153" t="s">
        <v>486</v>
      </c>
      <c r="H3153" t="s">
        <v>160</v>
      </c>
      <c r="I3153" t="s">
        <v>232</v>
      </c>
      <c r="J3153" t="s">
        <v>90</v>
      </c>
      <c r="K3153" t="s">
        <v>19</v>
      </c>
      <c r="L3153" t="s">
        <v>128</v>
      </c>
      <c r="M3153">
        <v>1</v>
      </c>
      <c r="N3153" s="47">
        <v>220</v>
      </c>
      <c r="O3153" s="47">
        <v>0</v>
      </c>
      <c r="P3153" s="47">
        <v>0</v>
      </c>
      <c r="Q3153" s="47">
        <v>0</v>
      </c>
      <c r="R3153" s="47">
        <v>0</v>
      </c>
      <c r="S3153" s="47">
        <v>220</v>
      </c>
      <c r="T3153" s="47">
        <v>198</v>
      </c>
      <c r="U3153" s="47">
        <v>198</v>
      </c>
      <c r="V3153" t="s">
        <v>71</v>
      </c>
      <c r="W3153" t="s">
        <v>72</v>
      </c>
      <c r="X3153"/>
      <c r="Y3153" t="s">
        <v>240</v>
      </c>
      <c r="Z3153" s="43" t="str">
        <f>Raw_data[[#This Row],[Month]]&amp;Raw_data[[#This Row],[Locations]]&amp;Raw_data[[#This Row],[Looker2]]</f>
        <v>45292San MarcosIOP</v>
      </c>
      <c r="AA3153" s="44" t="str">
        <f>IFERROR(VLOOKUP(Raw_data[[#This Row],[Description]],'LU Table'!$A$1:$B$50,2,0),"")</f>
        <v>IOP</v>
      </c>
      <c r="AB3153" s="44" t="str">
        <f>TRIM(MID(Raw_data[[#This Row],[Location]],LEN("Positive Recovery- ")+1,LEN(Raw_data[[#This Row],[Location]])))</f>
        <v>San Marcos</v>
      </c>
      <c r="AC3153" s="45">
        <f t="shared" si="49"/>
        <v>45292</v>
      </c>
      <c r="AD3153" s="44" t="str">
        <f>VLOOKUP(Raw_data[[#This Row],[Locations]]&amp;Raw_data[[#This Row],[Looker2]],Category!A:E,5,0)</f>
        <v>Affiliate</v>
      </c>
      <c r="AE3153" s="44" t="str">
        <f>Raw_data[[#This Row],[Locations]]&amp;Raw_data[[#This Row],[Looker2]]</f>
        <v>San MarcosIOP</v>
      </c>
    </row>
    <row r="3154" spans="1:31">
      <c r="A3154" s="15">
        <v>45323</v>
      </c>
      <c r="B3154" s="15">
        <v>45320</v>
      </c>
      <c r="C3154" t="s">
        <v>9</v>
      </c>
      <c r="D3154">
        <v>209943</v>
      </c>
      <c r="E3154" t="s">
        <v>706</v>
      </c>
      <c r="F3154" t="s">
        <v>519</v>
      </c>
      <c r="G3154" t="s">
        <v>707</v>
      </c>
      <c r="H3154" t="s">
        <v>158</v>
      </c>
      <c r="I3154" t="s">
        <v>232</v>
      </c>
      <c r="J3154" t="s">
        <v>88</v>
      </c>
      <c r="K3154" t="s">
        <v>19</v>
      </c>
      <c r="L3154" t="s">
        <v>128</v>
      </c>
      <c r="M3154">
        <v>1</v>
      </c>
      <c r="N3154" s="47">
        <v>250</v>
      </c>
      <c r="O3154" s="47">
        <v>0</v>
      </c>
      <c r="P3154" s="47">
        <v>0</v>
      </c>
      <c r="Q3154" s="47">
        <v>0</v>
      </c>
      <c r="R3154" s="47">
        <v>0</v>
      </c>
      <c r="S3154" s="47">
        <v>250</v>
      </c>
      <c r="T3154" s="47">
        <v>225</v>
      </c>
      <c r="U3154" s="47">
        <v>225</v>
      </c>
      <c r="V3154" t="s">
        <v>71</v>
      </c>
      <c r="W3154" t="s">
        <v>72</v>
      </c>
      <c r="X3154"/>
      <c r="Y3154" t="s">
        <v>240</v>
      </c>
      <c r="Z3154" s="43" t="str">
        <f>Raw_data[[#This Row],[Month]]&amp;Raw_data[[#This Row],[Locations]]&amp;Raw_data[[#This Row],[Looker2]]</f>
        <v>45292San MarcosIOP</v>
      </c>
      <c r="AA3154" s="44" t="str">
        <f>IFERROR(VLOOKUP(Raw_data[[#This Row],[Description]],'LU Table'!$A$1:$B$50,2,0),"")</f>
        <v>IOP</v>
      </c>
      <c r="AB3154" s="44" t="str">
        <f>TRIM(MID(Raw_data[[#This Row],[Location]],LEN("Positive Recovery- ")+1,LEN(Raw_data[[#This Row],[Location]])))</f>
        <v>San Marcos</v>
      </c>
      <c r="AC3154" s="45">
        <f t="shared" si="49"/>
        <v>45292</v>
      </c>
      <c r="AD3154" s="44" t="str">
        <f>VLOOKUP(Raw_data[[#This Row],[Locations]]&amp;Raw_data[[#This Row],[Looker2]],Category!A:E,5,0)</f>
        <v>Affiliate</v>
      </c>
      <c r="AE3154" s="44" t="str">
        <f>Raw_data[[#This Row],[Locations]]&amp;Raw_data[[#This Row],[Looker2]]</f>
        <v>San MarcosIOP</v>
      </c>
    </row>
    <row r="3155" spans="1:31">
      <c r="A3155" s="15">
        <v>45323</v>
      </c>
      <c r="B3155" s="15">
        <v>45320</v>
      </c>
      <c r="C3155" t="s">
        <v>9</v>
      </c>
      <c r="D3155">
        <v>209944</v>
      </c>
      <c r="E3155" t="s">
        <v>813</v>
      </c>
      <c r="F3155" t="s">
        <v>814</v>
      </c>
      <c r="G3155" t="s">
        <v>815</v>
      </c>
      <c r="H3155" t="s">
        <v>158</v>
      </c>
      <c r="I3155" t="s">
        <v>232</v>
      </c>
      <c r="J3155" t="s">
        <v>88</v>
      </c>
      <c r="K3155" t="s">
        <v>19</v>
      </c>
      <c r="L3155" t="s">
        <v>128</v>
      </c>
      <c r="M3155">
        <v>1</v>
      </c>
      <c r="N3155" s="47">
        <v>250</v>
      </c>
      <c r="O3155" s="47">
        <v>0</v>
      </c>
      <c r="P3155" s="47">
        <v>0</v>
      </c>
      <c r="Q3155" s="47">
        <v>0</v>
      </c>
      <c r="R3155" s="47">
        <v>0</v>
      </c>
      <c r="S3155" s="47">
        <v>0</v>
      </c>
      <c r="T3155" s="47">
        <v>225</v>
      </c>
      <c r="U3155" s="47">
        <v>37.5</v>
      </c>
      <c r="V3155" t="s">
        <v>71</v>
      </c>
      <c r="W3155" t="s">
        <v>72</v>
      </c>
      <c r="X3155"/>
      <c r="Y3155" t="s">
        <v>240</v>
      </c>
      <c r="Z3155" s="43" t="str">
        <f>Raw_data[[#This Row],[Month]]&amp;Raw_data[[#This Row],[Locations]]&amp;Raw_data[[#This Row],[Looker2]]</f>
        <v>45292San MarcosIOP</v>
      </c>
      <c r="AA3155" s="44" t="str">
        <f>IFERROR(VLOOKUP(Raw_data[[#This Row],[Description]],'LU Table'!$A$1:$B$50,2,0),"")</f>
        <v>IOP</v>
      </c>
      <c r="AB3155" s="44" t="str">
        <f>TRIM(MID(Raw_data[[#This Row],[Location]],LEN("Positive Recovery- ")+1,LEN(Raw_data[[#This Row],[Location]])))</f>
        <v>San Marcos</v>
      </c>
      <c r="AC3155" s="45">
        <f t="shared" si="49"/>
        <v>45292</v>
      </c>
      <c r="AD3155" s="44" t="str">
        <f>VLOOKUP(Raw_data[[#This Row],[Locations]]&amp;Raw_data[[#This Row],[Looker2]],Category!A:E,5,0)</f>
        <v>Affiliate</v>
      </c>
      <c r="AE3155" s="44" t="str">
        <f>Raw_data[[#This Row],[Locations]]&amp;Raw_data[[#This Row],[Looker2]]</f>
        <v>San MarcosIOP</v>
      </c>
    </row>
    <row r="3156" spans="1:31">
      <c r="A3156" s="15">
        <v>45323</v>
      </c>
      <c r="B3156" s="15">
        <v>45320</v>
      </c>
      <c r="C3156" t="s">
        <v>9</v>
      </c>
      <c r="D3156">
        <v>209945</v>
      </c>
      <c r="E3156" t="s">
        <v>606</v>
      </c>
      <c r="F3156" t="s">
        <v>404</v>
      </c>
      <c r="G3156" t="s">
        <v>607</v>
      </c>
      <c r="H3156" t="s">
        <v>160</v>
      </c>
      <c r="I3156" t="s">
        <v>232</v>
      </c>
      <c r="J3156" t="s">
        <v>90</v>
      </c>
      <c r="K3156" t="s">
        <v>19</v>
      </c>
      <c r="L3156" t="s">
        <v>128</v>
      </c>
      <c r="M3156">
        <v>1</v>
      </c>
      <c r="N3156" s="47">
        <v>220</v>
      </c>
      <c r="O3156" s="47">
        <v>0</v>
      </c>
      <c r="P3156" s="47">
        <v>0</v>
      </c>
      <c r="Q3156" s="47">
        <v>0</v>
      </c>
      <c r="R3156" s="47">
        <v>0</v>
      </c>
      <c r="S3156" s="47">
        <v>220</v>
      </c>
      <c r="T3156" s="47">
        <v>198</v>
      </c>
      <c r="U3156" s="47">
        <v>198</v>
      </c>
      <c r="V3156" t="s">
        <v>71</v>
      </c>
      <c r="W3156" t="s">
        <v>72</v>
      </c>
      <c r="X3156"/>
      <c r="Y3156" t="s">
        <v>240</v>
      </c>
      <c r="Z3156" s="43" t="str">
        <f>Raw_data[[#This Row],[Month]]&amp;Raw_data[[#This Row],[Locations]]&amp;Raw_data[[#This Row],[Looker2]]</f>
        <v>45292San MarcosIOP</v>
      </c>
      <c r="AA3156" s="44" t="str">
        <f>IFERROR(VLOOKUP(Raw_data[[#This Row],[Description]],'LU Table'!$A$1:$B$50,2,0),"")</f>
        <v>IOP</v>
      </c>
      <c r="AB3156" s="44" t="str">
        <f>TRIM(MID(Raw_data[[#This Row],[Location]],LEN("Positive Recovery- ")+1,LEN(Raw_data[[#This Row],[Location]])))</f>
        <v>San Marcos</v>
      </c>
      <c r="AC3156" s="45">
        <f t="shared" si="49"/>
        <v>45292</v>
      </c>
      <c r="AD3156" s="44" t="str">
        <f>VLOOKUP(Raw_data[[#This Row],[Locations]]&amp;Raw_data[[#This Row],[Looker2]],Category!A:E,5,0)</f>
        <v>Affiliate</v>
      </c>
      <c r="AE3156" s="44" t="str">
        <f>Raw_data[[#This Row],[Locations]]&amp;Raw_data[[#This Row],[Looker2]]</f>
        <v>San MarcosIOP</v>
      </c>
    </row>
    <row r="3157" spans="1:31">
      <c r="A3157" s="15">
        <v>45323</v>
      </c>
      <c r="B3157" s="15">
        <v>45320</v>
      </c>
      <c r="C3157" t="s">
        <v>9</v>
      </c>
      <c r="D3157">
        <v>209946</v>
      </c>
      <c r="E3157" t="s">
        <v>724</v>
      </c>
      <c r="F3157" t="s">
        <v>383</v>
      </c>
      <c r="G3157" t="s">
        <v>353</v>
      </c>
      <c r="H3157" t="s">
        <v>158</v>
      </c>
      <c r="I3157" t="s">
        <v>232</v>
      </c>
      <c r="J3157" t="s">
        <v>725</v>
      </c>
      <c r="K3157" t="s">
        <v>19</v>
      </c>
      <c r="L3157" t="s">
        <v>128</v>
      </c>
      <c r="M3157">
        <v>1</v>
      </c>
      <c r="N3157" s="47">
        <v>1500</v>
      </c>
      <c r="O3157" s="47">
        <v>0</v>
      </c>
      <c r="P3157" s="47">
        <v>0</v>
      </c>
      <c r="Q3157" s="47">
        <v>0</v>
      </c>
      <c r="R3157" s="47">
        <v>0</v>
      </c>
      <c r="S3157" s="47">
        <v>1500</v>
      </c>
      <c r="T3157" s="47">
        <v>150</v>
      </c>
      <c r="U3157" s="47">
        <v>150</v>
      </c>
      <c r="V3157" t="s">
        <v>71</v>
      </c>
      <c r="W3157" t="s">
        <v>72</v>
      </c>
      <c r="X3157"/>
      <c r="Y3157" t="s">
        <v>240</v>
      </c>
      <c r="Z3157" s="43" t="str">
        <f>Raw_data[[#This Row],[Month]]&amp;Raw_data[[#This Row],[Locations]]&amp;Raw_data[[#This Row],[Looker2]]</f>
        <v>45292San MarcosIOP</v>
      </c>
      <c r="AA3157" s="44" t="str">
        <f>IFERROR(VLOOKUP(Raw_data[[#This Row],[Description]],'LU Table'!$A$1:$B$50,2,0),"")</f>
        <v>IOP</v>
      </c>
      <c r="AB3157" s="44" t="str">
        <f>TRIM(MID(Raw_data[[#This Row],[Location]],LEN("Positive Recovery- ")+1,LEN(Raw_data[[#This Row],[Location]])))</f>
        <v>San Marcos</v>
      </c>
      <c r="AC3157" s="45">
        <f t="shared" si="49"/>
        <v>45292</v>
      </c>
      <c r="AD3157" s="44" t="str">
        <f>VLOOKUP(Raw_data[[#This Row],[Locations]]&amp;Raw_data[[#This Row],[Looker2]],Category!A:E,5,0)</f>
        <v>Affiliate</v>
      </c>
      <c r="AE3157" s="44" t="str">
        <f>Raw_data[[#This Row],[Locations]]&amp;Raw_data[[#This Row],[Looker2]]</f>
        <v>San MarcosIOP</v>
      </c>
    </row>
    <row r="3158" spans="1:31">
      <c r="A3158" s="15">
        <v>45323</v>
      </c>
      <c r="B3158" s="15">
        <v>45320</v>
      </c>
      <c r="C3158" t="s">
        <v>9</v>
      </c>
      <c r="D3158">
        <v>209947</v>
      </c>
      <c r="E3158" t="s">
        <v>796</v>
      </c>
      <c r="F3158" t="s">
        <v>483</v>
      </c>
      <c r="G3158" t="s">
        <v>353</v>
      </c>
      <c r="H3158" t="s">
        <v>158</v>
      </c>
      <c r="I3158" t="s">
        <v>232</v>
      </c>
      <c r="J3158" t="s">
        <v>92</v>
      </c>
      <c r="K3158" t="s">
        <v>19</v>
      </c>
      <c r="L3158" t="s">
        <v>128</v>
      </c>
      <c r="M3158">
        <v>1</v>
      </c>
      <c r="N3158" s="47">
        <v>190</v>
      </c>
      <c r="O3158" s="47">
        <v>0</v>
      </c>
      <c r="P3158" s="47">
        <v>0</v>
      </c>
      <c r="Q3158" s="47">
        <v>0</v>
      </c>
      <c r="R3158" s="47">
        <v>0</v>
      </c>
      <c r="S3158" s="47">
        <v>0</v>
      </c>
      <c r="T3158" s="47">
        <v>171</v>
      </c>
      <c r="U3158" s="47">
        <v>19</v>
      </c>
      <c r="V3158" t="s">
        <v>71</v>
      </c>
      <c r="W3158" t="s">
        <v>72</v>
      </c>
      <c r="X3158"/>
      <c r="Y3158" t="s">
        <v>240</v>
      </c>
      <c r="Z3158" s="43" t="str">
        <f>Raw_data[[#This Row],[Month]]&amp;Raw_data[[#This Row],[Locations]]&amp;Raw_data[[#This Row],[Looker2]]</f>
        <v>45292San MarcosIOP</v>
      </c>
      <c r="AA3158" s="44" t="str">
        <f>IFERROR(VLOOKUP(Raw_data[[#This Row],[Description]],'LU Table'!$A$1:$B$50,2,0),"")</f>
        <v>IOP</v>
      </c>
      <c r="AB3158" s="44" t="str">
        <f>TRIM(MID(Raw_data[[#This Row],[Location]],LEN("Positive Recovery- ")+1,LEN(Raw_data[[#This Row],[Location]])))</f>
        <v>San Marcos</v>
      </c>
      <c r="AC3158" s="45">
        <f t="shared" si="49"/>
        <v>45292</v>
      </c>
      <c r="AD3158" s="44" t="str">
        <f>VLOOKUP(Raw_data[[#This Row],[Locations]]&amp;Raw_data[[#This Row],[Looker2]],Category!A:E,5,0)</f>
        <v>Affiliate</v>
      </c>
      <c r="AE3158" s="44" t="str">
        <f>Raw_data[[#This Row],[Locations]]&amp;Raw_data[[#This Row],[Looker2]]</f>
        <v>San MarcosIOP</v>
      </c>
    </row>
    <row r="3159" spans="1:31">
      <c r="A3159" s="15">
        <v>45323</v>
      </c>
      <c r="B3159" s="15">
        <v>45320</v>
      </c>
      <c r="C3159" t="s">
        <v>9</v>
      </c>
      <c r="D3159">
        <v>209948</v>
      </c>
      <c r="E3159" t="s">
        <v>1026</v>
      </c>
      <c r="F3159" t="s">
        <v>304</v>
      </c>
      <c r="G3159" t="s">
        <v>1027</v>
      </c>
      <c r="H3159" t="s">
        <v>158</v>
      </c>
      <c r="I3159" t="s">
        <v>232</v>
      </c>
      <c r="J3159" t="s">
        <v>87</v>
      </c>
      <c r="K3159" t="s">
        <v>547</v>
      </c>
      <c r="L3159" t="s">
        <v>128</v>
      </c>
      <c r="M3159">
        <v>1</v>
      </c>
      <c r="N3159" s="47">
        <v>275</v>
      </c>
      <c r="O3159" s="47">
        <v>0</v>
      </c>
      <c r="P3159" s="47">
        <v>0</v>
      </c>
      <c r="Q3159" s="47">
        <v>0</v>
      </c>
      <c r="R3159" s="47">
        <v>0</v>
      </c>
      <c r="S3159" s="47">
        <v>275</v>
      </c>
      <c r="T3159" s="47">
        <v>247.5</v>
      </c>
      <c r="U3159" s="47">
        <v>247.5</v>
      </c>
      <c r="V3159" t="s">
        <v>71</v>
      </c>
      <c r="W3159" t="s">
        <v>72</v>
      </c>
      <c r="X3159"/>
      <c r="Y3159" t="s">
        <v>240</v>
      </c>
      <c r="Z3159" s="43" t="str">
        <f>Raw_data[[#This Row],[Month]]&amp;Raw_data[[#This Row],[Locations]]&amp;Raw_data[[#This Row],[Looker2]]</f>
        <v>45292ConroeIOP</v>
      </c>
      <c r="AA3159" s="44" t="str">
        <f>IFERROR(VLOOKUP(Raw_data[[#This Row],[Description]],'LU Table'!$A$1:$B$50,2,0),"")</f>
        <v>IOP</v>
      </c>
      <c r="AB3159" s="44" t="str">
        <f>TRIM(MID(Raw_data[[#This Row],[Location]],LEN("Positive Recovery- ")+1,LEN(Raw_data[[#This Row],[Location]])))</f>
        <v>Conroe</v>
      </c>
      <c r="AC3159" s="45">
        <f t="shared" si="49"/>
        <v>45292</v>
      </c>
      <c r="AD3159" s="44" t="str">
        <f>VLOOKUP(Raw_data[[#This Row],[Locations]]&amp;Raw_data[[#This Row],[Looker2]],Category!A:E,5,0)</f>
        <v>Affiliate</v>
      </c>
      <c r="AE3159" s="44" t="str">
        <f>Raw_data[[#This Row],[Locations]]&amp;Raw_data[[#This Row],[Looker2]]</f>
        <v>ConroeIOP</v>
      </c>
    </row>
    <row r="3160" spans="1:31">
      <c r="A3160" s="15">
        <v>45323</v>
      </c>
      <c r="B3160" s="15">
        <v>45320</v>
      </c>
      <c r="C3160" t="s">
        <v>9</v>
      </c>
      <c r="D3160">
        <v>209949</v>
      </c>
      <c r="E3160" t="s">
        <v>1152</v>
      </c>
      <c r="F3160" t="s">
        <v>1153</v>
      </c>
      <c r="G3160" t="s">
        <v>1154</v>
      </c>
      <c r="H3160" t="s">
        <v>158</v>
      </c>
      <c r="I3160" t="s">
        <v>232</v>
      </c>
      <c r="J3160" t="s">
        <v>87</v>
      </c>
      <c r="K3160" t="s">
        <v>547</v>
      </c>
      <c r="L3160" t="s">
        <v>128</v>
      </c>
      <c r="M3160">
        <v>1</v>
      </c>
      <c r="N3160" s="47">
        <v>275</v>
      </c>
      <c r="O3160" s="47">
        <v>0</v>
      </c>
      <c r="P3160" s="47">
        <v>0</v>
      </c>
      <c r="Q3160" s="47">
        <v>0</v>
      </c>
      <c r="R3160" s="47">
        <v>0</v>
      </c>
      <c r="S3160" s="47">
        <v>275</v>
      </c>
      <c r="T3160" s="47">
        <v>247.5</v>
      </c>
      <c r="U3160" s="47">
        <v>247.5</v>
      </c>
      <c r="V3160" t="s">
        <v>71</v>
      </c>
      <c r="W3160" t="s">
        <v>72</v>
      </c>
      <c r="X3160"/>
      <c r="Y3160" t="s">
        <v>240</v>
      </c>
      <c r="Z3160" s="43" t="str">
        <f>Raw_data[[#This Row],[Month]]&amp;Raw_data[[#This Row],[Locations]]&amp;Raw_data[[#This Row],[Looker2]]</f>
        <v>45292ConroeIOP</v>
      </c>
      <c r="AA3160" s="44" t="str">
        <f>IFERROR(VLOOKUP(Raw_data[[#This Row],[Description]],'LU Table'!$A$1:$B$50,2,0),"")</f>
        <v>IOP</v>
      </c>
      <c r="AB3160" s="44" t="str">
        <f>TRIM(MID(Raw_data[[#This Row],[Location]],LEN("Positive Recovery- ")+1,LEN(Raw_data[[#This Row],[Location]])))</f>
        <v>Conroe</v>
      </c>
      <c r="AC3160" s="45">
        <f t="shared" si="49"/>
        <v>45292</v>
      </c>
      <c r="AD3160" s="44" t="str">
        <f>VLOOKUP(Raw_data[[#This Row],[Locations]]&amp;Raw_data[[#This Row],[Looker2]],Category!A:E,5,0)</f>
        <v>Affiliate</v>
      </c>
      <c r="AE3160" s="44" t="str">
        <f>Raw_data[[#This Row],[Locations]]&amp;Raw_data[[#This Row],[Looker2]]</f>
        <v>ConroeIOP</v>
      </c>
    </row>
    <row r="3161" spans="1:31">
      <c r="A3161" s="15">
        <v>45323</v>
      </c>
      <c r="B3161" s="15">
        <v>45320</v>
      </c>
      <c r="C3161" t="s">
        <v>9</v>
      </c>
      <c r="D3161">
        <v>209950</v>
      </c>
      <c r="E3161" t="s">
        <v>874</v>
      </c>
      <c r="F3161" t="s">
        <v>278</v>
      </c>
      <c r="G3161" t="s">
        <v>875</v>
      </c>
      <c r="H3161" t="s">
        <v>158</v>
      </c>
      <c r="I3161" t="s">
        <v>232</v>
      </c>
      <c r="J3161" t="s">
        <v>88</v>
      </c>
      <c r="K3161" t="s">
        <v>547</v>
      </c>
      <c r="L3161" t="s">
        <v>128</v>
      </c>
      <c r="M3161">
        <v>1</v>
      </c>
      <c r="N3161" s="47">
        <v>250</v>
      </c>
      <c r="O3161" s="47">
        <v>0</v>
      </c>
      <c r="P3161" s="47">
        <v>0</v>
      </c>
      <c r="Q3161" s="47">
        <v>0</v>
      </c>
      <c r="R3161" s="47">
        <v>0</v>
      </c>
      <c r="S3161" s="47">
        <v>250</v>
      </c>
      <c r="T3161" s="47">
        <v>225</v>
      </c>
      <c r="U3161" s="47">
        <v>225</v>
      </c>
      <c r="V3161" t="s">
        <v>71</v>
      </c>
      <c r="W3161" t="s">
        <v>72</v>
      </c>
      <c r="X3161"/>
      <c r="Y3161" t="s">
        <v>240</v>
      </c>
      <c r="Z3161" s="43" t="str">
        <f>Raw_data[[#This Row],[Month]]&amp;Raw_data[[#This Row],[Locations]]&amp;Raw_data[[#This Row],[Looker2]]</f>
        <v>45292ConroeIOP</v>
      </c>
      <c r="AA3161" s="44" t="str">
        <f>IFERROR(VLOOKUP(Raw_data[[#This Row],[Description]],'LU Table'!$A$1:$B$50,2,0),"")</f>
        <v>IOP</v>
      </c>
      <c r="AB3161" s="44" t="str">
        <f>TRIM(MID(Raw_data[[#This Row],[Location]],LEN("Positive Recovery- ")+1,LEN(Raw_data[[#This Row],[Location]])))</f>
        <v>Conroe</v>
      </c>
      <c r="AC3161" s="45">
        <f t="shared" si="49"/>
        <v>45292</v>
      </c>
      <c r="AD3161" s="44" t="str">
        <f>VLOOKUP(Raw_data[[#This Row],[Locations]]&amp;Raw_data[[#This Row],[Looker2]],Category!A:E,5,0)</f>
        <v>Affiliate</v>
      </c>
      <c r="AE3161" s="44" t="str">
        <f>Raw_data[[#This Row],[Locations]]&amp;Raw_data[[#This Row],[Looker2]]</f>
        <v>ConroeIOP</v>
      </c>
    </row>
    <row r="3162" spans="1:31">
      <c r="A3162" s="15">
        <v>45323</v>
      </c>
      <c r="B3162" s="15">
        <v>45320</v>
      </c>
      <c r="C3162" t="s">
        <v>9</v>
      </c>
      <c r="D3162">
        <v>209951</v>
      </c>
      <c r="E3162" t="s">
        <v>945</v>
      </c>
      <c r="F3162" t="s">
        <v>536</v>
      </c>
      <c r="G3162" t="s">
        <v>454</v>
      </c>
      <c r="H3162" t="s">
        <v>158</v>
      </c>
      <c r="I3162" t="s">
        <v>232</v>
      </c>
      <c r="J3162" t="s">
        <v>88</v>
      </c>
      <c r="K3162" t="s">
        <v>547</v>
      </c>
      <c r="L3162" t="s">
        <v>128</v>
      </c>
      <c r="M3162">
        <v>1</v>
      </c>
      <c r="N3162" s="47">
        <v>250</v>
      </c>
      <c r="O3162" s="47">
        <v>0</v>
      </c>
      <c r="P3162" s="47">
        <v>0</v>
      </c>
      <c r="Q3162" s="47">
        <v>0</v>
      </c>
      <c r="R3162" s="47">
        <v>0</v>
      </c>
      <c r="S3162" s="47">
        <v>250</v>
      </c>
      <c r="T3162" s="47">
        <v>225</v>
      </c>
      <c r="U3162" s="47">
        <v>225</v>
      </c>
      <c r="V3162" t="s">
        <v>71</v>
      </c>
      <c r="W3162" t="s">
        <v>72</v>
      </c>
      <c r="X3162"/>
      <c r="Y3162" t="s">
        <v>240</v>
      </c>
      <c r="Z3162" s="43" t="str">
        <f>Raw_data[[#This Row],[Month]]&amp;Raw_data[[#This Row],[Locations]]&amp;Raw_data[[#This Row],[Looker2]]</f>
        <v>45292ConroeIOP</v>
      </c>
      <c r="AA3162" s="44" t="str">
        <f>IFERROR(VLOOKUP(Raw_data[[#This Row],[Description]],'LU Table'!$A$1:$B$50,2,0),"")</f>
        <v>IOP</v>
      </c>
      <c r="AB3162" s="44" t="str">
        <f>TRIM(MID(Raw_data[[#This Row],[Location]],LEN("Positive Recovery- ")+1,LEN(Raw_data[[#This Row],[Location]])))</f>
        <v>Conroe</v>
      </c>
      <c r="AC3162" s="45">
        <f t="shared" si="49"/>
        <v>45292</v>
      </c>
      <c r="AD3162" s="44" t="str">
        <f>VLOOKUP(Raw_data[[#This Row],[Locations]]&amp;Raw_data[[#This Row],[Looker2]],Category!A:E,5,0)</f>
        <v>Affiliate</v>
      </c>
      <c r="AE3162" s="44" t="str">
        <f>Raw_data[[#This Row],[Locations]]&amp;Raw_data[[#This Row],[Looker2]]</f>
        <v>ConroeIOP</v>
      </c>
    </row>
    <row r="3163" spans="1:31">
      <c r="A3163" s="15">
        <v>45323</v>
      </c>
      <c r="B3163" s="15">
        <v>45320</v>
      </c>
      <c r="C3163" t="s">
        <v>9</v>
      </c>
      <c r="D3163">
        <v>209952</v>
      </c>
      <c r="E3163" t="s">
        <v>1116</v>
      </c>
      <c r="F3163" t="s">
        <v>535</v>
      </c>
      <c r="G3163" t="s">
        <v>1117</v>
      </c>
      <c r="H3163" t="s">
        <v>157</v>
      </c>
      <c r="I3163" t="s">
        <v>232</v>
      </c>
      <c r="J3163" t="s">
        <v>88</v>
      </c>
      <c r="K3163" t="s">
        <v>547</v>
      </c>
      <c r="L3163" t="s">
        <v>129</v>
      </c>
      <c r="M3163">
        <v>1</v>
      </c>
      <c r="N3163" s="47">
        <v>400</v>
      </c>
      <c r="O3163" s="47">
        <v>0</v>
      </c>
      <c r="P3163" s="47">
        <v>0</v>
      </c>
      <c r="Q3163" s="47">
        <v>0</v>
      </c>
      <c r="R3163" s="47">
        <v>0</v>
      </c>
      <c r="S3163" s="47">
        <v>400</v>
      </c>
      <c r="T3163" s="47">
        <v>360</v>
      </c>
      <c r="U3163" s="47">
        <v>360</v>
      </c>
      <c r="V3163" t="s">
        <v>71</v>
      </c>
      <c r="W3163" t="s">
        <v>72</v>
      </c>
      <c r="X3163"/>
      <c r="Y3163" t="s">
        <v>240</v>
      </c>
      <c r="Z3163" s="43" t="str">
        <f>Raw_data[[#This Row],[Month]]&amp;Raw_data[[#This Row],[Locations]]&amp;Raw_data[[#This Row],[Looker2]]</f>
        <v>45292ConroePHP</v>
      </c>
      <c r="AA3163" s="44" t="str">
        <f>IFERROR(VLOOKUP(Raw_data[[#This Row],[Description]],'LU Table'!$A$1:$B$50,2,0),"")</f>
        <v>PHP</v>
      </c>
      <c r="AB3163" s="44" t="str">
        <f>TRIM(MID(Raw_data[[#This Row],[Location]],LEN("Positive Recovery- ")+1,LEN(Raw_data[[#This Row],[Location]])))</f>
        <v>Conroe</v>
      </c>
      <c r="AC3163" s="45">
        <f t="shared" si="49"/>
        <v>45292</v>
      </c>
      <c r="AD3163" s="44" t="str">
        <f>VLOOKUP(Raw_data[[#This Row],[Locations]]&amp;Raw_data[[#This Row],[Looker2]],Category!A:E,5,0)</f>
        <v>Affiliate</v>
      </c>
      <c r="AE3163" s="44" t="str">
        <f>Raw_data[[#This Row],[Locations]]&amp;Raw_data[[#This Row],[Looker2]]</f>
        <v>ConroePHP</v>
      </c>
    </row>
    <row r="3164" spans="1:31">
      <c r="A3164" s="15">
        <v>45323</v>
      </c>
      <c r="B3164" s="15">
        <v>45320</v>
      </c>
      <c r="C3164" t="s">
        <v>9</v>
      </c>
      <c r="D3164">
        <v>209953</v>
      </c>
      <c r="E3164" t="s">
        <v>747</v>
      </c>
      <c r="F3164" t="s">
        <v>748</v>
      </c>
      <c r="G3164" t="s">
        <v>252</v>
      </c>
      <c r="H3164" t="s">
        <v>158</v>
      </c>
      <c r="I3164" t="s">
        <v>232</v>
      </c>
      <c r="J3164" t="s">
        <v>749</v>
      </c>
      <c r="K3164" t="s">
        <v>547</v>
      </c>
      <c r="L3164" t="s">
        <v>128</v>
      </c>
      <c r="M3164">
        <v>1</v>
      </c>
      <c r="N3164" s="47">
        <v>158</v>
      </c>
      <c r="O3164" s="47">
        <v>0</v>
      </c>
      <c r="P3164" s="47">
        <v>0</v>
      </c>
      <c r="Q3164" s="47">
        <v>0</v>
      </c>
      <c r="R3164" s="47">
        <v>0</v>
      </c>
      <c r="S3164" s="47">
        <v>158</v>
      </c>
      <c r="T3164" s="47">
        <v>142.19999999999999</v>
      </c>
      <c r="U3164" s="47">
        <v>142.19999999999999</v>
      </c>
      <c r="V3164" t="s">
        <v>71</v>
      </c>
      <c r="W3164" t="s">
        <v>72</v>
      </c>
      <c r="X3164"/>
      <c r="Y3164" t="s">
        <v>240</v>
      </c>
      <c r="Z3164" s="43" t="str">
        <f>Raw_data[[#This Row],[Month]]&amp;Raw_data[[#This Row],[Locations]]&amp;Raw_data[[#This Row],[Looker2]]</f>
        <v>45292ConroeIOP</v>
      </c>
      <c r="AA3164" s="44" t="str">
        <f>IFERROR(VLOOKUP(Raw_data[[#This Row],[Description]],'LU Table'!$A$1:$B$50,2,0),"")</f>
        <v>IOP</v>
      </c>
      <c r="AB3164" s="44" t="str">
        <f>TRIM(MID(Raw_data[[#This Row],[Location]],LEN("Positive Recovery- ")+1,LEN(Raw_data[[#This Row],[Location]])))</f>
        <v>Conroe</v>
      </c>
      <c r="AC3164" s="45">
        <f t="shared" si="49"/>
        <v>45292</v>
      </c>
      <c r="AD3164" s="44" t="str">
        <f>VLOOKUP(Raw_data[[#This Row],[Locations]]&amp;Raw_data[[#This Row],[Looker2]],Category!A:E,5,0)</f>
        <v>Affiliate</v>
      </c>
      <c r="AE3164" s="44" t="str">
        <f>Raw_data[[#This Row],[Locations]]&amp;Raw_data[[#This Row],[Looker2]]</f>
        <v>ConroeIOP</v>
      </c>
    </row>
    <row r="3165" spans="1:31">
      <c r="A3165" s="15">
        <v>45323</v>
      </c>
      <c r="B3165" s="15">
        <v>45320</v>
      </c>
      <c r="C3165" t="s">
        <v>9</v>
      </c>
      <c r="D3165">
        <v>209954</v>
      </c>
      <c r="E3165" t="s">
        <v>1186</v>
      </c>
      <c r="F3165" t="s">
        <v>306</v>
      </c>
      <c r="G3165" t="s">
        <v>1187</v>
      </c>
      <c r="H3165" t="s">
        <v>158</v>
      </c>
      <c r="I3165" t="s">
        <v>232</v>
      </c>
      <c r="J3165" t="s">
        <v>88</v>
      </c>
      <c r="K3165" t="s">
        <v>78</v>
      </c>
      <c r="L3165" t="s">
        <v>128</v>
      </c>
      <c r="M3165">
        <v>1</v>
      </c>
      <c r="N3165" s="47">
        <v>250</v>
      </c>
      <c r="O3165" s="47">
        <v>0</v>
      </c>
      <c r="P3165" s="47">
        <v>0</v>
      </c>
      <c r="Q3165" s="47">
        <v>0</v>
      </c>
      <c r="R3165" s="47">
        <v>0</v>
      </c>
      <c r="S3165" s="47">
        <v>250</v>
      </c>
      <c r="T3165" s="47">
        <v>225</v>
      </c>
      <c r="U3165" s="47">
        <v>225</v>
      </c>
      <c r="V3165" t="s">
        <v>71</v>
      </c>
      <c r="W3165" t="s">
        <v>72</v>
      </c>
      <c r="X3165"/>
      <c r="Y3165" t="s">
        <v>240</v>
      </c>
      <c r="Z3165" s="43" t="str">
        <f>Raw_data[[#This Row],[Month]]&amp;Raw_data[[#This Row],[Locations]]&amp;Raw_data[[#This Row],[Looker2]]</f>
        <v>45292PasadenaIOP</v>
      </c>
      <c r="AA3165" s="44" t="str">
        <f>IFERROR(VLOOKUP(Raw_data[[#This Row],[Description]],'LU Table'!$A$1:$B$50,2,0),"")</f>
        <v>IOP</v>
      </c>
      <c r="AB3165" s="44" t="str">
        <f>TRIM(MID(Raw_data[[#This Row],[Location]],LEN("Positive Recovery- ")+1,LEN(Raw_data[[#This Row],[Location]])))</f>
        <v>Pasadena</v>
      </c>
      <c r="AC3165" s="45">
        <f t="shared" si="49"/>
        <v>45292</v>
      </c>
      <c r="AD3165" s="44" t="str">
        <f>VLOOKUP(Raw_data[[#This Row],[Locations]]&amp;Raw_data[[#This Row],[Looker2]],Category!A:E,5,0)</f>
        <v>Affiliate</v>
      </c>
      <c r="AE3165" s="44" t="str">
        <f>Raw_data[[#This Row],[Locations]]&amp;Raw_data[[#This Row],[Looker2]]</f>
        <v>PasadenaIOP</v>
      </c>
    </row>
    <row r="3166" spans="1:31">
      <c r="A3166" s="15">
        <v>45323</v>
      </c>
      <c r="B3166" s="15">
        <v>45320</v>
      </c>
      <c r="C3166" t="s">
        <v>9</v>
      </c>
      <c r="D3166">
        <v>209955</v>
      </c>
      <c r="E3166" t="s">
        <v>683</v>
      </c>
      <c r="F3166" t="s">
        <v>424</v>
      </c>
      <c r="G3166" t="s">
        <v>684</v>
      </c>
      <c r="H3166" t="s">
        <v>160</v>
      </c>
      <c r="I3166" t="s">
        <v>232</v>
      </c>
      <c r="J3166" t="s">
        <v>90</v>
      </c>
      <c r="K3166" t="s">
        <v>78</v>
      </c>
      <c r="L3166" t="s">
        <v>128</v>
      </c>
      <c r="M3166">
        <v>1</v>
      </c>
      <c r="N3166" s="47">
        <v>220</v>
      </c>
      <c r="O3166" s="47">
        <v>0</v>
      </c>
      <c r="P3166" s="47">
        <v>0</v>
      </c>
      <c r="Q3166" s="47">
        <v>0</v>
      </c>
      <c r="R3166" s="47">
        <v>0</v>
      </c>
      <c r="S3166" s="47">
        <v>220</v>
      </c>
      <c r="T3166" s="47">
        <v>198</v>
      </c>
      <c r="U3166" s="47">
        <v>198</v>
      </c>
      <c r="V3166" t="s">
        <v>71</v>
      </c>
      <c r="W3166" t="s">
        <v>72</v>
      </c>
      <c r="X3166"/>
      <c r="Y3166" t="s">
        <v>240</v>
      </c>
      <c r="Z3166" s="43" t="str">
        <f>Raw_data[[#This Row],[Month]]&amp;Raw_data[[#This Row],[Locations]]&amp;Raw_data[[#This Row],[Looker2]]</f>
        <v>45292PasadenaIOP</v>
      </c>
      <c r="AA3166" s="44" t="str">
        <f>IFERROR(VLOOKUP(Raw_data[[#This Row],[Description]],'LU Table'!$A$1:$B$50,2,0),"")</f>
        <v>IOP</v>
      </c>
      <c r="AB3166" s="44" t="str">
        <f>TRIM(MID(Raw_data[[#This Row],[Location]],LEN("Positive Recovery- ")+1,LEN(Raw_data[[#This Row],[Location]])))</f>
        <v>Pasadena</v>
      </c>
      <c r="AC3166" s="45">
        <f t="shared" si="49"/>
        <v>45292</v>
      </c>
      <c r="AD3166" s="44" t="str">
        <f>VLOOKUP(Raw_data[[#This Row],[Locations]]&amp;Raw_data[[#This Row],[Looker2]],Category!A:E,5,0)</f>
        <v>Affiliate</v>
      </c>
      <c r="AE3166" s="44" t="str">
        <f>Raw_data[[#This Row],[Locations]]&amp;Raw_data[[#This Row],[Looker2]]</f>
        <v>PasadenaIOP</v>
      </c>
    </row>
    <row r="3167" spans="1:31">
      <c r="A3167" s="15">
        <v>45323</v>
      </c>
      <c r="B3167" s="15">
        <v>45320</v>
      </c>
      <c r="C3167" t="s">
        <v>9</v>
      </c>
      <c r="D3167">
        <v>209956</v>
      </c>
      <c r="E3167" t="s">
        <v>995</v>
      </c>
      <c r="F3167" t="s">
        <v>467</v>
      </c>
      <c r="G3167" t="s">
        <v>1025</v>
      </c>
      <c r="H3167" t="s">
        <v>160</v>
      </c>
      <c r="I3167" t="s">
        <v>232</v>
      </c>
      <c r="J3167" t="s">
        <v>94</v>
      </c>
      <c r="K3167" t="s">
        <v>78</v>
      </c>
      <c r="L3167" t="s">
        <v>128</v>
      </c>
      <c r="M3167">
        <v>1</v>
      </c>
      <c r="N3167" s="47">
        <v>215</v>
      </c>
      <c r="O3167" s="47">
        <v>0</v>
      </c>
      <c r="P3167" s="47">
        <v>0</v>
      </c>
      <c r="Q3167" s="47">
        <v>0</v>
      </c>
      <c r="R3167" s="47">
        <v>0</v>
      </c>
      <c r="S3167" s="47">
        <v>215</v>
      </c>
      <c r="T3167" s="47">
        <v>193.5</v>
      </c>
      <c r="U3167" s="47">
        <v>193.5</v>
      </c>
      <c r="V3167" t="s">
        <v>71</v>
      </c>
      <c r="W3167" t="s">
        <v>72</v>
      </c>
      <c r="X3167"/>
      <c r="Y3167" t="s">
        <v>240</v>
      </c>
      <c r="Z3167" s="43" t="str">
        <f>Raw_data[[#This Row],[Month]]&amp;Raw_data[[#This Row],[Locations]]&amp;Raw_data[[#This Row],[Looker2]]</f>
        <v>45292PasadenaIOP</v>
      </c>
      <c r="AA3167" s="44" t="str">
        <f>IFERROR(VLOOKUP(Raw_data[[#This Row],[Description]],'LU Table'!$A$1:$B$50,2,0),"")</f>
        <v>IOP</v>
      </c>
      <c r="AB3167" s="44" t="str">
        <f>TRIM(MID(Raw_data[[#This Row],[Location]],LEN("Positive Recovery- ")+1,LEN(Raw_data[[#This Row],[Location]])))</f>
        <v>Pasadena</v>
      </c>
      <c r="AC3167" s="45">
        <f t="shared" ref="AC3167:AC3230" si="50">B3167-DAY(B3167)+1</f>
        <v>45292</v>
      </c>
      <c r="AD3167" s="44" t="str">
        <f>VLOOKUP(Raw_data[[#This Row],[Locations]]&amp;Raw_data[[#This Row],[Looker2]],Category!A:E,5,0)</f>
        <v>Affiliate</v>
      </c>
      <c r="AE3167" s="44" t="str">
        <f>Raw_data[[#This Row],[Locations]]&amp;Raw_data[[#This Row],[Looker2]]</f>
        <v>PasadenaIOP</v>
      </c>
    </row>
    <row r="3168" spans="1:31">
      <c r="A3168" s="15">
        <v>45323</v>
      </c>
      <c r="B3168" s="15">
        <v>45320</v>
      </c>
      <c r="C3168" t="s">
        <v>9</v>
      </c>
      <c r="D3168">
        <v>209957</v>
      </c>
      <c r="E3168" t="s">
        <v>1188</v>
      </c>
      <c r="F3168" t="s">
        <v>1189</v>
      </c>
      <c r="G3168" t="s">
        <v>1190</v>
      </c>
      <c r="H3168" t="s">
        <v>158</v>
      </c>
      <c r="I3168" t="s">
        <v>232</v>
      </c>
      <c r="J3168" t="s">
        <v>87</v>
      </c>
      <c r="K3168" t="s">
        <v>78</v>
      </c>
      <c r="L3168" t="s">
        <v>128</v>
      </c>
      <c r="M3168">
        <v>1</v>
      </c>
      <c r="N3168" s="47">
        <v>275</v>
      </c>
      <c r="O3168" s="47">
        <v>0</v>
      </c>
      <c r="P3168" s="47">
        <v>0</v>
      </c>
      <c r="Q3168" s="47">
        <v>0</v>
      </c>
      <c r="R3168" s="47">
        <v>0</v>
      </c>
      <c r="S3168" s="47">
        <v>275</v>
      </c>
      <c r="T3168" s="47">
        <v>247.5</v>
      </c>
      <c r="U3168" s="47">
        <v>247.5</v>
      </c>
      <c r="V3168" t="s">
        <v>71</v>
      </c>
      <c r="W3168" t="s">
        <v>72</v>
      </c>
      <c r="X3168"/>
      <c r="Y3168" t="s">
        <v>240</v>
      </c>
      <c r="Z3168" s="43" t="str">
        <f>Raw_data[[#This Row],[Month]]&amp;Raw_data[[#This Row],[Locations]]&amp;Raw_data[[#This Row],[Looker2]]</f>
        <v>45292PasadenaIOP</v>
      </c>
      <c r="AA3168" s="44" t="str">
        <f>IFERROR(VLOOKUP(Raw_data[[#This Row],[Description]],'LU Table'!$A$1:$B$50,2,0),"")</f>
        <v>IOP</v>
      </c>
      <c r="AB3168" s="44" t="str">
        <f>TRIM(MID(Raw_data[[#This Row],[Location]],LEN("Positive Recovery- ")+1,LEN(Raw_data[[#This Row],[Location]])))</f>
        <v>Pasadena</v>
      </c>
      <c r="AC3168" s="45">
        <f t="shared" si="50"/>
        <v>45292</v>
      </c>
      <c r="AD3168" s="44" t="str">
        <f>VLOOKUP(Raw_data[[#This Row],[Locations]]&amp;Raw_data[[#This Row],[Looker2]],Category!A:E,5,0)</f>
        <v>Affiliate</v>
      </c>
      <c r="AE3168" s="44" t="str">
        <f>Raw_data[[#This Row],[Locations]]&amp;Raw_data[[#This Row],[Looker2]]</f>
        <v>PasadenaIOP</v>
      </c>
    </row>
    <row r="3169" spans="1:31">
      <c r="A3169" s="15">
        <v>45323</v>
      </c>
      <c r="B3169" s="15">
        <v>45320</v>
      </c>
      <c r="C3169" t="s">
        <v>9</v>
      </c>
      <c r="D3169">
        <v>209958</v>
      </c>
      <c r="E3169" t="s">
        <v>844</v>
      </c>
      <c r="F3169" t="s">
        <v>674</v>
      </c>
      <c r="G3169" t="s">
        <v>381</v>
      </c>
      <c r="H3169" t="s">
        <v>159</v>
      </c>
      <c r="I3169" t="s">
        <v>232</v>
      </c>
      <c r="J3169" t="s">
        <v>17</v>
      </c>
      <c r="K3169" t="s">
        <v>144</v>
      </c>
      <c r="L3169" t="s">
        <v>128</v>
      </c>
      <c r="M3169">
        <v>1</v>
      </c>
      <c r="N3169" s="47">
        <v>225</v>
      </c>
      <c r="O3169" s="47">
        <v>0</v>
      </c>
      <c r="P3169" s="47">
        <v>0</v>
      </c>
      <c r="Q3169" s="47">
        <v>0</v>
      </c>
      <c r="R3169" s="47">
        <v>0</v>
      </c>
      <c r="S3169" s="47">
        <v>225</v>
      </c>
      <c r="T3169" s="47">
        <v>225</v>
      </c>
      <c r="U3169" s="47">
        <v>225</v>
      </c>
      <c r="V3169" t="s">
        <v>71</v>
      </c>
      <c r="W3169" t="s">
        <v>72</v>
      </c>
      <c r="X3169"/>
      <c r="Y3169" t="s">
        <v>240</v>
      </c>
      <c r="Z3169" s="43" t="str">
        <f>Raw_data[[#This Row],[Month]]&amp;Raw_data[[#This Row],[Locations]]&amp;Raw_data[[#This Row],[Looker2]]</f>
        <v>45292North LoopIOP</v>
      </c>
      <c r="AA3169" s="44" t="str">
        <f>IFERROR(VLOOKUP(Raw_data[[#This Row],[Description]],'LU Table'!$A$1:$B$50,2,0),"")</f>
        <v>IOP</v>
      </c>
      <c r="AB3169" s="44" t="str">
        <f>TRIM(MID(Raw_data[[#This Row],[Location]],LEN("Positive Recovery- ")+1,LEN(Raw_data[[#This Row],[Location]])))</f>
        <v>North Loop</v>
      </c>
      <c r="AC3169" s="45">
        <f t="shared" si="50"/>
        <v>45292</v>
      </c>
      <c r="AD3169" s="44" t="str">
        <f>VLOOKUP(Raw_data[[#This Row],[Locations]]&amp;Raw_data[[#This Row],[Looker2]],Category!A:E,5,0)</f>
        <v>Affiliate</v>
      </c>
      <c r="AE3169" s="44" t="str">
        <f>Raw_data[[#This Row],[Locations]]&amp;Raw_data[[#This Row],[Looker2]]</f>
        <v>North LoopIOP</v>
      </c>
    </row>
    <row r="3170" spans="1:31">
      <c r="A3170" s="15">
        <v>45323</v>
      </c>
      <c r="B3170" s="15">
        <v>45320</v>
      </c>
      <c r="C3170" t="s">
        <v>9</v>
      </c>
      <c r="D3170">
        <v>209959</v>
      </c>
      <c r="E3170" t="s">
        <v>839</v>
      </c>
      <c r="F3170" t="s">
        <v>550</v>
      </c>
      <c r="G3170" t="s">
        <v>840</v>
      </c>
      <c r="H3170" t="s">
        <v>158</v>
      </c>
      <c r="I3170" t="s">
        <v>232</v>
      </c>
      <c r="J3170" t="s">
        <v>841</v>
      </c>
      <c r="K3170" t="s">
        <v>144</v>
      </c>
      <c r="L3170" t="s">
        <v>128</v>
      </c>
      <c r="M3170">
        <v>1</v>
      </c>
      <c r="N3170" s="47">
        <v>250</v>
      </c>
      <c r="O3170" s="47">
        <v>0</v>
      </c>
      <c r="P3170" s="47">
        <v>0</v>
      </c>
      <c r="Q3170" s="47">
        <v>0</v>
      </c>
      <c r="R3170" s="47">
        <v>0</v>
      </c>
      <c r="S3170" s="47">
        <v>250</v>
      </c>
      <c r="T3170" s="47">
        <v>225</v>
      </c>
      <c r="U3170" s="47">
        <v>225</v>
      </c>
      <c r="V3170" t="s">
        <v>71</v>
      </c>
      <c r="W3170" t="s">
        <v>72</v>
      </c>
      <c r="X3170"/>
      <c r="Y3170" t="s">
        <v>240</v>
      </c>
      <c r="Z3170" s="43" t="str">
        <f>Raw_data[[#This Row],[Month]]&amp;Raw_data[[#This Row],[Locations]]&amp;Raw_data[[#This Row],[Looker2]]</f>
        <v>45292North LoopIOP</v>
      </c>
      <c r="AA3170" s="44" t="str">
        <f>IFERROR(VLOOKUP(Raw_data[[#This Row],[Description]],'LU Table'!$A$1:$B$50,2,0),"")</f>
        <v>IOP</v>
      </c>
      <c r="AB3170" s="44" t="str">
        <f>TRIM(MID(Raw_data[[#This Row],[Location]],LEN("Positive Recovery- ")+1,LEN(Raw_data[[#This Row],[Location]])))</f>
        <v>North Loop</v>
      </c>
      <c r="AC3170" s="45">
        <f t="shared" si="50"/>
        <v>45292</v>
      </c>
      <c r="AD3170" s="44" t="str">
        <f>VLOOKUP(Raw_data[[#This Row],[Locations]]&amp;Raw_data[[#This Row],[Looker2]],Category!A:E,5,0)</f>
        <v>Affiliate</v>
      </c>
      <c r="AE3170" s="44" t="str">
        <f>Raw_data[[#This Row],[Locations]]&amp;Raw_data[[#This Row],[Looker2]]</f>
        <v>North LoopIOP</v>
      </c>
    </row>
    <row r="3171" spans="1:31">
      <c r="A3171" s="15">
        <v>45323</v>
      </c>
      <c r="B3171" s="15">
        <v>45320</v>
      </c>
      <c r="C3171" t="s">
        <v>9</v>
      </c>
      <c r="D3171">
        <v>209960</v>
      </c>
      <c r="E3171" t="s">
        <v>861</v>
      </c>
      <c r="F3171" t="s">
        <v>862</v>
      </c>
      <c r="G3171" t="s">
        <v>863</v>
      </c>
      <c r="H3171" t="s">
        <v>158</v>
      </c>
      <c r="I3171" t="s">
        <v>232</v>
      </c>
      <c r="J3171" t="s">
        <v>92</v>
      </c>
      <c r="K3171" t="s">
        <v>144</v>
      </c>
      <c r="L3171" t="s">
        <v>128</v>
      </c>
      <c r="M3171">
        <v>1</v>
      </c>
      <c r="N3171" s="47">
        <v>190</v>
      </c>
      <c r="O3171" s="47">
        <v>0</v>
      </c>
      <c r="P3171" s="47">
        <v>0</v>
      </c>
      <c r="Q3171" s="47">
        <v>0</v>
      </c>
      <c r="R3171" s="47">
        <v>0</v>
      </c>
      <c r="S3171" s="47">
        <v>190</v>
      </c>
      <c r="T3171" s="47">
        <v>171</v>
      </c>
      <c r="U3171" s="47">
        <v>171</v>
      </c>
      <c r="V3171" t="s">
        <v>71</v>
      </c>
      <c r="W3171" t="s">
        <v>72</v>
      </c>
      <c r="X3171"/>
      <c r="Y3171" t="s">
        <v>240</v>
      </c>
      <c r="Z3171" s="43" t="str">
        <f>Raw_data[[#This Row],[Month]]&amp;Raw_data[[#This Row],[Locations]]&amp;Raw_data[[#This Row],[Looker2]]</f>
        <v>45292North LoopIOP</v>
      </c>
      <c r="AA3171" s="44" t="str">
        <f>IFERROR(VLOOKUP(Raw_data[[#This Row],[Description]],'LU Table'!$A$1:$B$50,2,0),"")</f>
        <v>IOP</v>
      </c>
      <c r="AB3171" s="44" t="str">
        <f>TRIM(MID(Raw_data[[#This Row],[Location]],LEN("Positive Recovery- ")+1,LEN(Raw_data[[#This Row],[Location]])))</f>
        <v>North Loop</v>
      </c>
      <c r="AC3171" s="45">
        <f t="shared" si="50"/>
        <v>45292</v>
      </c>
      <c r="AD3171" s="44" t="str">
        <f>VLOOKUP(Raw_data[[#This Row],[Locations]]&amp;Raw_data[[#This Row],[Looker2]],Category!A:E,5,0)</f>
        <v>Affiliate</v>
      </c>
      <c r="AE3171" s="44" t="str">
        <f>Raw_data[[#This Row],[Locations]]&amp;Raw_data[[#This Row],[Looker2]]</f>
        <v>North LoopIOP</v>
      </c>
    </row>
    <row r="3172" spans="1:31">
      <c r="A3172" s="15">
        <v>45323</v>
      </c>
      <c r="B3172" s="15">
        <v>45320</v>
      </c>
      <c r="C3172" t="s">
        <v>9</v>
      </c>
      <c r="D3172">
        <v>209961</v>
      </c>
      <c r="E3172" t="s">
        <v>1146</v>
      </c>
      <c r="F3172" t="s">
        <v>384</v>
      </c>
      <c r="G3172" t="s">
        <v>935</v>
      </c>
      <c r="H3172" t="s">
        <v>158</v>
      </c>
      <c r="I3172" t="s">
        <v>232</v>
      </c>
      <c r="J3172" t="s">
        <v>89</v>
      </c>
      <c r="K3172" t="s">
        <v>144</v>
      </c>
      <c r="L3172" t="s">
        <v>128</v>
      </c>
      <c r="M3172">
        <v>1</v>
      </c>
      <c r="N3172" s="47">
        <v>200</v>
      </c>
      <c r="O3172" s="47">
        <v>0</v>
      </c>
      <c r="P3172" s="47">
        <v>0</v>
      </c>
      <c r="Q3172" s="47">
        <v>0</v>
      </c>
      <c r="R3172" s="47">
        <v>0</v>
      </c>
      <c r="S3172" s="47">
        <v>200</v>
      </c>
      <c r="T3172" s="47">
        <v>180</v>
      </c>
      <c r="U3172" s="47">
        <v>180</v>
      </c>
      <c r="V3172" t="s">
        <v>71</v>
      </c>
      <c r="W3172" t="s">
        <v>72</v>
      </c>
      <c r="X3172"/>
      <c r="Y3172" t="s">
        <v>240</v>
      </c>
      <c r="Z3172" s="43" t="str">
        <f>Raw_data[[#This Row],[Month]]&amp;Raw_data[[#This Row],[Locations]]&amp;Raw_data[[#This Row],[Looker2]]</f>
        <v>45292North LoopIOP</v>
      </c>
      <c r="AA3172" s="44" t="str">
        <f>IFERROR(VLOOKUP(Raw_data[[#This Row],[Description]],'LU Table'!$A$1:$B$50,2,0),"")</f>
        <v>IOP</v>
      </c>
      <c r="AB3172" s="44" t="str">
        <f>TRIM(MID(Raw_data[[#This Row],[Location]],LEN("Positive Recovery- ")+1,LEN(Raw_data[[#This Row],[Location]])))</f>
        <v>North Loop</v>
      </c>
      <c r="AC3172" s="45">
        <f t="shared" si="50"/>
        <v>45292</v>
      </c>
      <c r="AD3172" s="44" t="str">
        <f>VLOOKUP(Raw_data[[#This Row],[Locations]]&amp;Raw_data[[#This Row],[Looker2]],Category!A:E,5,0)</f>
        <v>Affiliate</v>
      </c>
      <c r="AE3172" s="44" t="str">
        <f>Raw_data[[#This Row],[Locations]]&amp;Raw_data[[#This Row],[Looker2]]</f>
        <v>North LoopIOP</v>
      </c>
    </row>
    <row r="3173" spans="1:31">
      <c r="A3173" s="15">
        <v>45323</v>
      </c>
      <c r="B3173" s="15">
        <v>45320</v>
      </c>
      <c r="C3173" t="s">
        <v>9</v>
      </c>
      <c r="D3173">
        <v>209962</v>
      </c>
      <c r="E3173" t="s">
        <v>847</v>
      </c>
      <c r="F3173" t="s">
        <v>397</v>
      </c>
      <c r="G3173" t="s">
        <v>848</v>
      </c>
      <c r="H3173" t="s">
        <v>159</v>
      </c>
      <c r="I3173" t="s">
        <v>232</v>
      </c>
      <c r="J3173" t="s">
        <v>17</v>
      </c>
      <c r="K3173" t="s">
        <v>144</v>
      </c>
      <c r="L3173" t="s">
        <v>128</v>
      </c>
      <c r="M3173">
        <v>1</v>
      </c>
      <c r="N3173" s="47">
        <v>225</v>
      </c>
      <c r="O3173" s="47">
        <v>0</v>
      </c>
      <c r="P3173" s="47">
        <v>0</v>
      </c>
      <c r="Q3173" s="47">
        <v>0</v>
      </c>
      <c r="R3173" s="47">
        <v>0</v>
      </c>
      <c r="S3173" s="47">
        <v>225</v>
      </c>
      <c r="T3173" s="47">
        <v>225</v>
      </c>
      <c r="U3173" s="47">
        <v>225</v>
      </c>
      <c r="V3173" t="s">
        <v>71</v>
      </c>
      <c r="W3173" t="s">
        <v>72</v>
      </c>
      <c r="X3173"/>
      <c r="Y3173" t="s">
        <v>240</v>
      </c>
      <c r="Z3173" s="43" t="str">
        <f>Raw_data[[#This Row],[Month]]&amp;Raw_data[[#This Row],[Locations]]&amp;Raw_data[[#This Row],[Looker2]]</f>
        <v>45292North LoopIOP</v>
      </c>
      <c r="AA3173" s="44" t="str">
        <f>IFERROR(VLOOKUP(Raw_data[[#This Row],[Description]],'LU Table'!$A$1:$B$50,2,0),"")</f>
        <v>IOP</v>
      </c>
      <c r="AB3173" s="44" t="str">
        <f>TRIM(MID(Raw_data[[#This Row],[Location]],LEN("Positive Recovery- ")+1,LEN(Raw_data[[#This Row],[Location]])))</f>
        <v>North Loop</v>
      </c>
      <c r="AC3173" s="45">
        <f t="shared" si="50"/>
        <v>45292</v>
      </c>
      <c r="AD3173" s="44" t="str">
        <f>VLOOKUP(Raw_data[[#This Row],[Locations]]&amp;Raw_data[[#This Row],[Looker2]],Category!A:E,5,0)</f>
        <v>Affiliate</v>
      </c>
      <c r="AE3173" s="44" t="str">
        <f>Raw_data[[#This Row],[Locations]]&amp;Raw_data[[#This Row],[Looker2]]</f>
        <v>North LoopIOP</v>
      </c>
    </row>
    <row r="3174" spans="1:31">
      <c r="A3174" s="15">
        <v>45323</v>
      </c>
      <c r="B3174" s="15">
        <v>45320</v>
      </c>
      <c r="C3174" t="s">
        <v>9</v>
      </c>
      <c r="D3174">
        <v>209963</v>
      </c>
      <c r="E3174" t="s">
        <v>723</v>
      </c>
      <c r="F3174" t="s">
        <v>267</v>
      </c>
      <c r="G3174" t="s">
        <v>629</v>
      </c>
      <c r="H3174" t="s">
        <v>158</v>
      </c>
      <c r="I3174" t="s">
        <v>232</v>
      </c>
      <c r="J3174" t="s">
        <v>87</v>
      </c>
      <c r="K3174" t="s">
        <v>144</v>
      </c>
      <c r="L3174" t="s">
        <v>128</v>
      </c>
      <c r="M3174">
        <v>1</v>
      </c>
      <c r="N3174" s="47">
        <v>275</v>
      </c>
      <c r="O3174" s="47">
        <v>0</v>
      </c>
      <c r="P3174" s="47">
        <v>0</v>
      </c>
      <c r="Q3174" s="47">
        <v>0</v>
      </c>
      <c r="R3174" s="47">
        <v>0</v>
      </c>
      <c r="S3174" s="47">
        <v>275</v>
      </c>
      <c r="T3174" s="47">
        <v>247.5</v>
      </c>
      <c r="U3174" s="47">
        <v>247.5</v>
      </c>
      <c r="V3174" t="s">
        <v>71</v>
      </c>
      <c r="W3174" t="s">
        <v>72</v>
      </c>
      <c r="X3174"/>
      <c r="Y3174" t="s">
        <v>240</v>
      </c>
      <c r="Z3174" s="43" t="str">
        <f>Raw_data[[#This Row],[Month]]&amp;Raw_data[[#This Row],[Locations]]&amp;Raw_data[[#This Row],[Looker2]]</f>
        <v>45292North LoopIOP</v>
      </c>
      <c r="AA3174" s="44" t="str">
        <f>IFERROR(VLOOKUP(Raw_data[[#This Row],[Description]],'LU Table'!$A$1:$B$50,2,0),"")</f>
        <v>IOP</v>
      </c>
      <c r="AB3174" s="44" t="str">
        <f>TRIM(MID(Raw_data[[#This Row],[Location]],LEN("Positive Recovery- ")+1,LEN(Raw_data[[#This Row],[Location]])))</f>
        <v>North Loop</v>
      </c>
      <c r="AC3174" s="45">
        <f t="shared" si="50"/>
        <v>45292</v>
      </c>
      <c r="AD3174" s="44" t="str">
        <f>VLOOKUP(Raw_data[[#This Row],[Locations]]&amp;Raw_data[[#This Row],[Looker2]],Category!A:E,5,0)</f>
        <v>Affiliate</v>
      </c>
      <c r="AE3174" s="44" t="str">
        <f>Raw_data[[#This Row],[Locations]]&amp;Raw_data[[#This Row],[Looker2]]</f>
        <v>North LoopIOP</v>
      </c>
    </row>
    <row r="3175" spans="1:31">
      <c r="A3175" s="15">
        <v>45323</v>
      </c>
      <c r="B3175" s="15">
        <v>45320</v>
      </c>
      <c r="C3175" t="s">
        <v>9</v>
      </c>
      <c r="D3175">
        <v>209964</v>
      </c>
      <c r="E3175" t="s">
        <v>849</v>
      </c>
      <c r="F3175" t="s">
        <v>423</v>
      </c>
      <c r="G3175" t="s">
        <v>312</v>
      </c>
      <c r="H3175" t="s">
        <v>159</v>
      </c>
      <c r="I3175" t="s">
        <v>232</v>
      </c>
      <c r="J3175" t="s">
        <v>17</v>
      </c>
      <c r="K3175" t="s">
        <v>144</v>
      </c>
      <c r="L3175" t="s">
        <v>128</v>
      </c>
      <c r="M3175">
        <v>1</v>
      </c>
      <c r="N3175" s="47">
        <v>225</v>
      </c>
      <c r="O3175" s="47">
        <v>0</v>
      </c>
      <c r="P3175" s="47">
        <v>0</v>
      </c>
      <c r="Q3175" s="47">
        <v>0</v>
      </c>
      <c r="R3175" s="47">
        <v>0</v>
      </c>
      <c r="S3175" s="47">
        <v>225</v>
      </c>
      <c r="T3175" s="47">
        <v>225</v>
      </c>
      <c r="U3175" s="47">
        <v>225</v>
      </c>
      <c r="V3175" t="s">
        <v>71</v>
      </c>
      <c r="W3175" t="s">
        <v>72</v>
      </c>
      <c r="X3175"/>
      <c r="Y3175" t="s">
        <v>240</v>
      </c>
      <c r="Z3175" s="43" t="str">
        <f>Raw_data[[#This Row],[Month]]&amp;Raw_data[[#This Row],[Locations]]&amp;Raw_data[[#This Row],[Looker2]]</f>
        <v>45292North LoopIOP</v>
      </c>
      <c r="AA3175" s="44" t="str">
        <f>IFERROR(VLOOKUP(Raw_data[[#This Row],[Description]],'LU Table'!$A$1:$B$50,2,0),"")</f>
        <v>IOP</v>
      </c>
      <c r="AB3175" s="44" t="str">
        <f>TRIM(MID(Raw_data[[#This Row],[Location]],LEN("Positive Recovery- ")+1,LEN(Raw_data[[#This Row],[Location]])))</f>
        <v>North Loop</v>
      </c>
      <c r="AC3175" s="45">
        <f t="shared" si="50"/>
        <v>45292</v>
      </c>
      <c r="AD3175" s="44" t="str">
        <f>VLOOKUP(Raw_data[[#This Row],[Locations]]&amp;Raw_data[[#This Row],[Looker2]],Category!A:E,5,0)</f>
        <v>Affiliate</v>
      </c>
      <c r="AE3175" s="44" t="str">
        <f>Raw_data[[#This Row],[Locations]]&amp;Raw_data[[#This Row],[Looker2]]</f>
        <v>North LoopIOP</v>
      </c>
    </row>
    <row r="3176" spans="1:31">
      <c r="A3176" s="15">
        <v>45323</v>
      </c>
      <c r="B3176" s="15">
        <v>45320</v>
      </c>
      <c r="C3176" t="s">
        <v>9</v>
      </c>
      <c r="D3176">
        <v>209965</v>
      </c>
      <c r="E3176" t="s">
        <v>1104</v>
      </c>
      <c r="F3176" t="s">
        <v>1105</v>
      </c>
      <c r="G3176" t="s">
        <v>1106</v>
      </c>
      <c r="H3176" t="s">
        <v>160</v>
      </c>
      <c r="I3176" t="s">
        <v>232</v>
      </c>
      <c r="J3176" t="s">
        <v>96</v>
      </c>
      <c r="K3176" t="s">
        <v>144</v>
      </c>
      <c r="L3176" t="s">
        <v>128</v>
      </c>
      <c r="M3176">
        <v>1</v>
      </c>
      <c r="N3176" s="47">
        <v>169</v>
      </c>
      <c r="O3176" s="47">
        <v>0</v>
      </c>
      <c r="P3176" s="47">
        <v>0</v>
      </c>
      <c r="Q3176" s="47">
        <v>0</v>
      </c>
      <c r="R3176" s="47">
        <v>0</v>
      </c>
      <c r="S3176" s="47">
        <v>169</v>
      </c>
      <c r="T3176" s="47">
        <v>152.1</v>
      </c>
      <c r="U3176" s="47">
        <v>152.1</v>
      </c>
      <c r="V3176" t="s">
        <v>71</v>
      </c>
      <c r="W3176" t="s">
        <v>72</v>
      </c>
      <c r="X3176"/>
      <c r="Y3176" t="s">
        <v>240</v>
      </c>
      <c r="Z3176" s="43" t="str">
        <f>Raw_data[[#This Row],[Month]]&amp;Raw_data[[#This Row],[Locations]]&amp;Raw_data[[#This Row],[Looker2]]</f>
        <v>45292North LoopIOP</v>
      </c>
      <c r="AA3176" s="44" t="str">
        <f>IFERROR(VLOOKUP(Raw_data[[#This Row],[Description]],'LU Table'!$A$1:$B$50,2,0),"")</f>
        <v>IOP</v>
      </c>
      <c r="AB3176" s="44" t="str">
        <f>TRIM(MID(Raw_data[[#This Row],[Location]],LEN("Positive Recovery- ")+1,LEN(Raw_data[[#This Row],[Location]])))</f>
        <v>North Loop</v>
      </c>
      <c r="AC3176" s="45">
        <f t="shared" si="50"/>
        <v>45292</v>
      </c>
      <c r="AD3176" s="44" t="str">
        <f>VLOOKUP(Raw_data[[#This Row],[Locations]]&amp;Raw_data[[#This Row],[Looker2]],Category!A:E,5,0)</f>
        <v>Affiliate</v>
      </c>
      <c r="AE3176" s="44" t="str">
        <f>Raw_data[[#This Row],[Locations]]&amp;Raw_data[[#This Row],[Looker2]]</f>
        <v>North LoopIOP</v>
      </c>
    </row>
    <row r="3177" spans="1:31">
      <c r="A3177" s="15">
        <v>45323</v>
      </c>
      <c r="B3177" s="15">
        <v>45320</v>
      </c>
      <c r="C3177" t="s">
        <v>9</v>
      </c>
      <c r="D3177">
        <v>209966</v>
      </c>
      <c r="E3177" t="s">
        <v>189</v>
      </c>
      <c r="F3177" t="s">
        <v>517</v>
      </c>
      <c r="G3177" t="s">
        <v>499</v>
      </c>
      <c r="H3177" t="s">
        <v>172</v>
      </c>
      <c r="I3177" t="s">
        <v>232</v>
      </c>
      <c r="J3177" t="s">
        <v>17</v>
      </c>
      <c r="K3177" t="s">
        <v>77</v>
      </c>
      <c r="L3177" t="s">
        <v>135</v>
      </c>
      <c r="M3177">
        <v>1</v>
      </c>
      <c r="N3177" s="47">
        <v>40</v>
      </c>
      <c r="O3177" s="47">
        <v>0</v>
      </c>
      <c r="P3177" s="47">
        <v>0</v>
      </c>
      <c r="Q3177" s="47">
        <v>0</v>
      </c>
      <c r="R3177" s="47">
        <v>0</v>
      </c>
      <c r="S3177" s="47">
        <v>40</v>
      </c>
      <c r="T3177" s="47">
        <v>40</v>
      </c>
      <c r="U3177" s="47">
        <v>40</v>
      </c>
      <c r="V3177" t="s">
        <v>71</v>
      </c>
      <c r="W3177" t="s">
        <v>72</v>
      </c>
      <c r="X3177"/>
      <c r="Y3177" t="s">
        <v>240</v>
      </c>
      <c r="Z3177" s="43" t="str">
        <f>Raw_data[[#This Row],[Month]]&amp;Raw_data[[#This Row],[Locations]]&amp;Raw_data[[#This Row],[Looker2]]</f>
        <v>45292HumbleAftercare</v>
      </c>
      <c r="AA3177" s="44" t="str">
        <f>IFERROR(VLOOKUP(Raw_data[[#This Row],[Description]],'LU Table'!$A$1:$B$50,2,0),"")</f>
        <v>Aftercare</v>
      </c>
      <c r="AB3177" s="44" t="str">
        <f>TRIM(MID(Raw_data[[#This Row],[Location]],LEN("Positive Recovery- ")+1,LEN(Raw_data[[#This Row],[Location]])))</f>
        <v>Humble</v>
      </c>
      <c r="AC3177" s="45">
        <f t="shared" si="50"/>
        <v>45292</v>
      </c>
      <c r="AD3177" s="44" t="str">
        <f>VLOOKUP(Raw_data[[#This Row],[Locations]]&amp;Raw_data[[#This Row],[Looker2]],Category!A:E,5,0)</f>
        <v>Affiliate</v>
      </c>
      <c r="AE3177" s="44" t="str">
        <f>Raw_data[[#This Row],[Locations]]&amp;Raw_data[[#This Row],[Looker2]]</f>
        <v>HumbleAftercare</v>
      </c>
    </row>
    <row r="3178" spans="1:31">
      <c r="A3178" s="15">
        <v>45323</v>
      </c>
      <c r="B3178" s="15">
        <v>45320</v>
      </c>
      <c r="C3178" t="s">
        <v>9</v>
      </c>
      <c r="D3178">
        <v>209967</v>
      </c>
      <c r="E3178" t="s">
        <v>884</v>
      </c>
      <c r="F3178" t="s">
        <v>324</v>
      </c>
      <c r="G3178" t="s">
        <v>643</v>
      </c>
      <c r="H3178" t="s">
        <v>158</v>
      </c>
      <c r="I3178" t="s">
        <v>232</v>
      </c>
      <c r="J3178" t="s">
        <v>87</v>
      </c>
      <c r="K3178" t="s">
        <v>77</v>
      </c>
      <c r="L3178" t="s">
        <v>128</v>
      </c>
      <c r="M3178">
        <v>1</v>
      </c>
      <c r="N3178" s="47">
        <v>275</v>
      </c>
      <c r="O3178" s="47">
        <v>0</v>
      </c>
      <c r="P3178" s="47">
        <v>0</v>
      </c>
      <c r="Q3178" s="47">
        <v>0</v>
      </c>
      <c r="R3178" s="47">
        <v>0</v>
      </c>
      <c r="S3178" s="47">
        <v>275</v>
      </c>
      <c r="T3178" s="47">
        <v>247.5</v>
      </c>
      <c r="U3178" s="47">
        <v>247.5</v>
      </c>
      <c r="V3178" t="s">
        <v>71</v>
      </c>
      <c r="W3178" t="s">
        <v>72</v>
      </c>
      <c r="X3178"/>
      <c r="Y3178" t="s">
        <v>240</v>
      </c>
      <c r="Z3178" s="43" t="str">
        <f>Raw_data[[#This Row],[Month]]&amp;Raw_data[[#This Row],[Locations]]&amp;Raw_data[[#This Row],[Looker2]]</f>
        <v>45292HumbleIOP</v>
      </c>
      <c r="AA3178" s="44" t="str">
        <f>IFERROR(VLOOKUP(Raw_data[[#This Row],[Description]],'LU Table'!$A$1:$B$50,2,0),"")</f>
        <v>IOP</v>
      </c>
      <c r="AB3178" s="44" t="str">
        <f>TRIM(MID(Raw_data[[#This Row],[Location]],LEN("Positive Recovery- ")+1,LEN(Raw_data[[#This Row],[Location]])))</f>
        <v>Humble</v>
      </c>
      <c r="AC3178" s="45">
        <f t="shared" si="50"/>
        <v>45292</v>
      </c>
      <c r="AD3178" s="44" t="str">
        <f>VLOOKUP(Raw_data[[#This Row],[Locations]]&amp;Raw_data[[#This Row],[Looker2]],Category!A:E,5,0)</f>
        <v>Affiliate</v>
      </c>
      <c r="AE3178" s="44" t="str">
        <f>Raw_data[[#This Row],[Locations]]&amp;Raw_data[[#This Row],[Looker2]]</f>
        <v>HumbleIOP</v>
      </c>
    </row>
    <row r="3179" spans="1:31">
      <c r="A3179" s="15">
        <v>45323</v>
      </c>
      <c r="B3179" s="15">
        <v>45320</v>
      </c>
      <c r="C3179" t="s">
        <v>9</v>
      </c>
      <c r="D3179">
        <v>209968</v>
      </c>
      <c r="E3179" t="s">
        <v>824</v>
      </c>
      <c r="F3179" t="s">
        <v>539</v>
      </c>
      <c r="G3179" t="s">
        <v>825</v>
      </c>
      <c r="H3179" t="s">
        <v>158</v>
      </c>
      <c r="I3179" t="s">
        <v>232</v>
      </c>
      <c r="J3179" t="s">
        <v>88</v>
      </c>
      <c r="K3179" t="s">
        <v>77</v>
      </c>
      <c r="L3179" t="s">
        <v>128</v>
      </c>
      <c r="M3179">
        <v>1</v>
      </c>
      <c r="N3179" s="47">
        <v>250</v>
      </c>
      <c r="O3179" s="47">
        <v>0</v>
      </c>
      <c r="P3179" s="47">
        <v>0</v>
      </c>
      <c r="Q3179" s="47">
        <v>0</v>
      </c>
      <c r="R3179" s="47">
        <v>0</v>
      </c>
      <c r="S3179" s="47">
        <v>250</v>
      </c>
      <c r="T3179" s="47">
        <v>225</v>
      </c>
      <c r="U3179" s="47">
        <v>225</v>
      </c>
      <c r="V3179" t="s">
        <v>71</v>
      </c>
      <c r="W3179" t="s">
        <v>72</v>
      </c>
      <c r="X3179"/>
      <c r="Y3179" t="s">
        <v>240</v>
      </c>
      <c r="Z3179" s="43" t="str">
        <f>Raw_data[[#This Row],[Month]]&amp;Raw_data[[#This Row],[Locations]]&amp;Raw_data[[#This Row],[Looker2]]</f>
        <v>45292HumbleIOP</v>
      </c>
      <c r="AA3179" s="44" t="str">
        <f>IFERROR(VLOOKUP(Raw_data[[#This Row],[Description]],'LU Table'!$A$1:$B$50,2,0),"")</f>
        <v>IOP</v>
      </c>
      <c r="AB3179" s="44" t="str">
        <f>TRIM(MID(Raw_data[[#This Row],[Location]],LEN("Positive Recovery- ")+1,LEN(Raw_data[[#This Row],[Location]])))</f>
        <v>Humble</v>
      </c>
      <c r="AC3179" s="45">
        <f t="shared" si="50"/>
        <v>45292</v>
      </c>
      <c r="AD3179" s="44" t="str">
        <f>VLOOKUP(Raw_data[[#This Row],[Locations]]&amp;Raw_data[[#This Row],[Looker2]],Category!A:E,5,0)</f>
        <v>Affiliate</v>
      </c>
      <c r="AE3179" s="44" t="str">
        <f>Raw_data[[#This Row],[Locations]]&amp;Raw_data[[#This Row],[Looker2]]</f>
        <v>HumbleIOP</v>
      </c>
    </row>
    <row r="3180" spans="1:31">
      <c r="A3180" s="15">
        <v>45323</v>
      </c>
      <c r="B3180" s="15">
        <v>45320</v>
      </c>
      <c r="C3180" t="s">
        <v>9</v>
      </c>
      <c r="D3180">
        <v>209969</v>
      </c>
      <c r="E3180" t="s">
        <v>953</v>
      </c>
      <c r="F3180" t="s">
        <v>417</v>
      </c>
      <c r="G3180" t="s">
        <v>263</v>
      </c>
      <c r="H3180" t="s">
        <v>160</v>
      </c>
      <c r="I3180" t="s">
        <v>232</v>
      </c>
      <c r="J3180" t="s">
        <v>95</v>
      </c>
      <c r="K3180" t="s">
        <v>77</v>
      </c>
      <c r="L3180" t="s">
        <v>128</v>
      </c>
      <c r="M3180">
        <v>1</v>
      </c>
      <c r="N3180" s="47">
        <v>130</v>
      </c>
      <c r="O3180" s="47">
        <v>0</v>
      </c>
      <c r="P3180" s="47">
        <v>0</v>
      </c>
      <c r="Q3180" s="47">
        <v>0</v>
      </c>
      <c r="R3180" s="47">
        <v>0</v>
      </c>
      <c r="S3180" s="47">
        <v>130</v>
      </c>
      <c r="T3180" s="47">
        <v>117</v>
      </c>
      <c r="U3180" s="47">
        <v>117</v>
      </c>
      <c r="V3180" t="s">
        <v>71</v>
      </c>
      <c r="W3180" t="s">
        <v>72</v>
      </c>
      <c r="X3180"/>
      <c r="Y3180" t="s">
        <v>240</v>
      </c>
      <c r="Z3180" s="43" t="str">
        <f>Raw_data[[#This Row],[Month]]&amp;Raw_data[[#This Row],[Locations]]&amp;Raw_data[[#This Row],[Looker2]]</f>
        <v>45292HumbleIOP</v>
      </c>
      <c r="AA3180" s="44" t="str">
        <f>IFERROR(VLOOKUP(Raw_data[[#This Row],[Description]],'LU Table'!$A$1:$B$50,2,0),"")</f>
        <v>IOP</v>
      </c>
      <c r="AB3180" s="44" t="str">
        <f>TRIM(MID(Raw_data[[#This Row],[Location]],LEN("Positive Recovery- ")+1,LEN(Raw_data[[#This Row],[Location]])))</f>
        <v>Humble</v>
      </c>
      <c r="AC3180" s="45">
        <f t="shared" si="50"/>
        <v>45292</v>
      </c>
      <c r="AD3180" s="44" t="str">
        <f>VLOOKUP(Raw_data[[#This Row],[Locations]]&amp;Raw_data[[#This Row],[Looker2]],Category!A:E,5,0)</f>
        <v>Affiliate</v>
      </c>
      <c r="AE3180" s="44" t="str">
        <f>Raw_data[[#This Row],[Locations]]&amp;Raw_data[[#This Row],[Looker2]]</f>
        <v>HumbleIOP</v>
      </c>
    </row>
    <row r="3181" spans="1:31">
      <c r="A3181" s="15">
        <v>45323</v>
      </c>
      <c r="B3181" s="15">
        <v>45320</v>
      </c>
      <c r="C3181" t="s">
        <v>9</v>
      </c>
      <c r="D3181">
        <v>209970</v>
      </c>
      <c r="E3181" t="s">
        <v>987</v>
      </c>
      <c r="F3181" t="s">
        <v>520</v>
      </c>
      <c r="G3181" t="s">
        <v>988</v>
      </c>
      <c r="H3181" t="s">
        <v>158</v>
      </c>
      <c r="I3181" t="s">
        <v>232</v>
      </c>
      <c r="J3181" t="s">
        <v>88</v>
      </c>
      <c r="K3181" t="s">
        <v>77</v>
      </c>
      <c r="L3181" t="s">
        <v>128</v>
      </c>
      <c r="M3181">
        <v>1</v>
      </c>
      <c r="N3181" s="47">
        <v>250</v>
      </c>
      <c r="O3181" s="47">
        <v>0</v>
      </c>
      <c r="P3181" s="47">
        <v>0</v>
      </c>
      <c r="Q3181" s="47">
        <v>0</v>
      </c>
      <c r="R3181" s="47">
        <v>0</v>
      </c>
      <c r="S3181" s="47">
        <v>250</v>
      </c>
      <c r="T3181" s="47">
        <v>225</v>
      </c>
      <c r="U3181" s="47">
        <v>225</v>
      </c>
      <c r="V3181" t="s">
        <v>71</v>
      </c>
      <c r="W3181" t="s">
        <v>72</v>
      </c>
      <c r="X3181"/>
      <c r="Y3181" t="s">
        <v>240</v>
      </c>
      <c r="Z3181" s="43" t="str">
        <f>Raw_data[[#This Row],[Month]]&amp;Raw_data[[#This Row],[Locations]]&amp;Raw_data[[#This Row],[Looker2]]</f>
        <v>45292HumbleIOP</v>
      </c>
      <c r="AA3181" s="44" t="str">
        <f>IFERROR(VLOOKUP(Raw_data[[#This Row],[Description]],'LU Table'!$A$1:$B$50,2,0),"")</f>
        <v>IOP</v>
      </c>
      <c r="AB3181" s="44" t="str">
        <f>TRIM(MID(Raw_data[[#This Row],[Location]],LEN("Positive Recovery- ")+1,LEN(Raw_data[[#This Row],[Location]])))</f>
        <v>Humble</v>
      </c>
      <c r="AC3181" s="45">
        <f t="shared" si="50"/>
        <v>45292</v>
      </c>
      <c r="AD3181" s="44" t="str">
        <f>VLOOKUP(Raw_data[[#This Row],[Locations]]&amp;Raw_data[[#This Row],[Looker2]],Category!A:E,5,0)</f>
        <v>Affiliate</v>
      </c>
      <c r="AE3181" s="44" t="str">
        <f>Raw_data[[#This Row],[Locations]]&amp;Raw_data[[#This Row],[Looker2]]</f>
        <v>HumbleIOP</v>
      </c>
    </row>
    <row r="3182" spans="1:31">
      <c r="A3182" s="15">
        <v>45323</v>
      </c>
      <c r="B3182" s="15">
        <v>45320</v>
      </c>
      <c r="C3182" t="s">
        <v>9</v>
      </c>
      <c r="D3182">
        <v>209971</v>
      </c>
      <c r="E3182" t="s">
        <v>1069</v>
      </c>
      <c r="F3182" t="s">
        <v>1070</v>
      </c>
      <c r="G3182" t="s">
        <v>1071</v>
      </c>
      <c r="H3182" t="s">
        <v>158</v>
      </c>
      <c r="I3182" t="s">
        <v>232</v>
      </c>
      <c r="J3182" t="s">
        <v>87</v>
      </c>
      <c r="K3182" t="s">
        <v>77</v>
      </c>
      <c r="L3182" t="s">
        <v>128</v>
      </c>
      <c r="M3182">
        <v>1</v>
      </c>
      <c r="N3182" s="47">
        <v>275</v>
      </c>
      <c r="O3182" s="47">
        <v>0</v>
      </c>
      <c r="P3182" s="47">
        <v>0</v>
      </c>
      <c r="Q3182" s="47">
        <v>0</v>
      </c>
      <c r="R3182" s="47">
        <v>0</v>
      </c>
      <c r="S3182" s="47">
        <v>275</v>
      </c>
      <c r="T3182" s="47">
        <v>247.5</v>
      </c>
      <c r="U3182" s="47">
        <v>247.5</v>
      </c>
      <c r="V3182" t="s">
        <v>71</v>
      </c>
      <c r="W3182" t="s">
        <v>72</v>
      </c>
      <c r="X3182"/>
      <c r="Y3182" t="s">
        <v>240</v>
      </c>
      <c r="Z3182" s="43" t="str">
        <f>Raw_data[[#This Row],[Month]]&amp;Raw_data[[#This Row],[Locations]]&amp;Raw_data[[#This Row],[Looker2]]</f>
        <v>45292HumbleIOP</v>
      </c>
      <c r="AA3182" s="44" t="str">
        <f>IFERROR(VLOOKUP(Raw_data[[#This Row],[Description]],'LU Table'!$A$1:$B$50,2,0),"")</f>
        <v>IOP</v>
      </c>
      <c r="AB3182" s="44" t="str">
        <f>TRIM(MID(Raw_data[[#This Row],[Location]],LEN("Positive Recovery- ")+1,LEN(Raw_data[[#This Row],[Location]])))</f>
        <v>Humble</v>
      </c>
      <c r="AC3182" s="45">
        <f t="shared" si="50"/>
        <v>45292</v>
      </c>
      <c r="AD3182" s="44" t="str">
        <f>VLOOKUP(Raw_data[[#This Row],[Locations]]&amp;Raw_data[[#This Row],[Looker2]],Category!A:E,5,0)</f>
        <v>Affiliate</v>
      </c>
      <c r="AE3182" s="44" t="str">
        <f>Raw_data[[#This Row],[Locations]]&amp;Raw_data[[#This Row],[Looker2]]</f>
        <v>HumbleIOP</v>
      </c>
    </row>
    <row r="3183" spans="1:31">
      <c r="A3183" s="15">
        <v>45323</v>
      </c>
      <c r="B3183" s="15">
        <v>45320</v>
      </c>
      <c r="C3183" t="s">
        <v>9</v>
      </c>
      <c r="D3183">
        <v>209972</v>
      </c>
      <c r="E3183" t="s">
        <v>872</v>
      </c>
      <c r="F3183" t="s">
        <v>873</v>
      </c>
      <c r="G3183" t="s">
        <v>276</v>
      </c>
      <c r="H3183" t="s">
        <v>159</v>
      </c>
      <c r="I3183" t="s">
        <v>232</v>
      </c>
      <c r="J3183" t="s">
        <v>88</v>
      </c>
      <c r="K3183" t="s">
        <v>77</v>
      </c>
      <c r="L3183" t="s">
        <v>128</v>
      </c>
      <c r="M3183">
        <v>1</v>
      </c>
      <c r="N3183" s="47">
        <v>250</v>
      </c>
      <c r="O3183" s="47">
        <v>0</v>
      </c>
      <c r="P3183" s="47">
        <v>0</v>
      </c>
      <c r="Q3183" s="47">
        <v>0</v>
      </c>
      <c r="R3183" s="47">
        <v>0</v>
      </c>
      <c r="S3183" s="47">
        <v>250</v>
      </c>
      <c r="T3183" s="47">
        <v>225</v>
      </c>
      <c r="U3183" s="47">
        <v>225</v>
      </c>
      <c r="V3183" t="s">
        <v>71</v>
      </c>
      <c r="W3183" t="s">
        <v>72</v>
      </c>
      <c r="X3183"/>
      <c r="Y3183" t="s">
        <v>240</v>
      </c>
      <c r="Z3183" s="43" t="str">
        <f>Raw_data[[#This Row],[Month]]&amp;Raw_data[[#This Row],[Locations]]&amp;Raw_data[[#This Row],[Looker2]]</f>
        <v>45292HumbleIOP</v>
      </c>
      <c r="AA3183" s="44" t="str">
        <f>IFERROR(VLOOKUP(Raw_data[[#This Row],[Description]],'LU Table'!$A$1:$B$50,2,0),"")</f>
        <v>IOP</v>
      </c>
      <c r="AB3183" s="44" t="str">
        <f>TRIM(MID(Raw_data[[#This Row],[Location]],LEN("Positive Recovery- ")+1,LEN(Raw_data[[#This Row],[Location]])))</f>
        <v>Humble</v>
      </c>
      <c r="AC3183" s="45">
        <f t="shared" si="50"/>
        <v>45292</v>
      </c>
      <c r="AD3183" s="44" t="str">
        <f>VLOOKUP(Raw_data[[#This Row],[Locations]]&amp;Raw_data[[#This Row],[Looker2]],Category!A:E,5,0)</f>
        <v>Affiliate</v>
      </c>
      <c r="AE3183" s="44" t="str">
        <f>Raw_data[[#This Row],[Locations]]&amp;Raw_data[[#This Row],[Looker2]]</f>
        <v>HumbleIOP</v>
      </c>
    </row>
    <row r="3184" spans="1:31">
      <c r="A3184" s="15">
        <v>45323</v>
      </c>
      <c r="B3184" s="15">
        <v>45320</v>
      </c>
      <c r="C3184" t="s">
        <v>9</v>
      </c>
      <c r="D3184">
        <v>209973</v>
      </c>
      <c r="E3184" t="s">
        <v>783</v>
      </c>
      <c r="F3184" t="s">
        <v>784</v>
      </c>
      <c r="G3184" t="s">
        <v>785</v>
      </c>
      <c r="H3184" t="s">
        <v>160</v>
      </c>
      <c r="I3184" t="s">
        <v>232</v>
      </c>
      <c r="J3184" t="s">
        <v>94</v>
      </c>
      <c r="K3184" t="s">
        <v>77</v>
      </c>
      <c r="L3184" t="s">
        <v>128</v>
      </c>
      <c r="M3184">
        <v>1</v>
      </c>
      <c r="N3184" s="47">
        <v>215</v>
      </c>
      <c r="O3184" s="47">
        <v>0</v>
      </c>
      <c r="P3184" s="47">
        <v>0</v>
      </c>
      <c r="Q3184" s="47">
        <v>0</v>
      </c>
      <c r="R3184" s="47">
        <v>0</v>
      </c>
      <c r="S3184" s="47">
        <v>215</v>
      </c>
      <c r="T3184" s="47">
        <v>193.5</v>
      </c>
      <c r="U3184" s="47">
        <v>193.5</v>
      </c>
      <c r="V3184" t="s">
        <v>71</v>
      </c>
      <c r="W3184" t="s">
        <v>72</v>
      </c>
      <c r="X3184"/>
      <c r="Y3184" t="s">
        <v>240</v>
      </c>
      <c r="Z3184" s="43" t="str">
        <f>Raw_data[[#This Row],[Month]]&amp;Raw_data[[#This Row],[Locations]]&amp;Raw_data[[#This Row],[Looker2]]</f>
        <v>45292HumbleIOP</v>
      </c>
      <c r="AA3184" s="44" t="str">
        <f>IFERROR(VLOOKUP(Raw_data[[#This Row],[Description]],'LU Table'!$A$1:$B$50,2,0),"")</f>
        <v>IOP</v>
      </c>
      <c r="AB3184" s="44" t="str">
        <f>TRIM(MID(Raw_data[[#This Row],[Location]],LEN("Positive Recovery- ")+1,LEN(Raw_data[[#This Row],[Location]])))</f>
        <v>Humble</v>
      </c>
      <c r="AC3184" s="45">
        <f t="shared" si="50"/>
        <v>45292</v>
      </c>
      <c r="AD3184" s="44" t="str">
        <f>VLOOKUP(Raw_data[[#This Row],[Locations]]&amp;Raw_data[[#This Row],[Looker2]],Category!A:E,5,0)</f>
        <v>Affiliate</v>
      </c>
      <c r="AE3184" s="44" t="str">
        <f>Raw_data[[#This Row],[Locations]]&amp;Raw_data[[#This Row],[Looker2]]</f>
        <v>HumbleIOP</v>
      </c>
    </row>
    <row r="3185" spans="1:31">
      <c r="A3185" s="15">
        <v>45323</v>
      </c>
      <c r="B3185" s="15">
        <v>45320</v>
      </c>
      <c r="C3185" t="s">
        <v>9</v>
      </c>
      <c r="D3185">
        <v>209974</v>
      </c>
      <c r="E3185" t="s">
        <v>1089</v>
      </c>
      <c r="F3185" t="s">
        <v>329</v>
      </c>
      <c r="G3185" t="s">
        <v>1090</v>
      </c>
      <c r="H3185" t="s">
        <v>157</v>
      </c>
      <c r="I3185" t="s">
        <v>232</v>
      </c>
      <c r="J3185" t="s">
        <v>92</v>
      </c>
      <c r="K3185" t="s">
        <v>77</v>
      </c>
      <c r="L3185" t="s">
        <v>129</v>
      </c>
      <c r="M3185">
        <v>1</v>
      </c>
      <c r="N3185" s="47">
        <v>332</v>
      </c>
      <c r="O3185" s="47">
        <v>0</v>
      </c>
      <c r="P3185" s="47">
        <v>0</v>
      </c>
      <c r="Q3185" s="47">
        <v>0</v>
      </c>
      <c r="R3185" s="47">
        <v>0</v>
      </c>
      <c r="S3185" s="47">
        <v>332</v>
      </c>
      <c r="T3185" s="47">
        <v>298.8</v>
      </c>
      <c r="U3185" s="47">
        <v>298.8</v>
      </c>
      <c r="V3185" t="s">
        <v>71</v>
      </c>
      <c r="W3185" t="s">
        <v>72</v>
      </c>
      <c r="X3185"/>
      <c r="Y3185" t="s">
        <v>240</v>
      </c>
      <c r="Z3185" s="43" t="str">
        <f>Raw_data[[#This Row],[Month]]&amp;Raw_data[[#This Row],[Locations]]&amp;Raw_data[[#This Row],[Looker2]]</f>
        <v>45292HumblePHP</v>
      </c>
      <c r="AA3185" s="44" t="str">
        <f>IFERROR(VLOOKUP(Raw_data[[#This Row],[Description]],'LU Table'!$A$1:$B$50,2,0),"")</f>
        <v>PHP</v>
      </c>
      <c r="AB3185" s="44" t="str">
        <f>TRIM(MID(Raw_data[[#This Row],[Location]],LEN("Positive Recovery- ")+1,LEN(Raw_data[[#This Row],[Location]])))</f>
        <v>Humble</v>
      </c>
      <c r="AC3185" s="45">
        <f t="shared" si="50"/>
        <v>45292</v>
      </c>
      <c r="AD3185" s="44" t="str">
        <f>VLOOKUP(Raw_data[[#This Row],[Locations]]&amp;Raw_data[[#This Row],[Looker2]],Category!A:E,5,0)</f>
        <v>Affiliate</v>
      </c>
      <c r="AE3185" s="44" t="str">
        <f>Raw_data[[#This Row],[Locations]]&amp;Raw_data[[#This Row],[Looker2]]</f>
        <v>HumblePHP</v>
      </c>
    </row>
    <row r="3186" spans="1:31">
      <c r="A3186" s="15">
        <v>45323</v>
      </c>
      <c r="B3186" s="15">
        <v>45320</v>
      </c>
      <c r="C3186" t="s">
        <v>9</v>
      </c>
      <c r="D3186">
        <v>209975</v>
      </c>
      <c r="E3186" t="s">
        <v>1039</v>
      </c>
      <c r="F3186" t="s">
        <v>689</v>
      </c>
      <c r="G3186" t="s">
        <v>445</v>
      </c>
      <c r="H3186" t="s">
        <v>167</v>
      </c>
      <c r="I3186" t="s">
        <v>232</v>
      </c>
      <c r="J3186" t="s">
        <v>87</v>
      </c>
      <c r="K3186" t="s">
        <v>77</v>
      </c>
      <c r="L3186" t="s">
        <v>129</v>
      </c>
      <c r="M3186">
        <v>1</v>
      </c>
      <c r="N3186" s="47">
        <v>425</v>
      </c>
      <c r="O3186" s="47">
        <v>0</v>
      </c>
      <c r="P3186" s="47">
        <v>0</v>
      </c>
      <c r="Q3186" s="47">
        <v>0</v>
      </c>
      <c r="R3186" s="47">
        <v>0</v>
      </c>
      <c r="S3186" s="47">
        <v>425</v>
      </c>
      <c r="T3186" s="47">
        <v>425</v>
      </c>
      <c r="U3186" s="47">
        <v>425</v>
      </c>
      <c r="V3186" t="s">
        <v>71</v>
      </c>
      <c r="W3186" t="s">
        <v>72</v>
      </c>
      <c r="X3186"/>
      <c r="Y3186" t="s">
        <v>240</v>
      </c>
      <c r="Z3186" s="43" t="str">
        <f>Raw_data[[#This Row],[Month]]&amp;Raw_data[[#This Row],[Locations]]&amp;Raw_data[[#This Row],[Looker2]]</f>
        <v>45292HumblePHP</v>
      </c>
      <c r="AA3186" s="44" t="str">
        <f>IFERROR(VLOOKUP(Raw_data[[#This Row],[Description]],'LU Table'!$A$1:$B$50,2,0),"")</f>
        <v>PHP</v>
      </c>
      <c r="AB3186" s="44" t="str">
        <f>TRIM(MID(Raw_data[[#This Row],[Location]],LEN("Positive Recovery- ")+1,LEN(Raw_data[[#This Row],[Location]])))</f>
        <v>Humble</v>
      </c>
      <c r="AC3186" s="45">
        <f t="shared" si="50"/>
        <v>45292</v>
      </c>
      <c r="AD3186" s="44" t="str">
        <f>VLOOKUP(Raw_data[[#This Row],[Locations]]&amp;Raw_data[[#This Row],[Looker2]],Category!A:E,5,0)</f>
        <v>Affiliate</v>
      </c>
      <c r="AE3186" s="44" t="str">
        <f>Raw_data[[#This Row],[Locations]]&amp;Raw_data[[#This Row],[Looker2]]</f>
        <v>HumblePHP</v>
      </c>
    </row>
    <row r="3187" spans="1:31">
      <c r="A3187" s="15">
        <v>45323</v>
      </c>
      <c r="B3187" s="15">
        <v>45320</v>
      </c>
      <c r="C3187" t="s">
        <v>9</v>
      </c>
      <c r="D3187">
        <v>209976</v>
      </c>
      <c r="E3187" t="s">
        <v>188</v>
      </c>
      <c r="F3187" t="s">
        <v>449</v>
      </c>
      <c r="G3187" t="s">
        <v>513</v>
      </c>
      <c r="H3187" t="s">
        <v>157</v>
      </c>
      <c r="I3187" t="s">
        <v>232</v>
      </c>
      <c r="J3187" t="s">
        <v>88</v>
      </c>
      <c r="K3187" t="s">
        <v>77</v>
      </c>
      <c r="L3187" t="s">
        <v>129</v>
      </c>
      <c r="M3187">
        <v>1</v>
      </c>
      <c r="N3187" s="47">
        <v>400</v>
      </c>
      <c r="O3187" s="47">
        <v>0</v>
      </c>
      <c r="P3187" s="47">
        <v>0</v>
      </c>
      <c r="Q3187" s="47">
        <v>0</v>
      </c>
      <c r="R3187" s="47">
        <v>0</v>
      </c>
      <c r="S3187" s="47">
        <v>400</v>
      </c>
      <c r="T3187" s="47">
        <v>360</v>
      </c>
      <c r="U3187" s="47">
        <v>360</v>
      </c>
      <c r="V3187" t="s">
        <v>71</v>
      </c>
      <c r="W3187" t="s">
        <v>72</v>
      </c>
      <c r="X3187"/>
      <c r="Y3187" t="s">
        <v>240</v>
      </c>
      <c r="Z3187" s="43" t="str">
        <f>Raw_data[[#This Row],[Month]]&amp;Raw_data[[#This Row],[Locations]]&amp;Raw_data[[#This Row],[Looker2]]</f>
        <v>45292HumblePHP</v>
      </c>
      <c r="AA3187" s="44" t="str">
        <f>IFERROR(VLOOKUP(Raw_data[[#This Row],[Description]],'LU Table'!$A$1:$B$50,2,0),"")</f>
        <v>PHP</v>
      </c>
      <c r="AB3187" s="44" t="str">
        <f>TRIM(MID(Raw_data[[#This Row],[Location]],LEN("Positive Recovery- ")+1,LEN(Raw_data[[#This Row],[Location]])))</f>
        <v>Humble</v>
      </c>
      <c r="AC3187" s="45">
        <f t="shared" si="50"/>
        <v>45292</v>
      </c>
      <c r="AD3187" s="44" t="str">
        <f>VLOOKUP(Raw_data[[#This Row],[Locations]]&amp;Raw_data[[#This Row],[Looker2]],Category!A:E,5,0)</f>
        <v>Affiliate</v>
      </c>
      <c r="AE3187" s="44" t="str">
        <f>Raw_data[[#This Row],[Locations]]&amp;Raw_data[[#This Row],[Looker2]]</f>
        <v>HumblePHP</v>
      </c>
    </row>
    <row r="3188" spans="1:31">
      <c r="A3188" s="15">
        <v>45323</v>
      </c>
      <c r="B3188" s="15">
        <v>45320</v>
      </c>
      <c r="C3188" t="s">
        <v>9</v>
      </c>
      <c r="D3188">
        <v>209977</v>
      </c>
      <c r="E3188" t="s">
        <v>1208</v>
      </c>
      <c r="F3188" t="s">
        <v>1209</v>
      </c>
      <c r="G3188" t="s">
        <v>1210</v>
      </c>
      <c r="H3188" t="s">
        <v>166</v>
      </c>
      <c r="I3188" t="s">
        <v>232</v>
      </c>
      <c r="J3188" t="s">
        <v>94</v>
      </c>
      <c r="K3188" t="s">
        <v>77</v>
      </c>
      <c r="L3188" t="s">
        <v>129</v>
      </c>
      <c r="M3188">
        <v>1</v>
      </c>
      <c r="N3188" s="47">
        <v>325</v>
      </c>
      <c r="O3188" s="47">
        <v>0</v>
      </c>
      <c r="P3188" s="47">
        <v>0</v>
      </c>
      <c r="Q3188" s="47">
        <v>0</v>
      </c>
      <c r="R3188" s="47">
        <v>0</v>
      </c>
      <c r="S3188" s="47">
        <v>325</v>
      </c>
      <c r="T3188" s="47">
        <v>292.5</v>
      </c>
      <c r="U3188" s="47">
        <v>292.5</v>
      </c>
      <c r="V3188" t="s">
        <v>71</v>
      </c>
      <c r="W3188" t="s">
        <v>72</v>
      </c>
      <c r="X3188"/>
      <c r="Y3188" t="s">
        <v>240</v>
      </c>
      <c r="Z3188" s="43" t="str">
        <f>Raw_data[[#This Row],[Month]]&amp;Raw_data[[#This Row],[Locations]]&amp;Raw_data[[#This Row],[Looker2]]</f>
        <v>45292HumblePHP</v>
      </c>
      <c r="AA3188" s="44" t="str">
        <f>IFERROR(VLOOKUP(Raw_data[[#This Row],[Description]],'LU Table'!$A$1:$B$50,2,0),"")</f>
        <v>PHP</v>
      </c>
      <c r="AB3188" s="44" t="str">
        <f>TRIM(MID(Raw_data[[#This Row],[Location]],LEN("Positive Recovery- ")+1,LEN(Raw_data[[#This Row],[Location]])))</f>
        <v>Humble</v>
      </c>
      <c r="AC3188" s="45">
        <f t="shared" si="50"/>
        <v>45292</v>
      </c>
      <c r="AD3188" s="44" t="str">
        <f>VLOOKUP(Raw_data[[#This Row],[Locations]]&amp;Raw_data[[#This Row],[Looker2]],Category!A:E,5,0)</f>
        <v>Affiliate</v>
      </c>
      <c r="AE3188" s="44" t="str">
        <f>Raw_data[[#This Row],[Locations]]&amp;Raw_data[[#This Row],[Looker2]]</f>
        <v>HumblePHP</v>
      </c>
    </row>
    <row r="3189" spans="1:31">
      <c r="A3189" s="15">
        <v>45323</v>
      </c>
      <c r="B3189" s="15">
        <v>45320</v>
      </c>
      <c r="C3189" t="s">
        <v>9</v>
      </c>
      <c r="D3189">
        <v>209978</v>
      </c>
      <c r="E3189" t="s">
        <v>1211</v>
      </c>
      <c r="F3189" t="s">
        <v>321</v>
      </c>
      <c r="G3189" t="s">
        <v>482</v>
      </c>
      <c r="H3189" t="s">
        <v>166</v>
      </c>
      <c r="I3189" t="s">
        <v>232</v>
      </c>
      <c r="J3189" t="s">
        <v>90</v>
      </c>
      <c r="K3189" t="s">
        <v>77</v>
      </c>
      <c r="L3189" t="s">
        <v>129</v>
      </c>
      <c r="M3189">
        <v>1</v>
      </c>
      <c r="N3189" s="47">
        <v>450</v>
      </c>
      <c r="O3189" s="47">
        <v>0</v>
      </c>
      <c r="P3189" s="47">
        <v>0</v>
      </c>
      <c r="Q3189" s="47">
        <v>0</v>
      </c>
      <c r="R3189" s="47">
        <v>0</v>
      </c>
      <c r="S3189" s="47">
        <v>450</v>
      </c>
      <c r="T3189" s="47">
        <v>405</v>
      </c>
      <c r="U3189" s="47">
        <v>405</v>
      </c>
      <c r="V3189" t="s">
        <v>71</v>
      </c>
      <c r="W3189" t="s">
        <v>72</v>
      </c>
      <c r="X3189"/>
      <c r="Y3189" t="s">
        <v>240</v>
      </c>
      <c r="Z3189" s="43" t="str">
        <f>Raw_data[[#This Row],[Month]]&amp;Raw_data[[#This Row],[Locations]]&amp;Raw_data[[#This Row],[Looker2]]</f>
        <v>45292HumblePHP</v>
      </c>
      <c r="AA3189" s="44" t="str">
        <f>IFERROR(VLOOKUP(Raw_data[[#This Row],[Description]],'LU Table'!$A$1:$B$50,2,0),"")</f>
        <v>PHP</v>
      </c>
      <c r="AB3189" s="44" t="str">
        <f>TRIM(MID(Raw_data[[#This Row],[Location]],LEN("Positive Recovery- ")+1,LEN(Raw_data[[#This Row],[Location]])))</f>
        <v>Humble</v>
      </c>
      <c r="AC3189" s="45">
        <f t="shared" si="50"/>
        <v>45292</v>
      </c>
      <c r="AD3189" s="44" t="str">
        <f>VLOOKUP(Raw_data[[#This Row],[Locations]]&amp;Raw_data[[#This Row],[Looker2]],Category!A:E,5,0)</f>
        <v>Affiliate</v>
      </c>
      <c r="AE3189" s="44" t="str">
        <f>Raw_data[[#This Row],[Locations]]&amp;Raw_data[[#This Row],[Looker2]]</f>
        <v>HumblePHP</v>
      </c>
    </row>
    <row r="3190" spans="1:31">
      <c r="A3190" s="15">
        <v>45323</v>
      </c>
      <c r="B3190" s="15">
        <v>45320</v>
      </c>
      <c r="C3190" t="s">
        <v>9</v>
      </c>
      <c r="D3190">
        <v>209979</v>
      </c>
      <c r="E3190" t="s">
        <v>1212</v>
      </c>
      <c r="F3190" t="s">
        <v>453</v>
      </c>
      <c r="G3190" t="s">
        <v>1213</v>
      </c>
      <c r="H3190" t="s">
        <v>157</v>
      </c>
      <c r="I3190" t="s">
        <v>232</v>
      </c>
      <c r="J3190" t="s">
        <v>88</v>
      </c>
      <c r="K3190" t="s">
        <v>77</v>
      </c>
      <c r="L3190" t="s">
        <v>129</v>
      </c>
      <c r="M3190">
        <v>1</v>
      </c>
      <c r="N3190" s="47">
        <v>400</v>
      </c>
      <c r="O3190" s="47">
        <v>0</v>
      </c>
      <c r="P3190" s="47">
        <v>0</v>
      </c>
      <c r="Q3190" s="47">
        <v>0</v>
      </c>
      <c r="R3190" s="47">
        <v>0</v>
      </c>
      <c r="S3190" s="47">
        <v>400</v>
      </c>
      <c r="T3190" s="47">
        <v>360</v>
      </c>
      <c r="U3190" s="47">
        <v>360</v>
      </c>
      <c r="V3190" t="s">
        <v>71</v>
      </c>
      <c r="W3190" t="s">
        <v>72</v>
      </c>
      <c r="X3190"/>
      <c r="Y3190" t="s">
        <v>240</v>
      </c>
      <c r="Z3190" s="43" t="str">
        <f>Raw_data[[#This Row],[Month]]&amp;Raw_data[[#This Row],[Locations]]&amp;Raw_data[[#This Row],[Looker2]]</f>
        <v>45292HumblePHP</v>
      </c>
      <c r="AA3190" s="44" t="str">
        <f>IFERROR(VLOOKUP(Raw_data[[#This Row],[Description]],'LU Table'!$A$1:$B$50,2,0),"")</f>
        <v>PHP</v>
      </c>
      <c r="AB3190" s="44" t="str">
        <f>TRIM(MID(Raw_data[[#This Row],[Location]],LEN("Positive Recovery- ")+1,LEN(Raw_data[[#This Row],[Location]])))</f>
        <v>Humble</v>
      </c>
      <c r="AC3190" s="45">
        <f t="shared" si="50"/>
        <v>45292</v>
      </c>
      <c r="AD3190" s="44" t="str">
        <f>VLOOKUP(Raw_data[[#This Row],[Locations]]&amp;Raw_data[[#This Row],[Looker2]],Category!A:E,5,0)</f>
        <v>Affiliate</v>
      </c>
      <c r="AE3190" s="44" t="str">
        <f>Raw_data[[#This Row],[Locations]]&amp;Raw_data[[#This Row],[Looker2]]</f>
        <v>HumblePHP</v>
      </c>
    </row>
    <row r="3191" spans="1:31">
      <c r="A3191" s="15">
        <v>45323</v>
      </c>
      <c r="B3191" s="15">
        <v>45320</v>
      </c>
      <c r="C3191" t="s">
        <v>9</v>
      </c>
      <c r="D3191">
        <v>209983</v>
      </c>
      <c r="E3191" t="s">
        <v>544</v>
      </c>
      <c r="F3191" t="s">
        <v>395</v>
      </c>
      <c r="G3191" t="s">
        <v>331</v>
      </c>
      <c r="H3191" t="s">
        <v>166</v>
      </c>
      <c r="I3191" t="s">
        <v>232</v>
      </c>
      <c r="J3191" t="s">
        <v>90</v>
      </c>
      <c r="K3191" t="s">
        <v>111</v>
      </c>
      <c r="L3191" t="s">
        <v>129</v>
      </c>
      <c r="M3191">
        <v>1</v>
      </c>
      <c r="N3191" s="47">
        <v>450</v>
      </c>
      <c r="O3191" s="47">
        <v>0</v>
      </c>
      <c r="P3191" s="47">
        <v>0</v>
      </c>
      <c r="Q3191" s="47">
        <v>0</v>
      </c>
      <c r="R3191" s="47">
        <v>0</v>
      </c>
      <c r="S3191" s="47">
        <v>450</v>
      </c>
      <c r="T3191" s="47">
        <v>405</v>
      </c>
      <c r="U3191" s="47">
        <v>405</v>
      </c>
      <c r="V3191" t="s">
        <v>71</v>
      </c>
      <c r="W3191" t="s">
        <v>72</v>
      </c>
      <c r="X3191"/>
      <c r="Y3191" t="s">
        <v>240</v>
      </c>
      <c r="Z3191" s="43" t="str">
        <f>Raw_data[[#This Row],[Month]]&amp;Raw_data[[#This Row],[Locations]]&amp;Raw_data[[#This Row],[Looker2]]</f>
        <v>45292GalleriaPHP</v>
      </c>
      <c r="AA3191" s="44" t="str">
        <f>IFERROR(VLOOKUP(Raw_data[[#This Row],[Description]],'LU Table'!$A$1:$B$50,2,0),"")</f>
        <v>PHP</v>
      </c>
      <c r="AB3191" s="44" t="str">
        <f>TRIM(MID(Raw_data[[#This Row],[Location]],LEN("Positive Recovery- ")+1,LEN(Raw_data[[#This Row],[Location]])))</f>
        <v>Galleria</v>
      </c>
      <c r="AC3191" s="45">
        <f t="shared" si="50"/>
        <v>45292</v>
      </c>
      <c r="AD3191" s="44" t="str">
        <f>VLOOKUP(Raw_data[[#This Row],[Locations]]&amp;Raw_data[[#This Row],[Looker2]],Category!A:E,5,0)</f>
        <v>Affiliate</v>
      </c>
      <c r="AE3191" s="44" t="str">
        <f>Raw_data[[#This Row],[Locations]]&amp;Raw_data[[#This Row],[Looker2]]</f>
        <v>GalleriaPHP</v>
      </c>
    </row>
    <row r="3192" spans="1:31">
      <c r="A3192" s="15">
        <v>45323</v>
      </c>
      <c r="B3192" s="15">
        <v>45320</v>
      </c>
      <c r="C3192" t="s">
        <v>9</v>
      </c>
      <c r="D3192">
        <v>209984</v>
      </c>
      <c r="E3192" t="s">
        <v>864</v>
      </c>
      <c r="F3192" t="s">
        <v>528</v>
      </c>
      <c r="G3192" t="s">
        <v>865</v>
      </c>
      <c r="H3192" t="s">
        <v>158</v>
      </c>
      <c r="I3192" t="s">
        <v>232</v>
      </c>
      <c r="J3192" t="s">
        <v>89</v>
      </c>
      <c r="K3192" t="s">
        <v>76</v>
      </c>
      <c r="L3192" t="s">
        <v>128</v>
      </c>
      <c r="M3192">
        <v>1</v>
      </c>
      <c r="N3192" s="47">
        <v>200</v>
      </c>
      <c r="O3192" s="47">
        <v>0</v>
      </c>
      <c r="P3192" s="47">
        <v>0</v>
      </c>
      <c r="Q3192" s="47">
        <v>0</v>
      </c>
      <c r="R3192" s="47">
        <v>0</v>
      </c>
      <c r="S3192" s="47">
        <v>200</v>
      </c>
      <c r="T3192" s="47">
        <v>180</v>
      </c>
      <c r="U3192" s="47">
        <v>180</v>
      </c>
      <c r="V3192" t="s">
        <v>71</v>
      </c>
      <c r="W3192" t="s">
        <v>72</v>
      </c>
      <c r="X3192"/>
      <c r="Y3192" t="s">
        <v>240</v>
      </c>
      <c r="Z3192" s="43" t="str">
        <f>Raw_data[[#This Row],[Month]]&amp;Raw_data[[#This Row],[Locations]]&amp;Raw_data[[#This Row],[Looker2]]</f>
        <v>45292MontroseIOP</v>
      </c>
      <c r="AA3192" s="44" t="str">
        <f>IFERROR(VLOOKUP(Raw_data[[#This Row],[Description]],'LU Table'!$A$1:$B$50,2,0),"")</f>
        <v>IOP</v>
      </c>
      <c r="AB3192" s="44" t="str">
        <f>TRIM(MID(Raw_data[[#This Row],[Location]],LEN("Positive Recovery- ")+1,LEN(Raw_data[[#This Row],[Location]])))</f>
        <v>Montrose</v>
      </c>
      <c r="AC3192" s="45">
        <f t="shared" si="50"/>
        <v>45292</v>
      </c>
      <c r="AD3192" s="44" t="str">
        <f>VLOOKUP(Raw_data[[#This Row],[Locations]]&amp;Raw_data[[#This Row],[Looker2]],Category!A:E,5,0)</f>
        <v>Company Owned</v>
      </c>
      <c r="AE3192" s="44" t="str">
        <f>Raw_data[[#This Row],[Locations]]&amp;Raw_data[[#This Row],[Looker2]]</f>
        <v>MontroseIOP</v>
      </c>
    </row>
    <row r="3193" spans="1:31">
      <c r="A3193" s="15">
        <v>45323</v>
      </c>
      <c r="B3193" s="15">
        <v>45320</v>
      </c>
      <c r="C3193" t="s">
        <v>9</v>
      </c>
      <c r="D3193">
        <v>210242</v>
      </c>
      <c r="E3193" t="s">
        <v>994</v>
      </c>
      <c r="F3193" t="s">
        <v>321</v>
      </c>
      <c r="G3193" t="s">
        <v>276</v>
      </c>
      <c r="H3193" t="s">
        <v>151</v>
      </c>
      <c r="I3193" t="s">
        <v>232</v>
      </c>
      <c r="J3193" t="s">
        <v>95</v>
      </c>
      <c r="K3193" t="s">
        <v>107</v>
      </c>
      <c r="L3193" t="s">
        <v>130</v>
      </c>
      <c r="M3193">
        <v>3</v>
      </c>
      <c r="N3193" s="47">
        <v>1590</v>
      </c>
      <c r="O3193" s="47">
        <v>0</v>
      </c>
      <c r="P3193" s="47">
        <v>0</v>
      </c>
      <c r="Q3193" s="47">
        <v>0</v>
      </c>
      <c r="R3193" s="47">
        <v>0</v>
      </c>
      <c r="S3193" s="47">
        <v>1590</v>
      </c>
      <c r="T3193" s="47">
        <v>1566</v>
      </c>
      <c r="U3193" s="47">
        <v>1566</v>
      </c>
      <c r="V3193" t="s">
        <v>71</v>
      </c>
      <c r="W3193" t="s">
        <v>72</v>
      </c>
      <c r="X3193"/>
      <c r="Y3193" t="s">
        <v>240</v>
      </c>
      <c r="Z3193" s="43" t="str">
        <f>Raw_data[[#This Row],[Month]]&amp;Raw_data[[#This Row],[Locations]]&amp;Raw_data[[#This Row],[Looker2]]</f>
        <v>45292Dallas Ft WorthRTC</v>
      </c>
      <c r="AA3193" s="44" t="str">
        <f>IFERROR(VLOOKUP(Raw_data[[#This Row],[Description]],'LU Table'!$A$1:$B$50,2,0),"")</f>
        <v>RTC</v>
      </c>
      <c r="AB3193" s="44" t="str">
        <f>TRIM(MID(Raw_data[[#This Row],[Location]],LEN("Positive Recovery- ")+1,LEN(Raw_data[[#This Row],[Location]])))</f>
        <v>Dallas Ft Worth</v>
      </c>
      <c r="AC3193" s="45">
        <f t="shared" si="50"/>
        <v>45292</v>
      </c>
      <c r="AD3193" s="44" t="str">
        <f>VLOOKUP(Raw_data[[#This Row],[Locations]]&amp;Raw_data[[#This Row],[Looker2]],Category!A:E,5,0)</f>
        <v>Company Owned</v>
      </c>
      <c r="AE3193" s="44" t="str">
        <f>Raw_data[[#This Row],[Locations]]&amp;Raw_data[[#This Row],[Looker2]]</f>
        <v>Dallas Ft WorthRTC</v>
      </c>
    </row>
    <row r="3194" spans="1:31">
      <c r="A3194" s="15">
        <v>45323</v>
      </c>
      <c r="B3194" s="15">
        <v>45320</v>
      </c>
      <c r="C3194" t="s">
        <v>9</v>
      </c>
      <c r="D3194">
        <v>210244</v>
      </c>
      <c r="E3194" t="s">
        <v>1193</v>
      </c>
      <c r="F3194" t="s">
        <v>426</v>
      </c>
      <c r="G3194" t="s">
        <v>430</v>
      </c>
      <c r="H3194" t="s">
        <v>155</v>
      </c>
      <c r="I3194" t="s">
        <v>232</v>
      </c>
      <c r="J3194" t="s">
        <v>95</v>
      </c>
      <c r="K3194" t="s">
        <v>16</v>
      </c>
      <c r="L3194" t="s">
        <v>130</v>
      </c>
      <c r="M3194">
        <v>3</v>
      </c>
      <c r="N3194" s="47">
        <v>1740</v>
      </c>
      <c r="O3194" s="47">
        <v>0</v>
      </c>
      <c r="P3194" s="47">
        <v>0</v>
      </c>
      <c r="Q3194" s="47">
        <v>0</v>
      </c>
      <c r="R3194" s="47">
        <v>0</v>
      </c>
      <c r="S3194" s="47">
        <v>0</v>
      </c>
      <c r="T3194" s="47">
        <v>1566</v>
      </c>
      <c r="U3194" s="47">
        <v>261</v>
      </c>
      <c r="V3194" t="s">
        <v>71</v>
      </c>
      <c r="W3194" t="s">
        <v>72</v>
      </c>
      <c r="X3194"/>
      <c r="Y3194" t="s">
        <v>240</v>
      </c>
      <c r="Z3194" s="43" t="str">
        <f>Raw_data[[#This Row],[Month]]&amp;Raw_data[[#This Row],[Locations]]&amp;Raw_data[[#This Row],[Looker2]]</f>
        <v>45292Garden OaksDetox</v>
      </c>
      <c r="AA3194" s="44" t="str">
        <f>IFERROR(VLOOKUP(Raw_data[[#This Row],[Description]],'LU Table'!$A$1:$B$50,2,0),"")</f>
        <v>Detox</v>
      </c>
      <c r="AB3194" s="44" t="str">
        <f>TRIM(MID(Raw_data[[#This Row],[Location]],LEN("Positive Recovery- ")+1,LEN(Raw_data[[#This Row],[Location]])))</f>
        <v>Garden Oaks</v>
      </c>
      <c r="AC3194" s="45">
        <f t="shared" si="50"/>
        <v>45292</v>
      </c>
      <c r="AD3194" s="44" t="str">
        <f>VLOOKUP(Raw_data[[#This Row],[Locations]]&amp;Raw_data[[#This Row],[Looker2]],Category!A:E,5,0)</f>
        <v>Company Owned</v>
      </c>
      <c r="AE3194" s="44" t="str">
        <f>Raw_data[[#This Row],[Locations]]&amp;Raw_data[[#This Row],[Looker2]]</f>
        <v>Garden OaksDetox</v>
      </c>
    </row>
    <row r="3195" spans="1:31">
      <c r="A3195" s="15">
        <v>45323</v>
      </c>
      <c r="B3195" s="15">
        <v>45321</v>
      </c>
      <c r="C3195" t="s">
        <v>9</v>
      </c>
      <c r="D3195">
        <v>209743</v>
      </c>
      <c r="E3195" t="s">
        <v>1148</v>
      </c>
      <c r="F3195" t="s">
        <v>1149</v>
      </c>
      <c r="G3195" t="s">
        <v>1150</v>
      </c>
      <c r="H3195" t="s">
        <v>171</v>
      </c>
      <c r="I3195" t="s">
        <v>232</v>
      </c>
      <c r="J3195" t="s">
        <v>87</v>
      </c>
      <c r="K3195" t="s">
        <v>16</v>
      </c>
      <c r="L3195" t="s">
        <v>131</v>
      </c>
      <c r="M3195">
        <v>1</v>
      </c>
      <c r="N3195" s="47">
        <v>425</v>
      </c>
      <c r="O3195" s="47">
        <v>0</v>
      </c>
      <c r="P3195" s="47">
        <v>0</v>
      </c>
      <c r="Q3195" s="47">
        <v>0</v>
      </c>
      <c r="R3195" s="47">
        <v>0</v>
      </c>
      <c r="S3195" s="47">
        <v>425</v>
      </c>
      <c r="T3195" s="47">
        <v>382.5</v>
      </c>
      <c r="U3195" s="47">
        <v>382.5</v>
      </c>
      <c r="V3195" t="s">
        <v>71</v>
      </c>
      <c r="W3195" t="s">
        <v>72</v>
      </c>
      <c r="X3195"/>
      <c r="Y3195" t="s">
        <v>240</v>
      </c>
      <c r="Z3195" s="43" t="str">
        <f>Raw_data[[#This Row],[Month]]&amp;Raw_data[[#This Row],[Locations]]&amp;Raw_data[[#This Row],[Looker2]]</f>
        <v>45292Garden OaksRTC</v>
      </c>
      <c r="AA3195" s="44" t="str">
        <f>IFERROR(VLOOKUP(Raw_data[[#This Row],[Description]],'LU Table'!$A$1:$B$50,2,0),"")</f>
        <v>RTC</v>
      </c>
      <c r="AB3195" s="44" t="str">
        <f>TRIM(MID(Raw_data[[#This Row],[Location]],LEN("Positive Recovery- ")+1,LEN(Raw_data[[#This Row],[Location]])))</f>
        <v>Garden Oaks</v>
      </c>
      <c r="AC3195" s="45">
        <f t="shared" si="50"/>
        <v>45292</v>
      </c>
      <c r="AD3195" s="44" t="str">
        <f>VLOOKUP(Raw_data[[#This Row],[Locations]]&amp;Raw_data[[#This Row],[Looker2]],Category!A:E,5,0)</f>
        <v>Company Owned</v>
      </c>
      <c r="AE3195" s="44" t="str">
        <f>Raw_data[[#This Row],[Locations]]&amp;Raw_data[[#This Row],[Looker2]]</f>
        <v>Garden OaksRTC</v>
      </c>
    </row>
    <row r="3196" spans="1:31">
      <c r="A3196" s="15">
        <v>45323</v>
      </c>
      <c r="B3196" s="15">
        <v>45321</v>
      </c>
      <c r="C3196" t="s">
        <v>9</v>
      </c>
      <c r="D3196">
        <v>209744</v>
      </c>
      <c r="E3196" t="s">
        <v>1061</v>
      </c>
      <c r="F3196" t="s">
        <v>278</v>
      </c>
      <c r="G3196" t="s">
        <v>1062</v>
      </c>
      <c r="H3196" t="s">
        <v>173</v>
      </c>
      <c r="I3196" t="s">
        <v>232</v>
      </c>
      <c r="J3196" t="s">
        <v>96</v>
      </c>
      <c r="K3196" t="s">
        <v>57</v>
      </c>
      <c r="L3196" t="s">
        <v>130</v>
      </c>
      <c r="M3196">
        <v>1</v>
      </c>
      <c r="N3196" s="47">
        <v>364</v>
      </c>
      <c r="O3196" s="47">
        <v>0</v>
      </c>
      <c r="P3196" s="47">
        <v>0</v>
      </c>
      <c r="Q3196" s="47">
        <v>0</v>
      </c>
      <c r="R3196" s="47">
        <v>0</v>
      </c>
      <c r="S3196" s="47">
        <v>364</v>
      </c>
      <c r="T3196" s="47">
        <v>327.60000000000002</v>
      </c>
      <c r="U3196" s="47">
        <v>327.60000000000002</v>
      </c>
      <c r="V3196" t="s">
        <v>71</v>
      </c>
      <c r="W3196" t="s">
        <v>72</v>
      </c>
      <c r="X3196"/>
      <c r="Y3196" t="s">
        <v>240</v>
      </c>
      <c r="Z3196" s="43" t="str">
        <f>Raw_data[[#This Row],[Month]]&amp;Raw_data[[#This Row],[Locations]]&amp;Raw_data[[#This Row],[Looker2]]</f>
        <v>45292Hill CountryRTC</v>
      </c>
      <c r="AA3196" s="44" t="str">
        <f>IFERROR(VLOOKUP(Raw_data[[#This Row],[Description]],'LU Table'!$A$1:$B$50,2,0),"")</f>
        <v>RTC</v>
      </c>
      <c r="AB3196" s="44" t="str">
        <f>TRIM(MID(Raw_data[[#This Row],[Location]],LEN("Positive Recovery- ")+1,LEN(Raw_data[[#This Row],[Location]])))</f>
        <v>Hill Country</v>
      </c>
      <c r="AC3196" s="45">
        <f t="shared" si="50"/>
        <v>45292</v>
      </c>
      <c r="AD3196" s="44" t="str">
        <f>VLOOKUP(Raw_data[[#This Row],[Locations]]&amp;Raw_data[[#This Row],[Looker2]],Category!A:E,5,0)</f>
        <v>Company Owned</v>
      </c>
      <c r="AE3196" s="44" t="str">
        <f>Raw_data[[#This Row],[Locations]]&amp;Raw_data[[#This Row],[Looker2]]</f>
        <v>Hill CountryRTC</v>
      </c>
    </row>
    <row r="3197" spans="1:31">
      <c r="A3197" s="15">
        <v>45323</v>
      </c>
      <c r="B3197" s="15">
        <v>45321</v>
      </c>
      <c r="C3197" t="s">
        <v>9</v>
      </c>
      <c r="D3197">
        <v>209745</v>
      </c>
      <c r="E3197" t="s">
        <v>1111</v>
      </c>
      <c r="F3197" t="s">
        <v>1112</v>
      </c>
      <c r="G3197" t="s">
        <v>1113</v>
      </c>
      <c r="H3197" t="s">
        <v>151</v>
      </c>
      <c r="I3197" t="s">
        <v>232</v>
      </c>
      <c r="J3197" t="s">
        <v>17</v>
      </c>
      <c r="K3197" t="s">
        <v>16</v>
      </c>
      <c r="L3197" t="s">
        <v>131</v>
      </c>
      <c r="M3197">
        <v>1</v>
      </c>
      <c r="N3197" s="47">
        <v>400</v>
      </c>
      <c r="O3197" s="47">
        <v>0</v>
      </c>
      <c r="P3197" s="47">
        <v>0</v>
      </c>
      <c r="Q3197" s="47">
        <v>0</v>
      </c>
      <c r="R3197" s="47">
        <v>0</v>
      </c>
      <c r="S3197" s="47">
        <v>0</v>
      </c>
      <c r="T3197" s="47">
        <v>400</v>
      </c>
      <c r="U3197" s="47">
        <v>0</v>
      </c>
      <c r="V3197" t="s">
        <v>71</v>
      </c>
      <c r="W3197" t="s">
        <v>72</v>
      </c>
      <c r="X3197"/>
      <c r="Y3197" t="s">
        <v>240</v>
      </c>
      <c r="Z3197" s="43" t="str">
        <f>Raw_data[[#This Row],[Month]]&amp;Raw_data[[#This Row],[Locations]]&amp;Raw_data[[#This Row],[Looker2]]</f>
        <v>45292Garden OaksRTC</v>
      </c>
      <c r="AA3197" s="44" t="str">
        <f>IFERROR(VLOOKUP(Raw_data[[#This Row],[Description]],'LU Table'!$A$1:$B$50,2,0),"")</f>
        <v>RTC</v>
      </c>
      <c r="AB3197" s="44" t="str">
        <f>TRIM(MID(Raw_data[[#This Row],[Location]],LEN("Positive Recovery- ")+1,LEN(Raw_data[[#This Row],[Location]])))</f>
        <v>Garden Oaks</v>
      </c>
      <c r="AC3197" s="45">
        <f t="shared" si="50"/>
        <v>45292</v>
      </c>
      <c r="AD3197" s="44" t="str">
        <f>VLOOKUP(Raw_data[[#This Row],[Locations]]&amp;Raw_data[[#This Row],[Looker2]],Category!A:E,5,0)</f>
        <v>Company Owned</v>
      </c>
      <c r="AE3197" s="44" t="str">
        <f>Raw_data[[#This Row],[Locations]]&amp;Raw_data[[#This Row],[Looker2]]</f>
        <v>Garden OaksRTC</v>
      </c>
    </row>
    <row r="3198" spans="1:31">
      <c r="A3198" s="15">
        <v>45323</v>
      </c>
      <c r="B3198" s="15">
        <v>45321</v>
      </c>
      <c r="C3198" t="s">
        <v>9</v>
      </c>
      <c r="D3198">
        <v>209746</v>
      </c>
      <c r="E3198" t="s">
        <v>1197</v>
      </c>
      <c r="F3198" t="s">
        <v>1198</v>
      </c>
      <c r="G3198" t="s">
        <v>630</v>
      </c>
      <c r="H3198" t="s">
        <v>155</v>
      </c>
      <c r="I3198" t="s">
        <v>232</v>
      </c>
      <c r="J3198" t="s">
        <v>89</v>
      </c>
      <c r="K3198" t="s">
        <v>16</v>
      </c>
      <c r="L3198" t="s">
        <v>130</v>
      </c>
      <c r="M3198">
        <v>1</v>
      </c>
      <c r="N3198" s="47">
        <v>600</v>
      </c>
      <c r="O3198" s="47">
        <v>0</v>
      </c>
      <c r="P3198" s="47">
        <v>0</v>
      </c>
      <c r="Q3198" s="47">
        <v>0</v>
      </c>
      <c r="R3198" s="47">
        <v>0</v>
      </c>
      <c r="S3198" s="47">
        <v>600</v>
      </c>
      <c r="T3198" s="47">
        <v>540</v>
      </c>
      <c r="U3198" s="47">
        <v>540</v>
      </c>
      <c r="V3198" t="s">
        <v>71</v>
      </c>
      <c r="W3198" t="s">
        <v>72</v>
      </c>
      <c r="X3198"/>
      <c r="Y3198" t="s">
        <v>240</v>
      </c>
      <c r="Z3198" s="43" t="str">
        <f>Raw_data[[#This Row],[Month]]&amp;Raw_data[[#This Row],[Locations]]&amp;Raw_data[[#This Row],[Looker2]]</f>
        <v>45292Garden OaksDetox</v>
      </c>
      <c r="AA3198" s="44" t="str">
        <f>IFERROR(VLOOKUP(Raw_data[[#This Row],[Description]],'LU Table'!$A$1:$B$50,2,0),"")</f>
        <v>Detox</v>
      </c>
      <c r="AB3198" s="44" t="str">
        <f>TRIM(MID(Raw_data[[#This Row],[Location]],LEN("Positive Recovery- ")+1,LEN(Raw_data[[#This Row],[Location]])))</f>
        <v>Garden Oaks</v>
      </c>
      <c r="AC3198" s="45">
        <f t="shared" si="50"/>
        <v>45292</v>
      </c>
      <c r="AD3198" s="44" t="str">
        <f>VLOOKUP(Raw_data[[#This Row],[Locations]]&amp;Raw_data[[#This Row],[Looker2]],Category!A:E,5,0)</f>
        <v>Company Owned</v>
      </c>
      <c r="AE3198" s="44" t="str">
        <f>Raw_data[[#This Row],[Locations]]&amp;Raw_data[[#This Row],[Looker2]]</f>
        <v>Garden OaksDetox</v>
      </c>
    </row>
    <row r="3199" spans="1:31">
      <c r="A3199" s="15">
        <v>45323</v>
      </c>
      <c r="B3199" s="15">
        <v>45321</v>
      </c>
      <c r="C3199" t="s">
        <v>9</v>
      </c>
      <c r="D3199">
        <v>209747</v>
      </c>
      <c r="E3199" t="s">
        <v>1162</v>
      </c>
      <c r="F3199" t="s">
        <v>307</v>
      </c>
      <c r="G3199" t="s">
        <v>452</v>
      </c>
      <c r="H3199" t="s">
        <v>151</v>
      </c>
      <c r="I3199" t="s">
        <v>232</v>
      </c>
      <c r="J3199" t="s">
        <v>17</v>
      </c>
      <c r="K3199" t="s">
        <v>107</v>
      </c>
      <c r="L3199" t="s">
        <v>130</v>
      </c>
      <c r="M3199">
        <v>1</v>
      </c>
      <c r="N3199" s="47">
        <v>500</v>
      </c>
      <c r="O3199" s="47">
        <v>0</v>
      </c>
      <c r="P3199" s="47">
        <v>0</v>
      </c>
      <c r="Q3199" s="47">
        <v>0</v>
      </c>
      <c r="R3199" s="47">
        <v>0</v>
      </c>
      <c r="S3199" s="47">
        <v>0</v>
      </c>
      <c r="T3199" s="47">
        <v>500</v>
      </c>
      <c r="U3199" s="47">
        <v>0</v>
      </c>
      <c r="V3199" t="s">
        <v>71</v>
      </c>
      <c r="W3199" t="s">
        <v>72</v>
      </c>
      <c r="X3199"/>
      <c r="Y3199" t="s">
        <v>240</v>
      </c>
      <c r="Z3199" s="43" t="str">
        <f>Raw_data[[#This Row],[Month]]&amp;Raw_data[[#This Row],[Locations]]&amp;Raw_data[[#This Row],[Looker2]]</f>
        <v>45292Dallas Ft WorthRTC</v>
      </c>
      <c r="AA3199" s="44" t="str">
        <f>IFERROR(VLOOKUP(Raw_data[[#This Row],[Description]],'LU Table'!$A$1:$B$50,2,0),"")</f>
        <v>RTC</v>
      </c>
      <c r="AB3199" s="44" t="str">
        <f>TRIM(MID(Raw_data[[#This Row],[Location]],LEN("Positive Recovery- ")+1,LEN(Raw_data[[#This Row],[Location]])))</f>
        <v>Dallas Ft Worth</v>
      </c>
      <c r="AC3199" s="45">
        <f t="shared" si="50"/>
        <v>45292</v>
      </c>
      <c r="AD3199" s="44" t="str">
        <f>VLOOKUP(Raw_data[[#This Row],[Locations]]&amp;Raw_data[[#This Row],[Looker2]],Category!A:E,5,0)</f>
        <v>Company Owned</v>
      </c>
      <c r="AE3199" s="44" t="str">
        <f>Raw_data[[#This Row],[Locations]]&amp;Raw_data[[#This Row],[Looker2]]</f>
        <v>Dallas Ft WorthRTC</v>
      </c>
    </row>
    <row r="3200" spans="1:31">
      <c r="A3200" s="15">
        <v>45323</v>
      </c>
      <c r="B3200" s="15">
        <v>45321</v>
      </c>
      <c r="C3200" t="s">
        <v>9</v>
      </c>
      <c r="D3200">
        <v>209748</v>
      </c>
      <c r="E3200" t="s">
        <v>999</v>
      </c>
      <c r="F3200" t="s">
        <v>1000</v>
      </c>
      <c r="G3200" t="s">
        <v>317</v>
      </c>
      <c r="H3200" t="s">
        <v>151</v>
      </c>
      <c r="I3200" t="s">
        <v>232</v>
      </c>
      <c r="J3200" t="s">
        <v>88</v>
      </c>
      <c r="K3200" t="s">
        <v>16</v>
      </c>
      <c r="L3200" t="s">
        <v>131</v>
      </c>
      <c r="M3200">
        <v>1</v>
      </c>
      <c r="N3200" s="47">
        <v>500</v>
      </c>
      <c r="O3200" s="47">
        <v>0</v>
      </c>
      <c r="P3200" s="47">
        <v>0</v>
      </c>
      <c r="Q3200" s="47">
        <v>0</v>
      </c>
      <c r="R3200" s="47">
        <v>0</v>
      </c>
      <c r="S3200" s="47">
        <v>500</v>
      </c>
      <c r="T3200" s="47">
        <v>450</v>
      </c>
      <c r="U3200" s="47">
        <v>450</v>
      </c>
      <c r="V3200" t="s">
        <v>71</v>
      </c>
      <c r="W3200" t="s">
        <v>72</v>
      </c>
      <c r="X3200"/>
      <c r="Y3200" t="s">
        <v>240</v>
      </c>
      <c r="Z3200" s="43" t="str">
        <f>Raw_data[[#This Row],[Month]]&amp;Raw_data[[#This Row],[Locations]]&amp;Raw_data[[#This Row],[Looker2]]</f>
        <v>45292Garden OaksRTC</v>
      </c>
      <c r="AA3200" s="44" t="str">
        <f>IFERROR(VLOOKUP(Raw_data[[#This Row],[Description]],'LU Table'!$A$1:$B$50,2,0),"")</f>
        <v>RTC</v>
      </c>
      <c r="AB3200" s="44" t="str">
        <f>TRIM(MID(Raw_data[[#This Row],[Location]],LEN("Positive Recovery- ")+1,LEN(Raw_data[[#This Row],[Location]])))</f>
        <v>Garden Oaks</v>
      </c>
      <c r="AC3200" s="45">
        <f t="shared" si="50"/>
        <v>45292</v>
      </c>
      <c r="AD3200" s="44" t="str">
        <f>VLOOKUP(Raw_data[[#This Row],[Locations]]&amp;Raw_data[[#This Row],[Looker2]],Category!A:E,5,0)</f>
        <v>Company Owned</v>
      </c>
      <c r="AE3200" s="44" t="str">
        <f>Raw_data[[#This Row],[Locations]]&amp;Raw_data[[#This Row],[Looker2]]</f>
        <v>Garden OaksRTC</v>
      </c>
    </row>
    <row r="3201" spans="1:31">
      <c r="A3201" s="15">
        <v>45323</v>
      </c>
      <c r="B3201" s="15">
        <v>45321</v>
      </c>
      <c r="C3201" t="s">
        <v>9</v>
      </c>
      <c r="D3201">
        <v>209749</v>
      </c>
      <c r="E3201" t="s">
        <v>1100</v>
      </c>
      <c r="F3201" t="s">
        <v>608</v>
      </c>
      <c r="G3201" t="s">
        <v>631</v>
      </c>
      <c r="H3201" t="s">
        <v>627</v>
      </c>
      <c r="I3201" t="s">
        <v>232</v>
      </c>
      <c r="J3201" t="s">
        <v>94</v>
      </c>
      <c r="K3201" t="s">
        <v>57</v>
      </c>
      <c r="L3201" t="s">
        <v>130</v>
      </c>
      <c r="M3201">
        <v>1</v>
      </c>
      <c r="N3201" s="47">
        <v>495</v>
      </c>
      <c r="O3201" s="47">
        <v>0</v>
      </c>
      <c r="P3201" s="47">
        <v>0</v>
      </c>
      <c r="Q3201" s="47">
        <v>0</v>
      </c>
      <c r="R3201" s="47">
        <v>0</v>
      </c>
      <c r="S3201" s="47">
        <v>495</v>
      </c>
      <c r="T3201" s="47">
        <v>445.5</v>
      </c>
      <c r="U3201" s="47">
        <v>445.5</v>
      </c>
      <c r="V3201" t="s">
        <v>71</v>
      </c>
      <c r="W3201" t="s">
        <v>72</v>
      </c>
      <c r="X3201"/>
      <c r="Y3201" t="s">
        <v>240</v>
      </c>
      <c r="Z3201" s="43" t="str">
        <f>Raw_data[[#This Row],[Month]]&amp;Raw_data[[#This Row],[Locations]]&amp;Raw_data[[#This Row],[Looker2]]</f>
        <v>45292Hill CountryRTC</v>
      </c>
      <c r="AA3201" s="44" t="str">
        <f>IFERROR(VLOOKUP(Raw_data[[#This Row],[Description]],'LU Table'!$A$1:$B$50,2,0),"")</f>
        <v>RTC</v>
      </c>
      <c r="AB3201" s="44" t="str">
        <f>TRIM(MID(Raw_data[[#This Row],[Location]],LEN("Positive Recovery- ")+1,LEN(Raw_data[[#This Row],[Location]])))</f>
        <v>Hill Country</v>
      </c>
      <c r="AC3201" s="45">
        <f t="shared" si="50"/>
        <v>45292</v>
      </c>
      <c r="AD3201" s="44" t="str">
        <f>VLOOKUP(Raw_data[[#This Row],[Locations]]&amp;Raw_data[[#This Row],[Looker2]],Category!A:E,5,0)</f>
        <v>Company Owned</v>
      </c>
      <c r="AE3201" s="44" t="str">
        <f>Raw_data[[#This Row],[Locations]]&amp;Raw_data[[#This Row],[Looker2]]</f>
        <v>Hill CountryRTC</v>
      </c>
    </row>
    <row r="3202" spans="1:31">
      <c r="A3202" s="15">
        <v>45323</v>
      </c>
      <c r="B3202" s="15">
        <v>45321</v>
      </c>
      <c r="C3202" t="s">
        <v>9</v>
      </c>
      <c r="D3202">
        <v>209750</v>
      </c>
      <c r="E3202" t="s">
        <v>1109</v>
      </c>
      <c r="F3202" t="s">
        <v>311</v>
      </c>
      <c r="G3202" t="s">
        <v>1110</v>
      </c>
      <c r="H3202" t="s">
        <v>151</v>
      </c>
      <c r="I3202" t="s">
        <v>232</v>
      </c>
      <c r="J3202" t="s">
        <v>17</v>
      </c>
      <c r="K3202" t="s">
        <v>57</v>
      </c>
      <c r="L3202" t="s">
        <v>130</v>
      </c>
      <c r="M3202">
        <v>1</v>
      </c>
      <c r="N3202" s="47">
        <v>518.75</v>
      </c>
      <c r="O3202" s="47">
        <v>0</v>
      </c>
      <c r="P3202" s="47">
        <v>0</v>
      </c>
      <c r="Q3202" s="47">
        <v>0</v>
      </c>
      <c r="R3202" s="47">
        <v>0</v>
      </c>
      <c r="S3202" s="47">
        <v>0</v>
      </c>
      <c r="T3202" s="47">
        <v>518.75</v>
      </c>
      <c r="U3202" s="47">
        <v>0</v>
      </c>
      <c r="V3202" t="s">
        <v>71</v>
      </c>
      <c r="W3202" t="s">
        <v>72</v>
      </c>
      <c r="X3202"/>
      <c r="Y3202" t="s">
        <v>240</v>
      </c>
      <c r="Z3202" s="43" t="str">
        <f>Raw_data[[#This Row],[Month]]&amp;Raw_data[[#This Row],[Locations]]&amp;Raw_data[[#This Row],[Looker2]]</f>
        <v>45292Hill CountryRTC</v>
      </c>
      <c r="AA3202" s="44" t="str">
        <f>IFERROR(VLOOKUP(Raw_data[[#This Row],[Description]],'LU Table'!$A$1:$B$50,2,0),"")</f>
        <v>RTC</v>
      </c>
      <c r="AB3202" s="44" t="str">
        <f>TRIM(MID(Raw_data[[#This Row],[Location]],LEN("Positive Recovery- ")+1,LEN(Raw_data[[#This Row],[Location]])))</f>
        <v>Hill Country</v>
      </c>
      <c r="AC3202" s="45">
        <f t="shared" si="50"/>
        <v>45292</v>
      </c>
      <c r="AD3202" s="44" t="str">
        <f>VLOOKUP(Raw_data[[#This Row],[Locations]]&amp;Raw_data[[#This Row],[Looker2]],Category!A:E,5,0)</f>
        <v>Company Owned</v>
      </c>
      <c r="AE3202" s="44" t="str">
        <f>Raw_data[[#This Row],[Locations]]&amp;Raw_data[[#This Row],[Looker2]]</f>
        <v>Hill CountryRTC</v>
      </c>
    </row>
    <row r="3203" spans="1:31">
      <c r="A3203" s="15">
        <v>45323</v>
      </c>
      <c r="B3203" s="15">
        <v>45321</v>
      </c>
      <c r="C3203" t="s">
        <v>9</v>
      </c>
      <c r="D3203">
        <v>209751</v>
      </c>
      <c r="E3203" t="s">
        <v>1072</v>
      </c>
      <c r="F3203" t="s">
        <v>321</v>
      </c>
      <c r="G3203" t="s">
        <v>1073</v>
      </c>
      <c r="H3203" t="s">
        <v>151</v>
      </c>
      <c r="I3203" t="s">
        <v>232</v>
      </c>
      <c r="J3203" t="s">
        <v>87</v>
      </c>
      <c r="K3203" t="s">
        <v>107</v>
      </c>
      <c r="L3203" t="s">
        <v>131</v>
      </c>
      <c r="M3203">
        <v>1</v>
      </c>
      <c r="N3203" s="47">
        <v>470</v>
      </c>
      <c r="O3203" s="47">
        <v>0</v>
      </c>
      <c r="P3203" s="47">
        <v>0</v>
      </c>
      <c r="Q3203" s="47">
        <v>0</v>
      </c>
      <c r="R3203" s="47">
        <v>0</v>
      </c>
      <c r="S3203" s="47">
        <v>470</v>
      </c>
      <c r="T3203" s="47">
        <v>423</v>
      </c>
      <c r="U3203" s="47">
        <v>423</v>
      </c>
      <c r="V3203" t="s">
        <v>71</v>
      </c>
      <c r="W3203" t="s">
        <v>72</v>
      </c>
      <c r="X3203"/>
      <c r="Y3203" t="s">
        <v>240</v>
      </c>
      <c r="Z3203" s="43" t="str">
        <f>Raw_data[[#This Row],[Month]]&amp;Raw_data[[#This Row],[Locations]]&amp;Raw_data[[#This Row],[Looker2]]</f>
        <v>45292Dallas Ft WorthRTC</v>
      </c>
      <c r="AA3203" s="44" t="str">
        <f>IFERROR(VLOOKUP(Raw_data[[#This Row],[Description]],'LU Table'!$A$1:$B$50,2,0),"")</f>
        <v>RTC</v>
      </c>
      <c r="AB3203" s="44" t="str">
        <f>TRIM(MID(Raw_data[[#This Row],[Location]],LEN("Positive Recovery- ")+1,LEN(Raw_data[[#This Row],[Location]])))</f>
        <v>Dallas Ft Worth</v>
      </c>
      <c r="AC3203" s="45">
        <f t="shared" si="50"/>
        <v>45292</v>
      </c>
      <c r="AD3203" s="44" t="str">
        <f>VLOOKUP(Raw_data[[#This Row],[Locations]]&amp;Raw_data[[#This Row],[Looker2]],Category!A:E,5,0)</f>
        <v>Company Owned</v>
      </c>
      <c r="AE3203" s="44" t="str">
        <f>Raw_data[[#This Row],[Locations]]&amp;Raw_data[[#This Row],[Looker2]]</f>
        <v>Dallas Ft WorthRTC</v>
      </c>
    </row>
    <row r="3204" spans="1:31">
      <c r="A3204" s="15">
        <v>45323</v>
      </c>
      <c r="B3204" s="15">
        <v>45321</v>
      </c>
      <c r="C3204" t="s">
        <v>9</v>
      </c>
      <c r="D3204">
        <v>209752</v>
      </c>
      <c r="E3204" t="s">
        <v>1163</v>
      </c>
      <c r="F3204" t="s">
        <v>1164</v>
      </c>
      <c r="G3204" t="s">
        <v>1165</v>
      </c>
      <c r="H3204" t="s">
        <v>151</v>
      </c>
      <c r="I3204" t="s">
        <v>232</v>
      </c>
      <c r="J3204" t="s">
        <v>89</v>
      </c>
      <c r="K3204" t="s">
        <v>16</v>
      </c>
      <c r="L3204" t="s">
        <v>130</v>
      </c>
      <c r="M3204">
        <v>1</v>
      </c>
      <c r="N3204" s="47">
        <v>425</v>
      </c>
      <c r="O3204" s="47">
        <v>0</v>
      </c>
      <c r="P3204" s="47">
        <v>0</v>
      </c>
      <c r="Q3204" s="47">
        <v>0</v>
      </c>
      <c r="R3204" s="47">
        <v>0</v>
      </c>
      <c r="S3204" s="47">
        <v>425</v>
      </c>
      <c r="T3204" s="47">
        <v>382.5</v>
      </c>
      <c r="U3204" s="47">
        <v>382.5</v>
      </c>
      <c r="V3204" t="s">
        <v>71</v>
      </c>
      <c r="W3204" t="s">
        <v>72</v>
      </c>
      <c r="X3204"/>
      <c r="Y3204" t="s">
        <v>240</v>
      </c>
      <c r="Z3204" s="43" t="str">
        <f>Raw_data[[#This Row],[Month]]&amp;Raw_data[[#This Row],[Locations]]&amp;Raw_data[[#This Row],[Looker2]]</f>
        <v>45292Garden OaksRTC</v>
      </c>
      <c r="AA3204" s="44" t="str">
        <f>IFERROR(VLOOKUP(Raw_data[[#This Row],[Description]],'LU Table'!$A$1:$B$50,2,0),"")</f>
        <v>RTC</v>
      </c>
      <c r="AB3204" s="44" t="str">
        <f>TRIM(MID(Raw_data[[#This Row],[Location]],LEN("Positive Recovery- ")+1,LEN(Raw_data[[#This Row],[Location]])))</f>
        <v>Garden Oaks</v>
      </c>
      <c r="AC3204" s="45">
        <f t="shared" si="50"/>
        <v>45292</v>
      </c>
      <c r="AD3204" s="44" t="str">
        <f>VLOOKUP(Raw_data[[#This Row],[Locations]]&amp;Raw_data[[#This Row],[Looker2]],Category!A:E,5,0)</f>
        <v>Company Owned</v>
      </c>
      <c r="AE3204" s="44" t="str">
        <f>Raw_data[[#This Row],[Locations]]&amp;Raw_data[[#This Row],[Looker2]]</f>
        <v>Garden OaksRTC</v>
      </c>
    </row>
    <row r="3205" spans="1:31">
      <c r="A3205" s="15">
        <v>45323</v>
      </c>
      <c r="B3205" s="15">
        <v>45321</v>
      </c>
      <c r="C3205" t="s">
        <v>9</v>
      </c>
      <c r="D3205">
        <v>209754</v>
      </c>
      <c r="E3205" t="s">
        <v>1108</v>
      </c>
      <c r="F3205" t="s">
        <v>349</v>
      </c>
      <c r="G3205" t="s">
        <v>490</v>
      </c>
      <c r="H3205" t="s">
        <v>151</v>
      </c>
      <c r="I3205" t="s">
        <v>232</v>
      </c>
      <c r="J3205" t="s">
        <v>89</v>
      </c>
      <c r="K3205" t="s">
        <v>16</v>
      </c>
      <c r="L3205" t="s">
        <v>131</v>
      </c>
      <c r="M3205">
        <v>1</v>
      </c>
      <c r="N3205" s="47">
        <v>425</v>
      </c>
      <c r="O3205" s="47">
        <v>0</v>
      </c>
      <c r="P3205" s="47">
        <v>0</v>
      </c>
      <c r="Q3205" s="47">
        <v>0</v>
      </c>
      <c r="R3205" s="47">
        <v>0</v>
      </c>
      <c r="S3205" s="47">
        <v>425</v>
      </c>
      <c r="T3205" s="47">
        <v>382.5</v>
      </c>
      <c r="U3205" s="47">
        <v>382.5</v>
      </c>
      <c r="V3205" t="s">
        <v>71</v>
      </c>
      <c r="W3205" t="s">
        <v>72</v>
      </c>
      <c r="X3205"/>
      <c r="Y3205" t="s">
        <v>240</v>
      </c>
      <c r="Z3205" s="43" t="str">
        <f>Raw_data[[#This Row],[Month]]&amp;Raw_data[[#This Row],[Locations]]&amp;Raw_data[[#This Row],[Looker2]]</f>
        <v>45292Garden OaksRTC</v>
      </c>
      <c r="AA3205" s="44" t="str">
        <f>IFERROR(VLOOKUP(Raw_data[[#This Row],[Description]],'LU Table'!$A$1:$B$50,2,0),"")</f>
        <v>RTC</v>
      </c>
      <c r="AB3205" s="44" t="str">
        <f>TRIM(MID(Raw_data[[#This Row],[Location]],LEN("Positive Recovery- ")+1,LEN(Raw_data[[#This Row],[Location]])))</f>
        <v>Garden Oaks</v>
      </c>
      <c r="AC3205" s="45">
        <f t="shared" si="50"/>
        <v>45292</v>
      </c>
      <c r="AD3205" s="44" t="str">
        <f>VLOOKUP(Raw_data[[#This Row],[Locations]]&amp;Raw_data[[#This Row],[Looker2]],Category!A:E,5,0)</f>
        <v>Company Owned</v>
      </c>
      <c r="AE3205" s="44" t="str">
        <f>Raw_data[[#This Row],[Locations]]&amp;Raw_data[[#This Row],[Looker2]]</f>
        <v>Garden OaksRTC</v>
      </c>
    </row>
    <row r="3206" spans="1:31">
      <c r="A3206" s="15">
        <v>45323</v>
      </c>
      <c r="B3206" s="15">
        <v>45321</v>
      </c>
      <c r="C3206" t="s">
        <v>9</v>
      </c>
      <c r="D3206">
        <v>209755</v>
      </c>
      <c r="E3206" t="s">
        <v>1004</v>
      </c>
      <c r="F3206" t="s">
        <v>324</v>
      </c>
      <c r="G3206" t="s">
        <v>1005</v>
      </c>
      <c r="H3206" t="s">
        <v>151</v>
      </c>
      <c r="I3206" t="s">
        <v>232</v>
      </c>
      <c r="J3206" t="s">
        <v>806</v>
      </c>
      <c r="K3206" t="s">
        <v>16</v>
      </c>
      <c r="L3206" t="s">
        <v>130</v>
      </c>
      <c r="M3206">
        <v>1</v>
      </c>
      <c r="N3206" s="47">
        <v>470</v>
      </c>
      <c r="O3206" s="47">
        <v>0</v>
      </c>
      <c r="P3206" s="47">
        <v>0</v>
      </c>
      <c r="Q3206" s="47">
        <v>0</v>
      </c>
      <c r="R3206" s="47">
        <v>0</v>
      </c>
      <c r="S3206" s="47">
        <v>470</v>
      </c>
      <c r="T3206" s="47">
        <v>423</v>
      </c>
      <c r="U3206" s="47">
        <v>423</v>
      </c>
      <c r="V3206" t="s">
        <v>71</v>
      </c>
      <c r="W3206" t="s">
        <v>72</v>
      </c>
      <c r="X3206"/>
      <c r="Y3206" t="s">
        <v>240</v>
      </c>
      <c r="Z3206" s="43" t="str">
        <f>Raw_data[[#This Row],[Month]]&amp;Raw_data[[#This Row],[Locations]]&amp;Raw_data[[#This Row],[Looker2]]</f>
        <v>45292Garden OaksRTC</v>
      </c>
      <c r="AA3206" s="44" t="str">
        <f>IFERROR(VLOOKUP(Raw_data[[#This Row],[Description]],'LU Table'!$A$1:$B$50,2,0),"")</f>
        <v>RTC</v>
      </c>
      <c r="AB3206" s="44" t="str">
        <f>TRIM(MID(Raw_data[[#This Row],[Location]],LEN("Positive Recovery- ")+1,LEN(Raw_data[[#This Row],[Location]])))</f>
        <v>Garden Oaks</v>
      </c>
      <c r="AC3206" s="45">
        <f t="shared" si="50"/>
        <v>45292</v>
      </c>
      <c r="AD3206" s="44" t="str">
        <f>VLOOKUP(Raw_data[[#This Row],[Locations]]&amp;Raw_data[[#This Row],[Looker2]],Category!A:E,5,0)</f>
        <v>Company Owned</v>
      </c>
      <c r="AE3206" s="44" t="str">
        <f>Raw_data[[#This Row],[Locations]]&amp;Raw_data[[#This Row],[Looker2]]</f>
        <v>Garden OaksRTC</v>
      </c>
    </row>
    <row r="3207" spans="1:31">
      <c r="A3207" s="15">
        <v>45323</v>
      </c>
      <c r="B3207" s="15">
        <v>45321</v>
      </c>
      <c r="C3207" t="s">
        <v>9</v>
      </c>
      <c r="D3207">
        <v>209756</v>
      </c>
      <c r="E3207" t="s">
        <v>1125</v>
      </c>
      <c r="F3207" t="s">
        <v>255</v>
      </c>
      <c r="G3207" t="s">
        <v>539</v>
      </c>
      <c r="H3207" t="s">
        <v>151</v>
      </c>
      <c r="I3207" t="s">
        <v>232</v>
      </c>
      <c r="J3207" t="s">
        <v>17</v>
      </c>
      <c r="K3207" t="s">
        <v>107</v>
      </c>
      <c r="L3207" t="s">
        <v>131</v>
      </c>
      <c r="M3207">
        <v>1</v>
      </c>
      <c r="N3207" s="47">
        <v>500</v>
      </c>
      <c r="O3207" s="47">
        <v>0</v>
      </c>
      <c r="P3207" s="47">
        <v>0</v>
      </c>
      <c r="Q3207" s="47">
        <v>0</v>
      </c>
      <c r="R3207" s="47">
        <v>0</v>
      </c>
      <c r="S3207" s="47">
        <v>0</v>
      </c>
      <c r="T3207" s="47">
        <v>500</v>
      </c>
      <c r="U3207" s="47">
        <v>0</v>
      </c>
      <c r="V3207" t="s">
        <v>71</v>
      </c>
      <c r="W3207" t="s">
        <v>72</v>
      </c>
      <c r="X3207"/>
      <c r="Y3207" t="s">
        <v>240</v>
      </c>
      <c r="Z3207" s="43" t="str">
        <f>Raw_data[[#This Row],[Month]]&amp;Raw_data[[#This Row],[Locations]]&amp;Raw_data[[#This Row],[Looker2]]</f>
        <v>45292Dallas Ft WorthRTC</v>
      </c>
      <c r="AA3207" s="44" t="str">
        <f>IFERROR(VLOOKUP(Raw_data[[#This Row],[Description]],'LU Table'!$A$1:$B$50,2,0),"")</f>
        <v>RTC</v>
      </c>
      <c r="AB3207" s="44" t="str">
        <f>TRIM(MID(Raw_data[[#This Row],[Location]],LEN("Positive Recovery- ")+1,LEN(Raw_data[[#This Row],[Location]])))</f>
        <v>Dallas Ft Worth</v>
      </c>
      <c r="AC3207" s="45">
        <f t="shared" si="50"/>
        <v>45292</v>
      </c>
      <c r="AD3207" s="44" t="str">
        <f>VLOOKUP(Raw_data[[#This Row],[Locations]]&amp;Raw_data[[#This Row],[Looker2]],Category!A:E,5,0)</f>
        <v>Company Owned</v>
      </c>
      <c r="AE3207" s="44" t="str">
        <f>Raw_data[[#This Row],[Locations]]&amp;Raw_data[[#This Row],[Looker2]]</f>
        <v>Dallas Ft WorthRTC</v>
      </c>
    </row>
    <row r="3208" spans="1:31">
      <c r="A3208" s="15">
        <v>45323</v>
      </c>
      <c r="B3208" s="15">
        <v>45321</v>
      </c>
      <c r="C3208" t="s">
        <v>9</v>
      </c>
      <c r="D3208">
        <v>209757</v>
      </c>
      <c r="E3208" t="s">
        <v>1129</v>
      </c>
      <c r="F3208" t="s">
        <v>284</v>
      </c>
      <c r="G3208" t="s">
        <v>1130</v>
      </c>
      <c r="H3208" t="s">
        <v>151</v>
      </c>
      <c r="I3208" t="s">
        <v>232</v>
      </c>
      <c r="J3208" t="s">
        <v>103</v>
      </c>
      <c r="K3208" t="s">
        <v>57</v>
      </c>
      <c r="L3208" t="s">
        <v>131</v>
      </c>
      <c r="M3208">
        <v>1</v>
      </c>
      <c r="N3208" s="47">
        <v>500</v>
      </c>
      <c r="O3208" s="47">
        <v>0</v>
      </c>
      <c r="P3208" s="47">
        <v>0</v>
      </c>
      <c r="Q3208" s="47">
        <v>0</v>
      </c>
      <c r="R3208" s="47">
        <v>0</v>
      </c>
      <c r="S3208" s="47">
        <v>0</v>
      </c>
      <c r="T3208" s="47">
        <v>450</v>
      </c>
      <c r="U3208" s="47">
        <v>-50</v>
      </c>
      <c r="V3208" t="s">
        <v>71</v>
      </c>
      <c r="W3208" t="s">
        <v>72</v>
      </c>
      <c r="X3208"/>
      <c r="Y3208" t="s">
        <v>240</v>
      </c>
      <c r="Z3208" s="43" t="str">
        <f>Raw_data[[#This Row],[Month]]&amp;Raw_data[[#This Row],[Locations]]&amp;Raw_data[[#This Row],[Looker2]]</f>
        <v>45292Hill CountryRTC</v>
      </c>
      <c r="AA3208" s="44" t="str">
        <f>IFERROR(VLOOKUP(Raw_data[[#This Row],[Description]],'LU Table'!$A$1:$B$50,2,0),"")</f>
        <v>RTC</v>
      </c>
      <c r="AB3208" s="44" t="str">
        <f>TRIM(MID(Raw_data[[#This Row],[Location]],LEN("Positive Recovery- ")+1,LEN(Raw_data[[#This Row],[Location]])))</f>
        <v>Hill Country</v>
      </c>
      <c r="AC3208" s="45">
        <f t="shared" si="50"/>
        <v>45292</v>
      </c>
      <c r="AD3208" s="44" t="str">
        <f>VLOOKUP(Raw_data[[#This Row],[Locations]]&amp;Raw_data[[#This Row],[Looker2]],Category!A:E,5,0)</f>
        <v>Company Owned</v>
      </c>
      <c r="AE3208" s="44" t="str">
        <f>Raw_data[[#This Row],[Locations]]&amp;Raw_data[[#This Row],[Looker2]]</f>
        <v>Hill CountryRTC</v>
      </c>
    </row>
    <row r="3209" spans="1:31">
      <c r="A3209" s="15">
        <v>45323</v>
      </c>
      <c r="B3209" s="15">
        <v>45321</v>
      </c>
      <c r="C3209" t="s">
        <v>9</v>
      </c>
      <c r="D3209">
        <v>209758</v>
      </c>
      <c r="E3209" t="s">
        <v>1176</v>
      </c>
      <c r="F3209" t="s">
        <v>1177</v>
      </c>
      <c r="G3209" t="s">
        <v>1178</v>
      </c>
      <c r="H3209" t="s">
        <v>154</v>
      </c>
      <c r="I3209" t="s">
        <v>232</v>
      </c>
      <c r="J3209" t="s">
        <v>93</v>
      </c>
      <c r="K3209" t="s">
        <v>107</v>
      </c>
      <c r="L3209" t="s">
        <v>131</v>
      </c>
      <c r="M3209">
        <v>1</v>
      </c>
      <c r="N3209" s="47">
        <v>530</v>
      </c>
      <c r="O3209" s="47">
        <v>0</v>
      </c>
      <c r="P3209" s="47">
        <v>0</v>
      </c>
      <c r="Q3209" s="47">
        <v>0</v>
      </c>
      <c r="R3209" s="47">
        <v>0</v>
      </c>
      <c r="S3209" s="47">
        <v>530</v>
      </c>
      <c r="T3209" s="47">
        <v>477</v>
      </c>
      <c r="U3209" s="47">
        <v>477</v>
      </c>
      <c r="V3209" t="s">
        <v>71</v>
      </c>
      <c r="W3209" t="s">
        <v>72</v>
      </c>
      <c r="X3209"/>
      <c r="Y3209" t="s">
        <v>240</v>
      </c>
      <c r="Z3209" s="43" t="str">
        <f>Raw_data[[#This Row],[Month]]&amp;Raw_data[[#This Row],[Locations]]&amp;Raw_data[[#This Row],[Looker2]]</f>
        <v>45292Dallas Ft WorthRTC</v>
      </c>
      <c r="AA3209" s="44" t="str">
        <f>IFERROR(VLOOKUP(Raw_data[[#This Row],[Description]],'LU Table'!$A$1:$B$50,2,0),"")</f>
        <v>RTC</v>
      </c>
      <c r="AB3209" s="44" t="str">
        <f>TRIM(MID(Raw_data[[#This Row],[Location]],LEN("Positive Recovery- ")+1,LEN(Raw_data[[#This Row],[Location]])))</f>
        <v>Dallas Ft Worth</v>
      </c>
      <c r="AC3209" s="45">
        <f t="shared" si="50"/>
        <v>45292</v>
      </c>
      <c r="AD3209" s="44" t="str">
        <f>VLOOKUP(Raw_data[[#This Row],[Locations]]&amp;Raw_data[[#This Row],[Looker2]],Category!A:E,5,0)</f>
        <v>Company Owned</v>
      </c>
      <c r="AE3209" s="44" t="str">
        <f>Raw_data[[#This Row],[Locations]]&amp;Raw_data[[#This Row],[Looker2]]</f>
        <v>Dallas Ft WorthRTC</v>
      </c>
    </row>
    <row r="3210" spans="1:31">
      <c r="A3210" s="15">
        <v>45323</v>
      </c>
      <c r="B3210" s="15">
        <v>45321</v>
      </c>
      <c r="C3210" t="s">
        <v>9</v>
      </c>
      <c r="D3210">
        <v>209759</v>
      </c>
      <c r="E3210" t="s">
        <v>963</v>
      </c>
      <c r="F3210" t="s">
        <v>964</v>
      </c>
      <c r="G3210" t="s">
        <v>965</v>
      </c>
      <c r="H3210" t="s">
        <v>151</v>
      </c>
      <c r="I3210" t="s">
        <v>232</v>
      </c>
      <c r="J3210" t="s">
        <v>87</v>
      </c>
      <c r="K3210" t="s">
        <v>16</v>
      </c>
      <c r="L3210" t="s">
        <v>130</v>
      </c>
      <c r="M3210">
        <v>1</v>
      </c>
      <c r="N3210" s="47">
        <v>470</v>
      </c>
      <c r="O3210" s="47">
        <v>0</v>
      </c>
      <c r="P3210" s="47">
        <v>0</v>
      </c>
      <c r="Q3210" s="47">
        <v>0</v>
      </c>
      <c r="R3210" s="47">
        <v>0</v>
      </c>
      <c r="S3210" s="47">
        <v>470</v>
      </c>
      <c r="T3210" s="47">
        <v>423</v>
      </c>
      <c r="U3210" s="47">
        <v>423</v>
      </c>
      <c r="V3210" t="s">
        <v>71</v>
      </c>
      <c r="W3210" t="s">
        <v>72</v>
      </c>
      <c r="X3210"/>
      <c r="Y3210" t="s">
        <v>240</v>
      </c>
      <c r="Z3210" s="43" t="str">
        <f>Raw_data[[#This Row],[Month]]&amp;Raw_data[[#This Row],[Locations]]&amp;Raw_data[[#This Row],[Looker2]]</f>
        <v>45292Garden OaksRTC</v>
      </c>
      <c r="AA3210" s="44" t="str">
        <f>IFERROR(VLOOKUP(Raw_data[[#This Row],[Description]],'LU Table'!$A$1:$B$50,2,0),"")</f>
        <v>RTC</v>
      </c>
      <c r="AB3210" s="44" t="str">
        <f>TRIM(MID(Raw_data[[#This Row],[Location]],LEN("Positive Recovery- ")+1,LEN(Raw_data[[#This Row],[Location]])))</f>
        <v>Garden Oaks</v>
      </c>
      <c r="AC3210" s="45">
        <f t="shared" si="50"/>
        <v>45292</v>
      </c>
      <c r="AD3210" s="44" t="str">
        <f>VLOOKUP(Raw_data[[#This Row],[Locations]]&amp;Raw_data[[#This Row],[Looker2]],Category!A:E,5,0)</f>
        <v>Company Owned</v>
      </c>
      <c r="AE3210" s="44" t="str">
        <f>Raw_data[[#This Row],[Locations]]&amp;Raw_data[[#This Row],[Looker2]]</f>
        <v>Garden OaksRTC</v>
      </c>
    </row>
    <row r="3211" spans="1:31">
      <c r="A3211" s="15">
        <v>45323</v>
      </c>
      <c r="B3211" s="15">
        <v>45321</v>
      </c>
      <c r="C3211" t="s">
        <v>9</v>
      </c>
      <c r="D3211">
        <v>209760</v>
      </c>
      <c r="E3211" t="s">
        <v>598</v>
      </c>
      <c r="F3211" t="s">
        <v>363</v>
      </c>
      <c r="G3211" t="s">
        <v>599</v>
      </c>
      <c r="H3211" t="s">
        <v>154</v>
      </c>
      <c r="I3211" t="s">
        <v>232</v>
      </c>
      <c r="J3211" t="s">
        <v>93</v>
      </c>
      <c r="K3211" t="s">
        <v>107</v>
      </c>
      <c r="L3211" t="s">
        <v>131</v>
      </c>
      <c r="M3211">
        <v>1</v>
      </c>
      <c r="N3211" s="47">
        <v>530</v>
      </c>
      <c r="O3211" s="47">
        <v>0</v>
      </c>
      <c r="P3211" s="47">
        <v>0</v>
      </c>
      <c r="Q3211" s="47">
        <v>0</v>
      </c>
      <c r="R3211" s="47">
        <v>0</v>
      </c>
      <c r="S3211" s="47">
        <v>0</v>
      </c>
      <c r="T3211" s="47">
        <v>477</v>
      </c>
      <c r="U3211" s="47">
        <v>-53</v>
      </c>
      <c r="V3211" t="s">
        <v>71</v>
      </c>
      <c r="W3211" t="s">
        <v>72</v>
      </c>
      <c r="X3211"/>
      <c r="Y3211" t="s">
        <v>240</v>
      </c>
      <c r="Z3211" s="43" t="str">
        <f>Raw_data[[#This Row],[Month]]&amp;Raw_data[[#This Row],[Locations]]&amp;Raw_data[[#This Row],[Looker2]]</f>
        <v>45292Dallas Ft WorthRTC</v>
      </c>
      <c r="AA3211" s="44" t="str">
        <f>IFERROR(VLOOKUP(Raw_data[[#This Row],[Description]],'LU Table'!$A$1:$B$50,2,0),"")</f>
        <v>RTC</v>
      </c>
      <c r="AB3211" s="44" t="str">
        <f>TRIM(MID(Raw_data[[#This Row],[Location]],LEN("Positive Recovery- ")+1,LEN(Raw_data[[#This Row],[Location]])))</f>
        <v>Dallas Ft Worth</v>
      </c>
      <c r="AC3211" s="45">
        <f t="shared" si="50"/>
        <v>45292</v>
      </c>
      <c r="AD3211" s="44" t="str">
        <f>VLOOKUP(Raw_data[[#This Row],[Locations]]&amp;Raw_data[[#This Row],[Looker2]],Category!A:E,5,0)</f>
        <v>Company Owned</v>
      </c>
      <c r="AE3211" s="44" t="str">
        <f>Raw_data[[#This Row],[Locations]]&amp;Raw_data[[#This Row],[Looker2]]</f>
        <v>Dallas Ft WorthRTC</v>
      </c>
    </row>
    <row r="3212" spans="1:31">
      <c r="A3212" s="15">
        <v>45323</v>
      </c>
      <c r="B3212" s="15">
        <v>45321</v>
      </c>
      <c r="C3212" t="s">
        <v>9</v>
      </c>
      <c r="D3212">
        <v>209761</v>
      </c>
      <c r="E3212" t="s">
        <v>1058</v>
      </c>
      <c r="F3212" t="s">
        <v>1059</v>
      </c>
      <c r="G3212" t="s">
        <v>1060</v>
      </c>
      <c r="H3212" t="s">
        <v>151</v>
      </c>
      <c r="I3212" t="s">
        <v>232</v>
      </c>
      <c r="J3212" t="s">
        <v>89</v>
      </c>
      <c r="K3212" t="s">
        <v>16</v>
      </c>
      <c r="L3212" t="s">
        <v>131</v>
      </c>
      <c r="M3212">
        <v>1</v>
      </c>
      <c r="N3212" s="47">
        <v>425</v>
      </c>
      <c r="O3212" s="47">
        <v>0</v>
      </c>
      <c r="P3212" s="47">
        <v>0</v>
      </c>
      <c r="Q3212" s="47">
        <v>0</v>
      </c>
      <c r="R3212" s="47">
        <v>0</v>
      </c>
      <c r="S3212" s="47">
        <v>425</v>
      </c>
      <c r="T3212" s="47">
        <v>382.5</v>
      </c>
      <c r="U3212" s="47">
        <v>382.5</v>
      </c>
      <c r="V3212" t="s">
        <v>71</v>
      </c>
      <c r="W3212" t="s">
        <v>72</v>
      </c>
      <c r="X3212"/>
      <c r="Y3212" t="s">
        <v>240</v>
      </c>
      <c r="Z3212" s="43" t="str">
        <f>Raw_data[[#This Row],[Month]]&amp;Raw_data[[#This Row],[Locations]]&amp;Raw_data[[#This Row],[Looker2]]</f>
        <v>45292Garden OaksRTC</v>
      </c>
      <c r="AA3212" s="44" t="str">
        <f>IFERROR(VLOOKUP(Raw_data[[#This Row],[Description]],'LU Table'!$A$1:$B$50,2,0),"")</f>
        <v>RTC</v>
      </c>
      <c r="AB3212" s="44" t="str">
        <f>TRIM(MID(Raw_data[[#This Row],[Location]],LEN("Positive Recovery- ")+1,LEN(Raw_data[[#This Row],[Location]])))</f>
        <v>Garden Oaks</v>
      </c>
      <c r="AC3212" s="45">
        <f t="shared" si="50"/>
        <v>45292</v>
      </c>
      <c r="AD3212" s="44" t="str">
        <f>VLOOKUP(Raw_data[[#This Row],[Locations]]&amp;Raw_data[[#This Row],[Looker2]],Category!A:E,5,0)</f>
        <v>Company Owned</v>
      </c>
      <c r="AE3212" s="44" t="str">
        <f>Raw_data[[#This Row],[Locations]]&amp;Raw_data[[#This Row],[Looker2]]</f>
        <v>Garden OaksRTC</v>
      </c>
    </row>
    <row r="3213" spans="1:31">
      <c r="A3213" s="15">
        <v>45323</v>
      </c>
      <c r="B3213" s="15">
        <v>45321</v>
      </c>
      <c r="C3213" t="s">
        <v>9</v>
      </c>
      <c r="D3213">
        <v>209762</v>
      </c>
      <c r="E3213" t="s">
        <v>1003</v>
      </c>
      <c r="F3213" t="s">
        <v>491</v>
      </c>
      <c r="G3213" t="s">
        <v>393</v>
      </c>
      <c r="H3213" t="s">
        <v>151</v>
      </c>
      <c r="I3213" t="s">
        <v>232</v>
      </c>
      <c r="J3213" t="s">
        <v>87</v>
      </c>
      <c r="K3213" t="s">
        <v>107</v>
      </c>
      <c r="L3213" t="s">
        <v>130</v>
      </c>
      <c r="M3213">
        <v>1</v>
      </c>
      <c r="N3213" s="47">
        <v>470</v>
      </c>
      <c r="O3213" s="47">
        <v>0</v>
      </c>
      <c r="P3213" s="47">
        <v>0</v>
      </c>
      <c r="Q3213" s="47">
        <v>0</v>
      </c>
      <c r="R3213" s="47">
        <v>0</v>
      </c>
      <c r="S3213" s="47">
        <v>470</v>
      </c>
      <c r="T3213" s="47">
        <v>423</v>
      </c>
      <c r="U3213" s="47">
        <v>423</v>
      </c>
      <c r="V3213" t="s">
        <v>71</v>
      </c>
      <c r="W3213" t="s">
        <v>72</v>
      </c>
      <c r="X3213"/>
      <c r="Y3213" t="s">
        <v>240</v>
      </c>
      <c r="Z3213" s="43" t="str">
        <f>Raw_data[[#This Row],[Month]]&amp;Raw_data[[#This Row],[Locations]]&amp;Raw_data[[#This Row],[Looker2]]</f>
        <v>45292Dallas Ft WorthRTC</v>
      </c>
      <c r="AA3213" s="44" t="str">
        <f>IFERROR(VLOOKUP(Raw_data[[#This Row],[Description]],'LU Table'!$A$1:$B$50,2,0),"")</f>
        <v>RTC</v>
      </c>
      <c r="AB3213" s="44" t="str">
        <f>TRIM(MID(Raw_data[[#This Row],[Location]],LEN("Positive Recovery- ")+1,LEN(Raw_data[[#This Row],[Location]])))</f>
        <v>Dallas Ft Worth</v>
      </c>
      <c r="AC3213" s="45">
        <f t="shared" si="50"/>
        <v>45292</v>
      </c>
      <c r="AD3213" s="44" t="str">
        <f>VLOOKUP(Raw_data[[#This Row],[Locations]]&amp;Raw_data[[#This Row],[Looker2]],Category!A:E,5,0)</f>
        <v>Company Owned</v>
      </c>
      <c r="AE3213" s="44" t="str">
        <f>Raw_data[[#This Row],[Locations]]&amp;Raw_data[[#This Row],[Looker2]]</f>
        <v>Dallas Ft WorthRTC</v>
      </c>
    </row>
    <row r="3214" spans="1:31">
      <c r="A3214" s="15">
        <v>45323</v>
      </c>
      <c r="B3214" s="15">
        <v>45321</v>
      </c>
      <c r="C3214" t="s">
        <v>9</v>
      </c>
      <c r="D3214">
        <v>209763</v>
      </c>
      <c r="E3214" t="s">
        <v>1179</v>
      </c>
      <c r="F3214" t="s">
        <v>1180</v>
      </c>
      <c r="G3214" t="s">
        <v>1181</v>
      </c>
      <c r="H3214" t="s">
        <v>151</v>
      </c>
      <c r="I3214" t="s">
        <v>232</v>
      </c>
      <c r="J3214" t="s">
        <v>88</v>
      </c>
      <c r="K3214" t="s">
        <v>16</v>
      </c>
      <c r="L3214" t="s">
        <v>130</v>
      </c>
      <c r="M3214">
        <v>1</v>
      </c>
      <c r="N3214" s="47">
        <v>500</v>
      </c>
      <c r="O3214" s="47">
        <v>0</v>
      </c>
      <c r="P3214" s="47">
        <v>0</v>
      </c>
      <c r="Q3214" s="47">
        <v>0</v>
      </c>
      <c r="R3214" s="47">
        <v>0</v>
      </c>
      <c r="S3214" s="47">
        <v>500</v>
      </c>
      <c r="T3214" s="47">
        <v>450</v>
      </c>
      <c r="U3214" s="47">
        <v>450</v>
      </c>
      <c r="V3214" t="s">
        <v>71</v>
      </c>
      <c r="W3214" t="s">
        <v>72</v>
      </c>
      <c r="X3214"/>
      <c r="Y3214" t="s">
        <v>240</v>
      </c>
      <c r="Z3214" s="43" t="str">
        <f>Raw_data[[#This Row],[Month]]&amp;Raw_data[[#This Row],[Locations]]&amp;Raw_data[[#This Row],[Looker2]]</f>
        <v>45292Garden OaksRTC</v>
      </c>
      <c r="AA3214" s="44" t="str">
        <f>IFERROR(VLOOKUP(Raw_data[[#This Row],[Description]],'LU Table'!$A$1:$B$50,2,0),"")</f>
        <v>RTC</v>
      </c>
      <c r="AB3214" s="44" t="str">
        <f>TRIM(MID(Raw_data[[#This Row],[Location]],LEN("Positive Recovery- ")+1,LEN(Raw_data[[#This Row],[Location]])))</f>
        <v>Garden Oaks</v>
      </c>
      <c r="AC3214" s="45">
        <f t="shared" si="50"/>
        <v>45292</v>
      </c>
      <c r="AD3214" s="44" t="str">
        <f>VLOOKUP(Raw_data[[#This Row],[Locations]]&amp;Raw_data[[#This Row],[Looker2]],Category!A:E,5,0)</f>
        <v>Company Owned</v>
      </c>
      <c r="AE3214" s="44" t="str">
        <f>Raw_data[[#This Row],[Locations]]&amp;Raw_data[[#This Row],[Looker2]]</f>
        <v>Garden OaksRTC</v>
      </c>
    </row>
    <row r="3215" spans="1:31">
      <c r="A3215" s="15">
        <v>45323</v>
      </c>
      <c r="B3215" s="15">
        <v>45321</v>
      </c>
      <c r="C3215" t="s">
        <v>9</v>
      </c>
      <c r="D3215">
        <v>209764</v>
      </c>
      <c r="E3215" t="s">
        <v>1192</v>
      </c>
      <c r="F3215" t="s">
        <v>330</v>
      </c>
      <c r="G3215" t="s">
        <v>488</v>
      </c>
      <c r="H3215" t="s">
        <v>151</v>
      </c>
      <c r="I3215" t="s">
        <v>232</v>
      </c>
      <c r="J3215" t="s">
        <v>17</v>
      </c>
      <c r="K3215" t="s">
        <v>16</v>
      </c>
      <c r="L3215" t="s">
        <v>130</v>
      </c>
      <c r="M3215">
        <v>1</v>
      </c>
      <c r="N3215" s="47">
        <v>400</v>
      </c>
      <c r="O3215" s="47">
        <v>0</v>
      </c>
      <c r="P3215" s="47">
        <v>0</v>
      </c>
      <c r="Q3215" s="47">
        <v>0</v>
      </c>
      <c r="R3215" s="47">
        <v>0</v>
      </c>
      <c r="S3215" s="47">
        <v>0</v>
      </c>
      <c r="T3215" s="47">
        <v>400</v>
      </c>
      <c r="U3215" s="47">
        <v>0</v>
      </c>
      <c r="V3215" t="s">
        <v>71</v>
      </c>
      <c r="W3215" t="s">
        <v>72</v>
      </c>
      <c r="X3215"/>
      <c r="Y3215" t="s">
        <v>240</v>
      </c>
      <c r="Z3215" s="43" t="str">
        <f>Raw_data[[#This Row],[Month]]&amp;Raw_data[[#This Row],[Locations]]&amp;Raw_data[[#This Row],[Looker2]]</f>
        <v>45292Garden OaksRTC</v>
      </c>
      <c r="AA3215" s="44" t="str">
        <f>IFERROR(VLOOKUP(Raw_data[[#This Row],[Description]],'LU Table'!$A$1:$B$50,2,0),"")</f>
        <v>RTC</v>
      </c>
      <c r="AB3215" s="44" t="str">
        <f>TRIM(MID(Raw_data[[#This Row],[Location]],LEN("Positive Recovery- ")+1,LEN(Raw_data[[#This Row],[Location]])))</f>
        <v>Garden Oaks</v>
      </c>
      <c r="AC3215" s="45">
        <f t="shared" si="50"/>
        <v>45292</v>
      </c>
      <c r="AD3215" s="44" t="str">
        <f>VLOOKUP(Raw_data[[#This Row],[Locations]]&amp;Raw_data[[#This Row],[Looker2]],Category!A:E,5,0)</f>
        <v>Company Owned</v>
      </c>
      <c r="AE3215" s="44" t="str">
        <f>Raw_data[[#This Row],[Locations]]&amp;Raw_data[[#This Row],[Looker2]]</f>
        <v>Garden OaksRTC</v>
      </c>
    </row>
    <row r="3216" spans="1:31">
      <c r="A3216" s="15">
        <v>45323</v>
      </c>
      <c r="B3216" s="15">
        <v>45321</v>
      </c>
      <c r="C3216" t="s">
        <v>9</v>
      </c>
      <c r="D3216">
        <v>209765</v>
      </c>
      <c r="E3216" t="s">
        <v>1098</v>
      </c>
      <c r="F3216" t="s">
        <v>464</v>
      </c>
      <c r="G3216" t="s">
        <v>1099</v>
      </c>
      <c r="H3216" t="s">
        <v>151</v>
      </c>
      <c r="I3216" t="s">
        <v>232</v>
      </c>
      <c r="J3216" t="s">
        <v>88</v>
      </c>
      <c r="K3216" t="s">
        <v>107</v>
      </c>
      <c r="L3216" t="s">
        <v>131</v>
      </c>
      <c r="M3216">
        <v>1</v>
      </c>
      <c r="N3216" s="47">
        <v>500</v>
      </c>
      <c r="O3216" s="47">
        <v>0</v>
      </c>
      <c r="P3216" s="47">
        <v>0</v>
      </c>
      <c r="Q3216" s="47">
        <v>0</v>
      </c>
      <c r="R3216" s="47">
        <v>0</v>
      </c>
      <c r="S3216" s="47">
        <v>0</v>
      </c>
      <c r="T3216" s="47">
        <v>450</v>
      </c>
      <c r="U3216" s="47">
        <v>50</v>
      </c>
      <c r="V3216" t="s">
        <v>71</v>
      </c>
      <c r="W3216" t="s">
        <v>72</v>
      </c>
      <c r="X3216"/>
      <c r="Y3216" t="s">
        <v>240</v>
      </c>
      <c r="Z3216" s="43" t="str">
        <f>Raw_data[[#This Row],[Month]]&amp;Raw_data[[#This Row],[Locations]]&amp;Raw_data[[#This Row],[Looker2]]</f>
        <v>45292Dallas Ft WorthRTC</v>
      </c>
      <c r="AA3216" s="44" t="str">
        <f>IFERROR(VLOOKUP(Raw_data[[#This Row],[Description]],'LU Table'!$A$1:$B$50,2,0),"")</f>
        <v>RTC</v>
      </c>
      <c r="AB3216" s="44" t="str">
        <f>TRIM(MID(Raw_data[[#This Row],[Location]],LEN("Positive Recovery- ")+1,LEN(Raw_data[[#This Row],[Location]])))</f>
        <v>Dallas Ft Worth</v>
      </c>
      <c r="AC3216" s="45">
        <f t="shared" si="50"/>
        <v>45292</v>
      </c>
      <c r="AD3216" s="44" t="str">
        <f>VLOOKUP(Raw_data[[#This Row],[Locations]]&amp;Raw_data[[#This Row],[Looker2]],Category!A:E,5,0)</f>
        <v>Company Owned</v>
      </c>
      <c r="AE3216" s="44" t="str">
        <f>Raw_data[[#This Row],[Locations]]&amp;Raw_data[[#This Row],[Looker2]]</f>
        <v>Dallas Ft WorthRTC</v>
      </c>
    </row>
    <row r="3217" spans="1:31">
      <c r="A3217" s="15">
        <v>45323</v>
      </c>
      <c r="B3217" s="15">
        <v>45321</v>
      </c>
      <c r="C3217" t="s">
        <v>9</v>
      </c>
      <c r="D3217">
        <v>209766</v>
      </c>
      <c r="E3217" t="s">
        <v>807</v>
      </c>
      <c r="F3217" t="s">
        <v>405</v>
      </c>
      <c r="G3217" t="s">
        <v>808</v>
      </c>
      <c r="H3217" t="s">
        <v>173</v>
      </c>
      <c r="I3217" t="s">
        <v>232</v>
      </c>
      <c r="J3217" t="s">
        <v>96</v>
      </c>
      <c r="K3217" t="s">
        <v>57</v>
      </c>
      <c r="L3217" t="s">
        <v>128</v>
      </c>
      <c r="M3217">
        <v>1</v>
      </c>
      <c r="N3217" s="47">
        <v>364</v>
      </c>
      <c r="O3217" s="47">
        <v>0</v>
      </c>
      <c r="P3217" s="47">
        <v>0</v>
      </c>
      <c r="Q3217" s="47">
        <v>0</v>
      </c>
      <c r="R3217" s="47">
        <v>0</v>
      </c>
      <c r="S3217" s="47">
        <v>364</v>
      </c>
      <c r="T3217" s="47">
        <v>327.60000000000002</v>
      </c>
      <c r="U3217" s="47">
        <v>327.60000000000002</v>
      </c>
      <c r="V3217" t="s">
        <v>71</v>
      </c>
      <c r="W3217" t="s">
        <v>72</v>
      </c>
      <c r="X3217"/>
      <c r="Y3217" t="s">
        <v>240</v>
      </c>
      <c r="Z3217" s="43" t="str">
        <f>Raw_data[[#This Row],[Month]]&amp;Raw_data[[#This Row],[Locations]]&amp;Raw_data[[#This Row],[Looker2]]</f>
        <v>45292Hill CountryRTC</v>
      </c>
      <c r="AA3217" s="44" t="str">
        <f>IFERROR(VLOOKUP(Raw_data[[#This Row],[Description]],'LU Table'!$A$1:$B$50,2,0),"")</f>
        <v>RTC</v>
      </c>
      <c r="AB3217" s="44" t="str">
        <f>TRIM(MID(Raw_data[[#This Row],[Location]],LEN("Positive Recovery- ")+1,LEN(Raw_data[[#This Row],[Location]])))</f>
        <v>Hill Country</v>
      </c>
      <c r="AC3217" s="45">
        <f t="shared" si="50"/>
        <v>45292</v>
      </c>
      <c r="AD3217" s="44" t="str">
        <f>VLOOKUP(Raw_data[[#This Row],[Locations]]&amp;Raw_data[[#This Row],[Looker2]],Category!A:E,5,0)</f>
        <v>Company Owned</v>
      </c>
      <c r="AE3217" s="44" t="str">
        <f>Raw_data[[#This Row],[Locations]]&amp;Raw_data[[#This Row],[Looker2]]</f>
        <v>Hill CountryRTC</v>
      </c>
    </row>
    <row r="3218" spans="1:31">
      <c r="A3218" s="15">
        <v>45323</v>
      </c>
      <c r="B3218" s="15">
        <v>45321</v>
      </c>
      <c r="C3218" t="s">
        <v>9</v>
      </c>
      <c r="D3218">
        <v>209767</v>
      </c>
      <c r="E3218" t="s">
        <v>1155</v>
      </c>
      <c r="F3218" t="s">
        <v>690</v>
      </c>
      <c r="G3218" t="s">
        <v>1156</v>
      </c>
      <c r="H3218" t="s">
        <v>151</v>
      </c>
      <c r="I3218" t="s">
        <v>232</v>
      </c>
      <c r="J3218" t="s">
        <v>932</v>
      </c>
      <c r="K3218" t="s">
        <v>16</v>
      </c>
      <c r="L3218" t="s">
        <v>131</v>
      </c>
      <c r="M3218">
        <v>1</v>
      </c>
      <c r="N3218" s="47">
        <v>550</v>
      </c>
      <c r="O3218" s="47">
        <v>0</v>
      </c>
      <c r="P3218" s="47">
        <v>0</v>
      </c>
      <c r="Q3218" s="47">
        <v>0</v>
      </c>
      <c r="R3218" s="47">
        <v>0</v>
      </c>
      <c r="S3218" s="47">
        <v>550</v>
      </c>
      <c r="T3218" s="47">
        <v>495</v>
      </c>
      <c r="U3218" s="47">
        <v>495</v>
      </c>
      <c r="V3218" t="s">
        <v>71</v>
      </c>
      <c r="W3218" t="s">
        <v>72</v>
      </c>
      <c r="X3218"/>
      <c r="Y3218" t="s">
        <v>240</v>
      </c>
      <c r="Z3218" s="43" t="str">
        <f>Raw_data[[#This Row],[Month]]&amp;Raw_data[[#This Row],[Locations]]&amp;Raw_data[[#This Row],[Looker2]]</f>
        <v>45292Garden OaksRTC</v>
      </c>
      <c r="AA3218" s="44" t="str">
        <f>IFERROR(VLOOKUP(Raw_data[[#This Row],[Description]],'LU Table'!$A$1:$B$50,2,0),"")</f>
        <v>RTC</v>
      </c>
      <c r="AB3218" s="44" t="str">
        <f>TRIM(MID(Raw_data[[#This Row],[Location]],LEN("Positive Recovery- ")+1,LEN(Raw_data[[#This Row],[Location]])))</f>
        <v>Garden Oaks</v>
      </c>
      <c r="AC3218" s="45">
        <f t="shared" si="50"/>
        <v>45292</v>
      </c>
      <c r="AD3218" s="44" t="str">
        <f>VLOOKUP(Raw_data[[#This Row],[Locations]]&amp;Raw_data[[#This Row],[Looker2]],Category!A:E,5,0)</f>
        <v>Company Owned</v>
      </c>
      <c r="AE3218" s="44" t="str">
        <f>Raw_data[[#This Row],[Locations]]&amp;Raw_data[[#This Row],[Looker2]]</f>
        <v>Garden OaksRTC</v>
      </c>
    </row>
    <row r="3219" spans="1:31">
      <c r="A3219" s="15">
        <v>45323</v>
      </c>
      <c r="B3219" s="15">
        <v>45321</v>
      </c>
      <c r="C3219" t="s">
        <v>9</v>
      </c>
      <c r="D3219">
        <v>209768</v>
      </c>
      <c r="E3219" t="s">
        <v>228</v>
      </c>
      <c r="F3219" t="s">
        <v>377</v>
      </c>
      <c r="G3219" t="s">
        <v>542</v>
      </c>
      <c r="H3219" t="s">
        <v>151</v>
      </c>
      <c r="I3219" t="s">
        <v>232</v>
      </c>
      <c r="J3219" t="s">
        <v>17</v>
      </c>
      <c r="K3219" t="s">
        <v>16</v>
      </c>
      <c r="L3219" t="s">
        <v>131</v>
      </c>
      <c r="M3219">
        <v>1</v>
      </c>
      <c r="N3219" s="47">
        <v>400</v>
      </c>
      <c r="O3219" s="47">
        <v>0</v>
      </c>
      <c r="P3219" s="47">
        <v>0</v>
      </c>
      <c r="Q3219" s="47">
        <v>0</v>
      </c>
      <c r="R3219" s="47">
        <v>0</v>
      </c>
      <c r="S3219" s="47">
        <v>0</v>
      </c>
      <c r="T3219" s="47">
        <v>400</v>
      </c>
      <c r="U3219" s="47">
        <v>0</v>
      </c>
      <c r="V3219" t="s">
        <v>71</v>
      </c>
      <c r="W3219" t="s">
        <v>72</v>
      </c>
      <c r="X3219"/>
      <c r="Y3219" t="s">
        <v>240</v>
      </c>
      <c r="Z3219" s="43" t="str">
        <f>Raw_data[[#This Row],[Month]]&amp;Raw_data[[#This Row],[Locations]]&amp;Raw_data[[#This Row],[Looker2]]</f>
        <v>45292Garden OaksRTC</v>
      </c>
      <c r="AA3219" s="44" t="str">
        <f>IFERROR(VLOOKUP(Raw_data[[#This Row],[Description]],'LU Table'!$A$1:$B$50,2,0),"")</f>
        <v>RTC</v>
      </c>
      <c r="AB3219" s="44" t="str">
        <f>TRIM(MID(Raw_data[[#This Row],[Location]],LEN("Positive Recovery- ")+1,LEN(Raw_data[[#This Row],[Location]])))</f>
        <v>Garden Oaks</v>
      </c>
      <c r="AC3219" s="45">
        <f t="shared" si="50"/>
        <v>45292</v>
      </c>
      <c r="AD3219" s="44" t="str">
        <f>VLOOKUP(Raw_data[[#This Row],[Locations]]&amp;Raw_data[[#This Row],[Looker2]],Category!A:E,5,0)</f>
        <v>Company Owned</v>
      </c>
      <c r="AE3219" s="44" t="str">
        <f>Raw_data[[#This Row],[Locations]]&amp;Raw_data[[#This Row],[Looker2]]</f>
        <v>Garden OaksRTC</v>
      </c>
    </row>
    <row r="3220" spans="1:31">
      <c r="A3220" s="15">
        <v>45323</v>
      </c>
      <c r="B3220" s="15">
        <v>45321</v>
      </c>
      <c r="C3220" t="s">
        <v>9</v>
      </c>
      <c r="D3220">
        <v>209769</v>
      </c>
      <c r="E3220" t="s">
        <v>1191</v>
      </c>
      <c r="F3220" t="s">
        <v>403</v>
      </c>
      <c r="G3220" t="s">
        <v>993</v>
      </c>
      <c r="H3220" t="s">
        <v>151</v>
      </c>
      <c r="I3220" t="s">
        <v>232</v>
      </c>
      <c r="J3220" t="s">
        <v>17</v>
      </c>
      <c r="K3220" t="s">
        <v>107</v>
      </c>
      <c r="L3220" t="s">
        <v>130</v>
      </c>
      <c r="M3220">
        <v>1</v>
      </c>
      <c r="N3220" s="47">
        <v>500</v>
      </c>
      <c r="O3220" s="47">
        <v>0</v>
      </c>
      <c r="P3220" s="47">
        <v>0</v>
      </c>
      <c r="Q3220" s="47">
        <v>0</v>
      </c>
      <c r="R3220" s="47">
        <v>0</v>
      </c>
      <c r="S3220" s="47">
        <v>500</v>
      </c>
      <c r="T3220" s="47">
        <v>500</v>
      </c>
      <c r="U3220" s="47">
        <v>500</v>
      </c>
      <c r="V3220" t="s">
        <v>71</v>
      </c>
      <c r="W3220" t="s">
        <v>72</v>
      </c>
      <c r="X3220"/>
      <c r="Y3220" t="s">
        <v>240</v>
      </c>
      <c r="Z3220" s="43" t="str">
        <f>Raw_data[[#This Row],[Month]]&amp;Raw_data[[#This Row],[Locations]]&amp;Raw_data[[#This Row],[Looker2]]</f>
        <v>45292Dallas Ft WorthRTC</v>
      </c>
      <c r="AA3220" s="44" t="str">
        <f>IFERROR(VLOOKUP(Raw_data[[#This Row],[Description]],'LU Table'!$A$1:$B$50,2,0),"")</f>
        <v>RTC</v>
      </c>
      <c r="AB3220" s="44" t="str">
        <f>TRIM(MID(Raw_data[[#This Row],[Location]],LEN("Positive Recovery- ")+1,LEN(Raw_data[[#This Row],[Location]])))</f>
        <v>Dallas Ft Worth</v>
      </c>
      <c r="AC3220" s="45">
        <f t="shared" si="50"/>
        <v>45292</v>
      </c>
      <c r="AD3220" s="44" t="str">
        <f>VLOOKUP(Raw_data[[#This Row],[Locations]]&amp;Raw_data[[#This Row],[Looker2]],Category!A:E,5,0)</f>
        <v>Company Owned</v>
      </c>
      <c r="AE3220" s="44" t="str">
        <f>Raw_data[[#This Row],[Locations]]&amp;Raw_data[[#This Row],[Looker2]]</f>
        <v>Dallas Ft WorthRTC</v>
      </c>
    </row>
    <row r="3221" spans="1:31">
      <c r="A3221" s="15">
        <v>45323</v>
      </c>
      <c r="B3221" s="15">
        <v>45321</v>
      </c>
      <c r="C3221" t="s">
        <v>9</v>
      </c>
      <c r="D3221">
        <v>209770</v>
      </c>
      <c r="E3221" t="s">
        <v>991</v>
      </c>
      <c r="F3221" t="s">
        <v>992</v>
      </c>
      <c r="G3221" t="s">
        <v>993</v>
      </c>
      <c r="H3221" t="s">
        <v>152</v>
      </c>
      <c r="I3221" t="s">
        <v>232</v>
      </c>
      <c r="J3221" t="s">
        <v>90</v>
      </c>
      <c r="K3221" t="s">
        <v>16</v>
      </c>
      <c r="L3221" t="s">
        <v>131</v>
      </c>
      <c r="M3221">
        <v>1</v>
      </c>
      <c r="N3221" s="47">
        <v>535</v>
      </c>
      <c r="O3221" s="47">
        <v>0</v>
      </c>
      <c r="P3221" s="47">
        <v>0</v>
      </c>
      <c r="Q3221" s="47">
        <v>0</v>
      </c>
      <c r="R3221" s="47">
        <v>0</v>
      </c>
      <c r="S3221" s="47">
        <v>535</v>
      </c>
      <c r="T3221" s="47">
        <v>481.5</v>
      </c>
      <c r="U3221" s="47">
        <v>481.5</v>
      </c>
      <c r="V3221" t="s">
        <v>71</v>
      </c>
      <c r="W3221" t="s">
        <v>72</v>
      </c>
      <c r="X3221"/>
      <c r="Y3221" t="s">
        <v>240</v>
      </c>
      <c r="Z3221" s="43" t="str">
        <f>Raw_data[[#This Row],[Month]]&amp;Raw_data[[#This Row],[Locations]]&amp;Raw_data[[#This Row],[Looker2]]</f>
        <v>45292Garden OaksRTC</v>
      </c>
      <c r="AA3221" s="44" t="str">
        <f>IFERROR(VLOOKUP(Raw_data[[#This Row],[Description]],'LU Table'!$A$1:$B$50,2,0),"")</f>
        <v>RTC</v>
      </c>
      <c r="AB3221" s="44" t="str">
        <f>TRIM(MID(Raw_data[[#This Row],[Location]],LEN("Positive Recovery- ")+1,LEN(Raw_data[[#This Row],[Location]])))</f>
        <v>Garden Oaks</v>
      </c>
      <c r="AC3221" s="45">
        <f t="shared" si="50"/>
        <v>45292</v>
      </c>
      <c r="AD3221" s="44" t="str">
        <f>VLOOKUP(Raw_data[[#This Row],[Locations]]&amp;Raw_data[[#This Row],[Looker2]],Category!A:E,5,0)</f>
        <v>Company Owned</v>
      </c>
      <c r="AE3221" s="44" t="str">
        <f>Raw_data[[#This Row],[Locations]]&amp;Raw_data[[#This Row],[Looker2]]</f>
        <v>Garden OaksRTC</v>
      </c>
    </row>
    <row r="3222" spans="1:31">
      <c r="A3222" s="15">
        <v>45323</v>
      </c>
      <c r="B3222" s="15">
        <v>45321</v>
      </c>
      <c r="C3222" t="s">
        <v>9</v>
      </c>
      <c r="D3222">
        <v>209771</v>
      </c>
      <c r="E3222" t="s">
        <v>975</v>
      </c>
      <c r="F3222" t="s">
        <v>255</v>
      </c>
      <c r="G3222" t="s">
        <v>976</v>
      </c>
      <c r="H3222" t="s">
        <v>627</v>
      </c>
      <c r="I3222" t="s">
        <v>232</v>
      </c>
      <c r="J3222" t="s">
        <v>94</v>
      </c>
      <c r="K3222" t="s">
        <v>16</v>
      </c>
      <c r="L3222" t="s">
        <v>130</v>
      </c>
      <c r="M3222">
        <v>1</v>
      </c>
      <c r="N3222" s="47">
        <v>495</v>
      </c>
      <c r="O3222" s="47">
        <v>0</v>
      </c>
      <c r="P3222" s="47">
        <v>0</v>
      </c>
      <c r="Q3222" s="47">
        <v>0</v>
      </c>
      <c r="R3222" s="47">
        <v>0</v>
      </c>
      <c r="S3222" s="47">
        <v>495</v>
      </c>
      <c r="T3222" s="47">
        <v>445.5</v>
      </c>
      <c r="U3222" s="47">
        <v>445.5</v>
      </c>
      <c r="V3222" t="s">
        <v>71</v>
      </c>
      <c r="W3222" t="s">
        <v>72</v>
      </c>
      <c r="X3222"/>
      <c r="Y3222" t="s">
        <v>240</v>
      </c>
      <c r="Z3222" s="43" t="str">
        <f>Raw_data[[#This Row],[Month]]&amp;Raw_data[[#This Row],[Locations]]&amp;Raw_data[[#This Row],[Looker2]]</f>
        <v>45292Garden OaksRTC</v>
      </c>
      <c r="AA3222" s="44" t="str">
        <f>IFERROR(VLOOKUP(Raw_data[[#This Row],[Description]],'LU Table'!$A$1:$B$50,2,0),"")</f>
        <v>RTC</v>
      </c>
      <c r="AB3222" s="44" t="str">
        <f>TRIM(MID(Raw_data[[#This Row],[Location]],LEN("Positive Recovery- ")+1,LEN(Raw_data[[#This Row],[Location]])))</f>
        <v>Garden Oaks</v>
      </c>
      <c r="AC3222" s="45">
        <f t="shared" si="50"/>
        <v>45292</v>
      </c>
      <c r="AD3222" s="44" t="str">
        <f>VLOOKUP(Raw_data[[#This Row],[Locations]]&amp;Raw_data[[#This Row],[Looker2]],Category!A:E,5,0)</f>
        <v>Company Owned</v>
      </c>
      <c r="AE3222" s="44" t="str">
        <f>Raw_data[[#This Row],[Locations]]&amp;Raw_data[[#This Row],[Looker2]]</f>
        <v>Garden OaksRTC</v>
      </c>
    </row>
    <row r="3223" spans="1:31">
      <c r="A3223" s="15">
        <v>45323</v>
      </c>
      <c r="B3223" s="15">
        <v>45321</v>
      </c>
      <c r="C3223" t="s">
        <v>9</v>
      </c>
      <c r="D3223">
        <v>209772</v>
      </c>
      <c r="E3223" t="s">
        <v>677</v>
      </c>
      <c r="F3223" t="s">
        <v>543</v>
      </c>
      <c r="G3223" t="s">
        <v>508</v>
      </c>
      <c r="H3223" t="s">
        <v>164</v>
      </c>
      <c r="I3223" t="s">
        <v>232</v>
      </c>
      <c r="J3223" t="s">
        <v>88</v>
      </c>
      <c r="K3223" t="s">
        <v>57</v>
      </c>
      <c r="L3223" t="s">
        <v>129</v>
      </c>
      <c r="M3223">
        <v>1</v>
      </c>
      <c r="N3223" s="47">
        <v>400</v>
      </c>
      <c r="O3223" s="47">
        <v>0</v>
      </c>
      <c r="P3223" s="47">
        <v>0</v>
      </c>
      <c r="Q3223" s="47">
        <v>0</v>
      </c>
      <c r="R3223" s="47">
        <v>0</v>
      </c>
      <c r="S3223" s="47">
        <v>400</v>
      </c>
      <c r="T3223" s="47">
        <v>360</v>
      </c>
      <c r="U3223" s="47">
        <v>360</v>
      </c>
      <c r="V3223" t="s">
        <v>71</v>
      </c>
      <c r="W3223" t="s">
        <v>72</v>
      </c>
      <c r="X3223"/>
      <c r="Y3223" t="s">
        <v>240</v>
      </c>
      <c r="Z3223" s="43" t="str">
        <f>Raw_data[[#This Row],[Month]]&amp;Raw_data[[#This Row],[Locations]]&amp;Raw_data[[#This Row],[Looker2]]</f>
        <v>45292Hill CountryRTC</v>
      </c>
      <c r="AA3223" s="44" t="str">
        <f>IFERROR(VLOOKUP(Raw_data[[#This Row],[Description]],'LU Table'!$A$1:$B$50,2,0),"")</f>
        <v>RTC</v>
      </c>
      <c r="AB3223" s="44" t="str">
        <f>TRIM(MID(Raw_data[[#This Row],[Location]],LEN("Positive Recovery- ")+1,LEN(Raw_data[[#This Row],[Location]])))</f>
        <v>Hill Country</v>
      </c>
      <c r="AC3223" s="45">
        <f t="shared" si="50"/>
        <v>45292</v>
      </c>
      <c r="AD3223" s="44" t="str">
        <f>VLOOKUP(Raw_data[[#This Row],[Locations]]&amp;Raw_data[[#This Row],[Looker2]],Category!A:E,5,0)</f>
        <v>Company Owned</v>
      </c>
      <c r="AE3223" s="44" t="str">
        <f>Raw_data[[#This Row],[Locations]]&amp;Raw_data[[#This Row],[Looker2]]</f>
        <v>Hill CountryRTC</v>
      </c>
    </row>
    <row r="3224" spans="1:31">
      <c r="A3224" s="15">
        <v>45323</v>
      </c>
      <c r="B3224" s="15">
        <v>45321</v>
      </c>
      <c r="C3224" t="s">
        <v>9</v>
      </c>
      <c r="D3224">
        <v>209773</v>
      </c>
      <c r="E3224" t="s">
        <v>678</v>
      </c>
      <c r="F3224" t="s">
        <v>304</v>
      </c>
      <c r="G3224" t="s">
        <v>679</v>
      </c>
      <c r="H3224" t="s">
        <v>155</v>
      </c>
      <c r="I3224" t="s">
        <v>232</v>
      </c>
      <c r="J3224" t="s">
        <v>17</v>
      </c>
      <c r="K3224" t="s">
        <v>57</v>
      </c>
      <c r="L3224" t="s">
        <v>130</v>
      </c>
      <c r="M3224">
        <v>1</v>
      </c>
      <c r="N3224" s="47">
        <v>750</v>
      </c>
      <c r="O3224" s="47">
        <v>0</v>
      </c>
      <c r="P3224" s="47">
        <v>0</v>
      </c>
      <c r="Q3224" s="47">
        <v>0</v>
      </c>
      <c r="R3224" s="47">
        <v>0</v>
      </c>
      <c r="S3224" s="47">
        <v>0</v>
      </c>
      <c r="T3224" s="47">
        <v>750</v>
      </c>
      <c r="U3224" s="47">
        <v>0</v>
      </c>
      <c r="V3224" t="s">
        <v>71</v>
      </c>
      <c r="W3224" t="s">
        <v>72</v>
      </c>
      <c r="X3224"/>
      <c r="Y3224" t="s">
        <v>240</v>
      </c>
      <c r="Z3224" s="43" t="str">
        <f>Raw_data[[#This Row],[Month]]&amp;Raw_data[[#This Row],[Locations]]&amp;Raw_data[[#This Row],[Looker2]]</f>
        <v>45292Hill CountryDetox</v>
      </c>
      <c r="AA3224" s="44" t="str">
        <f>IFERROR(VLOOKUP(Raw_data[[#This Row],[Description]],'LU Table'!$A$1:$B$50,2,0),"")</f>
        <v>Detox</v>
      </c>
      <c r="AB3224" s="44" t="str">
        <f>TRIM(MID(Raw_data[[#This Row],[Location]],LEN("Positive Recovery- ")+1,LEN(Raw_data[[#This Row],[Location]])))</f>
        <v>Hill Country</v>
      </c>
      <c r="AC3224" s="45">
        <f t="shared" si="50"/>
        <v>45292</v>
      </c>
      <c r="AD3224" s="44" t="str">
        <f>VLOOKUP(Raw_data[[#This Row],[Locations]]&amp;Raw_data[[#This Row],[Looker2]],Category!A:E,5,0)</f>
        <v>Company Owned</v>
      </c>
      <c r="AE3224" s="44" t="str">
        <f>Raw_data[[#This Row],[Locations]]&amp;Raw_data[[#This Row],[Looker2]]</f>
        <v>Hill CountryDetox</v>
      </c>
    </row>
    <row r="3225" spans="1:31">
      <c r="A3225" s="15">
        <v>45323</v>
      </c>
      <c r="B3225" s="15">
        <v>45321</v>
      </c>
      <c r="C3225" t="s">
        <v>9</v>
      </c>
      <c r="D3225">
        <v>209774</v>
      </c>
      <c r="E3225" t="s">
        <v>1174</v>
      </c>
      <c r="F3225" t="s">
        <v>287</v>
      </c>
      <c r="G3225" t="s">
        <v>1175</v>
      </c>
      <c r="H3225" t="s">
        <v>155</v>
      </c>
      <c r="I3225" t="s">
        <v>232</v>
      </c>
      <c r="J3225" t="s">
        <v>88</v>
      </c>
      <c r="K3225" t="s">
        <v>107</v>
      </c>
      <c r="L3225" t="s">
        <v>130</v>
      </c>
      <c r="M3225">
        <v>1</v>
      </c>
      <c r="N3225" s="47">
        <v>700</v>
      </c>
      <c r="O3225" s="47">
        <v>0</v>
      </c>
      <c r="P3225" s="47">
        <v>0</v>
      </c>
      <c r="Q3225" s="47">
        <v>0</v>
      </c>
      <c r="R3225" s="47">
        <v>0</v>
      </c>
      <c r="S3225" s="47">
        <v>700</v>
      </c>
      <c r="T3225" s="47">
        <v>630</v>
      </c>
      <c r="U3225" s="47">
        <v>630</v>
      </c>
      <c r="V3225" t="s">
        <v>71</v>
      </c>
      <c r="W3225" t="s">
        <v>72</v>
      </c>
      <c r="X3225"/>
      <c r="Y3225" t="s">
        <v>240</v>
      </c>
      <c r="Z3225" s="43" t="str">
        <f>Raw_data[[#This Row],[Month]]&amp;Raw_data[[#This Row],[Locations]]&amp;Raw_data[[#This Row],[Looker2]]</f>
        <v>45292Dallas Ft WorthDetox</v>
      </c>
      <c r="AA3225" s="44" t="str">
        <f>IFERROR(VLOOKUP(Raw_data[[#This Row],[Description]],'LU Table'!$A$1:$B$50,2,0),"")</f>
        <v>Detox</v>
      </c>
      <c r="AB3225" s="44" t="str">
        <f>TRIM(MID(Raw_data[[#This Row],[Location]],LEN("Positive Recovery- ")+1,LEN(Raw_data[[#This Row],[Location]])))</f>
        <v>Dallas Ft Worth</v>
      </c>
      <c r="AC3225" s="45">
        <f t="shared" si="50"/>
        <v>45292</v>
      </c>
      <c r="AD3225" s="44" t="str">
        <f>VLOOKUP(Raw_data[[#This Row],[Locations]]&amp;Raw_data[[#This Row],[Looker2]],Category!A:E,5,0)</f>
        <v>Company Owned</v>
      </c>
      <c r="AE3225" s="44" t="str">
        <f>Raw_data[[#This Row],[Locations]]&amp;Raw_data[[#This Row],[Looker2]]</f>
        <v>Dallas Ft WorthDetox</v>
      </c>
    </row>
    <row r="3226" spans="1:31">
      <c r="A3226" s="15">
        <v>45323</v>
      </c>
      <c r="B3226" s="15">
        <v>45321</v>
      </c>
      <c r="C3226" t="s">
        <v>9</v>
      </c>
      <c r="D3226">
        <v>209775</v>
      </c>
      <c r="E3226" t="s">
        <v>116</v>
      </c>
      <c r="F3226" t="s">
        <v>272</v>
      </c>
      <c r="G3226" t="s">
        <v>273</v>
      </c>
      <c r="H3226" t="s">
        <v>151</v>
      </c>
      <c r="I3226" t="s">
        <v>232</v>
      </c>
      <c r="J3226" t="s">
        <v>89</v>
      </c>
      <c r="K3226" t="s">
        <v>16</v>
      </c>
      <c r="L3226" t="s">
        <v>131</v>
      </c>
      <c r="M3226">
        <v>1</v>
      </c>
      <c r="N3226" s="47">
        <v>425</v>
      </c>
      <c r="O3226" s="47">
        <v>0</v>
      </c>
      <c r="P3226" s="47">
        <v>0</v>
      </c>
      <c r="Q3226" s="47">
        <v>0</v>
      </c>
      <c r="R3226" s="47">
        <v>0</v>
      </c>
      <c r="S3226" s="47">
        <v>425</v>
      </c>
      <c r="T3226" s="47">
        <v>382.5</v>
      </c>
      <c r="U3226" s="47">
        <v>382.5</v>
      </c>
      <c r="V3226" t="s">
        <v>71</v>
      </c>
      <c r="W3226" t="s">
        <v>72</v>
      </c>
      <c r="X3226"/>
      <c r="Y3226" t="s">
        <v>240</v>
      </c>
      <c r="Z3226" s="43" t="str">
        <f>Raw_data[[#This Row],[Month]]&amp;Raw_data[[#This Row],[Locations]]&amp;Raw_data[[#This Row],[Looker2]]</f>
        <v>45292Garden OaksRTC</v>
      </c>
      <c r="AA3226" s="44" t="str">
        <f>IFERROR(VLOOKUP(Raw_data[[#This Row],[Description]],'LU Table'!$A$1:$B$50,2,0),"")</f>
        <v>RTC</v>
      </c>
      <c r="AB3226" s="44" t="str">
        <f>TRIM(MID(Raw_data[[#This Row],[Location]],LEN("Positive Recovery- ")+1,LEN(Raw_data[[#This Row],[Location]])))</f>
        <v>Garden Oaks</v>
      </c>
      <c r="AC3226" s="45">
        <f t="shared" si="50"/>
        <v>45292</v>
      </c>
      <c r="AD3226" s="44" t="str">
        <f>VLOOKUP(Raw_data[[#This Row],[Locations]]&amp;Raw_data[[#This Row],[Looker2]],Category!A:E,5,0)</f>
        <v>Company Owned</v>
      </c>
      <c r="AE3226" s="44" t="str">
        <f>Raw_data[[#This Row],[Locations]]&amp;Raw_data[[#This Row],[Looker2]]</f>
        <v>Garden OaksRTC</v>
      </c>
    </row>
    <row r="3227" spans="1:31">
      <c r="A3227" s="15">
        <v>45323</v>
      </c>
      <c r="B3227" s="15">
        <v>45321</v>
      </c>
      <c r="C3227" t="s">
        <v>9</v>
      </c>
      <c r="D3227">
        <v>209776</v>
      </c>
      <c r="E3227" t="s">
        <v>1096</v>
      </c>
      <c r="F3227" t="s">
        <v>282</v>
      </c>
      <c r="G3227" t="s">
        <v>1097</v>
      </c>
      <c r="H3227" t="s">
        <v>627</v>
      </c>
      <c r="I3227" t="s">
        <v>232</v>
      </c>
      <c r="J3227" t="s">
        <v>94</v>
      </c>
      <c r="K3227" t="s">
        <v>16</v>
      </c>
      <c r="L3227" t="s">
        <v>130</v>
      </c>
      <c r="M3227">
        <v>1</v>
      </c>
      <c r="N3227" s="47">
        <v>495</v>
      </c>
      <c r="O3227" s="47">
        <v>0</v>
      </c>
      <c r="P3227" s="47">
        <v>0</v>
      </c>
      <c r="Q3227" s="47">
        <v>0</v>
      </c>
      <c r="R3227" s="47">
        <v>0</v>
      </c>
      <c r="S3227" s="47">
        <v>495</v>
      </c>
      <c r="T3227" s="47">
        <v>445.5</v>
      </c>
      <c r="U3227" s="47">
        <v>445.5</v>
      </c>
      <c r="V3227" t="s">
        <v>71</v>
      </c>
      <c r="W3227" t="s">
        <v>72</v>
      </c>
      <c r="X3227"/>
      <c r="Y3227" t="s">
        <v>240</v>
      </c>
      <c r="Z3227" s="43" t="str">
        <f>Raw_data[[#This Row],[Month]]&amp;Raw_data[[#This Row],[Locations]]&amp;Raw_data[[#This Row],[Looker2]]</f>
        <v>45292Garden OaksRTC</v>
      </c>
      <c r="AA3227" s="44" t="str">
        <f>IFERROR(VLOOKUP(Raw_data[[#This Row],[Description]],'LU Table'!$A$1:$B$50,2,0),"")</f>
        <v>RTC</v>
      </c>
      <c r="AB3227" s="44" t="str">
        <f>TRIM(MID(Raw_data[[#This Row],[Location]],LEN("Positive Recovery- ")+1,LEN(Raw_data[[#This Row],[Location]])))</f>
        <v>Garden Oaks</v>
      </c>
      <c r="AC3227" s="45">
        <f t="shared" si="50"/>
        <v>45292</v>
      </c>
      <c r="AD3227" s="44" t="str">
        <f>VLOOKUP(Raw_data[[#This Row],[Locations]]&amp;Raw_data[[#This Row],[Looker2]],Category!A:E,5,0)</f>
        <v>Company Owned</v>
      </c>
      <c r="AE3227" s="44" t="str">
        <f>Raw_data[[#This Row],[Locations]]&amp;Raw_data[[#This Row],[Looker2]]</f>
        <v>Garden OaksRTC</v>
      </c>
    </row>
    <row r="3228" spans="1:31">
      <c r="A3228" s="15">
        <v>45323</v>
      </c>
      <c r="B3228" s="15">
        <v>45321</v>
      </c>
      <c r="C3228" t="s">
        <v>9</v>
      </c>
      <c r="D3228">
        <v>209777</v>
      </c>
      <c r="E3228" t="s">
        <v>1076</v>
      </c>
      <c r="F3228" t="s">
        <v>1077</v>
      </c>
      <c r="G3228" t="s">
        <v>1078</v>
      </c>
      <c r="H3228" t="s">
        <v>151</v>
      </c>
      <c r="I3228" t="s">
        <v>232</v>
      </c>
      <c r="J3228" t="s">
        <v>89</v>
      </c>
      <c r="K3228" t="s">
        <v>16</v>
      </c>
      <c r="L3228" t="s">
        <v>131</v>
      </c>
      <c r="M3228">
        <v>1</v>
      </c>
      <c r="N3228" s="47">
        <v>425</v>
      </c>
      <c r="O3228" s="47">
        <v>0</v>
      </c>
      <c r="P3228" s="47">
        <v>0</v>
      </c>
      <c r="Q3228" s="47">
        <v>0</v>
      </c>
      <c r="R3228" s="47">
        <v>0</v>
      </c>
      <c r="S3228" s="47">
        <v>425</v>
      </c>
      <c r="T3228" s="47">
        <v>382.5</v>
      </c>
      <c r="U3228" s="47">
        <v>382.5</v>
      </c>
      <c r="V3228" t="s">
        <v>71</v>
      </c>
      <c r="W3228" t="s">
        <v>72</v>
      </c>
      <c r="X3228"/>
      <c r="Y3228" t="s">
        <v>240</v>
      </c>
      <c r="Z3228" s="43" t="str">
        <f>Raw_data[[#This Row],[Month]]&amp;Raw_data[[#This Row],[Locations]]&amp;Raw_data[[#This Row],[Looker2]]</f>
        <v>45292Garden OaksRTC</v>
      </c>
      <c r="AA3228" s="44" t="str">
        <f>IFERROR(VLOOKUP(Raw_data[[#This Row],[Description]],'LU Table'!$A$1:$B$50,2,0),"")</f>
        <v>RTC</v>
      </c>
      <c r="AB3228" s="44" t="str">
        <f>TRIM(MID(Raw_data[[#This Row],[Location]],LEN("Positive Recovery- ")+1,LEN(Raw_data[[#This Row],[Location]])))</f>
        <v>Garden Oaks</v>
      </c>
      <c r="AC3228" s="45">
        <f t="shared" si="50"/>
        <v>45292</v>
      </c>
      <c r="AD3228" s="44" t="str">
        <f>VLOOKUP(Raw_data[[#This Row],[Locations]]&amp;Raw_data[[#This Row],[Looker2]],Category!A:E,5,0)</f>
        <v>Company Owned</v>
      </c>
      <c r="AE3228" s="44" t="str">
        <f>Raw_data[[#This Row],[Locations]]&amp;Raw_data[[#This Row],[Looker2]]</f>
        <v>Garden OaksRTC</v>
      </c>
    </row>
    <row r="3229" spans="1:31">
      <c r="A3229" s="15">
        <v>45323</v>
      </c>
      <c r="B3229" s="15">
        <v>45321</v>
      </c>
      <c r="C3229" t="s">
        <v>9</v>
      </c>
      <c r="D3229">
        <v>209778</v>
      </c>
      <c r="E3229" t="s">
        <v>691</v>
      </c>
      <c r="F3229" t="s">
        <v>314</v>
      </c>
      <c r="G3229" t="s">
        <v>692</v>
      </c>
      <c r="H3229" t="s">
        <v>627</v>
      </c>
      <c r="I3229" t="s">
        <v>232</v>
      </c>
      <c r="J3229" t="s">
        <v>94</v>
      </c>
      <c r="K3229" t="s">
        <v>107</v>
      </c>
      <c r="L3229" t="s">
        <v>130</v>
      </c>
      <c r="M3229">
        <v>1</v>
      </c>
      <c r="N3229" s="47">
        <v>495</v>
      </c>
      <c r="O3229" s="47">
        <v>0</v>
      </c>
      <c r="P3229" s="47">
        <v>0</v>
      </c>
      <c r="Q3229" s="47">
        <v>0</v>
      </c>
      <c r="R3229" s="47">
        <v>0</v>
      </c>
      <c r="S3229" s="47">
        <v>495</v>
      </c>
      <c r="T3229" s="47">
        <v>445.5</v>
      </c>
      <c r="U3229" s="47">
        <v>445.5</v>
      </c>
      <c r="V3229" t="s">
        <v>71</v>
      </c>
      <c r="W3229" t="s">
        <v>72</v>
      </c>
      <c r="X3229"/>
      <c r="Y3229" t="s">
        <v>240</v>
      </c>
      <c r="Z3229" s="43" t="str">
        <f>Raw_data[[#This Row],[Month]]&amp;Raw_data[[#This Row],[Locations]]&amp;Raw_data[[#This Row],[Looker2]]</f>
        <v>45292Dallas Ft WorthRTC</v>
      </c>
      <c r="AA3229" s="44" t="str">
        <f>IFERROR(VLOOKUP(Raw_data[[#This Row],[Description]],'LU Table'!$A$1:$B$50,2,0),"")</f>
        <v>RTC</v>
      </c>
      <c r="AB3229" s="44" t="str">
        <f>TRIM(MID(Raw_data[[#This Row],[Location]],LEN("Positive Recovery- ")+1,LEN(Raw_data[[#This Row],[Location]])))</f>
        <v>Dallas Ft Worth</v>
      </c>
      <c r="AC3229" s="45">
        <f t="shared" si="50"/>
        <v>45292</v>
      </c>
      <c r="AD3229" s="44" t="str">
        <f>VLOOKUP(Raw_data[[#This Row],[Locations]]&amp;Raw_data[[#This Row],[Looker2]],Category!A:E,5,0)</f>
        <v>Company Owned</v>
      </c>
      <c r="AE3229" s="44" t="str">
        <f>Raw_data[[#This Row],[Locations]]&amp;Raw_data[[#This Row],[Looker2]]</f>
        <v>Dallas Ft WorthRTC</v>
      </c>
    </row>
    <row r="3230" spans="1:31">
      <c r="A3230" s="15">
        <v>45323</v>
      </c>
      <c r="B3230" s="15">
        <v>45321</v>
      </c>
      <c r="C3230" t="s">
        <v>9</v>
      </c>
      <c r="D3230">
        <v>209779</v>
      </c>
      <c r="E3230" t="s">
        <v>1118</v>
      </c>
      <c r="F3230" t="s">
        <v>351</v>
      </c>
      <c r="G3230" t="s">
        <v>1119</v>
      </c>
      <c r="H3230" t="s">
        <v>164</v>
      </c>
      <c r="I3230" t="s">
        <v>232</v>
      </c>
      <c r="J3230" t="s">
        <v>88</v>
      </c>
      <c r="K3230" t="s">
        <v>16</v>
      </c>
      <c r="L3230" t="s">
        <v>130</v>
      </c>
      <c r="M3230">
        <v>1</v>
      </c>
      <c r="N3230" s="47">
        <v>400</v>
      </c>
      <c r="O3230" s="47">
        <v>0</v>
      </c>
      <c r="P3230" s="47">
        <v>0</v>
      </c>
      <c r="Q3230" s="47">
        <v>0</v>
      </c>
      <c r="R3230" s="47">
        <v>0</v>
      </c>
      <c r="S3230" s="47">
        <v>400</v>
      </c>
      <c r="T3230" s="47">
        <v>360</v>
      </c>
      <c r="U3230" s="47">
        <v>360</v>
      </c>
      <c r="V3230" t="s">
        <v>71</v>
      </c>
      <c r="W3230" t="s">
        <v>72</v>
      </c>
      <c r="X3230"/>
      <c r="Y3230" t="s">
        <v>240</v>
      </c>
      <c r="Z3230" s="43" t="str">
        <f>Raw_data[[#This Row],[Month]]&amp;Raw_data[[#This Row],[Locations]]&amp;Raw_data[[#This Row],[Looker2]]</f>
        <v>45292Garden OaksRTC</v>
      </c>
      <c r="AA3230" s="44" t="str">
        <f>IFERROR(VLOOKUP(Raw_data[[#This Row],[Description]],'LU Table'!$A$1:$B$50,2,0),"")</f>
        <v>RTC</v>
      </c>
      <c r="AB3230" s="44" t="str">
        <f>TRIM(MID(Raw_data[[#This Row],[Location]],LEN("Positive Recovery- ")+1,LEN(Raw_data[[#This Row],[Location]])))</f>
        <v>Garden Oaks</v>
      </c>
      <c r="AC3230" s="45">
        <f t="shared" si="50"/>
        <v>45292</v>
      </c>
      <c r="AD3230" s="44" t="str">
        <f>VLOOKUP(Raw_data[[#This Row],[Locations]]&amp;Raw_data[[#This Row],[Looker2]],Category!A:E,5,0)</f>
        <v>Company Owned</v>
      </c>
      <c r="AE3230" s="44" t="str">
        <f>Raw_data[[#This Row],[Locations]]&amp;Raw_data[[#This Row],[Looker2]]</f>
        <v>Garden OaksRTC</v>
      </c>
    </row>
    <row r="3231" spans="1:31">
      <c r="A3231" s="15">
        <v>45323</v>
      </c>
      <c r="B3231" s="15">
        <v>45321</v>
      </c>
      <c r="C3231" t="s">
        <v>9</v>
      </c>
      <c r="D3231">
        <v>209780</v>
      </c>
      <c r="E3231" t="s">
        <v>997</v>
      </c>
      <c r="F3231" t="s">
        <v>351</v>
      </c>
      <c r="G3231" t="s">
        <v>408</v>
      </c>
      <c r="H3231" t="s">
        <v>151</v>
      </c>
      <c r="I3231" t="s">
        <v>232</v>
      </c>
      <c r="J3231" t="s">
        <v>806</v>
      </c>
      <c r="K3231" t="s">
        <v>107</v>
      </c>
      <c r="L3231" t="s">
        <v>130</v>
      </c>
      <c r="M3231">
        <v>1</v>
      </c>
      <c r="N3231" s="47">
        <v>470</v>
      </c>
      <c r="O3231" s="47">
        <v>0</v>
      </c>
      <c r="P3231" s="47">
        <v>0</v>
      </c>
      <c r="Q3231" s="47">
        <v>0</v>
      </c>
      <c r="R3231" s="47">
        <v>0</v>
      </c>
      <c r="S3231" s="47">
        <v>470</v>
      </c>
      <c r="T3231" s="47">
        <v>423</v>
      </c>
      <c r="U3231" s="47">
        <v>423</v>
      </c>
      <c r="V3231" t="s">
        <v>71</v>
      </c>
      <c r="W3231" t="s">
        <v>72</v>
      </c>
      <c r="X3231"/>
      <c r="Y3231" t="s">
        <v>240</v>
      </c>
      <c r="Z3231" s="43" t="str">
        <f>Raw_data[[#This Row],[Month]]&amp;Raw_data[[#This Row],[Locations]]&amp;Raw_data[[#This Row],[Looker2]]</f>
        <v>45292Dallas Ft WorthRTC</v>
      </c>
      <c r="AA3231" s="44" t="str">
        <f>IFERROR(VLOOKUP(Raw_data[[#This Row],[Description]],'LU Table'!$A$1:$B$50,2,0),"")</f>
        <v>RTC</v>
      </c>
      <c r="AB3231" s="44" t="str">
        <f>TRIM(MID(Raw_data[[#This Row],[Location]],LEN("Positive Recovery- ")+1,LEN(Raw_data[[#This Row],[Location]])))</f>
        <v>Dallas Ft Worth</v>
      </c>
      <c r="AC3231" s="45">
        <f t="shared" ref="AC3231:AC3294" si="51">B3231-DAY(B3231)+1</f>
        <v>45292</v>
      </c>
      <c r="AD3231" s="44" t="str">
        <f>VLOOKUP(Raw_data[[#This Row],[Locations]]&amp;Raw_data[[#This Row],[Looker2]],Category!A:E,5,0)</f>
        <v>Company Owned</v>
      </c>
      <c r="AE3231" s="44" t="str">
        <f>Raw_data[[#This Row],[Locations]]&amp;Raw_data[[#This Row],[Looker2]]</f>
        <v>Dallas Ft WorthRTC</v>
      </c>
    </row>
    <row r="3232" spans="1:31">
      <c r="A3232" s="15">
        <v>45323</v>
      </c>
      <c r="B3232" s="15">
        <v>45321</v>
      </c>
      <c r="C3232" t="s">
        <v>9</v>
      </c>
      <c r="D3232">
        <v>209782</v>
      </c>
      <c r="E3232" t="s">
        <v>969</v>
      </c>
      <c r="F3232" t="s">
        <v>307</v>
      </c>
      <c r="G3232" t="s">
        <v>276</v>
      </c>
      <c r="H3232" t="s">
        <v>173</v>
      </c>
      <c r="I3232" t="s">
        <v>232</v>
      </c>
      <c r="J3232" t="s">
        <v>96</v>
      </c>
      <c r="K3232" t="s">
        <v>107</v>
      </c>
      <c r="L3232" t="s">
        <v>130</v>
      </c>
      <c r="M3232">
        <v>1</v>
      </c>
      <c r="N3232" s="47">
        <v>364</v>
      </c>
      <c r="O3232" s="47">
        <v>0</v>
      </c>
      <c r="P3232" s="47">
        <v>0</v>
      </c>
      <c r="Q3232" s="47">
        <v>0</v>
      </c>
      <c r="R3232" s="47">
        <v>0</v>
      </c>
      <c r="S3232" s="47">
        <v>364</v>
      </c>
      <c r="T3232" s="47">
        <v>327.60000000000002</v>
      </c>
      <c r="U3232" s="47">
        <v>327.60000000000002</v>
      </c>
      <c r="V3232" t="s">
        <v>71</v>
      </c>
      <c r="W3232" t="s">
        <v>72</v>
      </c>
      <c r="X3232"/>
      <c r="Y3232" t="s">
        <v>240</v>
      </c>
      <c r="Z3232" s="43" t="str">
        <f>Raw_data[[#This Row],[Month]]&amp;Raw_data[[#This Row],[Locations]]&amp;Raw_data[[#This Row],[Looker2]]</f>
        <v>45292Dallas Ft WorthRTC</v>
      </c>
      <c r="AA3232" s="44" t="str">
        <f>IFERROR(VLOOKUP(Raw_data[[#This Row],[Description]],'LU Table'!$A$1:$B$50,2,0),"")</f>
        <v>RTC</v>
      </c>
      <c r="AB3232" s="44" t="str">
        <f>TRIM(MID(Raw_data[[#This Row],[Location]],LEN("Positive Recovery- ")+1,LEN(Raw_data[[#This Row],[Location]])))</f>
        <v>Dallas Ft Worth</v>
      </c>
      <c r="AC3232" s="45">
        <f t="shared" si="51"/>
        <v>45292</v>
      </c>
      <c r="AD3232" s="44" t="str">
        <f>VLOOKUP(Raw_data[[#This Row],[Locations]]&amp;Raw_data[[#This Row],[Looker2]],Category!A:E,5,0)</f>
        <v>Company Owned</v>
      </c>
      <c r="AE3232" s="44" t="str">
        <f>Raw_data[[#This Row],[Locations]]&amp;Raw_data[[#This Row],[Looker2]]</f>
        <v>Dallas Ft WorthRTC</v>
      </c>
    </row>
    <row r="3233" spans="1:31">
      <c r="A3233" s="15">
        <v>45323</v>
      </c>
      <c r="B3233" s="15">
        <v>45321</v>
      </c>
      <c r="C3233" t="s">
        <v>9</v>
      </c>
      <c r="D3233">
        <v>209783</v>
      </c>
      <c r="E3233" t="s">
        <v>1079</v>
      </c>
      <c r="F3233" t="s">
        <v>1080</v>
      </c>
      <c r="G3233" t="s">
        <v>1081</v>
      </c>
      <c r="H3233" t="s">
        <v>154</v>
      </c>
      <c r="I3233" t="s">
        <v>232</v>
      </c>
      <c r="J3233" t="s">
        <v>93</v>
      </c>
      <c r="K3233" t="s">
        <v>107</v>
      </c>
      <c r="L3233" t="s">
        <v>131</v>
      </c>
      <c r="M3233">
        <v>1</v>
      </c>
      <c r="N3233" s="47">
        <v>530</v>
      </c>
      <c r="O3233" s="47">
        <v>0</v>
      </c>
      <c r="P3233" s="47">
        <v>0</v>
      </c>
      <c r="Q3233" s="47">
        <v>0</v>
      </c>
      <c r="R3233" s="47">
        <v>0</v>
      </c>
      <c r="S3233" s="47">
        <v>530</v>
      </c>
      <c r="T3233" s="47">
        <v>477</v>
      </c>
      <c r="U3233" s="47">
        <v>477</v>
      </c>
      <c r="V3233" t="s">
        <v>71</v>
      </c>
      <c r="W3233" t="s">
        <v>72</v>
      </c>
      <c r="X3233"/>
      <c r="Y3233" t="s">
        <v>240</v>
      </c>
      <c r="Z3233" s="43" t="str">
        <f>Raw_data[[#This Row],[Month]]&amp;Raw_data[[#This Row],[Locations]]&amp;Raw_data[[#This Row],[Looker2]]</f>
        <v>45292Dallas Ft WorthRTC</v>
      </c>
      <c r="AA3233" s="44" t="str">
        <f>IFERROR(VLOOKUP(Raw_data[[#This Row],[Description]],'LU Table'!$A$1:$B$50,2,0),"")</f>
        <v>RTC</v>
      </c>
      <c r="AB3233" s="44" t="str">
        <f>TRIM(MID(Raw_data[[#This Row],[Location]],LEN("Positive Recovery- ")+1,LEN(Raw_data[[#This Row],[Location]])))</f>
        <v>Dallas Ft Worth</v>
      </c>
      <c r="AC3233" s="45">
        <f t="shared" si="51"/>
        <v>45292</v>
      </c>
      <c r="AD3233" s="44" t="str">
        <f>VLOOKUP(Raw_data[[#This Row],[Locations]]&amp;Raw_data[[#This Row],[Looker2]],Category!A:E,5,0)</f>
        <v>Company Owned</v>
      </c>
      <c r="AE3233" s="44" t="str">
        <f>Raw_data[[#This Row],[Locations]]&amp;Raw_data[[#This Row],[Looker2]]</f>
        <v>Dallas Ft WorthRTC</v>
      </c>
    </row>
    <row r="3234" spans="1:31">
      <c r="A3234" s="15">
        <v>45323</v>
      </c>
      <c r="B3234" s="15">
        <v>45321</v>
      </c>
      <c r="C3234" t="s">
        <v>9</v>
      </c>
      <c r="D3234">
        <v>209784</v>
      </c>
      <c r="E3234" t="s">
        <v>695</v>
      </c>
      <c r="F3234" t="s">
        <v>1120</v>
      </c>
      <c r="G3234" t="s">
        <v>696</v>
      </c>
      <c r="H3234" t="s">
        <v>151</v>
      </c>
      <c r="I3234" t="s">
        <v>232</v>
      </c>
      <c r="J3234" t="s">
        <v>87</v>
      </c>
      <c r="K3234" t="s">
        <v>57</v>
      </c>
      <c r="L3234" t="s">
        <v>130</v>
      </c>
      <c r="M3234">
        <v>1</v>
      </c>
      <c r="N3234" s="47">
        <v>470</v>
      </c>
      <c r="O3234" s="47">
        <v>0</v>
      </c>
      <c r="P3234" s="47">
        <v>0</v>
      </c>
      <c r="Q3234" s="47">
        <v>0</v>
      </c>
      <c r="R3234" s="47">
        <v>0</v>
      </c>
      <c r="S3234" s="47">
        <v>470</v>
      </c>
      <c r="T3234" s="47">
        <v>423</v>
      </c>
      <c r="U3234" s="47">
        <v>423</v>
      </c>
      <c r="V3234" t="s">
        <v>71</v>
      </c>
      <c r="W3234" t="s">
        <v>72</v>
      </c>
      <c r="X3234"/>
      <c r="Y3234" t="s">
        <v>240</v>
      </c>
      <c r="Z3234" s="43" t="str">
        <f>Raw_data[[#This Row],[Month]]&amp;Raw_data[[#This Row],[Locations]]&amp;Raw_data[[#This Row],[Looker2]]</f>
        <v>45292Hill CountryRTC</v>
      </c>
      <c r="AA3234" s="44" t="str">
        <f>IFERROR(VLOOKUP(Raw_data[[#This Row],[Description]],'LU Table'!$A$1:$B$50,2,0),"")</f>
        <v>RTC</v>
      </c>
      <c r="AB3234" s="44" t="str">
        <f>TRIM(MID(Raw_data[[#This Row],[Location]],LEN("Positive Recovery- ")+1,LEN(Raw_data[[#This Row],[Location]])))</f>
        <v>Hill Country</v>
      </c>
      <c r="AC3234" s="45">
        <f t="shared" si="51"/>
        <v>45292</v>
      </c>
      <c r="AD3234" s="44" t="str">
        <f>VLOOKUP(Raw_data[[#This Row],[Locations]]&amp;Raw_data[[#This Row],[Looker2]],Category!A:E,5,0)</f>
        <v>Company Owned</v>
      </c>
      <c r="AE3234" s="44" t="str">
        <f>Raw_data[[#This Row],[Locations]]&amp;Raw_data[[#This Row],[Looker2]]</f>
        <v>Hill CountryRTC</v>
      </c>
    </row>
    <row r="3235" spans="1:31">
      <c r="A3235" s="15">
        <v>45323</v>
      </c>
      <c r="B3235" s="15">
        <v>45321</v>
      </c>
      <c r="C3235" t="s">
        <v>9</v>
      </c>
      <c r="D3235">
        <v>209785</v>
      </c>
      <c r="E3235" t="s">
        <v>1006</v>
      </c>
      <c r="F3235" t="s">
        <v>362</v>
      </c>
      <c r="G3235" t="s">
        <v>728</v>
      </c>
      <c r="H3235" t="s">
        <v>151</v>
      </c>
      <c r="I3235" t="s">
        <v>232</v>
      </c>
      <c r="J3235" t="s">
        <v>87</v>
      </c>
      <c r="K3235" t="s">
        <v>57</v>
      </c>
      <c r="L3235" t="s">
        <v>131</v>
      </c>
      <c r="M3235">
        <v>1</v>
      </c>
      <c r="N3235" s="47">
        <v>470</v>
      </c>
      <c r="O3235" s="47">
        <v>0</v>
      </c>
      <c r="P3235" s="47">
        <v>0</v>
      </c>
      <c r="Q3235" s="47">
        <v>0</v>
      </c>
      <c r="R3235" s="47">
        <v>0</v>
      </c>
      <c r="S3235" s="47">
        <v>470</v>
      </c>
      <c r="T3235" s="47">
        <v>423</v>
      </c>
      <c r="U3235" s="47">
        <v>423</v>
      </c>
      <c r="V3235" t="s">
        <v>71</v>
      </c>
      <c r="W3235" t="s">
        <v>72</v>
      </c>
      <c r="X3235"/>
      <c r="Y3235" t="s">
        <v>240</v>
      </c>
      <c r="Z3235" s="43" t="str">
        <f>Raw_data[[#This Row],[Month]]&amp;Raw_data[[#This Row],[Locations]]&amp;Raw_data[[#This Row],[Looker2]]</f>
        <v>45292Hill CountryRTC</v>
      </c>
      <c r="AA3235" s="44" t="str">
        <f>IFERROR(VLOOKUP(Raw_data[[#This Row],[Description]],'LU Table'!$A$1:$B$50,2,0),"")</f>
        <v>RTC</v>
      </c>
      <c r="AB3235" s="44" t="str">
        <f>TRIM(MID(Raw_data[[#This Row],[Location]],LEN("Positive Recovery- ")+1,LEN(Raw_data[[#This Row],[Location]])))</f>
        <v>Hill Country</v>
      </c>
      <c r="AC3235" s="45">
        <f t="shared" si="51"/>
        <v>45292</v>
      </c>
      <c r="AD3235" s="44" t="str">
        <f>VLOOKUP(Raw_data[[#This Row],[Locations]]&amp;Raw_data[[#This Row],[Looker2]],Category!A:E,5,0)</f>
        <v>Company Owned</v>
      </c>
      <c r="AE3235" s="44" t="str">
        <f>Raw_data[[#This Row],[Locations]]&amp;Raw_data[[#This Row],[Looker2]]</f>
        <v>Hill CountryRTC</v>
      </c>
    </row>
    <row r="3236" spans="1:31">
      <c r="A3236" s="15">
        <v>45323</v>
      </c>
      <c r="B3236" s="15">
        <v>45321</v>
      </c>
      <c r="C3236" t="s">
        <v>9</v>
      </c>
      <c r="D3236">
        <v>209786</v>
      </c>
      <c r="E3236" t="s">
        <v>1123</v>
      </c>
      <c r="F3236" t="s">
        <v>1124</v>
      </c>
      <c r="G3236" t="s">
        <v>632</v>
      </c>
      <c r="H3236" t="s">
        <v>151</v>
      </c>
      <c r="I3236" t="s">
        <v>232</v>
      </c>
      <c r="J3236" t="s">
        <v>17</v>
      </c>
      <c r="K3236" t="s">
        <v>16</v>
      </c>
      <c r="L3236" t="s">
        <v>131</v>
      </c>
      <c r="M3236">
        <v>1</v>
      </c>
      <c r="N3236" s="47">
        <v>400</v>
      </c>
      <c r="O3236" s="47">
        <v>0</v>
      </c>
      <c r="P3236" s="47">
        <v>0</v>
      </c>
      <c r="Q3236" s="47">
        <v>0</v>
      </c>
      <c r="R3236" s="47">
        <v>0</v>
      </c>
      <c r="S3236" s="47">
        <v>0</v>
      </c>
      <c r="T3236" s="47">
        <v>400</v>
      </c>
      <c r="U3236" s="47">
        <v>0</v>
      </c>
      <c r="V3236" t="s">
        <v>71</v>
      </c>
      <c r="W3236" t="s">
        <v>72</v>
      </c>
      <c r="X3236"/>
      <c r="Y3236" t="s">
        <v>240</v>
      </c>
      <c r="Z3236" s="43" t="str">
        <f>Raw_data[[#This Row],[Month]]&amp;Raw_data[[#This Row],[Locations]]&amp;Raw_data[[#This Row],[Looker2]]</f>
        <v>45292Garden OaksRTC</v>
      </c>
      <c r="AA3236" s="44" t="str">
        <f>IFERROR(VLOOKUP(Raw_data[[#This Row],[Description]],'LU Table'!$A$1:$B$50,2,0),"")</f>
        <v>RTC</v>
      </c>
      <c r="AB3236" s="44" t="str">
        <f>TRIM(MID(Raw_data[[#This Row],[Location]],LEN("Positive Recovery- ")+1,LEN(Raw_data[[#This Row],[Location]])))</f>
        <v>Garden Oaks</v>
      </c>
      <c r="AC3236" s="45">
        <f t="shared" si="51"/>
        <v>45292</v>
      </c>
      <c r="AD3236" s="44" t="str">
        <f>VLOOKUP(Raw_data[[#This Row],[Locations]]&amp;Raw_data[[#This Row],[Looker2]],Category!A:E,5,0)</f>
        <v>Company Owned</v>
      </c>
      <c r="AE3236" s="44" t="str">
        <f>Raw_data[[#This Row],[Locations]]&amp;Raw_data[[#This Row],[Looker2]]</f>
        <v>Garden OaksRTC</v>
      </c>
    </row>
    <row r="3237" spans="1:31">
      <c r="A3237" s="15">
        <v>45323</v>
      </c>
      <c r="B3237" s="15">
        <v>45321</v>
      </c>
      <c r="C3237" t="s">
        <v>9</v>
      </c>
      <c r="D3237">
        <v>209788</v>
      </c>
      <c r="E3237" t="s">
        <v>712</v>
      </c>
      <c r="F3237" t="s">
        <v>713</v>
      </c>
      <c r="G3237" t="s">
        <v>353</v>
      </c>
      <c r="H3237" t="s">
        <v>154</v>
      </c>
      <c r="I3237" t="s">
        <v>232</v>
      </c>
      <c r="J3237" t="s">
        <v>93</v>
      </c>
      <c r="K3237" t="s">
        <v>107</v>
      </c>
      <c r="L3237" t="s">
        <v>130</v>
      </c>
      <c r="M3237">
        <v>1</v>
      </c>
      <c r="N3237" s="47">
        <v>530</v>
      </c>
      <c r="O3237" s="47">
        <v>0</v>
      </c>
      <c r="P3237" s="47">
        <v>0</v>
      </c>
      <c r="Q3237" s="47">
        <v>0</v>
      </c>
      <c r="R3237" s="47">
        <v>0</v>
      </c>
      <c r="S3237" s="47">
        <v>0</v>
      </c>
      <c r="T3237" s="47">
        <v>477</v>
      </c>
      <c r="U3237" s="47">
        <v>-53</v>
      </c>
      <c r="V3237" t="s">
        <v>71</v>
      </c>
      <c r="W3237" t="s">
        <v>72</v>
      </c>
      <c r="X3237"/>
      <c r="Y3237" t="s">
        <v>240</v>
      </c>
      <c r="Z3237" s="43" t="str">
        <f>Raw_data[[#This Row],[Month]]&amp;Raw_data[[#This Row],[Locations]]&amp;Raw_data[[#This Row],[Looker2]]</f>
        <v>45292Dallas Ft WorthRTC</v>
      </c>
      <c r="AA3237" s="44" t="str">
        <f>IFERROR(VLOOKUP(Raw_data[[#This Row],[Description]],'LU Table'!$A$1:$B$50,2,0),"")</f>
        <v>RTC</v>
      </c>
      <c r="AB3237" s="44" t="str">
        <f>TRIM(MID(Raw_data[[#This Row],[Location]],LEN("Positive Recovery- ")+1,LEN(Raw_data[[#This Row],[Location]])))</f>
        <v>Dallas Ft Worth</v>
      </c>
      <c r="AC3237" s="45">
        <f t="shared" si="51"/>
        <v>45292</v>
      </c>
      <c r="AD3237" s="44" t="str">
        <f>VLOOKUP(Raw_data[[#This Row],[Locations]]&amp;Raw_data[[#This Row],[Looker2]],Category!A:E,5,0)</f>
        <v>Company Owned</v>
      </c>
      <c r="AE3237" s="44" t="str">
        <f>Raw_data[[#This Row],[Locations]]&amp;Raw_data[[#This Row],[Looker2]]</f>
        <v>Dallas Ft WorthRTC</v>
      </c>
    </row>
    <row r="3238" spans="1:31">
      <c r="A3238" s="15">
        <v>45323</v>
      </c>
      <c r="B3238" s="15">
        <v>45321</v>
      </c>
      <c r="C3238" t="s">
        <v>9</v>
      </c>
      <c r="D3238">
        <v>209789</v>
      </c>
      <c r="E3238" t="s">
        <v>759</v>
      </c>
      <c r="F3238" t="s">
        <v>760</v>
      </c>
      <c r="G3238" t="s">
        <v>761</v>
      </c>
      <c r="H3238" t="s">
        <v>151</v>
      </c>
      <c r="I3238" t="s">
        <v>232</v>
      </c>
      <c r="J3238" t="s">
        <v>931</v>
      </c>
      <c r="K3238" t="s">
        <v>107</v>
      </c>
      <c r="L3238" t="s">
        <v>130</v>
      </c>
      <c r="M3238">
        <v>1</v>
      </c>
      <c r="N3238" s="47">
        <v>520</v>
      </c>
      <c r="O3238" s="47">
        <v>0</v>
      </c>
      <c r="P3238" s="47">
        <v>0</v>
      </c>
      <c r="Q3238" s="47">
        <v>0</v>
      </c>
      <c r="R3238" s="47">
        <v>0</v>
      </c>
      <c r="S3238" s="47">
        <v>520</v>
      </c>
      <c r="T3238" s="47">
        <v>468</v>
      </c>
      <c r="U3238" s="47">
        <v>468</v>
      </c>
      <c r="V3238" t="s">
        <v>71</v>
      </c>
      <c r="W3238" t="s">
        <v>72</v>
      </c>
      <c r="X3238"/>
      <c r="Y3238" t="s">
        <v>240</v>
      </c>
      <c r="Z3238" s="43" t="str">
        <f>Raw_data[[#This Row],[Month]]&amp;Raw_data[[#This Row],[Locations]]&amp;Raw_data[[#This Row],[Looker2]]</f>
        <v>45292Dallas Ft WorthRTC</v>
      </c>
      <c r="AA3238" s="44" t="str">
        <f>IFERROR(VLOOKUP(Raw_data[[#This Row],[Description]],'LU Table'!$A$1:$B$50,2,0),"")</f>
        <v>RTC</v>
      </c>
      <c r="AB3238" s="44" t="str">
        <f>TRIM(MID(Raw_data[[#This Row],[Location]],LEN("Positive Recovery- ")+1,LEN(Raw_data[[#This Row],[Location]])))</f>
        <v>Dallas Ft Worth</v>
      </c>
      <c r="AC3238" s="45">
        <f t="shared" si="51"/>
        <v>45292</v>
      </c>
      <c r="AD3238" s="44" t="str">
        <f>VLOOKUP(Raw_data[[#This Row],[Locations]]&amp;Raw_data[[#This Row],[Looker2]],Category!A:E,5,0)</f>
        <v>Company Owned</v>
      </c>
      <c r="AE3238" s="44" t="str">
        <f>Raw_data[[#This Row],[Locations]]&amp;Raw_data[[#This Row],[Looker2]]</f>
        <v>Dallas Ft WorthRTC</v>
      </c>
    </row>
    <row r="3239" spans="1:31">
      <c r="A3239" s="15">
        <v>45323</v>
      </c>
      <c r="B3239" s="15">
        <v>45321</v>
      </c>
      <c r="C3239" t="s">
        <v>9</v>
      </c>
      <c r="D3239">
        <v>209790</v>
      </c>
      <c r="E3239" t="s">
        <v>1194</v>
      </c>
      <c r="F3239" t="s">
        <v>332</v>
      </c>
      <c r="G3239" t="s">
        <v>1195</v>
      </c>
      <c r="H3239" t="s">
        <v>155</v>
      </c>
      <c r="I3239" t="s">
        <v>232</v>
      </c>
      <c r="J3239" t="s">
        <v>94</v>
      </c>
      <c r="K3239" t="s">
        <v>16</v>
      </c>
      <c r="L3239" t="s">
        <v>130</v>
      </c>
      <c r="M3239">
        <v>1</v>
      </c>
      <c r="N3239" s="47">
        <v>610</v>
      </c>
      <c r="O3239" s="47">
        <v>0</v>
      </c>
      <c r="P3239" s="47">
        <v>0</v>
      </c>
      <c r="Q3239" s="47">
        <v>0</v>
      </c>
      <c r="R3239" s="47">
        <v>0</v>
      </c>
      <c r="S3239" s="47">
        <v>610</v>
      </c>
      <c r="T3239" s="47">
        <v>549</v>
      </c>
      <c r="U3239" s="47">
        <v>549</v>
      </c>
      <c r="V3239" t="s">
        <v>71</v>
      </c>
      <c r="W3239" t="s">
        <v>72</v>
      </c>
      <c r="X3239"/>
      <c r="Y3239" t="s">
        <v>240</v>
      </c>
      <c r="Z3239" s="43" t="str">
        <f>Raw_data[[#This Row],[Month]]&amp;Raw_data[[#This Row],[Locations]]&amp;Raw_data[[#This Row],[Looker2]]</f>
        <v>45292Garden OaksDetox</v>
      </c>
      <c r="AA3239" s="44" t="str">
        <f>IFERROR(VLOOKUP(Raw_data[[#This Row],[Description]],'LU Table'!$A$1:$B$50,2,0),"")</f>
        <v>Detox</v>
      </c>
      <c r="AB3239" s="44" t="str">
        <f>TRIM(MID(Raw_data[[#This Row],[Location]],LEN("Positive Recovery- ")+1,LEN(Raw_data[[#This Row],[Location]])))</f>
        <v>Garden Oaks</v>
      </c>
      <c r="AC3239" s="45">
        <f t="shared" si="51"/>
        <v>45292</v>
      </c>
      <c r="AD3239" s="44" t="str">
        <f>VLOOKUP(Raw_data[[#This Row],[Locations]]&amp;Raw_data[[#This Row],[Looker2]],Category!A:E,5,0)</f>
        <v>Company Owned</v>
      </c>
      <c r="AE3239" s="44" t="str">
        <f>Raw_data[[#This Row],[Locations]]&amp;Raw_data[[#This Row],[Looker2]]</f>
        <v>Garden OaksDetox</v>
      </c>
    </row>
    <row r="3240" spans="1:31">
      <c r="A3240" s="15">
        <v>45323</v>
      </c>
      <c r="B3240" s="15">
        <v>45321</v>
      </c>
      <c r="C3240" t="s">
        <v>9</v>
      </c>
      <c r="D3240">
        <v>209791</v>
      </c>
      <c r="E3240" t="s">
        <v>1214</v>
      </c>
      <c r="F3240" t="s">
        <v>1215</v>
      </c>
      <c r="G3240" t="s">
        <v>1216</v>
      </c>
      <c r="H3240" t="s">
        <v>155</v>
      </c>
      <c r="I3240" t="s">
        <v>232</v>
      </c>
      <c r="J3240" t="s">
        <v>87</v>
      </c>
      <c r="K3240" t="s">
        <v>107</v>
      </c>
      <c r="L3240" t="s">
        <v>130</v>
      </c>
      <c r="M3240">
        <v>1</v>
      </c>
      <c r="N3240" s="47">
        <v>775</v>
      </c>
      <c r="O3240" s="47">
        <v>0</v>
      </c>
      <c r="P3240" s="47">
        <v>0</v>
      </c>
      <c r="Q3240" s="47">
        <v>0</v>
      </c>
      <c r="R3240" s="47">
        <v>0</v>
      </c>
      <c r="S3240" s="47">
        <v>775</v>
      </c>
      <c r="T3240" s="47">
        <v>697.5</v>
      </c>
      <c r="U3240" s="47">
        <v>697.5</v>
      </c>
      <c r="V3240" t="s">
        <v>71</v>
      </c>
      <c r="W3240" t="s">
        <v>72</v>
      </c>
      <c r="X3240"/>
      <c r="Y3240" t="s">
        <v>240</v>
      </c>
      <c r="Z3240" s="43" t="str">
        <f>Raw_data[[#This Row],[Month]]&amp;Raw_data[[#This Row],[Locations]]&amp;Raw_data[[#This Row],[Looker2]]</f>
        <v>45292Dallas Ft WorthDetox</v>
      </c>
      <c r="AA3240" s="44" t="str">
        <f>IFERROR(VLOOKUP(Raw_data[[#This Row],[Description]],'LU Table'!$A$1:$B$50,2,0),"")</f>
        <v>Detox</v>
      </c>
      <c r="AB3240" s="44" t="str">
        <f>TRIM(MID(Raw_data[[#This Row],[Location]],LEN("Positive Recovery- ")+1,LEN(Raw_data[[#This Row],[Location]])))</f>
        <v>Dallas Ft Worth</v>
      </c>
      <c r="AC3240" s="45">
        <f t="shared" si="51"/>
        <v>45292</v>
      </c>
      <c r="AD3240" s="44" t="str">
        <f>VLOOKUP(Raw_data[[#This Row],[Locations]]&amp;Raw_data[[#This Row],[Looker2]],Category!A:E,5,0)</f>
        <v>Company Owned</v>
      </c>
      <c r="AE3240" s="44" t="str">
        <f>Raw_data[[#This Row],[Locations]]&amp;Raw_data[[#This Row],[Looker2]]</f>
        <v>Dallas Ft WorthDetox</v>
      </c>
    </row>
    <row r="3241" spans="1:31">
      <c r="A3241" s="15">
        <v>45323</v>
      </c>
      <c r="B3241" s="15">
        <v>45321</v>
      </c>
      <c r="C3241" t="s">
        <v>9</v>
      </c>
      <c r="D3241">
        <v>209792</v>
      </c>
      <c r="E3241" t="s">
        <v>1159</v>
      </c>
      <c r="F3241" t="s">
        <v>1160</v>
      </c>
      <c r="G3241" t="s">
        <v>1161</v>
      </c>
      <c r="H3241" t="s">
        <v>151</v>
      </c>
      <c r="I3241" t="s">
        <v>232</v>
      </c>
      <c r="J3241" t="s">
        <v>17</v>
      </c>
      <c r="K3241" t="s">
        <v>16</v>
      </c>
      <c r="L3241" t="s">
        <v>131</v>
      </c>
      <c r="M3241">
        <v>1</v>
      </c>
      <c r="N3241" s="47">
        <v>400</v>
      </c>
      <c r="O3241" s="47">
        <v>0</v>
      </c>
      <c r="P3241" s="47">
        <v>0</v>
      </c>
      <c r="Q3241" s="47">
        <v>0</v>
      </c>
      <c r="R3241" s="47">
        <v>0</v>
      </c>
      <c r="S3241" s="47">
        <v>400</v>
      </c>
      <c r="T3241" s="47">
        <v>400</v>
      </c>
      <c r="U3241" s="47">
        <v>400</v>
      </c>
      <c r="V3241" t="s">
        <v>71</v>
      </c>
      <c r="W3241" t="s">
        <v>72</v>
      </c>
      <c r="X3241"/>
      <c r="Y3241" t="s">
        <v>240</v>
      </c>
      <c r="Z3241" s="43" t="str">
        <f>Raw_data[[#This Row],[Month]]&amp;Raw_data[[#This Row],[Locations]]&amp;Raw_data[[#This Row],[Looker2]]</f>
        <v>45292Garden OaksRTC</v>
      </c>
      <c r="AA3241" s="44" t="str">
        <f>IFERROR(VLOOKUP(Raw_data[[#This Row],[Description]],'LU Table'!$A$1:$B$50,2,0),"")</f>
        <v>RTC</v>
      </c>
      <c r="AB3241" s="44" t="str">
        <f>TRIM(MID(Raw_data[[#This Row],[Location]],LEN("Positive Recovery- ")+1,LEN(Raw_data[[#This Row],[Location]])))</f>
        <v>Garden Oaks</v>
      </c>
      <c r="AC3241" s="45">
        <f t="shared" si="51"/>
        <v>45292</v>
      </c>
      <c r="AD3241" s="44" t="str">
        <f>VLOOKUP(Raw_data[[#This Row],[Locations]]&amp;Raw_data[[#This Row],[Looker2]],Category!A:E,5,0)</f>
        <v>Company Owned</v>
      </c>
      <c r="AE3241" s="44" t="str">
        <f>Raw_data[[#This Row],[Locations]]&amp;Raw_data[[#This Row],[Looker2]]</f>
        <v>Garden OaksRTC</v>
      </c>
    </row>
    <row r="3242" spans="1:31">
      <c r="A3242" s="15">
        <v>45323</v>
      </c>
      <c r="B3242" s="15">
        <v>45321</v>
      </c>
      <c r="C3242" t="s">
        <v>9</v>
      </c>
      <c r="D3242">
        <v>209980</v>
      </c>
      <c r="E3242" t="s">
        <v>1083</v>
      </c>
      <c r="F3242" t="s">
        <v>275</v>
      </c>
      <c r="G3242" t="s">
        <v>1084</v>
      </c>
      <c r="H3242" t="s">
        <v>158</v>
      </c>
      <c r="I3242" t="s">
        <v>232</v>
      </c>
      <c r="J3242" t="s">
        <v>103</v>
      </c>
      <c r="K3242" t="s">
        <v>62</v>
      </c>
      <c r="L3242" t="s">
        <v>128</v>
      </c>
      <c r="M3242">
        <v>1</v>
      </c>
      <c r="N3242" s="47">
        <v>250</v>
      </c>
      <c r="O3242" s="47">
        <v>0</v>
      </c>
      <c r="P3242" s="47">
        <v>0</v>
      </c>
      <c r="Q3242" s="47">
        <v>0</v>
      </c>
      <c r="R3242" s="47">
        <v>0</v>
      </c>
      <c r="S3242" s="47">
        <v>0</v>
      </c>
      <c r="T3242" s="47">
        <v>225</v>
      </c>
      <c r="U3242" s="47">
        <v>10</v>
      </c>
      <c r="V3242" t="s">
        <v>71</v>
      </c>
      <c r="W3242" t="s">
        <v>72</v>
      </c>
      <c r="X3242"/>
      <c r="Y3242" t="s">
        <v>240</v>
      </c>
      <c r="Z3242" s="43" t="str">
        <f>Raw_data[[#This Row],[Month]]&amp;Raw_data[[#This Row],[Locations]]&amp;Raw_data[[#This Row],[Looker2]]</f>
        <v>45292SugarlandIOP</v>
      </c>
      <c r="AA3242" s="44" t="str">
        <f>IFERROR(VLOOKUP(Raw_data[[#This Row],[Description]],'LU Table'!$A$1:$B$50,2,0),"")</f>
        <v>IOP</v>
      </c>
      <c r="AB3242" s="44" t="str">
        <f>TRIM(MID(Raw_data[[#This Row],[Location]],LEN("Positive Recovery- ")+1,LEN(Raw_data[[#This Row],[Location]])))</f>
        <v>Sugarland</v>
      </c>
      <c r="AC3242" s="45">
        <f t="shared" si="51"/>
        <v>45292</v>
      </c>
      <c r="AD3242" s="44" t="str">
        <f>VLOOKUP(Raw_data[[#This Row],[Locations]]&amp;Raw_data[[#This Row],[Looker2]],Category!A:E,5,0)</f>
        <v>Affiliate</v>
      </c>
      <c r="AE3242" s="44" t="str">
        <f>Raw_data[[#This Row],[Locations]]&amp;Raw_data[[#This Row],[Looker2]]</f>
        <v>SugarlandIOP</v>
      </c>
    </row>
    <row r="3243" spans="1:31">
      <c r="A3243" s="15">
        <v>45323</v>
      </c>
      <c r="B3243" s="15">
        <v>45321</v>
      </c>
      <c r="C3243" t="s">
        <v>9</v>
      </c>
      <c r="D3243">
        <v>209981</v>
      </c>
      <c r="E3243" t="s">
        <v>857</v>
      </c>
      <c r="F3243" t="s">
        <v>279</v>
      </c>
      <c r="G3243" t="s">
        <v>858</v>
      </c>
      <c r="H3243" t="s">
        <v>158</v>
      </c>
      <c r="I3243" t="s">
        <v>232</v>
      </c>
      <c r="J3243" t="s">
        <v>103</v>
      </c>
      <c r="K3243" t="s">
        <v>62</v>
      </c>
      <c r="L3243" t="s">
        <v>128</v>
      </c>
      <c r="M3243">
        <v>1</v>
      </c>
      <c r="N3243" s="47">
        <v>250</v>
      </c>
      <c r="O3243" s="47">
        <v>0</v>
      </c>
      <c r="P3243" s="47">
        <v>0</v>
      </c>
      <c r="Q3243" s="47">
        <v>0</v>
      </c>
      <c r="R3243" s="47">
        <v>0</v>
      </c>
      <c r="S3243" s="47">
        <v>250</v>
      </c>
      <c r="T3243" s="47">
        <v>225</v>
      </c>
      <c r="U3243" s="47">
        <v>225</v>
      </c>
      <c r="V3243" t="s">
        <v>71</v>
      </c>
      <c r="W3243" t="s">
        <v>72</v>
      </c>
      <c r="X3243"/>
      <c r="Y3243" t="s">
        <v>240</v>
      </c>
      <c r="Z3243" s="43" t="str">
        <f>Raw_data[[#This Row],[Month]]&amp;Raw_data[[#This Row],[Locations]]&amp;Raw_data[[#This Row],[Looker2]]</f>
        <v>45292SugarlandIOP</v>
      </c>
      <c r="AA3243" s="44" t="str">
        <f>IFERROR(VLOOKUP(Raw_data[[#This Row],[Description]],'LU Table'!$A$1:$B$50,2,0),"")</f>
        <v>IOP</v>
      </c>
      <c r="AB3243" s="44" t="str">
        <f>TRIM(MID(Raw_data[[#This Row],[Location]],LEN("Positive Recovery- ")+1,LEN(Raw_data[[#This Row],[Location]])))</f>
        <v>Sugarland</v>
      </c>
      <c r="AC3243" s="45">
        <f t="shared" si="51"/>
        <v>45292</v>
      </c>
      <c r="AD3243" s="44" t="str">
        <f>VLOOKUP(Raw_data[[#This Row],[Locations]]&amp;Raw_data[[#This Row],[Looker2]],Category!A:E,5,0)</f>
        <v>Affiliate</v>
      </c>
      <c r="AE3243" s="44" t="str">
        <f>Raw_data[[#This Row],[Locations]]&amp;Raw_data[[#This Row],[Looker2]]</f>
        <v>SugarlandIOP</v>
      </c>
    </row>
    <row r="3244" spans="1:31">
      <c r="A3244" s="15">
        <v>45323</v>
      </c>
      <c r="B3244" s="15">
        <v>45321</v>
      </c>
      <c r="C3244" t="s">
        <v>9</v>
      </c>
      <c r="D3244">
        <v>209982</v>
      </c>
      <c r="E3244" t="s">
        <v>842</v>
      </c>
      <c r="F3244" t="s">
        <v>676</v>
      </c>
      <c r="G3244" t="s">
        <v>308</v>
      </c>
      <c r="H3244" t="s">
        <v>158</v>
      </c>
      <c r="I3244" t="s">
        <v>232</v>
      </c>
      <c r="J3244" t="s">
        <v>749</v>
      </c>
      <c r="K3244" t="s">
        <v>62</v>
      </c>
      <c r="L3244" t="s">
        <v>128</v>
      </c>
      <c r="M3244">
        <v>1</v>
      </c>
      <c r="N3244" s="47">
        <v>158</v>
      </c>
      <c r="O3244" s="47">
        <v>0</v>
      </c>
      <c r="P3244" s="47">
        <v>0</v>
      </c>
      <c r="Q3244" s="47">
        <v>0</v>
      </c>
      <c r="R3244" s="47">
        <v>0</v>
      </c>
      <c r="S3244" s="47">
        <v>158</v>
      </c>
      <c r="T3244" s="47">
        <v>142.19999999999999</v>
      </c>
      <c r="U3244" s="47">
        <v>142.19999999999999</v>
      </c>
      <c r="V3244" t="s">
        <v>71</v>
      </c>
      <c r="W3244" t="s">
        <v>72</v>
      </c>
      <c r="X3244"/>
      <c r="Y3244" t="s">
        <v>240</v>
      </c>
      <c r="Z3244" s="43" t="str">
        <f>Raw_data[[#This Row],[Month]]&amp;Raw_data[[#This Row],[Locations]]&amp;Raw_data[[#This Row],[Looker2]]</f>
        <v>45292SugarlandIOP</v>
      </c>
      <c r="AA3244" s="44" t="str">
        <f>IFERROR(VLOOKUP(Raw_data[[#This Row],[Description]],'LU Table'!$A$1:$B$50,2,0),"")</f>
        <v>IOP</v>
      </c>
      <c r="AB3244" s="44" t="str">
        <f>TRIM(MID(Raw_data[[#This Row],[Location]],LEN("Positive Recovery- ")+1,LEN(Raw_data[[#This Row],[Location]])))</f>
        <v>Sugarland</v>
      </c>
      <c r="AC3244" s="45">
        <f t="shared" si="51"/>
        <v>45292</v>
      </c>
      <c r="AD3244" s="44" t="str">
        <f>VLOOKUP(Raw_data[[#This Row],[Locations]]&amp;Raw_data[[#This Row],[Looker2]],Category!A:E,5,0)</f>
        <v>Affiliate</v>
      </c>
      <c r="AE3244" s="44" t="str">
        <f>Raw_data[[#This Row],[Locations]]&amp;Raw_data[[#This Row],[Looker2]]</f>
        <v>SugarlandIOP</v>
      </c>
    </row>
    <row r="3245" spans="1:31">
      <c r="A3245" s="15">
        <v>45323</v>
      </c>
      <c r="B3245" s="15">
        <v>45321</v>
      </c>
      <c r="C3245" t="s">
        <v>9</v>
      </c>
      <c r="D3245">
        <v>209985</v>
      </c>
      <c r="E3245" t="s">
        <v>99</v>
      </c>
      <c r="F3245" t="s">
        <v>278</v>
      </c>
      <c r="G3245" t="s">
        <v>400</v>
      </c>
      <c r="H3245" t="s">
        <v>165</v>
      </c>
      <c r="I3245" t="s">
        <v>232</v>
      </c>
      <c r="J3245" t="s">
        <v>711</v>
      </c>
      <c r="K3245" t="s">
        <v>76</v>
      </c>
      <c r="L3245" t="s">
        <v>129</v>
      </c>
      <c r="M3245">
        <v>1</v>
      </c>
      <c r="N3245" s="47">
        <v>312</v>
      </c>
      <c r="O3245" s="47">
        <v>0</v>
      </c>
      <c r="P3245" s="47">
        <v>0</v>
      </c>
      <c r="Q3245" s="47">
        <v>0</v>
      </c>
      <c r="R3245" s="47">
        <v>0</v>
      </c>
      <c r="S3245" s="47">
        <v>312</v>
      </c>
      <c r="T3245" s="47">
        <v>280.8</v>
      </c>
      <c r="U3245" s="47">
        <v>280.8</v>
      </c>
      <c r="V3245" t="s">
        <v>71</v>
      </c>
      <c r="W3245" t="s">
        <v>72</v>
      </c>
      <c r="X3245"/>
      <c r="Y3245" t="s">
        <v>240</v>
      </c>
      <c r="Z3245" s="43" t="str">
        <f>Raw_data[[#This Row],[Month]]&amp;Raw_data[[#This Row],[Locations]]&amp;Raw_data[[#This Row],[Looker2]]</f>
        <v>45292MontrosePHP</v>
      </c>
      <c r="AA3245" s="44" t="str">
        <f>IFERROR(VLOOKUP(Raw_data[[#This Row],[Description]],'LU Table'!$A$1:$B$50,2,0),"")</f>
        <v>PHP</v>
      </c>
      <c r="AB3245" s="44" t="str">
        <f>TRIM(MID(Raw_data[[#This Row],[Location]],LEN("Positive Recovery- ")+1,LEN(Raw_data[[#This Row],[Location]])))</f>
        <v>Montrose</v>
      </c>
      <c r="AC3245" s="45">
        <f t="shared" si="51"/>
        <v>45292</v>
      </c>
      <c r="AD3245" s="44" t="str">
        <f>VLOOKUP(Raw_data[[#This Row],[Locations]]&amp;Raw_data[[#This Row],[Looker2]],Category!A:E,5,0)</f>
        <v>Company Owned</v>
      </c>
      <c r="AE3245" s="44" t="str">
        <f>Raw_data[[#This Row],[Locations]]&amp;Raw_data[[#This Row],[Looker2]]</f>
        <v>MontrosePHP</v>
      </c>
    </row>
    <row r="3246" spans="1:31">
      <c r="A3246" s="15">
        <v>45323</v>
      </c>
      <c r="B3246" s="15">
        <v>45321</v>
      </c>
      <c r="C3246" t="s">
        <v>9</v>
      </c>
      <c r="D3246">
        <v>209986</v>
      </c>
      <c r="E3246" t="s">
        <v>888</v>
      </c>
      <c r="F3246" t="s">
        <v>290</v>
      </c>
      <c r="G3246" t="s">
        <v>889</v>
      </c>
      <c r="H3246" t="s">
        <v>157</v>
      </c>
      <c r="I3246" t="s">
        <v>232</v>
      </c>
      <c r="J3246" t="s">
        <v>17</v>
      </c>
      <c r="K3246" t="s">
        <v>76</v>
      </c>
      <c r="L3246" t="s">
        <v>129</v>
      </c>
      <c r="M3246">
        <v>1</v>
      </c>
      <c r="N3246" s="47">
        <v>300</v>
      </c>
      <c r="O3246" s="47">
        <v>0</v>
      </c>
      <c r="P3246" s="47">
        <v>0</v>
      </c>
      <c r="Q3246" s="47">
        <v>0</v>
      </c>
      <c r="R3246" s="47">
        <v>0</v>
      </c>
      <c r="S3246" s="47">
        <v>300</v>
      </c>
      <c r="T3246" s="47">
        <v>300</v>
      </c>
      <c r="U3246" s="47">
        <v>300</v>
      </c>
      <c r="V3246" t="s">
        <v>71</v>
      </c>
      <c r="W3246" t="s">
        <v>72</v>
      </c>
      <c r="X3246"/>
      <c r="Y3246" t="s">
        <v>240</v>
      </c>
      <c r="Z3246" s="43" t="str">
        <f>Raw_data[[#This Row],[Month]]&amp;Raw_data[[#This Row],[Locations]]&amp;Raw_data[[#This Row],[Looker2]]</f>
        <v>45292MontrosePHP</v>
      </c>
      <c r="AA3246" s="44" t="str">
        <f>IFERROR(VLOOKUP(Raw_data[[#This Row],[Description]],'LU Table'!$A$1:$B$50,2,0),"")</f>
        <v>PHP</v>
      </c>
      <c r="AB3246" s="44" t="str">
        <f>TRIM(MID(Raw_data[[#This Row],[Location]],LEN("Positive Recovery- ")+1,LEN(Raw_data[[#This Row],[Location]])))</f>
        <v>Montrose</v>
      </c>
      <c r="AC3246" s="45">
        <f t="shared" si="51"/>
        <v>45292</v>
      </c>
      <c r="AD3246" s="44" t="str">
        <f>VLOOKUP(Raw_data[[#This Row],[Locations]]&amp;Raw_data[[#This Row],[Looker2]],Category!A:E,5,0)</f>
        <v>Company Owned</v>
      </c>
      <c r="AE3246" s="44" t="str">
        <f>Raw_data[[#This Row],[Locations]]&amp;Raw_data[[#This Row],[Looker2]]</f>
        <v>MontrosePHP</v>
      </c>
    </row>
    <row r="3247" spans="1:31">
      <c r="A3247" s="15">
        <v>45323</v>
      </c>
      <c r="B3247" s="15">
        <v>45321</v>
      </c>
      <c r="C3247" t="s">
        <v>9</v>
      </c>
      <c r="D3247">
        <v>209987</v>
      </c>
      <c r="E3247" t="s">
        <v>675</v>
      </c>
      <c r="F3247" t="s">
        <v>37</v>
      </c>
      <c r="G3247" t="s">
        <v>487</v>
      </c>
      <c r="H3247" t="s">
        <v>165</v>
      </c>
      <c r="I3247"/>
      <c r="J3247" t="s">
        <v>132</v>
      </c>
      <c r="K3247" t="s">
        <v>76</v>
      </c>
      <c r="L3247" t="s">
        <v>129</v>
      </c>
      <c r="M3247">
        <v>1</v>
      </c>
      <c r="N3247" s="47">
        <v>312</v>
      </c>
      <c r="O3247" s="47">
        <v>0</v>
      </c>
      <c r="P3247" s="47">
        <v>0</v>
      </c>
      <c r="Q3247" s="47">
        <v>0</v>
      </c>
      <c r="R3247" s="47">
        <v>0</v>
      </c>
      <c r="S3247" s="47">
        <v>312</v>
      </c>
      <c r="T3247" s="47">
        <v>280.8</v>
      </c>
      <c r="U3247" s="47">
        <v>280.8</v>
      </c>
      <c r="V3247" t="s">
        <v>71</v>
      </c>
      <c r="W3247" t="s">
        <v>72</v>
      </c>
      <c r="X3247"/>
      <c r="Y3247" t="s">
        <v>240</v>
      </c>
      <c r="Z3247" s="43" t="str">
        <f>Raw_data[[#This Row],[Month]]&amp;Raw_data[[#This Row],[Locations]]&amp;Raw_data[[#This Row],[Looker2]]</f>
        <v>45292MontrosePHP</v>
      </c>
      <c r="AA3247" s="44" t="str">
        <f>IFERROR(VLOOKUP(Raw_data[[#This Row],[Description]],'LU Table'!$A$1:$B$50,2,0),"")</f>
        <v>PHP</v>
      </c>
      <c r="AB3247" s="44" t="str">
        <f>TRIM(MID(Raw_data[[#This Row],[Location]],LEN("Positive Recovery- ")+1,LEN(Raw_data[[#This Row],[Location]])))</f>
        <v>Montrose</v>
      </c>
      <c r="AC3247" s="45">
        <f t="shared" si="51"/>
        <v>45292</v>
      </c>
      <c r="AD3247" s="44" t="str">
        <f>VLOOKUP(Raw_data[[#This Row],[Locations]]&amp;Raw_data[[#This Row],[Looker2]],Category!A:E,5,0)</f>
        <v>Company Owned</v>
      </c>
      <c r="AE3247" s="44" t="str">
        <f>Raw_data[[#This Row],[Locations]]&amp;Raw_data[[#This Row],[Looker2]]</f>
        <v>MontrosePHP</v>
      </c>
    </row>
    <row r="3248" spans="1:31">
      <c r="A3248" s="15">
        <v>45323</v>
      </c>
      <c r="B3248" s="15">
        <v>45321</v>
      </c>
      <c r="C3248" t="s">
        <v>9</v>
      </c>
      <c r="D3248">
        <v>209988</v>
      </c>
      <c r="E3248" t="s">
        <v>1026</v>
      </c>
      <c r="F3248" t="s">
        <v>304</v>
      </c>
      <c r="G3248" t="s">
        <v>1027</v>
      </c>
      <c r="H3248" t="s">
        <v>158</v>
      </c>
      <c r="I3248" t="s">
        <v>232</v>
      </c>
      <c r="J3248" t="s">
        <v>87</v>
      </c>
      <c r="K3248" t="s">
        <v>547</v>
      </c>
      <c r="L3248" t="s">
        <v>128</v>
      </c>
      <c r="M3248">
        <v>1</v>
      </c>
      <c r="N3248" s="47">
        <v>275</v>
      </c>
      <c r="O3248" s="47">
        <v>0</v>
      </c>
      <c r="P3248" s="47">
        <v>0</v>
      </c>
      <c r="Q3248" s="47">
        <v>0</v>
      </c>
      <c r="R3248" s="47">
        <v>0</v>
      </c>
      <c r="S3248" s="47">
        <v>275</v>
      </c>
      <c r="T3248" s="47">
        <v>247.5</v>
      </c>
      <c r="U3248" s="47">
        <v>247.5</v>
      </c>
      <c r="V3248" t="s">
        <v>71</v>
      </c>
      <c r="W3248" t="s">
        <v>72</v>
      </c>
      <c r="X3248"/>
      <c r="Y3248" t="s">
        <v>240</v>
      </c>
      <c r="Z3248" s="43" t="str">
        <f>Raw_data[[#This Row],[Month]]&amp;Raw_data[[#This Row],[Locations]]&amp;Raw_data[[#This Row],[Looker2]]</f>
        <v>45292ConroeIOP</v>
      </c>
      <c r="AA3248" s="44" t="str">
        <f>IFERROR(VLOOKUP(Raw_data[[#This Row],[Description]],'LU Table'!$A$1:$B$50,2,0),"")</f>
        <v>IOP</v>
      </c>
      <c r="AB3248" s="44" t="str">
        <f>TRIM(MID(Raw_data[[#This Row],[Location]],LEN("Positive Recovery- ")+1,LEN(Raw_data[[#This Row],[Location]])))</f>
        <v>Conroe</v>
      </c>
      <c r="AC3248" s="45">
        <f t="shared" si="51"/>
        <v>45292</v>
      </c>
      <c r="AD3248" s="44" t="str">
        <f>VLOOKUP(Raw_data[[#This Row],[Locations]]&amp;Raw_data[[#This Row],[Looker2]],Category!A:E,5,0)</f>
        <v>Affiliate</v>
      </c>
      <c r="AE3248" s="44" t="str">
        <f>Raw_data[[#This Row],[Locations]]&amp;Raw_data[[#This Row],[Looker2]]</f>
        <v>ConroeIOP</v>
      </c>
    </row>
    <row r="3249" spans="1:31">
      <c r="A3249" s="15">
        <v>45323</v>
      </c>
      <c r="B3249" s="15">
        <v>45321</v>
      </c>
      <c r="C3249" t="s">
        <v>9</v>
      </c>
      <c r="D3249">
        <v>209989</v>
      </c>
      <c r="E3249" t="s">
        <v>874</v>
      </c>
      <c r="F3249" t="s">
        <v>278</v>
      </c>
      <c r="G3249" t="s">
        <v>875</v>
      </c>
      <c r="H3249" t="s">
        <v>158</v>
      </c>
      <c r="I3249" t="s">
        <v>232</v>
      </c>
      <c r="J3249" t="s">
        <v>88</v>
      </c>
      <c r="K3249" t="s">
        <v>547</v>
      </c>
      <c r="L3249" t="s">
        <v>128</v>
      </c>
      <c r="M3249">
        <v>1</v>
      </c>
      <c r="N3249" s="47">
        <v>250</v>
      </c>
      <c r="O3249" s="47">
        <v>0</v>
      </c>
      <c r="P3249" s="47">
        <v>0</v>
      </c>
      <c r="Q3249" s="47">
        <v>0</v>
      </c>
      <c r="R3249" s="47">
        <v>0</v>
      </c>
      <c r="S3249" s="47">
        <v>250</v>
      </c>
      <c r="T3249" s="47">
        <v>225</v>
      </c>
      <c r="U3249" s="47">
        <v>225</v>
      </c>
      <c r="V3249" t="s">
        <v>71</v>
      </c>
      <c r="W3249" t="s">
        <v>72</v>
      </c>
      <c r="X3249"/>
      <c r="Y3249" t="s">
        <v>240</v>
      </c>
      <c r="Z3249" s="43" t="str">
        <f>Raw_data[[#This Row],[Month]]&amp;Raw_data[[#This Row],[Locations]]&amp;Raw_data[[#This Row],[Looker2]]</f>
        <v>45292ConroeIOP</v>
      </c>
      <c r="AA3249" s="44" t="str">
        <f>IFERROR(VLOOKUP(Raw_data[[#This Row],[Description]],'LU Table'!$A$1:$B$50,2,0),"")</f>
        <v>IOP</v>
      </c>
      <c r="AB3249" s="44" t="str">
        <f>TRIM(MID(Raw_data[[#This Row],[Location]],LEN("Positive Recovery- ")+1,LEN(Raw_data[[#This Row],[Location]])))</f>
        <v>Conroe</v>
      </c>
      <c r="AC3249" s="45">
        <f t="shared" si="51"/>
        <v>45292</v>
      </c>
      <c r="AD3249" s="44" t="str">
        <f>VLOOKUP(Raw_data[[#This Row],[Locations]]&amp;Raw_data[[#This Row],[Looker2]],Category!A:E,5,0)</f>
        <v>Affiliate</v>
      </c>
      <c r="AE3249" s="44" t="str">
        <f>Raw_data[[#This Row],[Locations]]&amp;Raw_data[[#This Row],[Looker2]]</f>
        <v>ConroeIOP</v>
      </c>
    </row>
    <row r="3250" spans="1:31">
      <c r="A3250" s="15">
        <v>45323</v>
      </c>
      <c r="B3250" s="15">
        <v>45321</v>
      </c>
      <c r="C3250" t="s">
        <v>9</v>
      </c>
      <c r="D3250">
        <v>209990</v>
      </c>
      <c r="E3250" t="s">
        <v>1116</v>
      </c>
      <c r="F3250" t="s">
        <v>535</v>
      </c>
      <c r="G3250" t="s">
        <v>1117</v>
      </c>
      <c r="H3250" t="s">
        <v>157</v>
      </c>
      <c r="I3250" t="s">
        <v>232</v>
      </c>
      <c r="J3250" t="s">
        <v>88</v>
      </c>
      <c r="K3250" t="s">
        <v>547</v>
      </c>
      <c r="L3250" t="s">
        <v>129</v>
      </c>
      <c r="M3250">
        <v>1</v>
      </c>
      <c r="N3250" s="47">
        <v>400</v>
      </c>
      <c r="O3250" s="47">
        <v>0</v>
      </c>
      <c r="P3250" s="47">
        <v>0</v>
      </c>
      <c r="Q3250" s="47">
        <v>0</v>
      </c>
      <c r="R3250" s="47">
        <v>0</v>
      </c>
      <c r="S3250" s="47">
        <v>400</v>
      </c>
      <c r="T3250" s="47">
        <v>360</v>
      </c>
      <c r="U3250" s="47">
        <v>360</v>
      </c>
      <c r="V3250" t="s">
        <v>71</v>
      </c>
      <c r="W3250" t="s">
        <v>72</v>
      </c>
      <c r="X3250"/>
      <c r="Y3250" t="s">
        <v>240</v>
      </c>
      <c r="Z3250" s="43" t="str">
        <f>Raw_data[[#This Row],[Month]]&amp;Raw_data[[#This Row],[Locations]]&amp;Raw_data[[#This Row],[Looker2]]</f>
        <v>45292ConroePHP</v>
      </c>
      <c r="AA3250" s="44" t="str">
        <f>IFERROR(VLOOKUP(Raw_data[[#This Row],[Description]],'LU Table'!$A$1:$B$50,2,0),"")</f>
        <v>PHP</v>
      </c>
      <c r="AB3250" s="44" t="str">
        <f>TRIM(MID(Raw_data[[#This Row],[Location]],LEN("Positive Recovery- ")+1,LEN(Raw_data[[#This Row],[Location]])))</f>
        <v>Conroe</v>
      </c>
      <c r="AC3250" s="45">
        <f t="shared" si="51"/>
        <v>45292</v>
      </c>
      <c r="AD3250" s="44" t="str">
        <f>VLOOKUP(Raw_data[[#This Row],[Locations]]&amp;Raw_data[[#This Row],[Looker2]],Category!A:E,5,0)</f>
        <v>Affiliate</v>
      </c>
      <c r="AE3250" s="44" t="str">
        <f>Raw_data[[#This Row],[Locations]]&amp;Raw_data[[#This Row],[Looker2]]</f>
        <v>ConroePHP</v>
      </c>
    </row>
    <row r="3251" spans="1:31">
      <c r="A3251" s="15">
        <v>45323</v>
      </c>
      <c r="B3251" s="15">
        <v>45321</v>
      </c>
      <c r="C3251" t="s">
        <v>9</v>
      </c>
      <c r="D3251">
        <v>209991</v>
      </c>
      <c r="E3251" t="s">
        <v>184</v>
      </c>
      <c r="F3251" t="s">
        <v>457</v>
      </c>
      <c r="G3251" t="s">
        <v>504</v>
      </c>
      <c r="H3251" t="s">
        <v>166</v>
      </c>
      <c r="I3251" t="s">
        <v>232</v>
      </c>
      <c r="J3251" t="s">
        <v>95</v>
      </c>
      <c r="K3251" t="s">
        <v>21</v>
      </c>
      <c r="L3251" t="s">
        <v>129</v>
      </c>
      <c r="M3251">
        <v>1</v>
      </c>
      <c r="N3251" s="47">
        <v>230</v>
      </c>
      <c r="O3251" s="47">
        <v>0</v>
      </c>
      <c r="P3251" s="47">
        <v>0</v>
      </c>
      <c r="Q3251" s="47">
        <v>0</v>
      </c>
      <c r="R3251" s="47">
        <v>0</v>
      </c>
      <c r="S3251" s="47">
        <v>0</v>
      </c>
      <c r="T3251" s="47">
        <v>207</v>
      </c>
      <c r="U3251" s="47">
        <v>-23</v>
      </c>
      <c r="V3251" t="s">
        <v>71</v>
      </c>
      <c r="W3251" t="s">
        <v>72</v>
      </c>
      <c r="X3251"/>
      <c r="Y3251" t="s">
        <v>240</v>
      </c>
      <c r="Z3251" s="43" t="str">
        <f>Raw_data[[#This Row],[Month]]&amp;Raw_data[[#This Row],[Locations]]&amp;Raw_data[[#This Row],[Looker2]]</f>
        <v>45292Jersey VillagePHP</v>
      </c>
      <c r="AA3251" s="44" t="str">
        <f>IFERROR(VLOOKUP(Raw_data[[#This Row],[Description]],'LU Table'!$A$1:$B$50,2,0),"")</f>
        <v>PHP</v>
      </c>
      <c r="AB3251" s="44" t="str">
        <f>TRIM(MID(Raw_data[[#This Row],[Location]],LEN("Positive Recovery- ")+1,LEN(Raw_data[[#This Row],[Location]])))</f>
        <v>Jersey Village</v>
      </c>
      <c r="AC3251" s="45">
        <f t="shared" si="51"/>
        <v>45292</v>
      </c>
      <c r="AD3251" s="44" t="str">
        <f>VLOOKUP(Raw_data[[#This Row],[Locations]]&amp;Raw_data[[#This Row],[Looker2]],Category!A:E,5,0)</f>
        <v>Affiliate</v>
      </c>
      <c r="AE3251" s="44" t="str">
        <f>Raw_data[[#This Row],[Locations]]&amp;Raw_data[[#This Row],[Looker2]]</f>
        <v>Jersey VillagePHP</v>
      </c>
    </row>
    <row r="3252" spans="1:31">
      <c r="A3252" s="15">
        <v>45323</v>
      </c>
      <c r="B3252" s="15">
        <v>45321</v>
      </c>
      <c r="C3252" t="s">
        <v>9</v>
      </c>
      <c r="D3252">
        <v>209992</v>
      </c>
      <c r="E3252" t="s">
        <v>658</v>
      </c>
      <c r="F3252" t="s">
        <v>559</v>
      </c>
      <c r="G3252" t="s">
        <v>276</v>
      </c>
      <c r="H3252" t="s">
        <v>158</v>
      </c>
      <c r="I3252" t="s">
        <v>232</v>
      </c>
      <c r="J3252" t="s">
        <v>87</v>
      </c>
      <c r="K3252" t="s">
        <v>21</v>
      </c>
      <c r="L3252" t="s">
        <v>128</v>
      </c>
      <c r="M3252">
        <v>1</v>
      </c>
      <c r="N3252" s="47">
        <v>275</v>
      </c>
      <c r="O3252" s="47">
        <v>0</v>
      </c>
      <c r="P3252" s="47">
        <v>0</v>
      </c>
      <c r="Q3252" s="47">
        <v>0</v>
      </c>
      <c r="R3252" s="47">
        <v>0</v>
      </c>
      <c r="S3252" s="47">
        <v>275</v>
      </c>
      <c r="T3252" s="47">
        <v>247.5</v>
      </c>
      <c r="U3252" s="47">
        <v>247.5</v>
      </c>
      <c r="V3252" t="s">
        <v>71</v>
      </c>
      <c r="W3252" t="s">
        <v>72</v>
      </c>
      <c r="X3252"/>
      <c r="Y3252" t="s">
        <v>240</v>
      </c>
      <c r="Z3252" s="43" t="str">
        <f>Raw_data[[#This Row],[Month]]&amp;Raw_data[[#This Row],[Locations]]&amp;Raw_data[[#This Row],[Looker2]]</f>
        <v>45292Jersey VillageIOP</v>
      </c>
      <c r="AA3252" s="44" t="str">
        <f>IFERROR(VLOOKUP(Raw_data[[#This Row],[Description]],'LU Table'!$A$1:$B$50,2,0),"")</f>
        <v>IOP</v>
      </c>
      <c r="AB3252" s="44" t="str">
        <f>TRIM(MID(Raw_data[[#This Row],[Location]],LEN("Positive Recovery- ")+1,LEN(Raw_data[[#This Row],[Location]])))</f>
        <v>Jersey Village</v>
      </c>
      <c r="AC3252" s="45">
        <f t="shared" si="51"/>
        <v>45292</v>
      </c>
      <c r="AD3252" s="44" t="str">
        <f>VLOOKUP(Raw_data[[#This Row],[Locations]]&amp;Raw_data[[#This Row],[Looker2]],Category!A:E,5,0)</f>
        <v>Affiliate</v>
      </c>
      <c r="AE3252" s="44" t="str">
        <f>Raw_data[[#This Row],[Locations]]&amp;Raw_data[[#This Row],[Looker2]]</f>
        <v>Jersey VillageIOP</v>
      </c>
    </row>
    <row r="3253" spans="1:31">
      <c r="A3253" s="15">
        <v>45323</v>
      </c>
      <c r="B3253" s="15">
        <v>45321</v>
      </c>
      <c r="C3253" t="s">
        <v>9</v>
      </c>
      <c r="D3253">
        <v>209993</v>
      </c>
      <c r="E3253" t="s">
        <v>868</v>
      </c>
      <c r="F3253" t="s">
        <v>523</v>
      </c>
      <c r="G3253" t="s">
        <v>869</v>
      </c>
      <c r="H3253" t="s">
        <v>158</v>
      </c>
      <c r="I3253" t="s">
        <v>232</v>
      </c>
      <c r="J3253" t="s">
        <v>88</v>
      </c>
      <c r="K3253" t="s">
        <v>21</v>
      </c>
      <c r="L3253" t="s">
        <v>128</v>
      </c>
      <c r="M3253">
        <v>1</v>
      </c>
      <c r="N3253" s="47">
        <v>250</v>
      </c>
      <c r="O3253" s="47">
        <v>0</v>
      </c>
      <c r="P3253" s="47">
        <v>0</v>
      </c>
      <c r="Q3253" s="47">
        <v>0</v>
      </c>
      <c r="R3253" s="47">
        <v>0</v>
      </c>
      <c r="S3253" s="47">
        <v>250</v>
      </c>
      <c r="T3253" s="47">
        <v>225</v>
      </c>
      <c r="U3253" s="47">
        <v>225</v>
      </c>
      <c r="V3253" t="s">
        <v>71</v>
      </c>
      <c r="W3253" t="s">
        <v>72</v>
      </c>
      <c r="X3253"/>
      <c r="Y3253" t="s">
        <v>240</v>
      </c>
      <c r="Z3253" s="43" t="str">
        <f>Raw_data[[#This Row],[Month]]&amp;Raw_data[[#This Row],[Locations]]&amp;Raw_data[[#This Row],[Looker2]]</f>
        <v>45292Jersey VillageIOP</v>
      </c>
      <c r="AA3253" s="44" t="str">
        <f>IFERROR(VLOOKUP(Raw_data[[#This Row],[Description]],'LU Table'!$A$1:$B$50,2,0),"")</f>
        <v>IOP</v>
      </c>
      <c r="AB3253" s="44" t="str">
        <f>TRIM(MID(Raw_data[[#This Row],[Location]],LEN("Positive Recovery- ")+1,LEN(Raw_data[[#This Row],[Location]])))</f>
        <v>Jersey Village</v>
      </c>
      <c r="AC3253" s="45">
        <f t="shared" si="51"/>
        <v>45292</v>
      </c>
      <c r="AD3253" s="44" t="str">
        <f>VLOOKUP(Raw_data[[#This Row],[Locations]]&amp;Raw_data[[#This Row],[Looker2]],Category!A:E,5,0)</f>
        <v>Affiliate</v>
      </c>
      <c r="AE3253" s="44" t="str">
        <f>Raw_data[[#This Row],[Locations]]&amp;Raw_data[[#This Row],[Looker2]]</f>
        <v>Jersey VillageIOP</v>
      </c>
    </row>
    <row r="3254" spans="1:31">
      <c r="A3254" s="15">
        <v>45323</v>
      </c>
      <c r="B3254" s="15">
        <v>45321</v>
      </c>
      <c r="C3254" t="s">
        <v>9</v>
      </c>
      <c r="D3254">
        <v>209994</v>
      </c>
      <c r="E3254" t="s">
        <v>980</v>
      </c>
      <c r="F3254" t="s">
        <v>295</v>
      </c>
      <c r="G3254" t="s">
        <v>981</v>
      </c>
      <c r="H3254" t="s">
        <v>160</v>
      </c>
      <c r="I3254" t="s">
        <v>232</v>
      </c>
      <c r="J3254" t="s">
        <v>95</v>
      </c>
      <c r="K3254" t="s">
        <v>21</v>
      </c>
      <c r="L3254" t="s">
        <v>128</v>
      </c>
      <c r="M3254">
        <v>1</v>
      </c>
      <c r="N3254" s="47">
        <v>130</v>
      </c>
      <c r="O3254" s="47">
        <v>0</v>
      </c>
      <c r="P3254" s="47">
        <v>0</v>
      </c>
      <c r="Q3254" s="47">
        <v>0</v>
      </c>
      <c r="R3254" s="47">
        <v>0</v>
      </c>
      <c r="S3254" s="47">
        <v>0</v>
      </c>
      <c r="T3254" s="47">
        <v>117</v>
      </c>
      <c r="U3254" s="47">
        <v>117</v>
      </c>
      <c r="V3254" t="s">
        <v>71</v>
      </c>
      <c r="W3254" t="s">
        <v>72</v>
      </c>
      <c r="X3254"/>
      <c r="Y3254" t="s">
        <v>240</v>
      </c>
      <c r="Z3254" s="43" t="str">
        <f>Raw_data[[#This Row],[Month]]&amp;Raw_data[[#This Row],[Locations]]&amp;Raw_data[[#This Row],[Looker2]]</f>
        <v>45292Jersey VillageIOP</v>
      </c>
      <c r="AA3254" s="44" t="str">
        <f>IFERROR(VLOOKUP(Raw_data[[#This Row],[Description]],'LU Table'!$A$1:$B$50,2,0),"")</f>
        <v>IOP</v>
      </c>
      <c r="AB3254" s="44" t="str">
        <f>TRIM(MID(Raw_data[[#This Row],[Location]],LEN("Positive Recovery- ")+1,LEN(Raw_data[[#This Row],[Location]])))</f>
        <v>Jersey Village</v>
      </c>
      <c r="AC3254" s="45">
        <f t="shared" si="51"/>
        <v>45292</v>
      </c>
      <c r="AD3254" s="44" t="str">
        <f>VLOOKUP(Raw_data[[#This Row],[Locations]]&amp;Raw_data[[#This Row],[Looker2]],Category!A:E,5,0)</f>
        <v>Affiliate</v>
      </c>
      <c r="AE3254" s="44" t="str">
        <f>Raw_data[[#This Row],[Locations]]&amp;Raw_data[[#This Row],[Looker2]]</f>
        <v>Jersey VillageIOP</v>
      </c>
    </row>
    <row r="3255" spans="1:31">
      <c r="A3255" s="15">
        <v>45323</v>
      </c>
      <c r="B3255" s="15">
        <v>45321</v>
      </c>
      <c r="C3255" t="s">
        <v>9</v>
      </c>
      <c r="D3255">
        <v>209995</v>
      </c>
      <c r="E3255" t="s">
        <v>612</v>
      </c>
      <c r="F3255" t="s">
        <v>461</v>
      </c>
      <c r="G3255" t="s">
        <v>481</v>
      </c>
      <c r="H3255" t="s">
        <v>158</v>
      </c>
      <c r="I3255" t="s">
        <v>232</v>
      </c>
      <c r="J3255" t="s">
        <v>88</v>
      </c>
      <c r="K3255" t="s">
        <v>21</v>
      </c>
      <c r="L3255" t="s">
        <v>128</v>
      </c>
      <c r="M3255">
        <v>1</v>
      </c>
      <c r="N3255" s="47">
        <v>250</v>
      </c>
      <c r="O3255" s="47">
        <v>0</v>
      </c>
      <c r="P3255" s="47">
        <v>0</v>
      </c>
      <c r="Q3255" s="47">
        <v>0</v>
      </c>
      <c r="R3255" s="47">
        <v>0</v>
      </c>
      <c r="S3255" s="47">
        <v>0</v>
      </c>
      <c r="T3255" s="47">
        <v>225</v>
      </c>
      <c r="U3255" s="47">
        <v>-25</v>
      </c>
      <c r="V3255" t="s">
        <v>71</v>
      </c>
      <c r="W3255" t="s">
        <v>72</v>
      </c>
      <c r="X3255"/>
      <c r="Y3255" t="s">
        <v>240</v>
      </c>
      <c r="Z3255" s="43" t="str">
        <f>Raw_data[[#This Row],[Month]]&amp;Raw_data[[#This Row],[Locations]]&amp;Raw_data[[#This Row],[Looker2]]</f>
        <v>45292Jersey VillageIOP</v>
      </c>
      <c r="AA3255" s="44" t="str">
        <f>IFERROR(VLOOKUP(Raw_data[[#This Row],[Description]],'LU Table'!$A$1:$B$50,2,0),"")</f>
        <v>IOP</v>
      </c>
      <c r="AB3255" s="44" t="str">
        <f>TRIM(MID(Raw_data[[#This Row],[Location]],LEN("Positive Recovery- ")+1,LEN(Raw_data[[#This Row],[Location]])))</f>
        <v>Jersey Village</v>
      </c>
      <c r="AC3255" s="45">
        <f t="shared" si="51"/>
        <v>45292</v>
      </c>
      <c r="AD3255" s="44" t="str">
        <f>VLOOKUP(Raw_data[[#This Row],[Locations]]&amp;Raw_data[[#This Row],[Looker2]],Category!A:E,5,0)</f>
        <v>Affiliate</v>
      </c>
      <c r="AE3255" s="44" t="str">
        <f>Raw_data[[#This Row],[Locations]]&amp;Raw_data[[#This Row],[Looker2]]</f>
        <v>Jersey VillageIOP</v>
      </c>
    </row>
    <row r="3256" spans="1:31">
      <c r="A3256" s="15">
        <v>45323</v>
      </c>
      <c r="B3256" s="15">
        <v>45321</v>
      </c>
      <c r="C3256" t="s">
        <v>9</v>
      </c>
      <c r="D3256">
        <v>209996</v>
      </c>
      <c r="E3256" t="s">
        <v>1140</v>
      </c>
      <c r="F3256" t="s">
        <v>653</v>
      </c>
      <c r="G3256" t="s">
        <v>292</v>
      </c>
      <c r="H3256" t="s">
        <v>158</v>
      </c>
      <c r="I3256" t="s">
        <v>232</v>
      </c>
      <c r="J3256" t="s">
        <v>87</v>
      </c>
      <c r="K3256" t="s">
        <v>75</v>
      </c>
      <c r="L3256" t="s">
        <v>128</v>
      </c>
      <c r="M3256">
        <v>1</v>
      </c>
      <c r="N3256" s="47">
        <v>275</v>
      </c>
      <c r="O3256" s="47">
        <v>0</v>
      </c>
      <c r="P3256" s="47">
        <v>0</v>
      </c>
      <c r="Q3256" s="47">
        <v>0</v>
      </c>
      <c r="R3256" s="47">
        <v>0</v>
      </c>
      <c r="S3256" s="47">
        <v>275</v>
      </c>
      <c r="T3256" s="47">
        <v>247.5</v>
      </c>
      <c r="U3256" s="47">
        <v>247.5</v>
      </c>
      <c r="V3256" t="s">
        <v>71</v>
      </c>
      <c r="W3256" t="s">
        <v>72</v>
      </c>
      <c r="X3256"/>
      <c r="Y3256" t="s">
        <v>240</v>
      </c>
      <c r="Z3256" s="43" t="str">
        <f>Raw_data[[#This Row],[Month]]&amp;Raw_data[[#This Row],[Locations]]&amp;Raw_data[[#This Row],[Looker2]]</f>
        <v>45292The WoodlandsIOP</v>
      </c>
      <c r="AA3256" s="44" t="str">
        <f>IFERROR(VLOOKUP(Raw_data[[#This Row],[Description]],'LU Table'!$A$1:$B$50,2,0),"")</f>
        <v>IOP</v>
      </c>
      <c r="AB3256" s="44" t="str">
        <f>TRIM(MID(Raw_data[[#This Row],[Location]],LEN("Positive Recovery- ")+1,LEN(Raw_data[[#This Row],[Location]])))</f>
        <v>The Woodlands</v>
      </c>
      <c r="AC3256" s="45">
        <f t="shared" si="51"/>
        <v>45292</v>
      </c>
      <c r="AD3256" s="44" t="str">
        <f>VLOOKUP(Raw_data[[#This Row],[Locations]]&amp;Raw_data[[#This Row],[Looker2]],Category!A:E,5,0)</f>
        <v>Affiliate</v>
      </c>
      <c r="AE3256" s="44" t="str">
        <f>Raw_data[[#This Row],[Locations]]&amp;Raw_data[[#This Row],[Looker2]]</f>
        <v>The WoodlandsIOP</v>
      </c>
    </row>
    <row r="3257" spans="1:31">
      <c r="A3257" s="15">
        <v>45323</v>
      </c>
      <c r="B3257" s="15">
        <v>45321</v>
      </c>
      <c r="C3257" t="s">
        <v>9</v>
      </c>
      <c r="D3257">
        <v>209997</v>
      </c>
      <c r="E3257" t="s">
        <v>837</v>
      </c>
      <c r="F3257" t="s">
        <v>307</v>
      </c>
      <c r="G3257" t="s">
        <v>838</v>
      </c>
      <c r="H3257" t="s">
        <v>158</v>
      </c>
      <c r="I3257" t="s">
        <v>232</v>
      </c>
      <c r="J3257" t="s">
        <v>87</v>
      </c>
      <c r="K3257" t="s">
        <v>107</v>
      </c>
      <c r="L3257" t="s">
        <v>128</v>
      </c>
      <c r="M3257">
        <v>1</v>
      </c>
      <c r="N3257" s="47">
        <v>275</v>
      </c>
      <c r="O3257" s="47">
        <v>0</v>
      </c>
      <c r="P3257" s="47">
        <v>0</v>
      </c>
      <c r="Q3257" s="47">
        <v>0</v>
      </c>
      <c r="R3257" s="47">
        <v>0</v>
      </c>
      <c r="S3257" s="47">
        <v>275</v>
      </c>
      <c r="T3257" s="47">
        <v>247.5</v>
      </c>
      <c r="U3257" s="47">
        <v>247.5</v>
      </c>
      <c r="V3257" t="s">
        <v>71</v>
      </c>
      <c r="W3257" t="s">
        <v>72</v>
      </c>
      <c r="X3257"/>
      <c r="Y3257" t="s">
        <v>240</v>
      </c>
      <c r="Z3257" s="43" t="str">
        <f>Raw_data[[#This Row],[Month]]&amp;Raw_data[[#This Row],[Locations]]&amp;Raw_data[[#This Row],[Looker2]]</f>
        <v>45292Dallas Ft WorthIOP</v>
      </c>
      <c r="AA3257" s="44" t="str">
        <f>IFERROR(VLOOKUP(Raw_data[[#This Row],[Description]],'LU Table'!$A$1:$B$50,2,0),"")</f>
        <v>IOP</v>
      </c>
      <c r="AB3257" s="44" t="str">
        <f>TRIM(MID(Raw_data[[#This Row],[Location]],LEN("Positive Recovery- ")+1,LEN(Raw_data[[#This Row],[Location]])))</f>
        <v>Dallas Ft Worth</v>
      </c>
      <c r="AC3257" s="45">
        <f t="shared" si="51"/>
        <v>45292</v>
      </c>
      <c r="AD3257" s="44" t="str">
        <f>VLOOKUP(Raw_data[[#This Row],[Locations]]&amp;Raw_data[[#This Row],[Looker2]],Category!A:E,5,0)</f>
        <v>Company Owned</v>
      </c>
      <c r="AE3257" s="44" t="str">
        <f>Raw_data[[#This Row],[Locations]]&amp;Raw_data[[#This Row],[Looker2]]</f>
        <v>Dallas Ft WorthIOP</v>
      </c>
    </row>
    <row r="3258" spans="1:31">
      <c r="A3258" s="15">
        <v>45323</v>
      </c>
      <c r="B3258" s="15">
        <v>45321</v>
      </c>
      <c r="C3258" t="s">
        <v>9</v>
      </c>
      <c r="D3258">
        <v>209998</v>
      </c>
      <c r="E3258" t="s">
        <v>1205</v>
      </c>
      <c r="F3258" t="s">
        <v>1206</v>
      </c>
      <c r="G3258" t="s">
        <v>1207</v>
      </c>
      <c r="H3258" t="s">
        <v>158</v>
      </c>
      <c r="I3258" t="s">
        <v>232</v>
      </c>
      <c r="J3258" t="s">
        <v>88</v>
      </c>
      <c r="K3258" t="s">
        <v>107</v>
      </c>
      <c r="L3258" t="s">
        <v>128</v>
      </c>
      <c r="M3258">
        <v>1</v>
      </c>
      <c r="N3258" s="47">
        <v>250</v>
      </c>
      <c r="O3258" s="47">
        <v>0</v>
      </c>
      <c r="P3258" s="47">
        <v>0</v>
      </c>
      <c r="Q3258" s="47">
        <v>0</v>
      </c>
      <c r="R3258" s="47">
        <v>0</v>
      </c>
      <c r="S3258" s="47">
        <v>250</v>
      </c>
      <c r="T3258" s="47">
        <v>225</v>
      </c>
      <c r="U3258" s="47">
        <v>225</v>
      </c>
      <c r="V3258" t="s">
        <v>71</v>
      </c>
      <c r="W3258" t="s">
        <v>72</v>
      </c>
      <c r="X3258"/>
      <c r="Y3258" t="s">
        <v>240</v>
      </c>
      <c r="Z3258" s="43" t="str">
        <f>Raw_data[[#This Row],[Month]]&amp;Raw_data[[#This Row],[Locations]]&amp;Raw_data[[#This Row],[Looker2]]</f>
        <v>45292Dallas Ft WorthIOP</v>
      </c>
      <c r="AA3258" s="44" t="str">
        <f>IFERROR(VLOOKUP(Raw_data[[#This Row],[Description]],'LU Table'!$A$1:$B$50,2,0),"")</f>
        <v>IOP</v>
      </c>
      <c r="AB3258" s="44" t="str">
        <f>TRIM(MID(Raw_data[[#This Row],[Location]],LEN("Positive Recovery- ")+1,LEN(Raw_data[[#This Row],[Location]])))</f>
        <v>Dallas Ft Worth</v>
      </c>
      <c r="AC3258" s="45">
        <f t="shared" si="51"/>
        <v>45292</v>
      </c>
      <c r="AD3258" s="44" t="str">
        <f>VLOOKUP(Raw_data[[#This Row],[Locations]]&amp;Raw_data[[#This Row],[Looker2]],Category!A:E,5,0)</f>
        <v>Company Owned</v>
      </c>
      <c r="AE3258" s="44" t="str">
        <f>Raw_data[[#This Row],[Locations]]&amp;Raw_data[[#This Row],[Looker2]]</f>
        <v>Dallas Ft WorthIOP</v>
      </c>
    </row>
    <row r="3259" spans="1:31">
      <c r="A3259" s="15">
        <v>45323</v>
      </c>
      <c r="B3259" s="15">
        <v>45321</v>
      </c>
      <c r="C3259" t="s">
        <v>9</v>
      </c>
      <c r="D3259">
        <v>209999</v>
      </c>
      <c r="E3259" t="s">
        <v>828</v>
      </c>
      <c r="F3259" t="s">
        <v>385</v>
      </c>
      <c r="G3259" t="s">
        <v>541</v>
      </c>
      <c r="H3259" t="s">
        <v>158</v>
      </c>
      <c r="I3259" t="s">
        <v>232</v>
      </c>
      <c r="J3259" t="s">
        <v>87</v>
      </c>
      <c r="K3259" t="s">
        <v>107</v>
      </c>
      <c r="L3259" t="s">
        <v>128</v>
      </c>
      <c r="M3259">
        <v>1</v>
      </c>
      <c r="N3259" s="47">
        <v>275</v>
      </c>
      <c r="O3259" s="47">
        <v>0</v>
      </c>
      <c r="P3259" s="47">
        <v>0</v>
      </c>
      <c r="Q3259" s="47">
        <v>0</v>
      </c>
      <c r="R3259" s="47">
        <v>0</v>
      </c>
      <c r="S3259" s="47">
        <v>275</v>
      </c>
      <c r="T3259" s="47">
        <v>247.5</v>
      </c>
      <c r="U3259" s="47">
        <v>247.5</v>
      </c>
      <c r="V3259" t="s">
        <v>71</v>
      </c>
      <c r="W3259" t="s">
        <v>72</v>
      </c>
      <c r="X3259"/>
      <c r="Y3259" t="s">
        <v>240</v>
      </c>
      <c r="Z3259" s="43" t="str">
        <f>Raw_data[[#This Row],[Month]]&amp;Raw_data[[#This Row],[Locations]]&amp;Raw_data[[#This Row],[Looker2]]</f>
        <v>45292Dallas Ft WorthIOP</v>
      </c>
      <c r="AA3259" s="44" t="str">
        <f>IFERROR(VLOOKUP(Raw_data[[#This Row],[Description]],'LU Table'!$A$1:$B$50,2,0),"")</f>
        <v>IOP</v>
      </c>
      <c r="AB3259" s="44" t="str">
        <f>TRIM(MID(Raw_data[[#This Row],[Location]],LEN("Positive Recovery- ")+1,LEN(Raw_data[[#This Row],[Location]])))</f>
        <v>Dallas Ft Worth</v>
      </c>
      <c r="AC3259" s="45">
        <f t="shared" si="51"/>
        <v>45292</v>
      </c>
      <c r="AD3259" s="44" t="str">
        <f>VLOOKUP(Raw_data[[#This Row],[Locations]]&amp;Raw_data[[#This Row],[Looker2]],Category!A:E,5,0)</f>
        <v>Company Owned</v>
      </c>
      <c r="AE3259" s="44" t="str">
        <f>Raw_data[[#This Row],[Locations]]&amp;Raw_data[[#This Row],[Looker2]]</f>
        <v>Dallas Ft WorthIOP</v>
      </c>
    </row>
    <row r="3260" spans="1:31">
      <c r="A3260" s="15">
        <v>45323</v>
      </c>
      <c r="B3260" s="15">
        <v>45321</v>
      </c>
      <c r="C3260" t="s">
        <v>9</v>
      </c>
      <c r="D3260">
        <v>210000</v>
      </c>
      <c r="E3260" t="s">
        <v>649</v>
      </c>
      <c r="F3260" t="s">
        <v>468</v>
      </c>
      <c r="G3260" t="s">
        <v>298</v>
      </c>
      <c r="H3260" t="s">
        <v>158</v>
      </c>
      <c r="I3260" t="s">
        <v>232</v>
      </c>
      <c r="J3260" t="s">
        <v>88</v>
      </c>
      <c r="K3260" t="s">
        <v>107</v>
      </c>
      <c r="L3260" t="s">
        <v>128</v>
      </c>
      <c r="M3260">
        <v>1</v>
      </c>
      <c r="N3260" s="47">
        <v>250</v>
      </c>
      <c r="O3260" s="47">
        <v>0</v>
      </c>
      <c r="P3260" s="47">
        <v>0</v>
      </c>
      <c r="Q3260" s="47">
        <v>0</v>
      </c>
      <c r="R3260" s="47">
        <v>0</v>
      </c>
      <c r="S3260" s="47">
        <v>250</v>
      </c>
      <c r="T3260" s="47">
        <v>225</v>
      </c>
      <c r="U3260" s="47">
        <v>225</v>
      </c>
      <c r="V3260" t="s">
        <v>71</v>
      </c>
      <c r="W3260" t="s">
        <v>72</v>
      </c>
      <c r="X3260"/>
      <c r="Y3260" t="s">
        <v>240</v>
      </c>
      <c r="Z3260" s="43" t="str">
        <f>Raw_data[[#This Row],[Month]]&amp;Raw_data[[#This Row],[Locations]]&amp;Raw_data[[#This Row],[Looker2]]</f>
        <v>45292Dallas Ft WorthIOP</v>
      </c>
      <c r="AA3260" s="44" t="str">
        <f>IFERROR(VLOOKUP(Raw_data[[#This Row],[Description]],'LU Table'!$A$1:$B$50,2,0),"")</f>
        <v>IOP</v>
      </c>
      <c r="AB3260" s="44" t="str">
        <f>TRIM(MID(Raw_data[[#This Row],[Location]],LEN("Positive Recovery- ")+1,LEN(Raw_data[[#This Row],[Location]])))</f>
        <v>Dallas Ft Worth</v>
      </c>
      <c r="AC3260" s="45">
        <f t="shared" si="51"/>
        <v>45292</v>
      </c>
      <c r="AD3260" s="44" t="str">
        <f>VLOOKUP(Raw_data[[#This Row],[Locations]]&amp;Raw_data[[#This Row],[Looker2]],Category!A:E,5,0)</f>
        <v>Company Owned</v>
      </c>
      <c r="AE3260" s="44" t="str">
        <f>Raw_data[[#This Row],[Locations]]&amp;Raw_data[[#This Row],[Looker2]]</f>
        <v>Dallas Ft WorthIOP</v>
      </c>
    </row>
    <row r="3261" spans="1:31">
      <c r="A3261" s="15">
        <v>45323</v>
      </c>
      <c r="B3261" s="15">
        <v>45321</v>
      </c>
      <c r="C3261" t="s">
        <v>9</v>
      </c>
      <c r="D3261">
        <v>210001</v>
      </c>
      <c r="E3261" t="s">
        <v>743</v>
      </c>
      <c r="F3261" t="s">
        <v>624</v>
      </c>
      <c r="G3261" t="s">
        <v>546</v>
      </c>
      <c r="H3261" t="s">
        <v>160</v>
      </c>
      <c r="I3261" t="s">
        <v>232</v>
      </c>
      <c r="J3261" t="s">
        <v>96</v>
      </c>
      <c r="K3261" t="s">
        <v>107</v>
      </c>
      <c r="L3261" t="s">
        <v>128</v>
      </c>
      <c r="M3261">
        <v>1</v>
      </c>
      <c r="N3261" s="47">
        <v>169</v>
      </c>
      <c r="O3261" s="47">
        <v>0</v>
      </c>
      <c r="P3261" s="47">
        <v>0</v>
      </c>
      <c r="Q3261" s="47">
        <v>0</v>
      </c>
      <c r="R3261" s="47">
        <v>0</v>
      </c>
      <c r="S3261" s="47">
        <v>169</v>
      </c>
      <c r="T3261" s="47">
        <v>152.1</v>
      </c>
      <c r="U3261" s="47">
        <v>152.1</v>
      </c>
      <c r="V3261" t="s">
        <v>71</v>
      </c>
      <c r="W3261" t="s">
        <v>72</v>
      </c>
      <c r="X3261"/>
      <c r="Y3261" t="s">
        <v>240</v>
      </c>
      <c r="Z3261" s="43" t="str">
        <f>Raw_data[[#This Row],[Month]]&amp;Raw_data[[#This Row],[Locations]]&amp;Raw_data[[#This Row],[Looker2]]</f>
        <v>45292Dallas Ft WorthIOP</v>
      </c>
      <c r="AA3261" s="44" t="str">
        <f>IFERROR(VLOOKUP(Raw_data[[#This Row],[Description]],'LU Table'!$A$1:$B$50,2,0),"")</f>
        <v>IOP</v>
      </c>
      <c r="AB3261" s="44" t="str">
        <f>TRIM(MID(Raw_data[[#This Row],[Location]],LEN("Positive Recovery- ")+1,LEN(Raw_data[[#This Row],[Location]])))</f>
        <v>Dallas Ft Worth</v>
      </c>
      <c r="AC3261" s="45">
        <f t="shared" si="51"/>
        <v>45292</v>
      </c>
      <c r="AD3261" s="44" t="str">
        <f>VLOOKUP(Raw_data[[#This Row],[Locations]]&amp;Raw_data[[#This Row],[Looker2]],Category!A:E,5,0)</f>
        <v>Company Owned</v>
      </c>
      <c r="AE3261" s="44" t="str">
        <f>Raw_data[[#This Row],[Locations]]&amp;Raw_data[[#This Row],[Looker2]]</f>
        <v>Dallas Ft WorthIOP</v>
      </c>
    </row>
    <row r="3262" spans="1:31">
      <c r="A3262" s="15">
        <v>45323</v>
      </c>
      <c r="B3262" s="15">
        <v>45321</v>
      </c>
      <c r="C3262" t="s">
        <v>9</v>
      </c>
      <c r="D3262">
        <v>210002</v>
      </c>
      <c r="E3262" t="s">
        <v>734</v>
      </c>
      <c r="F3262" t="s">
        <v>566</v>
      </c>
      <c r="G3262" t="s">
        <v>393</v>
      </c>
      <c r="H3262" t="s">
        <v>158</v>
      </c>
      <c r="I3262" t="s">
        <v>232</v>
      </c>
      <c r="J3262" t="s">
        <v>88</v>
      </c>
      <c r="K3262" t="s">
        <v>107</v>
      </c>
      <c r="L3262" t="s">
        <v>128</v>
      </c>
      <c r="M3262">
        <v>1</v>
      </c>
      <c r="N3262" s="47">
        <v>250</v>
      </c>
      <c r="O3262" s="47">
        <v>0</v>
      </c>
      <c r="P3262" s="47">
        <v>0</v>
      </c>
      <c r="Q3262" s="47">
        <v>0</v>
      </c>
      <c r="R3262" s="47">
        <v>0</v>
      </c>
      <c r="S3262" s="47">
        <v>250</v>
      </c>
      <c r="T3262" s="47">
        <v>225</v>
      </c>
      <c r="U3262" s="47">
        <v>225</v>
      </c>
      <c r="V3262" t="s">
        <v>71</v>
      </c>
      <c r="W3262" t="s">
        <v>72</v>
      </c>
      <c r="X3262"/>
      <c r="Y3262" t="s">
        <v>240</v>
      </c>
      <c r="Z3262" s="43" t="str">
        <f>Raw_data[[#This Row],[Month]]&amp;Raw_data[[#This Row],[Locations]]&amp;Raw_data[[#This Row],[Looker2]]</f>
        <v>45292Dallas Ft WorthIOP</v>
      </c>
      <c r="AA3262" s="44" t="str">
        <f>IFERROR(VLOOKUP(Raw_data[[#This Row],[Description]],'LU Table'!$A$1:$B$50,2,0),"")</f>
        <v>IOP</v>
      </c>
      <c r="AB3262" s="44" t="str">
        <f>TRIM(MID(Raw_data[[#This Row],[Location]],LEN("Positive Recovery- ")+1,LEN(Raw_data[[#This Row],[Location]])))</f>
        <v>Dallas Ft Worth</v>
      </c>
      <c r="AC3262" s="45">
        <f t="shared" si="51"/>
        <v>45292</v>
      </c>
      <c r="AD3262" s="44" t="str">
        <f>VLOOKUP(Raw_data[[#This Row],[Locations]]&amp;Raw_data[[#This Row],[Looker2]],Category!A:E,5,0)</f>
        <v>Company Owned</v>
      </c>
      <c r="AE3262" s="44" t="str">
        <f>Raw_data[[#This Row],[Locations]]&amp;Raw_data[[#This Row],[Looker2]]</f>
        <v>Dallas Ft WorthIOP</v>
      </c>
    </row>
    <row r="3263" spans="1:31">
      <c r="A3263" s="15">
        <v>45323</v>
      </c>
      <c r="B3263" s="15">
        <v>45321</v>
      </c>
      <c r="C3263" t="s">
        <v>9</v>
      </c>
      <c r="D3263">
        <v>210003</v>
      </c>
      <c r="E3263" t="s">
        <v>778</v>
      </c>
      <c r="F3263" t="s">
        <v>779</v>
      </c>
      <c r="G3263" t="s">
        <v>780</v>
      </c>
      <c r="H3263" t="s">
        <v>158</v>
      </c>
      <c r="I3263" t="s">
        <v>232</v>
      </c>
      <c r="J3263" t="s">
        <v>87</v>
      </c>
      <c r="K3263" t="s">
        <v>107</v>
      </c>
      <c r="L3263" t="s">
        <v>128</v>
      </c>
      <c r="M3263">
        <v>1</v>
      </c>
      <c r="N3263" s="47">
        <v>275</v>
      </c>
      <c r="O3263" s="47">
        <v>0</v>
      </c>
      <c r="P3263" s="47">
        <v>0</v>
      </c>
      <c r="Q3263" s="47">
        <v>0</v>
      </c>
      <c r="R3263" s="47">
        <v>0</v>
      </c>
      <c r="S3263" s="47">
        <v>275</v>
      </c>
      <c r="T3263" s="47">
        <v>247.5</v>
      </c>
      <c r="U3263" s="47">
        <v>247.5</v>
      </c>
      <c r="V3263" t="s">
        <v>71</v>
      </c>
      <c r="W3263" t="s">
        <v>72</v>
      </c>
      <c r="X3263"/>
      <c r="Y3263" t="s">
        <v>240</v>
      </c>
      <c r="Z3263" s="43" t="str">
        <f>Raw_data[[#This Row],[Month]]&amp;Raw_data[[#This Row],[Locations]]&amp;Raw_data[[#This Row],[Looker2]]</f>
        <v>45292Dallas Ft WorthIOP</v>
      </c>
      <c r="AA3263" s="44" t="str">
        <f>IFERROR(VLOOKUP(Raw_data[[#This Row],[Description]],'LU Table'!$A$1:$B$50,2,0),"")</f>
        <v>IOP</v>
      </c>
      <c r="AB3263" s="44" t="str">
        <f>TRIM(MID(Raw_data[[#This Row],[Location]],LEN("Positive Recovery- ")+1,LEN(Raw_data[[#This Row],[Location]])))</f>
        <v>Dallas Ft Worth</v>
      </c>
      <c r="AC3263" s="45">
        <f t="shared" si="51"/>
        <v>45292</v>
      </c>
      <c r="AD3263" s="44" t="str">
        <f>VLOOKUP(Raw_data[[#This Row],[Locations]]&amp;Raw_data[[#This Row],[Looker2]],Category!A:E,5,0)</f>
        <v>Company Owned</v>
      </c>
      <c r="AE3263" s="44" t="str">
        <f>Raw_data[[#This Row],[Locations]]&amp;Raw_data[[#This Row],[Looker2]]</f>
        <v>Dallas Ft WorthIOP</v>
      </c>
    </row>
    <row r="3264" spans="1:31">
      <c r="A3264" s="15">
        <v>45323</v>
      </c>
      <c r="B3264" s="15">
        <v>45321</v>
      </c>
      <c r="C3264" t="s">
        <v>9</v>
      </c>
      <c r="D3264">
        <v>210004</v>
      </c>
      <c r="E3264" t="s">
        <v>893</v>
      </c>
      <c r="F3264" t="s">
        <v>219</v>
      </c>
      <c r="G3264" t="s">
        <v>470</v>
      </c>
      <c r="H3264" t="s">
        <v>158</v>
      </c>
      <c r="I3264" t="s">
        <v>232</v>
      </c>
      <c r="J3264" t="s">
        <v>88</v>
      </c>
      <c r="K3264" t="s">
        <v>107</v>
      </c>
      <c r="L3264" t="s">
        <v>128</v>
      </c>
      <c r="M3264">
        <v>1</v>
      </c>
      <c r="N3264" s="47">
        <v>250</v>
      </c>
      <c r="O3264" s="47">
        <v>0</v>
      </c>
      <c r="P3264" s="47">
        <v>0</v>
      </c>
      <c r="Q3264" s="47">
        <v>0</v>
      </c>
      <c r="R3264" s="47">
        <v>0</v>
      </c>
      <c r="S3264" s="47">
        <v>250</v>
      </c>
      <c r="T3264" s="47">
        <v>225</v>
      </c>
      <c r="U3264" s="47">
        <v>225</v>
      </c>
      <c r="V3264" t="s">
        <v>71</v>
      </c>
      <c r="W3264" t="s">
        <v>72</v>
      </c>
      <c r="X3264"/>
      <c r="Y3264" t="s">
        <v>240</v>
      </c>
      <c r="Z3264" s="43" t="str">
        <f>Raw_data[[#This Row],[Month]]&amp;Raw_data[[#This Row],[Locations]]&amp;Raw_data[[#This Row],[Looker2]]</f>
        <v>45292Dallas Ft WorthIOP</v>
      </c>
      <c r="AA3264" s="44" t="str">
        <f>IFERROR(VLOOKUP(Raw_data[[#This Row],[Description]],'LU Table'!$A$1:$B$50,2,0),"")</f>
        <v>IOP</v>
      </c>
      <c r="AB3264" s="44" t="str">
        <f>TRIM(MID(Raw_data[[#This Row],[Location]],LEN("Positive Recovery- ")+1,LEN(Raw_data[[#This Row],[Location]])))</f>
        <v>Dallas Ft Worth</v>
      </c>
      <c r="AC3264" s="45">
        <f t="shared" si="51"/>
        <v>45292</v>
      </c>
      <c r="AD3264" s="44" t="str">
        <f>VLOOKUP(Raw_data[[#This Row],[Locations]]&amp;Raw_data[[#This Row],[Looker2]],Category!A:E,5,0)</f>
        <v>Company Owned</v>
      </c>
      <c r="AE3264" s="44" t="str">
        <f>Raw_data[[#This Row],[Locations]]&amp;Raw_data[[#This Row],[Looker2]]</f>
        <v>Dallas Ft WorthIOP</v>
      </c>
    </row>
    <row r="3265" spans="1:31">
      <c r="A3265" s="15">
        <v>45323</v>
      </c>
      <c r="B3265" s="15">
        <v>45321</v>
      </c>
      <c r="C3265" t="s">
        <v>9</v>
      </c>
      <c r="D3265">
        <v>210005</v>
      </c>
      <c r="E3265" t="s">
        <v>786</v>
      </c>
      <c r="F3265" t="s">
        <v>37</v>
      </c>
      <c r="G3265" t="s">
        <v>353</v>
      </c>
      <c r="H3265" t="s">
        <v>158</v>
      </c>
      <c r="I3265" t="s">
        <v>232</v>
      </c>
      <c r="J3265" t="s">
        <v>87</v>
      </c>
      <c r="K3265" t="s">
        <v>107</v>
      </c>
      <c r="L3265" t="s">
        <v>128</v>
      </c>
      <c r="M3265">
        <v>1</v>
      </c>
      <c r="N3265" s="47">
        <v>275</v>
      </c>
      <c r="O3265" s="47">
        <v>0</v>
      </c>
      <c r="P3265" s="47">
        <v>0</v>
      </c>
      <c r="Q3265" s="47">
        <v>0</v>
      </c>
      <c r="R3265" s="47">
        <v>0</v>
      </c>
      <c r="S3265" s="47">
        <v>275</v>
      </c>
      <c r="T3265" s="47">
        <v>247.5</v>
      </c>
      <c r="U3265" s="47">
        <v>247.5</v>
      </c>
      <c r="V3265" t="s">
        <v>71</v>
      </c>
      <c r="W3265" t="s">
        <v>72</v>
      </c>
      <c r="X3265"/>
      <c r="Y3265" t="s">
        <v>240</v>
      </c>
      <c r="Z3265" s="43" t="str">
        <f>Raw_data[[#This Row],[Month]]&amp;Raw_data[[#This Row],[Locations]]&amp;Raw_data[[#This Row],[Looker2]]</f>
        <v>45292Dallas Ft WorthIOP</v>
      </c>
      <c r="AA3265" s="44" t="str">
        <f>IFERROR(VLOOKUP(Raw_data[[#This Row],[Description]],'LU Table'!$A$1:$B$50,2,0),"")</f>
        <v>IOP</v>
      </c>
      <c r="AB3265" s="44" t="str">
        <f>TRIM(MID(Raw_data[[#This Row],[Location]],LEN("Positive Recovery- ")+1,LEN(Raw_data[[#This Row],[Location]])))</f>
        <v>Dallas Ft Worth</v>
      </c>
      <c r="AC3265" s="45">
        <f t="shared" si="51"/>
        <v>45292</v>
      </c>
      <c r="AD3265" s="44" t="str">
        <f>VLOOKUP(Raw_data[[#This Row],[Locations]]&amp;Raw_data[[#This Row],[Looker2]],Category!A:E,5,0)</f>
        <v>Company Owned</v>
      </c>
      <c r="AE3265" s="44" t="str">
        <f>Raw_data[[#This Row],[Locations]]&amp;Raw_data[[#This Row],[Looker2]]</f>
        <v>Dallas Ft WorthIOP</v>
      </c>
    </row>
    <row r="3266" spans="1:31">
      <c r="A3266" s="15">
        <v>45323</v>
      </c>
      <c r="B3266" s="15">
        <v>45321</v>
      </c>
      <c r="C3266" t="s">
        <v>9</v>
      </c>
      <c r="D3266">
        <v>210006</v>
      </c>
      <c r="E3266" t="s">
        <v>943</v>
      </c>
      <c r="F3266" t="s">
        <v>305</v>
      </c>
      <c r="G3266" t="s">
        <v>944</v>
      </c>
      <c r="H3266" t="s">
        <v>159</v>
      </c>
      <c r="I3266" t="s">
        <v>232</v>
      </c>
      <c r="J3266" t="s">
        <v>17</v>
      </c>
      <c r="K3266" t="s">
        <v>22</v>
      </c>
      <c r="L3266" t="s">
        <v>128</v>
      </c>
      <c r="M3266">
        <v>1</v>
      </c>
      <c r="N3266" s="47">
        <v>225</v>
      </c>
      <c r="O3266" s="47">
        <v>0</v>
      </c>
      <c r="P3266" s="47">
        <v>0</v>
      </c>
      <c r="Q3266" s="47">
        <v>0</v>
      </c>
      <c r="R3266" s="47">
        <v>0</v>
      </c>
      <c r="S3266" s="47">
        <v>225</v>
      </c>
      <c r="T3266" s="47">
        <v>225</v>
      </c>
      <c r="U3266" s="47">
        <v>225</v>
      </c>
      <c r="V3266" t="s">
        <v>71</v>
      </c>
      <c r="W3266" t="s">
        <v>72</v>
      </c>
      <c r="X3266"/>
      <c r="Y3266" t="s">
        <v>240</v>
      </c>
      <c r="Z3266" s="43" t="str">
        <f>Raw_data[[#This Row],[Month]]&amp;Raw_data[[#This Row],[Locations]]&amp;Raw_data[[#This Row],[Looker2]]</f>
        <v>45292AustinIOP</v>
      </c>
      <c r="AA3266" s="44" t="str">
        <f>IFERROR(VLOOKUP(Raw_data[[#This Row],[Description]],'LU Table'!$A$1:$B$50,2,0),"")</f>
        <v>IOP</v>
      </c>
      <c r="AB3266" s="44" t="str">
        <f>TRIM(MID(Raw_data[[#This Row],[Location]],LEN("Positive Recovery- ")+1,LEN(Raw_data[[#This Row],[Location]])))</f>
        <v>Austin</v>
      </c>
      <c r="AC3266" s="45">
        <f t="shared" si="51"/>
        <v>45292</v>
      </c>
      <c r="AD3266" s="44" t="str">
        <f>VLOOKUP(Raw_data[[#This Row],[Locations]]&amp;Raw_data[[#This Row],[Looker2]],Category!A:E,5,0)</f>
        <v>Affiliate</v>
      </c>
      <c r="AE3266" s="44" t="str">
        <f>Raw_data[[#This Row],[Locations]]&amp;Raw_data[[#This Row],[Looker2]]</f>
        <v>AustinIOP</v>
      </c>
    </row>
    <row r="3267" spans="1:31">
      <c r="A3267" s="15">
        <v>45323</v>
      </c>
      <c r="B3267" s="15">
        <v>45321</v>
      </c>
      <c r="C3267" t="s">
        <v>9</v>
      </c>
      <c r="D3267">
        <v>210007</v>
      </c>
      <c r="E3267" t="s">
        <v>879</v>
      </c>
      <c r="F3267" t="s">
        <v>332</v>
      </c>
      <c r="G3267" t="s">
        <v>880</v>
      </c>
      <c r="H3267" t="s">
        <v>159</v>
      </c>
      <c r="I3267" t="s">
        <v>232</v>
      </c>
      <c r="J3267" t="s">
        <v>17</v>
      </c>
      <c r="K3267" t="s">
        <v>22</v>
      </c>
      <c r="L3267" t="s">
        <v>128</v>
      </c>
      <c r="M3267">
        <v>1</v>
      </c>
      <c r="N3267" s="47">
        <v>225</v>
      </c>
      <c r="O3267" s="47">
        <v>0</v>
      </c>
      <c r="P3267" s="47">
        <v>0</v>
      </c>
      <c r="Q3267" s="47">
        <v>0</v>
      </c>
      <c r="R3267" s="47">
        <v>0</v>
      </c>
      <c r="S3267" s="47">
        <v>225</v>
      </c>
      <c r="T3267" s="47">
        <v>225</v>
      </c>
      <c r="U3267" s="47">
        <v>225</v>
      </c>
      <c r="V3267" t="s">
        <v>71</v>
      </c>
      <c r="W3267" t="s">
        <v>72</v>
      </c>
      <c r="X3267"/>
      <c r="Y3267" t="s">
        <v>240</v>
      </c>
      <c r="Z3267" s="43" t="str">
        <f>Raw_data[[#This Row],[Month]]&amp;Raw_data[[#This Row],[Locations]]&amp;Raw_data[[#This Row],[Looker2]]</f>
        <v>45292AustinIOP</v>
      </c>
      <c r="AA3267" s="44" t="str">
        <f>IFERROR(VLOOKUP(Raw_data[[#This Row],[Description]],'LU Table'!$A$1:$B$50,2,0),"")</f>
        <v>IOP</v>
      </c>
      <c r="AB3267" s="44" t="str">
        <f>TRIM(MID(Raw_data[[#This Row],[Location]],LEN("Positive Recovery- ")+1,LEN(Raw_data[[#This Row],[Location]])))</f>
        <v>Austin</v>
      </c>
      <c r="AC3267" s="45">
        <f t="shared" si="51"/>
        <v>45292</v>
      </c>
      <c r="AD3267" s="44" t="str">
        <f>VLOOKUP(Raw_data[[#This Row],[Locations]]&amp;Raw_data[[#This Row],[Looker2]],Category!A:E,5,0)</f>
        <v>Affiliate</v>
      </c>
      <c r="AE3267" s="44" t="str">
        <f>Raw_data[[#This Row],[Locations]]&amp;Raw_data[[#This Row],[Looker2]]</f>
        <v>AustinIOP</v>
      </c>
    </row>
    <row r="3268" spans="1:31">
      <c r="A3268" s="15">
        <v>45323</v>
      </c>
      <c r="B3268" s="15">
        <v>45321</v>
      </c>
      <c r="C3268" t="s">
        <v>9</v>
      </c>
      <c r="D3268">
        <v>210008</v>
      </c>
      <c r="E3268" t="s">
        <v>1017</v>
      </c>
      <c r="F3268" t="s">
        <v>1018</v>
      </c>
      <c r="G3268" t="s">
        <v>1019</v>
      </c>
      <c r="H3268" t="s">
        <v>158</v>
      </c>
      <c r="I3268" t="s">
        <v>232</v>
      </c>
      <c r="J3268" t="s">
        <v>88</v>
      </c>
      <c r="K3268" t="s">
        <v>79</v>
      </c>
      <c r="L3268" t="s">
        <v>128</v>
      </c>
      <c r="M3268">
        <v>1</v>
      </c>
      <c r="N3268" s="47">
        <v>250</v>
      </c>
      <c r="O3268" s="47">
        <v>0</v>
      </c>
      <c r="P3268" s="47">
        <v>0</v>
      </c>
      <c r="Q3268" s="47">
        <v>0</v>
      </c>
      <c r="R3268" s="47">
        <v>0</v>
      </c>
      <c r="S3268" s="47">
        <v>250</v>
      </c>
      <c r="T3268" s="47">
        <v>225</v>
      </c>
      <c r="U3268" s="47">
        <v>225</v>
      </c>
      <c r="V3268" t="s">
        <v>71</v>
      </c>
      <c r="W3268" t="s">
        <v>72</v>
      </c>
      <c r="X3268"/>
      <c r="Y3268" t="s">
        <v>240</v>
      </c>
      <c r="Z3268" s="43" t="str">
        <f>Raw_data[[#This Row],[Month]]&amp;Raw_data[[#This Row],[Locations]]&amp;Raw_data[[#This Row],[Looker2]]</f>
        <v>45292Cinco RanchIOP</v>
      </c>
      <c r="AA3268" s="44" t="str">
        <f>IFERROR(VLOOKUP(Raw_data[[#This Row],[Description]],'LU Table'!$A$1:$B$50,2,0),"")</f>
        <v>IOP</v>
      </c>
      <c r="AB3268" s="44" t="str">
        <f>TRIM(MID(Raw_data[[#This Row],[Location]],LEN("Positive Recovery- ")+1,LEN(Raw_data[[#This Row],[Location]])))</f>
        <v>Cinco Ranch</v>
      </c>
      <c r="AC3268" s="45">
        <f t="shared" si="51"/>
        <v>45292</v>
      </c>
      <c r="AD3268" s="44" t="str">
        <f>VLOOKUP(Raw_data[[#This Row],[Locations]]&amp;Raw_data[[#This Row],[Looker2]],Category!A:E,5,0)</f>
        <v>Affiliate</v>
      </c>
      <c r="AE3268" s="44" t="str">
        <f>Raw_data[[#This Row],[Locations]]&amp;Raw_data[[#This Row],[Looker2]]</f>
        <v>Cinco RanchIOP</v>
      </c>
    </row>
    <row r="3269" spans="1:31">
      <c r="A3269" s="15">
        <v>45323</v>
      </c>
      <c r="B3269" s="15">
        <v>45321</v>
      </c>
      <c r="C3269" t="s">
        <v>9</v>
      </c>
      <c r="D3269">
        <v>210009</v>
      </c>
      <c r="E3269" t="s">
        <v>668</v>
      </c>
      <c r="F3269" t="s">
        <v>350</v>
      </c>
      <c r="G3269" t="s">
        <v>669</v>
      </c>
      <c r="H3269" t="s">
        <v>160</v>
      </c>
      <c r="I3269" t="s">
        <v>232</v>
      </c>
      <c r="J3269" t="s">
        <v>96</v>
      </c>
      <c r="K3269" t="s">
        <v>79</v>
      </c>
      <c r="L3269" t="s">
        <v>128</v>
      </c>
      <c r="M3269">
        <v>1</v>
      </c>
      <c r="N3269" s="47">
        <v>169</v>
      </c>
      <c r="O3269" s="47">
        <v>0</v>
      </c>
      <c r="P3269" s="47">
        <v>0</v>
      </c>
      <c r="Q3269" s="47">
        <v>0</v>
      </c>
      <c r="R3269" s="47">
        <v>0</v>
      </c>
      <c r="S3269" s="47">
        <v>169</v>
      </c>
      <c r="T3269" s="47">
        <v>152.1</v>
      </c>
      <c r="U3269" s="47">
        <v>152.1</v>
      </c>
      <c r="V3269" t="s">
        <v>71</v>
      </c>
      <c r="W3269" t="s">
        <v>72</v>
      </c>
      <c r="X3269"/>
      <c r="Y3269" t="s">
        <v>240</v>
      </c>
      <c r="Z3269" s="43" t="str">
        <f>Raw_data[[#This Row],[Month]]&amp;Raw_data[[#This Row],[Locations]]&amp;Raw_data[[#This Row],[Looker2]]</f>
        <v>45292Cinco RanchIOP</v>
      </c>
      <c r="AA3269" s="44" t="str">
        <f>IFERROR(VLOOKUP(Raw_data[[#This Row],[Description]],'LU Table'!$A$1:$B$50,2,0),"")</f>
        <v>IOP</v>
      </c>
      <c r="AB3269" s="44" t="str">
        <f>TRIM(MID(Raw_data[[#This Row],[Location]],LEN("Positive Recovery- ")+1,LEN(Raw_data[[#This Row],[Location]])))</f>
        <v>Cinco Ranch</v>
      </c>
      <c r="AC3269" s="45">
        <f t="shared" si="51"/>
        <v>45292</v>
      </c>
      <c r="AD3269" s="44" t="str">
        <f>VLOOKUP(Raw_data[[#This Row],[Locations]]&amp;Raw_data[[#This Row],[Looker2]],Category!A:E,5,0)</f>
        <v>Affiliate</v>
      </c>
      <c r="AE3269" s="44" t="str">
        <f>Raw_data[[#This Row],[Locations]]&amp;Raw_data[[#This Row],[Looker2]]</f>
        <v>Cinco RanchIOP</v>
      </c>
    </row>
    <row r="3270" spans="1:31">
      <c r="A3270" s="15">
        <v>45323</v>
      </c>
      <c r="B3270" s="15">
        <v>45321</v>
      </c>
      <c r="C3270" t="s">
        <v>9</v>
      </c>
      <c r="D3270">
        <v>210010</v>
      </c>
      <c r="E3270" t="s">
        <v>982</v>
      </c>
      <c r="F3270" t="s">
        <v>983</v>
      </c>
      <c r="G3270" t="s">
        <v>984</v>
      </c>
      <c r="H3270" t="s">
        <v>160</v>
      </c>
      <c r="I3270" t="s">
        <v>232</v>
      </c>
      <c r="J3270" t="s">
        <v>90</v>
      </c>
      <c r="K3270" t="s">
        <v>234</v>
      </c>
      <c r="L3270" t="s">
        <v>128</v>
      </c>
      <c r="M3270">
        <v>1</v>
      </c>
      <c r="N3270" s="47">
        <v>220</v>
      </c>
      <c r="O3270" s="47">
        <v>0</v>
      </c>
      <c r="P3270" s="47">
        <v>0</v>
      </c>
      <c r="Q3270" s="47">
        <v>0</v>
      </c>
      <c r="R3270" s="47">
        <v>0</v>
      </c>
      <c r="S3270" s="47">
        <v>220</v>
      </c>
      <c r="T3270" s="47">
        <v>198</v>
      </c>
      <c r="U3270" s="47">
        <v>198</v>
      </c>
      <c r="V3270" t="s">
        <v>71</v>
      </c>
      <c r="W3270" t="s">
        <v>72</v>
      </c>
      <c r="X3270"/>
      <c r="Y3270" t="s">
        <v>240</v>
      </c>
      <c r="Z3270" s="43" t="str">
        <f>Raw_data[[#This Row],[Month]]&amp;Raw_data[[#This Row],[Locations]]&amp;Raw_data[[#This Row],[Looker2]]</f>
        <v>45292Clear LakeIOP</v>
      </c>
      <c r="AA3270" s="44" t="str">
        <f>IFERROR(VLOOKUP(Raw_data[[#This Row],[Description]],'LU Table'!$A$1:$B$50,2,0),"")</f>
        <v>IOP</v>
      </c>
      <c r="AB3270" s="44" t="str">
        <f>TRIM(MID(Raw_data[[#This Row],[Location]],LEN("Positive Recovery- ")+1,LEN(Raw_data[[#This Row],[Location]])))</f>
        <v>Clear Lake</v>
      </c>
      <c r="AC3270" s="45">
        <f t="shared" si="51"/>
        <v>45292</v>
      </c>
      <c r="AD3270" s="44" t="str">
        <f>VLOOKUP(Raw_data[[#This Row],[Locations]]&amp;Raw_data[[#This Row],[Looker2]],Category!A:E,5,0)</f>
        <v>Affiliate</v>
      </c>
      <c r="AE3270" s="44" t="str">
        <f>Raw_data[[#This Row],[Locations]]&amp;Raw_data[[#This Row],[Looker2]]</f>
        <v>Clear LakeIOP</v>
      </c>
    </row>
    <row r="3271" spans="1:31">
      <c r="A3271" s="15">
        <v>45323</v>
      </c>
      <c r="B3271" s="15">
        <v>45321</v>
      </c>
      <c r="C3271" t="s">
        <v>9</v>
      </c>
      <c r="D3271">
        <v>210011</v>
      </c>
      <c r="E3271" t="s">
        <v>1152</v>
      </c>
      <c r="F3271" t="s">
        <v>1153</v>
      </c>
      <c r="G3271" t="s">
        <v>1154</v>
      </c>
      <c r="H3271" t="s">
        <v>158</v>
      </c>
      <c r="I3271" t="s">
        <v>232</v>
      </c>
      <c r="J3271" t="s">
        <v>87</v>
      </c>
      <c r="K3271" t="s">
        <v>547</v>
      </c>
      <c r="L3271" t="s">
        <v>128</v>
      </c>
      <c r="M3271">
        <v>1</v>
      </c>
      <c r="N3271" s="47">
        <v>275</v>
      </c>
      <c r="O3271" s="47">
        <v>0</v>
      </c>
      <c r="P3271" s="47">
        <v>0</v>
      </c>
      <c r="Q3271" s="47">
        <v>0</v>
      </c>
      <c r="R3271" s="47">
        <v>0</v>
      </c>
      <c r="S3271" s="47">
        <v>275</v>
      </c>
      <c r="T3271" s="47">
        <v>247.5</v>
      </c>
      <c r="U3271" s="47">
        <v>247.5</v>
      </c>
      <c r="V3271" t="s">
        <v>71</v>
      </c>
      <c r="W3271" t="s">
        <v>72</v>
      </c>
      <c r="X3271"/>
      <c r="Y3271" t="s">
        <v>240</v>
      </c>
      <c r="Z3271" s="43" t="str">
        <f>Raw_data[[#This Row],[Month]]&amp;Raw_data[[#This Row],[Locations]]&amp;Raw_data[[#This Row],[Looker2]]</f>
        <v>45292ConroeIOP</v>
      </c>
      <c r="AA3271" s="44" t="str">
        <f>IFERROR(VLOOKUP(Raw_data[[#This Row],[Description]],'LU Table'!$A$1:$B$50,2,0),"")</f>
        <v>IOP</v>
      </c>
      <c r="AB3271" s="44" t="str">
        <f>TRIM(MID(Raw_data[[#This Row],[Location]],LEN("Positive Recovery- ")+1,LEN(Raw_data[[#This Row],[Location]])))</f>
        <v>Conroe</v>
      </c>
      <c r="AC3271" s="45">
        <f t="shared" si="51"/>
        <v>45292</v>
      </c>
      <c r="AD3271" s="44" t="str">
        <f>VLOOKUP(Raw_data[[#This Row],[Locations]]&amp;Raw_data[[#This Row],[Looker2]],Category!A:E,5,0)</f>
        <v>Affiliate</v>
      </c>
      <c r="AE3271" s="44" t="str">
        <f>Raw_data[[#This Row],[Locations]]&amp;Raw_data[[#This Row],[Looker2]]</f>
        <v>ConroeIOP</v>
      </c>
    </row>
    <row r="3272" spans="1:31">
      <c r="A3272" s="15">
        <v>45323</v>
      </c>
      <c r="B3272" s="15">
        <v>45321</v>
      </c>
      <c r="C3272" t="s">
        <v>9</v>
      </c>
      <c r="D3272">
        <v>210012</v>
      </c>
      <c r="E3272" t="s">
        <v>792</v>
      </c>
      <c r="F3272" t="s">
        <v>793</v>
      </c>
      <c r="G3272" t="s">
        <v>303</v>
      </c>
      <c r="H3272" t="s">
        <v>166</v>
      </c>
      <c r="I3272" t="s">
        <v>232</v>
      </c>
      <c r="J3272" t="s">
        <v>90</v>
      </c>
      <c r="K3272" t="s">
        <v>19</v>
      </c>
      <c r="L3272" t="s">
        <v>129</v>
      </c>
      <c r="M3272">
        <v>1</v>
      </c>
      <c r="N3272" s="47">
        <v>450</v>
      </c>
      <c r="O3272" s="47">
        <v>0</v>
      </c>
      <c r="P3272" s="47">
        <v>0</v>
      </c>
      <c r="Q3272" s="47">
        <v>0</v>
      </c>
      <c r="R3272" s="47">
        <v>0</v>
      </c>
      <c r="S3272" s="47">
        <v>450</v>
      </c>
      <c r="T3272" s="47">
        <v>405</v>
      </c>
      <c r="U3272" s="47">
        <v>405</v>
      </c>
      <c r="V3272" t="s">
        <v>71</v>
      </c>
      <c r="W3272" t="s">
        <v>72</v>
      </c>
      <c r="X3272"/>
      <c r="Y3272" t="s">
        <v>240</v>
      </c>
      <c r="Z3272" s="43" t="str">
        <f>Raw_data[[#This Row],[Month]]&amp;Raw_data[[#This Row],[Locations]]&amp;Raw_data[[#This Row],[Looker2]]</f>
        <v>45292San MarcosPHP</v>
      </c>
      <c r="AA3272" s="44" t="str">
        <f>IFERROR(VLOOKUP(Raw_data[[#This Row],[Description]],'LU Table'!$A$1:$B$50,2,0),"")</f>
        <v>PHP</v>
      </c>
      <c r="AB3272" s="44" t="str">
        <f>TRIM(MID(Raw_data[[#This Row],[Location]],LEN("Positive Recovery- ")+1,LEN(Raw_data[[#This Row],[Location]])))</f>
        <v>San Marcos</v>
      </c>
      <c r="AC3272" s="45">
        <f t="shared" si="51"/>
        <v>45292</v>
      </c>
      <c r="AD3272" s="44" t="str">
        <f>VLOOKUP(Raw_data[[#This Row],[Locations]]&amp;Raw_data[[#This Row],[Looker2]],Category!A:E,5,0)</f>
        <v>Affiliate</v>
      </c>
      <c r="AE3272" s="44" t="str">
        <f>Raw_data[[#This Row],[Locations]]&amp;Raw_data[[#This Row],[Looker2]]</f>
        <v>San MarcosPHP</v>
      </c>
    </row>
    <row r="3273" spans="1:31">
      <c r="A3273" s="15">
        <v>45323</v>
      </c>
      <c r="B3273" s="15">
        <v>45321</v>
      </c>
      <c r="C3273" t="s">
        <v>9</v>
      </c>
      <c r="D3273">
        <v>210013</v>
      </c>
      <c r="E3273" t="s">
        <v>191</v>
      </c>
      <c r="F3273" t="s">
        <v>518</v>
      </c>
      <c r="G3273" t="s">
        <v>1217</v>
      </c>
      <c r="H3273" t="s">
        <v>157</v>
      </c>
      <c r="I3273" t="s">
        <v>232</v>
      </c>
      <c r="J3273" t="s">
        <v>88</v>
      </c>
      <c r="K3273" t="s">
        <v>77</v>
      </c>
      <c r="L3273" t="s">
        <v>129</v>
      </c>
      <c r="M3273">
        <v>1</v>
      </c>
      <c r="N3273" s="47">
        <v>400</v>
      </c>
      <c r="O3273" s="47">
        <v>0</v>
      </c>
      <c r="P3273" s="47">
        <v>0</v>
      </c>
      <c r="Q3273" s="47">
        <v>0</v>
      </c>
      <c r="R3273" s="47">
        <v>0</v>
      </c>
      <c r="S3273" s="47">
        <v>400</v>
      </c>
      <c r="T3273" s="47">
        <v>360</v>
      </c>
      <c r="U3273" s="47">
        <v>360</v>
      </c>
      <c r="V3273" t="s">
        <v>71</v>
      </c>
      <c r="W3273" t="s">
        <v>72</v>
      </c>
      <c r="X3273"/>
      <c r="Y3273" t="s">
        <v>240</v>
      </c>
      <c r="Z3273" s="43" t="str">
        <f>Raw_data[[#This Row],[Month]]&amp;Raw_data[[#This Row],[Locations]]&amp;Raw_data[[#This Row],[Looker2]]</f>
        <v>45292HumblePHP</v>
      </c>
      <c r="AA3273" s="44" t="str">
        <f>IFERROR(VLOOKUP(Raw_data[[#This Row],[Description]],'LU Table'!$A$1:$B$50,2,0),"")</f>
        <v>PHP</v>
      </c>
      <c r="AB3273" s="44" t="str">
        <f>TRIM(MID(Raw_data[[#This Row],[Location]],LEN("Positive Recovery- ")+1,LEN(Raw_data[[#This Row],[Location]])))</f>
        <v>Humble</v>
      </c>
      <c r="AC3273" s="45">
        <f t="shared" si="51"/>
        <v>45292</v>
      </c>
      <c r="AD3273" s="44" t="str">
        <f>VLOOKUP(Raw_data[[#This Row],[Locations]]&amp;Raw_data[[#This Row],[Looker2]],Category!A:E,5,0)</f>
        <v>Affiliate</v>
      </c>
      <c r="AE3273" s="44" t="str">
        <f>Raw_data[[#This Row],[Locations]]&amp;Raw_data[[#This Row],[Looker2]]</f>
        <v>HumblePHP</v>
      </c>
    </row>
    <row r="3274" spans="1:31">
      <c r="A3274" s="15">
        <v>45323</v>
      </c>
      <c r="B3274" s="15">
        <v>45321</v>
      </c>
      <c r="C3274" t="s">
        <v>9</v>
      </c>
      <c r="D3274">
        <v>210014</v>
      </c>
      <c r="E3274" t="s">
        <v>884</v>
      </c>
      <c r="F3274" t="s">
        <v>324</v>
      </c>
      <c r="G3274" t="s">
        <v>643</v>
      </c>
      <c r="H3274" t="s">
        <v>158</v>
      </c>
      <c r="I3274" t="s">
        <v>232</v>
      </c>
      <c r="J3274" t="s">
        <v>87</v>
      </c>
      <c r="K3274" t="s">
        <v>77</v>
      </c>
      <c r="L3274" t="s">
        <v>128</v>
      </c>
      <c r="M3274">
        <v>1</v>
      </c>
      <c r="N3274" s="47">
        <v>275</v>
      </c>
      <c r="O3274" s="47">
        <v>0</v>
      </c>
      <c r="P3274" s="47">
        <v>0</v>
      </c>
      <c r="Q3274" s="47">
        <v>0</v>
      </c>
      <c r="R3274" s="47">
        <v>0</v>
      </c>
      <c r="S3274" s="47">
        <v>275</v>
      </c>
      <c r="T3274" s="47">
        <v>247.5</v>
      </c>
      <c r="U3274" s="47">
        <v>247.5</v>
      </c>
      <c r="V3274" t="s">
        <v>71</v>
      </c>
      <c r="W3274" t="s">
        <v>72</v>
      </c>
      <c r="X3274"/>
      <c r="Y3274" t="s">
        <v>240</v>
      </c>
      <c r="Z3274" s="43" t="str">
        <f>Raw_data[[#This Row],[Month]]&amp;Raw_data[[#This Row],[Locations]]&amp;Raw_data[[#This Row],[Looker2]]</f>
        <v>45292HumbleIOP</v>
      </c>
      <c r="AA3274" s="44" t="str">
        <f>IFERROR(VLOOKUP(Raw_data[[#This Row],[Description]],'LU Table'!$A$1:$B$50,2,0),"")</f>
        <v>IOP</v>
      </c>
      <c r="AB3274" s="44" t="str">
        <f>TRIM(MID(Raw_data[[#This Row],[Location]],LEN("Positive Recovery- ")+1,LEN(Raw_data[[#This Row],[Location]])))</f>
        <v>Humble</v>
      </c>
      <c r="AC3274" s="45">
        <f t="shared" si="51"/>
        <v>45292</v>
      </c>
      <c r="AD3274" s="44" t="str">
        <f>VLOOKUP(Raw_data[[#This Row],[Locations]]&amp;Raw_data[[#This Row],[Looker2]],Category!A:E,5,0)</f>
        <v>Affiliate</v>
      </c>
      <c r="AE3274" s="44" t="str">
        <f>Raw_data[[#This Row],[Locations]]&amp;Raw_data[[#This Row],[Looker2]]</f>
        <v>HumbleIOP</v>
      </c>
    </row>
    <row r="3275" spans="1:31">
      <c r="A3275" s="15">
        <v>45323</v>
      </c>
      <c r="B3275" s="15">
        <v>45321</v>
      </c>
      <c r="C3275" t="s">
        <v>9</v>
      </c>
      <c r="D3275">
        <v>210015</v>
      </c>
      <c r="E3275" t="s">
        <v>86</v>
      </c>
      <c r="F3275" t="s">
        <v>420</v>
      </c>
      <c r="G3275" t="s">
        <v>421</v>
      </c>
      <c r="H3275" t="s">
        <v>169</v>
      </c>
      <c r="I3275" t="s">
        <v>232</v>
      </c>
      <c r="J3275" t="s">
        <v>17</v>
      </c>
      <c r="K3275" t="s">
        <v>77</v>
      </c>
      <c r="L3275" t="s">
        <v>23</v>
      </c>
      <c r="M3275">
        <v>1</v>
      </c>
      <c r="N3275" s="47">
        <v>40</v>
      </c>
      <c r="O3275" s="47">
        <v>0</v>
      </c>
      <c r="P3275" s="47">
        <v>0</v>
      </c>
      <c r="Q3275" s="47">
        <v>0</v>
      </c>
      <c r="R3275" s="47">
        <v>0</v>
      </c>
      <c r="S3275" s="47">
        <v>40</v>
      </c>
      <c r="T3275" s="47">
        <v>40</v>
      </c>
      <c r="U3275" s="47">
        <v>40</v>
      </c>
      <c r="V3275" t="s">
        <v>71</v>
      </c>
      <c r="W3275" t="s">
        <v>72</v>
      </c>
      <c r="X3275"/>
      <c r="Y3275" t="s">
        <v>240</v>
      </c>
      <c r="Z3275" s="43" t="str">
        <f>Raw_data[[#This Row],[Month]]&amp;Raw_data[[#This Row],[Locations]]&amp;Raw_data[[#This Row],[Looker2]]</f>
        <v>45292HumbleAftercare</v>
      </c>
      <c r="AA3275" s="44" t="str">
        <f>IFERROR(VLOOKUP(Raw_data[[#This Row],[Description]],'LU Table'!$A$1:$B$50,2,0),"")</f>
        <v>Aftercare</v>
      </c>
      <c r="AB3275" s="44" t="str">
        <f>TRIM(MID(Raw_data[[#This Row],[Location]],LEN("Positive Recovery- ")+1,LEN(Raw_data[[#This Row],[Location]])))</f>
        <v>Humble</v>
      </c>
      <c r="AC3275" s="45">
        <f t="shared" si="51"/>
        <v>45292</v>
      </c>
      <c r="AD3275" s="44" t="str">
        <f>VLOOKUP(Raw_data[[#This Row],[Locations]]&amp;Raw_data[[#This Row],[Looker2]],Category!A:E,5,0)</f>
        <v>Affiliate</v>
      </c>
      <c r="AE3275" s="44" t="str">
        <f>Raw_data[[#This Row],[Locations]]&amp;Raw_data[[#This Row],[Looker2]]</f>
        <v>HumbleAftercare</v>
      </c>
    </row>
    <row r="3276" spans="1:31">
      <c r="A3276" s="15">
        <v>45323</v>
      </c>
      <c r="B3276" s="15">
        <v>45321</v>
      </c>
      <c r="C3276" t="s">
        <v>9</v>
      </c>
      <c r="D3276">
        <v>210016</v>
      </c>
      <c r="E3276" t="s">
        <v>824</v>
      </c>
      <c r="F3276" t="s">
        <v>539</v>
      </c>
      <c r="G3276" t="s">
        <v>825</v>
      </c>
      <c r="H3276" t="s">
        <v>158</v>
      </c>
      <c r="I3276" t="s">
        <v>232</v>
      </c>
      <c r="J3276" t="s">
        <v>88</v>
      </c>
      <c r="K3276" t="s">
        <v>77</v>
      </c>
      <c r="L3276" t="s">
        <v>128</v>
      </c>
      <c r="M3276">
        <v>1</v>
      </c>
      <c r="N3276" s="47">
        <v>250</v>
      </c>
      <c r="O3276" s="47">
        <v>0</v>
      </c>
      <c r="P3276" s="47">
        <v>0</v>
      </c>
      <c r="Q3276" s="47">
        <v>0</v>
      </c>
      <c r="R3276" s="47">
        <v>0</v>
      </c>
      <c r="S3276" s="47">
        <v>250</v>
      </c>
      <c r="T3276" s="47">
        <v>225</v>
      </c>
      <c r="U3276" s="47">
        <v>225</v>
      </c>
      <c r="V3276" t="s">
        <v>71</v>
      </c>
      <c r="W3276" t="s">
        <v>72</v>
      </c>
      <c r="X3276"/>
      <c r="Y3276" t="s">
        <v>240</v>
      </c>
      <c r="Z3276" s="43" t="str">
        <f>Raw_data[[#This Row],[Month]]&amp;Raw_data[[#This Row],[Locations]]&amp;Raw_data[[#This Row],[Looker2]]</f>
        <v>45292HumbleIOP</v>
      </c>
      <c r="AA3276" s="44" t="str">
        <f>IFERROR(VLOOKUP(Raw_data[[#This Row],[Description]],'LU Table'!$A$1:$B$50,2,0),"")</f>
        <v>IOP</v>
      </c>
      <c r="AB3276" s="44" t="str">
        <f>TRIM(MID(Raw_data[[#This Row],[Location]],LEN("Positive Recovery- ")+1,LEN(Raw_data[[#This Row],[Location]])))</f>
        <v>Humble</v>
      </c>
      <c r="AC3276" s="45">
        <f t="shared" si="51"/>
        <v>45292</v>
      </c>
      <c r="AD3276" s="44" t="str">
        <f>VLOOKUP(Raw_data[[#This Row],[Locations]]&amp;Raw_data[[#This Row],[Looker2]],Category!A:E,5,0)</f>
        <v>Affiliate</v>
      </c>
      <c r="AE3276" s="44" t="str">
        <f>Raw_data[[#This Row],[Locations]]&amp;Raw_data[[#This Row],[Looker2]]</f>
        <v>HumbleIOP</v>
      </c>
    </row>
    <row r="3277" spans="1:31">
      <c r="A3277" s="15">
        <v>45323</v>
      </c>
      <c r="B3277" s="15">
        <v>45321</v>
      </c>
      <c r="C3277" t="s">
        <v>9</v>
      </c>
      <c r="D3277">
        <v>210017</v>
      </c>
      <c r="E3277" t="s">
        <v>1212</v>
      </c>
      <c r="F3277" t="s">
        <v>453</v>
      </c>
      <c r="G3277" t="s">
        <v>1213</v>
      </c>
      <c r="H3277" t="s">
        <v>157</v>
      </c>
      <c r="I3277" t="s">
        <v>232</v>
      </c>
      <c r="J3277" t="s">
        <v>88</v>
      </c>
      <c r="K3277" t="s">
        <v>77</v>
      </c>
      <c r="L3277" t="s">
        <v>129</v>
      </c>
      <c r="M3277">
        <v>1</v>
      </c>
      <c r="N3277" s="47">
        <v>400</v>
      </c>
      <c r="O3277" s="47">
        <v>0</v>
      </c>
      <c r="P3277" s="47">
        <v>0</v>
      </c>
      <c r="Q3277" s="47">
        <v>0</v>
      </c>
      <c r="R3277" s="47">
        <v>0</v>
      </c>
      <c r="S3277" s="47">
        <v>400</v>
      </c>
      <c r="T3277" s="47">
        <v>360</v>
      </c>
      <c r="U3277" s="47">
        <v>360</v>
      </c>
      <c r="V3277" t="s">
        <v>71</v>
      </c>
      <c r="W3277" t="s">
        <v>72</v>
      </c>
      <c r="X3277"/>
      <c r="Y3277" t="s">
        <v>240</v>
      </c>
      <c r="Z3277" s="43" t="str">
        <f>Raw_data[[#This Row],[Month]]&amp;Raw_data[[#This Row],[Locations]]&amp;Raw_data[[#This Row],[Looker2]]</f>
        <v>45292HumblePHP</v>
      </c>
      <c r="AA3277" s="44" t="str">
        <f>IFERROR(VLOOKUP(Raw_data[[#This Row],[Description]],'LU Table'!$A$1:$B$50,2,0),"")</f>
        <v>PHP</v>
      </c>
      <c r="AB3277" s="44" t="str">
        <f>TRIM(MID(Raw_data[[#This Row],[Location]],LEN("Positive Recovery- ")+1,LEN(Raw_data[[#This Row],[Location]])))</f>
        <v>Humble</v>
      </c>
      <c r="AC3277" s="45">
        <f t="shared" si="51"/>
        <v>45292</v>
      </c>
      <c r="AD3277" s="44" t="str">
        <f>VLOOKUP(Raw_data[[#This Row],[Locations]]&amp;Raw_data[[#This Row],[Looker2]],Category!A:E,5,0)</f>
        <v>Affiliate</v>
      </c>
      <c r="AE3277" s="44" t="str">
        <f>Raw_data[[#This Row],[Locations]]&amp;Raw_data[[#This Row],[Looker2]]</f>
        <v>HumblePHP</v>
      </c>
    </row>
    <row r="3278" spans="1:31">
      <c r="A3278" s="15">
        <v>45323</v>
      </c>
      <c r="B3278" s="15">
        <v>45321</v>
      </c>
      <c r="C3278" t="s">
        <v>9</v>
      </c>
      <c r="D3278">
        <v>210018</v>
      </c>
      <c r="E3278" t="s">
        <v>1089</v>
      </c>
      <c r="F3278" t="s">
        <v>329</v>
      </c>
      <c r="G3278" t="s">
        <v>1090</v>
      </c>
      <c r="H3278" t="s">
        <v>159</v>
      </c>
      <c r="I3278" t="s">
        <v>232</v>
      </c>
      <c r="J3278" t="s">
        <v>92</v>
      </c>
      <c r="K3278" t="s">
        <v>77</v>
      </c>
      <c r="L3278" t="s">
        <v>128</v>
      </c>
      <c r="M3278">
        <v>1</v>
      </c>
      <c r="N3278" s="47">
        <v>190</v>
      </c>
      <c r="O3278" s="47">
        <v>0</v>
      </c>
      <c r="P3278" s="47">
        <v>0</v>
      </c>
      <c r="Q3278" s="47">
        <v>0</v>
      </c>
      <c r="R3278" s="47">
        <v>0</v>
      </c>
      <c r="S3278" s="47">
        <v>190</v>
      </c>
      <c r="T3278" s="47">
        <v>171</v>
      </c>
      <c r="U3278" s="47">
        <v>171</v>
      </c>
      <c r="V3278" t="s">
        <v>71</v>
      </c>
      <c r="W3278" t="s">
        <v>72</v>
      </c>
      <c r="X3278"/>
      <c r="Y3278" t="s">
        <v>240</v>
      </c>
      <c r="Z3278" s="43" t="str">
        <f>Raw_data[[#This Row],[Month]]&amp;Raw_data[[#This Row],[Locations]]&amp;Raw_data[[#This Row],[Looker2]]</f>
        <v>45292HumbleIOP</v>
      </c>
      <c r="AA3278" s="44" t="str">
        <f>IFERROR(VLOOKUP(Raw_data[[#This Row],[Description]],'LU Table'!$A$1:$B$50,2,0),"")</f>
        <v>IOP</v>
      </c>
      <c r="AB3278" s="44" t="str">
        <f>TRIM(MID(Raw_data[[#This Row],[Location]],LEN("Positive Recovery- ")+1,LEN(Raw_data[[#This Row],[Location]])))</f>
        <v>Humble</v>
      </c>
      <c r="AC3278" s="45">
        <f t="shared" si="51"/>
        <v>45292</v>
      </c>
      <c r="AD3278" s="44" t="str">
        <f>VLOOKUP(Raw_data[[#This Row],[Locations]]&amp;Raw_data[[#This Row],[Looker2]],Category!A:E,5,0)</f>
        <v>Affiliate</v>
      </c>
      <c r="AE3278" s="44" t="str">
        <f>Raw_data[[#This Row],[Locations]]&amp;Raw_data[[#This Row],[Looker2]]</f>
        <v>HumbleIOP</v>
      </c>
    </row>
    <row r="3279" spans="1:31">
      <c r="A3279" s="15">
        <v>45323</v>
      </c>
      <c r="B3279" s="15">
        <v>45321</v>
      </c>
      <c r="C3279" t="s">
        <v>9</v>
      </c>
      <c r="D3279">
        <v>210019</v>
      </c>
      <c r="E3279" t="s">
        <v>181</v>
      </c>
      <c r="F3279" t="s">
        <v>523</v>
      </c>
      <c r="G3279" t="s">
        <v>524</v>
      </c>
      <c r="H3279" t="s">
        <v>172</v>
      </c>
      <c r="I3279" t="s">
        <v>232</v>
      </c>
      <c r="J3279" t="s">
        <v>17</v>
      </c>
      <c r="K3279" t="s">
        <v>77</v>
      </c>
      <c r="L3279" t="s">
        <v>135</v>
      </c>
      <c r="M3279">
        <v>1</v>
      </c>
      <c r="N3279" s="47">
        <v>40</v>
      </c>
      <c r="O3279" s="47">
        <v>0</v>
      </c>
      <c r="P3279" s="47">
        <v>0</v>
      </c>
      <c r="Q3279" s="47">
        <v>0</v>
      </c>
      <c r="R3279" s="47">
        <v>0</v>
      </c>
      <c r="S3279" s="47">
        <v>40</v>
      </c>
      <c r="T3279" s="47">
        <v>40</v>
      </c>
      <c r="U3279" s="47">
        <v>40</v>
      </c>
      <c r="V3279" t="s">
        <v>71</v>
      </c>
      <c r="W3279" t="s">
        <v>72</v>
      </c>
      <c r="X3279"/>
      <c r="Y3279" t="s">
        <v>240</v>
      </c>
      <c r="Z3279" s="43" t="str">
        <f>Raw_data[[#This Row],[Month]]&amp;Raw_data[[#This Row],[Locations]]&amp;Raw_data[[#This Row],[Looker2]]</f>
        <v>45292HumbleAftercare</v>
      </c>
      <c r="AA3279" s="44" t="str">
        <f>IFERROR(VLOOKUP(Raw_data[[#This Row],[Description]],'LU Table'!$A$1:$B$50,2,0),"")</f>
        <v>Aftercare</v>
      </c>
      <c r="AB3279" s="44" t="str">
        <f>TRIM(MID(Raw_data[[#This Row],[Location]],LEN("Positive Recovery- ")+1,LEN(Raw_data[[#This Row],[Location]])))</f>
        <v>Humble</v>
      </c>
      <c r="AC3279" s="45">
        <f t="shared" si="51"/>
        <v>45292</v>
      </c>
      <c r="AD3279" s="44" t="str">
        <f>VLOOKUP(Raw_data[[#This Row],[Locations]]&amp;Raw_data[[#This Row],[Looker2]],Category!A:E,5,0)</f>
        <v>Affiliate</v>
      </c>
      <c r="AE3279" s="44" t="str">
        <f>Raw_data[[#This Row],[Locations]]&amp;Raw_data[[#This Row],[Looker2]]</f>
        <v>HumbleAftercare</v>
      </c>
    </row>
    <row r="3280" spans="1:31">
      <c r="A3280" s="15">
        <v>45323</v>
      </c>
      <c r="B3280" s="15">
        <v>45321</v>
      </c>
      <c r="C3280" t="s">
        <v>9</v>
      </c>
      <c r="D3280">
        <v>210020</v>
      </c>
      <c r="E3280" t="s">
        <v>589</v>
      </c>
      <c r="F3280" t="s">
        <v>311</v>
      </c>
      <c r="G3280" t="s">
        <v>590</v>
      </c>
      <c r="H3280" t="s">
        <v>172</v>
      </c>
      <c r="I3280" t="s">
        <v>232</v>
      </c>
      <c r="J3280" t="s">
        <v>17</v>
      </c>
      <c r="K3280" t="s">
        <v>77</v>
      </c>
      <c r="L3280" t="s">
        <v>135</v>
      </c>
      <c r="M3280">
        <v>1</v>
      </c>
      <c r="N3280" s="47">
        <v>40</v>
      </c>
      <c r="O3280" s="47">
        <v>0</v>
      </c>
      <c r="P3280" s="47">
        <v>0</v>
      </c>
      <c r="Q3280" s="47">
        <v>0</v>
      </c>
      <c r="R3280" s="47">
        <v>0</v>
      </c>
      <c r="S3280" s="47">
        <v>40</v>
      </c>
      <c r="T3280" s="47">
        <v>40</v>
      </c>
      <c r="U3280" s="47">
        <v>40</v>
      </c>
      <c r="V3280" t="s">
        <v>71</v>
      </c>
      <c r="W3280" t="s">
        <v>72</v>
      </c>
      <c r="X3280"/>
      <c r="Y3280" t="s">
        <v>240</v>
      </c>
      <c r="Z3280" s="43" t="str">
        <f>Raw_data[[#This Row],[Month]]&amp;Raw_data[[#This Row],[Locations]]&amp;Raw_data[[#This Row],[Looker2]]</f>
        <v>45292HumbleAftercare</v>
      </c>
      <c r="AA3280" s="44" t="str">
        <f>IFERROR(VLOOKUP(Raw_data[[#This Row],[Description]],'LU Table'!$A$1:$B$50,2,0),"")</f>
        <v>Aftercare</v>
      </c>
      <c r="AB3280" s="44" t="str">
        <f>TRIM(MID(Raw_data[[#This Row],[Location]],LEN("Positive Recovery- ")+1,LEN(Raw_data[[#This Row],[Location]])))</f>
        <v>Humble</v>
      </c>
      <c r="AC3280" s="45">
        <f t="shared" si="51"/>
        <v>45292</v>
      </c>
      <c r="AD3280" s="44" t="str">
        <f>VLOOKUP(Raw_data[[#This Row],[Locations]]&amp;Raw_data[[#This Row],[Looker2]],Category!A:E,5,0)</f>
        <v>Affiliate</v>
      </c>
      <c r="AE3280" s="44" t="str">
        <f>Raw_data[[#This Row],[Locations]]&amp;Raw_data[[#This Row],[Looker2]]</f>
        <v>HumbleAftercare</v>
      </c>
    </row>
    <row r="3281" spans="1:31">
      <c r="A3281" s="15">
        <v>45323</v>
      </c>
      <c r="B3281" s="15">
        <v>45321</v>
      </c>
      <c r="C3281" t="s">
        <v>9</v>
      </c>
      <c r="D3281">
        <v>210021</v>
      </c>
      <c r="E3281" t="s">
        <v>1208</v>
      </c>
      <c r="F3281" t="s">
        <v>1209</v>
      </c>
      <c r="G3281" t="s">
        <v>1210</v>
      </c>
      <c r="H3281" t="s">
        <v>166</v>
      </c>
      <c r="I3281" t="s">
        <v>232</v>
      </c>
      <c r="J3281" t="s">
        <v>94</v>
      </c>
      <c r="K3281" t="s">
        <v>77</v>
      </c>
      <c r="L3281" t="s">
        <v>129</v>
      </c>
      <c r="M3281">
        <v>1</v>
      </c>
      <c r="N3281" s="47">
        <v>325</v>
      </c>
      <c r="O3281" s="47">
        <v>0</v>
      </c>
      <c r="P3281" s="47">
        <v>0</v>
      </c>
      <c r="Q3281" s="47">
        <v>0</v>
      </c>
      <c r="R3281" s="47">
        <v>0</v>
      </c>
      <c r="S3281" s="47">
        <v>325</v>
      </c>
      <c r="T3281" s="47">
        <v>292.5</v>
      </c>
      <c r="U3281" s="47">
        <v>292.5</v>
      </c>
      <c r="V3281" t="s">
        <v>71</v>
      </c>
      <c r="W3281" t="s">
        <v>72</v>
      </c>
      <c r="X3281"/>
      <c r="Y3281" t="s">
        <v>240</v>
      </c>
      <c r="Z3281" s="43" t="str">
        <f>Raw_data[[#This Row],[Month]]&amp;Raw_data[[#This Row],[Locations]]&amp;Raw_data[[#This Row],[Looker2]]</f>
        <v>45292HumblePHP</v>
      </c>
      <c r="AA3281" s="44" t="str">
        <f>IFERROR(VLOOKUP(Raw_data[[#This Row],[Description]],'LU Table'!$A$1:$B$50,2,0),"")</f>
        <v>PHP</v>
      </c>
      <c r="AB3281" s="44" t="str">
        <f>TRIM(MID(Raw_data[[#This Row],[Location]],LEN("Positive Recovery- ")+1,LEN(Raw_data[[#This Row],[Location]])))</f>
        <v>Humble</v>
      </c>
      <c r="AC3281" s="45">
        <f t="shared" si="51"/>
        <v>45292</v>
      </c>
      <c r="AD3281" s="44" t="str">
        <f>VLOOKUP(Raw_data[[#This Row],[Locations]]&amp;Raw_data[[#This Row],[Looker2]],Category!A:E,5,0)</f>
        <v>Affiliate</v>
      </c>
      <c r="AE3281" s="44" t="str">
        <f>Raw_data[[#This Row],[Locations]]&amp;Raw_data[[#This Row],[Looker2]]</f>
        <v>HumblePHP</v>
      </c>
    </row>
    <row r="3282" spans="1:31">
      <c r="A3282" s="15">
        <v>45323</v>
      </c>
      <c r="B3282" s="15">
        <v>45321</v>
      </c>
      <c r="C3282" t="s">
        <v>9</v>
      </c>
      <c r="D3282">
        <v>210022</v>
      </c>
      <c r="E3282" t="s">
        <v>1039</v>
      </c>
      <c r="F3282" t="s">
        <v>689</v>
      </c>
      <c r="G3282" t="s">
        <v>445</v>
      </c>
      <c r="H3282" t="s">
        <v>167</v>
      </c>
      <c r="I3282" t="s">
        <v>232</v>
      </c>
      <c r="J3282" t="s">
        <v>87</v>
      </c>
      <c r="K3282" t="s">
        <v>77</v>
      </c>
      <c r="L3282" t="s">
        <v>129</v>
      </c>
      <c r="M3282">
        <v>1</v>
      </c>
      <c r="N3282" s="47">
        <v>425</v>
      </c>
      <c r="O3282" s="47">
        <v>0</v>
      </c>
      <c r="P3282" s="47">
        <v>0</v>
      </c>
      <c r="Q3282" s="47">
        <v>0</v>
      </c>
      <c r="R3282" s="47">
        <v>0</v>
      </c>
      <c r="S3282" s="47">
        <v>425</v>
      </c>
      <c r="T3282" s="47">
        <v>425</v>
      </c>
      <c r="U3282" s="47">
        <v>425</v>
      </c>
      <c r="V3282" t="s">
        <v>71</v>
      </c>
      <c r="W3282" t="s">
        <v>72</v>
      </c>
      <c r="X3282"/>
      <c r="Y3282" t="s">
        <v>240</v>
      </c>
      <c r="Z3282" s="43" t="str">
        <f>Raw_data[[#This Row],[Month]]&amp;Raw_data[[#This Row],[Locations]]&amp;Raw_data[[#This Row],[Looker2]]</f>
        <v>45292HumblePHP</v>
      </c>
      <c r="AA3282" s="44" t="str">
        <f>IFERROR(VLOOKUP(Raw_data[[#This Row],[Description]],'LU Table'!$A$1:$B$50,2,0),"")</f>
        <v>PHP</v>
      </c>
      <c r="AB3282" s="44" t="str">
        <f>TRIM(MID(Raw_data[[#This Row],[Location]],LEN("Positive Recovery- ")+1,LEN(Raw_data[[#This Row],[Location]])))</f>
        <v>Humble</v>
      </c>
      <c r="AC3282" s="45">
        <f t="shared" si="51"/>
        <v>45292</v>
      </c>
      <c r="AD3282" s="44" t="str">
        <f>VLOOKUP(Raw_data[[#This Row],[Locations]]&amp;Raw_data[[#This Row],[Looker2]],Category!A:E,5,0)</f>
        <v>Affiliate</v>
      </c>
      <c r="AE3282" s="44" t="str">
        <f>Raw_data[[#This Row],[Locations]]&amp;Raw_data[[#This Row],[Looker2]]</f>
        <v>HumblePHP</v>
      </c>
    </row>
    <row r="3283" spans="1:31">
      <c r="A3283" s="15">
        <v>45323</v>
      </c>
      <c r="B3283" s="15">
        <v>45321</v>
      </c>
      <c r="C3283" t="s">
        <v>9</v>
      </c>
      <c r="D3283">
        <v>210023</v>
      </c>
      <c r="E3283" t="s">
        <v>1218</v>
      </c>
      <c r="F3283" t="s">
        <v>1219</v>
      </c>
      <c r="G3283" t="s">
        <v>1220</v>
      </c>
      <c r="H3283" t="s">
        <v>166</v>
      </c>
      <c r="I3283" t="s">
        <v>232</v>
      </c>
      <c r="J3283" t="s">
        <v>90</v>
      </c>
      <c r="K3283" t="s">
        <v>77</v>
      </c>
      <c r="L3283" t="s">
        <v>129</v>
      </c>
      <c r="M3283">
        <v>1</v>
      </c>
      <c r="N3283" s="47">
        <v>450</v>
      </c>
      <c r="O3283" s="47">
        <v>0</v>
      </c>
      <c r="P3283" s="47">
        <v>0</v>
      </c>
      <c r="Q3283" s="47">
        <v>0</v>
      </c>
      <c r="R3283" s="47">
        <v>0</v>
      </c>
      <c r="S3283" s="47">
        <v>450</v>
      </c>
      <c r="T3283" s="47">
        <v>405</v>
      </c>
      <c r="U3283" s="47">
        <v>405</v>
      </c>
      <c r="V3283" t="s">
        <v>71</v>
      </c>
      <c r="W3283" t="s">
        <v>72</v>
      </c>
      <c r="X3283"/>
      <c r="Y3283" t="s">
        <v>240</v>
      </c>
      <c r="Z3283" s="43" t="str">
        <f>Raw_data[[#This Row],[Month]]&amp;Raw_data[[#This Row],[Locations]]&amp;Raw_data[[#This Row],[Looker2]]</f>
        <v>45292HumblePHP</v>
      </c>
      <c r="AA3283" s="44" t="str">
        <f>IFERROR(VLOOKUP(Raw_data[[#This Row],[Description]],'LU Table'!$A$1:$B$50,2,0),"")</f>
        <v>PHP</v>
      </c>
      <c r="AB3283" s="44" t="str">
        <f>TRIM(MID(Raw_data[[#This Row],[Location]],LEN("Positive Recovery- ")+1,LEN(Raw_data[[#This Row],[Location]])))</f>
        <v>Humble</v>
      </c>
      <c r="AC3283" s="45">
        <f t="shared" si="51"/>
        <v>45292</v>
      </c>
      <c r="AD3283" s="44" t="str">
        <f>VLOOKUP(Raw_data[[#This Row],[Locations]]&amp;Raw_data[[#This Row],[Looker2]],Category!A:E,5,0)</f>
        <v>Affiliate</v>
      </c>
      <c r="AE3283" s="44" t="str">
        <f>Raw_data[[#This Row],[Locations]]&amp;Raw_data[[#This Row],[Looker2]]</f>
        <v>HumblePHP</v>
      </c>
    </row>
    <row r="3284" spans="1:31">
      <c r="A3284" s="15">
        <v>45323</v>
      </c>
      <c r="B3284" s="15">
        <v>45321</v>
      </c>
      <c r="C3284" t="s">
        <v>9</v>
      </c>
      <c r="D3284">
        <v>210024</v>
      </c>
      <c r="E3284" t="s">
        <v>20</v>
      </c>
      <c r="F3284" t="s">
        <v>336</v>
      </c>
      <c r="G3284" t="s">
        <v>328</v>
      </c>
      <c r="H3284" t="s">
        <v>169</v>
      </c>
      <c r="I3284" t="s">
        <v>232</v>
      </c>
      <c r="J3284" t="s">
        <v>17</v>
      </c>
      <c r="K3284" t="s">
        <v>77</v>
      </c>
      <c r="L3284" t="s">
        <v>23</v>
      </c>
      <c r="M3284">
        <v>1</v>
      </c>
      <c r="N3284" s="47">
        <v>40</v>
      </c>
      <c r="O3284" s="47">
        <v>0</v>
      </c>
      <c r="P3284" s="47">
        <v>0</v>
      </c>
      <c r="Q3284" s="47">
        <v>0</v>
      </c>
      <c r="R3284" s="47">
        <v>0</v>
      </c>
      <c r="S3284" s="47">
        <v>0</v>
      </c>
      <c r="T3284" s="47">
        <v>40</v>
      </c>
      <c r="U3284" s="47">
        <v>0</v>
      </c>
      <c r="V3284" t="s">
        <v>71</v>
      </c>
      <c r="W3284" t="s">
        <v>72</v>
      </c>
      <c r="X3284"/>
      <c r="Y3284" t="s">
        <v>240</v>
      </c>
      <c r="Z3284" s="43" t="str">
        <f>Raw_data[[#This Row],[Month]]&amp;Raw_data[[#This Row],[Locations]]&amp;Raw_data[[#This Row],[Looker2]]</f>
        <v>45292HumbleAftercare</v>
      </c>
      <c r="AA3284" s="44" t="str">
        <f>IFERROR(VLOOKUP(Raw_data[[#This Row],[Description]],'LU Table'!$A$1:$B$50,2,0),"")</f>
        <v>Aftercare</v>
      </c>
      <c r="AB3284" s="44" t="str">
        <f>TRIM(MID(Raw_data[[#This Row],[Location]],LEN("Positive Recovery- ")+1,LEN(Raw_data[[#This Row],[Location]])))</f>
        <v>Humble</v>
      </c>
      <c r="AC3284" s="45">
        <f t="shared" si="51"/>
        <v>45292</v>
      </c>
      <c r="AD3284" s="44" t="str">
        <f>VLOOKUP(Raw_data[[#This Row],[Locations]]&amp;Raw_data[[#This Row],[Looker2]],Category!A:E,5,0)</f>
        <v>Affiliate</v>
      </c>
      <c r="AE3284" s="44" t="str">
        <f>Raw_data[[#This Row],[Locations]]&amp;Raw_data[[#This Row],[Looker2]]</f>
        <v>HumbleAftercare</v>
      </c>
    </row>
    <row r="3285" spans="1:31">
      <c r="A3285" s="15">
        <v>45323</v>
      </c>
      <c r="B3285" s="15">
        <v>45321</v>
      </c>
      <c r="C3285" t="s">
        <v>9</v>
      </c>
      <c r="D3285">
        <v>210025</v>
      </c>
      <c r="E3285" t="s">
        <v>102</v>
      </c>
      <c r="F3285" t="s">
        <v>337</v>
      </c>
      <c r="G3285" t="s">
        <v>338</v>
      </c>
      <c r="H3285" t="s">
        <v>169</v>
      </c>
      <c r="I3285" t="s">
        <v>232</v>
      </c>
      <c r="J3285" t="s">
        <v>17</v>
      </c>
      <c r="K3285" t="s">
        <v>77</v>
      </c>
      <c r="L3285" t="s">
        <v>23</v>
      </c>
      <c r="M3285">
        <v>1</v>
      </c>
      <c r="N3285" s="47">
        <v>40</v>
      </c>
      <c r="O3285" s="47">
        <v>0</v>
      </c>
      <c r="P3285" s="47">
        <v>0</v>
      </c>
      <c r="Q3285" s="47">
        <v>0</v>
      </c>
      <c r="R3285" s="47">
        <v>0</v>
      </c>
      <c r="S3285" s="47">
        <v>40</v>
      </c>
      <c r="T3285" s="47">
        <v>40</v>
      </c>
      <c r="U3285" s="47">
        <v>40</v>
      </c>
      <c r="V3285" t="s">
        <v>71</v>
      </c>
      <c r="W3285" t="s">
        <v>72</v>
      </c>
      <c r="X3285"/>
      <c r="Y3285" t="s">
        <v>240</v>
      </c>
      <c r="Z3285" s="43" t="str">
        <f>Raw_data[[#This Row],[Month]]&amp;Raw_data[[#This Row],[Locations]]&amp;Raw_data[[#This Row],[Looker2]]</f>
        <v>45292HumbleAftercare</v>
      </c>
      <c r="AA3285" s="44" t="str">
        <f>IFERROR(VLOOKUP(Raw_data[[#This Row],[Description]],'LU Table'!$A$1:$B$50,2,0),"")</f>
        <v>Aftercare</v>
      </c>
      <c r="AB3285" s="44" t="str">
        <f>TRIM(MID(Raw_data[[#This Row],[Location]],LEN("Positive Recovery- ")+1,LEN(Raw_data[[#This Row],[Location]])))</f>
        <v>Humble</v>
      </c>
      <c r="AC3285" s="45">
        <f t="shared" si="51"/>
        <v>45292</v>
      </c>
      <c r="AD3285" s="44" t="str">
        <f>VLOOKUP(Raw_data[[#This Row],[Locations]]&amp;Raw_data[[#This Row],[Looker2]],Category!A:E,5,0)</f>
        <v>Affiliate</v>
      </c>
      <c r="AE3285" s="44" t="str">
        <f>Raw_data[[#This Row],[Locations]]&amp;Raw_data[[#This Row],[Looker2]]</f>
        <v>HumbleAftercare</v>
      </c>
    </row>
    <row r="3286" spans="1:31">
      <c r="A3286" s="15">
        <v>45323</v>
      </c>
      <c r="B3286" s="15">
        <v>45321</v>
      </c>
      <c r="C3286" t="s">
        <v>9</v>
      </c>
      <c r="D3286">
        <v>210026</v>
      </c>
      <c r="E3286" t="s">
        <v>987</v>
      </c>
      <c r="F3286" t="s">
        <v>520</v>
      </c>
      <c r="G3286" t="s">
        <v>988</v>
      </c>
      <c r="H3286" t="s">
        <v>158</v>
      </c>
      <c r="I3286" t="s">
        <v>232</v>
      </c>
      <c r="J3286" t="s">
        <v>88</v>
      </c>
      <c r="K3286" t="s">
        <v>77</v>
      </c>
      <c r="L3286" t="s">
        <v>128</v>
      </c>
      <c r="M3286">
        <v>1</v>
      </c>
      <c r="N3286" s="47">
        <v>250</v>
      </c>
      <c r="O3286" s="47">
        <v>0</v>
      </c>
      <c r="P3286" s="47">
        <v>0</v>
      </c>
      <c r="Q3286" s="47">
        <v>0</v>
      </c>
      <c r="R3286" s="47">
        <v>0</v>
      </c>
      <c r="S3286" s="47">
        <v>250</v>
      </c>
      <c r="T3286" s="47">
        <v>225</v>
      </c>
      <c r="U3286" s="47">
        <v>225</v>
      </c>
      <c r="V3286" t="s">
        <v>71</v>
      </c>
      <c r="W3286" t="s">
        <v>72</v>
      </c>
      <c r="X3286"/>
      <c r="Y3286" t="s">
        <v>240</v>
      </c>
      <c r="Z3286" s="43" t="str">
        <f>Raw_data[[#This Row],[Month]]&amp;Raw_data[[#This Row],[Locations]]&amp;Raw_data[[#This Row],[Looker2]]</f>
        <v>45292HumbleIOP</v>
      </c>
      <c r="AA3286" s="44" t="str">
        <f>IFERROR(VLOOKUP(Raw_data[[#This Row],[Description]],'LU Table'!$A$1:$B$50,2,0),"")</f>
        <v>IOP</v>
      </c>
      <c r="AB3286" s="44" t="str">
        <f>TRIM(MID(Raw_data[[#This Row],[Location]],LEN("Positive Recovery- ")+1,LEN(Raw_data[[#This Row],[Location]])))</f>
        <v>Humble</v>
      </c>
      <c r="AC3286" s="45">
        <f t="shared" si="51"/>
        <v>45292</v>
      </c>
      <c r="AD3286" s="44" t="str">
        <f>VLOOKUP(Raw_data[[#This Row],[Locations]]&amp;Raw_data[[#This Row],[Looker2]],Category!A:E,5,0)</f>
        <v>Affiliate</v>
      </c>
      <c r="AE3286" s="44" t="str">
        <f>Raw_data[[#This Row],[Locations]]&amp;Raw_data[[#This Row],[Looker2]]</f>
        <v>HumbleIOP</v>
      </c>
    </row>
    <row r="3287" spans="1:31">
      <c r="A3287" s="15">
        <v>45323</v>
      </c>
      <c r="B3287" s="15">
        <v>45321</v>
      </c>
      <c r="C3287" t="s">
        <v>9</v>
      </c>
      <c r="D3287">
        <v>210027</v>
      </c>
      <c r="E3287" t="s">
        <v>619</v>
      </c>
      <c r="F3287" t="s">
        <v>620</v>
      </c>
      <c r="G3287" t="s">
        <v>621</v>
      </c>
      <c r="H3287" t="s">
        <v>157</v>
      </c>
      <c r="I3287" t="s">
        <v>232</v>
      </c>
      <c r="J3287" t="s">
        <v>89</v>
      </c>
      <c r="K3287" t="s">
        <v>77</v>
      </c>
      <c r="L3287" t="s">
        <v>129</v>
      </c>
      <c r="M3287">
        <v>1</v>
      </c>
      <c r="N3287" s="47">
        <v>365</v>
      </c>
      <c r="O3287" s="47">
        <v>0</v>
      </c>
      <c r="P3287" s="47">
        <v>0</v>
      </c>
      <c r="Q3287" s="47">
        <v>0</v>
      </c>
      <c r="R3287" s="47">
        <v>0</v>
      </c>
      <c r="S3287" s="47">
        <v>365</v>
      </c>
      <c r="T3287" s="47">
        <v>328.5</v>
      </c>
      <c r="U3287" s="47">
        <v>328.5</v>
      </c>
      <c r="V3287" t="s">
        <v>71</v>
      </c>
      <c r="W3287" t="s">
        <v>72</v>
      </c>
      <c r="X3287"/>
      <c r="Y3287" t="s">
        <v>240</v>
      </c>
      <c r="Z3287" s="43" t="str">
        <f>Raw_data[[#This Row],[Month]]&amp;Raw_data[[#This Row],[Locations]]&amp;Raw_data[[#This Row],[Looker2]]</f>
        <v>45292HumblePHP</v>
      </c>
      <c r="AA3287" s="44" t="str">
        <f>IFERROR(VLOOKUP(Raw_data[[#This Row],[Description]],'LU Table'!$A$1:$B$50,2,0),"")</f>
        <v>PHP</v>
      </c>
      <c r="AB3287" s="44" t="str">
        <f>TRIM(MID(Raw_data[[#This Row],[Location]],LEN("Positive Recovery- ")+1,LEN(Raw_data[[#This Row],[Location]])))</f>
        <v>Humble</v>
      </c>
      <c r="AC3287" s="45">
        <f t="shared" si="51"/>
        <v>45292</v>
      </c>
      <c r="AD3287" s="44" t="str">
        <f>VLOOKUP(Raw_data[[#This Row],[Locations]]&amp;Raw_data[[#This Row],[Looker2]],Category!A:E,5,0)</f>
        <v>Affiliate</v>
      </c>
      <c r="AE3287" s="44" t="str">
        <f>Raw_data[[#This Row],[Locations]]&amp;Raw_data[[#This Row],[Looker2]]</f>
        <v>HumblePHP</v>
      </c>
    </row>
    <row r="3288" spans="1:31">
      <c r="A3288" s="15">
        <v>45323</v>
      </c>
      <c r="B3288" s="15">
        <v>45321</v>
      </c>
      <c r="C3288" t="s">
        <v>9</v>
      </c>
      <c r="D3288">
        <v>210028</v>
      </c>
      <c r="E3288" t="s">
        <v>664</v>
      </c>
      <c r="F3288" t="s">
        <v>333</v>
      </c>
      <c r="G3288" t="s">
        <v>665</v>
      </c>
      <c r="H3288" t="s">
        <v>172</v>
      </c>
      <c r="I3288" t="s">
        <v>232</v>
      </c>
      <c r="J3288" t="s">
        <v>17</v>
      </c>
      <c r="K3288" t="s">
        <v>77</v>
      </c>
      <c r="L3288" t="s">
        <v>135</v>
      </c>
      <c r="M3288">
        <v>1</v>
      </c>
      <c r="N3288" s="47">
        <v>40</v>
      </c>
      <c r="O3288" s="47">
        <v>0</v>
      </c>
      <c r="P3288" s="47">
        <v>0</v>
      </c>
      <c r="Q3288" s="47">
        <v>0</v>
      </c>
      <c r="R3288" s="47">
        <v>0</v>
      </c>
      <c r="S3288" s="47">
        <v>40</v>
      </c>
      <c r="T3288" s="47">
        <v>40</v>
      </c>
      <c r="U3288" s="47">
        <v>40</v>
      </c>
      <c r="V3288" t="s">
        <v>71</v>
      </c>
      <c r="W3288" t="s">
        <v>72</v>
      </c>
      <c r="X3288"/>
      <c r="Y3288" t="s">
        <v>240</v>
      </c>
      <c r="Z3288" s="43" t="str">
        <f>Raw_data[[#This Row],[Month]]&amp;Raw_data[[#This Row],[Locations]]&amp;Raw_data[[#This Row],[Looker2]]</f>
        <v>45292HumbleAftercare</v>
      </c>
      <c r="AA3288" s="44" t="str">
        <f>IFERROR(VLOOKUP(Raw_data[[#This Row],[Description]],'LU Table'!$A$1:$B$50,2,0),"")</f>
        <v>Aftercare</v>
      </c>
      <c r="AB3288" s="44" t="str">
        <f>TRIM(MID(Raw_data[[#This Row],[Location]],LEN("Positive Recovery- ")+1,LEN(Raw_data[[#This Row],[Location]])))</f>
        <v>Humble</v>
      </c>
      <c r="AC3288" s="45">
        <f t="shared" si="51"/>
        <v>45292</v>
      </c>
      <c r="AD3288" s="44" t="str">
        <f>VLOOKUP(Raw_data[[#This Row],[Locations]]&amp;Raw_data[[#This Row],[Looker2]],Category!A:E,5,0)</f>
        <v>Affiliate</v>
      </c>
      <c r="AE3288" s="44" t="str">
        <f>Raw_data[[#This Row],[Locations]]&amp;Raw_data[[#This Row],[Looker2]]</f>
        <v>HumbleAftercare</v>
      </c>
    </row>
    <row r="3289" spans="1:31">
      <c r="A3289" s="15">
        <v>45323</v>
      </c>
      <c r="B3289" s="15">
        <v>45321</v>
      </c>
      <c r="C3289" t="s">
        <v>9</v>
      </c>
      <c r="D3289">
        <v>210029</v>
      </c>
      <c r="E3289" t="s">
        <v>1221</v>
      </c>
      <c r="F3289" t="s">
        <v>1222</v>
      </c>
      <c r="G3289" t="s">
        <v>1223</v>
      </c>
      <c r="H3289" t="s">
        <v>166</v>
      </c>
      <c r="I3289" t="s">
        <v>232</v>
      </c>
      <c r="J3289" t="s">
        <v>96</v>
      </c>
      <c r="K3289" t="s">
        <v>77</v>
      </c>
      <c r="L3289" t="s">
        <v>129</v>
      </c>
      <c r="M3289">
        <v>1</v>
      </c>
      <c r="N3289" s="47">
        <v>364</v>
      </c>
      <c r="O3289" s="47">
        <v>0</v>
      </c>
      <c r="P3289" s="47">
        <v>0</v>
      </c>
      <c r="Q3289" s="47">
        <v>0</v>
      </c>
      <c r="R3289" s="47">
        <v>0</v>
      </c>
      <c r="S3289" s="47">
        <v>364</v>
      </c>
      <c r="T3289" s="47">
        <v>327.60000000000002</v>
      </c>
      <c r="U3289" s="47">
        <v>327.60000000000002</v>
      </c>
      <c r="V3289" t="s">
        <v>71</v>
      </c>
      <c r="W3289" t="s">
        <v>72</v>
      </c>
      <c r="X3289"/>
      <c r="Y3289" t="s">
        <v>240</v>
      </c>
      <c r="Z3289" s="43" t="str">
        <f>Raw_data[[#This Row],[Month]]&amp;Raw_data[[#This Row],[Locations]]&amp;Raw_data[[#This Row],[Looker2]]</f>
        <v>45292HumblePHP</v>
      </c>
      <c r="AA3289" s="44" t="str">
        <f>IFERROR(VLOOKUP(Raw_data[[#This Row],[Description]],'LU Table'!$A$1:$B$50,2,0),"")</f>
        <v>PHP</v>
      </c>
      <c r="AB3289" s="44" t="str">
        <f>TRIM(MID(Raw_data[[#This Row],[Location]],LEN("Positive Recovery- ")+1,LEN(Raw_data[[#This Row],[Location]])))</f>
        <v>Humble</v>
      </c>
      <c r="AC3289" s="45">
        <f t="shared" si="51"/>
        <v>45292</v>
      </c>
      <c r="AD3289" s="44" t="str">
        <f>VLOOKUP(Raw_data[[#This Row],[Locations]]&amp;Raw_data[[#This Row],[Looker2]],Category!A:E,5,0)</f>
        <v>Affiliate</v>
      </c>
      <c r="AE3289" s="44" t="str">
        <f>Raw_data[[#This Row],[Locations]]&amp;Raw_data[[#This Row],[Looker2]]</f>
        <v>HumblePHP</v>
      </c>
    </row>
    <row r="3290" spans="1:31">
      <c r="A3290" s="15">
        <v>45323</v>
      </c>
      <c r="B3290" s="15">
        <v>45321</v>
      </c>
      <c r="C3290" t="s">
        <v>9</v>
      </c>
      <c r="D3290">
        <v>210030</v>
      </c>
      <c r="E3290" t="s">
        <v>1069</v>
      </c>
      <c r="F3290" t="s">
        <v>1070</v>
      </c>
      <c r="G3290" t="s">
        <v>1071</v>
      </c>
      <c r="H3290" t="s">
        <v>158</v>
      </c>
      <c r="I3290" t="s">
        <v>232</v>
      </c>
      <c r="J3290" t="s">
        <v>87</v>
      </c>
      <c r="K3290" t="s">
        <v>77</v>
      </c>
      <c r="L3290" t="s">
        <v>128</v>
      </c>
      <c r="M3290">
        <v>1</v>
      </c>
      <c r="N3290" s="47">
        <v>275</v>
      </c>
      <c r="O3290" s="47">
        <v>0</v>
      </c>
      <c r="P3290" s="47">
        <v>0</v>
      </c>
      <c r="Q3290" s="47">
        <v>0</v>
      </c>
      <c r="R3290" s="47">
        <v>0</v>
      </c>
      <c r="S3290" s="47">
        <v>275</v>
      </c>
      <c r="T3290" s="47">
        <v>247.5</v>
      </c>
      <c r="U3290" s="47">
        <v>247.5</v>
      </c>
      <c r="V3290" t="s">
        <v>71</v>
      </c>
      <c r="W3290" t="s">
        <v>72</v>
      </c>
      <c r="X3290"/>
      <c r="Y3290" t="s">
        <v>240</v>
      </c>
      <c r="Z3290" s="43" t="str">
        <f>Raw_data[[#This Row],[Month]]&amp;Raw_data[[#This Row],[Locations]]&amp;Raw_data[[#This Row],[Looker2]]</f>
        <v>45292HumbleIOP</v>
      </c>
      <c r="AA3290" s="44" t="str">
        <f>IFERROR(VLOOKUP(Raw_data[[#This Row],[Description]],'LU Table'!$A$1:$B$50,2,0),"")</f>
        <v>IOP</v>
      </c>
      <c r="AB3290" s="44" t="str">
        <f>TRIM(MID(Raw_data[[#This Row],[Location]],LEN("Positive Recovery- ")+1,LEN(Raw_data[[#This Row],[Location]])))</f>
        <v>Humble</v>
      </c>
      <c r="AC3290" s="45">
        <f t="shared" si="51"/>
        <v>45292</v>
      </c>
      <c r="AD3290" s="44" t="str">
        <f>VLOOKUP(Raw_data[[#This Row],[Locations]]&amp;Raw_data[[#This Row],[Looker2]],Category!A:E,5,0)</f>
        <v>Affiliate</v>
      </c>
      <c r="AE3290" s="44" t="str">
        <f>Raw_data[[#This Row],[Locations]]&amp;Raw_data[[#This Row],[Looker2]]</f>
        <v>HumbleIOP</v>
      </c>
    </row>
    <row r="3291" spans="1:31">
      <c r="A3291" s="15">
        <v>45323</v>
      </c>
      <c r="B3291" s="15">
        <v>45321</v>
      </c>
      <c r="C3291" t="s">
        <v>9</v>
      </c>
      <c r="D3291">
        <v>210031</v>
      </c>
      <c r="E3291" t="s">
        <v>872</v>
      </c>
      <c r="F3291" t="s">
        <v>873</v>
      </c>
      <c r="G3291" t="s">
        <v>276</v>
      </c>
      <c r="H3291" t="s">
        <v>159</v>
      </c>
      <c r="I3291" t="s">
        <v>232</v>
      </c>
      <c r="J3291" t="s">
        <v>88</v>
      </c>
      <c r="K3291" t="s">
        <v>77</v>
      </c>
      <c r="L3291" t="s">
        <v>128</v>
      </c>
      <c r="M3291">
        <v>1</v>
      </c>
      <c r="N3291" s="47">
        <v>250</v>
      </c>
      <c r="O3291" s="47">
        <v>0</v>
      </c>
      <c r="P3291" s="47">
        <v>0</v>
      </c>
      <c r="Q3291" s="47">
        <v>0</v>
      </c>
      <c r="R3291" s="47">
        <v>0</v>
      </c>
      <c r="S3291" s="47">
        <v>250</v>
      </c>
      <c r="T3291" s="47">
        <v>225</v>
      </c>
      <c r="U3291" s="47">
        <v>225</v>
      </c>
      <c r="V3291" t="s">
        <v>71</v>
      </c>
      <c r="W3291" t="s">
        <v>72</v>
      </c>
      <c r="X3291"/>
      <c r="Y3291" t="s">
        <v>240</v>
      </c>
      <c r="Z3291" s="43" t="str">
        <f>Raw_data[[#This Row],[Month]]&amp;Raw_data[[#This Row],[Locations]]&amp;Raw_data[[#This Row],[Looker2]]</f>
        <v>45292HumbleIOP</v>
      </c>
      <c r="AA3291" s="44" t="str">
        <f>IFERROR(VLOOKUP(Raw_data[[#This Row],[Description]],'LU Table'!$A$1:$B$50,2,0),"")</f>
        <v>IOP</v>
      </c>
      <c r="AB3291" s="44" t="str">
        <f>TRIM(MID(Raw_data[[#This Row],[Location]],LEN("Positive Recovery- ")+1,LEN(Raw_data[[#This Row],[Location]])))</f>
        <v>Humble</v>
      </c>
      <c r="AC3291" s="45">
        <f t="shared" si="51"/>
        <v>45292</v>
      </c>
      <c r="AD3291" s="44" t="str">
        <f>VLOOKUP(Raw_data[[#This Row],[Locations]]&amp;Raw_data[[#This Row],[Looker2]],Category!A:E,5,0)</f>
        <v>Affiliate</v>
      </c>
      <c r="AE3291" s="44" t="str">
        <f>Raw_data[[#This Row],[Locations]]&amp;Raw_data[[#This Row],[Looker2]]</f>
        <v>HumbleIOP</v>
      </c>
    </row>
    <row r="3292" spans="1:31">
      <c r="A3292" s="15">
        <v>45323</v>
      </c>
      <c r="B3292" s="15">
        <v>45321</v>
      </c>
      <c r="C3292" t="s">
        <v>9</v>
      </c>
      <c r="D3292">
        <v>210032</v>
      </c>
      <c r="E3292" t="s">
        <v>109</v>
      </c>
      <c r="F3292" t="s">
        <v>266</v>
      </c>
      <c r="G3292" t="s">
        <v>340</v>
      </c>
      <c r="H3292" t="s">
        <v>172</v>
      </c>
      <c r="I3292" t="s">
        <v>232</v>
      </c>
      <c r="J3292" t="s">
        <v>17</v>
      </c>
      <c r="K3292" t="s">
        <v>77</v>
      </c>
      <c r="L3292" t="s">
        <v>135</v>
      </c>
      <c r="M3292">
        <v>1</v>
      </c>
      <c r="N3292" s="47">
        <v>40</v>
      </c>
      <c r="O3292" s="47">
        <v>0</v>
      </c>
      <c r="P3292" s="47">
        <v>0</v>
      </c>
      <c r="Q3292" s="47">
        <v>0</v>
      </c>
      <c r="R3292" s="47">
        <v>0</v>
      </c>
      <c r="S3292" s="47">
        <v>40</v>
      </c>
      <c r="T3292" s="47">
        <v>40</v>
      </c>
      <c r="U3292" s="47">
        <v>40</v>
      </c>
      <c r="V3292" t="s">
        <v>71</v>
      </c>
      <c r="W3292" t="s">
        <v>72</v>
      </c>
      <c r="X3292"/>
      <c r="Y3292" t="s">
        <v>240</v>
      </c>
      <c r="Z3292" s="43" t="str">
        <f>Raw_data[[#This Row],[Month]]&amp;Raw_data[[#This Row],[Locations]]&amp;Raw_data[[#This Row],[Looker2]]</f>
        <v>45292HumbleAftercare</v>
      </c>
      <c r="AA3292" s="44" t="str">
        <f>IFERROR(VLOOKUP(Raw_data[[#This Row],[Description]],'LU Table'!$A$1:$B$50,2,0),"")</f>
        <v>Aftercare</v>
      </c>
      <c r="AB3292" s="44" t="str">
        <f>TRIM(MID(Raw_data[[#This Row],[Location]],LEN("Positive Recovery- ")+1,LEN(Raw_data[[#This Row],[Location]])))</f>
        <v>Humble</v>
      </c>
      <c r="AC3292" s="45">
        <f t="shared" si="51"/>
        <v>45292</v>
      </c>
      <c r="AD3292" s="44" t="str">
        <f>VLOOKUP(Raw_data[[#This Row],[Locations]]&amp;Raw_data[[#This Row],[Looker2]],Category!A:E,5,0)</f>
        <v>Affiliate</v>
      </c>
      <c r="AE3292" s="44" t="str">
        <f>Raw_data[[#This Row],[Locations]]&amp;Raw_data[[#This Row],[Looker2]]</f>
        <v>HumbleAftercare</v>
      </c>
    </row>
    <row r="3293" spans="1:31">
      <c r="A3293" s="15">
        <v>45323</v>
      </c>
      <c r="B3293" s="15">
        <v>45321</v>
      </c>
      <c r="C3293" t="s">
        <v>9</v>
      </c>
      <c r="D3293">
        <v>210033</v>
      </c>
      <c r="E3293" t="s">
        <v>783</v>
      </c>
      <c r="F3293" t="s">
        <v>784</v>
      </c>
      <c r="G3293" t="s">
        <v>785</v>
      </c>
      <c r="H3293" t="s">
        <v>160</v>
      </c>
      <c r="I3293" t="s">
        <v>232</v>
      </c>
      <c r="J3293" t="s">
        <v>94</v>
      </c>
      <c r="K3293" t="s">
        <v>77</v>
      </c>
      <c r="L3293" t="s">
        <v>128</v>
      </c>
      <c r="M3293">
        <v>1</v>
      </c>
      <c r="N3293" s="47">
        <v>215</v>
      </c>
      <c r="O3293" s="47">
        <v>0</v>
      </c>
      <c r="P3293" s="47">
        <v>0</v>
      </c>
      <c r="Q3293" s="47">
        <v>0</v>
      </c>
      <c r="R3293" s="47">
        <v>0</v>
      </c>
      <c r="S3293" s="47">
        <v>215</v>
      </c>
      <c r="T3293" s="47">
        <v>193.5</v>
      </c>
      <c r="U3293" s="47">
        <v>193.5</v>
      </c>
      <c r="V3293" t="s">
        <v>71</v>
      </c>
      <c r="W3293" t="s">
        <v>72</v>
      </c>
      <c r="X3293"/>
      <c r="Y3293" t="s">
        <v>240</v>
      </c>
      <c r="Z3293" s="43" t="str">
        <f>Raw_data[[#This Row],[Month]]&amp;Raw_data[[#This Row],[Locations]]&amp;Raw_data[[#This Row],[Looker2]]</f>
        <v>45292HumbleIOP</v>
      </c>
      <c r="AA3293" s="44" t="str">
        <f>IFERROR(VLOOKUP(Raw_data[[#This Row],[Description]],'LU Table'!$A$1:$B$50,2,0),"")</f>
        <v>IOP</v>
      </c>
      <c r="AB3293" s="44" t="str">
        <f>TRIM(MID(Raw_data[[#This Row],[Location]],LEN("Positive Recovery- ")+1,LEN(Raw_data[[#This Row],[Location]])))</f>
        <v>Humble</v>
      </c>
      <c r="AC3293" s="45">
        <f t="shared" si="51"/>
        <v>45292</v>
      </c>
      <c r="AD3293" s="44" t="str">
        <f>VLOOKUP(Raw_data[[#This Row],[Locations]]&amp;Raw_data[[#This Row],[Looker2]],Category!A:E,5,0)</f>
        <v>Affiliate</v>
      </c>
      <c r="AE3293" s="44" t="str">
        <f>Raw_data[[#This Row],[Locations]]&amp;Raw_data[[#This Row],[Looker2]]</f>
        <v>HumbleIOP</v>
      </c>
    </row>
    <row r="3294" spans="1:31">
      <c r="A3294" s="15">
        <v>45323</v>
      </c>
      <c r="B3294" s="15">
        <v>45321</v>
      </c>
      <c r="C3294" t="s">
        <v>9</v>
      </c>
      <c r="D3294">
        <v>210034</v>
      </c>
      <c r="E3294" t="s">
        <v>572</v>
      </c>
      <c r="F3294" t="s">
        <v>573</v>
      </c>
      <c r="G3294" t="s">
        <v>574</v>
      </c>
      <c r="H3294" t="s">
        <v>172</v>
      </c>
      <c r="I3294" t="s">
        <v>232</v>
      </c>
      <c r="J3294" t="s">
        <v>17</v>
      </c>
      <c r="K3294" t="s">
        <v>77</v>
      </c>
      <c r="L3294" t="s">
        <v>135</v>
      </c>
      <c r="M3294">
        <v>1</v>
      </c>
      <c r="N3294" s="47">
        <v>40</v>
      </c>
      <c r="O3294" s="47">
        <v>0</v>
      </c>
      <c r="P3294" s="47">
        <v>0</v>
      </c>
      <c r="Q3294" s="47">
        <v>0</v>
      </c>
      <c r="R3294" s="47">
        <v>0</v>
      </c>
      <c r="S3294" s="47">
        <v>40</v>
      </c>
      <c r="T3294" s="47">
        <v>40</v>
      </c>
      <c r="U3294" s="47">
        <v>40</v>
      </c>
      <c r="V3294" t="s">
        <v>71</v>
      </c>
      <c r="W3294" t="s">
        <v>72</v>
      </c>
      <c r="X3294"/>
      <c r="Y3294" t="s">
        <v>240</v>
      </c>
      <c r="Z3294" s="43" t="str">
        <f>Raw_data[[#This Row],[Month]]&amp;Raw_data[[#This Row],[Locations]]&amp;Raw_data[[#This Row],[Looker2]]</f>
        <v>45292HumbleAftercare</v>
      </c>
      <c r="AA3294" s="44" t="str">
        <f>IFERROR(VLOOKUP(Raw_data[[#This Row],[Description]],'LU Table'!$A$1:$B$50,2,0),"")</f>
        <v>Aftercare</v>
      </c>
      <c r="AB3294" s="44" t="str">
        <f>TRIM(MID(Raw_data[[#This Row],[Location]],LEN("Positive Recovery- ")+1,LEN(Raw_data[[#This Row],[Location]])))</f>
        <v>Humble</v>
      </c>
      <c r="AC3294" s="45">
        <f t="shared" si="51"/>
        <v>45292</v>
      </c>
      <c r="AD3294" s="44" t="str">
        <f>VLOOKUP(Raw_data[[#This Row],[Locations]]&amp;Raw_data[[#This Row],[Looker2]],Category!A:E,5,0)</f>
        <v>Affiliate</v>
      </c>
      <c r="AE3294" s="44" t="str">
        <f>Raw_data[[#This Row],[Locations]]&amp;Raw_data[[#This Row],[Looker2]]</f>
        <v>HumbleAftercare</v>
      </c>
    </row>
    <row r="3295" spans="1:31">
      <c r="A3295" s="15">
        <v>45323</v>
      </c>
      <c r="B3295" s="15">
        <v>45321</v>
      </c>
      <c r="C3295" t="s">
        <v>9</v>
      </c>
      <c r="D3295">
        <v>210035</v>
      </c>
      <c r="E3295" t="s">
        <v>1224</v>
      </c>
      <c r="F3295" t="s">
        <v>307</v>
      </c>
      <c r="G3295" t="s">
        <v>1225</v>
      </c>
      <c r="H3295" t="s">
        <v>157</v>
      </c>
      <c r="I3295" t="s">
        <v>232</v>
      </c>
      <c r="J3295" t="s">
        <v>749</v>
      </c>
      <c r="K3295" t="s">
        <v>77</v>
      </c>
      <c r="L3295" t="s">
        <v>129</v>
      </c>
      <c r="M3295">
        <v>1</v>
      </c>
      <c r="N3295" s="47">
        <v>350</v>
      </c>
      <c r="O3295" s="47">
        <v>0</v>
      </c>
      <c r="P3295" s="47">
        <v>0</v>
      </c>
      <c r="Q3295" s="47">
        <v>0</v>
      </c>
      <c r="R3295" s="47">
        <v>0</v>
      </c>
      <c r="S3295" s="47">
        <v>350</v>
      </c>
      <c r="T3295" s="47">
        <v>350</v>
      </c>
      <c r="U3295" s="47">
        <v>350</v>
      </c>
      <c r="V3295" t="s">
        <v>71</v>
      </c>
      <c r="W3295" t="s">
        <v>72</v>
      </c>
      <c r="X3295"/>
      <c r="Y3295" t="s">
        <v>240</v>
      </c>
      <c r="Z3295" s="43" t="str">
        <f>Raw_data[[#This Row],[Month]]&amp;Raw_data[[#This Row],[Locations]]&amp;Raw_data[[#This Row],[Looker2]]</f>
        <v>45292HumblePHP</v>
      </c>
      <c r="AA3295" s="44" t="str">
        <f>IFERROR(VLOOKUP(Raw_data[[#This Row],[Description]],'LU Table'!$A$1:$B$50,2,0),"")</f>
        <v>PHP</v>
      </c>
      <c r="AB3295" s="44" t="str">
        <f>TRIM(MID(Raw_data[[#This Row],[Location]],LEN("Positive Recovery- ")+1,LEN(Raw_data[[#This Row],[Location]])))</f>
        <v>Humble</v>
      </c>
      <c r="AC3295" s="45">
        <f t="shared" ref="AC3295:AC3358" si="52">B3295-DAY(B3295)+1</f>
        <v>45292</v>
      </c>
      <c r="AD3295" s="44" t="str">
        <f>VLOOKUP(Raw_data[[#This Row],[Locations]]&amp;Raw_data[[#This Row],[Looker2]],Category!A:E,5,0)</f>
        <v>Affiliate</v>
      </c>
      <c r="AE3295" s="44" t="str">
        <f>Raw_data[[#This Row],[Locations]]&amp;Raw_data[[#This Row],[Looker2]]</f>
        <v>HumblePHP</v>
      </c>
    </row>
    <row r="3296" spans="1:31">
      <c r="A3296" s="15">
        <v>45323</v>
      </c>
      <c r="B3296" s="15">
        <v>45321</v>
      </c>
      <c r="C3296" t="s">
        <v>9</v>
      </c>
      <c r="D3296">
        <v>210036</v>
      </c>
      <c r="E3296" t="s">
        <v>226</v>
      </c>
      <c r="F3296" t="s">
        <v>367</v>
      </c>
      <c r="G3296" t="s">
        <v>540</v>
      </c>
      <c r="H3296" t="s">
        <v>172</v>
      </c>
      <c r="I3296" t="s">
        <v>232</v>
      </c>
      <c r="J3296" t="s">
        <v>17</v>
      </c>
      <c r="K3296" t="s">
        <v>77</v>
      </c>
      <c r="L3296" t="s">
        <v>135</v>
      </c>
      <c r="M3296">
        <v>1</v>
      </c>
      <c r="N3296" s="47">
        <v>40</v>
      </c>
      <c r="O3296" s="47">
        <v>0</v>
      </c>
      <c r="P3296" s="47">
        <v>0</v>
      </c>
      <c r="Q3296" s="47">
        <v>0</v>
      </c>
      <c r="R3296" s="47">
        <v>0</v>
      </c>
      <c r="S3296" s="47">
        <v>40</v>
      </c>
      <c r="T3296" s="47">
        <v>40</v>
      </c>
      <c r="U3296" s="47">
        <v>40</v>
      </c>
      <c r="V3296" t="s">
        <v>71</v>
      </c>
      <c r="W3296" t="s">
        <v>72</v>
      </c>
      <c r="X3296"/>
      <c r="Y3296" t="s">
        <v>240</v>
      </c>
      <c r="Z3296" s="43" t="str">
        <f>Raw_data[[#This Row],[Month]]&amp;Raw_data[[#This Row],[Locations]]&amp;Raw_data[[#This Row],[Looker2]]</f>
        <v>45292HumbleAftercare</v>
      </c>
      <c r="AA3296" s="44" t="str">
        <f>IFERROR(VLOOKUP(Raw_data[[#This Row],[Description]],'LU Table'!$A$1:$B$50,2,0),"")</f>
        <v>Aftercare</v>
      </c>
      <c r="AB3296" s="44" t="str">
        <f>TRIM(MID(Raw_data[[#This Row],[Location]],LEN("Positive Recovery- ")+1,LEN(Raw_data[[#This Row],[Location]])))</f>
        <v>Humble</v>
      </c>
      <c r="AC3296" s="45">
        <f t="shared" si="52"/>
        <v>45292</v>
      </c>
      <c r="AD3296" s="44" t="str">
        <f>VLOOKUP(Raw_data[[#This Row],[Locations]]&amp;Raw_data[[#This Row],[Looker2]],Category!A:E,5,0)</f>
        <v>Affiliate</v>
      </c>
      <c r="AE3296" s="44" t="str">
        <f>Raw_data[[#This Row],[Locations]]&amp;Raw_data[[#This Row],[Looker2]]</f>
        <v>HumbleAftercare</v>
      </c>
    </row>
    <row r="3297" spans="1:31">
      <c r="A3297" s="15">
        <v>45323</v>
      </c>
      <c r="B3297" s="15">
        <v>45321</v>
      </c>
      <c r="C3297" t="s">
        <v>9</v>
      </c>
      <c r="D3297">
        <v>210037</v>
      </c>
      <c r="E3297" t="s">
        <v>1211</v>
      </c>
      <c r="F3297" t="s">
        <v>321</v>
      </c>
      <c r="G3297" t="s">
        <v>482</v>
      </c>
      <c r="H3297" t="s">
        <v>166</v>
      </c>
      <c r="I3297" t="s">
        <v>232</v>
      </c>
      <c r="J3297" t="s">
        <v>90</v>
      </c>
      <c r="K3297" t="s">
        <v>77</v>
      </c>
      <c r="L3297" t="s">
        <v>129</v>
      </c>
      <c r="M3297">
        <v>1</v>
      </c>
      <c r="N3297" s="47">
        <v>450</v>
      </c>
      <c r="O3297" s="47">
        <v>0</v>
      </c>
      <c r="P3297" s="47">
        <v>0</v>
      </c>
      <c r="Q3297" s="47">
        <v>0</v>
      </c>
      <c r="R3297" s="47">
        <v>0</v>
      </c>
      <c r="S3297" s="47">
        <v>450</v>
      </c>
      <c r="T3297" s="47">
        <v>405</v>
      </c>
      <c r="U3297" s="47">
        <v>405</v>
      </c>
      <c r="V3297" t="s">
        <v>71</v>
      </c>
      <c r="W3297" t="s">
        <v>72</v>
      </c>
      <c r="X3297"/>
      <c r="Y3297" t="s">
        <v>240</v>
      </c>
      <c r="Z3297" s="43" t="str">
        <f>Raw_data[[#This Row],[Month]]&amp;Raw_data[[#This Row],[Locations]]&amp;Raw_data[[#This Row],[Looker2]]</f>
        <v>45292HumblePHP</v>
      </c>
      <c r="AA3297" s="44" t="str">
        <f>IFERROR(VLOOKUP(Raw_data[[#This Row],[Description]],'LU Table'!$A$1:$B$50,2,0),"")</f>
        <v>PHP</v>
      </c>
      <c r="AB3297" s="44" t="str">
        <f>TRIM(MID(Raw_data[[#This Row],[Location]],LEN("Positive Recovery- ")+1,LEN(Raw_data[[#This Row],[Location]])))</f>
        <v>Humble</v>
      </c>
      <c r="AC3297" s="45">
        <f t="shared" si="52"/>
        <v>45292</v>
      </c>
      <c r="AD3297" s="44" t="str">
        <f>VLOOKUP(Raw_data[[#This Row],[Locations]]&amp;Raw_data[[#This Row],[Looker2]],Category!A:E,5,0)</f>
        <v>Affiliate</v>
      </c>
      <c r="AE3297" s="44" t="str">
        <f>Raw_data[[#This Row],[Locations]]&amp;Raw_data[[#This Row],[Looker2]]</f>
        <v>HumblePHP</v>
      </c>
    </row>
    <row r="3298" spans="1:31">
      <c r="A3298" s="15">
        <v>45323</v>
      </c>
      <c r="B3298" s="15">
        <v>45321</v>
      </c>
      <c r="C3298" t="s">
        <v>9</v>
      </c>
      <c r="D3298">
        <v>210038</v>
      </c>
      <c r="E3298" t="s">
        <v>584</v>
      </c>
      <c r="F3298" t="s">
        <v>358</v>
      </c>
      <c r="G3298" t="s">
        <v>585</v>
      </c>
      <c r="H3298" t="s">
        <v>160</v>
      </c>
      <c r="I3298" t="s">
        <v>232</v>
      </c>
      <c r="J3298" t="s">
        <v>95</v>
      </c>
      <c r="K3298" t="s">
        <v>78</v>
      </c>
      <c r="L3298" t="s">
        <v>128</v>
      </c>
      <c r="M3298">
        <v>1</v>
      </c>
      <c r="N3298" s="47">
        <v>130</v>
      </c>
      <c r="O3298" s="47">
        <v>0</v>
      </c>
      <c r="P3298" s="47">
        <v>0</v>
      </c>
      <c r="Q3298" s="47">
        <v>0</v>
      </c>
      <c r="R3298" s="47">
        <v>0</v>
      </c>
      <c r="S3298" s="47">
        <v>0</v>
      </c>
      <c r="T3298" s="47">
        <v>117</v>
      </c>
      <c r="U3298" s="47">
        <v>26</v>
      </c>
      <c r="V3298" t="s">
        <v>71</v>
      </c>
      <c r="W3298" t="s">
        <v>72</v>
      </c>
      <c r="X3298"/>
      <c r="Y3298" t="s">
        <v>240</v>
      </c>
      <c r="Z3298" s="43" t="str">
        <f>Raw_data[[#This Row],[Month]]&amp;Raw_data[[#This Row],[Locations]]&amp;Raw_data[[#This Row],[Looker2]]</f>
        <v>45292PasadenaIOP</v>
      </c>
      <c r="AA3298" s="44" t="str">
        <f>IFERROR(VLOOKUP(Raw_data[[#This Row],[Description]],'LU Table'!$A$1:$B$50,2,0),"")</f>
        <v>IOP</v>
      </c>
      <c r="AB3298" s="44" t="str">
        <f>TRIM(MID(Raw_data[[#This Row],[Location]],LEN("Positive Recovery- ")+1,LEN(Raw_data[[#This Row],[Location]])))</f>
        <v>Pasadena</v>
      </c>
      <c r="AC3298" s="45">
        <f t="shared" si="52"/>
        <v>45292</v>
      </c>
      <c r="AD3298" s="44" t="str">
        <f>VLOOKUP(Raw_data[[#This Row],[Locations]]&amp;Raw_data[[#This Row],[Looker2]],Category!A:E,5,0)</f>
        <v>Affiliate</v>
      </c>
      <c r="AE3298" s="44" t="str">
        <f>Raw_data[[#This Row],[Locations]]&amp;Raw_data[[#This Row],[Looker2]]</f>
        <v>PasadenaIOP</v>
      </c>
    </row>
    <row r="3299" spans="1:31">
      <c r="A3299" s="15">
        <v>45323</v>
      </c>
      <c r="B3299" s="15">
        <v>45321</v>
      </c>
      <c r="C3299" t="s">
        <v>9</v>
      </c>
      <c r="D3299">
        <v>210039</v>
      </c>
      <c r="E3299" t="s">
        <v>1186</v>
      </c>
      <c r="F3299" t="s">
        <v>306</v>
      </c>
      <c r="G3299" t="s">
        <v>1187</v>
      </c>
      <c r="H3299" t="s">
        <v>158</v>
      </c>
      <c r="I3299" t="s">
        <v>232</v>
      </c>
      <c r="J3299" t="s">
        <v>88</v>
      </c>
      <c r="K3299" t="s">
        <v>78</v>
      </c>
      <c r="L3299" t="s">
        <v>128</v>
      </c>
      <c r="M3299">
        <v>1</v>
      </c>
      <c r="N3299" s="47">
        <v>250</v>
      </c>
      <c r="O3299" s="47">
        <v>0</v>
      </c>
      <c r="P3299" s="47">
        <v>0</v>
      </c>
      <c r="Q3299" s="47">
        <v>0</v>
      </c>
      <c r="R3299" s="47">
        <v>0</v>
      </c>
      <c r="S3299" s="47">
        <v>250</v>
      </c>
      <c r="T3299" s="47">
        <v>225</v>
      </c>
      <c r="U3299" s="47">
        <v>225</v>
      </c>
      <c r="V3299" t="s">
        <v>71</v>
      </c>
      <c r="W3299" t="s">
        <v>72</v>
      </c>
      <c r="X3299"/>
      <c r="Y3299" t="s">
        <v>240</v>
      </c>
      <c r="Z3299" s="43" t="str">
        <f>Raw_data[[#This Row],[Month]]&amp;Raw_data[[#This Row],[Locations]]&amp;Raw_data[[#This Row],[Looker2]]</f>
        <v>45292PasadenaIOP</v>
      </c>
      <c r="AA3299" s="44" t="str">
        <f>IFERROR(VLOOKUP(Raw_data[[#This Row],[Description]],'LU Table'!$A$1:$B$50,2,0),"")</f>
        <v>IOP</v>
      </c>
      <c r="AB3299" s="44" t="str">
        <f>TRIM(MID(Raw_data[[#This Row],[Location]],LEN("Positive Recovery- ")+1,LEN(Raw_data[[#This Row],[Location]])))</f>
        <v>Pasadena</v>
      </c>
      <c r="AC3299" s="45">
        <f t="shared" si="52"/>
        <v>45292</v>
      </c>
      <c r="AD3299" s="44" t="str">
        <f>VLOOKUP(Raw_data[[#This Row],[Locations]]&amp;Raw_data[[#This Row],[Looker2]],Category!A:E,5,0)</f>
        <v>Affiliate</v>
      </c>
      <c r="AE3299" s="44" t="str">
        <f>Raw_data[[#This Row],[Locations]]&amp;Raw_data[[#This Row],[Looker2]]</f>
        <v>PasadenaIOP</v>
      </c>
    </row>
    <row r="3300" spans="1:31">
      <c r="A3300" s="15">
        <v>45323</v>
      </c>
      <c r="B3300" s="15">
        <v>45321</v>
      </c>
      <c r="C3300" t="s">
        <v>9</v>
      </c>
      <c r="D3300">
        <v>210040</v>
      </c>
      <c r="E3300" t="s">
        <v>995</v>
      </c>
      <c r="F3300" t="s">
        <v>467</v>
      </c>
      <c r="G3300" t="s">
        <v>1025</v>
      </c>
      <c r="H3300" t="s">
        <v>160</v>
      </c>
      <c r="I3300" t="s">
        <v>232</v>
      </c>
      <c r="J3300" t="s">
        <v>94</v>
      </c>
      <c r="K3300" t="s">
        <v>78</v>
      </c>
      <c r="L3300" t="s">
        <v>128</v>
      </c>
      <c r="M3300">
        <v>1</v>
      </c>
      <c r="N3300" s="47">
        <v>215</v>
      </c>
      <c r="O3300" s="47">
        <v>0</v>
      </c>
      <c r="P3300" s="47">
        <v>0</v>
      </c>
      <c r="Q3300" s="47">
        <v>0</v>
      </c>
      <c r="R3300" s="47">
        <v>0</v>
      </c>
      <c r="S3300" s="47">
        <v>215</v>
      </c>
      <c r="T3300" s="47">
        <v>193.5</v>
      </c>
      <c r="U3300" s="47">
        <v>193.5</v>
      </c>
      <c r="V3300" t="s">
        <v>71</v>
      </c>
      <c r="W3300" t="s">
        <v>72</v>
      </c>
      <c r="X3300"/>
      <c r="Y3300" t="s">
        <v>240</v>
      </c>
      <c r="Z3300" s="43" t="str">
        <f>Raw_data[[#This Row],[Month]]&amp;Raw_data[[#This Row],[Locations]]&amp;Raw_data[[#This Row],[Looker2]]</f>
        <v>45292PasadenaIOP</v>
      </c>
      <c r="AA3300" s="44" t="str">
        <f>IFERROR(VLOOKUP(Raw_data[[#This Row],[Description]],'LU Table'!$A$1:$B$50,2,0),"")</f>
        <v>IOP</v>
      </c>
      <c r="AB3300" s="44" t="str">
        <f>TRIM(MID(Raw_data[[#This Row],[Location]],LEN("Positive Recovery- ")+1,LEN(Raw_data[[#This Row],[Location]])))</f>
        <v>Pasadena</v>
      </c>
      <c r="AC3300" s="45">
        <f t="shared" si="52"/>
        <v>45292</v>
      </c>
      <c r="AD3300" s="44" t="str">
        <f>VLOOKUP(Raw_data[[#This Row],[Locations]]&amp;Raw_data[[#This Row],[Looker2]],Category!A:E,5,0)</f>
        <v>Affiliate</v>
      </c>
      <c r="AE3300" s="44" t="str">
        <f>Raw_data[[#This Row],[Locations]]&amp;Raw_data[[#This Row],[Looker2]]</f>
        <v>PasadenaIOP</v>
      </c>
    </row>
    <row r="3301" spans="1:31">
      <c r="A3301" s="15">
        <v>45323</v>
      </c>
      <c r="B3301" s="15">
        <v>45321</v>
      </c>
      <c r="C3301" t="s">
        <v>9</v>
      </c>
      <c r="D3301">
        <v>210041</v>
      </c>
      <c r="E3301" t="s">
        <v>1188</v>
      </c>
      <c r="F3301" t="s">
        <v>1189</v>
      </c>
      <c r="G3301" t="s">
        <v>1190</v>
      </c>
      <c r="H3301" t="s">
        <v>158</v>
      </c>
      <c r="I3301" t="s">
        <v>232</v>
      </c>
      <c r="J3301" t="s">
        <v>87</v>
      </c>
      <c r="K3301" t="s">
        <v>78</v>
      </c>
      <c r="L3301" t="s">
        <v>128</v>
      </c>
      <c r="M3301">
        <v>1</v>
      </c>
      <c r="N3301" s="47">
        <v>275</v>
      </c>
      <c r="O3301" s="47">
        <v>0</v>
      </c>
      <c r="P3301" s="47">
        <v>0</v>
      </c>
      <c r="Q3301" s="47">
        <v>0</v>
      </c>
      <c r="R3301" s="47">
        <v>0</v>
      </c>
      <c r="S3301" s="47">
        <v>275</v>
      </c>
      <c r="T3301" s="47">
        <v>247.5</v>
      </c>
      <c r="U3301" s="47">
        <v>247.5</v>
      </c>
      <c r="V3301" t="s">
        <v>71</v>
      </c>
      <c r="W3301" t="s">
        <v>72</v>
      </c>
      <c r="X3301"/>
      <c r="Y3301" t="s">
        <v>240</v>
      </c>
      <c r="Z3301" s="43" t="str">
        <f>Raw_data[[#This Row],[Month]]&amp;Raw_data[[#This Row],[Locations]]&amp;Raw_data[[#This Row],[Looker2]]</f>
        <v>45292PasadenaIOP</v>
      </c>
      <c r="AA3301" s="44" t="str">
        <f>IFERROR(VLOOKUP(Raw_data[[#This Row],[Description]],'LU Table'!$A$1:$B$50,2,0),"")</f>
        <v>IOP</v>
      </c>
      <c r="AB3301" s="44" t="str">
        <f>TRIM(MID(Raw_data[[#This Row],[Location]],LEN("Positive Recovery- ")+1,LEN(Raw_data[[#This Row],[Location]])))</f>
        <v>Pasadena</v>
      </c>
      <c r="AC3301" s="45">
        <f t="shared" si="52"/>
        <v>45292</v>
      </c>
      <c r="AD3301" s="44" t="str">
        <f>VLOOKUP(Raw_data[[#This Row],[Locations]]&amp;Raw_data[[#This Row],[Looker2]],Category!A:E,5,0)</f>
        <v>Affiliate</v>
      </c>
      <c r="AE3301" s="44" t="str">
        <f>Raw_data[[#This Row],[Locations]]&amp;Raw_data[[#This Row],[Looker2]]</f>
        <v>PasadenaIOP</v>
      </c>
    </row>
    <row r="3302" spans="1:31">
      <c r="A3302" s="15">
        <v>45323</v>
      </c>
      <c r="B3302" s="15">
        <v>45321</v>
      </c>
      <c r="C3302" t="s">
        <v>9</v>
      </c>
      <c r="D3302">
        <v>210042</v>
      </c>
      <c r="E3302" t="s">
        <v>1022</v>
      </c>
      <c r="F3302" t="s">
        <v>287</v>
      </c>
      <c r="G3302" t="s">
        <v>1023</v>
      </c>
      <c r="H3302" t="s">
        <v>160</v>
      </c>
      <c r="I3302" t="s">
        <v>232</v>
      </c>
      <c r="J3302" t="s">
        <v>96</v>
      </c>
      <c r="K3302" t="s">
        <v>81</v>
      </c>
      <c r="L3302" t="s">
        <v>128</v>
      </c>
      <c r="M3302">
        <v>1</v>
      </c>
      <c r="N3302" s="47">
        <v>169</v>
      </c>
      <c r="O3302" s="47">
        <v>0</v>
      </c>
      <c r="P3302" s="47">
        <v>0</v>
      </c>
      <c r="Q3302" s="47">
        <v>0</v>
      </c>
      <c r="R3302" s="47">
        <v>0</v>
      </c>
      <c r="S3302" s="47">
        <v>169</v>
      </c>
      <c r="T3302" s="47">
        <v>152.1</v>
      </c>
      <c r="U3302" s="47">
        <v>152.1</v>
      </c>
      <c r="V3302" t="s">
        <v>71</v>
      </c>
      <c r="W3302" t="s">
        <v>72</v>
      </c>
      <c r="X3302"/>
      <c r="Y3302" t="s">
        <v>240</v>
      </c>
      <c r="Z3302" s="43" t="str">
        <f>Raw_data[[#This Row],[Month]]&amp;Raw_data[[#This Row],[Locations]]&amp;Raw_data[[#This Row],[Looker2]]</f>
        <v>45292Energy CorridorIOP</v>
      </c>
      <c r="AA3302" s="44" t="str">
        <f>IFERROR(VLOOKUP(Raw_data[[#This Row],[Description]],'LU Table'!$A$1:$B$50,2,0),"")</f>
        <v>IOP</v>
      </c>
      <c r="AB3302" s="44" t="str">
        <f>TRIM(MID(Raw_data[[#This Row],[Location]],LEN("Positive Recovery- ")+1,LEN(Raw_data[[#This Row],[Location]])))</f>
        <v>Energy Corridor</v>
      </c>
      <c r="AC3302" s="45">
        <f t="shared" si="52"/>
        <v>45292</v>
      </c>
      <c r="AD3302" s="44" t="str">
        <f>VLOOKUP(Raw_data[[#This Row],[Locations]]&amp;Raw_data[[#This Row],[Looker2]],Category!A:E,5,0)</f>
        <v>Affiliate</v>
      </c>
      <c r="AE3302" s="44" t="str">
        <f>Raw_data[[#This Row],[Locations]]&amp;Raw_data[[#This Row],[Looker2]]</f>
        <v>Energy CorridorIOP</v>
      </c>
    </row>
    <row r="3303" spans="1:31">
      <c r="A3303" s="15">
        <v>45323</v>
      </c>
      <c r="B3303" s="15">
        <v>45321</v>
      </c>
      <c r="C3303" t="s">
        <v>9</v>
      </c>
      <c r="D3303">
        <v>210043</v>
      </c>
      <c r="E3303" t="s">
        <v>881</v>
      </c>
      <c r="F3303" t="s">
        <v>435</v>
      </c>
      <c r="G3303" t="s">
        <v>882</v>
      </c>
      <c r="H3303" t="s">
        <v>160</v>
      </c>
      <c r="I3303" t="s">
        <v>232</v>
      </c>
      <c r="J3303" t="s">
        <v>94</v>
      </c>
      <c r="K3303" t="s">
        <v>81</v>
      </c>
      <c r="L3303" t="s">
        <v>128</v>
      </c>
      <c r="M3303">
        <v>1</v>
      </c>
      <c r="N3303" s="47">
        <v>215</v>
      </c>
      <c r="O3303" s="47">
        <v>0</v>
      </c>
      <c r="P3303" s="47">
        <v>0</v>
      </c>
      <c r="Q3303" s="47">
        <v>0</v>
      </c>
      <c r="R3303" s="47">
        <v>0</v>
      </c>
      <c r="S3303" s="47">
        <v>215</v>
      </c>
      <c r="T3303" s="47">
        <v>193.5</v>
      </c>
      <c r="U3303" s="47">
        <v>193.5</v>
      </c>
      <c r="V3303" t="s">
        <v>71</v>
      </c>
      <c r="W3303" t="s">
        <v>72</v>
      </c>
      <c r="X3303"/>
      <c r="Y3303" t="s">
        <v>240</v>
      </c>
      <c r="Z3303" s="43" t="str">
        <f>Raw_data[[#This Row],[Month]]&amp;Raw_data[[#This Row],[Locations]]&amp;Raw_data[[#This Row],[Looker2]]</f>
        <v>45292Energy CorridorIOP</v>
      </c>
      <c r="AA3303" s="44" t="str">
        <f>IFERROR(VLOOKUP(Raw_data[[#This Row],[Description]],'LU Table'!$A$1:$B$50,2,0),"")</f>
        <v>IOP</v>
      </c>
      <c r="AB3303" s="44" t="str">
        <f>TRIM(MID(Raw_data[[#This Row],[Location]],LEN("Positive Recovery- ")+1,LEN(Raw_data[[#This Row],[Location]])))</f>
        <v>Energy Corridor</v>
      </c>
      <c r="AC3303" s="45">
        <f t="shared" si="52"/>
        <v>45292</v>
      </c>
      <c r="AD3303" s="44" t="str">
        <f>VLOOKUP(Raw_data[[#This Row],[Locations]]&amp;Raw_data[[#This Row],[Looker2]],Category!A:E,5,0)</f>
        <v>Affiliate</v>
      </c>
      <c r="AE3303" s="44" t="str">
        <f>Raw_data[[#This Row],[Locations]]&amp;Raw_data[[#This Row],[Looker2]]</f>
        <v>Energy CorridorIOP</v>
      </c>
    </row>
    <row r="3304" spans="1:31">
      <c r="A3304" s="15">
        <v>45323</v>
      </c>
      <c r="B3304" s="15">
        <v>45321</v>
      </c>
      <c r="C3304" t="s">
        <v>9</v>
      </c>
      <c r="D3304">
        <v>210044</v>
      </c>
      <c r="E3304" t="s">
        <v>1185</v>
      </c>
      <c r="F3304" t="s">
        <v>307</v>
      </c>
      <c r="G3304" t="s">
        <v>501</v>
      </c>
      <c r="H3304" t="s">
        <v>160</v>
      </c>
      <c r="I3304" t="s">
        <v>232</v>
      </c>
      <c r="J3304" t="s">
        <v>90</v>
      </c>
      <c r="K3304" t="s">
        <v>81</v>
      </c>
      <c r="L3304" t="s">
        <v>128</v>
      </c>
      <c r="M3304">
        <v>1</v>
      </c>
      <c r="N3304" s="47">
        <v>220</v>
      </c>
      <c r="O3304" s="47">
        <v>0</v>
      </c>
      <c r="P3304" s="47">
        <v>0</v>
      </c>
      <c r="Q3304" s="47">
        <v>0</v>
      </c>
      <c r="R3304" s="47">
        <v>0</v>
      </c>
      <c r="S3304" s="47">
        <v>220</v>
      </c>
      <c r="T3304" s="47">
        <v>198</v>
      </c>
      <c r="U3304" s="47">
        <v>198</v>
      </c>
      <c r="V3304" t="s">
        <v>71</v>
      </c>
      <c r="W3304" t="s">
        <v>72</v>
      </c>
      <c r="X3304"/>
      <c r="Y3304" t="s">
        <v>240</v>
      </c>
      <c r="Z3304" s="43" t="str">
        <f>Raw_data[[#This Row],[Month]]&amp;Raw_data[[#This Row],[Locations]]&amp;Raw_data[[#This Row],[Looker2]]</f>
        <v>45292Energy CorridorIOP</v>
      </c>
      <c r="AA3304" s="44" t="str">
        <f>IFERROR(VLOOKUP(Raw_data[[#This Row],[Description]],'LU Table'!$A$1:$B$50,2,0),"")</f>
        <v>IOP</v>
      </c>
      <c r="AB3304" s="44" t="str">
        <f>TRIM(MID(Raw_data[[#This Row],[Location]],LEN("Positive Recovery- ")+1,LEN(Raw_data[[#This Row],[Location]])))</f>
        <v>Energy Corridor</v>
      </c>
      <c r="AC3304" s="45">
        <f t="shared" si="52"/>
        <v>45292</v>
      </c>
      <c r="AD3304" s="44" t="str">
        <f>VLOOKUP(Raw_data[[#This Row],[Locations]]&amp;Raw_data[[#This Row],[Looker2]],Category!A:E,5,0)</f>
        <v>Affiliate</v>
      </c>
      <c r="AE3304" s="44" t="str">
        <f>Raw_data[[#This Row],[Locations]]&amp;Raw_data[[#This Row],[Looker2]]</f>
        <v>Energy CorridorIOP</v>
      </c>
    </row>
    <row r="3305" spans="1:31">
      <c r="A3305" s="15">
        <v>45323</v>
      </c>
      <c r="B3305" s="15">
        <v>45321</v>
      </c>
      <c r="C3305" t="s">
        <v>9</v>
      </c>
      <c r="D3305">
        <v>210045</v>
      </c>
      <c r="E3305" t="s">
        <v>1201</v>
      </c>
      <c r="F3305" t="s">
        <v>306</v>
      </c>
      <c r="G3305" t="s">
        <v>1202</v>
      </c>
      <c r="H3305" t="s">
        <v>158</v>
      </c>
      <c r="I3305" t="s">
        <v>232</v>
      </c>
      <c r="J3305" t="s">
        <v>87</v>
      </c>
      <c r="K3305" t="s">
        <v>81</v>
      </c>
      <c r="L3305" t="s">
        <v>128</v>
      </c>
      <c r="M3305">
        <v>1</v>
      </c>
      <c r="N3305" s="47">
        <v>275</v>
      </c>
      <c r="O3305" s="47">
        <v>0</v>
      </c>
      <c r="P3305" s="47">
        <v>0</v>
      </c>
      <c r="Q3305" s="47">
        <v>0</v>
      </c>
      <c r="R3305" s="47">
        <v>0</v>
      </c>
      <c r="S3305" s="47">
        <v>275</v>
      </c>
      <c r="T3305" s="47">
        <v>247.5</v>
      </c>
      <c r="U3305" s="47">
        <v>247.5</v>
      </c>
      <c r="V3305" t="s">
        <v>71</v>
      </c>
      <c r="W3305" t="s">
        <v>72</v>
      </c>
      <c r="X3305"/>
      <c r="Y3305" t="s">
        <v>240</v>
      </c>
      <c r="Z3305" s="43" t="str">
        <f>Raw_data[[#This Row],[Month]]&amp;Raw_data[[#This Row],[Locations]]&amp;Raw_data[[#This Row],[Looker2]]</f>
        <v>45292Energy CorridorIOP</v>
      </c>
      <c r="AA3305" s="44" t="str">
        <f>IFERROR(VLOOKUP(Raw_data[[#This Row],[Description]],'LU Table'!$A$1:$B$50,2,0),"")</f>
        <v>IOP</v>
      </c>
      <c r="AB3305" s="44" t="str">
        <f>TRIM(MID(Raw_data[[#This Row],[Location]],LEN("Positive Recovery- ")+1,LEN(Raw_data[[#This Row],[Location]])))</f>
        <v>Energy Corridor</v>
      </c>
      <c r="AC3305" s="45">
        <f t="shared" si="52"/>
        <v>45292</v>
      </c>
      <c r="AD3305" s="44" t="str">
        <f>VLOOKUP(Raw_data[[#This Row],[Locations]]&amp;Raw_data[[#This Row],[Looker2]],Category!A:E,5,0)</f>
        <v>Affiliate</v>
      </c>
      <c r="AE3305" s="44" t="str">
        <f>Raw_data[[#This Row],[Locations]]&amp;Raw_data[[#This Row],[Looker2]]</f>
        <v>Energy CorridorIOP</v>
      </c>
    </row>
    <row r="3306" spans="1:31">
      <c r="A3306" s="15">
        <v>45323</v>
      </c>
      <c r="B3306" s="15">
        <v>45321</v>
      </c>
      <c r="C3306" t="s">
        <v>9</v>
      </c>
      <c r="D3306">
        <v>210046</v>
      </c>
      <c r="E3306" t="s">
        <v>989</v>
      </c>
      <c r="F3306" t="s">
        <v>290</v>
      </c>
      <c r="G3306" t="s">
        <v>990</v>
      </c>
      <c r="H3306" t="s">
        <v>158</v>
      </c>
      <c r="I3306" t="s">
        <v>232</v>
      </c>
      <c r="J3306" t="s">
        <v>92</v>
      </c>
      <c r="K3306" t="s">
        <v>81</v>
      </c>
      <c r="L3306" t="s">
        <v>128</v>
      </c>
      <c r="M3306">
        <v>1</v>
      </c>
      <c r="N3306" s="47">
        <v>190</v>
      </c>
      <c r="O3306" s="47">
        <v>0</v>
      </c>
      <c r="P3306" s="47">
        <v>0</v>
      </c>
      <c r="Q3306" s="47">
        <v>0</v>
      </c>
      <c r="R3306" s="47">
        <v>0</v>
      </c>
      <c r="S3306" s="47">
        <v>0</v>
      </c>
      <c r="T3306" s="47">
        <v>171</v>
      </c>
      <c r="U3306" s="47">
        <v>171</v>
      </c>
      <c r="V3306" t="s">
        <v>71</v>
      </c>
      <c r="W3306" t="s">
        <v>72</v>
      </c>
      <c r="X3306"/>
      <c r="Y3306" t="s">
        <v>240</v>
      </c>
      <c r="Z3306" s="43" t="str">
        <f>Raw_data[[#This Row],[Month]]&amp;Raw_data[[#This Row],[Locations]]&amp;Raw_data[[#This Row],[Looker2]]</f>
        <v>45292Energy CorridorIOP</v>
      </c>
      <c r="AA3306" s="44" t="str">
        <f>IFERROR(VLOOKUP(Raw_data[[#This Row],[Description]],'LU Table'!$A$1:$B$50,2,0),"")</f>
        <v>IOP</v>
      </c>
      <c r="AB3306" s="44" t="str">
        <f>TRIM(MID(Raw_data[[#This Row],[Location]],LEN("Positive Recovery- ")+1,LEN(Raw_data[[#This Row],[Location]])))</f>
        <v>Energy Corridor</v>
      </c>
      <c r="AC3306" s="45">
        <f t="shared" si="52"/>
        <v>45292</v>
      </c>
      <c r="AD3306" s="44" t="str">
        <f>VLOOKUP(Raw_data[[#This Row],[Locations]]&amp;Raw_data[[#This Row],[Looker2]],Category!A:E,5,0)</f>
        <v>Affiliate</v>
      </c>
      <c r="AE3306" s="44" t="str">
        <f>Raw_data[[#This Row],[Locations]]&amp;Raw_data[[#This Row],[Looker2]]</f>
        <v>Energy CorridorIOP</v>
      </c>
    </row>
    <row r="3307" spans="1:31">
      <c r="A3307" s="15">
        <v>45323</v>
      </c>
      <c r="B3307" s="15">
        <v>45321</v>
      </c>
      <c r="C3307" t="s">
        <v>9</v>
      </c>
      <c r="D3307">
        <v>210047</v>
      </c>
      <c r="E3307" t="s">
        <v>1001</v>
      </c>
      <c r="F3307" t="s">
        <v>278</v>
      </c>
      <c r="G3307" t="s">
        <v>1002</v>
      </c>
      <c r="H3307" t="s">
        <v>159</v>
      </c>
      <c r="I3307" t="s">
        <v>232</v>
      </c>
      <c r="J3307" t="s">
        <v>17</v>
      </c>
      <c r="K3307" t="s">
        <v>81</v>
      </c>
      <c r="L3307" t="s">
        <v>128</v>
      </c>
      <c r="M3307">
        <v>1</v>
      </c>
      <c r="N3307" s="47">
        <v>225</v>
      </c>
      <c r="O3307" s="47">
        <v>0</v>
      </c>
      <c r="P3307" s="47">
        <v>0</v>
      </c>
      <c r="Q3307" s="47">
        <v>0</v>
      </c>
      <c r="R3307" s="47">
        <v>0</v>
      </c>
      <c r="S3307" s="47">
        <v>225</v>
      </c>
      <c r="T3307" s="47">
        <v>225</v>
      </c>
      <c r="U3307" s="47">
        <v>225</v>
      </c>
      <c r="V3307" t="s">
        <v>71</v>
      </c>
      <c r="W3307" t="s">
        <v>72</v>
      </c>
      <c r="X3307"/>
      <c r="Y3307" t="s">
        <v>240</v>
      </c>
      <c r="Z3307" s="43" t="str">
        <f>Raw_data[[#This Row],[Month]]&amp;Raw_data[[#This Row],[Locations]]&amp;Raw_data[[#This Row],[Looker2]]</f>
        <v>45292Energy CorridorIOP</v>
      </c>
      <c r="AA3307" s="44" t="str">
        <f>IFERROR(VLOOKUP(Raw_data[[#This Row],[Description]],'LU Table'!$A$1:$B$50,2,0),"")</f>
        <v>IOP</v>
      </c>
      <c r="AB3307" s="44" t="str">
        <f>TRIM(MID(Raw_data[[#This Row],[Location]],LEN("Positive Recovery- ")+1,LEN(Raw_data[[#This Row],[Location]])))</f>
        <v>Energy Corridor</v>
      </c>
      <c r="AC3307" s="45">
        <f t="shared" si="52"/>
        <v>45292</v>
      </c>
      <c r="AD3307" s="44" t="str">
        <f>VLOOKUP(Raw_data[[#This Row],[Locations]]&amp;Raw_data[[#This Row],[Looker2]],Category!A:E,5,0)</f>
        <v>Affiliate</v>
      </c>
      <c r="AE3307" s="44" t="str">
        <f>Raw_data[[#This Row],[Locations]]&amp;Raw_data[[#This Row],[Looker2]]</f>
        <v>Energy CorridorIOP</v>
      </c>
    </row>
    <row r="3308" spans="1:31">
      <c r="A3308" s="15">
        <v>45323</v>
      </c>
      <c r="B3308" s="15">
        <v>45321</v>
      </c>
      <c r="C3308" t="s">
        <v>9</v>
      </c>
      <c r="D3308">
        <v>210048</v>
      </c>
      <c r="E3308" t="s">
        <v>1042</v>
      </c>
      <c r="F3308" t="s">
        <v>1043</v>
      </c>
      <c r="G3308" t="s">
        <v>1044</v>
      </c>
      <c r="H3308" t="s">
        <v>159</v>
      </c>
      <c r="I3308" t="s">
        <v>232</v>
      </c>
      <c r="J3308" t="s">
        <v>17</v>
      </c>
      <c r="K3308" t="s">
        <v>81</v>
      </c>
      <c r="L3308" t="s">
        <v>128</v>
      </c>
      <c r="M3308">
        <v>1</v>
      </c>
      <c r="N3308" s="47">
        <v>225</v>
      </c>
      <c r="O3308" s="47">
        <v>0</v>
      </c>
      <c r="P3308" s="47">
        <v>0</v>
      </c>
      <c r="Q3308" s="47">
        <v>0</v>
      </c>
      <c r="R3308" s="47">
        <v>0</v>
      </c>
      <c r="S3308" s="47">
        <v>225</v>
      </c>
      <c r="T3308" s="47">
        <v>225</v>
      </c>
      <c r="U3308" s="47">
        <v>225</v>
      </c>
      <c r="V3308" t="s">
        <v>71</v>
      </c>
      <c r="W3308" t="s">
        <v>72</v>
      </c>
      <c r="X3308"/>
      <c r="Y3308" t="s">
        <v>240</v>
      </c>
      <c r="Z3308" s="43" t="str">
        <f>Raw_data[[#This Row],[Month]]&amp;Raw_data[[#This Row],[Locations]]&amp;Raw_data[[#This Row],[Looker2]]</f>
        <v>45292Energy CorridorIOP</v>
      </c>
      <c r="AA3308" s="44" t="str">
        <f>IFERROR(VLOOKUP(Raw_data[[#This Row],[Description]],'LU Table'!$A$1:$B$50,2,0),"")</f>
        <v>IOP</v>
      </c>
      <c r="AB3308" s="44" t="str">
        <f>TRIM(MID(Raw_data[[#This Row],[Location]],LEN("Positive Recovery- ")+1,LEN(Raw_data[[#This Row],[Location]])))</f>
        <v>Energy Corridor</v>
      </c>
      <c r="AC3308" s="45">
        <f t="shared" si="52"/>
        <v>45292</v>
      </c>
      <c r="AD3308" s="44" t="str">
        <f>VLOOKUP(Raw_data[[#This Row],[Locations]]&amp;Raw_data[[#This Row],[Looker2]],Category!A:E,5,0)</f>
        <v>Affiliate</v>
      </c>
      <c r="AE3308" s="44" t="str">
        <f>Raw_data[[#This Row],[Locations]]&amp;Raw_data[[#This Row],[Looker2]]</f>
        <v>Energy CorridorIOP</v>
      </c>
    </row>
    <row r="3309" spans="1:31">
      <c r="A3309" s="15">
        <v>45323</v>
      </c>
      <c r="B3309" s="15">
        <v>45321</v>
      </c>
      <c r="C3309" t="s">
        <v>9</v>
      </c>
      <c r="D3309">
        <v>210049</v>
      </c>
      <c r="E3309" t="s">
        <v>1046</v>
      </c>
      <c r="F3309" t="s">
        <v>1047</v>
      </c>
      <c r="G3309" t="s">
        <v>1048</v>
      </c>
      <c r="H3309" t="s">
        <v>158</v>
      </c>
      <c r="I3309"/>
      <c r="J3309" t="s">
        <v>88</v>
      </c>
      <c r="K3309" t="s">
        <v>81</v>
      </c>
      <c r="L3309" t="s">
        <v>128</v>
      </c>
      <c r="M3309">
        <v>1</v>
      </c>
      <c r="N3309" s="47">
        <v>250</v>
      </c>
      <c r="O3309" s="47">
        <v>0</v>
      </c>
      <c r="P3309" s="47">
        <v>0</v>
      </c>
      <c r="Q3309" s="47">
        <v>0</v>
      </c>
      <c r="R3309" s="47">
        <v>0</v>
      </c>
      <c r="S3309" s="47">
        <v>250</v>
      </c>
      <c r="T3309" s="47">
        <v>225</v>
      </c>
      <c r="U3309" s="47">
        <v>225</v>
      </c>
      <c r="V3309" t="s">
        <v>71</v>
      </c>
      <c r="W3309" t="s">
        <v>72</v>
      </c>
      <c r="X3309"/>
      <c r="Y3309" t="s">
        <v>240</v>
      </c>
      <c r="Z3309" s="43" t="str">
        <f>Raw_data[[#This Row],[Month]]&amp;Raw_data[[#This Row],[Locations]]&amp;Raw_data[[#This Row],[Looker2]]</f>
        <v>45292Energy CorridorIOP</v>
      </c>
      <c r="AA3309" s="44" t="str">
        <f>IFERROR(VLOOKUP(Raw_data[[#This Row],[Description]],'LU Table'!$A$1:$B$50,2,0),"")</f>
        <v>IOP</v>
      </c>
      <c r="AB3309" s="44" t="str">
        <f>TRIM(MID(Raw_data[[#This Row],[Location]],LEN("Positive Recovery- ")+1,LEN(Raw_data[[#This Row],[Location]])))</f>
        <v>Energy Corridor</v>
      </c>
      <c r="AC3309" s="45">
        <f t="shared" si="52"/>
        <v>45292</v>
      </c>
      <c r="AD3309" s="44" t="str">
        <f>VLOOKUP(Raw_data[[#This Row],[Locations]]&amp;Raw_data[[#This Row],[Looker2]],Category!A:E,5,0)</f>
        <v>Affiliate</v>
      </c>
      <c r="AE3309" s="44" t="str">
        <f>Raw_data[[#This Row],[Locations]]&amp;Raw_data[[#This Row],[Looker2]]</f>
        <v>Energy CorridorIOP</v>
      </c>
    </row>
    <row r="3310" spans="1:31">
      <c r="A3310" s="15">
        <v>45323</v>
      </c>
      <c r="B3310" s="15">
        <v>45321</v>
      </c>
      <c r="C3310" t="s">
        <v>9</v>
      </c>
      <c r="D3310">
        <v>210050</v>
      </c>
      <c r="E3310" t="s">
        <v>781</v>
      </c>
      <c r="F3310" t="s">
        <v>270</v>
      </c>
      <c r="G3310" t="s">
        <v>782</v>
      </c>
      <c r="H3310" t="s">
        <v>158</v>
      </c>
      <c r="I3310" t="s">
        <v>232</v>
      </c>
      <c r="J3310" t="s">
        <v>1045</v>
      </c>
      <c r="K3310" t="s">
        <v>81</v>
      </c>
      <c r="L3310" t="s">
        <v>128</v>
      </c>
      <c r="M3310">
        <v>1</v>
      </c>
      <c r="N3310" s="47">
        <v>275</v>
      </c>
      <c r="O3310" s="47">
        <v>0</v>
      </c>
      <c r="P3310" s="47">
        <v>0</v>
      </c>
      <c r="Q3310" s="47">
        <v>0</v>
      </c>
      <c r="R3310" s="47">
        <v>0</v>
      </c>
      <c r="S3310" s="47">
        <v>275</v>
      </c>
      <c r="T3310" s="47">
        <v>247.5</v>
      </c>
      <c r="U3310" s="47">
        <v>247.5</v>
      </c>
      <c r="V3310" t="s">
        <v>71</v>
      </c>
      <c r="W3310" t="s">
        <v>72</v>
      </c>
      <c r="X3310"/>
      <c r="Y3310" t="s">
        <v>240</v>
      </c>
      <c r="Z3310" s="43" t="str">
        <f>Raw_data[[#This Row],[Month]]&amp;Raw_data[[#This Row],[Locations]]&amp;Raw_data[[#This Row],[Looker2]]</f>
        <v>45292Energy CorridorIOP</v>
      </c>
      <c r="AA3310" s="44" t="str">
        <f>IFERROR(VLOOKUP(Raw_data[[#This Row],[Description]],'LU Table'!$A$1:$B$50,2,0),"")</f>
        <v>IOP</v>
      </c>
      <c r="AB3310" s="44" t="str">
        <f>TRIM(MID(Raw_data[[#This Row],[Location]],LEN("Positive Recovery- ")+1,LEN(Raw_data[[#This Row],[Location]])))</f>
        <v>Energy Corridor</v>
      </c>
      <c r="AC3310" s="45">
        <f t="shared" si="52"/>
        <v>45292</v>
      </c>
      <c r="AD3310" s="44" t="str">
        <f>VLOOKUP(Raw_data[[#This Row],[Locations]]&amp;Raw_data[[#This Row],[Looker2]],Category!A:E,5,0)</f>
        <v>Affiliate</v>
      </c>
      <c r="AE3310" s="44" t="str">
        <f>Raw_data[[#This Row],[Locations]]&amp;Raw_data[[#This Row],[Looker2]]</f>
        <v>Energy CorridorIOP</v>
      </c>
    </row>
    <row r="3311" spans="1:31">
      <c r="A3311" s="15">
        <v>45323</v>
      </c>
      <c r="B3311" s="15">
        <v>45321</v>
      </c>
      <c r="C3311" t="s">
        <v>9</v>
      </c>
      <c r="D3311">
        <v>210094</v>
      </c>
      <c r="E3311" t="s">
        <v>1169</v>
      </c>
      <c r="F3311" t="s">
        <v>405</v>
      </c>
      <c r="G3311" t="s">
        <v>512</v>
      </c>
      <c r="H3311" t="s">
        <v>157</v>
      </c>
      <c r="I3311" t="s">
        <v>232</v>
      </c>
      <c r="J3311" t="s">
        <v>88</v>
      </c>
      <c r="K3311" t="s">
        <v>18</v>
      </c>
      <c r="L3311" t="s">
        <v>129</v>
      </c>
      <c r="M3311">
        <v>1</v>
      </c>
      <c r="N3311" s="47">
        <v>400</v>
      </c>
      <c r="O3311" s="47">
        <v>0</v>
      </c>
      <c r="P3311" s="47">
        <v>0</v>
      </c>
      <c r="Q3311" s="47">
        <v>0</v>
      </c>
      <c r="R3311" s="47">
        <v>0</v>
      </c>
      <c r="S3311" s="47">
        <v>400</v>
      </c>
      <c r="T3311" s="47">
        <v>360</v>
      </c>
      <c r="U3311" s="47">
        <v>360</v>
      </c>
      <c r="V3311" t="s">
        <v>71</v>
      </c>
      <c r="W3311" t="s">
        <v>72</v>
      </c>
      <c r="X3311"/>
      <c r="Y3311" t="s">
        <v>240</v>
      </c>
      <c r="Z3311" s="43" t="str">
        <f>Raw_data[[#This Row],[Month]]&amp;Raw_data[[#This Row],[Locations]]&amp;Raw_data[[#This Row],[Looker2]]</f>
        <v>45292San AntonioPHP</v>
      </c>
      <c r="AA3311" s="44" t="str">
        <f>IFERROR(VLOOKUP(Raw_data[[#This Row],[Description]],'LU Table'!$A$1:$B$50,2,0),"")</f>
        <v>PHP</v>
      </c>
      <c r="AB3311" s="44" t="str">
        <f>TRIM(MID(Raw_data[[#This Row],[Location]],LEN("Positive Recovery- ")+1,LEN(Raw_data[[#This Row],[Location]])))</f>
        <v>San Antonio</v>
      </c>
      <c r="AC3311" s="45">
        <f t="shared" si="52"/>
        <v>45292</v>
      </c>
      <c r="AD3311" s="44" t="str">
        <f>VLOOKUP(Raw_data[[#This Row],[Locations]]&amp;Raw_data[[#This Row],[Looker2]],Category!A:E,5,0)</f>
        <v>Affiliate</v>
      </c>
      <c r="AE3311" s="44" t="str">
        <f>Raw_data[[#This Row],[Locations]]&amp;Raw_data[[#This Row],[Looker2]]</f>
        <v>San AntonioPHP</v>
      </c>
    </row>
    <row r="3312" spans="1:31">
      <c r="A3312" s="15">
        <v>45323</v>
      </c>
      <c r="B3312" s="15">
        <v>45321</v>
      </c>
      <c r="C3312" t="s">
        <v>9</v>
      </c>
      <c r="D3312">
        <v>210243</v>
      </c>
      <c r="E3312" t="s">
        <v>1196</v>
      </c>
      <c r="F3312" t="s">
        <v>475</v>
      </c>
      <c r="G3312" t="s">
        <v>298</v>
      </c>
      <c r="H3312" t="s">
        <v>155</v>
      </c>
      <c r="I3312" t="s">
        <v>232</v>
      </c>
      <c r="J3312" t="s">
        <v>95</v>
      </c>
      <c r="K3312" t="s">
        <v>16</v>
      </c>
      <c r="L3312" t="s">
        <v>131</v>
      </c>
      <c r="M3312">
        <v>2</v>
      </c>
      <c r="N3312" s="47">
        <v>1160</v>
      </c>
      <c r="O3312" s="47">
        <v>0</v>
      </c>
      <c r="P3312" s="47">
        <v>0</v>
      </c>
      <c r="Q3312" s="47">
        <v>0</v>
      </c>
      <c r="R3312" s="47">
        <v>0</v>
      </c>
      <c r="S3312" s="47">
        <v>0</v>
      </c>
      <c r="T3312" s="47">
        <v>1044</v>
      </c>
      <c r="U3312" s="47">
        <v>-116</v>
      </c>
      <c r="V3312" t="s">
        <v>71</v>
      </c>
      <c r="W3312" t="s">
        <v>72</v>
      </c>
      <c r="X3312"/>
      <c r="Y3312" t="s">
        <v>240</v>
      </c>
      <c r="Z3312" s="43" t="str">
        <f>Raw_data[[#This Row],[Month]]&amp;Raw_data[[#This Row],[Locations]]&amp;Raw_data[[#This Row],[Looker2]]</f>
        <v>45292Garden OaksDetox</v>
      </c>
      <c r="AA3312" s="44" t="str">
        <f>IFERROR(VLOOKUP(Raw_data[[#This Row],[Description]],'LU Table'!$A$1:$B$50,2,0),"")</f>
        <v>Detox</v>
      </c>
      <c r="AB3312" s="44" t="str">
        <f>TRIM(MID(Raw_data[[#This Row],[Location]],LEN("Positive Recovery- ")+1,LEN(Raw_data[[#This Row],[Location]])))</f>
        <v>Garden Oaks</v>
      </c>
      <c r="AC3312" s="45">
        <f t="shared" si="52"/>
        <v>45292</v>
      </c>
      <c r="AD3312" s="44" t="str">
        <f>VLOOKUP(Raw_data[[#This Row],[Locations]]&amp;Raw_data[[#This Row],[Looker2]],Category!A:E,5,0)</f>
        <v>Company Owned</v>
      </c>
      <c r="AE3312" s="44" t="str">
        <f>Raw_data[[#This Row],[Locations]]&amp;Raw_data[[#This Row],[Looker2]]</f>
        <v>Garden OaksDetox</v>
      </c>
    </row>
    <row r="3313" spans="1:31">
      <c r="A3313" s="15">
        <v>45323</v>
      </c>
      <c r="B3313" s="15">
        <v>45322</v>
      </c>
      <c r="C3313" t="s">
        <v>9</v>
      </c>
      <c r="D3313">
        <v>209793</v>
      </c>
      <c r="E3313" t="s">
        <v>1148</v>
      </c>
      <c r="F3313" t="s">
        <v>1149</v>
      </c>
      <c r="G3313" t="s">
        <v>1150</v>
      </c>
      <c r="H3313" t="s">
        <v>171</v>
      </c>
      <c r="I3313" t="s">
        <v>232</v>
      </c>
      <c r="J3313" t="s">
        <v>87</v>
      </c>
      <c r="K3313" t="s">
        <v>16</v>
      </c>
      <c r="L3313" t="s">
        <v>131</v>
      </c>
      <c r="M3313">
        <v>1</v>
      </c>
      <c r="N3313" s="47">
        <v>425</v>
      </c>
      <c r="O3313" s="47">
        <v>0</v>
      </c>
      <c r="P3313" s="47">
        <v>0</v>
      </c>
      <c r="Q3313" s="47">
        <v>0</v>
      </c>
      <c r="R3313" s="47">
        <v>0</v>
      </c>
      <c r="S3313" s="47">
        <v>425</v>
      </c>
      <c r="T3313" s="47">
        <v>382.5</v>
      </c>
      <c r="U3313" s="47">
        <v>382.5</v>
      </c>
      <c r="V3313" t="s">
        <v>71</v>
      </c>
      <c r="W3313" t="s">
        <v>72</v>
      </c>
      <c r="X3313"/>
      <c r="Y3313" t="s">
        <v>240</v>
      </c>
      <c r="Z3313" s="43" t="str">
        <f>Raw_data[[#This Row],[Month]]&amp;Raw_data[[#This Row],[Locations]]&amp;Raw_data[[#This Row],[Looker2]]</f>
        <v>45292Garden OaksRTC</v>
      </c>
      <c r="AA3313" s="44" t="str">
        <f>IFERROR(VLOOKUP(Raw_data[[#This Row],[Description]],'LU Table'!$A$1:$B$50,2,0),"")</f>
        <v>RTC</v>
      </c>
      <c r="AB3313" s="44" t="str">
        <f>TRIM(MID(Raw_data[[#This Row],[Location]],LEN("Positive Recovery- ")+1,LEN(Raw_data[[#This Row],[Location]])))</f>
        <v>Garden Oaks</v>
      </c>
      <c r="AC3313" s="45">
        <f t="shared" si="52"/>
        <v>45292</v>
      </c>
      <c r="AD3313" s="44" t="str">
        <f>VLOOKUP(Raw_data[[#This Row],[Locations]]&amp;Raw_data[[#This Row],[Looker2]],Category!A:E,5,0)</f>
        <v>Company Owned</v>
      </c>
      <c r="AE3313" s="44" t="str">
        <f>Raw_data[[#This Row],[Locations]]&amp;Raw_data[[#This Row],[Looker2]]</f>
        <v>Garden OaksRTC</v>
      </c>
    </row>
    <row r="3314" spans="1:31">
      <c r="A3314" s="15">
        <v>45323</v>
      </c>
      <c r="B3314" s="15">
        <v>45322</v>
      </c>
      <c r="C3314" t="s">
        <v>9</v>
      </c>
      <c r="D3314">
        <v>209794</v>
      </c>
      <c r="E3314" t="s">
        <v>1061</v>
      </c>
      <c r="F3314" t="s">
        <v>278</v>
      </c>
      <c r="G3314" t="s">
        <v>1062</v>
      </c>
      <c r="H3314" t="s">
        <v>173</v>
      </c>
      <c r="I3314" t="s">
        <v>232</v>
      </c>
      <c r="J3314" t="s">
        <v>96</v>
      </c>
      <c r="K3314" t="s">
        <v>57</v>
      </c>
      <c r="L3314" t="s">
        <v>130</v>
      </c>
      <c r="M3314">
        <v>1</v>
      </c>
      <c r="N3314" s="47">
        <v>364</v>
      </c>
      <c r="O3314" s="47">
        <v>0</v>
      </c>
      <c r="P3314" s="47">
        <v>0</v>
      </c>
      <c r="Q3314" s="47">
        <v>0</v>
      </c>
      <c r="R3314" s="47">
        <v>0</v>
      </c>
      <c r="S3314" s="47">
        <v>364</v>
      </c>
      <c r="T3314" s="47">
        <v>327.60000000000002</v>
      </c>
      <c r="U3314" s="47">
        <v>327.60000000000002</v>
      </c>
      <c r="V3314" t="s">
        <v>71</v>
      </c>
      <c r="W3314" t="s">
        <v>72</v>
      </c>
      <c r="X3314"/>
      <c r="Y3314" t="s">
        <v>240</v>
      </c>
      <c r="Z3314" s="43" t="str">
        <f>Raw_data[[#This Row],[Month]]&amp;Raw_data[[#This Row],[Locations]]&amp;Raw_data[[#This Row],[Looker2]]</f>
        <v>45292Hill CountryRTC</v>
      </c>
      <c r="AA3314" s="44" t="str">
        <f>IFERROR(VLOOKUP(Raw_data[[#This Row],[Description]],'LU Table'!$A$1:$B$50,2,0),"")</f>
        <v>RTC</v>
      </c>
      <c r="AB3314" s="44" t="str">
        <f>TRIM(MID(Raw_data[[#This Row],[Location]],LEN("Positive Recovery- ")+1,LEN(Raw_data[[#This Row],[Location]])))</f>
        <v>Hill Country</v>
      </c>
      <c r="AC3314" s="45">
        <f t="shared" si="52"/>
        <v>45292</v>
      </c>
      <c r="AD3314" s="44" t="str">
        <f>VLOOKUP(Raw_data[[#This Row],[Locations]]&amp;Raw_data[[#This Row],[Looker2]],Category!A:E,5,0)</f>
        <v>Company Owned</v>
      </c>
      <c r="AE3314" s="44" t="str">
        <f>Raw_data[[#This Row],[Locations]]&amp;Raw_data[[#This Row],[Looker2]]</f>
        <v>Hill CountryRTC</v>
      </c>
    </row>
    <row r="3315" spans="1:31">
      <c r="A3315" s="15">
        <v>45323</v>
      </c>
      <c r="B3315" s="15">
        <v>45322</v>
      </c>
      <c r="C3315" t="s">
        <v>9</v>
      </c>
      <c r="D3315">
        <v>209795</v>
      </c>
      <c r="E3315" t="s">
        <v>1111</v>
      </c>
      <c r="F3315" t="s">
        <v>1112</v>
      </c>
      <c r="G3315" t="s">
        <v>1113</v>
      </c>
      <c r="H3315" t="s">
        <v>151</v>
      </c>
      <c r="I3315" t="s">
        <v>232</v>
      </c>
      <c r="J3315" t="s">
        <v>17</v>
      </c>
      <c r="K3315" t="s">
        <v>16</v>
      </c>
      <c r="L3315" t="s">
        <v>131</v>
      </c>
      <c r="M3315">
        <v>1</v>
      </c>
      <c r="N3315" s="47">
        <v>400</v>
      </c>
      <c r="O3315" s="47">
        <v>0</v>
      </c>
      <c r="P3315" s="47">
        <v>0</v>
      </c>
      <c r="Q3315" s="47">
        <v>0</v>
      </c>
      <c r="R3315" s="47">
        <v>0</v>
      </c>
      <c r="S3315" s="47">
        <v>0</v>
      </c>
      <c r="T3315" s="47">
        <v>400</v>
      </c>
      <c r="U3315" s="47">
        <v>0</v>
      </c>
      <c r="V3315" t="s">
        <v>71</v>
      </c>
      <c r="W3315" t="s">
        <v>72</v>
      </c>
      <c r="X3315"/>
      <c r="Y3315" t="s">
        <v>240</v>
      </c>
      <c r="Z3315" s="43" t="str">
        <f>Raw_data[[#This Row],[Month]]&amp;Raw_data[[#This Row],[Locations]]&amp;Raw_data[[#This Row],[Looker2]]</f>
        <v>45292Garden OaksRTC</v>
      </c>
      <c r="AA3315" s="44" t="str">
        <f>IFERROR(VLOOKUP(Raw_data[[#This Row],[Description]],'LU Table'!$A$1:$B$50,2,0),"")</f>
        <v>RTC</v>
      </c>
      <c r="AB3315" s="44" t="str">
        <f>TRIM(MID(Raw_data[[#This Row],[Location]],LEN("Positive Recovery- ")+1,LEN(Raw_data[[#This Row],[Location]])))</f>
        <v>Garden Oaks</v>
      </c>
      <c r="AC3315" s="45">
        <f t="shared" si="52"/>
        <v>45292</v>
      </c>
      <c r="AD3315" s="44" t="str">
        <f>VLOOKUP(Raw_data[[#This Row],[Locations]]&amp;Raw_data[[#This Row],[Looker2]],Category!A:E,5,0)</f>
        <v>Company Owned</v>
      </c>
      <c r="AE3315" s="44" t="str">
        <f>Raw_data[[#This Row],[Locations]]&amp;Raw_data[[#This Row],[Looker2]]</f>
        <v>Garden OaksRTC</v>
      </c>
    </row>
    <row r="3316" spans="1:31">
      <c r="A3316" s="15">
        <v>45323</v>
      </c>
      <c r="B3316" s="15">
        <v>45322</v>
      </c>
      <c r="C3316" t="s">
        <v>9</v>
      </c>
      <c r="D3316">
        <v>209796</v>
      </c>
      <c r="E3316" t="s">
        <v>1197</v>
      </c>
      <c r="F3316" t="s">
        <v>1198</v>
      </c>
      <c r="G3316" t="s">
        <v>630</v>
      </c>
      <c r="H3316" t="s">
        <v>155</v>
      </c>
      <c r="I3316" t="s">
        <v>232</v>
      </c>
      <c r="J3316" t="s">
        <v>89</v>
      </c>
      <c r="K3316" t="s">
        <v>16</v>
      </c>
      <c r="L3316" t="s">
        <v>130</v>
      </c>
      <c r="M3316">
        <v>1</v>
      </c>
      <c r="N3316" s="47">
        <v>600</v>
      </c>
      <c r="O3316" s="47">
        <v>0</v>
      </c>
      <c r="P3316" s="47">
        <v>0</v>
      </c>
      <c r="Q3316" s="47">
        <v>0</v>
      </c>
      <c r="R3316" s="47">
        <v>0</v>
      </c>
      <c r="S3316" s="47">
        <v>600</v>
      </c>
      <c r="T3316" s="47">
        <v>540</v>
      </c>
      <c r="U3316" s="47">
        <v>540</v>
      </c>
      <c r="V3316" t="s">
        <v>71</v>
      </c>
      <c r="W3316" t="s">
        <v>72</v>
      </c>
      <c r="X3316"/>
      <c r="Y3316" t="s">
        <v>240</v>
      </c>
      <c r="Z3316" s="43" t="str">
        <f>Raw_data[[#This Row],[Month]]&amp;Raw_data[[#This Row],[Locations]]&amp;Raw_data[[#This Row],[Looker2]]</f>
        <v>45292Garden OaksDetox</v>
      </c>
      <c r="AA3316" s="44" t="str">
        <f>IFERROR(VLOOKUP(Raw_data[[#This Row],[Description]],'LU Table'!$A$1:$B$50,2,0),"")</f>
        <v>Detox</v>
      </c>
      <c r="AB3316" s="44" t="str">
        <f>TRIM(MID(Raw_data[[#This Row],[Location]],LEN("Positive Recovery- ")+1,LEN(Raw_data[[#This Row],[Location]])))</f>
        <v>Garden Oaks</v>
      </c>
      <c r="AC3316" s="45">
        <f t="shared" si="52"/>
        <v>45292</v>
      </c>
      <c r="AD3316" s="44" t="str">
        <f>VLOOKUP(Raw_data[[#This Row],[Locations]]&amp;Raw_data[[#This Row],[Looker2]],Category!A:E,5,0)</f>
        <v>Company Owned</v>
      </c>
      <c r="AE3316" s="44" t="str">
        <f>Raw_data[[#This Row],[Locations]]&amp;Raw_data[[#This Row],[Looker2]]</f>
        <v>Garden OaksDetox</v>
      </c>
    </row>
    <row r="3317" spans="1:31">
      <c r="A3317" s="15">
        <v>45323</v>
      </c>
      <c r="B3317" s="15">
        <v>45322</v>
      </c>
      <c r="C3317" t="s">
        <v>9</v>
      </c>
      <c r="D3317">
        <v>209797</v>
      </c>
      <c r="E3317" t="s">
        <v>1162</v>
      </c>
      <c r="F3317" t="s">
        <v>307</v>
      </c>
      <c r="G3317" t="s">
        <v>452</v>
      </c>
      <c r="H3317" t="s">
        <v>151</v>
      </c>
      <c r="I3317" t="s">
        <v>232</v>
      </c>
      <c r="J3317" t="s">
        <v>17</v>
      </c>
      <c r="K3317" t="s">
        <v>107</v>
      </c>
      <c r="L3317" t="s">
        <v>130</v>
      </c>
      <c r="M3317">
        <v>1</v>
      </c>
      <c r="N3317" s="47">
        <v>500</v>
      </c>
      <c r="O3317" s="47">
        <v>0</v>
      </c>
      <c r="P3317" s="47">
        <v>0</v>
      </c>
      <c r="Q3317" s="47">
        <v>0</v>
      </c>
      <c r="R3317" s="47">
        <v>0</v>
      </c>
      <c r="S3317" s="47">
        <v>0</v>
      </c>
      <c r="T3317" s="47">
        <v>500</v>
      </c>
      <c r="U3317" s="47">
        <v>0</v>
      </c>
      <c r="V3317" t="s">
        <v>71</v>
      </c>
      <c r="W3317" t="s">
        <v>72</v>
      </c>
      <c r="X3317"/>
      <c r="Y3317" t="s">
        <v>240</v>
      </c>
      <c r="Z3317" s="43" t="str">
        <f>Raw_data[[#This Row],[Month]]&amp;Raw_data[[#This Row],[Locations]]&amp;Raw_data[[#This Row],[Looker2]]</f>
        <v>45292Dallas Ft WorthRTC</v>
      </c>
      <c r="AA3317" s="44" t="str">
        <f>IFERROR(VLOOKUP(Raw_data[[#This Row],[Description]],'LU Table'!$A$1:$B$50,2,0),"")</f>
        <v>RTC</v>
      </c>
      <c r="AB3317" s="44" t="str">
        <f>TRIM(MID(Raw_data[[#This Row],[Location]],LEN("Positive Recovery- ")+1,LEN(Raw_data[[#This Row],[Location]])))</f>
        <v>Dallas Ft Worth</v>
      </c>
      <c r="AC3317" s="45">
        <f t="shared" si="52"/>
        <v>45292</v>
      </c>
      <c r="AD3317" s="44" t="str">
        <f>VLOOKUP(Raw_data[[#This Row],[Locations]]&amp;Raw_data[[#This Row],[Looker2]],Category!A:E,5,0)</f>
        <v>Company Owned</v>
      </c>
      <c r="AE3317" s="44" t="str">
        <f>Raw_data[[#This Row],[Locations]]&amp;Raw_data[[#This Row],[Looker2]]</f>
        <v>Dallas Ft WorthRTC</v>
      </c>
    </row>
    <row r="3318" spans="1:31">
      <c r="A3318" s="15">
        <v>45323</v>
      </c>
      <c r="B3318" s="15">
        <v>45322</v>
      </c>
      <c r="C3318" t="s">
        <v>9</v>
      </c>
      <c r="D3318">
        <v>209798</v>
      </c>
      <c r="E3318" t="s">
        <v>999</v>
      </c>
      <c r="F3318" t="s">
        <v>1000</v>
      </c>
      <c r="G3318" t="s">
        <v>317</v>
      </c>
      <c r="H3318" t="s">
        <v>151</v>
      </c>
      <c r="I3318" t="s">
        <v>232</v>
      </c>
      <c r="J3318" t="s">
        <v>88</v>
      </c>
      <c r="K3318" t="s">
        <v>16</v>
      </c>
      <c r="L3318" t="s">
        <v>131</v>
      </c>
      <c r="M3318">
        <v>1</v>
      </c>
      <c r="N3318" s="47">
        <v>500</v>
      </c>
      <c r="O3318" s="47">
        <v>0</v>
      </c>
      <c r="P3318" s="47">
        <v>0</v>
      </c>
      <c r="Q3318" s="47">
        <v>0</v>
      </c>
      <c r="R3318" s="47">
        <v>0</v>
      </c>
      <c r="S3318" s="47">
        <v>500</v>
      </c>
      <c r="T3318" s="47">
        <v>450</v>
      </c>
      <c r="U3318" s="47">
        <v>450</v>
      </c>
      <c r="V3318" t="s">
        <v>71</v>
      </c>
      <c r="W3318" t="s">
        <v>72</v>
      </c>
      <c r="X3318"/>
      <c r="Y3318" t="s">
        <v>240</v>
      </c>
      <c r="Z3318" s="43" t="str">
        <f>Raw_data[[#This Row],[Month]]&amp;Raw_data[[#This Row],[Locations]]&amp;Raw_data[[#This Row],[Looker2]]</f>
        <v>45292Garden OaksRTC</v>
      </c>
      <c r="AA3318" s="44" t="str">
        <f>IFERROR(VLOOKUP(Raw_data[[#This Row],[Description]],'LU Table'!$A$1:$B$50,2,0),"")</f>
        <v>RTC</v>
      </c>
      <c r="AB3318" s="44" t="str">
        <f>TRIM(MID(Raw_data[[#This Row],[Location]],LEN("Positive Recovery- ")+1,LEN(Raw_data[[#This Row],[Location]])))</f>
        <v>Garden Oaks</v>
      </c>
      <c r="AC3318" s="45">
        <f t="shared" si="52"/>
        <v>45292</v>
      </c>
      <c r="AD3318" s="44" t="str">
        <f>VLOOKUP(Raw_data[[#This Row],[Locations]]&amp;Raw_data[[#This Row],[Looker2]],Category!A:E,5,0)</f>
        <v>Company Owned</v>
      </c>
      <c r="AE3318" s="44" t="str">
        <f>Raw_data[[#This Row],[Locations]]&amp;Raw_data[[#This Row],[Looker2]]</f>
        <v>Garden OaksRTC</v>
      </c>
    </row>
    <row r="3319" spans="1:31">
      <c r="A3319" s="15">
        <v>45323</v>
      </c>
      <c r="B3319" s="15">
        <v>45322</v>
      </c>
      <c r="C3319" t="s">
        <v>9</v>
      </c>
      <c r="D3319">
        <v>209799</v>
      </c>
      <c r="E3319" t="s">
        <v>1100</v>
      </c>
      <c r="F3319" t="s">
        <v>608</v>
      </c>
      <c r="G3319" t="s">
        <v>631</v>
      </c>
      <c r="H3319" t="s">
        <v>627</v>
      </c>
      <c r="I3319" t="s">
        <v>232</v>
      </c>
      <c r="J3319" t="s">
        <v>94</v>
      </c>
      <c r="K3319" t="s">
        <v>57</v>
      </c>
      <c r="L3319" t="s">
        <v>130</v>
      </c>
      <c r="M3319">
        <v>1</v>
      </c>
      <c r="N3319" s="47">
        <v>495</v>
      </c>
      <c r="O3319" s="47">
        <v>0</v>
      </c>
      <c r="P3319" s="47">
        <v>0</v>
      </c>
      <c r="Q3319" s="47">
        <v>0</v>
      </c>
      <c r="R3319" s="47">
        <v>0</v>
      </c>
      <c r="S3319" s="47">
        <v>495</v>
      </c>
      <c r="T3319" s="47">
        <v>445.5</v>
      </c>
      <c r="U3319" s="47">
        <v>445.5</v>
      </c>
      <c r="V3319" t="s">
        <v>71</v>
      </c>
      <c r="W3319" t="s">
        <v>72</v>
      </c>
      <c r="X3319"/>
      <c r="Y3319" t="s">
        <v>240</v>
      </c>
      <c r="Z3319" s="43" t="str">
        <f>Raw_data[[#This Row],[Month]]&amp;Raw_data[[#This Row],[Locations]]&amp;Raw_data[[#This Row],[Looker2]]</f>
        <v>45292Hill CountryRTC</v>
      </c>
      <c r="AA3319" s="44" t="str">
        <f>IFERROR(VLOOKUP(Raw_data[[#This Row],[Description]],'LU Table'!$A$1:$B$50,2,0),"")</f>
        <v>RTC</v>
      </c>
      <c r="AB3319" s="44" t="str">
        <f>TRIM(MID(Raw_data[[#This Row],[Location]],LEN("Positive Recovery- ")+1,LEN(Raw_data[[#This Row],[Location]])))</f>
        <v>Hill Country</v>
      </c>
      <c r="AC3319" s="45">
        <f t="shared" si="52"/>
        <v>45292</v>
      </c>
      <c r="AD3319" s="44" t="str">
        <f>VLOOKUP(Raw_data[[#This Row],[Locations]]&amp;Raw_data[[#This Row],[Looker2]],Category!A:E,5,0)</f>
        <v>Company Owned</v>
      </c>
      <c r="AE3319" s="44" t="str">
        <f>Raw_data[[#This Row],[Locations]]&amp;Raw_data[[#This Row],[Looker2]]</f>
        <v>Hill CountryRTC</v>
      </c>
    </row>
    <row r="3320" spans="1:31">
      <c r="A3320" s="15">
        <v>45323</v>
      </c>
      <c r="B3320" s="15">
        <v>45322</v>
      </c>
      <c r="C3320" t="s">
        <v>9</v>
      </c>
      <c r="D3320">
        <v>209800</v>
      </c>
      <c r="E3320" t="s">
        <v>1109</v>
      </c>
      <c r="F3320" t="s">
        <v>311</v>
      </c>
      <c r="G3320" t="s">
        <v>1110</v>
      </c>
      <c r="H3320" t="s">
        <v>151</v>
      </c>
      <c r="I3320" t="s">
        <v>232</v>
      </c>
      <c r="J3320" t="s">
        <v>17</v>
      </c>
      <c r="K3320" t="s">
        <v>57</v>
      </c>
      <c r="L3320" t="s">
        <v>130</v>
      </c>
      <c r="M3320">
        <v>1</v>
      </c>
      <c r="N3320" s="47">
        <v>518.75</v>
      </c>
      <c r="O3320" s="47">
        <v>0</v>
      </c>
      <c r="P3320" s="47">
        <v>0</v>
      </c>
      <c r="Q3320" s="47">
        <v>0</v>
      </c>
      <c r="R3320" s="47">
        <v>0</v>
      </c>
      <c r="S3320" s="47">
        <v>0</v>
      </c>
      <c r="T3320" s="47">
        <v>518.75</v>
      </c>
      <c r="U3320" s="47">
        <v>0</v>
      </c>
      <c r="V3320" t="s">
        <v>71</v>
      </c>
      <c r="W3320" t="s">
        <v>72</v>
      </c>
      <c r="X3320"/>
      <c r="Y3320" t="s">
        <v>240</v>
      </c>
      <c r="Z3320" s="43" t="str">
        <f>Raw_data[[#This Row],[Month]]&amp;Raw_data[[#This Row],[Locations]]&amp;Raw_data[[#This Row],[Looker2]]</f>
        <v>45292Hill CountryRTC</v>
      </c>
      <c r="AA3320" s="44" t="str">
        <f>IFERROR(VLOOKUP(Raw_data[[#This Row],[Description]],'LU Table'!$A$1:$B$50,2,0),"")</f>
        <v>RTC</v>
      </c>
      <c r="AB3320" s="44" t="str">
        <f>TRIM(MID(Raw_data[[#This Row],[Location]],LEN("Positive Recovery- ")+1,LEN(Raw_data[[#This Row],[Location]])))</f>
        <v>Hill Country</v>
      </c>
      <c r="AC3320" s="45">
        <f t="shared" si="52"/>
        <v>45292</v>
      </c>
      <c r="AD3320" s="44" t="str">
        <f>VLOOKUP(Raw_data[[#This Row],[Locations]]&amp;Raw_data[[#This Row],[Looker2]],Category!A:E,5,0)</f>
        <v>Company Owned</v>
      </c>
      <c r="AE3320" s="44" t="str">
        <f>Raw_data[[#This Row],[Locations]]&amp;Raw_data[[#This Row],[Looker2]]</f>
        <v>Hill CountryRTC</v>
      </c>
    </row>
    <row r="3321" spans="1:31">
      <c r="A3321" s="15">
        <v>45323</v>
      </c>
      <c r="B3321" s="15">
        <v>45322</v>
      </c>
      <c r="C3321" t="s">
        <v>9</v>
      </c>
      <c r="D3321">
        <v>209801</v>
      </c>
      <c r="E3321" t="s">
        <v>1072</v>
      </c>
      <c r="F3321" t="s">
        <v>321</v>
      </c>
      <c r="G3321" t="s">
        <v>1073</v>
      </c>
      <c r="H3321" t="s">
        <v>151</v>
      </c>
      <c r="I3321" t="s">
        <v>232</v>
      </c>
      <c r="J3321" t="s">
        <v>87</v>
      </c>
      <c r="K3321" t="s">
        <v>107</v>
      </c>
      <c r="L3321" t="s">
        <v>131</v>
      </c>
      <c r="M3321">
        <v>1</v>
      </c>
      <c r="N3321" s="47">
        <v>470</v>
      </c>
      <c r="O3321" s="47">
        <v>0</v>
      </c>
      <c r="P3321" s="47">
        <v>0</v>
      </c>
      <c r="Q3321" s="47">
        <v>0</v>
      </c>
      <c r="R3321" s="47">
        <v>0</v>
      </c>
      <c r="S3321" s="47">
        <v>470</v>
      </c>
      <c r="T3321" s="47">
        <v>423</v>
      </c>
      <c r="U3321" s="47">
        <v>423</v>
      </c>
      <c r="V3321" t="s">
        <v>71</v>
      </c>
      <c r="W3321" t="s">
        <v>72</v>
      </c>
      <c r="X3321"/>
      <c r="Y3321" t="s">
        <v>240</v>
      </c>
      <c r="Z3321" s="43" t="str">
        <f>Raw_data[[#This Row],[Month]]&amp;Raw_data[[#This Row],[Locations]]&amp;Raw_data[[#This Row],[Looker2]]</f>
        <v>45292Dallas Ft WorthRTC</v>
      </c>
      <c r="AA3321" s="44" t="str">
        <f>IFERROR(VLOOKUP(Raw_data[[#This Row],[Description]],'LU Table'!$A$1:$B$50,2,0),"")</f>
        <v>RTC</v>
      </c>
      <c r="AB3321" s="44" t="str">
        <f>TRIM(MID(Raw_data[[#This Row],[Location]],LEN("Positive Recovery- ")+1,LEN(Raw_data[[#This Row],[Location]])))</f>
        <v>Dallas Ft Worth</v>
      </c>
      <c r="AC3321" s="45">
        <f t="shared" si="52"/>
        <v>45292</v>
      </c>
      <c r="AD3321" s="44" t="str">
        <f>VLOOKUP(Raw_data[[#This Row],[Locations]]&amp;Raw_data[[#This Row],[Looker2]],Category!A:E,5,0)</f>
        <v>Company Owned</v>
      </c>
      <c r="AE3321" s="44" t="str">
        <f>Raw_data[[#This Row],[Locations]]&amp;Raw_data[[#This Row],[Looker2]]</f>
        <v>Dallas Ft WorthRTC</v>
      </c>
    </row>
    <row r="3322" spans="1:31">
      <c r="A3322" s="15">
        <v>45323</v>
      </c>
      <c r="B3322" s="15">
        <v>45322</v>
      </c>
      <c r="C3322" t="s">
        <v>9</v>
      </c>
      <c r="D3322">
        <v>209802</v>
      </c>
      <c r="E3322" t="s">
        <v>1163</v>
      </c>
      <c r="F3322" t="s">
        <v>1164</v>
      </c>
      <c r="G3322" t="s">
        <v>1165</v>
      </c>
      <c r="H3322" t="s">
        <v>151</v>
      </c>
      <c r="I3322" t="s">
        <v>232</v>
      </c>
      <c r="J3322" t="s">
        <v>89</v>
      </c>
      <c r="K3322" t="s">
        <v>16</v>
      </c>
      <c r="L3322" t="s">
        <v>130</v>
      </c>
      <c r="M3322">
        <v>1</v>
      </c>
      <c r="N3322" s="47">
        <v>425</v>
      </c>
      <c r="O3322" s="47">
        <v>0</v>
      </c>
      <c r="P3322" s="47">
        <v>0</v>
      </c>
      <c r="Q3322" s="47">
        <v>0</v>
      </c>
      <c r="R3322" s="47">
        <v>0</v>
      </c>
      <c r="S3322" s="47">
        <v>425</v>
      </c>
      <c r="T3322" s="47">
        <v>382.5</v>
      </c>
      <c r="U3322" s="47">
        <v>382.5</v>
      </c>
      <c r="V3322" t="s">
        <v>71</v>
      </c>
      <c r="W3322" t="s">
        <v>72</v>
      </c>
      <c r="X3322"/>
      <c r="Y3322" t="s">
        <v>240</v>
      </c>
      <c r="Z3322" s="43" t="str">
        <f>Raw_data[[#This Row],[Month]]&amp;Raw_data[[#This Row],[Locations]]&amp;Raw_data[[#This Row],[Looker2]]</f>
        <v>45292Garden OaksRTC</v>
      </c>
      <c r="AA3322" s="44" t="str">
        <f>IFERROR(VLOOKUP(Raw_data[[#This Row],[Description]],'LU Table'!$A$1:$B$50,2,0),"")</f>
        <v>RTC</v>
      </c>
      <c r="AB3322" s="44" t="str">
        <f>TRIM(MID(Raw_data[[#This Row],[Location]],LEN("Positive Recovery- ")+1,LEN(Raw_data[[#This Row],[Location]])))</f>
        <v>Garden Oaks</v>
      </c>
      <c r="AC3322" s="45">
        <f t="shared" si="52"/>
        <v>45292</v>
      </c>
      <c r="AD3322" s="44" t="str">
        <f>VLOOKUP(Raw_data[[#This Row],[Locations]]&amp;Raw_data[[#This Row],[Looker2]],Category!A:E,5,0)</f>
        <v>Company Owned</v>
      </c>
      <c r="AE3322" s="44" t="str">
        <f>Raw_data[[#This Row],[Locations]]&amp;Raw_data[[#This Row],[Looker2]]</f>
        <v>Garden OaksRTC</v>
      </c>
    </row>
    <row r="3323" spans="1:31">
      <c r="A3323" s="15">
        <v>45323</v>
      </c>
      <c r="B3323" s="15">
        <v>45322</v>
      </c>
      <c r="C3323" t="s">
        <v>9</v>
      </c>
      <c r="D3323">
        <v>209804</v>
      </c>
      <c r="E3323" t="s">
        <v>1108</v>
      </c>
      <c r="F3323" t="s">
        <v>349</v>
      </c>
      <c r="G3323" t="s">
        <v>490</v>
      </c>
      <c r="H3323" t="s">
        <v>151</v>
      </c>
      <c r="I3323" t="s">
        <v>232</v>
      </c>
      <c r="J3323" t="s">
        <v>89</v>
      </c>
      <c r="K3323" t="s">
        <v>16</v>
      </c>
      <c r="L3323" t="s">
        <v>131</v>
      </c>
      <c r="M3323">
        <v>1</v>
      </c>
      <c r="N3323" s="47">
        <v>425</v>
      </c>
      <c r="O3323" s="47">
        <v>0</v>
      </c>
      <c r="P3323" s="47">
        <v>0</v>
      </c>
      <c r="Q3323" s="47">
        <v>0</v>
      </c>
      <c r="R3323" s="47">
        <v>0</v>
      </c>
      <c r="S3323" s="47">
        <v>425</v>
      </c>
      <c r="T3323" s="47">
        <v>382.5</v>
      </c>
      <c r="U3323" s="47">
        <v>382.5</v>
      </c>
      <c r="V3323" t="s">
        <v>71</v>
      </c>
      <c r="W3323" t="s">
        <v>72</v>
      </c>
      <c r="X3323"/>
      <c r="Y3323" t="s">
        <v>240</v>
      </c>
      <c r="Z3323" s="43" t="str">
        <f>Raw_data[[#This Row],[Month]]&amp;Raw_data[[#This Row],[Locations]]&amp;Raw_data[[#This Row],[Looker2]]</f>
        <v>45292Garden OaksRTC</v>
      </c>
      <c r="AA3323" s="44" t="str">
        <f>IFERROR(VLOOKUP(Raw_data[[#This Row],[Description]],'LU Table'!$A$1:$B$50,2,0),"")</f>
        <v>RTC</v>
      </c>
      <c r="AB3323" s="44" t="str">
        <f>TRIM(MID(Raw_data[[#This Row],[Location]],LEN("Positive Recovery- ")+1,LEN(Raw_data[[#This Row],[Location]])))</f>
        <v>Garden Oaks</v>
      </c>
      <c r="AC3323" s="45">
        <f t="shared" si="52"/>
        <v>45292</v>
      </c>
      <c r="AD3323" s="44" t="str">
        <f>VLOOKUP(Raw_data[[#This Row],[Locations]]&amp;Raw_data[[#This Row],[Looker2]],Category!A:E,5,0)</f>
        <v>Company Owned</v>
      </c>
      <c r="AE3323" s="44" t="str">
        <f>Raw_data[[#This Row],[Locations]]&amp;Raw_data[[#This Row],[Looker2]]</f>
        <v>Garden OaksRTC</v>
      </c>
    </row>
    <row r="3324" spans="1:31">
      <c r="A3324" s="15">
        <v>45323</v>
      </c>
      <c r="B3324" s="15">
        <v>45322</v>
      </c>
      <c r="C3324" t="s">
        <v>9</v>
      </c>
      <c r="D3324">
        <v>209805</v>
      </c>
      <c r="E3324" t="s">
        <v>1004</v>
      </c>
      <c r="F3324" t="s">
        <v>324</v>
      </c>
      <c r="G3324" t="s">
        <v>1005</v>
      </c>
      <c r="H3324" t="s">
        <v>151</v>
      </c>
      <c r="I3324" t="s">
        <v>232</v>
      </c>
      <c r="J3324" t="s">
        <v>806</v>
      </c>
      <c r="K3324" t="s">
        <v>16</v>
      </c>
      <c r="L3324" t="s">
        <v>130</v>
      </c>
      <c r="M3324">
        <v>1</v>
      </c>
      <c r="N3324" s="47">
        <v>470</v>
      </c>
      <c r="O3324" s="47">
        <v>0</v>
      </c>
      <c r="P3324" s="47">
        <v>0</v>
      </c>
      <c r="Q3324" s="47">
        <v>0</v>
      </c>
      <c r="R3324" s="47">
        <v>0</v>
      </c>
      <c r="S3324" s="47">
        <v>470</v>
      </c>
      <c r="T3324" s="47">
        <v>423</v>
      </c>
      <c r="U3324" s="47">
        <v>423</v>
      </c>
      <c r="V3324" t="s">
        <v>71</v>
      </c>
      <c r="W3324" t="s">
        <v>72</v>
      </c>
      <c r="X3324"/>
      <c r="Y3324" t="s">
        <v>240</v>
      </c>
      <c r="Z3324" s="43" t="str">
        <f>Raw_data[[#This Row],[Month]]&amp;Raw_data[[#This Row],[Locations]]&amp;Raw_data[[#This Row],[Looker2]]</f>
        <v>45292Garden OaksRTC</v>
      </c>
      <c r="AA3324" s="44" t="str">
        <f>IFERROR(VLOOKUP(Raw_data[[#This Row],[Description]],'LU Table'!$A$1:$B$50,2,0),"")</f>
        <v>RTC</v>
      </c>
      <c r="AB3324" s="44" t="str">
        <f>TRIM(MID(Raw_data[[#This Row],[Location]],LEN("Positive Recovery- ")+1,LEN(Raw_data[[#This Row],[Location]])))</f>
        <v>Garden Oaks</v>
      </c>
      <c r="AC3324" s="45">
        <f t="shared" si="52"/>
        <v>45292</v>
      </c>
      <c r="AD3324" s="44" t="str">
        <f>VLOOKUP(Raw_data[[#This Row],[Locations]]&amp;Raw_data[[#This Row],[Looker2]],Category!A:E,5,0)</f>
        <v>Company Owned</v>
      </c>
      <c r="AE3324" s="44" t="str">
        <f>Raw_data[[#This Row],[Locations]]&amp;Raw_data[[#This Row],[Looker2]]</f>
        <v>Garden OaksRTC</v>
      </c>
    </row>
    <row r="3325" spans="1:31">
      <c r="A3325" s="15">
        <v>45323</v>
      </c>
      <c r="B3325" s="15">
        <v>45322</v>
      </c>
      <c r="C3325" t="s">
        <v>9</v>
      </c>
      <c r="D3325">
        <v>209806</v>
      </c>
      <c r="E3325" t="s">
        <v>1125</v>
      </c>
      <c r="F3325" t="s">
        <v>255</v>
      </c>
      <c r="G3325" t="s">
        <v>539</v>
      </c>
      <c r="H3325" t="s">
        <v>151</v>
      </c>
      <c r="I3325" t="s">
        <v>232</v>
      </c>
      <c r="J3325" t="s">
        <v>17</v>
      </c>
      <c r="K3325" t="s">
        <v>107</v>
      </c>
      <c r="L3325" t="s">
        <v>131</v>
      </c>
      <c r="M3325">
        <v>1</v>
      </c>
      <c r="N3325" s="47">
        <v>500</v>
      </c>
      <c r="O3325" s="47">
        <v>0</v>
      </c>
      <c r="P3325" s="47">
        <v>0</v>
      </c>
      <c r="Q3325" s="47">
        <v>0</v>
      </c>
      <c r="R3325" s="47">
        <v>0</v>
      </c>
      <c r="S3325" s="47">
        <v>0</v>
      </c>
      <c r="T3325" s="47">
        <v>500</v>
      </c>
      <c r="U3325" s="47">
        <v>0</v>
      </c>
      <c r="V3325" t="s">
        <v>71</v>
      </c>
      <c r="W3325" t="s">
        <v>72</v>
      </c>
      <c r="X3325"/>
      <c r="Y3325" t="s">
        <v>240</v>
      </c>
      <c r="Z3325" s="43" t="str">
        <f>Raw_data[[#This Row],[Month]]&amp;Raw_data[[#This Row],[Locations]]&amp;Raw_data[[#This Row],[Looker2]]</f>
        <v>45292Dallas Ft WorthRTC</v>
      </c>
      <c r="AA3325" s="44" t="str">
        <f>IFERROR(VLOOKUP(Raw_data[[#This Row],[Description]],'LU Table'!$A$1:$B$50,2,0),"")</f>
        <v>RTC</v>
      </c>
      <c r="AB3325" s="44" t="str">
        <f>TRIM(MID(Raw_data[[#This Row],[Location]],LEN("Positive Recovery- ")+1,LEN(Raw_data[[#This Row],[Location]])))</f>
        <v>Dallas Ft Worth</v>
      </c>
      <c r="AC3325" s="45">
        <f t="shared" si="52"/>
        <v>45292</v>
      </c>
      <c r="AD3325" s="44" t="str">
        <f>VLOOKUP(Raw_data[[#This Row],[Locations]]&amp;Raw_data[[#This Row],[Looker2]],Category!A:E,5,0)</f>
        <v>Company Owned</v>
      </c>
      <c r="AE3325" s="44" t="str">
        <f>Raw_data[[#This Row],[Locations]]&amp;Raw_data[[#This Row],[Looker2]]</f>
        <v>Dallas Ft WorthRTC</v>
      </c>
    </row>
    <row r="3326" spans="1:31">
      <c r="A3326" s="15">
        <v>45323</v>
      </c>
      <c r="B3326" s="15">
        <v>45322</v>
      </c>
      <c r="C3326" t="s">
        <v>9</v>
      </c>
      <c r="D3326">
        <v>209807</v>
      </c>
      <c r="E3326" t="s">
        <v>1129</v>
      </c>
      <c r="F3326" t="s">
        <v>284</v>
      </c>
      <c r="G3326" t="s">
        <v>1130</v>
      </c>
      <c r="H3326" t="s">
        <v>151</v>
      </c>
      <c r="I3326" t="s">
        <v>232</v>
      </c>
      <c r="J3326" t="s">
        <v>103</v>
      </c>
      <c r="K3326" t="s">
        <v>57</v>
      </c>
      <c r="L3326" t="s">
        <v>131</v>
      </c>
      <c r="M3326">
        <v>1</v>
      </c>
      <c r="N3326" s="47">
        <v>500</v>
      </c>
      <c r="O3326" s="47">
        <v>0</v>
      </c>
      <c r="P3326" s="47">
        <v>0</v>
      </c>
      <c r="Q3326" s="47">
        <v>0</v>
      </c>
      <c r="R3326" s="47">
        <v>0</v>
      </c>
      <c r="S3326" s="47">
        <v>0</v>
      </c>
      <c r="T3326" s="47">
        <v>450</v>
      </c>
      <c r="U3326" s="47">
        <v>-50</v>
      </c>
      <c r="V3326" t="s">
        <v>71</v>
      </c>
      <c r="W3326" t="s">
        <v>72</v>
      </c>
      <c r="X3326"/>
      <c r="Y3326" t="s">
        <v>240</v>
      </c>
      <c r="Z3326" s="43" t="str">
        <f>Raw_data[[#This Row],[Month]]&amp;Raw_data[[#This Row],[Locations]]&amp;Raw_data[[#This Row],[Looker2]]</f>
        <v>45292Hill CountryRTC</v>
      </c>
      <c r="AA3326" s="44" t="str">
        <f>IFERROR(VLOOKUP(Raw_data[[#This Row],[Description]],'LU Table'!$A$1:$B$50,2,0),"")</f>
        <v>RTC</v>
      </c>
      <c r="AB3326" s="44" t="str">
        <f>TRIM(MID(Raw_data[[#This Row],[Location]],LEN("Positive Recovery- ")+1,LEN(Raw_data[[#This Row],[Location]])))</f>
        <v>Hill Country</v>
      </c>
      <c r="AC3326" s="45">
        <f t="shared" si="52"/>
        <v>45292</v>
      </c>
      <c r="AD3326" s="44" t="str">
        <f>VLOOKUP(Raw_data[[#This Row],[Locations]]&amp;Raw_data[[#This Row],[Looker2]],Category!A:E,5,0)</f>
        <v>Company Owned</v>
      </c>
      <c r="AE3326" s="44" t="str">
        <f>Raw_data[[#This Row],[Locations]]&amp;Raw_data[[#This Row],[Looker2]]</f>
        <v>Hill CountryRTC</v>
      </c>
    </row>
    <row r="3327" spans="1:31">
      <c r="A3327" s="15">
        <v>45323</v>
      </c>
      <c r="B3327" s="15">
        <v>45322</v>
      </c>
      <c r="C3327" t="s">
        <v>9</v>
      </c>
      <c r="D3327">
        <v>209809</v>
      </c>
      <c r="E3327" t="s">
        <v>963</v>
      </c>
      <c r="F3327" t="s">
        <v>964</v>
      </c>
      <c r="G3327" t="s">
        <v>965</v>
      </c>
      <c r="H3327" t="s">
        <v>151</v>
      </c>
      <c r="I3327" t="s">
        <v>232</v>
      </c>
      <c r="J3327" t="s">
        <v>87</v>
      </c>
      <c r="K3327" t="s">
        <v>16</v>
      </c>
      <c r="L3327" t="s">
        <v>130</v>
      </c>
      <c r="M3327">
        <v>1</v>
      </c>
      <c r="N3327" s="47">
        <v>470</v>
      </c>
      <c r="O3327" s="47">
        <v>0</v>
      </c>
      <c r="P3327" s="47">
        <v>0</v>
      </c>
      <c r="Q3327" s="47">
        <v>0</v>
      </c>
      <c r="R3327" s="47">
        <v>0</v>
      </c>
      <c r="S3327" s="47">
        <v>470</v>
      </c>
      <c r="T3327" s="47">
        <v>423</v>
      </c>
      <c r="U3327" s="47">
        <v>423</v>
      </c>
      <c r="V3327" t="s">
        <v>71</v>
      </c>
      <c r="W3327" t="s">
        <v>72</v>
      </c>
      <c r="X3327"/>
      <c r="Y3327" t="s">
        <v>240</v>
      </c>
      <c r="Z3327" s="43" t="str">
        <f>Raw_data[[#This Row],[Month]]&amp;Raw_data[[#This Row],[Locations]]&amp;Raw_data[[#This Row],[Looker2]]</f>
        <v>45292Garden OaksRTC</v>
      </c>
      <c r="AA3327" s="44" t="str">
        <f>IFERROR(VLOOKUP(Raw_data[[#This Row],[Description]],'LU Table'!$A$1:$B$50,2,0),"")</f>
        <v>RTC</v>
      </c>
      <c r="AB3327" s="44" t="str">
        <f>TRIM(MID(Raw_data[[#This Row],[Location]],LEN("Positive Recovery- ")+1,LEN(Raw_data[[#This Row],[Location]])))</f>
        <v>Garden Oaks</v>
      </c>
      <c r="AC3327" s="45">
        <f t="shared" si="52"/>
        <v>45292</v>
      </c>
      <c r="AD3327" s="44" t="str">
        <f>VLOOKUP(Raw_data[[#This Row],[Locations]]&amp;Raw_data[[#This Row],[Looker2]],Category!A:E,5,0)</f>
        <v>Company Owned</v>
      </c>
      <c r="AE3327" s="44" t="str">
        <f>Raw_data[[#This Row],[Locations]]&amp;Raw_data[[#This Row],[Looker2]]</f>
        <v>Garden OaksRTC</v>
      </c>
    </row>
    <row r="3328" spans="1:31">
      <c r="A3328" s="15">
        <v>45323</v>
      </c>
      <c r="B3328" s="15">
        <v>45322</v>
      </c>
      <c r="C3328" t="s">
        <v>9</v>
      </c>
      <c r="D3328">
        <v>209810</v>
      </c>
      <c r="E3328" t="s">
        <v>598</v>
      </c>
      <c r="F3328" t="s">
        <v>363</v>
      </c>
      <c r="G3328" t="s">
        <v>599</v>
      </c>
      <c r="H3328" t="s">
        <v>154</v>
      </c>
      <c r="I3328" t="s">
        <v>232</v>
      </c>
      <c r="J3328" t="s">
        <v>93</v>
      </c>
      <c r="K3328" t="s">
        <v>107</v>
      </c>
      <c r="L3328" t="s">
        <v>131</v>
      </c>
      <c r="M3328">
        <v>1</v>
      </c>
      <c r="N3328" s="47">
        <v>530</v>
      </c>
      <c r="O3328" s="47">
        <v>0</v>
      </c>
      <c r="P3328" s="47">
        <v>0</v>
      </c>
      <c r="Q3328" s="47">
        <v>0</v>
      </c>
      <c r="R3328" s="47">
        <v>0</v>
      </c>
      <c r="S3328" s="47">
        <v>530</v>
      </c>
      <c r="T3328" s="47">
        <v>477</v>
      </c>
      <c r="U3328" s="47">
        <v>477</v>
      </c>
      <c r="V3328" t="s">
        <v>71</v>
      </c>
      <c r="W3328" t="s">
        <v>72</v>
      </c>
      <c r="X3328"/>
      <c r="Y3328" t="s">
        <v>240</v>
      </c>
      <c r="Z3328" s="43" t="str">
        <f>Raw_data[[#This Row],[Month]]&amp;Raw_data[[#This Row],[Locations]]&amp;Raw_data[[#This Row],[Looker2]]</f>
        <v>45292Dallas Ft WorthRTC</v>
      </c>
      <c r="AA3328" s="44" t="str">
        <f>IFERROR(VLOOKUP(Raw_data[[#This Row],[Description]],'LU Table'!$A$1:$B$50,2,0),"")</f>
        <v>RTC</v>
      </c>
      <c r="AB3328" s="44" t="str">
        <f>TRIM(MID(Raw_data[[#This Row],[Location]],LEN("Positive Recovery- ")+1,LEN(Raw_data[[#This Row],[Location]])))</f>
        <v>Dallas Ft Worth</v>
      </c>
      <c r="AC3328" s="45">
        <f t="shared" si="52"/>
        <v>45292</v>
      </c>
      <c r="AD3328" s="44" t="str">
        <f>VLOOKUP(Raw_data[[#This Row],[Locations]]&amp;Raw_data[[#This Row],[Looker2]],Category!A:E,5,0)</f>
        <v>Company Owned</v>
      </c>
      <c r="AE3328" s="44" t="str">
        <f>Raw_data[[#This Row],[Locations]]&amp;Raw_data[[#This Row],[Looker2]]</f>
        <v>Dallas Ft WorthRTC</v>
      </c>
    </row>
    <row r="3329" spans="1:31">
      <c r="A3329" s="15">
        <v>45323</v>
      </c>
      <c r="B3329" s="15">
        <v>45322</v>
      </c>
      <c r="C3329" t="s">
        <v>9</v>
      </c>
      <c r="D3329">
        <v>209811</v>
      </c>
      <c r="E3329" t="s">
        <v>1058</v>
      </c>
      <c r="F3329" t="s">
        <v>1059</v>
      </c>
      <c r="G3329" t="s">
        <v>1060</v>
      </c>
      <c r="H3329" t="s">
        <v>151</v>
      </c>
      <c r="I3329" t="s">
        <v>232</v>
      </c>
      <c r="J3329" t="s">
        <v>89</v>
      </c>
      <c r="K3329" t="s">
        <v>16</v>
      </c>
      <c r="L3329" t="s">
        <v>131</v>
      </c>
      <c r="M3329">
        <v>1</v>
      </c>
      <c r="N3329" s="47">
        <v>425</v>
      </c>
      <c r="O3329" s="47">
        <v>0</v>
      </c>
      <c r="P3329" s="47">
        <v>0</v>
      </c>
      <c r="Q3329" s="47">
        <v>0</v>
      </c>
      <c r="R3329" s="47">
        <v>0</v>
      </c>
      <c r="S3329" s="47">
        <v>425</v>
      </c>
      <c r="T3329" s="47">
        <v>382.5</v>
      </c>
      <c r="U3329" s="47">
        <v>382.5</v>
      </c>
      <c r="V3329" t="s">
        <v>71</v>
      </c>
      <c r="W3329" t="s">
        <v>72</v>
      </c>
      <c r="X3329"/>
      <c r="Y3329" t="s">
        <v>240</v>
      </c>
      <c r="Z3329" s="43" t="str">
        <f>Raw_data[[#This Row],[Month]]&amp;Raw_data[[#This Row],[Locations]]&amp;Raw_data[[#This Row],[Looker2]]</f>
        <v>45292Garden OaksRTC</v>
      </c>
      <c r="AA3329" s="44" t="str">
        <f>IFERROR(VLOOKUP(Raw_data[[#This Row],[Description]],'LU Table'!$A$1:$B$50,2,0),"")</f>
        <v>RTC</v>
      </c>
      <c r="AB3329" s="44" t="str">
        <f>TRIM(MID(Raw_data[[#This Row],[Location]],LEN("Positive Recovery- ")+1,LEN(Raw_data[[#This Row],[Location]])))</f>
        <v>Garden Oaks</v>
      </c>
      <c r="AC3329" s="45">
        <f t="shared" si="52"/>
        <v>45292</v>
      </c>
      <c r="AD3329" s="44" t="str">
        <f>VLOOKUP(Raw_data[[#This Row],[Locations]]&amp;Raw_data[[#This Row],[Looker2]],Category!A:E,5,0)</f>
        <v>Company Owned</v>
      </c>
      <c r="AE3329" s="44" t="str">
        <f>Raw_data[[#This Row],[Locations]]&amp;Raw_data[[#This Row],[Looker2]]</f>
        <v>Garden OaksRTC</v>
      </c>
    </row>
    <row r="3330" spans="1:31">
      <c r="A3330" s="15">
        <v>45323</v>
      </c>
      <c r="B3330" s="15">
        <v>45322</v>
      </c>
      <c r="C3330" t="s">
        <v>9</v>
      </c>
      <c r="D3330">
        <v>209812</v>
      </c>
      <c r="E3330" t="s">
        <v>1003</v>
      </c>
      <c r="F3330" t="s">
        <v>491</v>
      </c>
      <c r="G3330" t="s">
        <v>393</v>
      </c>
      <c r="H3330" t="s">
        <v>151</v>
      </c>
      <c r="I3330" t="s">
        <v>232</v>
      </c>
      <c r="J3330" t="s">
        <v>87</v>
      </c>
      <c r="K3330" t="s">
        <v>107</v>
      </c>
      <c r="L3330" t="s">
        <v>130</v>
      </c>
      <c r="M3330">
        <v>1</v>
      </c>
      <c r="N3330" s="47">
        <v>470</v>
      </c>
      <c r="O3330" s="47">
        <v>0</v>
      </c>
      <c r="P3330" s="47">
        <v>0</v>
      </c>
      <c r="Q3330" s="47">
        <v>0</v>
      </c>
      <c r="R3330" s="47">
        <v>0</v>
      </c>
      <c r="S3330" s="47">
        <v>470</v>
      </c>
      <c r="T3330" s="47">
        <v>423</v>
      </c>
      <c r="U3330" s="47">
        <v>423</v>
      </c>
      <c r="V3330" t="s">
        <v>71</v>
      </c>
      <c r="W3330" t="s">
        <v>72</v>
      </c>
      <c r="X3330"/>
      <c r="Y3330" t="s">
        <v>240</v>
      </c>
      <c r="Z3330" s="43" t="str">
        <f>Raw_data[[#This Row],[Month]]&amp;Raw_data[[#This Row],[Locations]]&amp;Raw_data[[#This Row],[Looker2]]</f>
        <v>45292Dallas Ft WorthRTC</v>
      </c>
      <c r="AA3330" s="44" t="str">
        <f>IFERROR(VLOOKUP(Raw_data[[#This Row],[Description]],'LU Table'!$A$1:$B$50,2,0),"")</f>
        <v>RTC</v>
      </c>
      <c r="AB3330" s="44" t="str">
        <f>TRIM(MID(Raw_data[[#This Row],[Location]],LEN("Positive Recovery- ")+1,LEN(Raw_data[[#This Row],[Location]])))</f>
        <v>Dallas Ft Worth</v>
      </c>
      <c r="AC3330" s="45">
        <f t="shared" si="52"/>
        <v>45292</v>
      </c>
      <c r="AD3330" s="44" t="str">
        <f>VLOOKUP(Raw_data[[#This Row],[Locations]]&amp;Raw_data[[#This Row],[Looker2]],Category!A:E,5,0)</f>
        <v>Company Owned</v>
      </c>
      <c r="AE3330" s="44" t="str">
        <f>Raw_data[[#This Row],[Locations]]&amp;Raw_data[[#This Row],[Looker2]]</f>
        <v>Dallas Ft WorthRTC</v>
      </c>
    </row>
    <row r="3331" spans="1:31">
      <c r="A3331" s="15">
        <v>45323</v>
      </c>
      <c r="B3331" s="15">
        <v>45322</v>
      </c>
      <c r="C3331" t="s">
        <v>9</v>
      </c>
      <c r="D3331">
        <v>209813</v>
      </c>
      <c r="E3331" t="s">
        <v>1179</v>
      </c>
      <c r="F3331" t="s">
        <v>1180</v>
      </c>
      <c r="G3331" t="s">
        <v>1181</v>
      </c>
      <c r="H3331" t="s">
        <v>151</v>
      </c>
      <c r="I3331" t="s">
        <v>232</v>
      </c>
      <c r="J3331" t="s">
        <v>88</v>
      </c>
      <c r="K3331" t="s">
        <v>16</v>
      </c>
      <c r="L3331" t="s">
        <v>130</v>
      </c>
      <c r="M3331">
        <v>1</v>
      </c>
      <c r="N3331" s="47">
        <v>500</v>
      </c>
      <c r="O3331" s="47">
        <v>0</v>
      </c>
      <c r="P3331" s="47">
        <v>0</v>
      </c>
      <c r="Q3331" s="47">
        <v>0</v>
      </c>
      <c r="R3331" s="47">
        <v>0</v>
      </c>
      <c r="S3331" s="47">
        <v>500</v>
      </c>
      <c r="T3331" s="47">
        <v>450</v>
      </c>
      <c r="U3331" s="47">
        <v>450</v>
      </c>
      <c r="V3331" t="s">
        <v>71</v>
      </c>
      <c r="W3331" t="s">
        <v>72</v>
      </c>
      <c r="X3331"/>
      <c r="Y3331" t="s">
        <v>240</v>
      </c>
      <c r="Z3331" s="43" t="str">
        <f>Raw_data[[#This Row],[Month]]&amp;Raw_data[[#This Row],[Locations]]&amp;Raw_data[[#This Row],[Looker2]]</f>
        <v>45292Garden OaksRTC</v>
      </c>
      <c r="AA3331" s="44" t="str">
        <f>IFERROR(VLOOKUP(Raw_data[[#This Row],[Description]],'LU Table'!$A$1:$B$50,2,0),"")</f>
        <v>RTC</v>
      </c>
      <c r="AB3331" s="44" t="str">
        <f>TRIM(MID(Raw_data[[#This Row],[Location]],LEN("Positive Recovery- ")+1,LEN(Raw_data[[#This Row],[Location]])))</f>
        <v>Garden Oaks</v>
      </c>
      <c r="AC3331" s="45">
        <f t="shared" si="52"/>
        <v>45292</v>
      </c>
      <c r="AD3331" s="44" t="str">
        <f>VLOOKUP(Raw_data[[#This Row],[Locations]]&amp;Raw_data[[#This Row],[Looker2]],Category!A:E,5,0)</f>
        <v>Company Owned</v>
      </c>
      <c r="AE3331" s="44" t="str">
        <f>Raw_data[[#This Row],[Locations]]&amp;Raw_data[[#This Row],[Looker2]]</f>
        <v>Garden OaksRTC</v>
      </c>
    </row>
    <row r="3332" spans="1:31">
      <c r="A3332" s="15">
        <v>45323</v>
      </c>
      <c r="B3332" s="15">
        <v>45322</v>
      </c>
      <c r="C3332" t="s">
        <v>9</v>
      </c>
      <c r="D3332">
        <v>209814</v>
      </c>
      <c r="E3332" t="s">
        <v>1192</v>
      </c>
      <c r="F3332" t="s">
        <v>330</v>
      </c>
      <c r="G3332" t="s">
        <v>488</v>
      </c>
      <c r="H3332" t="s">
        <v>151</v>
      </c>
      <c r="I3332" t="s">
        <v>232</v>
      </c>
      <c r="J3332" t="s">
        <v>17</v>
      </c>
      <c r="K3332" t="s">
        <v>16</v>
      </c>
      <c r="L3332" t="s">
        <v>130</v>
      </c>
      <c r="M3332">
        <v>1</v>
      </c>
      <c r="N3332" s="47">
        <v>400</v>
      </c>
      <c r="O3332" s="47">
        <v>0</v>
      </c>
      <c r="P3332" s="47">
        <v>0</v>
      </c>
      <c r="Q3332" s="47">
        <v>0</v>
      </c>
      <c r="R3332" s="47">
        <v>0</v>
      </c>
      <c r="S3332" s="47">
        <v>0</v>
      </c>
      <c r="T3332" s="47">
        <v>400</v>
      </c>
      <c r="U3332" s="47">
        <v>0</v>
      </c>
      <c r="V3332" t="s">
        <v>71</v>
      </c>
      <c r="W3332" t="s">
        <v>72</v>
      </c>
      <c r="X3332"/>
      <c r="Y3332" t="s">
        <v>240</v>
      </c>
      <c r="Z3332" s="43" t="str">
        <f>Raw_data[[#This Row],[Month]]&amp;Raw_data[[#This Row],[Locations]]&amp;Raw_data[[#This Row],[Looker2]]</f>
        <v>45292Garden OaksRTC</v>
      </c>
      <c r="AA3332" s="44" t="str">
        <f>IFERROR(VLOOKUP(Raw_data[[#This Row],[Description]],'LU Table'!$A$1:$B$50,2,0),"")</f>
        <v>RTC</v>
      </c>
      <c r="AB3332" s="44" t="str">
        <f>TRIM(MID(Raw_data[[#This Row],[Location]],LEN("Positive Recovery- ")+1,LEN(Raw_data[[#This Row],[Location]])))</f>
        <v>Garden Oaks</v>
      </c>
      <c r="AC3332" s="45">
        <f t="shared" si="52"/>
        <v>45292</v>
      </c>
      <c r="AD3332" s="44" t="str">
        <f>VLOOKUP(Raw_data[[#This Row],[Locations]]&amp;Raw_data[[#This Row],[Looker2]],Category!A:E,5,0)</f>
        <v>Company Owned</v>
      </c>
      <c r="AE3332" s="44" t="str">
        <f>Raw_data[[#This Row],[Locations]]&amp;Raw_data[[#This Row],[Looker2]]</f>
        <v>Garden OaksRTC</v>
      </c>
    </row>
    <row r="3333" spans="1:31">
      <c r="A3333" s="15">
        <v>45323</v>
      </c>
      <c r="B3333" s="15">
        <v>45322</v>
      </c>
      <c r="C3333" t="s">
        <v>9</v>
      </c>
      <c r="D3333">
        <v>209815</v>
      </c>
      <c r="E3333" t="s">
        <v>1098</v>
      </c>
      <c r="F3333" t="s">
        <v>464</v>
      </c>
      <c r="G3333" t="s">
        <v>1099</v>
      </c>
      <c r="H3333" t="s">
        <v>151</v>
      </c>
      <c r="I3333" t="s">
        <v>232</v>
      </c>
      <c r="J3333" t="s">
        <v>88</v>
      </c>
      <c r="K3333" t="s">
        <v>107</v>
      </c>
      <c r="L3333" t="s">
        <v>131</v>
      </c>
      <c r="M3333">
        <v>1</v>
      </c>
      <c r="N3333" s="47">
        <v>500</v>
      </c>
      <c r="O3333" s="47">
        <v>0</v>
      </c>
      <c r="P3333" s="47">
        <v>0</v>
      </c>
      <c r="Q3333" s="47">
        <v>0</v>
      </c>
      <c r="R3333" s="47">
        <v>0</v>
      </c>
      <c r="S3333" s="47">
        <v>0</v>
      </c>
      <c r="T3333" s="47">
        <v>450</v>
      </c>
      <c r="U3333" s="47">
        <v>50</v>
      </c>
      <c r="V3333" t="s">
        <v>71</v>
      </c>
      <c r="W3333" t="s">
        <v>72</v>
      </c>
      <c r="X3333"/>
      <c r="Y3333" t="s">
        <v>240</v>
      </c>
      <c r="Z3333" s="43" t="str">
        <f>Raw_data[[#This Row],[Month]]&amp;Raw_data[[#This Row],[Locations]]&amp;Raw_data[[#This Row],[Looker2]]</f>
        <v>45292Dallas Ft WorthRTC</v>
      </c>
      <c r="AA3333" s="44" t="str">
        <f>IFERROR(VLOOKUP(Raw_data[[#This Row],[Description]],'LU Table'!$A$1:$B$50,2,0),"")</f>
        <v>RTC</v>
      </c>
      <c r="AB3333" s="44" t="str">
        <f>TRIM(MID(Raw_data[[#This Row],[Location]],LEN("Positive Recovery- ")+1,LEN(Raw_data[[#This Row],[Location]])))</f>
        <v>Dallas Ft Worth</v>
      </c>
      <c r="AC3333" s="45">
        <f t="shared" si="52"/>
        <v>45292</v>
      </c>
      <c r="AD3333" s="44" t="str">
        <f>VLOOKUP(Raw_data[[#This Row],[Locations]]&amp;Raw_data[[#This Row],[Looker2]],Category!A:E,5,0)</f>
        <v>Company Owned</v>
      </c>
      <c r="AE3333" s="44" t="str">
        <f>Raw_data[[#This Row],[Locations]]&amp;Raw_data[[#This Row],[Looker2]]</f>
        <v>Dallas Ft WorthRTC</v>
      </c>
    </row>
    <row r="3334" spans="1:31">
      <c r="A3334" s="15">
        <v>45323</v>
      </c>
      <c r="B3334" s="15">
        <v>45322</v>
      </c>
      <c r="C3334" t="s">
        <v>9</v>
      </c>
      <c r="D3334">
        <v>209816</v>
      </c>
      <c r="E3334" t="s">
        <v>807</v>
      </c>
      <c r="F3334" t="s">
        <v>405</v>
      </c>
      <c r="G3334" t="s">
        <v>808</v>
      </c>
      <c r="H3334" t="s">
        <v>173</v>
      </c>
      <c r="I3334" t="s">
        <v>232</v>
      </c>
      <c r="J3334" t="s">
        <v>96</v>
      </c>
      <c r="K3334" t="s">
        <v>57</v>
      </c>
      <c r="L3334" t="s">
        <v>128</v>
      </c>
      <c r="M3334">
        <v>1</v>
      </c>
      <c r="N3334" s="47">
        <v>364</v>
      </c>
      <c r="O3334" s="47">
        <v>0</v>
      </c>
      <c r="P3334" s="47">
        <v>0</v>
      </c>
      <c r="Q3334" s="47">
        <v>0</v>
      </c>
      <c r="R3334" s="47">
        <v>0</v>
      </c>
      <c r="S3334" s="47">
        <v>364</v>
      </c>
      <c r="T3334" s="47">
        <v>327.60000000000002</v>
      </c>
      <c r="U3334" s="47">
        <v>327.60000000000002</v>
      </c>
      <c r="V3334" t="s">
        <v>71</v>
      </c>
      <c r="W3334" t="s">
        <v>72</v>
      </c>
      <c r="X3334"/>
      <c r="Y3334" t="s">
        <v>240</v>
      </c>
      <c r="Z3334" s="43" t="str">
        <f>Raw_data[[#This Row],[Month]]&amp;Raw_data[[#This Row],[Locations]]&amp;Raw_data[[#This Row],[Looker2]]</f>
        <v>45292Hill CountryRTC</v>
      </c>
      <c r="AA3334" s="44" t="str">
        <f>IFERROR(VLOOKUP(Raw_data[[#This Row],[Description]],'LU Table'!$A$1:$B$50,2,0),"")</f>
        <v>RTC</v>
      </c>
      <c r="AB3334" s="44" t="str">
        <f>TRIM(MID(Raw_data[[#This Row],[Location]],LEN("Positive Recovery- ")+1,LEN(Raw_data[[#This Row],[Location]])))</f>
        <v>Hill Country</v>
      </c>
      <c r="AC3334" s="45">
        <f t="shared" si="52"/>
        <v>45292</v>
      </c>
      <c r="AD3334" s="44" t="str">
        <f>VLOOKUP(Raw_data[[#This Row],[Locations]]&amp;Raw_data[[#This Row],[Looker2]],Category!A:E,5,0)</f>
        <v>Company Owned</v>
      </c>
      <c r="AE3334" s="44" t="str">
        <f>Raw_data[[#This Row],[Locations]]&amp;Raw_data[[#This Row],[Looker2]]</f>
        <v>Hill CountryRTC</v>
      </c>
    </row>
    <row r="3335" spans="1:31">
      <c r="A3335" s="15">
        <v>45323</v>
      </c>
      <c r="B3335" s="15">
        <v>45322</v>
      </c>
      <c r="C3335" t="s">
        <v>9</v>
      </c>
      <c r="D3335">
        <v>209817</v>
      </c>
      <c r="E3335" t="s">
        <v>1155</v>
      </c>
      <c r="F3335" t="s">
        <v>690</v>
      </c>
      <c r="G3335" t="s">
        <v>1156</v>
      </c>
      <c r="H3335" t="s">
        <v>151</v>
      </c>
      <c r="I3335" t="s">
        <v>232</v>
      </c>
      <c r="J3335" t="s">
        <v>932</v>
      </c>
      <c r="K3335" t="s">
        <v>16</v>
      </c>
      <c r="L3335" t="s">
        <v>131</v>
      </c>
      <c r="M3335">
        <v>1</v>
      </c>
      <c r="N3335" s="47">
        <v>550</v>
      </c>
      <c r="O3335" s="47">
        <v>0</v>
      </c>
      <c r="P3335" s="47">
        <v>0</v>
      </c>
      <c r="Q3335" s="47">
        <v>0</v>
      </c>
      <c r="R3335" s="47">
        <v>0</v>
      </c>
      <c r="S3335" s="47">
        <v>550</v>
      </c>
      <c r="T3335" s="47">
        <v>495</v>
      </c>
      <c r="U3335" s="47">
        <v>495</v>
      </c>
      <c r="V3335" t="s">
        <v>71</v>
      </c>
      <c r="W3335" t="s">
        <v>72</v>
      </c>
      <c r="X3335"/>
      <c r="Y3335" t="s">
        <v>240</v>
      </c>
      <c r="Z3335" s="43" t="str">
        <f>Raw_data[[#This Row],[Month]]&amp;Raw_data[[#This Row],[Locations]]&amp;Raw_data[[#This Row],[Looker2]]</f>
        <v>45292Garden OaksRTC</v>
      </c>
      <c r="AA3335" s="44" t="str">
        <f>IFERROR(VLOOKUP(Raw_data[[#This Row],[Description]],'LU Table'!$A$1:$B$50,2,0),"")</f>
        <v>RTC</v>
      </c>
      <c r="AB3335" s="44" t="str">
        <f>TRIM(MID(Raw_data[[#This Row],[Location]],LEN("Positive Recovery- ")+1,LEN(Raw_data[[#This Row],[Location]])))</f>
        <v>Garden Oaks</v>
      </c>
      <c r="AC3335" s="45">
        <f t="shared" si="52"/>
        <v>45292</v>
      </c>
      <c r="AD3335" s="44" t="str">
        <f>VLOOKUP(Raw_data[[#This Row],[Locations]]&amp;Raw_data[[#This Row],[Looker2]],Category!A:E,5,0)</f>
        <v>Company Owned</v>
      </c>
      <c r="AE3335" s="44" t="str">
        <f>Raw_data[[#This Row],[Locations]]&amp;Raw_data[[#This Row],[Looker2]]</f>
        <v>Garden OaksRTC</v>
      </c>
    </row>
    <row r="3336" spans="1:31">
      <c r="A3336" s="15">
        <v>45323</v>
      </c>
      <c r="B3336" s="15">
        <v>45322</v>
      </c>
      <c r="C3336" t="s">
        <v>9</v>
      </c>
      <c r="D3336">
        <v>209818</v>
      </c>
      <c r="E3336" t="s">
        <v>228</v>
      </c>
      <c r="F3336" t="s">
        <v>377</v>
      </c>
      <c r="G3336" t="s">
        <v>542</v>
      </c>
      <c r="H3336" t="s">
        <v>151</v>
      </c>
      <c r="I3336" t="s">
        <v>232</v>
      </c>
      <c r="J3336" t="s">
        <v>17</v>
      </c>
      <c r="K3336" t="s">
        <v>16</v>
      </c>
      <c r="L3336" t="s">
        <v>131</v>
      </c>
      <c r="M3336">
        <v>1</v>
      </c>
      <c r="N3336" s="47">
        <v>400</v>
      </c>
      <c r="O3336" s="47">
        <v>0</v>
      </c>
      <c r="P3336" s="47">
        <v>0</v>
      </c>
      <c r="Q3336" s="47">
        <v>0</v>
      </c>
      <c r="R3336" s="47">
        <v>0</v>
      </c>
      <c r="S3336" s="47">
        <v>0</v>
      </c>
      <c r="T3336" s="47">
        <v>400</v>
      </c>
      <c r="U3336" s="47">
        <v>0</v>
      </c>
      <c r="V3336" t="s">
        <v>71</v>
      </c>
      <c r="W3336" t="s">
        <v>72</v>
      </c>
      <c r="X3336"/>
      <c r="Y3336" t="s">
        <v>240</v>
      </c>
      <c r="Z3336" s="43" t="str">
        <f>Raw_data[[#This Row],[Month]]&amp;Raw_data[[#This Row],[Locations]]&amp;Raw_data[[#This Row],[Looker2]]</f>
        <v>45292Garden OaksRTC</v>
      </c>
      <c r="AA3336" s="44" t="str">
        <f>IFERROR(VLOOKUP(Raw_data[[#This Row],[Description]],'LU Table'!$A$1:$B$50,2,0),"")</f>
        <v>RTC</v>
      </c>
      <c r="AB3336" s="44" t="str">
        <f>TRIM(MID(Raw_data[[#This Row],[Location]],LEN("Positive Recovery- ")+1,LEN(Raw_data[[#This Row],[Location]])))</f>
        <v>Garden Oaks</v>
      </c>
      <c r="AC3336" s="45">
        <f t="shared" si="52"/>
        <v>45292</v>
      </c>
      <c r="AD3336" s="44" t="str">
        <f>VLOOKUP(Raw_data[[#This Row],[Locations]]&amp;Raw_data[[#This Row],[Looker2]],Category!A:E,5,0)</f>
        <v>Company Owned</v>
      </c>
      <c r="AE3336" s="44" t="str">
        <f>Raw_data[[#This Row],[Locations]]&amp;Raw_data[[#This Row],[Looker2]]</f>
        <v>Garden OaksRTC</v>
      </c>
    </row>
    <row r="3337" spans="1:31">
      <c r="A3337" s="15">
        <v>45323</v>
      </c>
      <c r="B3337" s="15">
        <v>45322</v>
      </c>
      <c r="C3337" t="s">
        <v>9</v>
      </c>
      <c r="D3337">
        <v>209819</v>
      </c>
      <c r="E3337" t="s">
        <v>1191</v>
      </c>
      <c r="F3337" t="s">
        <v>403</v>
      </c>
      <c r="G3337" t="s">
        <v>993</v>
      </c>
      <c r="H3337" t="s">
        <v>151</v>
      </c>
      <c r="I3337" t="s">
        <v>232</v>
      </c>
      <c r="J3337" t="s">
        <v>17</v>
      </c>
      <c r="K3337" t="s">
        <v>107</v>
      </c>
      <c r="L3337" t="s">
        <v>130</v>
      </c>
      <c r="M3337">
        <v>1</v>
      </c>
      <c r="N3337" s="47">
        <v>500</v>
      </c>
      <c r="O3337" s="47">
        <v>0</v>
      </c>
      <c r="P3337" s="47">
        <v>0</v>
      </c>
      <c r="Q3337" s="47">
        <v>0</v>
      </c>
      <c r="R3337" s="47">
        <v>0</v>
      </c>
      <c r="S3337" s="47">
        <v>500</v>
      </c>
      <c r="T3337" s="47">
        <v>500</v>
      </c>
      <c r="U3337" s="47">
        <v>500</v>
      </c>
      <c r="V3337" t="s">
        <v>71</v>
      </c>
      <c r="W3337" t="s">
        <v>72</v>
      </c>
      <c r="X3337"/>
      <c r="Y3337" t="s">
        <v>240</v>
      </c>
      <c r="Z3337" s="43" t="str">
        <f>Raw_data[[#This Row],[Month]]&amp;Raw_data[[#This Row],[Locations]]&amp;Raw_data[[#This Row],[Looker2]]</f>
        <v>45292Dallas Ft WorthRTC</v>
      </c>
      <c r="AA3337" s="44" t="str">
        <f>IFERROR(VLOOKUP(Raw_data[[#This Row],[Description]],'LU Table'!$A$1:$B$50,2,0),"")</f>
        <v>RTC</v>
      </c>
      <c r="AB3337" s="44" t="str">
        <f>TRIM(MID(Raw_data[[#This Row],[Location]],LEN("Positive Recovery- ")+1,LEN(Raw_data[[#This Row],[Location]])))</f>
        <v>Dallas Ft Worth</v>
      </c>
      <c r="AC3337" s="45">
        <f t="shared" si="52"/>
        <v>45292</v>
      </c>
      <c r="AD3337" s="44" t="str">
        <f>VLOOKUP(Raw_data[[#This Row],[Locations]]&amp;Raw_data[[#This Row],[Looker2]],Category!A:E,5,0)</f>
        <v>Company Owned</v>
      </c>
      <c r="AE3337" s="44" t="str">
        <f>Raw_data[[#This Row],[Locations]]&amp;Raw_data[[#This Row],[Looker2]]</f>
        <v>Dallas Ft WorthRTC</v>
      </c>
    </row>
    <row r="3338" spans="1:31">
      <c r="A3338" s="15">
        <v>45323</v>
      </c>
      <c r="B3338" s="15">
        <v>45322</v>
      </c>
      <c r="C3338" t="s">
        <v>9</v>
      </c>
      <c r="D3338">
        <v>209820</v>
      </c>
      <c r="E3338" t="s">
        <v>991</v>
      </c>
      <c r="F3338" t="s">
        <v>992</v>
      </c>
      <c r="G3338" t="s">
        <v>993</v>
      </c>
      <c r="H3338" t="s">
        <v>152</v>
      </c>
      <c r="I3338" t="s">
        <v>232</v>
      </c>
      <c r="J3338" t="s">
        <v>90</v>
      </c>
      <c r="K3338" t="s">
        <v>16</v>
      </c>
      <c r="L3338" t="s">
        <v>131</v>
      </c>
      <c r="M3338">
        <v>1</v>
      </c>
      <c r="N3338" s="47">
        <v>535</v>
      </c>
      <c r="O3338" s="47">
        <v>0</v>
      </c>
      <c r="P3338" s="47">
        <v>0</v>
      </c>
      <c r="Q3338" s="47">
        <v>0</v>
      </c>
      <c r="R3338" s="47">
        <v>0</v>
      </c>
      <c r="S3338" s="47">
        <v>535</v>
      </c>
      <c r="T3338" s="47">
        <v>481.5</v>
      </c>
      <c r="U3338" s="47">
        <v>481.5</v>
      </c>
      <c r="V3338" t="s">
        <v>71</v>
      </c>
      <c r="W3338" t="s">
        <v>72</v>
      </c>
      <c r="X3338"/>
      <c r="Y3338" t="s">
        <v>240</v>
      </c>
      <c r="Z3338" s="43" t="str">
        <f>Raw_data[[#This Row],[Month]]&amp;Raw_data[[#This Row],[Locations]]&amp;Raw_data[[#This Row],[Looker2]]</f>
        <v>45292Garden OaksRTC</v>
      </c>
      <c r="AA3338" s="44" t="str">
        <f>IFERROR(VLOOKUP(Raw_data[[#This Row],[Description]],'LU Table'!$A$1:$B$50,2,0),"")</f>
        <v>RTC</v>
      </c>
      <c r="AB3338" s="44" t="str">
        <f>TRIM(MID(Raw_data[[#This Row],[Location]],LEN("Positive Recovery- ")+1,LEN(Raw_data[[#This Row],[Location]])))</f>
        <v>Garden Oaks</v>
      </c>
      <c r="AC3338" s="45">
        <f t="shared" si="52"/>
        <v>45292</v>
      </c>
      <c r="AD3338" s="44" t="str">
        <f>VLOOKUP(Raw_data[[#This Row],[Locations]]&amp;Raw_data[[#This Row],[Looker2]],Category!A:E,5,0)</f>
        <v>Company Owned</v>
      </c>
      <c r="AE3338" s="44" t="str">
        <f>Raw_data[[#This Row],[Locations]]&amp;Raw_data[[#This Row],[Looker2]]</f>
        <v>Garden OaksRTC</v>
      </c>
    </row>
    <row r="3339" spans="1:31">
      <c r="A3339" s="15">
        <v>45323</v>
      </c>
      <c r="B3339" s="15">
        <v>45322</v>
      </c>
      <c r="C3339" t="s">
        <v>9</v>
      </c>
      <c r="D3339">
        <v>209822</v>
      </c>
      <c r="E3339" t="s">
        <v>1159</v>
      </c>
      <c r="F3339" t="s">
        <v>1160</v>
      </c>
      <c r="G3339" t="s">
        <v>1161</v>
      </c>
      <c r="H3339" t="s">
        <v>151</v>
      </c>
      <c r="I3339" t="s">
        <v>232</v>
      </c>
      <c r="J3339" t="s">
        <v>17</v>
      </c>
      <c r="K3339" t="s">
        <v>16</v>
      </c>
      <c r="L3339" t="s">
        <v>131</v>
      </c>
      <c r="M3339">
        <v>1</v>
      </c>
      <c r="N3339" s="47">
        <v>400</v>
      </c>
      <c r="O3339" s="47">
        <v>0</v>
      </c>
      <c r="P3339" s="47">
        <v>0</v>
      </c>
      <c r="Q3339" s="47">
        <v>0</v>
      </c>
      <c r="R3339" s="47">
        <v>0</v>
      </c>
      <c r="S3339" s="47">
        <v>400</v>
      </c>
      <c r="T3339" s="47">
        <v>400</v>
      </c>
      <c r="U3339" s="47">
        <v>400</v>
      </c>
      <c r="V3339" t="s">
        <v>71</v>
      </c>
      <c r="W3339" t="s">
        <v>72</v>
      </c>
      <c r="X3339"/>
      <c r="Y3339" t="s">
        <v>240</v>
      </c>
      <c r="Z3339" s="43" t="str">
        <f>Raw_data[[#This Row],[Month]]&amp;Raw_data[[#This Row],[Locations]]&amp;Raw_data[[#This Row],[Looker2]]</f>
        <v>45292Garden OaksRTC</v>
      </c>
      <c r="AA3339" s="44" t="str">
        <f>IFERROR(VLOOKUP(Raw_data[[#This Row],[Description]],'LU Table'!$A$1:$B$50,2,0),"")</f>
        <v>RTC</v>
      </c>
      <c r="AB3339" s="44" t="str">
        <f>TRIM(MID(Raw_data[[#This Row],[Location]],LEN("Positive Recovery- ")+1,LEN(Raw_data[[#This Row],[Location]])))</f>
        <v>Garden Oaks</v>
      </c>
      <c r="AC3339" s="45">
        <f t="shared" si="52"/>
        <v>45292</v>
      </c>
      <c r="AD3339" s="44" t="str">
        <f>VLOOKUP(Raw_data[[#This Row],[Locations]]&amp;Raw_data[[#This Row],[Looker2]],Category!A:E,5,0)</f>
        <v>Company Owned</v>
      </c>
      <c r="AE3339" s="44" t="str">
        <f>Raw_data[[#This Row],[Locations]]&amp;Raw_data[[#This Row],[Looker2]]</f>
        <v>Garden OaksRTC</v>
      </c>
    </row>
    <row r="3340" spans="1:31">
      <c r="A3340" s="15">
        <v>45323</v>
      </c>
      <c r="B3340" s="15">
        <v>45322</v>
      </c>
      <c r="C3340" t="s">
        <v>9</v>
      </c>
      <c r="D3340">
        <v>209823</v>
      </c>
      <c r="E3340" t="s">
        <v>1214</v>
      </c>
      <c r="F3340" t="s">
        <v>1215</v>
      </c>
      <c r="G3340" t="s">
        <v>1216</v>
      </c>
      <c r="H3340" t="s">
        <v>155</v>
      </c>
      <c r="I3340" t="s">
        <v>232</v>
      </c>
      <c r="J3340" t="s">
        <v>87</v>
      </c>
      <c r="K3340" t="s">
        <v>107</v>
      </c>
      <c r="L3340" t="s">
        <v>130</v>
      </c>
      <c r="M3340">
        <v>1</v>
      </c>
      <c r="N3340" s="47">
        <v>775</v>
      </c>
      <c r="O3340" s="47">
        <v>0</v>
      </c>
      <c r="P3340" s="47">
        <v>0</v>
      </c>
      <c r="Q3340" s="47">
        <v>0</v>
      </c>
      <c r="R3340" s="47">
        <v>0</v>
      </c>
      <c r="S3340" s="47">
        <v>775</v>
      </c>
      <c r="T3340" s="47">
        <v>697.5</v>
      </c>
      <c r="U3340" s="47">
        <v>697.5</v>
      </c>
      <c r="V3340" t="s">
        <v>71</v>
      </c>
      <c r="W3340" t="s">
        <v>72</v>
      </c>
      <c r="X3340"/>
      <c r="Y3340" t="s">
        <v>240</v>
      </c>
      <c r="Z3340" s="43" t="str">
        <f>Raw_data[[#This Row],[Month]]&amp;Raw_data[[#This Row],[Locations]]&amp;Raw_data[[#This Row],[Looker2]]</f>
        <v>45292Dallas Ft WorthDetox</v>
      </c>
      <c r="AA3340" s="44" t="str">
        <f>IFERROR(VLOOKUP(Raw_data[[#This Row],[Description]],'LU Table'!$A$1:$B$50,2,0),"")</f>
        <v>Detox</v>
      </c>
      <c r="AB3340" s="44" t="str">
        <f>TRIM(MID(Raw_data[[#This Row],[Location]],LEN("Positive Recovery- ")+1,LEN(Raw_data[[#This Row],[Location]])))</f>
        <v>Dallas Ft Worth</v>
      </c>
      <c r="AC3340" s="45">
        <f t="shared" si="52"/>
        <v>45292</v>
      </c>
      <c r="AD3340" s="44" t="str">
        <f>VLOOKUP(Raw_data[[#This Row],[Locations]]&amp;Raw_data[[#This Row],[Looker2]],Category!A:E,5,0)</f>
        <v>Company Owned</v>
      </c>
      <c r="AE3340" s="44" t="str">
        <f>Raw_data[[#This Row],[Locations]]&amp;Raw_data[[#This Row],[Looker2]]</f>
        <v>Dallas Ft WorthDetox</v>
      </c>
    </row>
    <row r="3341" spans="1:31">
      <c r="A3341" s="15">
        <v>45323</v>
      </c>
      <c r="B3341" s="15">
        <v>45322</v>
      </c>
      <c r="C3341" t="s">
        <v>9</v>
      </c>
      <c r="D3341">
        <v>209824</v>
      </c>
      <c r="E3341" t="s">
        <v>678</v>
      </c>
      <c r="F3341" t="s">
        <v>304</v>
      </c>
      <c r="G3341" t="s">
        <v>679</v>
      </c>
      <c r="H3341" t="s">
        <v>155</v>
      </c>
      <c r="I3341" t="s">
        <v>232</v>
      </c>
      <c r="J3341" t="s">
        <v>17</v>
      </c>
      <c r="K3341" t="s">
        <v>57</v>
      </c>
      <c r="L3341" t="s">
        <v>130</v>
      </c>
      <c r="M3341">
        <v>1</v>
      </c>
      <c r="N3341" s="47">
        <v>750</v>
      </c>
      <c r="O3341" s="47">
        <v>0</v>
      </c>
      <c r="P3341" s="47">
        <v>0</v>
      </c>
      <c r="Q3341" s="47">
        <v>0</v>
      </c>
      <c r="R3341" s="47">
        <v>0</v>
      </c>
      <c r="S3341" s="47">
        <v>0</v>
      </c>
      <c r="T3341" s="47">
        <v>750</v>
      </c>
      <c r="U3341" s="47">
        <v>0</v>
      </c>
      <c r="V3341" t="s">
        <v>71</v>
      </c>
      <c r="W3341" t="s">
        <v>72</v>
      </c>
      <c r="X3341"/>
      <c r="Y3341" t="s">
        <v>240</v>
      </c>
      <c r="Z3341" s="43" t="str">
        <f>Raw_data[[#This Row],[Month]]&amp;Raw_data[[#This Row],[Locations]]&amp;Raw_data[[#This Row],[Looker2]]</f>
        <v>45292Hill CountryDetox</v>
      </c>
      <c r="AA3341" s="44" t="str">
        <f>IFERROR(VLOOKUP(Raw_data[[#This Row],[Description]],'LU Table'!$A$1:$B$50,2,0),"")</f>
        <v>Detox</v>
      </c>
      <c r="AB3341" s="44" t="str">
        <f>TRIM(MID(Raw_data[[#This Row],[Location]],LEN("Positive Recovery- ")+1,LEN(Raw_data[[#This Row],[Location]])))</f>
        <v>Hill Country</v>
      </c>
      <c r="AC3341" s="45">
        <f t="shared" si="52"/>
        <v>45292</v>
      </c>
      <c r="AD3341" s="44" t="str">
        <f>VLOOKUP(Raw_data[[#This Row],[Locations]]&amp;Raw_data[[#This Row],[Looker2]],Category!A:E,5,0)</f>
        <v>Company Owned</v>
      </c>
      <c r="AE3341" s="44" t="str">
        <f>Raw_data[[#This Row],[Locations]]&amp;Raw_data[[#This Row],[Looker2]]</f>
        <v>Hill CountryDetox</v>
      </c>
    </row>
    <row r="3342" spans="1:31">
      <c r="A3342" s="15">
        <v>45323</v>
      </c>
      <c r="B3342" s="15">
        <v>45322</v>
      </c>
      <c r="C3342" t="s">
        <v>9</v>
      </c>
      <c r="D3342">
        <v>209825</v>
      </c>
      <c r="E3342" t="s">
        <v>1174</v>
      </c>
      <c r="F3342" t="s">
        <v>287</v>
      </c>
      <c r="G3342" t="s">
        <v>1175</v>
      </c>
      <c r="H3342" t="s">
        <v>151</v>
      </c>
      <c r="I3342" t="s">
        <v>232</v>
      </c>
      <c r="J3342" t="s">
        <v>88</v>
      </c>
      <c r="K3342" t="s">
        <v>107</v>
      </c>
      <c r="L3342" t="s">
        <v>130</v>
      </c>
      <c r="M3342">
        <v>1</v>
      </c>
      <c r="N3342" s="47">
        <v>500</v>
      </c>
      <c r="O3342" s="47">
        <v>0</v>
      </c>
      <c r="P3342" s="47">
        <v>0</v>
      </c>
      <c r="Q3342" s="47">
        <v>0</v>
      </c>
      <c r="R3342" s="47">
        <v>0</v>
      </c>
      <c r="S3342" s="47">
        <v>500</v>
      </c>
      <c r="T3342" s="47">
        <v>450</v>
      </c>
      <c r="U3342" s="47">
        <v>450</v>
      </c>
      <c r="V3342" t="s">
        <v>71</v>
      </c>
      <c r="W3342" t="s">
        <v>72</v>
      </c>
      <c r="X3342"/>
      <c r="Y3342" t="s">
        <v>240</v>
      </c>
      <c r="Z3342" s="43" t="str">
        <f>Raw_data[[#This Row],[Month]]&amp;Raw_data[[#This Row],[Locations]]&amp;Raw_data[[#This Row],[Looker2]]</f>
        <v>45292Dallas Ft WorthRTC</v>
      </c>
      <c r="AA3342" s="44" t="str">
        <f>IFERROR(VLOOKUP(Raw_data[[#This Row],[Description]],'LU Table'!$A$1:$B$50,2,0),"")</f>
        <v>RTC</v>
      </c>
      <c r="AB3342" s="44" t="str">
        <f>TRIM(MID(Raw_data[[#This Row],[Location]],LEN("Positive Recovery- ")+1,LEN(Raw_data[[#This Row],[Location]])))</f>
        <v>Dallas Ft Worth</v>
      </c>
      <c r="AC3342" s="45">
        <f t="shared" si="52"/>
        <v>45292</v>
      </c>
      <c r="AD3342" s="44" t="str">
        <f>VLOOKUP(Raw_data[[#This Row],[Locations]]&amp;Raw_data[[#This Row],[Looker2]],Category!A:E,5,0)</f>
        <v>Company Owned</v>
      </c>
      <c r="AE3342" s="44" t="str">
        <f>Raw_data[[#This Row],[Locations]]&amp;Raw_data[[#This Row],[Looker2]]</f>
        <v>Dallas Ft WorthRTC</v>
      </c>
    </row>
    <row r="3343" spans="1:31">
      <c r="A3343" s="15">
        <v>45323</v>
      </c>
      <c r="B3343" s="15">
        <v>45322</v>
      </c>
      <c r="C3343" t="s">
        <v>9</v>
      </c>
      <c r="D3343">
        <v>209826</v>
      </c>
      <c r="E3343" t="s">
        <v>116</v>
      </c>
      <c r="F3343" t="s">
        <v>272</v>
      </c>
      <c r="G3343" t="s">
        <v>273</v>
      </c>
      <c r="H3343" t="s">
        <v>164</v>
      </c>
      <c r="I3343" t="s">
        <v>232</v>
      </c>
      <c r="J3343" t="s">
        <v>89</v>
      </c>
      <c r="K3343" t="s">
        <v>16</v>
      </c>
      <c r="L3343" t="s">
        <v>131</v>
      </c>
      <c r="M3343">
        <v>1</v>
      </c>
      <c r="N3343" s="47">
        <v>365</v>
      </c>
      <c r="O3343" s="47">
        <v>0</v>
      </c>
      <c r="P3343" s="47">
        <v>0</v>
      </c>
      <c r="Q3343" s="47">
        <v>0</v>
      </c>
      <c r="R3343" s="47">
        <v>0</v>
      </c>
      <c r="S3343" s="47">
        <v>365</v>
      </c>
      <c r="T3343" s="47">
        <v>328.5</v>
      </c>
      <c r="U3343" s="47">
        <v>328.5</v>
      </c>
      <c r="V3343" t="s">
        <v>71</v>
      </c>
      <c r="W3343" t="s">
        <v>72</v>
      </c>
      <c r="X3343"/>
      <c r="Y3343" t="s">
        <v>240</v>
      </c>
      <c r="Z3343" s="43" t="str">
        <f>Raw_data[[#This Row],[Month]]&amp;Raw_data[[#This Row],[Locations]]&amp;Raw_data[[#This Row],[Looker2]]</f>
        <v>45292Garden OaksRTC</v>
      </c>
      <c r="AA3343" s="44" t="str">
        <f>IFERROR(VLOOKUP(Raw_data[[#This Row],[Description]],'LU Table'!$A$1:$B$50,2,0),"")</f>
        <v>RTC</v>
      </c>
      <c r="AB3343" s="44" t="str">
        <f>TRIM(MID(Raw_data[[#This Row],[Location]],LEN("Positive Recovery- ")+1,LEN(Raw_data[[#This Row],[Location]])))</f>
        <v>Garden Oaks</v>
      </c>
      <c r="AC3343" s="45">
        <f t="shared" si="52"/>
        <v>45292</v>
      </c>
      <c r="AD3343" s="44" t="str">
        <f>VLOOKUP(Raw_data[[#This Row],[Locations]]&amp;Raw_data[[#This Row],[Looker2]],Category!A:E,5,0)</f>
        <v>Company Owned</v>
      </c>
      <c r="AE3343" s="44" t="str">
        <f>Raw_data[[#This Row],[Locations]]&amp;Raw_data[[#This Row],[Looker2]]</f>
        <v>Garden OaksRTC</v>
      </c>
    </row>
    <row r="3344" spans="1:31">
      <c r="A3344" s="15">
        <v>45323</v>
      </c>
      <c r="B3344" s="15">
        <v>45322</v>
      </c>
      <c r="C3344" t="s">
        <v>9</v>
      </c>
      <c r="D3344">
        <v>209827</v>
      </c>
      <c r="E3344" t="s">
        <v>1096</v>
      </c>
      <c r="F3344" t="s">
        <v>282</v>
      </c>
      <c r="G3344" t="s">
        <v>1097</v>
      </c>
      <c r="H3344" t="s">
        <v>627</v>
      </c>
      <c r="I3344" t="s">
        <v>232</v>
      </c>
      <c r="J3344" t="s">
        <v>94</v>
      </c>
      <c r="K3344" t="s">
        <v>16</v>
      </c>
      <c r="L3344" t="s">
        <v>130</v>
      </c>
      <c r="M3344">
        <v>1</v>
      </c>
      <c r="N3344" s="47">
        <v>495</v>
      </c>
      <c r="O3344" s="47">
        <v>0</v>
      </c>
      <c r="P3344" s="47">
        <v>0</v>
      </c>
      <c r="Q3344" s="47">
        <v>0</v>
      </c>
      <c r="R3344" s="47">
        <v>0</v>
      </c>
      <c r="S3344" s="47">
        <v>495</v>
      </c>
      <c r="T3344" s="47">
        <v>445.5</v>
      </c>
      <c r="U3344" s="47">
        <v>445.5</v>
      </c>
      <c r="V3344" t="s">
        <v>71</v>
      </c>
      <c r="W3344" t="s">
        <v>72</v>
      </c>
      <c r="X3344"/>
      <c r="Y3344" t="s">
        <v>240</v>
      </c>
      <c r="Z3344" s="43" t="str">
        <f>Raw_data[[#This Row],[Month]]&amp;Raw_data[[#This Row],[Locations]]&amp;Raw_data[[#This Row],[Looker2]]</f>
        <v>45292Garden OaksRTC</v>
      </c>
      <c r="AA3344" s="44" t="str">
        <f>IFERROR(VLOOKUP(Raw_data[[#This Row],[Description]],'LU Table'!$A$1:$B$50,2,0),"")</f>
        <v>RTC</v>
      </c>
      <c r="AB3344" s="44" t="str">
        <f>TRIM(MID(Raw_data[[#This Row],[Location]],LEN("Positive Recovery- ")+1,LEN(Raw_data[[#This Row],[Location]])))</f>
        <v>Garden Oaks</v>
      </c>
      <c r="AC3344" s="45">
        <f t="shared" si="52"/>
        <v>45292</v>
      </c>
      <c r="AD3344" s="44" t="str">
        <f>VLOOKUP(Raw_data[[#This Row],[Locations]]&amp;Raw_data[[#This Row],[Looker2]],Category!A:E,5,0)</f>
        <v>Company Owned</v>
      </c>
      <c r="AE3344" s="44" t="str">
        <f>Raw_data[[#This Row],[Locations]]&amp;Raw_data[[#This Row],[Looker2]]</f>
        <v>Garden OaksRTC</v>
      </c>
    </row>
    <row r="3345" spans="1:31">
      <c r="A3345" s="15">
        <v>45323</v>
      </c>
      <c r="B3345" s="15">
        <v>45322</v>
      </c>
      <c r="C3345" t="s">
        <v>9</v>
      </c>
      <c r="D3345">
        <v>209828</v>
      </c>
      <c r="E3345" t="s">
        <v>1076</v>
      </c>
      <c r="F3345" t="s">
        <v>1077</v>
      </c>
      <c r="G3345" t="s">
        <v>1078</v>
      </c>
      <c r="H3345" t="s">
        <v>151</v>
      </c>
      <c r="I3345" t="s">
        <v>232</v>
      </c>
      <c r="J3345" t="s">
        <v>89</v>
      </c>
      <c r="K3345" t="s">
        <v>16</v>
      </c>
      <c r="L3345" t="s">
        <v>131</v>
      </c>
      <c r="M3345">
        <v>1</v>
      </c>
      <c r="N3345" s="47">
        <v>425</v>
      </c>
      <c r="O3345" s="47">
        <v>0</v>
      </c>
      <c r="P3345" s="47">
        <v>0</v>
      </c>
      <c r="Q3345" s="47">
        <v>0</v>
      </c>
      <c r="R3345" s="47">
        <v>0</v>
      </c>
      <c r="S3345" s="47">
        <v>425</v>
      </c>
      <c r="T3345" s="47">
        <v>382.5</v>
      </c>
      <c r="U3345" s="47">
        <v>382.5</v>
      </c>
      <c r="V3345" t="s">
        <v>71</v>
      </c>
      <c r="W3345" t="s">
        <v>72</v>
      </c>
      <c r="X3345"/>
      <c r="Y3345" t="s">
        <v>240</v>
      </c>
      <c r="Z3345" s="43" t="str">
        <f>Raw_data[[#This Row],[Month]]&amp;Raw_data[[#This Row],[Locations]]&amp;Raw_data[[#This Row],[Looker2]]</f>
        <v>45292Garden OaksRTC</v>
      </c>
      <c r="AA3345" s="44" t="str">
        <f>IFERROR(VLOOKUP(Raw_data[[#This Row],[Description]],'LU Table'!$A$1:$B$50,2,0),"")</f>
        <v>RTC</v>
      </c>
      <c r="AB3345" s="44" t="str">
        <f>TRIM(MID(Raw_data[[#This Row],[Location]],LEN("Positive Recovery- ")+1,LEN(Raw_data[[#This Row],[Location]])))</f>
        <v>Garden Oaks</v>
      </c>
      <c r="AC3345" s="45">
        <f t="shared" si="52"/>
        <v>45292</v>
      </c>
      <c r="AD3345" s="44" t="str">
        <f>VLOOKUP(Raw_data[[#This Row],[Locations]]&amp;Raw_data[[#This Row],[Looker2]],Category!A:E,5,0)</f>
        <v>Company Owned</v>
      </c>
      <c r="AE3345" s="44" t="str">
        <f>Raw_data[[#This Row],[Locations]]&amp;Raw_data[[#This Row],[Looker2]]</f>
        <v>Garden OaksRTC</v>
      </c>
    </row>
    <row r="3346" spans="1:31">
      <c r="A3346" s="15">
        <v>45323</v>
      </c>
      <c r="B3346" s="15">
        <v>45322</v>
      </c>
      <c r="C3346" t="s">
        <v>9</v>
      </c>
      <c r="D3346">
        <v>209829</v>
      </c>
      <c r="E3346" t="s">
        <v>691</v>
      </c>
      <c r="F3346" t="s">
        <v>314</v>
      </c>
      <c r="G3346" t="s">
        <v>692</v>
      </c>
      <c r="H3346" t="s">
        <v>627</v>
      </c>
      <c r="I3346" t="s">
        <v>232</v>
      </c>
      <c r="J3346" t="s">
        <v>94</v>
      </c>
      <c r="K3346" t="s">
        <v>107</v>
      </c>
      <c r="L3346" t="s">
        <v>130</v>
      </c>
      <c r="M3346">
        <v>1</v>
      </c>
      <c r="N3346" s="47">
        <v>495</v>
      </c>
      <c r="O3346" s="47">
        <v>0</v>
      </c>
      <c r="P3346" s="47">
        <v>0</v>
      </c>
      <c r="Q3346" s="47">
        <v>0</v>
      </c>
      <c r="R3346" s="47">
        <v>0</v>
      </c>
      <c r="S3346" s="47">
        <v>495</v>
      </c>
      <c r="T3346" s="47">
        <v>445.5</v>
      </c>
      <c r="U3346" s="47">
        <v>445.5</v>
      </c>
      <c r="V3346" t="s">
        <v>71</v>
      </c>
      <c r="W3346" t="s">
        <v>72</v>
      </c>
      <c r="X3346"/>
      <c r="Y3346" t="s">
        <v>240</v>
      </c>
      <c r="Z3346" s="43" t="str">
        <f>Raw_data[[#This Row],[Month]]&amp;Raw_data[[#This Row],[Locations]]&amp;Raw_data[[#This Row],[Looker2]]</f>
        <v>45292Dallas Ft WorthRTC</v>
      </c>
      <c r="AA3346" s="44" t="str">
        <f>IFERROR(VLOOKUP(Raw_data[[#This Row],[Description]],'LU Table'!$A$1:$B$50,2,0),"")</f>
        <v>RTC</v>
      </c>
      <c r="AB3346" s="44" t="str">
        <f>TRIM(MID(Raw_data[[#This Row],[Location]],LEN("Positive Recovery- ")+1,LEN(Raw_data[[#This Row],[Location]])))</f>
        <v>Dallas Ft Worth</v>
      </c>
      <c r="AC3346" s="45">
        <f t="shared" si="52"/>
        <v>45292</v>
      </c>
      <c r="AD3346" s="44" t="str">
        <f>VLOOKUP(Raw_data[[#This Row],[Locations]]&amp;Raw_data[[#This Row],[Looker2]],Category!A:E,5,0)</f>
        <v>Company Owned</v>
      </c>
      <c r="AE3346" s="44" t="str">
        <f>Raw_data[[#This Row],[Locations]]&amp;Raw_data[[#This Row],[Looker2]]</f>
        <v>Dallas Ft WorthRTC</v>
      </c>
    </row>
    <row r="3347" spans="1:31">
      <c r="A3347" s="15">
        <v>45323</v>
      </c>
      <c r="B3347" s="15">
        <v>45322</v>
      </c>
      <c r="C3347" t="s">
        <v>9</v>
      </c>
      <c r="D3347">
        <v>209830</v>
      </c>
      <c r="E3347" t="s">
        <v>1118</v>
      </c>
      <c r="F3347" t="s">
        <v>351</v>
      </c>
      <c r="G3347" t="s">
        <v>1119</v>
      </c>
      <c r="H3347" t="s">
        <v>164</v>
      </c>
      <c r="I3347" t="s">
        <v>232</v>
      </c>
      <c r="J3347" t="s">
        <v>88</v>
      </c>
      <c r="K3347" t="s">
        <v>16</v>
      </c>
      <c r="L3347" t="s">
        <v>130</v>
      </c>
      <c r="M3347">
        <v>1</v>
      </c>
      <c r="N3347" s="47">
        <v>400</v>
      </c>
      <c r="O3347" s="47">
        <v>0</v>
      </c>
      <c r="P3347" s="47">
        <v>0</v>
      </c>
      <c r="Q3347" s="47">
        <v>0</v>
      </c>
      <c r="R3347" s="47">
        <v>0</v>
      </c>
      <c r="S3347" s="47">
        <v>400</v>
      </c>
      <c r="T3347" s="47">
        <v>360</v>
      </c>
      <c r="U3347" s="47">
        <v>360</v>
      </c>
      <c r="V3347" t="s">
        <v>71</v>
      </c>
      <c r="W3347" t="s">
        <v>72</v>
      </c>
      <c r="X3347"/>
      <c r="Y3347" t="s">
        <v>240</v>
      </c>
      <c r="Z3347" s="43" t="str">
        <f>Raw_data[[#This Row],[Month]]&amp;Raw_data[[#This Row],[Locations]]&amp;Raw_data[[#This Row],[Looker2]]</f>
        <v>45292Garden OaksRTC</v>
      </c>
      <c r="AA3347" s="44" t="str">
        <f>IFERROR(VLOOKUP(Raw_data[[#This Row],[Description]],'LU Table'!$A$1:$B$50,2,0),"")</f>
        <v>RTC</v>
      </c>
      <c r="AB3347" s="44" t="str">
        <f>TRIM(MID(Raw_data[[#This Row],[Location]],LEN("Positive Recovery- ")+1,LEN(Raw_data[[#This Row],[Location]])))</f>
        <v>Garden Oaks</v>
      </c>
      <c r="AC3347" s="45">
        <f t="shared" si="52"/>
        <v>45292</v>
      </c>
      <c r="AD3347" s="44" t="str">
        <f>VLOOKUP(Raw_data[[#This Row],[Locations]]&amp;Raw_data[[#This Row],[Looker2]],Category!A:E,5,0)</f>
        <v>Company Owned</v>
      </c>
      <c r="AE3347" s="44" t="str">
        <f>Raw_data[[#This Row],[Locations]]&amp;Raw_data[[#This Row],[Looker2]]</f>
        <v>Garden OaksRTC</v>
      </c>
    </row>
    <row r="3348" spans="1:31">
      <c r="A3348" s="15">
        <v>45323</v>
      </c>
      <c r="B3348" s="15">
        <v>45322</v>
      </c>
      <c r="C3348" t="s">
        <v>9</v>
      </c>
      <c r="D3348">
        <v>209831</v>
      </c>
      <c r="E3348" t="s">
        <v>997</v>
      </c>
      <c r="F3348" t="s">
        <v>351</v>
      </c>
      <c r="G3348" t="s">
        <v>408</v>
      </c>
      <c r="H3348" t="s">
        <v>151</v>
      </c>
      <c r="I3348" t="s">
        <v>232</v>
      </c>
      <c r="J3348" t="s">
        <v>806</v>
      </c>
      <c r="K3348" t="s">
        <v>107</v>
      </c>
      <c r="L3348" t="s">
        <v>130</v>
      </c>
      <c r="M3348">
        <v>1</v>
      </c>
      <c r="N3348" s="47">
        <v>470</v>
      </c>
      <c r="O3348" s="47">
        <v>0</v>
      </c>
      <c r="P3348" s="47">
        <v>0</v>
      </c>
      <c r="Q3348" s="47">
        <v>0</v>
      </c>
      <c r="R3348" s="47">
        <v>0</v>
      </c>
      <c r="S3348" s="47">
        <v>470</v>
      </c>
      <c r="T3348" s="47">
        <v>423</v>
      </c>
      <c r="U3348" s="47">
        <v>423</v>
      </c>
      <c r="V3348" t="s">
        <v>71</v>
      </c>
      <c r="W3348" t="s">
        <v>72</v>
      </c>
      <c r="X3348"/>
      <c r="Y3348" t="s">
        <v>240</v>
      </c>
      <c r="Z3348" s="43" t="str">
        <f>Raw_data[[#This Row],[Month]]&amp;Raw_data[[#This Row],[Locations]]&amp;Raw_data[[#This Row],[Looker2]]</f>
        <v>45292Dallas Ft WorthRTC</v>
      </c>
      <c r="AA3348" s="44" t="str">
        <f>IFERROR(VLOOKUP(Raw_data[[#This Row],[Description]],'LU Table'!$A$1:$B$50,2,0),"")</f>
        <v>RTC</v>
      </c>
      <c r="AB3348" s="44" t="str">
        <f>TRIM(MID(Raw_data[[#This Row],[Location]],LEN("Positive Recovery- ")+1,LEN(Raw_data[[#This Row],[Location]])))</f>
        <v>Dallas Ft Worth</v>
      </c>
      <c r="AC3348" s="45">
        <f t="shared" si="52"/>
        <v>45292</v>
      </c>
      <c r="AD3348" s="44" t="str">
        <f>VLOOKUP(Raw_data[[#This Row],[Locations]]&amp;Raw_data[[#This Row],[Looker2]],Category!A:E,5,0)</f>
        <v>Company Owned</v>
      </c>
      <c r="AE3348" s="44" t="str">
        <f>Raw_data[[#This Row],[Locations]]&amp;Raw_data[[#This Row],[Looker2]]</f>
        <v>Dallas Ft WorthRTC</v>
      </c>
    </row>
    <row r="3349" spans="1:31">
      <c r="A3349" s="15">
        <v>45323</v>
      </c>
      <c r="B3349" s="15">
        <v>45322</v>
      </c>
      <c r="C3349" t="s">
        <v>9</v>
      </c>
      <c r="D3349">
        <v>209833</v>
      </c>
      <c r="E3349" t="s">
        <v>969</v>
      </c>
      <c r="F3349" t="s">
        <v>307</v>
      </c>
      <c r="G3349" t="s">
        <v>276</v>
      </c>
      <c r="H3349" t="s">
        <v>173</v>
      </c>
      <c r="I3349" t="s">
        <v>232</v>
      </c>
      <c r="J3349" t="s">
        <v>96</v>
      </c>
      <c r="K3349" t="s">
        <v>107</v>
      </c>
      <c r="L3349" t="s">
        <v>130</v>
      </c>
      <c r="M3349">
        <v>1</v>
      </c>
      <c r="N3349" s="47">
        <v>364</v>
      </c>
      <c r="O3349" s="47">
        <v>0</v>
      </c>
      <c r="P3349" s="47">
        <v>0</v>
      </c>
      <c r="Q3349" s="47">
        <v>0</v>
      </c>
      <c r="R3349" s="47">
        <v>0</v>
      </c>
      <c r="S3349" s="47">
        <v>364</v>
      </c>
      <c r="T3349" s="47">
        <v>327.60000000000002</v>
      </c>
      <c r="U3349" s="47">
        <v>327.60000000000002</v>
      </c>
      <c r="V3349" t="s">
        <v>71</v>
      </c>
      <c r="W3349" t="s">
        <v>72</v>
      </c>
      <c r="X3349"/>
      <c r="Y3349" t="s">
        <v>240</v>
      </c>
      <c r="Z3349" s="43" t="str">
        <f>Raw_data[[#This Row],[Month]]&amp;Raw_data[[#This Row],[Locations]]&amp;Raw_data[[#This Row],[Looker2]]</f>
        <v>45292Dallas Ft WorthRTC</v>
      </c>
      <c r="AA3349" s="44" t="str">
        <f>IFERROR(VLOOKUP(Raw_data[[#This Row],[Description]],'LU Table'!$A$1:$B$50,2,0),"")</f>
        <v>RTC</v>
      </c>
      <c r="AB3349" s="44" t="str">
        <f>TRIM(MID(Raw_data[[#This Row],[Location]],LEN("Positive Recovery- ")+1,LEN(Raw_data[[#This Row],[Location]])))</f>
        <v>Dallas Ft Worth</v>
      </c>
      <c r="AC3349" s="45">
        <f t="shared" si="52"/>
        <v>45292</v>
      </c>
      <c r="AD3349" s="44" t="str">
        <f>VLOOKUP(Raw_data[[#This Row],[Locations]]&amp;Raw_data[[#This Row],[Looker2]],Category!A:E,5,0)</f>
        <v>Company Owned</v>
      </c>
      <c r="AE3349" s="44" t="str">
        <f>Raw_data[[#This Row],[Locations]]&amp;Raw_data[[#This Row],[Looker2]]</f>
        <v>Dallas Ft WorthRTC</v>
      </c>
    </row>
    <row r="3350" spans="1:31">
      <c r="A3350" s="15">
        <v>45323</v>
      </c>
      <c r="B3350" s="15">
        <v>45322</v>
      </c>
      <c r="C3350" t="s">
        <v>9</v>
      </c>
      <c r="D3350">
        <v>209834</v>
      </c>
      <c r="E3350" t="s">
        <v>1079</v>
      </c>
      <c r="F3350" t="s">
        <v>1080</v>
      </c>
      <c r="G3350" t="s">
        <v>1081</v>
      </c>
      <c r="H3350" t="s">
        <v>154</v>
      </c>
      <c r="I3350" t="s">
        <v>232</v>
      </c>
      <c r="J3350" t="s">
        <v>93</v>
      </c>
      <c r="K3350" t="s">
        <v>107</v>
      </c>
      <c r="L3350" t="s">
        <v>131</v>
      </c>
      <c r="M3350">
        <v>1</v>
      </c>
      <c r="N3350" s="47">
        <v>530</v>
      </c>
      <c r="O3350" s="47">
        <v>0</v>
      </c>
      <c r="P3350" s="47">
        <v>0</v>
      </c>
      <c r="Q3350" s="47">
        <v>0</v>
      </c>
      <c r="R3350" s="47">
        <v>0</v>
      </c>
      <c r="S3350" s="47">
        <v>530</v>
      </c>
      <c r="T3350" s="47">
        <v>477</v>
      </c>
      <c r="U3350" s="47">
        <v>477</v>
      </c>
      <c r="V3350" t="s">
        <v>71</v>
      </c>
      <c r="W3350" t="s">
        <v>72</v>
      </c>
      <c r="X3350"/>
      <c r="Y3350" t="s">
        <v>240</v>
      </c>
      <c r="Z3350" s="43" t="str">
        <f>Raw_data[[#This Row],[Month]]&amp;Raw_data[[#This Row],[Locations]]&amp;Raw_data[[#This Row],[Looker2]]</f>
        <v>45292Dallas Ft WorthRTC</v>
      </c>
      <c r="AA3350" s="44" t="str">
        <f>IFERROR(VLOOKUP(Raw_data[[#This Row],[Description]],'LU Table'!$A$1:$B$50,2,0),"")</f>
        <v>RTC</v>
      </c>
      <c r="AB3350" s="44" t="str">
        <f>TRIM(MID(Raw_data[[#This Row],[Location]],LEN("Positive Recovery- ")+1,LEN(Raw_data[[#This Row],[Location]])))</f>
        <v>Dallas Ft Worth</v>
      </c>
      <c r="AC3350" s="45">
        <f t="shared" si="52"/>
        <v>45292</v>
      </c>
      <c r="AD3350" s="44" t="str">
        <f>VLOOKUP(Raw_data[[#This Row],[Locations]]&amp;Raw_data[[#This Row],[Looker2]],Category!A:E,5,0)</f>
        <v>Company Owned</v>
      </c>
      <c r="AE3350" s="44" t="str">
        <f>Raw_data[[#This Row],[Locations]]&amp;Raw_data[[#This Row],[Looker2]]</f>
        <v>Dallas Ft WorthRTC</v>
      </c>
    </row>
    <row r="3351" spans="1:31">
      <c r="A3351" s="15">
        <v>45323</v>
      </c>
      <c r="B3351" s="15">
        <v>45322</v>
      </c>
      <c r="C3351" t="s">
        <v>9</v>
      </c>
      <c r="D3351">
        <v>209835</v>
      </c>
      <c r="E3351" t="s">
        <v>695</v>
      </c>
      <c r="F3351" t="s">
        <v>1120</v>
      </c>
      <c r="G3351" t="s">
        <v>696</v>
      </c>
      <c r="H3351" t="s">
        <v>151</v>
      </c>
      <c r="I3351" t="s">
        <v>232</v>
      </c>
      <c r="J3351" t="s">
        <v>87</v>
      </c>
      <c r="K3351" t="s">
        <v>57</v>
      </c>
      <c r="L3351" t="s">
        <v>130</v>
      </c>
      <c r="M3351">
        <v>1</v>
      </c>
      <c r="N3351" s="47">
        <v>470</v>
      </c>
      <c r="O3351" s="47">
        <v>0</v>
      </c>
      <c r="P3351" s="47">
        <v>0</v>
      </c>
      <c r="Q3351" s="47">
        <v>0</v>
      </c>
      <c r="R3351" s="47">
        <v>0</v>
      </c>
      <c r="S3351" s="47">
        <v>470</v>
      </c>
      <c r="T3351" s="47">
        <v>423</v>
      </c>
      <c r="U3351" s="47">
        <v>423</v>
      </c>
      <c r="V3351" t="s">
        <v>71</v>
      </c>
      <c r="W3351" t="s">
        <v>72</v>
      </c>
      <c r="X3351"/>
      <c r="Y3351" t="s">
        <v>240</v>
      </c>
      <c r="Z3351" s="43" t="str">
        <f>Raw_data[[#This Row],[Month]]&amp;Raw_data[[#This Row],[Locations]]&amp;Raw_data[[#This Row],[Looker2]]</f>
        <v>45292Hill CountryRTC</v>
      </c>
      <c r="AA3351" s="44" t="str">
        <f>IFERROR(VLOOKUP(Raw_data[[#This Row],[Description]],'LU Table'!$A$1:$B$50,2,0),"")</f>
        <v>RTC</v>
      </c>
      <c r="AB3351" s="44" t="str">
        <f>TRIM(MID(Raw_data[[#This Row],[Location]],LEN("Positive Recovery- ")+1,LEN(Raw_data[[#This Row],[Location]])))</f>
        <v>Hill Country</v>
      </c>
      <c r="AC3351" s="45">
        <f t="shared" si="52"/>
        <v>45292</v>
      </c>
      <c r="AD3351" s="44" t="str">
        <f>VLOOKUP(Raw_data[[#This Row],[Locations]]&amp;Raw_data[[#This Row],[Looker2]],Category!A:E,5,0)</f>
        <v>Company Owned</v>
      </c>
      <c r="AE3351" s="44" t="str">
        <f>Raw_data[[#This Row],[Locations]]&amp;Raw_data[[#This Row],[Looker2]]</f>
        <v>Hill CountryRTC</v>
      </c>
    </row>
    <row r="3352" spans="1:31">
      <c r="A3352" s="15">
        <v>45323</v>
      </c>
      <c r="B3352" s="15">
        <v>45322</v>
      </c>
      <c r="C3352" t="s">
        <v>9</v>
      </c>
      <c r="D3352">
        <v>209836</v>
      </c>
      <c r="E3352" t="s">
        <v>1006</v>
      </c>
      <c r="F3352" t="s">
        <v>362</v>
      </c>
      <c r="G3352" t="s">
        <v>728</v>
      </c>
      <c r="H3352" t="s">
        <v>151</v>
      </c>
      <c r="I3352" t="s">
        <v>232</v>
      </c>
      <c r="J3352" t="s">
        <v>87</v>
      </c>
      <c r="K3352" t="s">
        <v>57</v>
      </c>
      <c r="L3352" t="s">
        <v>131</v>
      </c>
      <c r="M3352">
        <v>1</v>
      </c>
      <c r="N3352" s="47">
        <v>470</v>
      </c>
      <c r="O3352" s="47">
        <v>0</v>
      </c>
      <c r="P3352" s="47">
        <v>0</v>
      </c>
      <c r="Q3352" s="47">
        <v>0</v>
      </c>
      <c r="R3352" s="47">
        <v>0</v>
      </c>
      <c r="S3352" s="47">
        <v>470</v>
      </c>
      <c r="T3352" s="47">
        <v>423</v>
      </c>
      <c r="U3352" s="47">
        <v>423</v>
      </c>
      <c r="V3352" t="s">
        <v>71</v>
      </c>
      <c r="W3352" t="s">
        <v>72</v>
      </c>
      <c r="X3352"/>
      <c r="Y3352" t="s">
        <v>240</v>
      </c>
      <c r="Z3352" s="43" t="str">
        <f>Raw_data[[#This Row],[Month]]&amp;Raw_data[[#This Row],[Locations]]&amp;Raw_data[[#This Row],[Looker2]]</f>
        <v>45292Hill CountryRTC</v>
      </c>
      <c r="AA3352" s="44" t="str">
        <f>IFERROR(VLOOKUP(Raw_data[[#This Row],[Description]],'LU Table'!$A$1:$B$50,2,0),"")</f>
        <v>RTC</v>
      </c>
      <c r="AB3352" s="44" t="str">
        <f>TRIM(MID(Raw_data[[#This Row],[Location]],LEN("Positive Recovery- ")+1,LEN(Raw_data[[#This Row],[Location]])))</f>
        <v>Hill Country</v>
      </c>
      <c r="AC3352" s="45">
        <f t="shared" si="52"/>
        <v>45292</v>
      </c>
      <c r="AD3352" s="44" t="str">
        <f>VLOOKUP(Raw_data[[#This Row],[Locations]]&amp;Raw_data[[#This Row],[Looker2]],Category!A:E,5,0)</f>
        <v>Company Owned</v>
      </c>
      <c r="AE3352" s="44" t="str">
        <f>Raw_data[[#This Row],[Locations]]&amp;Raw_data[[#This Row],[Looker2]]</f>
        <v>Hill CountryRTC</v>
      </c>
    </row>
    <row r="3353" spans="1:31">
      <c r="A3353" s="15">
        <v>45323</v>
      </c>
      <c r="B3353" s="15">
        <v>45322</v>
      </c>
      <c r="C3353" t="s">
        <v>9</v>
      </c>
      <c r="D3353">
        <v>209837</v>
      </c>
      <c r="E3353" t="s">
        <v>1123</v>
      </c>
      <c r="F3353" t="s">
        <v>1124</v>
      </c>
      <c r="G3353" t="s">
        <v>632</v>
      </c>
      <c r="H3353" t="s">
        <v>151</v>
      </c>
      <c r="I3353" t="s">
        <v>232</v>
      </c>
      <c r="J3353" t="s">
        <v>17</v>
      </c>
      <c r="K3353" t="s">
        <v>16</v>
      </c>
      <c r="L3353" t="s">
        <v>131</v>
      </c>
      <c r="M3353">
        <v>1</v>
      </c>
      <c r="N3353" s="47">
        <v>400</v>
      </c>
      <c r="O3353" s="47">
        <v>0</v>
      </c>
      <c r="P3353" s="47">
        <v>0</v>
      </c>
      <c r="Q3353" s="47">
        <v>0</v>
      </c>
      <c r="R3353" s="47">
        <v>0</v>
      </c>
      <c r="S3353" s="47">
        <v>0</v>
      </c>
      <c r="T3353" s="47">
        <v>400</v>
      </c>
      <c r="U3353" s="47">
        <v>0</v>
      </c>
      <c r="V3353" t="s">
        <v>71</v>
      </c>
      <c r="W3353" t="s">
        <v>72</v>
      </c>
      <c r="X3353"/>
      <c r="Y3353" t="s">
        <v>240</v>
      </c>
      <c r="Z3353" s="43" t="str">
        <f>Raw_data[[#This Row],[Month]]&amp;Raw_data[[#This Row],[Locations]]&amp;Raw_data[[#This Row],[Looker2]]</f>
        <v>45292Garden OaksRTC</v>
      </c>
      <c r="AA3353" s="44" t="str">
        <f>IFERROR(VLOOKUP(Raw_data[[#This Row],[Description]],'LU Table'!$A$1:$B$50,2,0),"")</f>
        <v>RTC</v>
      </c>
      <c r="AB3353" s="44" t="str">
        <f>TRIM(MID(Raw_data[[#This Row],[Location]],LEN("Positive Recovery- ")+1,LEN(Raw_data[[#This Row],[Location]])))</f>
        <v>Garden Oaks</v>
      </c>
      <c r="AC3353" s="45">
        <f t="shared" si="52"/>
        <v>45292</v>
      </c>
      <c r="AD3353" s="44" t="str">
        <f>VLOOKUP(Raw_data[[#This Row],[Locations]]&amp;Raw_data[[#This Row],[Looker2]],Category!A:E,5,0)</f>
        <v>Company Owned</v>
      </c>
      <c r="AE3353" s="44" t="str">
        <f>Raw_data[[#This Row],[Locations]]&amp;Raw_data[[#This Row],[Looker2]]</f>
        <v>Garden OaksRTC</v>
      </c>
    </row>
    <row r="3354" spans="1:31">
      <c r="A3354" s="15">
        <v>45323</v>
      </c>
      <c r="B3354" s="15">
        <v>45322</v>
      </c>
      <c r="C3354" t="s">
        <v>9</v>
      </c>
      <c r="D3354">
        <v>209839</v>
      </c>
      <c r="E3354" t="s">
        <v>712</v>
      </c>
      <c r="F3354" t="s">
        <v>713</v>
      </c>
      <c r="G3354" t="s">
        <v>353</v>
      </c>
      <c r="H3354" t="s">
        <v>154</v>
      </c>
      <c r="I3354" t="s">
        <v>232</v>
      </c>
      <c r="J3354" t="s">
        <v>93</v>
      </c>
      <c r="K3354" t="s">
        <v>107</v>
      </c>
      <c r="L3354" t="s">
        <v>130</v>
      </c>
      <c r="M3354">
        <v>1</v>
      </c>
      <c r="N3354" s="47">
        <v>530</v>
      </c>
      <c r="O3354" s="47">
        <v>0</v>
      </c>
      <c r="P3354" s="47">
        <v>0</v>
      </c>
      <c r="Q3354" s="47">
        <v>0</v>
      </c>
      <c r="R3354" s="47">
        <v>0</v>
      </c>
      <c r="S3354" s="47">
        <v>0</v>
      </c>
      <c r="T3354" s="47">
        <v>477</v>
      </c>
      <c r="U3354" s="47">
        <v>-53</v>
      </c>
      <c r="V3354" t="s">
        <v>71</v>
      </c>
      <c r="W3354" t="s">
        <v>72</v>
      </c>
      <c r="X3354"/>
      <c r="Y3354" t="s">
        <v>240</v>
      </c>
      <c r="Z3354" s="43" t="str">
        <f>Raw_data[[#This Row],[Month]]&amp;Raw_data[[#This Row],[Locations]]&amp;Raw_data[[#This Row],[Looker2]]</f>
        <v>45292Dallas Ft WorthRTC</v>
      </c>
      <c r="AA3354" s="44" t="str">
        <f>IFERROR(VLOOKUP(Raw_data[[#This Row],[Description]],'LU Table'!$A$1:$B$50,2,0),"")</f>
        <v>RTC</v>
      </c>
      <c r="AB3354" s="44" t="str">
        <f>TRIM(MID(Raw_data[[#This Row],[Location]],LEN("Positive Recovery- ")+1,LEN(Raw_data[[#This Row],[Location]])))</f>
        <v>Dallas Ft Worth</v>
      </c>
      <c r="AC3354" s="45">
        <f t="shared" si="52"/>
        <v>45292</v>
      </c>
      <c r="AD3354" s="44" t="str">
        <f>VLOOKUP(Raw_data[[#This Row],[Locations]]&amp;Raw_data[[#This Row],[Looker2]],Category!A:E,5,0)</f>
        <v>Company Owned</v>
      </c>
      <c r="AE3354" s="44" t="str">
        <f>Raw_data[[#This Row],[Locations]]&amp;Raw_data[[#This Row],[Looker2]]</f>
        <v>Dallas Ft WorthRTC</v>
      </c>
    </row>
    <row r="3355" spans="1:31">
      <c r="A3355" s="15">
        <v>45323</v>
      </c>
      <c r="B3355" s="15">
        <v>45322</v>
      </c>
      <c r="C3355" t="s">
        <v>9</v>
      </c>
      <c r="D3355">
        <v>209840</v>
      </c>
      <c r="E3355" t="s">
        <v>759</v>
      </c>
      <c r="F3355" t="s">
        <v>760</v>
      </c>
      <c r="G3355" t="s">
        <v>761</v>
      </c>
      <c r="H3355" t="s">
        <v>151</v>
      </c>
      <c r="I3355" t="s">
        <v>232</v>
      </c>
      <c r="J3355" t="s">
        <v>931</v>
      </c>
      <c r="K3355" t="s">
        <v>107</v>
      </c>
      <c r="L3355" t="s">
        <v>130</v>
      </c>
      <c r="M3355">
        <v>1</v>
      </c>
      <c r="N3355" s="47">
        <v>520</v>
      </c>
      <c r="O3355" s="47">
        <v>0</v>
      </c>
      <c r="P3355" s="47">
        <v>0</v>
      </c>
      <c r="Q3355" s="47">
        <v>0</v>
      </c>
      <c r="R3355" s="47">
        <v>0</v>
      </c>
      <c r="S3355" s="47">
        <v>520</v>
      </c>
      <c r="T3355" s="47">
        <v>468</v>
      </c>
      <c r="U3355" s="47">
        <v>468</v>
      </c>
      <c r="V3355" t="s">
        <v>71</v>
      </c>
      <c r="W3355" t="s">
        <v>72</v>
      </c>
      <c r="X3355"/>
      <c r="Y3355" t="s">
        <v>240</v>
      </c>
      <c r="Z3355" s="43" t="str">
        <f>Raw_data[[#This Row],[Month]]&amp;Raw_data[[#This Row],[Locations]]&amp;Raw_data[[#This Row],[Looker2]]</f>
        <v>45292Dallas Ft WorthRTC</v>
      </c>
      <c r="AA3355" s="44" t="str">
        <f>IFERROR(VLOOKUP(Raw_data[[#This Row],[Description]],'LU Table'!$A$1:$B$50,2,0),"")</f>
        <v>RTC</v>
      </c>
      <c r="AB3355" s="44" t="str">
        <f>TRIM(MID(Raw_data[[#This Row],[Location]],LEN("Positive Recovery- ")+1,LEN(Raw_data[[#This Row],[Location]])))</f>
        <v>Dallas Ft Worth</v>
      </c>
      <c r="AC3355" s="45">
        <f t="shared" si="52"/>
        <v>45292</v>
      </c>
      <c r="AD3355" s="44" t="str">
        <f>VLOOKUP(Raw_data[[#This Row],[Locations]]&amp;Raw_data[[#This Row],[Looker2]],Category!A:E,5,0)</f>
        <v>Company Owned</v>
      </c>
      <c r="AE3355" s="44" t="str">
        <f>Raw_data[[#This Row],[Locations]]&amp;Raw_data[[#This Row],[Looker2]]</f>
        <v>Dallas Ft WorthRTC</v>
      </c>
    </row>
    <row r="3356" spans="1:31">
      <c r="A3356" s="15">
        <v>45323</v>
      </c>
      <c r="B3356" s="15">
        <v>45322</v>
      </c>
      <c r="C3356" t="s">
        <v>9</v>
      </c>
      <c r="D3356">
        <v>209841</v>
      </c>
      <c r="E3356" t="s">
        <v>1194</v>
      </c>
      <c r="F3356" t="s">
        <v>332</v>
      </c>
      <c r="G3356" t="s">
        <v>1195</v>
      </c>
      <c r="H3356" t="s">
        <v>155</v>
      </c>
      <c r="I3356" t="s">
        <v>232</v>
      </c>
      <c r="J3356" t="s">
        <v>94</v>
      </c>
      <c r="K3356" t="s">
        <v>16</v>
      </c>
      <c r="L3356" t="s">
        <v>130</v>
      </c>
      <c r="M3356">
        <v>1</v>
      </c>
      <c r="N3356" s="47">
        <v>610</v>
      </c>
      <c r="O3356" s="47">
        <v>0</v>
      </c>
      <c r="P3356" s="47">
        <v>0</v>
      </c>
      <c r="Q3356" s="47">
        <v>0</v>
      </c>
      <c r="R3356" s="47">
        <v>0</v>
      </c>
      <c r="S3356" s="47">
        <v>610</v>
      </c>
      <c r="T3356" s="47">
        <v>549</v>
      </c>
      <c r="U3356" s="47">
        <v>549</v>
      </c>
      <c r="V3356" t="s">
        <v>71</v>
      </c>
      <c r="W3356" t="s">
        <v>72</v>
      </c>
      <c r="X3356"/>
      <c r="Y3356" t="s">
        <v>240</v>
      </c>
      <c r="Z3356" s="43" t="str">
        <f>Raw_data[[#This Row],[Month]]&amp;Raw_data[[#This Row],[Locations]]&amp;Raw_data[[#This Row],[Looker2]]</f>
        <v>45292Garden OaksDetox</v>
      </c>
      <c r="AA3356" s="44" t="str">
        <f>IFERROR(VLOOKUP(Raw_data[[#This Row],[Description]],'LU Table'!$A$1:$B$50,2,0),"")</f>
        <v>Detox</v>
      </c>
      <c r="AB3356" s="44" t="str">
        <f>TRIM(MID(Raw_data[[#This Row],[Location]],LEN("Positive Recovery- ")+1,LEN(Raw_data[[#This Row],[Location]])))</f>
        <v>Garden Oaks</v>
      </c>
      <c r="AC3356" s="45">
        <f t="shared" si="52"/>
        <v>45292</v>
      </c>
      <c r="AD3356" s="44" t="str">
        <f>VLOOKUP(Raw_data[[#This Row],[Locations]]&amp;Raw_data[[#This Row],[Looker2]],Category!A:E,5,0)</f>
        <v>Company Owned</v>
      </c>
      <c r="AE3356" s="44" t="str">
        <f>Raw_data[[#This Row],[Locations]]&amp;Raw_data[[#This Row],[Looker2]]</f>
        <v>Garden OaksDetox</v>
      </c>
    </row>
    <row r="3357" spans="1:31">
      <c r="A3357" s="15">
        <v>45323</v>
      </c>
      <c r="B3357" s="15">
        <v>45322</v>
      </c>
      <c r="C3357" t="s">
        <v>9</v>
      </c>
      <c r="D3357">
        <v>209842</v>
      </c>
      <c r="E3357" t="s">
        <v>1226</v>
      </c>
      <c r="F3357" t="s">
        <v>306</v>
      </c>
      <c r="G3357" t="s">
        <v>416</v>
      </c>
      <c r="H3357" t="s">
        <v>175</v>
      </c>
      <c r="I3357" t="s">
        <v>232</v>
      </c>
      <c r="J3357" t="s">
        <v>90</v>
      </c>
      <c r="K3357" t="s">
        <v>16</v>
      </c>
      <c r="L3357" t="s">
        <v>130</v>
      </c>
      <c r="M3357">
        <v>1</v>
      </c>
      <c r="N3357" s="47">
        <v>775</v>
      </c>
      <c r="O3357" s="47">
        <v>0</v>
      </c>
      <c r="P3357" s="47">
        <v>0</v>
      </c>
      <c r="Q3357" s="47">
        <v>0</v>
      </c>
      <c r="R3357" s="47">
        <v>0</v>
      </c>
      <c r="S3357" s="47">
        <v>775</v>
      </c>
      <c r="T3357" s="47">
        <v>697.5</v>
      </c>
      <c r="U3357" s="47">
        <v>697.5</v>
      </c>
      <c r="V3357" t="s">
        <v>71</v>
      </c>
      <c r="W3357" t="s">
        <v>72</v>
      </c>
      <c r="X3357"/>
      <c r="Y3357" t="s">
        <v>240</v>
      </c>
      <c r="Z3357" s="43" t="str">
        <f>Raw_data[[#This Row],[Month]]&amp;Raw_data[[#This Row],[Locations]]&amp;Raw_data[[#This Row],[Looker2]]</f>
        <v>45292Garden OaksDetox</v>
      </c>
      <c r="AA3357" s="44" t="str">
        <f>IFERROR(VLOOKUP(Raw_data[[#This Row],[Description]],'LU Table'!$A$1:$B$50,2,0),"")</f>
        <v>Detox</v>
      </c>
      <c r="AB3357" s="44" t="str">
        <f>TRIM(MID(Raw_data[[#This Row],[Location]],LEN("Positive Recovery- ")+1,LEN(Raw_data[[#This Row],[Location]])))</f>
        <v>Garden Oaks</v>
      </c>
      <c r="AC3357" s="45">
        <f t="shared" si="52"/>
        <v>45292</v>
      </c>
      <c r="AD3357" s="44" t="str">
        <f>VLOOKUP(Raw_data[[#This Row],[Locations]]&amp;Raw_data[[#This Row],[Looker2]],Category!A:E,5,0)</f>
        <v>Company Owned</v>
      </c>
      <c r="AE3357" s="44" t="str">
        <f>Raw_data[[#This Row],[Locations]]&amp;Raw_data[[#This Row],[Looker2]]</f>
        <v>Garden OaksDetox</v>
      </c>
    </row>
    <row r="3358" spans="1:31">
      <c r="A3358" s="15">
        <v>45323</v>
      </c>
      <c r="B3358" s="15">
        <v>45322</v>
      </c>
      <c r="C3358" t="s">
        <v>9</v>
      </c>
      <c r="D3358">
        <v>209843</v>
      </c>
      <c r="E3358" t="s">
        <v>1227</v>
      </c>
      <c r="F3358" t="s">
        <v>266</v>
      </c>
      <c r="G3358" t="s">
        <v>347</v>
      </c>
      <c r="H3358" t="s">
        <v>155</v>
      </c>
      <c r="I3358" t="s">
        <v>232</v>
      </c>
      <c r="J3358" t="s">
        <v>88</v>
      </c>
      <c r="K3358" t="s">
        <v>16</v>
      </c>
      <c r="L3358" t="s">
        <v>130</v>
      </c>
      <c r="M3358">
        <v>1</v>
      </c>
      <c r="N3358" s="47">
        <v>700</v>
      </c>
      <c r="O3358" s="47">
        <v>0</v>
      </c>
      <c r="P3358" s="47">
        <v>0</v>
      </c>
      <c r="Q3358" s="47">
        <v>0</v>
      </c>
      <c r="R3358" s="47">
        <v>0</v>
      </c>
      <c r="S3358" s="47">
        <v>700</v>
      </c>
      <c r="T3358" s="47">
        <v>630</v>
      </c>
      <c r="U3358" s="47">
        <v>630</v>
      </c>
      <c r="V3358" t="s">
        <v>71</v>
      </c>
      <c r="W3358" t="s">
        <v>72</v>
      </c>
      <c r="X3358"/>
      <c r="Y3358" t="s">
        <v>240</v>
      </c>
      <c r="Z3358" s="43" t="str">
        <f>Raw_data[[#This Row],[Month]]&amp;Raw_data[[#This Row],[Locations]]&amp;Raw_data[[#This Row],[Looker2]]</f>
        <v>45292Garden OaksDetox</v>
      </c>
      <c r="AA3358" s="44" t="str">
        <f>IFERROR(VLOOKUP(Raw_data[[#This Row],[Description]],'LU Table'!$A$1:$B$50,2,0),"")</f>
        <v>Detox</v>
      </c>
      <c r="AB3358" s="44" t="str">
        <f>TRIM(MID(Raw_data[[#This Row],[Location]],LEN("Positive Recovery- ")+1,LEN(Raw_data[[#This Row],[Location]])))</f>
        <v>Garden Oaks</v>
      </c>
      <c r="AC3358" s="45">
        <f t="shared" si="52"/>
        <v>45292</v>
      </c>
      <c r="AD3358" s="44" t="str">
        <f>VLOOKUP(Raw_data[[#This Row],[Locations]]&amp;Raw_data[[#This Row],[Looker2]],Category!A:E,5,0)</f>
        <v>Company Owned</v>
      </c>
      <c r="AE3358" s="44" t="str">
        <f>Raw_data[[#This Row],[Locations]]&amp;Raw_data[[#This Row],[Looker2]]</f>
        <v>Garden OaksDetox</v>
      </c>
    </row>
    <row r="3359" spans="1:31">
      <c r="A3359" s="15">
        <v>45323</v>
      </c>
      <c r="B3359" s="15">
        <v>45322</v>
      </c>
      <c r="C3359" t="s">
        <v>9</v>
      </c>
      <c r="D3359">
        <v>209844</v>
      </c>
      <c r="E3359" t="s">
        <v>1228</v>
      </c>
      <c r="F3359" t="s">
        <v>1229</v>
      </c>
      <c r="G3359" t="s">
        <v>1230</v>
      </c>
      <c r="H3359" t="s">
        <v>155</v>
      </c>
      <c r="I3359" t="s">
        <v>232</v>
      </c>
      <c r="J3359" t="s">
        <v>88</v>
      </c>
      <c r="K3359" t="s">
        <v>16</v>
      </c>
      <c r="L3359" t="s">
        <v>130</v>
      </c>
      <c r="M3359">
        <v>1</v>
      </c>
      <c r="N3359" s="47">
        <v>700</v>
      </c>
      <c r="O3359" s="47">
        <v>0</v>
      </c>
      <c r="P3359" s="47">
        <v>0</v>
      </c>
      <c r="Q3359" s="47">
        <v>0</v>
      </c>
      <c r="R3359" s="47">
        <v>0</v>
      </c>
      <c r="S3359" s="47">
        <v>700</v>
      </c>
      <c r="T3359" s="47">
        <v>630</v>
      </c>
      <c r="U3359" s="47">
        <v>630</v>
      </c>
      <c r="V3359" t="s">
        <v>71</v>
      </c>
      <c r="W3359" t="s">
        <v>72</v>
      </c>
      <c r="X3359"/>
      <c r="Y3359" t="s">
        <v>240</v>
      </c>
      <c r="Z3359" s="43" t="str">
        <f>Raw_data[[#This Row],[Month]]&amp;Raw_data[[#This Row],[Locations]]&amp;Raw_data[[#This Row],[Looker2]]</f>
        <v>45292Garden OaksDetox</v>
      </c>
      <c r="AA3359" s="44" t="str">
        <f>IFERROR(VLOOKUP(Raw_data[[#This Row],[Description]],'LU Table'!$A$1:$B$50,2,0),"")</f>
        <v>Detox</v>
      </c>
      <c r="AB3359" s="44" t="str">
        <f>TRIM(MID(Raw_data[[#This Row],[Location]],LEN("Positive Recovery- ")+1,LEN(Raw_data[[#This Row],[Location]])))</f>
        <v>Garden Oaks</v>
      </c>
      <c r="AC3359" s="45">
        <f t="shared" ref="AC3359:AC3422" si="53">B3359-DAY(B3359)+1</f>
        <v>45292</v>
      </c>
      <c r="AD3359" s="44" t="str">
        <f>VLOOKUP(Raw_data[[#This Row],[Locations]]&amp;Raw_data[[#This Row],[Looker2]],Category!A:E,5,0)</f>
        <v>Company Owned</v>
      </c>
      <c r="AE3359" s="44" t="str">
        <f>Raw_data[[#This Row],[Locations]]&amp;Raw_data[[#This Row],[Looker2]]</f>
        <v>Garden OaksDetox</v>
      </c>
    </row>
    <row r="3360" spans="1:31">
      <c r="A3360" s="15">
        <v>45323</v>
      </c>
      <c r="B3360" s="15">
        <v>45322</v>
      </c>
      <c r="C3360" t="s">
        <v>9</v>
      </c>
      <c r="D3360">
        <v>210051</v>
      </c>
      <c r="E3360" t="s">
        <v>1231</v>
      </c>
      <c r="F3360" t="s">
        <v>1232</v>
      </c>
      <c r="G3360" t="s">
        <v>1233</v>
      </c>
      <c r="H3360" t="s">
        <v>167</v>
      </c>
      <c r="I3360" t="s">
        <v>232</v>
      </c>
      <c r="J3360" t="s">
        <v>236</v>
      </c>
      <c r="K3360" t="s">
        <v>22</v>
      </c>
      <c r="L3360" t="s">
        <v>129</v>
      </c>
      <c r="M3360">
        <v>1</v>
      </c>
      <c r="N3360" s="47">
        <v>320</v>
      </c>
      <c r="O3360" s="47">
        <v>0</v>
      </c>
      <c r="P3360" s="47">
        <v>0</v>
      </c>
      <c r="Q3360" s="47">
        <v>0</v>
      </c>
      <c r="R3360" s="47">
        <v>0</v>
      </c>
      <c r="S3360" s="47">
        <v>320</v>
      </c>
      <c r="T3360" s="47">
        <v>288</v>
      </c>
      <c r="U3360" s="47">
        <v>288</v>
      </c>
      <c r="V3360" t="s">
        <v>71</v>
      </c>
      <c r="W3360" t="s">
        <v>72</v>
      </c>
      <c r="X3360"/>
      <c r="Y3360" t="s">
        <v>240</v>
      </c>
      <c r="Z3360" s="43" t="str">
        <f>Raw_data[[#This Row],[Month]]&amp;Raw_data[[#This Row],[Locations]]&amp;Raw_data[[#This Row],[Looker2]]</f>
        <v>45292AustinPHP</v>
      </c>
      <c r="AA3360" s="44" t="str">
        <f>IFERROR(VLOOKUP(Raw_data[[#This Row],[Description]],'LU Table'!$A$1:$B$50,2,0),"")</f>
        <v>PHP</v>
      </c>
      <c r="AB3360" s="44" t="str">
        <f>TRIM(MID(Raw_data[[#This Row],[Location]],LEN("Positive Recovery- ")+1,LEN(Raw_data[[#This Row],[Location]])))</f>
        <v>Austin</v>
      </c>
      <c r="AC3360" s="45">
        <f t="shared" si="53"/>
        <v>45292</v>
      </c>
      <c r="AD3360" s="44" t="str">
        <f>VLOOKUP(Raw_data[[#This Row],[Locations]]&amp;Raw_data[[#This Row],[Looker2]],Category!A:E,5,0)</f>
        <v>Affiliate</v>
      </c>
      <c r="AE3360" s="44" t="str">
        <f>Raw_data[[#This Row],[Locations]]&amp;Raw_data[[#This Row],[Looker2]]</f>
        <v>AustinPHP</v>
      </c>
    </row>
    <row r="3361" spans="1:31">
      <c r="A3361" s="15">
        <v>45323</v>
      </c>
      <c r="B3361" s="15">
        <v>45322</v>
      </c>
      <c r="C3361" t="s">
        <v>9</v>
      </c>
      <c r="D3361">
        <v>210052</v>
      </c>
      <c r="E3361" t="s">
        <v>1114</v>
      </c>
      <c r="F3361" t="s">
        <v>605</v>
      </c>
      <c r="G3361" t="s">
        <v>1115</v>
      </c>
      <c r="H3361" t="s">
        <v>159</v>
      </c>
      <c r="I3361" t="s">
        <v>232</v>
      </c>
      <c r="J3361" t="s">
        <v>17</v>
      </c>
      <c r="K3361" t="s">
        <v>22</v>
      </c>
      <c r="L3361" t="s">
        <v>128</v>
      </c>
      <c r="M3361">
        <v>1</v>
      </c>
      <c r="N3361" s="47">
        <v>225</v>
      </c>
      <c r="O3361" s="47">
        <v>0</v>
      </c>
      <c r="P3361" s="47">
        <v>0</v>
      </c>
      <c r="Q3361" s="47">
        <v>0</v>
      </c>
      <c r="R3361" s="47">
        <v>0</v>
      </c>
      <c r="S3361" s="47">
        <v>225</v>
      </c>
      <c r="T3361" s="47">
        <v>225</v>
      </c>
      <c r="U3361" s="47">
        <v>225</v>
      </c>
      <c r="V3361" t="s">
        <v>71</v>
      </c>
      <c r="W3361" t="s">
        <v>72</v>
      </c>
      <c r="X3361"/>
      <c r="Y3361" t="s">
        <v>240</v>
      </c>
      <c r="Z3361" s="43" t="str">
        <f>Raw_data[[#This Row],[Month]]&amp;Raw_data[[#This Row],[Locations]]&amp;Raw_data[[#This Row],[Looker2]]</f>
        <v>45292AustinIOP</v>
      </c>
      <c r="AA3361" s="44" t="str">
        <f>IFERROR(VLOOKUP(Raw_data[[#This Row],[Description]],'LU Table'!$A$1:$B$50,2,0),"")</f>
        <v>IOP</v>
      </c>
      <c r="AB3361" s="44" t="str">
        <f>TRIM(MID(Raw_data[[#This Row],[Location]],LEN("Positive Recovery- ")+1,LEN(Raw_data[[#This Row],[Location]])))</f>
        <v>Austin</v>
      </c>
      <c r="AC3361" s="45">
        <f t="shared" si="53"/>
        <v>45292</v>
      </c>
      <c r="AD3361" s="44" t="str">
        <f>VLOOKUP(Raw_data[[#This Row],[Locations]]&amp;Raw_data[[#This Row],[Looker2]],Category!A:E,5,0)</f>
        <v>Affiliate</v>
      </c>
      <c r="AE3361" s="44" t="str">
        <f>Raw_data[[#This Row],[Locations]]&amp;Raw_data[[#This Row],[Looker2]]</f>
        <v>AustinIOP</v>
      </c>
    </row>
    <row r="3362" spans="1:31">
      <c r="A3362" s="15">
        <v>45323</v>
      </c>
      <c r="B3362" s="15">
        <v>45322</v>
      </c>
      <c r="C3362" t="s">
        <v>9</v>
      </c>
      <c r="D3362">
        <v>210053</v>
      </c>
      <c r="E3362" t="s">
        <v>947</v>
      </c>
      <c r="F3362" t="s">
        <v>267</v>
      </c>
      <c r="G3362" t="s">
        <v>948</v>
      </c>
      <c r="H3362" t="s">
        <v>158</v>
      </c>
      <c r="I3362" t="s">
        <v>232</v>
      </c>
      <c r="J3362" t="s">
        <v>88</v>
      </c>
      <c r="K3362" t="s">
        <v>22</v>
      </c>
      <c r="L3362" t="s">
        <v>128</v>
      </c>
      <c r="M3362">
        <v>1</v>
      </c>
      <c r="N3362" s="47">
        <v>250</v>
      </c>
      <c r="O3362" s="47">
        <v>0</v>
      </c>
      <c r="P3362" s="47">
        <v>0</v>
      </c>
      <c r="Q3362" s="47">
        <v>0</v>
      </c>
      <c r="R3362" s="47">
        <v>0</v>
      </c>
      <c r="S3362" s="47">
        <v>250</v>
      </c>
      <c r="T3362" s="47">
        <v>225</v>
      </c>
      <c r="U3362" s="47">
        <v>225</v>
      </c>
      <c r="V3362" t="s">
        <v>71</v>
      </c>
      <c r="W3362" t="s">
        <v>72</v>
      </c>
      <c r="X3362"/>
      <c r="Y3362" t="s">
        <v>240</v>
      </c>
      <c r="Z3362" s="43" t="str">
        <f>Raw_data[[#This Row],[Month]]&amp;Raw_data[[#This Row],[Locations]]&amp;Raw_data[[#This Row],[Looker2]]</f>
        <v>45292AustinIOP</v>
      </c>
      <c r="AA3362" s="44" t="str">
        <f>IFERROR(VLOOKUP(Raw_data[[#This Row],[Description]],'LU Table'!$A$1:$B$50,2,0),"")</f>
        <v>IOP</v>
      </c>
      <c r="AB3362" s="44" t="str">
        <f>TRIM(MID(Raw_data[[#This Row],[Location]],LEN("Positive Recovery- ")+1,LEN(Raw_data[[#This Row],[Location]])))</f>
        <v>Austin</v>
      </c>
      <c r="AC3362" s="45">
        <f t="shared" si="53"/>
        <v>45292</v>
      </c>
      <c r="AD3362" s="44" t="str">
        <f>VLOOKUP(Raw_data[[#This Row],[Locations]]&amp;Raw_data[[#This Row],[Looker2]],Category!A:E,5,0)</f>
        <v>Affiliate</v>
      </c>
      <c r="AE3362" s="44" t="str">
        <f>Raw_data[[#This Row],[Locations]]&amp;Raw_data[[#This Row],[Looker2]]</f>
        <v>AustinIOP</v>
      </c>
    </row>
    <row r="3363" spans="1:31">
      <c r="A3363" s="15">
        <v>45323</v>
      </c>
      <c r="B3363" s="15">
        <v>45322</v>
      </c>
      <c r="C3363" t="s">
        <v>9</v>
      </c>
      <c r="D3363">
        <v>210054</v>
      </c>
      <c r="E3363" t="s">
        <v>943</v>
      </c>
      <c r="F3363" t="s">
        <v>305</v>
      </c>
      <c r="G3363" t="s">
        <v>944</v>
      </c>
      <c r="H3363" t="s">
        <v>159</v>
      </c>
      <c r="I3363" t="s">
        <v>232</v>
      </c>
      <c r="J3363" t="s">
        <v>17</v>
      </c>
      <c r="K3363" t="s">
        <v>22</v>
      </c>
      <c r="L3363" t="s">
        <v>128</v>
      </c>
      <c r="M3363">
        <v>1</v>
      </c>
      <c r="N3363" s="47">
        <v>225</v>
      </c>
      <c r="O3363" s="47">
        <v>0</v>
      </c>
      <c r="P3363" s="47">
        <v>0</v>
      </c>
      <c r="Q3363" s="47">
        <v>0</v>
      </c>
      <c r="R3363" s="47">
        <v>0</v>
      </c>
      <c r="S3363" s="47">
        <v>225</v>
      </c>
      <c r="T3363" s="47">
        <v>225</v>
      </c>
      <c r="U3363" s="47">
        <v>225</v>
      </c>
      <c r="V3363" t="s">
        <v>71</v>
      </c>
      <c r="W3363" t="s">
        <v>72</v>
      </c>
      <c r="X3363"/>
      <c r="Y3363" t="s">
        <v>240</v>
      </c>
      <c r="Z3363" s="43" t="str">
        <f>Raw_data[[#This Row],[Month]]&amp;Raw_data[[#This Row],[Locations]]&amp;Raw_data[[#This Row],[Looker2]]</f>
        <v>45292AustinIOP</v>
      </c>
      <c r="AA3363" s="44" t="str">
        <f>IFERROR(VLOOKUP(Raw_data[[#This Row],[Description]],'LU Table'!$A$1:$B$50,2,0),"")</f>
        <v>IOP</v>
      </c>
      <c r="AB3363" s="44" t="str">
        <f>TRIM(MID(Raw_data[[#This Row],[Location]],LEN("Positive Recovery- ")+1,LEN(Raw_data[[#This Row],[Location]])))</f>
        <v>Austin</v>
      </c>
      <c r="AC3363" s="45">
        <f t="shared" si="53"/>
        <v>45292</v>
      </c>
      <c r="AD3363" s="44" t="str">
        <f>VLOOKUP(Raw_data[[#This Row],[Locations]]&amp;Raw_data[[#This Row],[Looker2]],Category!A:E,5,0)</f>
        <v>Affiliate</v>
      </c>
      <c r="AE3363" s="44" t="str">
        <f>Raw_data[[#This Row],[Locations]]&amp;Raw_data[[#This Row],[Looker2]]</f>
        <v>AustinIOP</v>
      </c>
    </row>
    <row r="3364" spans="1:31">
      <c r="A3364" s="15">
        <v>45323</v>
      </c>
      <c r="B3364" s="15">
        <v>45322</v>
      </c>
      <c r="C3364" t="s">
        <v>9</v>
      </c>
      <c r="D3364">
        <v>210055</v>
      </c>
      <c r="E3364" t="s">
        <v>801</v>
      </c>
      <c r="F3364" t="s">
        <v>302</v>
      </c>
      <c r="G3364" t="s">
        <v>802</v>
      </c>
      <c r="H3364" t="s">
        <v>159</v>
      </c>
      <c r="I3364"/>
      <c r="J3364" t="s">
        <v>17</v>
      </c>
      <c r="K3364" t="s">
        <v>75</v>
      </c>
      <c r="L3364" t="s">
        <v>128</v>
      </c>
      <c r="M3364">
        <v>1</v>
      </c>
      <c r="N3364" s="47">
        <v>125</v>
      </c>
      <c r="O3364" s="47">
        <v>0</v>
      </c>
      <c r="P3364" s="47">
        <v>0</v>
      </c>
      <c r="Q3364" s="47">
        <v>0</v>
      </c>
      <c r="R3364" s="47">
        <v>0</v>
      </c>
      <c r="S3364" s="47">
        <v>125</v>
      </c>
      <c r="T3364" s="47">
        <v>125</v>
      </c>
      <c r="U3364" s="47">
        <v>125</v>
      </c>
      <c r="V3364" t="s">
        <v>71</v>
      </c>
      <c r="W3364" t="s">
        <v>72</v>
      </c>
      <c r="X3364"/>
      <c r="Y3364" t="s">
        <v>240</v>
      </c>
      <c r="Z3364" s="43" t="str">
        <f>Raw_data[[#This Row],[Month]]&amp;Raw_data[[#This Row],[Locations]]&amp;Raw_data[[#This Row],[Looker2]]</f>
        <v>45292The WoodlandsIOP</v>
      </c>
      <c r="AA3364" s="44" t="str">
        <f>IFERROR(VLOOKUP(Raw_data[[#This Row],[Description]],'LU Table'!$A$1:$B$50,2,0),"")</f>
        <v>IOP</v>
      </c>
      <c r="AB3364" s="44" t="str">
        <f>TRIM(MID(Raw_data[[#This Row],[Location]],LEN("Positive Recovery- ")+1,LEN(Raw_data[[#This Row],[Location]])))</f>
        <v>The Woodlands</v>
      </c>
      <c r="AC3364" s="45">
        <f t="shared" si="53"/>
        <v>45292</v>
      </c>
      <c r="AD3364" s="44" t="str">
        <f>VLOOKUP(Raw_data[[#This Row],[Locations]]&amp;Raw_data[[#This Row],[Looker2]],Category!A:E,5,0)</f>
        <v>Affiliate</v>
      </c>
      <c r="AE3364" s="44" t="str">
        <f>Raw_data[[#This Row],[Locations]]&amp;Raw_data[[#This Row],[Looker2]]</f>
        <v>The WoodlandsIOP</v>
      </c>
    </row>
    <row r="3365" spans="1:31">
      <c r="A3365" s="15">
        <v>45323</v>
      </c>
      <c r="B3365" s="15">
        <v>45322</v>
      </c>
      <c r="C3365" t="s">
        <v>9</v>
      </c>
      <c r="D3365">
        <v>210056</v>
      </c>
      <c r="E3365" t="s">
        <v>119</v>
      </c>
      <c r="F3365" t="s">
        <v>418</v>
      </c>
      <c r="G3365" t="s">
        <v>419</v>
      </c>
      <c r="H3365" t="s">
        <v>157</v>
      </c>
      <c r="I3365" t="s">
        <v>232</v>
      </c>
      <c r="J3365" t="s">
        <v>89</v>
      </c>
      <c r="K3365" t="s">
        <v>75</v>
      </c>
      <c r="L3365" t="s">
        <v>129</v>
      </c>
      <c r="M3365">
        <v>1</v>
      </c>
      <c r="N3365" s="47">
        <v>365</v>
      </c>
      <c r="O3365" s="47">
        <v>0</v>
      </c>
      <c r="P3365" s="47">
        <v>0</v>
      </c>
      <c r="Q3365" s="47">
        <v>0</v>
      </c>
      <c r="R3365" s="47">
        <v>0</v>
      </c>
      <c r="S3365" s="47">
        <v>365</v>
      </c>
      <c r="T3365" s="47">
        <v>328.5</v>
      </c>
      <c r="U3365" s="47">
        <v>328.5</v>
      </c>
      <c r="V3365" t="s">
        <v>71</v>
      </c>
      <c r="W3365" t="s">
        <v>72</v>
      </c>
      <c r="X3365"/>
      <c r="Y3365" t="s">
        <v>240</v>
      </c>
      <c r="Z3365" s="43" t="str">
        <f>Raw_data[[#This Row],[Month]]&amp;Raw_data[[#This Row],[Locations]]&amp;Raw_data[[#This Row],[Looker2]]</f>
        <v>45292The WoodlandsPHP</v>
      </c>
      <c r="AA3365" s="44" t="str">
        <f>IFERROR(VLOOKUP(Raw_data[[#This Row],[Description]],'LU Table'!$A$1:$B$50,2,0),"")</f>
        <v>PHP</v>
      </c>
      <c r="AB3365" s="44" t="str">
        <f>TRIM(MID(Raw_data[[#This Row],[Location]],LEN("Positive Recovery- ")+1,LEN(Raw_data[[#This Row],[Location]])))</f>
        <v>The Woodlands</v>
      </c>
      <c r="AC3365" s="45">
        <f t="shared" si="53"/>
        <v>45292</v>
      </c>
      <c r="AD3365" s="44" t="str">
        <f>VLOOKUP(Raw_data[[#This Row],[Locations]]&amp;Raw_data[[#This Row],[Looker2]],Category!A:E,5,0)</f>
        <v>Affiliate</v>
      </c>
      <c r="AE3365" s="44" t="str">
        <f>Raw_data[[#This Row],[Locations]]&amp;Raw_data[[#This Row],[Looker2]]</f>
        <v>The WoodlandsPHP</v>
      </c>
    </row>
    <row r="3366" spans="1:31">
      <c r="A3366" s="15">
        <v>45323</v>
      </c>
      <c r="B3366" s="15">
        <v>45322</v>
      </c>
      <c r="C3366" t="s">
        <v>9</v>
      </c>
      <c r="D3366">
        <v>210057</v>
      </c>
      <c r="E3366" t="s">
        <v>845</v>
      </c>
      <c r="F3366" t="s">
        <v>846</v>
      </c>
      <c r="G3366" t="s">
        <v>393</v>
      </c>
      <c r="H3366" t="s">
        <v>160</v>
      </c>
      <c r="I3366" t="s">
        <v>232</v>
      </c>
      <c r="J3366" t="s">
        <v>95</v>
      </c>
      <c r="K3366" t="s">
        <v>75</v>
      </c>
      <c r="L3366" t="s">
        <v>128</v>
      </c>
      <c r="M3366">
        <v>1</v>
      </c>
      <c r="N3366" s="47">
        <v>130</v>
      </c>
      <c r="O3366" s="47">
        <v>0</v>
      </c>
      <c r="P3366" s="47">
        <v>0</v>
      </c>
      <c r="Q3366" s="47">
        <v>0</v>
      </c>
      <c r="R3366" s="47">
        <v>0</v>
      </c>
      <c r="S3366" s="47">
        <v>130</v>
      </c>
      <c r="T3366" s="47">
        <v>117</v>
      </c>
      <c r="U3366" s="47">
        <v>117</v>
      </c>
      <c r="V3366" t="s">
        <v>71</v>
      </c>
      <c r="W3366" t="s">
        <v>72</v>
      </c>
      <c r="X3366"/>
      <c r="Y3366" t="s">
        <v>240</v>
      </c>
      <c r="Z3366" s="43" t="str">
        <f>Raw_data[[#This Row],[Month]]&amp;Raw_data[[#This Row],[Locations]]&amp;Raw_data[[#This Row],[Looker2]]</f>
        <v>45292The WoodlandsIOP</v>
      </c>
      <c r="AA3366" s="44" t="str">
        <f>IFERROR(VLOOKUP(Raw_data[[#This Row],[Description]],'LU Table'!$A$1:$B$50,2,0),"")</f>
        <v>IOP</v>
      </c>
      <c r="AB3366" s="44" t="str">
        <f>TRIM(MID(Raw_data[[#This Row],[Location]],LEN("Positive Recovery- ")+1,LEN(Raw_data[[#This Row],[Location]])))</f>
        <v>The Woodlands</v>
      </c>
      <c r="AC3366" s="45">
        <f t="shared" si="53"/>
        <v>45292</v>
      </c>
      <c r="AD3366" s="44" t="str">
        <f>VLOOKUP(Raw_data[[#This Row],[Locations]]&amp;Raw_data[[#This Row],[Looker2]],Category!A:E,5,0)</f>
        <v>Affiliate</v>
      </c>
      <c r="AE3366" s="44" t="str">
        <f>Raw_data[[#This Row],[Locations]]&amp;Raw_data[[#This Row],[Looker2]]</f>
        <v>The WoodlandsIOP</v>
      </c>
    </row>
    <row r="3367" spans="1:31">
      <c r="A3367" s="15">
        <v>45323</v>
      </c>
      <c r="B3367" s="15">
        <v>45322</v>
      </c>
      <c r="C3367" t="s">
        <v>9</v>
      </c>
      <c r="D3367">
        <v>210058</v>
      </c>
      <c r="E3367" t="s">
        <v>829</v>
      </c>
      <c r="F3367" t="s">
        <v>333</v>
      </c>
      <c r="G3367" t="s">
        <v>440</v>
      </c>
      <c r="H3367" t="s">
        <v>160</v>
      </c>
      <c r="I3367" t="s">
        <v>232</v>
      </c>
      <c r="J3367" t="s">
        <v>94</v>
      </c>
      <c r="K3367" t="s">
        <v>75</v>
      </c>
      <c r="L3367" t="s">
        <v>128</v>
      </c>
      <c r="M3367">
        <v>1</v>
      </c>
      <c r="N3367" s="47">
        <v>215</v>
      </c>
      <c r="O3367" s="47">
        <v>0</v>
      </c>
      <c r="P3367" s="47">
        <v>0</v>
      </c>
      <c r="Q3367" s="47">
        <v>0</v>
      </c>
      <c r="R3367" s="47">
        <v>0</v>
      </c>
      <c r="S3367" s="47">
        <v>215</v>
      </c>
      <c r="T3367" s="47">
        <v>193.5</v>
      </c>
      <c r="U3367" s="47">
        <v>193.5</v>
      </c>
      <c r="V3367" t="s">
        <v>71</v>
      </c>
      <c r="W3367" t="s">
        <v>72</v>
      </c>
      <c r="X3367"/>
      <c r="Y3367" t="s">
        <v>240</v>
      </c>
      <c r="Z3367" s="43" t="str">
        <f>Raw_data[[#This Row],[Month]]&amp;Raw_data[[#This Row],[Locations]]&amp;Raw_data[[#This Row],[Looker2]]</f>
        <v>45292The WoodlandsIOP</v>
      </c>
      <c r="AA3367" s="44" t="str">
        <f>IFERROR(VLOOKUP(Raw_data[[#This Row],[Description]],'LU Table'!$A$1:$B$50,2,0),"")</f>
        <v>IOP</v>
      </c>
      <c r="AB3367" s="44" t="str">
        <f>TRIM(MID(Raw_data[[#This Row],[Location]],LEN("Positive Recovery- ")+1,LEN(Raw_data[[#This Row],[Location]])))</f>
        <v>The Woodlands</v>
      </c>
      <c r="AC3367" s="45">
        <f t="shared" si="53"/>
        <v>45292</v>
      </c>
      <c r="AD3367" s="44" t="str">
        <f>VLOOKUP(Raw_data[[#This Row],[Locations]]&amp;Raw_data[[#This Row],[Looker2]],Category!A:E,5,0)</f>
        <v>Affiliate</v>
      </c>
      <c r="AE3367" s="44" t="str">
        <f>Raw_data[[#This Row],[Locations]]&amp;Raw_data[[#This Row],[Looker2]]</f>
        <v>The WoodlandsIOP</v>
      </c>
    </row>
    <row r="3368" spans="1:31">
      <c r="A3368" s="15">
        <v>45323</v>
      </c>
      <c r="B3368" s="15">
        <v>45322</v>
      </c>
      <c r="C3368" t="s">
        <v>9</v>
      </c>
      <c r="D3368">
        <v>210059</v>
      </c>
      <c r="E3368" t="s">
        <v>1234</v>
      </c>
      <c r="F3368" t="s">
        <v>407</v>
      </c>
      <c r="G3368" t="s">
        <v>1235</v>
      </c>
      <c r="H3368" t="s">
        <v>166</v>
      </c>
      <c r="I3368" t="s">
        <v>232</v>
      </c>
      <c r="J3368" t="s">
        <v>94</v>
      </c>
      <c r="K3368" t="s">
        <v>75</v>
      </c>
      <c r="L3368" t="s">
        <v>129</v>
      </c>
      <c r="M3368">
        <v>1</v>
      </c>
      <c r="N3368" s="47">
        <v>325</v>
      </c>
      <c r="O3368" s="47">
        <v>0</v>
      </c>
      <c r="P3368" s="47">
        <v>0</v>
      </c>
      <c r="Q3368" s="47">
        <v>0</v>
      </c>
      <c r="R3368" s="47">
        <v>0</v>
      </c>
      <c r="S3368" s="47">
        <v>325</v>
      </c>
      <c r="T3368" s="47">
        <v>292.5</v>
      </c>
      <c r="U3368" s="47">
        <v>292.5</v>
      </c>
      <c r="V3368" t="s">
        <v>71</v>
      </c>
      <c r="W3368" t="s">
        <v>72</v>
      </c>
      <c r="X3368"/>
      <c r="Y3368" t="s">
        <v>240</v>
      </c>
      <c r="Z3368" s="43" t="str">
        <f>Raw_data[[#This Row],[Month]]&amp;Raw_data[[#This Row],[Locations]]&amp;Raw_data[[#This Row],[Looker2]]</f>
        <v>45292The WoodlandsPHP</v>
      </c>
      <c r="AA3368" s="44" t="str">
        <f>IFERROR(VLOOKUP(Raw_data[[#This Row],[Description]],'LU Table'!$A$1:$B$50,2,0),"")</f>
        <v>PHP</v>
      </c>
      <c r="AB3368" s="44" t="str">
        <f>TRIM(MID(Raw_data[[#This Row],[Location]],LEN("Positive Recovery- ")+1,LEN(Raw_data[[#This Row],[Location]])))</f>
        <v>The Woodlands</v>
      </c>
      <c r="AC3368" s="45">
        <f t="shared" si="53"/>
        <v>45292</v>
      </c>
      <c r="AD3368" s="44" t="str">
        <f>VLOOKUP(Raw_data[[#This Row],[Locations]]&amp;Raw_data[[#This Row],[Looker2]],Category!A:E,5,0)</f>
        <v>Affiliate</v>
      </c>
      <c r="AE3368" s="44" t="str">
        <f>Raw_data[[#This Row],[Locations]]&amp;Raw_data[[#This Row],[Looker2]]</f>
        <v>The WoodlandsPHP</v>
      </c>
    </row>
    <row r="3369" spans="1:31">
      <c r="A3369" s="15">
        <v>45323</v>
      </c>
      <c r="B3369" s="15">
        <v>45322</v>
      </c>
      <c r="C3369" t="s">
        <v>9</v>
      </c>
      <c r="D3369">
        <v>210060</v>
      </c>
      <c r="E3369" t="s">
        <v>1085</v>
      </c>
      <c r="F3369" t="s">
        <v>330</v>
      </c>
      <c r="G3369" t="s">
        <v>1086</v>
      </c>
      <c r="H3369" t="s">
        <v>160</v>
      </c>
      <c r="I3369" t="s">
        <v>232</v>
      </c>
      <c r="J3369" t="s">
        <v>94</v>
      </c>
      <c r="K3369" t="s">
        <v>75</v>
      </c>
      <c r="L3369" t="s">
        <v>128</v>
      </c>
      <c r="M3369">
        <v>1</v>
      </c>
      <c r="N3369" s="47">
        <v>215</v>
      </c>
      <c r="O3369" s="47">
        <v>0</v>
      </c>
      <c r="P3369" s="47">
        <v>0</v>
      </c>
      <c r="Q3369" s="47">
        <v>0</v>
      </c>
      <c r="R3369" s="47">
        <v>0</v>
      </c>
      <c r="S3369" s="47">
        <v>215</v>
      </c>
      <c r="T3369" s="47">
        <v>193.5</v>
      </c>
      <c r="U3369" s="47">
        <v>193.5</v>
      </c>
      <c r="V3369" t="s">
        <v>71</v>
      </c>
      <c r="W3369" t="s">
        <v>72</v>
      </c>
      <c r="X3369"/>
      <c r="Y3369" t="s">
        <v>240</v>
      </c>
      <c r="Z3369" s="43" t="str">
        <f>Raw_data[[#This Row],[Month]]&amp;Raw_data[[#This Row],[Locations]]&amp;Raw_data[[#This Row],[Looker2]]</f>
        <v>45292The WoodlandsIOP</v>
      </c>
      <c r="AA3369" s="44" t="str">
        <f>IFERROR(VLOOKUP(Raw_data[[#This Row],[Description]],'LU Table'!$A$1:$B$50,2,0),"")</f>
        <v>IOP</v>
      </c>
      <c r="AB3369" s="44" t="str">
        <f>TRIM(MID(Raw_data[[#This Row],[Location]],LEN("Positive Recovery- ")+1,LEN(Raw_data[[#This Row],[Location]])))</f>
        <v>The Woodlands</v>
      </c>
      <c r="AC3369" s="45">
        <f t="shared" si="53"/>
        <v>45292</v>
      </c>
      <c r="AD3369" s="44" t="str">
        <f>VLOOKUP(Raw_data[[#This Row],[Locations]]&amp;Raw_data[[#This Row],[Looker2]],Category!A:E,5,0)</f>
        <v>Affiliate</v>
      </c>
      <c r="AE3369" s="44" t="str">
        <f>Raw_data[[#This Row],[Locations]]&amp;Raw_data[[#This Row],[Looker2]]</f>
        <v>The WoodlandsIOP</v>
      </c>
    </row>
    <row r="3370" spans="1:31">
      <c r="A3370" s="15">
        <v>45323</v>
      </c>
      <c r="B3370" s="15">
        <v>45322</v>
      </c>
      <c r="C3370" t="s">
        <v>9</v>
      </c>
      <c r="D3370">
        <v>210061</v>
      </c>
      <c r="E3370" t="s">
        <v>1083</v>
      </c>
      <c r="F3370" t="s">
        <v>275</v>
      </c>
      <c r="G3370" t="s">
        <v>1084</v>
      </c>
      <c r="H3370" t="s">
        <v>158</v>
      </c>
      <c r="I3370" t="s">
        <v>232</v>
      </c>
      <c r="J3370" t="s">
        <v>103</v>
      </c>
      <c r="K3370" t="s">
        <v>62</v>
      </c>
      <c r="L3370" t="s">
        <v>128</v>
      </c>
      <c r="M3370">
        <v>1</v>
      </c>
      <c r="N3370" s="47">
        <v>250</v>
      </c>
      <c r="O3370" s="47">
        <v>0</v>
      </c>
      <c r="P3370" s="47">
        <v>0</v>
      </c>
      <c r="Q3370" s="47">
        <v>0</v>
      </c>
      <c r="R3370" s="47">
        <v>0</v>
      </c>
      <c r="S3370" s="47">
        <v>0</v>
      </c>
      <c r="T3370" s="47">
        <v>225</v>
      </c>
      <c r="U3370" s="47">
        <v>10</v>
      </c>
      <c r="V3370" t="s">
        <v>71</v>
      </c>
      <c r="W3370" t="s">
        <v>72</v>
      </c>
      <c r="X3370"/>
      <c r="Y3370" t="s">
        <v>240</v>
      </c>
      <c r="Z3370" s="43" t="str">
        <f>Raw_data[[#This Row],[Month]]&amp;Raw_data[[#This Row],[Locations]]&amp;Raw_data[[#This Row],[Looker2]]</f>
        <v>45292SugarlandIOP</v>
      </c>
      <c r="AA3370" s="44" t="str">
        <f>IFERROR(VLOOKUP(Raw_data[[#This Row],[Description]],'LU Table'!$A$1:$B$50,2,0),"")</f>
        <v>IOP</v>
      </c>
      <c r="AB3370" s="44" t="str">
        <f>TRIM(MID(Raw_data[[#This Row],[Location]],LEN("Positive Recovery- ")+1,LEN(Raw_data[[#This Row],[Location]])))</f>
        <v>Sugarland</v>
      </c>
      <c r="AC3370" s="45">
        <f t="shared" si="53"/>
        <v>45292</v>
      </c>
      <c r="AD3370" s="44" t="str">
        <f>VLOOKUP(Raw_data[[#This Row],[Locations]]&amp;Raw_data[[#This Row],[Looker2]],Category!A:E,5,0)</f>
        <v>Affiliate</v>
      </c>
      <c r="AE3370" s="44" t="str">
        <f>Raw_data[[#This Row],[Locations]]&amp;Raw_data[[#This Row],[Looker2]]</f>
        <v>SugarlandIOP</v>
      </c>
    </row>
    <row r="3371" spans="1:31">
      <c r="A3371" s="15">
        <v>45323</v>
      </c>
      <c r="B3371" s="15">
        <v>45322</v>
      </c>
      <c r="C3371" t="s">
        <v>9</v>
      </c>
      <c r="D3371">
        <v>210062</v>
      </c>
      <c r="E3371" t="s">
        <v>857</v>
      </c>
      <c r="F3371" t="s">
        <v>279</v>
      </c>
      <c r="G3371" t="s">
        <v>858</v>
      </c>
      <c r="H3371" t="s">
        <v>158</v>
      </c>
      <c r="I3371" t="s">
        <v>232</v>
      </c>
      <c r="J3371" t="s">
        <v>103</v>
      </c>
      <c r="K3371" t="s">
        <v>62</v>
      </c>
      <c r="L3371" t="s">
        <v>128</v>
      </c>
      <c r="M3371">
        <v>1</v>
      </c>
      <c r="N3371" s="47">
        <v>250</v>
      </c>
      <c r="O3371" s="47">
        <v>0</v>
      </c>
      <c r="P3371" s="47">
        <v>0</v>
      </c>
      <c r="Q3371" s="47">
        <v>0</v>
      </c>
      <c r="R3371" s="47">
        <v>0</v>
      </c>
      <c r="S3371" s="47">
        <v>250</v>
      </c>
      <c r="T3371" s="47">
        <v>225</v>
      </c>
      <c r="U3371" s="47">
        <v>225</v>
      </c>
      <c r="V3371" t="s">
        <v>71</v>
      </c>
      <c r="W3371" t="s">
        <v>72</v>
      </c>
      <c r="X3371"/>
      <c r="Y3371" t="s">
        <v>240</v>
      </c>
      <c r="Z3371" s="43" t="str">
        <f>Raw_data[[#This Row],[Month]]&amp;Raw_data[[#This Row],[Locations]]&amp;Raw_data[[#This Row],[Looker2]]</f>
        <v>45292SugarlandIOP</v>
      </c>
      <c r="AA3371" s="44" t="str">
        <f>IFERROR(VLOOKUP(Raw_data[[#This Row],[Description]],'LU Table'!$A$1:$B$50,2,0),"")</f>
        <v>IOP</v>
      </c>
      <c r="AB3371" s="44" t="str">
        <f>TRIM(MID(Raw_data[[#This Row],[Location]],LEN("Positive Recovery- ")+1,LEN(Raw_data[[#This Row],[Location]])))</f>
        <v>Sugarland</v>
      </c>
      <c r="AC3371" s="45">
        <f t="shared" si="53"/>
        <v>45292</v>
      </c>
      <c r="AD3371" s="44" t="str">
        <f>VLOOKUP(Raw_data[[#This Row],[Locations]]&amp;Raw_data[[#This Row],[Looker2]],Category!A:E,5,0)</f>
        <v>Affiliate</v>
      </c>
      <c r="AE3371" s="44" t="str">
        <f>Raw_data[[#This Row],[Locations]]&amp;Raw_data[[#This Row],[Looker2]]</f>
        <v>SugarlandIOP</v>
      </c>
    </row>
    <row r="3372" spans="1:31">
      <c r="A3372" s="15">
        <v>45323</v>
      </c>
      <c r="B3372" s="15">
        <v>45322</v>
      </c>
      <c r="C3372" t="s">
        <v>9</v>
      </c>
      <c r="D3372">
        <v>210063</v>
      </c>
      <c r="E3372" t="s">
        <v>842</v>
      </c>
      <c r="F3372" t="s">
        <v>676</v>
      </c>
      <c r="G3372" t="s">
        <v>308</v>
      </c>
      <c r="H3372" t="s">
        <v>158</v>
      </c>
      <c r="I3372" t="s">
        <v>232</v>
      </c>
      <c r="J3372" t="s">
        <v>749</v>
      </c>
      <c r="K3372" t="s">
        <v>62</v>
      </c>
      <c r="L3372" t="s">
        <v>128</v>
      </c>
      <c r="M3372">
        <v>1</v>
      </c>
      <c r="N3372" s="47">
        <v>158</v>
      </c>
      <c r="O3372" s="47">
        <v>0</v>
      </c>
      <c r="P3372" s="47">
        <v>0</v>
      </c>
      <c r="Q3372" s="47">
        <v>0</v>
      </c>
      <c r="R3372" s="47">
        <v>0</v>
      </c>
      <c r="S3372" s="47">
        <v>158</v>
      </c>
      <c r="T3372" s="47">
        <v>142.19999999999999</v>
      </c>
      <c r="U3372" s="47">
        <v>142.19999999999999</v>
      </c>
      <c r="V3372" t="s">
        <v>71</v>
      </c>
      <c r="W3372" t="s">
        <v>72</v>
      </c>
      <c r="X3372"/>
      <c r="Y3372" t="s">
        <v>240</v>
      </c>
      <c r="Z3372" s="43" t="str">
        <f>Raw_data[[#This Row],[Month]]&amp;Raw_data[[#This Row],[Locations]]&amp;Raw_data[[#This Row],[Looker2]]</f>
        <v>45292SugarlandIOP</v>
      </c>
      <c r="AA3372" s="44" t="str">
        <f>IFERROR(VLOOKUP(Raw_data[[#This Row],[Description]],'LU Table'!$A$1:$B$50,2,0),"")</f>
        <v>IOP</v>
      </c>
      <c r="AB3372" s="44" t="str">
        <f>TRIM(MID(Raw_data[[#This Row],[Location]],LEN("Positive Recovery- ")+1,LEN(Raw_data[[#This Row],[Location]])))</f>
        <v>Sugarland</v>
      </c>
      <c r="AC3372" s="45">
        <f t="shared" si="53"/>
        <v>45292</v>
      </c>
      <c r="AD3372" s="44" t="str">
        <f>VLOOKUP(Raw_data[[#This Row],[Locations]]&amp;Raw_data[[#This Row],[Looker2]],Category!A:E,5,0)</f>
        <v>Affiliate</v>
      </c>
      <c r="AE3372" s="44" t="str">
        <f>Raw_data[[#This Row],[Locations]]&amp;Raw_data[[#This Row],[Looker2]]</f>
        <v>SugarlandIOP</v>
      </c>
    </row>
    <row r="3373" spans="1:31">
      <c r="A3373" s="15">
        <v>45323</v>
      </c>
      <c r="B3373" s="15">
        <v>45322</v>
      </c>
      <c r="C3373" t="s">
        <v>9</v>
      </c>
      <c r="D3373">
        <v>210064</v>
      </c>
      <c r="E3373" t="s">
        <v>1236</v>
      </c>
      <c r="F3373" t="s">
        <v>699</v>
      </c>
      <c r="G3373" t="s">
        <v>1237</v>
      </c>
      <c r="H3373" t="s">
        <v>159</v>
      </c>
      <c r="I3373" t="s">
        <v>232</v>
      </c>
      <c r="J3373" t="s">
        <v>17</v>
      </c>
      <c r="K3373" t="s">
        <v>62</v>
      </c>
      <c r="L3373" t="s">
        <v>128</v>
      </c>
      <c r="M3373">
        <v>1</v>
      </c>
      <c r="N3373" s="47">
        <v>225</v>
      </c>
      <c r="O3373" s="47">
        <v>0</v>
      </c>
      <c r="P3373" s="47">
        <v>0</v>
      </c>
      <c r="Q3373" s="47">
        <v>0</v>
      </c>
      <c r="R3373" s="47">
        <v>0</v>
      </c>
      <c r="S3373" s="47">
        <v>225</v>
      </c>
      <c r="T3373" s="47">
        <v>225</v>
      </c>
      <c r="U3373" s="47">
        <v>225</v>
      </c>
      <c r="V3373" t="s">
        <v>71</v>
      </c>
      <c r="W3373" t="s">
        <v>72</v>
      </c>
      <c r="X3373"/>
      <c r="Y3373" t="s">
        <v>240</v>
      </c>
      <c r="Z3373" s="43" t="str">
        <f>Raw_data[[#This Row],[Month]]&amp;Raw_data[[#This Row],[Locations]]&amp;Raw_data[[#This Row],[Looker2]]</f>
        <v>45292SugarlandIOP</v>
      </c>
      <c r="AA3373" s="44" t="str">
        <f>IFERROR(VLOOKUP(Raw_data[[#This Row],[Description]],'LU Table'!$A$1:$B$50,2,0),"")</f>
        <v>IOP</v>
      </c>
      <c r="AB3373" s="44" t="str">
        <f>TRIM(MID(Raw_data[[#This Row],[Location]],LEN("Positive Recovery- ")+1,LEN(Raw_data[[#This Row],[Location]])))</f>
        <v>Sugarland</v>
      </c>
      <c r="AC3373" s="45">
        <f t="shared" si="53"/>
        <v>45292</v>
      </c>
      <c r="AD3373" s="44" t="str">
        <f>VLOOKUP(Raw_data[[#This Row],[Locations]]&amp;Raw_data[[#This Row],[Looker2]],Category!A:E,5,0)</f>
        <v>Affiliate</v>
      </c>
      <c r="AE3373" s="44" t="str">
        <f>Raw_data[[#This Row],[Locations]]&amp;Raw_data[[#This Row],[Looker2]]</f>
        <v>SugarlandIOP</v>
      </c>
    </row>
    <row r="3374" spans="1:31">
      <c r="A3374" s="15">
        <v>45323</v>
      </c>
      <c r="B3374" s="15">
        <v>45322</v>
      </c>
      <c r="C3374" t="s">
        <v>9</v>
      </c>
      <c r="D3374">
        <v>210065</v>
      </c>
      <c r="E3374" t="s">
        <v>1135</v>
      </c>
      <c r="F3374" t="s">
        <v>289</v>
      </c>
      <c r="G3374" t="s">
        <v>1136</v>
      </c>
      <c r="H3374" t="s">
        <v>158</v>
      </c>
      <c r="I3374" t="s">
        <v>232</v>
      </c>
      <c r="J3374" t="s">
        <v>87</v>
      </c>
      <c r="K3374" t="s">
        <v>62</v>
      </c>
      <c r="L3374" t="s">
        <v>128</v>
      </c>
      <c r="M3374">
        <v>1</v>
      </c>
      <c r="N3374" s="47">
        <v>275</v>
      </c>
      <c r="O3374" s="47">
        <v>0</v>
      </c>
      <c r="P3374" s="47">
        <v>0</v>
      </c>
      <c r="Q3374" s="47">
        <v>0</v>
      </c>
      <c r="R3374" s="47">
        <v>0</v>
      </c>
      <c r="S3374" s="47">
        <v>275</v>
      </c>
      <c r="T3374" s="47">
        <v>247.5</v>
      </c>
      <c r="U3374" s="47">
        <v>247.5</v>
      </c>
      <c r="V3374" t="s">
        <v>71</v>
      </c>
      <c r="W3374" t="s">
        <v>72</v>
      </c>
      <c r="X3374"/>
      <c r="Y3374" t="s">
        <v>240</v>
      </c>
      <c r="Z3374" s="43" t="str">
        <f>Raw_data[[#This Row],[Month]]&amp;Raw_data[[#This Row],[Locations]]&amp;Raw_data[[#This Row],[Looker2]]</f>
        <v>45292SugarlandIOP</v>
      </c>
      <c r="AA3374" s="44" t="str">
        <f>IFERROR(VLOOKUP(Raw_data[[#This Row],[Description]],'LU Table'!$A$1:$B$50,2,0),"")</f>
        <v>IOP</v>
      </c>
      <c r="AB3374" s="44" t="str">
        <f>TRIM(MID(Raw_data[[#This Row],[Location]],LEN("Positive Recovery- ")+1,LEN(Raw_data[[#This Row],[Location]])))</f>
        <v>Sugarland</v>
      </c>
      <c r="AC3374" s="45">
        <f t="shared" si="53"/>
        <v>45292</v>
      </c>
      <c r="AD3374" s="44" t="str">
        <f>VLOOKUP(Raw_data[[#This Row],[Locations]]&amp;Raw_data[[#This Row],[Looker2]],Category!A:E,5,0)</f>
        <v>Affiliate</v>
      </c>
      <c r="AE3374" s="44" t="str">
        <f>Raw_data[[#This Row],[Locations]]&amp;Raw_data[[#This Row],[Looker2]]</f>
        <v>SugarlandIOP</v>
      </c>
    </row>
    <row r="3375" spans="1:31">
      <c r="A3375" s="15">
        <v>45323</v>
      </c>
      <c r="B3375" s="15">
        <v>45322</v>
      </c>
      <c r="C3375" t="s">
        <v>9</v>
      </c>
      <c r="D3375">
        <v>210066</v>
      </c>
      <c r="E3375" t="s">
        <v>1094</v>
      </c>
      <c r="F3375" t="s">
        <v>332</v>
      </c>
      <c r="G3375" t="s">
        <v>1095</v>
      </c>
      <c r="H3375" t="s">
        <v>158</v>
      </c>
      <c r="I3375" t="s">
        <v>232</v>
      </c>
      <c r="J3375" t="s">
        <v>92</v>
      </c>
      <c r="K3375" t="s">
        <v>62</v>
      </c>
      <c r="L3375" t="s">
        <v>128</v>
      </c>
      <c r="M3375">
        <v>1</v>
      </c>
      <c r="N3375" s="47">
        <v>190</v>
      </c>
      <c r="O3375" s="47">
        <v>0</v>
      </c>
      <c r="P3375" s="47">
        <v>0</v>
      </c>
      <c r="Q3375" s="47">
        <v>0</v>
      </c>
      <c r="R3375" s="47">
        <v>0</v>
      </c>
      <c r="S3375" s="47">
        <v>190</v>
      </c>
      <c r="T3375" s="47">
        <v>171</v>
      </c>
      <c r="U3375" s="47">
        <v>171</v>
      </c>
      <c r="V3375" t="s">
        <v>71</v>
      </c>
      <c r="W3375" t="s">
        <v>72</v>
      </c>
      <c r="X3375"/>
      <c r="Y3375" t="s">
        <v>240</v>
      </c>
      <c r="Z3375" s="43" t="str">
        <f>Raw_data[[#This Row],[Month]]&amp;Raw_data[[#This Row],[Locations]]&amp;Raw_data[[#This Row],[Looker2]]</f>
        <v>45292SugarlandIOP</v>
      </c>
      <c r="AA3375" s="44" t="str">
        <f>IFERROR(VLOOKUP(Raw_data[[#This Row],[Description]],'LU Table'!$A$1:$B$50,2,0),"")</f>
        <v>IOP</v>
      </c>
      <c r="AB3375" s="44" t="str">
        <f>TRIM(MID(Raw_data[[#This Row],[Location]],LEN("Positive Recovery- ")+1,LEN(Raw_data[[#This Row],[Location]])))</f>
        <v>Sugarland</v>
      </c>
      <c r="AC3375" s="45">
        <f t="shared" si="53"/>
        <v>45292</v>
      </c>
      <c r="AD3375" s="44" t="str">
        <f>VLOOKUP(Raw_data[[#This Row],[Locations]]&amp;Raw_data[[#This Row],[Looker2]],Category!A:E,5,0)</f>
        <v>Affiliate</v>
      </c>
      <c r="AE3375" s="44" t="str">
        <f>Raw_data[[#This Row],[Locations]]&amp;Raw_data[[#This Row],[Looker2]]</f>
        <v>SugarlandIOP</v>
      </c>
    </row>
    <row r="3376" spans="1:31">
      <c r="A3376" s="15">
        <v>45323</v>
      </c>
      <c r="B3376" s="15">
        <v>45322</v>
      </c>
      <c r="C3376" t="s">
        <v>9</v>
      </c>
      <c r="D3376">
        <v>210067</v>
      </c>
      <c r="E3376" t="s">
        <v>885</v>
      </c>
      <c r="F3376" t="s">
        <v>886</v>
      </c>
      <c r="G3376" t="s">
        <v>887</v>
      </c>
      <c r="H3376" t="s">
        <v>160</v>
      </c>
      <c r="I3376" t="s">
        <v>232</v>
      </c>
      <c r="J3376" t="s">
        <v>90</v>
      </c>
      <c r="K3376" t="s">
        <v>62</v>
      </c>
      <c r="L3376" t="s">
        <v>128</v>
      </c>
      <c r="M3376">
        <v>1</v>
      </c>
      <c r="N3376" s="47">
        <v>220</v>
      </c>
      <c r="O3376" s="47">
        <v>0</v>
      </c>
      <c r="P3376" s="47">
        <v>0</v>
      </c>
      <c r="Q3376" s="47">
        <v>0</v>
      </c>
      <c r="R3376" s="47">
        <v>0</v>
      </c>
      <c r="S3376" s="47">
        <v>220</v>
      </c>
      <c r="T3376" s="47">
        <v>198</v>
      </c>
      <c r="U3376" s="47">
        <v>198</v>
      </c>
      <c r="V3376" t="s">
        <v>71</v>
      </c>
      <c r="W3376" t="s">
        <v>72</v>
      </c>
      <c r="X3376"/>
      <c r="Y3376" t="s">
        <v>240</v>
      </c>
      <c r="Z3376" s="43" t="str">
        <f>Raw_data[[#This Row],[Month]]&amp;Raw_data[[#This Row],[Locations]]&amp;Raw_data[[#This Row],[Looker2]]</f>
        <v>45292SugarlandIOP</v>
      </c>
      <c r="AA3376" s="44" t="str">
        <f>IFERROR(VLOOKUP(Raw_data[[#This Row],[Description]],'LU Table'!$A$1:$B$50,2,0),"")</f>
        <v>IOP</v>
      </c>
      <c r="AB3376" s="44" t="str">
        <f>TRIM(MID(Raw_data[[#This Row],[Location]],LEN("Positive Recovery- ")+1,LEN(Raw_data[[#This Row],[Location]])))</f>
        <v>Sugarland</v>
      </c>
      <c r="AC3376" s="45">
        <f t="shared" si="53"/>
        <v>45292</v>
      </c>
      <c r="AD3376" s="44" t="str">
        <f>VLOOKUP(Raw_data[[#This Row],[Locations]]&amp;Raw_data[[#This Row],[Looker2]],Category!A:E,5,0)</f>
        <v>Affiliate</v>
      </c>
      <c r="AE3376" s="44" t="str">
        <f>Raw_data[[#This Row],[Locations]]&amp;Raw_data[[#This Row],[Looker2]]</f>
        <v>SugarlandIOP</v>
      </c>
    </row>
    <row r="3377" spans="1:31">
      <c r="A3377" s="15">
        <v>45323</v>
      </c>
      <c r="B3377" s="15">
        <v>45322</v>
      </c>
      <c r="C3377" t="s">
        <v>9</v>
      </c>
      <c r="D3377">
        <v>210068</v>
      </c>
      <c r="E3377" t="s">
        <v>1050</v>
      </c>
      <c r="F3377" t="s">
        <v>1051</v>
      </c>
      <c r="G3377" t="s">
        <v>1052</v>
      </c>
      <c r="H3377" t="s">
        <v>160</v>
      </c>
      <c r="I3377" t="s">
        <v>232</v>
      </c>
      <c r="J3377" t="s">
        <v>95</v>
      </c>
      <c r="K3377" t="s">
        <v>62</v>
      </c>
      <c r="L3377" t="s">
        <v>128</v>
      </c>
      <c r="M3377">
        <v>1</v>
      </c>
      <c r="N3377" s="47">
        <v>130</v>
      </c>
      <c r="O3377" s="47">
        <v>0</v>
      </c>
      <c r="P3377" s="47">
        <v>0</v>
      </c>
      <c r="Q3377" s="47">
        <v>0</v>
      </c>
      <c r="R3377" s="47">
        <v>0</v>
      </c>
      <c r="S3377" s="47">
        <v>0</v>
      </c>
      <c r="T3377" s="47">
        <v>117</v>
      </c>
      <c r="U3377" s="47">
        <v>19.5</v>
      </c>
      <c r="V3377" t="s">
        <v>71</v>
      </c>
      <c r="W3377" t="s">
        <v>72</v>
      </c>
      <c r="X3377"/>
      <c r="Y3377" t="s">
        <v>240</v>
      </c>
      <c r="Z3377" s="43" t="str">
        <f>Raw_data[[#This Row],[Month]]&amp;Raw_data[[#This Row],[Locations]]&amp;Raw_data[[#This Row],[Looker2]]</f>
        <v>45292SugarlandIOP</v>
      </c>
      <c r="AA3377" s="44" t="str">
        <f>IFERROR(VLOOKUP(Raw_data[[#This Row],[Description]],'LU Table'!$A$1:$B$50,2,0),"")</f>
        <v>IOP</v>
      </c>
      <c r="AB3377" s="44" t="str">
        <f>TRIM(MID(Raw_data[[#This Row],[Location]],LEN("Positive Recovery- ")+1,LEN(Raw_data[[#This Row],[Location]])))</f>
        <v>Sugarland</v>
      </c>
      <c r="AC3377" s="45">
        <f t="shared" si="53"/>
        <v>45292</v>
      </c>
      <c r="AD3377" s="44" t="str">
        <f>VLOOKUP(Raw_data[[#This Row],[Locations]]&amp;Raw_data[[#This Row],[Looker2]],Category!A:E,5,0)</f>
        <v>Affiliate</v>
      </c>
      <c r="AE3377" s="44" t="str">
        <f>Raw_data[[#This Row],[Locations]]&amp;Raw_data[[#This Row],[Looker2]]</f>
        <v>SugarlandIOP</v>
      </c>
    </row>
    <row r="3378" spans="1:31">
      <c r="A3378" s="15">
        <v>45323</v>
      </c>
      <c r="B3378" s="15">
        <v>45322</v>
      </c>
      <c r="C3378" t="s">
        <v>9</v>
      </c>
      <c r="D3378">
        <v>210069</v>
      </c>
      <c r="E3378" t="s">
        <v>771</v>
      </c>
      <c r="F3378" t="s">
        <v>434</v>
      </c>
      <c r="G3378" t="s">
        <v>327</v>
      </c>
      <c r="H3378" t="s">
        <v>158</v>
      </c>
      <c r="I3378" t="s">
        <v>232</v>
      </c>
      <c r="J3378" t="s">
        <v>932</v>
      </c>
      <c r="K3378" t="s">
        <v>62</v>
      </c>
      <c r="L3378" t="s">
        <v>128</v>
      </c>
      <c r="M3378">
        <v>1</v>
      </c>
      <c r="N3378" s="47">
        <v>700</v>
      </c>
      <c r="O3378" s="47">
        <v>0</v>
      </c>
      <c r="P3378" s="47">
        <v>0</v>
      </c>
      <c r="Q3378" s="47">
        <v>0</v>
      </c>
      <c r="R3378" s="47">
        <v>0</v>
      </c>
      <c r="S3378" s="47">
        <v>700</v>
      </c>
      <c r="T3378" s="47">
        <v>630</v>
      </c>
      <c r="U3378" s="47">
        <v>630</v>
      </c>
      <c r="V3378" t="s">
        <v>71</v>
      </c>
      <c r="W3378" t="s">
        <v>72</v>
      </c>
      <c r="X3378"/>
      <c r="Y3378" t="s">
        <v>240</v>
      </c>
      <c r="Z3378" s="43" t="str">
        <f>Raw_data[[#This Row],[Month]]&amp;Raw_data[[#This Row],[Locations]]&amp;Raw_data[[#This Row],[Looker2]]</f>
        <v>45292SugarlandIOP</v>
      </c>
      <c r="AA3378" s="44" t="str">
        <f>IFERROR(VLOOKUP(Raw_data[[#This Row],[Description]],'LU Table'!$A$1:$B$50,2,0),"")</f>
        <v>IOP</v>
      </c>
      <c r="AB3378" s="44" t="str">
        <f>TRIM(MID(Raw_data[[#This Row],[Location]],LEN("Positive Recovery- ")+1,LEN(Raw_data[[#This Row],[Location]])))</f>
        <v>Sugarland</v>
      </c>
      <c r="AC3378" s="45">
        <f t="shared" si="53"/>
        <v>45292</v>
      </c>
      <c r="AD3378" s="44" t="str">
        <f>VLOOKUP(Raw_data[[#This Row],[Locations]]&amp;Raw_data[[#This Row],[Looker2]],Category!A:E,5,0)</f>
        <v>Affiliate</v>
      </c>
      <c r="AE3378" s="44" t="str">
        <f>Raw_data[[#This Row],[Locations]]&amp;Raw_data[[#This Row],[Looker2]]</f>
        <v>SugarlandIOP</v>
      </c>
    </row>
    <row r="3379" spans="1:31">
      <c r="A3379" s="15">
        <v>45323</v>
      </c>
      <c r="B3379" s="15">
        <v>45322</v>
      </c>
      <c r="C3379" t="s">
        <v>9</v>
      </c>
      <c r="D3379">
        <v>210070</v>
      </c>
      <c r="E3379" t="s">
        <v>99</v>
      </c>
      <c r="F3379" t="s">
        <v>278</v>
      </c>
      <c r="G3379" t="s">
        <v>400</v>
      </c>
      <c r="H3379" t="s">
        <v>165</v>
      </c>
      <c r="I3379" t="s">
        <v>232</v>
      </c>
      <c r="J3379" t="s">
        <v>711</v>
      </c>
      <c r="K3379" t="s">
        <v>76</v>
      </c>
      <c r="L3379" t="s">
        <v>129</v>
      </c>
      <c r="M3379">
        <v>1</v>
      </c>
      <c r="N3379" s="47">
        <v>312</v>
      </c>
      <c r="O3379" s="47">
        <v>0</v>
      </c>
      <c r="P3379" s="47">
        <v>0</v>
      </c>
      <c r="Q3379" s="47">
        <v>0</v>
      </c>
      <c r="R3379" s="47">
        <v>0</v>
      </c>
      <c r="S3379" s="47">
        <v>312</v>
      </c>
      <c r="T3379" s="47">
        <v>280.8</v>
      </c>
      <c r="U3379" s="47">
        <v>280.8</v>
      </c>
      <c r="V3379" t="s">
        <v>71</v>
      </c>
      <c r="W3379" t="s">
        <v>72</v>
      </c>
      <c r="X3379"/>
      <c r="Y3379" t="s">
        <v>240</v>
      </c>
      <c r="Z3379" s="43" t="str">
        <f>Raw_data[[#This Row],[Month]]&amp;Raw_data[[#This Row],[Locations]]&amp;Raw_data[[#This Row],[Looker2]]</f>
        <v>45292MontrosePHP</v>
      </c>
      <c r="AA3379" s="44" t="str">
        <f>IFERROR(VLOOKUP(Raw_data[[#This Row],[Description]],'LU Table'!$A$1:$B$50,2,0),"")</f>
        <v>PHP</v>
      </c>
      <c r="AB3379" s="44" t="str">
        <f>TRIM(MID(Raw_data[[#This Row],[Location]],LEN("Positive Recovery- ")+1,LEN(Raw_data[[#This Row],[Location]])))</f>
        <v>Montrose</v>
      </c>
      <c r="AC3379" s="45">
        <f t="shared" si="53"/>
        <v>45292</v>
      </c>
      <c r="AD3379" s="44" t="str">
        <f>VLOOKUP(Raw_data[[#This Row],[Locations]]&amp;Raw_data[[#This Row],[Looker2]],Category!A:E,5,0)</f>
        <v>Company Owned</v>
      </c>
      <c r="AE3379" s="44" t="str">
        <f>Raw_data[[#This Row],[Locations]]&amp;Raw_data[[#This Row],[Looker2]]</f>
        <v>MontrosePHP</v>
      </c>
    </row>
    <row r="3380" spans="1:31">
      <c r="A3380" s="15">
        <v>45323</v>
      </c>
      <c r="B3380" s="15">
        <v>45322</v>
      </c>
      <c r="C3380" t="s">
        <v>9</v>
      </c>
      <c r="D3380">
        <v>210071</v>
      </c>
      <c r="E3380" t="s">
        <v>888</v>
      </c>
      <c r="F3380" t="s">
        <v>290</v>
      </c>
      <c r="G3380" t="s">
        <v>889</v>
      </c>
      <c r="H3380" t="s">
        <v>157</v>
      </c>
      <c r="I3380" t="s">
        <v>232</v>
      </c>
      <c r="J3380" t="s">
        <v>17</v>
      </c>
      <c r="K3380" t="s">
        <v>76</v>
      </c>
      <c r="L3380" t="s">
        <v>129</v>
      </c>
      <c r="M3380">
        <v>1</v>
      </c>
      <c r="N3380" s="47">
        <v>300</v>
      </c>
      <c r="O3380" s="47">
        <v>0</v>
      </c>
      <c r="P3380" s="47">
        <v>0</v>
      </c>
      <c r="Q3380" s="47">
        <v>0</v>
      </c>
      <c r="R3380" s="47">
        <v>0</v>
      </c>
      <c r="S3380" s="47">
        <v>300</v>
      </c>
      <c r="T3380" s="47">
        <v>300</v>
      </c>
      <c r="U3380" s="47">
        <v>300</v>
      </c>
      <c r="V3380" t="s">
        <v>71</v>
      </c>
      <c r="W3380" t="s">
        <v>72</v>
      </c>
      <c r="X3380"/>
      <c r="Y3380" t="s">
        <v>240</v>
      </c>
      <c r="Z3380" s="43" t="str">
        <f>Raw_data[[#This Row],[Month]]&amp;Raw_data[[#This Row],[Locations]]&amp;Raw_data[[#This Row],[Looker2]]</f>
        <v>45292MontrosePHP</v>
      </c>
      <c r="AA3380" s="44" t="str">
        <f>IFERROR(VLOOKUP(Raw_data[[#This Row],[Description]],'LU Table'!$A$1:$B$50,2,0),"")</f>
        <v>PHP</v>
      </c>
      <c r="AB3380" s="44" t="str">
        <f>TRIM(MID(Raw_data[[#This Row],[Location]],LEN("Positive Recovery- ")+1,LEN(Raw_data[[#This Row],[Location]])))</f>
        <v>Montrose</v>
      </c>
      <c r="AC3380" s="45">
        <f t="shared" si="53"/>
        <v>45292</v>
      </c>
      <c r="AD3380" s="44" t="str">
        <f>VLOOKUP(Raw_data[[#This Row],[Locations]]&amp;Raw_data[[#This Row],[Looker2]],Category!A:E,5,0)</f>
        <v>Company Owned</v>
      </c>
      <c r="AE3380" s="44" t="str">
        <f>Raw_data[[#This Row],[Locations]]&amp;Raw_data[[#This Row],[Looker2]]</f>
        <v>MontrosePHP</v>
      </c>
    </row>
    <row r="3381" spans="1:31">
      <c r="A3381" s="15">
        <v>45323</v>
      </c>
      <c r="B3381" s="15">
        <v>45322</v>
      </c>
      <c r="C3381" t="s">
        <v>9</v>
      </c>
      <c r="D3381">
        <v>210072</v>
      </c>
      <c r="E3381" t="s">
        <v>675</v>
      </c>
      <c r="F3381" t="s">
        <v>37</v>
      </c>
      <c r="G3381" t="s">
        <v>487</v>
      </c>
      <c r="H3381" t="s">
        <v>165</v>
      </c>
      <c r="I3381"/>
      <c r="J3381" t="s">
        <v>132</v>
      </c>
      <c r="K3381" t="s">
        <v>76</v>
      </c>
      <c r="L3381" t="s">
        <v>129</v>
      </c>
      <c r="M3381">
        <v>1</v>
      </c>
      <c r="N3381" s="47">
        <v>312</v>
      </c>
      <c r="O3381" s="47">
        <v>0</v>
      </c>
      <c r="P3381" s="47">
        <v>0</v>
      </c>
      <c r="Q3381" s="47">
        <v>0</v>
      </c>
      <c r="R3381" s="47">
        <v>0</v>
      </c>
      <c r="S3381" s="47">
        <v>312</v>
      </c>
      <c r="T3381" s="47">
        <v>280.8</v>
      </c>
      <c r="U3381" s="47">
        <v>280.8</v>
      </c>
      <c r="V3381" t="s">
        <v>71</v>
      </c>
      <c r="W3381" t="s">
        <v>72</v>
      </c>
      <c r="X3381"/>
      <c r="Y3381" t="s">
        <v>240</v>
      </c>
      <c r="Z3381" s="43" t="str">
        <f>Raw_data[[#This Row],[Month]]&amp;Raw_data[[#This Row],[Locations]]&amp;Raw_data[[#This Row],[Looker2]]</f>
        <v>45292MontrosePHP</v>
      </c>
      <c r="AA3381" s="44" t="str">
        <f>IFERROR(VLOOKUP(Raw_data[[#This Row],[Description]],'LU Table'!$A$1:$B$50,2,0),"")</f>
        <v>PHP</v>
      </c>
      <c r="AB3381" s="44" t="str">
        <f>TRIM(MID(Raw_data[[#This Row],[Location]],LEN("Positive Recovery- ")+1,LEN(Raw_data[[#This Row],[Location]])))</f>
        <v>Montrose</v>
      </c>
      <c r="AC3381" s="45">
        <f t="shared" si="53"/>
        <v>45292</v>
      </c>
      <c r="AD3381" s="44" t="str">
        <f>VLOOKUP(Raw_data[[#This Row],[Locations]]&amp;Raw_data[[#This Row],[Looker2]],Category!A:E,5,0)</f>
        <v>Company Owned</v>
      </c>
      <c r="AE3381" s="44" t="str">
        <f>Raw_data[[#This Row],[Locations]]&amp;Raw_data[[#This Row],[Looker2]]</f>
        <v>MontrosePHP</v>
      </c>
    </row>
    <row r="3382" spans="1:31">
      <c r="A3382" s="15">
        <v>45323</v>
      </c>
      <c r="B3382" s="15">
        <v>45322</v>
      </c>
      <c r="C3382" t="s">
        <v>9</v>
      </c>
      <c r="D3382">
        <v>210073</v>
      </c>
      <c r="E3382" t="s">
        <v>110</v>
      </c>
      <c r="F3382" t="s">
        <v>386</v>
      </c>
      <c r="G3382" t="s">
        <v>387</v>
      </c>
      <c r="H3382" t="s">
        <v>157</v>
      </c>
      <c r="I3382" t="s">
        <v>232</v>
      </c>
      <c r="J3382" t="s">
        <v>88</v>
      </c>
      <c r="K3382" t="s">
        <v>76</v>
      </c>
      <c r="L3382" t="s">
        <v>129</v>
      </c>
      <c r="M3382">
        <v>1</v>
      </c>
      <c r="N3382" s="47">
        <v>400</v>
      </c>
      <c r="O3382" s="47">
        <v>0</v>
      </c>
      <c r="P3382" s="47">
        <v>0</v>
      </c>
      <c r="Q3382" s="47">
        <v>0</v>
      </c>
      <c r="R3382" s="47">
        <v>0</v>
      </c>
      <c r="S3382" s="47">
        <v>400</v>
      </c>
      <c r="T3382" s="47">
        <v>360</v>
      </c>
      <c r="U3382" s="47">
        <v>360</v>
      </c>
      <c r="V3382" t="s">
        <v>71</v>
      </c>
      <c r="W3382" t="s">
        <v>72</v>
      </c>
      <c r="X3382"/>
      <c r="Y3382" t="s">
        <v>240</v>
      </c>
      <c r="Z3382" s="43" t="str">
        <f>Raw_data[[#This Row],[Month]]&amp;Raw_data[[#This Row],[Locations]]&amp;Raw_data[[#This Row],[Looker2]]</f>
        <v>45292MontrosePHP</v>
      </c>
      <c r="AA3382" s="44" t="str">
        <f>IFERROR(VLOOKUP(Raw_data[[#This Row],[Description]],'LU Table'!$A$1:$B$50,2,0),"")</f>
        <v>PHP</v>
      </c>
      <c r="AB3382" s="44" t="str">
        <f>TRIM(MID(Raw_data[[#This Row],[Location]],LEN("Positive Recovery- ")+1,LEN(Raw_data[[#This Row],[Location]])))</f>
        <v>Montrose</v>
      </c>
      <c r="AC3382" s="45">
        <f t="shared" si="53"/>
        <v>45292</v>
      </c>
      <c r="AD3382" s="44" t="str">
        <f>VLOOKUP(Raw_data[[#This Row],[Locations]]&amp;Raw_data[[#This Row],[Looker2]],Category!A:E,5,0)</f>
        <v>Company Owned</v>
      </c>
      <c r="AE3382" s="44" t="str">
        <f>Raw_data[[#This Row],[Locations]]&amp;Raw_data[[#This Row],[Looker2]]</f>
        <v>MontrosePHP</v>
      </c>
    </row>
    <row r="3383" spans="1:31">
      <c r="A3383" s="15">
        <v>45323</v>
      </c>
      <c r="B3383" s="15">
        <v>45322</v>
      </c>
      <c r="C3383" t="s">
        <v>9</v>
      </c>
      <c r="D3383">
        <v>210074</v>
      </c>
      <c r="E3383" t="s">
        <v>1238</v>
      </c>
      <c r="F3383" t="s">
        <v>343</v>
      </c>
      <c r="G3383" t="s">
        <v>1239</v>
      </c>
      <c r="H3383" t="s">
        <v>158</v>
      </c>
      <c r="I3383" t="s">
        <v>232</v>
      </c>
      <c r="J3383" t="s">
        <v>103</v>
      </c>
      <c r="K3383" t="s">
        <v>76</v>
      </c>
      <c r="L3383" t="s">
        <v>128</v>
      </c>
      <c r="M3383">
        <v>1</v>
      </c>
      <c r="N3383" s="47">
        <v>250</v>
      </c>
      <c r="O3383" s="47">
        <v>0</v>
      </c>
      <c r="P3383" s="47">
        <v>0</v>
      </c>
      <c r="Q3383" s="47">
        <v>0</v>
      </c>
      <c r="R3383" s="47">
        <v>0</v>
      </c>
      <c r="S3383" s="47">
        <v>0</v>
      </c>
      <c r="T3383" s="47">
        <v>225</v>
      </c>
      <c r="U3383" s="47">
        <v>10</v>
      </c>
      <c r="V3383" t="s">
        <v>71</v>
      </c>
      <c r="W3383" t="s">
        <v>72</v>
      </c>
      <c r="X3383"/>
      <c r="Y3383" t="s">
        <v>240</v>
      </c>
      <c r="Z3383" s="43" t="str">
        <f>Raw_data[[#This Row],[Month]]&amp;Raw_data[[#This Row],[Locations]]&amp;Raw_data[[#This Row],[Looker2]]</f>
        <v>45292MontroseIOP</v>
      </c>
      <c r="AA3383" s="44" t="str">
        <f>IFERROR(VLOOKUP(Raw_data[[#This Row],[Description]],'LU Table'!$A$1:$B$50,2,0),"")</f>
        <v>IOP</v>
      </c>
      <c r="AB3383" s="44" t="str">
        <f>TRIM(MID(Raw_data[[#This Row],[Location]],LEN("Positive Recovery- ")+1,LEN(Raw_data[[#This Row],[Location]])))</f>
        <v>Montrose</v>
      </c>
      <c r="AC3383" s="45">
        <f t="shared" si="53"/>
        <v>45292</v>
      </c>
      <c r="AD3383" s="44" t="str">
        <f>VLOOKUP(Raw_data[[#This Row],[Locations]]&amp;Raw_data[[#This Row],[Looker2]],Category!A:E,5,0)</f>
        <v>Company Owned</v>
      </c>
      <c r="AE3383" s="44" t="str">
        <f>Raw_data[[#This Row],[Locations]]&amp;Raw_data[[#This Row],[Looker2]]</f>
        <v>MontroseIOP</v>
      </c>
    </row>
    <row r="3384" spans="1:31">
      <c r="A3384" s="15">
        <v>45323</v>
      </c>
      <c r="B3384" s="15">
        <v>45322</v>
      </c>
      <c r="C3384" t="s">
        <v>9</v>
      </c>
      <c r="D3384">
        <v>210075</v>
      </c>
      <c r="E3384" t="s">
        <v>565</v>
      </c>
      <c r="F3384" t="s">
        <v>566</v>
      </c>
      <c r="G3384" t="s">
        <v>567</v>
      </c>
      <c r="H3384" t="s">
        <v>159</v>
      </c>
      <c r="I3384" t="s">
        <v>232</v>
      </c>
      <c r="J3384" t="s">
        <v>17</v>
      </c>
      <c r="K3384" t="s">
        <v>76</v>
      </c>
      <c r="L3384" t="s">
        <v>128</v>
      </c>
      <c r="M3384">
        <v>1</v>
      </c>
      <c r="N3384" s="47">
        <v>225</v>
      </c>
      <c r="O3384" s="47">
        <v>0</v>
      </c>
      <c r="P3384" s="47">
        <v>0</v>
      </c>
      <c r="Q3384" s="47">
        <v>0</v>
      </c>
      <c r="R3384" s="47">
        <v>0</v>
      </c>
      <c r="S3384" s="47">
        <v>0</v>
      </c>
      <c r="T3384" s="47">
        <v>225</v>
      </c>
      <c r="U3384" s="47">
        <v>225</v>
      </c>
      <c r="V3384" t="s">
        <v>71</v>
      </c>
      <c r="W3384" t="s">
        <v>72</v>
      </c>
      <c r="X3384"/>
      <c r="Y3384" t="s">
        <v>240</v>
      </c>
      <c r="Z3384" s="43" t="str">
        <f>Raw_data[[#This Row],[Month]]&amp;Raw_data[[#This Row],[Locations]]&amp;Raw_data[[#This Row],[Looker2]]</f>
        <v>45292MontroseIOP</v>
      </c>
      <c r="AA3384" s="44" t="str">
        <f>IFERROR(VLOOKUP(Raw_data[[#This Row],[Description]],'LU Table'!$A$1:$B$50,2,0),"")</f>
        <v>IOP</v>
      </c>
      <c r="AB3384" s="44" t="str">
        <f>TRIM(MID(Raw_data[[#This Row],[Location]],LEN("Positive Recovery- ")+1,LEN(Raw_data[[#This Row],[Location]])))</f>
        <v>Montrose</v>
      </c>
      <c r="AC3384" s="45">
        <f t="shared" si="53"/>
        <v>45292</v>
      </c>
      <c r="AD3384" s="44" t="str">
        <f>VLOOKUP(Raw_data[[#This Row],[Locations]]&amp;Raw_data[[#This Row],[Looker2]],Category!A:E,5,0)</f>
        <v>Company Owned</v>
      </c>
      <c r="AE3384" s="44" t="str">
        <f>Raw_data[[#This Row],[Locations]]&amp;Raw_data[[#This Row],[Looker2]]</f>
        <v>MontroseIOP</v>
      </c>
    </row>
    <row r="3385" spans="1:31">
      <c r="A3385" s="15">
        <v>45323</v>
      </c>
      <c r="B3385" s="15">
        <v>45322</v>
      </c>
      <c r="C3385" t="s">
        <v>9</v>
      </c>
      <c r="D3385">
        <v>210076</v>
      </c>
      <c r="E3385" t="s">
        <v>1020</v>
      </c>
      <c r="F3385" t="s">
        <v>299</v>
      </c>
      <c r="G3385" t="s">
        <v>1021</v>
      </c>
      <c r="H3385" t="s">
        <v>158</v>
      </c>
      <c r="I3385" t="s">
        <v>232</v>
      </c>
      <c r="J3385" t="s">
        <v>88</v>
      </c>
      <c r="K3385" t="s">
        <v>76</v>
      </c>
      <c r="L3385" t="s">
        <v>128</v>
      </c>
      <c r="M3385">
        <v>1</v>
      </c>
      <c r="N3385" s="47">
        <v>250</v>
      </c>
      <c r="O3385" s="47">
        <v>0</v>
      </c>
      <c r="P3385" s="47">
        <v>0</v>
      </c>
      <c r="Q3385" s="47">
        <v>0</v>
      </c>
      <c r="R3385" s="47">
        <v>0</v>
      </c>
      <c r="S3385" s="47">
        <v>0</v>
      </c>
      <c r="T3385" s="47">
        <v>225</v>
      </c>
      <c r="U3385" s="47">
        <v>-25</v>
      </c>
      <c r="V3385" t="s">
        <v>71</v>
      </c>
      <c r="W3385" t="s">
        <v>72</v>
      </c>
      <c r="X3385"/>
      <c r="Y3385" t="s">
        <v>240</v>
      </c>
      <c r="Z3385" s="43" t="str">
        <f>Raw_data[[#This Row],[Month]]&amp;Raw_data[[#This Row],[Locations]]&amp;Raw_data[[#This Row],[Looker2]]</f>
        <v>45292MontroseIOP</v>
      </c>
      <c r="AA3385" s="44" t="str">
        <f>IFERROR(VLOOKUP(Raw_data[[#This Row],[Description]],'LU Table'!$A$1:$B$50,2,0),"")</f>
        <v>IOP</v>
      </c>
      <c r="AB3385" s="44" t="str">
        <f>TRIM(MID(Raw_data[[#This Row],[Location]],LEN("Positive Recovery- ")+1,LEN(Raw_data[[#This Row],[Location]])))</f>
        <v>Montrose</v>
      </c>
      <c r="AC3385" s="45">
        <f t="shared" si="53"/>
        <v>45292</v>
      </c>
      <c r="AD3385" s="44" t="str">
        <f>VLOOKUP(Raw_data[[#This Row],[Locations]]&amp;Raw_data[[#This Row],[Looker2]],Category!A:E,5,0)</f>
        <v>Company Owned</v>
      </c>
      <c r="AE3385" s="44" t="str">
        <f>Raw_data[[#This Row],[Locations]]&amp;Raw_data[[#This Row],[Looker2]]</f>
        <v>MontroseIOP</v>
      </c>
    </row>
    <row r="3386" spans="1:31">
      <c r="A3386" s="15">
        <v>45323</v>
      </c>
      <c r="B3386" s="15">
        <v>45322</v>
      </c>
      <c r="C3386" t="s">
        <v>9</v>
      </c>
      <c r="D3386">
        <v>210077</v>
      </c>
      <c r="E3386" t="s">
        <v>803</v>
      </c>
      <c r="F3386" t="s">
        <v>804</v>
      </c>
      <c r="G3386" t="s">
        <v>805</v>
      </c>
      <c r="H3386" t="s">
        <v>159</v>
      </c>
      <c r="I3386" t="s">
        <v>232</v>
      </c>
      <c r="J3386" t="s">
        <v>17</v>
      </c>
      <c r="K3386" t="s">
        <v>76</v>
      </c>
      <c r="L3386" t="s">
        <v>128</v>
      </c>
      <c r="M3386">
        <v>1</v>
      </c>
      <c r="N3386" s="47">
        <v>225</v>
      </c>
      <c r="O3386" s="47">
        <v>0</v>
      </c>
      <c r="P3386" s="47">
        <v>0</v>
      </c>
      <c r="Q3386" s="47">
        <v>0</v>
      </c>
      <c r="R3386" s="47">
        <v>0</v>
      </c>
      <c r="S3386" s="47">
        <v>225</v>
      </c>
      <c r="T3386" s="47">
        <v>225</v>
      </c>
      <c r="U3386" s="47">
        <v>225</v>
      </c>
      <c r="V3386" t="s">
        <v>71</v>
      </c>
      <c r="W3386" t="s">
        <v>72</v>
      </c>
      <c r="X3386"/>
      <c r="Y3386" t="s">
        <v>240</v>
      </c>
      <c r="Z3386" s="43" t="str">
        <f>Raw_data[[#This Row],[Month]]&amp;Raw_data[[#This Row],[Locations]]&amp;Raw_data[[#This Row],[Looker2]]</f>
        <v>45292MontroseIOP</v>
      </c>
      <c r="AA3386" s="44" t="str">
        <f>IFERROR(VLOOKUP(Raw_data[[#This Row],[Description]],'LU Table'!$A$1:$B$50,2,0),"")</f>
        <v>IOP</v>
      </c>
      <c r="AB3386" s="44" t="str">
        <f>TRIM(MID(Raw_data[[#This Row],[Location]],LEN("Positive Recovery- ")+1,LEN(Raw_data[[#This Row],[Location]])))</f>
        <v>Montrose</v>
      </c>
      <c r="AC3386" s="45">
        <f t="shared" si="53"/>
        <v>45292</v>
      </c>
      <c r="AD3386" s="44" t="str">
        <f>VLOOKUP(Raw_data[[#This Row],[Locations]]&amp;Raw_data[[#This Row],[Looker2]],Category!A:E,5,0)</f>
        <v>Company Owned</v>
      </c>
      <c r="AE3386" s="44" t="str">
        <f>Raw_data[[#This Row],[Locations]]&amp;Raw_data[[#This Row],[Looker2]]</f>
        <v>MontroseIOP</v>
      </c>
    </row>
    <row r="3387" spans="1:31">
      <c r="A3387" s="15">
        <v>45323</v>
      </c>
      <c r="B3387" s="15">
        <v>45322</v>
      </c>
      <c r="C3387" t="s">
        <v>9</v>
      </c>
      <c r="D3387">
        <v>210078</v>
      </c>
      <c r="E3387" t="s">
        <v>787</v>
      </c>
      <c r="F3387" t="s">
        <v>648</v>
      </c>
      <c r="G3387" t="s">
        <v>788</v>
      </c>
      <c r="H3387" t="s">
        <v>158</v>
      </c>
      <c r="I3387" t="s">
        <v>232</v>
      </c>
      <c r="J3387" t="s">
        <v>103</v>
      </c>
      <c r="K3387" t="s">
        <v>76</v>
      </c>
      <c r="L3387" t="s">
        <v>128</v>
      </c>
      <c r="M3387">
        <v>1</v>
      </c>
      <c r="N3387" s="47">
        <v>250</v>
      </c>
      <c r="O3387" s="47">
        <v>0</v>
      </c>
      <c r="P3387" s="47">
        <v>0</v>
      </c>
      <c r="Q3387" s="47">
        <v>0</v>
      </c>
      <c r="R3387" s="47">
        <v>0</v>
      </c>
      <c r="S3387" s="47">
        <v>0</v>
      </c>
      <c r="T3387" s="47">
        <v>225</v>
      </c>
      <c r="U3387" s="47">
        <v>10</v>
      </c>
      <c r="V3387" t="s">
        <v>71</v>
      </c>
      <c r="W3387" t="s">
        <v>72</v>
      </c>
      <c r="X3387"/>
      <c r="Y3387" t="s">
        <v>240</v>
      </c>
      <c r="Z3387" s="43" t="str">
        <f>Raw_data[[#This Row],[Month]]&amp;Raw_data[[#This Row],[Locations]]&amp;Raw_data[[#This Row],[Looker2]]</f>
        <v>45292MontroseIOP</v>
      </c>
      <c r="AA3387" s="44" t="str">
        <f>IFERROR(VLOOKUP(Raw_data[[#This Row],[Description]],'LU Table'!$A$1:$B$50,2,0),"")</f>
        <v>IOP</v>
      </c>
      <c r="AB3387" s="44" t="str">
        <f>TRIM(MID(Raw_data[[#This Row],[Location]],LEN("Positive Recovery- ")+1,LEN(Raw_data[[#This Row],[Location]])))</f>
        <v>Montrose</v>
      </c>
      <c r="AC3387" s="45">
        <f t="shared" si="53"/>
        <v>45292</v>
      </c>
      <c r="AD3387" s="44" t="str">
        <f>VLOOKUP(Raw_data[[#This Row],[Locations]]&amp;Raw_data[[#This Row],[Looker2]],Category!A:E,5,0)</f>
        <v>Company Owned</v>
      </c>
      <c r="AE3387" s="44" t="str">
        <f>Raw_data[[#This Row],[Locations]]&amp;Raw_data[[#This Row],[Looker2]]</f>
        <v>MontroseIOP</v>
      </c>
    </row>
    <row r="3388" spans="1:31">
      <c r="A3388" s="15">
        <v>45323</v>
      </c>
      <c r="B3388" s="15">
        <v>45322</v>
      </c>
      <c r="C3388" t="s">
        <v>9</v>
      </c>
      <c r="D3388">
        <v>210079</v>
      </c>
      <c r="E3388" t="s">
        <v>639</v>
      </c>
      <c r="F3388" t="s">
        <v>302</v>
      </c>
      <c r="G3388" t="s">
        <v>640</v>
      </c>
      <c r="H3388" t="s">
        <v>160</v>
      </c>
      <c r="I3388" t="s">
        <v>232</v>
      </c>
      <c r="J3388" t="s">
        <v>132</v>
      </c>
      <c r="K3388" t="s">
        <v>76</v>
      </c>
      <c r="L3388" t="s">
        <v>128</v>
      </c>
      <c r="M3388">
        <v>1</v>
      </c>
      <c r="N3388" s="47">
        <v>165</v>
      </c>
      <c r="O3388" s="47">
        <v>0</v>
      </c>
      <c r="P3388" s="47">
        <v>0</v>
      </c>
      <c r="Q3388" s="47">
        <v>0</v>
      </c>
      <c r="R3388" s="47">
        <v>0</v>
      </c>
      <c r="S3388" s="47">
        <v>165</v>
      </c>
      <c r="T3388" s="47">
        <v>148.5</v>
      </c>
      <c r="U3388" s="47">
        <v>148.5</v>
      </c>
      <c r="V3388" t="s">
        <v>71</v>
      </c>
      <c r="W3388" t="s">
        <v>72</v>
      </c>
      <c r="X3388"/>
      <c r="Y3388" t="s">
        <v>240</v>
      </c>
      <c r="Z3388" s="43" t="str">
        <f>Raw_data[[#This Row],[Month]]&amp;Raw_data[[#This Row],[Locations]]&amp;Raw_data[[#This Row],[Looker2]]</f>
        <v>45292MontroseIOP</v>
      </c>
      <c r="AA3388" s="44" t="str">
        <f>IFERROR(VLOOKUP(Raw_data[[#This Row],[Description]],'LU Table'!$A$1:$B$50,2,0),"")</f>
        <v>IOP</v>
      </c>
      <c r="AB3388" s="44" t="str">
        <f>TRIM(MID(Raw_data[[#This Row],[Location]],LEN("Positive Recovery- ")+1,LEN(Raw_data[[#This Row],[Location]])))</f>
        <v>Montrose</v>
      </c>
      <c r="AC3388" s="45">
        <f t="shared" si="53"/>
        <v>45292</v>
      </c>
      <c r="AD3388" s="44" t="str">
        <f>VLOOKUP(Raw_data[[#This Row],[Locations]]&amp;Raw_data[[#This Row],[Looker2]],Category!A:E,5,0)</f>
        <v>Company Owned</v>
      </c>
      <c r="AE3388" s="44" t="str">
        <f>Raw_data[[#This Row],[Locations]]&amp;Raw_data[[#This Row],[Looker2]]</f>
        <v>MontroseIOP</v>
      </c>
    </row>
    <row r="3389" spans="1:31">
      <c r="A3389" s="15">
        <v>45323</v>
      </c>
      <c r="B3389" s="15">
        <v>45322</v>
      </c>
      <c r="C3389" t="s">
        <v>9</v>
      </c>
      <c r="D3389">
        <v>210080</v>
      </c>
      <c r="E3389" t="s">
        <v>672</v>
      </c>
      <c r="F3389" t="s">
        <v>609</v>
      </c>
      <c r="G3389" t="s">
        <v>393</v>
      </c>
      <c r="H3389" t="s">
        <v>160</v>
      </c>
      <c r="I3389" t="s">
        <v>232</v>
      </c>
      <c r="J3389" t="s">
        <v>94</v>
      </c>
      <c r="K3389" t="s">
        <v>76</v>
      </c>
      <c r="L3389" t="s">
        <v>128</v>
      </c>
      <c r="M3389">
        <v>1</v>
      </c>
      <c r="N3389" s="47">
        <v>215</v>
      </c>
      <c r="O3389" s="47">
        <v>0</v>
      </c>
      <c r="P3389" s="47">
        <v>0</v>
      </c>
      <c r="Q3389" s="47">
        <v>0</v>
      </c>
      <c r="R3389" s="47">
        <v>0</v>
      </c>
      <c r="S3389" s="47">
        <v>215</v>
      </c>
      <c r="T3389" s="47">
        <v>193.5</v>
      </c>
      <c r="U3389" s="47">
        <v>193.5</v>
      </c>
      <c r="V3389" t="s">
        <v>71</v>
      </c>
      <c r="W3389" t="s">
        <v>72</v>
      </c>
      <c r="X3389"/>
      <c r="Y3389" t="s">
        <v>240</v>
      </c>
      <c r="Z3389" s="43" t="str">
        <f>Raw_data[[#This Row],[Month]]&amp;Raw_data[[#This Row],[Locations]]&amp;Raw_data[[#This Row],[Looker2]]</f>
        <v>45292MontroseIOP</v>
      </c>
      <c r="AA3389" s="44" t="str">
        <f>IFERROR(VLOOKUP(Raw_data[[#This Row],[Description]],'LU Table'!$A$1:$B$50,2,0),"")</f>
        <v>IOP</v>
      </c>
      <c r="AB3389" s="44" t="str">
        <f>TRIM(MID(Raw_data[[#This Row],[Location]],LEN("Positive Recovery- ")+1,LEN(Raw_data[[#This Row],[Location]])))</f>
        <v>Montrose</v>
      </c>
      <c r="AC3389" s="45">
        <f t="shared" si="53"/>
        <v>45292</v>
      </c>
      <c r="AD3389" s="44" t="str">
        <f>VLOOKUP(Raw_data[[#This Row],[Locations]]&amp;Raw_data[[#This Row],[Looker2]],Category!A:E,5,0)</f>
        <v>Company Owned</v>
      </c>
      <c r="AE3389" s="44" t="str">
        <f>Raw_data[[#This Row],[Locations]]&amp;Raw_data[[#This Row],[Looker2]]</f>
        <v>MontroseIOP</v>
      </c>
    </row>
    <row r="3390" spans="1:31">
      <c r="A3390" s="15">
        <v>45323</v>
      </c>
      <c r="B3390" s="15">
        <v>45322</v>
      </c>
      <c r="C3390" t="s">
        <v>9</v>
      </c>
      <c r="D3390">
        <v>210081</v>
      </c>
      <c r="E3390" t="s">
        <v>73</v>
      </c>
      <c r="F3390" t="s">
        <v>398</v>
      </c>
      <c r="G3390" t="s">
        <v>399</v>
      </c>
      <c r="H3390" t="s">
        <v>160</v>
      </c>
      <c r="I3390" t="s">
        <v>232</v>
      </c>
      <c r="J3390" t="s">
        <v>94</v>
      </c>
      <c r="K3390" t="s">
        <v>76</v>
      </c>
      <c r="L3390" t="s">
        <v>128</v>
      </c>
      <c r="M3390">
        <v>1</v>
      </c>
      <c r="N3390" s="47">
        <v>215</v>
      </c>
      <c r="O3390" s="47">
        <v>0</v>
      </c>
      <c r="P3390" s="47">
        <v>0</v>
      </c>
      <c r="Q3390" s="47">
        <v>0</v>
      </c>
      <c r="R3390" s="47">
        <v>0</v>
      </c>
      <c r="S3390" s="47">
        <v>215</v>
      </c>
      <c r="T3390" s="47">
        <v>193.5</v>
      </c>
      <c r="U3390" s="47">
        <v>193.5</v>
      </c>
      <c r="V3390" t="s">
        <v>71</v>
      </c>
      <c r="W3390" t="s">
        <v>72</v>
      </c>
      <c r="X3390"/>
      <c r="Y3390" t="s">
        <v>240</v>
      </c>
      <c r="Z3390" s="43" t="str">
        <f>Raw_data[[#This Row],[Month]]&amp;Raw_data[[#This Row],[Locations]]&amp;Raw_data[[#This Row],[Looker2]]</f>
        <v>45292MontroseIOP</v>
      </c>
      <c r="AA3390" s="44" t="str">
        <f>IFERROR(VLOOKUP(Raw_data[[#This Row],[Description]],'LU Table'!$A$1:$B$50,2,0),"")</f>
        <v>IOP</v>
      </c>
      <c r="AB3390" s="44" t="str">
        <f>TRIM(MID(Raw_data[[#This Row],[Location]],LEN("Positive Recovery- ")+1,LEN(Raw_data[[#This Row],[Location]])))</f>
        <v>Montrose</v>
      </c>
      <c r="AC3390" s="45">
        <f t="shared" si="53"/>
        <v>45292</v>
      </c>
      <c r="AD3390" s="44" t="str">
        <f>VLOOKUP(Raw_data[[#This Row],[Locations]]&amp;Raw_data[[#This Row],[Looker2]],Category!A:E,5,0)</f>
        <v>Company Owned</v>
      </c>
      <c r="AE3390" s="44" t="str">
        <f>Raw_data[[#This Row],[Locations]]&amp;Raw_data[[#This Row],[Looker2]]</f>
        <v>MontroseIOP</v>
      </c>
    </row>
    <row r="3391" spans="1:31">
      <c r="A3391" s="15">
        <v>45323</v>
      </c>
      <c r="B3391" s="15">
        <v>45322</v>
      </c>
      <c r="C3391" t="s">
        <v>9</v>
      </c>
      <c r="D3391">
        <v>210082</v>
      </c>
      <c r="E3391" t="s">
        <v>141</v>
      </c>
      <c r="F3391" t="s">
        <v>478</v>
      </c>
      <c r="G3391" t="s">
        <v>325</v>
      </c>
      <c r="H3391" t="s">
        <v>158</v>
      </c>
      <c r="I3391" t="s">
        <v>232</v>
      </c>
      <c r="J3391" t="s">
        <v>89</v>
      </c>
      <c r="K3391" t="s">
        <v>76</v>
      </c>
      <c r="L3391" t="s">
        <v>128</v>
      </c>
      <c r="M3391">
        <v>1</v>
      </c>
      <c r="N3391" s="47">
        <v>200</v>
      </c>
      <c r="O3391" s="47">
        <v>0</v>
      </c>
      <c r="P3391" s="47">
        <v>0</v>
      </c>
      <c r="Q3391" s="47">
        <v>0</v>
      </c>
      <c r="R3391" s="47">
        <v>0</v>
      </c>
      <c r="S3391" s="47">
        <v>200</v>
      </c>
      <c r="T3391" s="47">
        <v>180</v>
      </c>
      <c r="U3391" s="47">
        <v>180</v>
      </c>
      <c r="V3391" t="s">
        <v>71</v>
      </c>
      <c r="W3391" t="s">
        <v>72</v>
      </c>
      <c r="X3391"/>
      <c r="Y3391" t="s">
        <v>240</v>
      </c>
      <c r="Z3391" s="43" t="str">
        <f>Raw_data[[#This Row],[Month]]&amp;Raw_data[[#This Row],[Locations]]&amp;Raw_data[[#This Row],[Looker2]]</f>
        <v>45292MontroseIOP</v>
      </c>
      <c r="AA3391" s="44" t="str">
        <f>IFERROR(VLOOKUP(Raw_data[[#This Row],[Description]],'LU Table'!$A$1:$B$50,2,0),"")</f>
        <v>IOP</v>
      </c>
      <c r="AB3391" s="44" t="str">
        <f>TRIM(MID(Raw_data[[#This Row],[Location]],LEN("Positive Recovery- ")+1,LEN(Raw_data[[#This Row],[Location]])))</f>
        <v>Montrose</v>
      </c>
      <c r="AC3391" s="45">
        <f t="shared" si="53"/>
        <v>45292</v>
      </c>
      <c r="AD3391" s="44" t="str">
        <f>VLOOKUP(Raw_data[[#This Row],[Locations]]&amp;Raw_data[[#This Row],[Looker2]],Category!A:E,5,0)</f>
        <v>Company Owned</v>
      </c>
      <c r="AE3391" s="44" t="str">
        <f>Raw_data[[#This Row],[Locations]]&amp;Raw_data[[#This Row],[Looker2]]</f>
        <v>MontroseIOP</v>
      </c>
    </row>
    <row r="3392" spans="1:31">
      <c r="A3392" s="15">
        <v>45323</v>
      </c>
      <c r="B3392" s="15">
        <v>45322</v>
      </c>
      <c r="C3392" t="s">
        <v>9</v>
      </c>
      <c r="D3392">
        <v>210083</v>
      </c>
      <c r="E3392" t="s">
        <v>820</v>
      </c>
      <c r="F3392" t="s">
        <v>287</v>
      </c>
      <c r="G3392" t="s">
        <v>325</v>
      </c>
      <c r="H3392" t="s">
        <v>158</v>
      </c>
      <c r="I3392" t="s">
        <v>232</v>
      </c>
      <c r="J3392" t="s">
        <v>87</v>
      </c>
      <c r="K3392" t="s">
        <v>76</v>
      </c>
      <c r="L3392" t="s">
        <v>128</v>
      </c>
      <c r="M3392">
        <v>1</v>
      </c>
      <c r="N3392" s="47">
        <v>275</v>
      </c>
      <c r="O3392" s="47">
        <v>0</v>
      </c>
      <c r="P3392" s="47">
        <v>0</v>
      </c>
      <c r="Q3392" s="47">
        <v>0</v>
      </c>
      <c r="R3392" s="47">
        <v>0</v>
      </c>
      <c r="S3392" s="47">
        <v>275</v>
      </c>
      <c r="T3392" s="47">
        <v>247.5</v>
      </c>
      <c r="U3392" s="47">
        <v>247.5</v>
      </c>
      <c r="V3392" t="s">
        <v>71</v>
      </c>
      <c r="W3392" t="s">
        <v>72</v>
      </c>
      <c r="X3392"/>
      <c r="Y3392" t="s">
        <v>240</v>
      </c>
      <c r="Z3392" s="43" t="str">
        <f>Raw_data[[#This Row],[Month]]&amp;Raw_data[[#This Row],[Locations]]&amp;Raw_data[[#This Row],[Looker2]]</f>
        <v>45292MontroseIOP</v>
      </c>
      <c r="AA3392" s="44" t="str">
        <f>IFERROR(VLOOKUP(Raw_data[[#This Row],[Description]],'LU Table'!$A$1:$B$50,2,0),"")</f>
        <v>IOP</v>
      </c>
      <c r="AB3392" s="44" t="str">
        <f>TRIM(MID(Raw_data[[#This Row],[Location]],LEN("Positive Recovery- ")+1,LEN(Raw_data[[#This Row],[Location]])))</f>
        <v>Montrose</v>
      </c>
      <c r="AC3392" s="45">
        <f t="shared" si="53"/>
        <v>45292</v>
      </c>
      <c r="AD3392" s="44" t="str">
        <f>VLOOKUP(Raw_data[[#This Row],[Locations]]&amp;Raw_data[[#This Row],[Looker2]],Category!A:E,5,0)</f>
        <v>Company Owned</v>
      </c>
      <c r="AE3392" s="44" t="str">
        <f>Raw_data[[#This Row],[Locations]]&amp;Raw_data[[#This Row],[Looker2]]</f>
        <v>MontroseIOP</v>
      </c>
    </row>
    <row r="3393" spans="1:31">
      <c r="A3393" s="15">
        <v>45323</v>
      </c>
      <c r="B3393" s="15">
        <v>45322</v>
      </c>
      <c r="C3393" t="s">
        <v>9</v>
      </c>
      <c r="D3393">
        <v>210084</v>
      </c>
      <c r="E3393" t="s">
        <v>710</v>
      </c>
      <c r="F3393" t="s">
        <v>363</v>
      </c>
      <c r="G3393" t="s">
        <v>344</v>
      </c>
      <c r="H3393" t="s">
        <v>160</v>
      </c>
      <c r="I3393" t="s">
        <v>232</v>
      </c>
      <c r="J3393" t="s">
        <v>711</v>
      </c>
      <c r="K3393" t="s">
        <v>76</v>
      </c>
      <c r="L3393" t="s">
        <v>128</v>
      </c>
      <c r="M3393">
        <v>1</v>
      </c>
      <c r="N3393" s="47">
        <v>165</v>
      </c>
      <c r="O3393" s="47">
        <v>0</v>
      </c>
      <c r="P3393" s="47">
        <v>0</v>
      </c>
      <c r="Q3393" s="47">
        <v>0</v>
      </c>
      <c r="R3393" s="47">
        <v>0</v>
      </c>
      <c r="S3393" s="47">
        <v>165</v>
      </c>
      <c r="T3393" s="47">
        <v>148.5</v>
      </c>
      <c r="U3393" s="47">
        <v>148.5</v>
      </c>
      <c r="V3393" t="s">
        <v>71</v>
      </c>
      <c r="W3393" t="s">
        <v>72</v>
      </c>
      <c r="X3393"/>
      <c r="Y3393" t="s">
        <v>240</v>
      </c>
      <c r="Z3393" s="43" t="str">
        <f>Raw_data[[#This Row],[Month]]&amp;Raw_data[[#This Row],[Locations]]&amp;Raw_data[[#This Row],[Looker2]]</f>
        <v>45292MontroseIOP</v>
      </c>
      <c r="AA3393" s="44" t="str">
        <f>IFERROR(VLOOKUP(Raw_data[[#This Row],[Description]],'LU Table'!$A$1:$B$50,2,0),"")</f>
        <v>IOP</v>
      </c>
      <c r="AB3393" s="44" t="str">
        <f>TRIM(MID(Raw_data[[#This Row],[Location]],LEN("Positive Recovery- ")+1,LEN(Raw_data[[#This Row],[Location]])))</f>
        <v>Montrose</v>
      </c>
      <c r="AC3393" s="45">
        <f t="shared" si="53"/>
        <v>45292</v>
      </c>
      <c r="AD3393" s="44" t="str">
        <f>VLOOKUP(Raw_data[[#This Row],[Locations]]&amp;Raw_data[[#This Row],[Looker2]],Category!A:E,5,0)</f>
        <v>Company Owned</v>
      </c>
      <c r="AE3393" s="44" t="str">
        <f>Raw_data[[#This Row],[Locations]]&amp;Raw_data[[#This Row],[Looker2]]</f>
        <v>MontroseIOP</v>
      </c>
    </row>
    <row r="3394" spans="1:31">
      <c r="A3394" s="15">
        <v>45323</v>
      </c>
      <c r="B3394" s="15">
        <v>45322</v>
      </c>
      <c r="C3394" t="s">
        <v>9</v>
      </c>
      <c r="D3394">
        <v>210085</v>
      </c>
      <c r="E3394" t="s">
        <v>1137</v>
      </c>
      <c r="F3394" t="s">
        <v>476</v>
      </c>
      <c r="G3394" t="s">
        <v>1138</v>
      </c>
      <c r="H3394" t="s">
        <v>167</v>
      </c>
      <c r="I3394" t="s">
        <v>232</v>
      </c>
      <c r="J3394" t="s">
        <v>1103</v>
      </c>
      <c r="K3394" t="s">
        <v>234</v>
      </c>
      <c r="L3394" t="s">
        <v>129</v>
      </c>
      <c r="M3394">
        <v>1</v>
      </c>
      <c r="N3394" s="47">
        <v>320</v>
      </c>
      <c r="O3394" s="47">
        <v>0</v>
      </c>
      <c r="P3394" s="47">
        <v>0</v>
      </c>
      <c r="Q3394" s="47">
        <v>0</v>
      </c>
      <c r="R3394" s="47">
        <v>0</v>
      </c>
      <c r="S3394" s="47">
        <v>320</v>
      </c>
      <c r="T3394" s="47">
        <v>288</v>
      </c>
      <c r="U3394" s="47">
        <v>288</v>
      </c>
      <c r="V3394" t="s">
        <v>71</v>
      </c>
      <c r="W3394" t="s">
        <v>72</v>
      </c>
      <c r="X3394"/>
      <c r="Y3394" t="s">
        <v>240</v>
      </c>
      <c r="Z3394" s="43" t="str">
        <f>Raw_data[[#This Row],[Month]]&amp;Raw_data[[#This Row],[Locations]]&amp;Raw_data[[#This Row],[Looker2]]</f>
        <v>45292Clear LakePHP</v>
      </c>
      <c r="AA3394" s="44" t="str">
        <f>IFERROR(VLOOKUP(Raw_data[[#This Row],[Description]],'LU Table'!$A$1:$B$50,2,0),"")</f>
        <v>PHP</v>
      </c>
      <c r="AB3394" s="44" t="str">
        <f>TRIM(MID(Raw_data[[#This Row],[Location]],LEN("Positive Recovery- ")+1,LEN(Raw_data[[#This Row],[Location]])))</f>
        <v>Clear Lake</v>
      </c>
      <c r="AC3394" s="45">
        <f t="shared" si="53"/>
        <v>45292</v>
      </c>
      <c r="AD3394" s="44" t="str">
        <f>VLOOKUP(Raw_data[[#This Row],[Locations]]&amp;Raw_data[[#This Row],[Looker2]],Category!A:E,5,0)</f>
        <v>Affiliate</v>
      </c>
      <c r="AE3394" s="44" t="str">
        <f>Raw_data[[#This Row],[Locations]]&amp;Raw_data[[#This Row],[Looker2]]</f>
        <v>Clear LakePHP</v>
      </c>
    </row>
    <row r="3395" spans="1:31">
      <c r="A3395" s="15">
        <v>45323</v>
      </c>
      <c r="B3395" s="15">
        <v>45322</v>
      </c>
      <c r="C3395" t="s">
        <v>9</v>
      </c>
      <c r="D3395">
        <v>210086</v>
      </c>
      <c r="E3395" t="s">
        <v>982</v>
      </c>
      <c r="F3395" t="s">
        <v>983</v>
      </c>
      <c r="G3395" t="s">
        <v>984</v>
      </c>
      <c r="H3395" t="s">
        <v>160</v>
      </c>
      <c r="I3395" t="s">
        <v>232</v>
      </c>
      <c r="J3395" t="s">
        <v>90</v>
      </c>
      <c r="K3395" t="s">
        <v>234</v>
      </c>
      <c r="L3395" t="s">
        <v>128</v>
      </c>
      <c r="M3395">
        <v>1</v>
      </c>
      <c r="N3395" s="47">
        <v>220</v>
      </c>
      <c r="O3395" s="47">
        <v>0</v>
      </c>
      <c r="P3395" s="47">
        <v>0</v>
      </c>
      <c r="Q3395" s="47">
        <v>0</v>
      </c>
      <c r="R3395" s="47">
        <v>0</v>
      </c>
      <c r="S3395" s="47">
        <v>220</v>
      </c>
      <c r="T3395" s="47">
        <v>198</v>
      </c>
      <c r="U3395" s="47">
        <v>198</v>
      </c>
      <c r="V3395" t="s">
        <v>71</v>
      </c>
      <c r="W3395" t="s">
        <v>72</v>
      </c>
      <c r="X3395"/>
      <c r="Y3395" t="s">
        <v>240</v>
      </c>
      <c r="Z3395" s="43" t="str">
        <f>Raw_data[[#This Row],[Month]]&amp;Raw_data[[#This Row],[Locations]]&amp;Raw_data[[#This Row],[Looker2]]</f>
        <v>45292Clear LakeIOP</v>
      </c>
      <c r="AA3395" s="44" t="str">
        <f>IFERROR(VLOOKUP(Raw_data[[#This Row],[Description]],'LU Table'!$A$1:$B$50,2,0),"")</f>
        <v>IOP</v>
      </c>
      <c r="AB3395" s="44" t="str">
        <f>TRIM(MID(Raw_data[[#This Row],[Location]],LEN("Positive Recovery- ")+1,LEN(Raw_data[[#This Row],[Location]])))</f>
        <v>Clear Lake</v>
      </c>
      <c r="AC3395" s="45">
        <f t="shared" si="53"/>
        <v>45292</v>
      </c>
      <c r="AD3395" s="44" t="str">
        <f>VLOOKUP(Raw_data[[#This Row],[Locations]]&amp;Raw_data[[#This Row],[Looker2]],Category!A:E,5,0)</f>
        <v>Affiliate</v>
      </c>
      <c r="AE3395" s="44" t="str">
        <f>Raw_data[[#This Row],[Locations]]&amp;Raw_data[[#This Row],[Looker2]]</f>
        <v>Clear LakeIOP</v>
      </c>
    </row>
    <row r="3396" spans="1:31">
      <c r="A3396" s="15">
        <v>45323</v>
      </c>
      <c r="B3396" s="15">
        <v>45322</v>
      </c>
      <c r="C3396" t="s">
        <v>9</v>
      </c>
      <c r="D3396">
        <v>210087</v>
      </c>
      <c r="E3396" t="s">
        <v>1009</v>
      </c>
      <c r="F3396" t="s">
        <v>1010</v>
      </c>
      <c r="G3396" t="s">
        <v>1011</v>
      </c>
      <c r="H3396" t="s">
        <v>158</v>
      </c>
      <c r="I3396" t="s">
        <v>232</v>
      </c>
      <c r="J3396" t="s">
        <v>146</v>
      </c>
      <c r="K3396" t="s">
        <v>234</v>
      </c>
      <c r="L3396" t="s">
        <v>128</v>
      </c>
      <c r="M3396">
        <v>1</v>
      </c>
      <c r="N3396" s="47">
        <v>250</v>
      </c>
      <c r="O3396" s="47">
        <v>0</v>
      </c>
      <c r="P3396" s="47">
        <v>0</v>
      </c>
      <c r="Q3396" s="47">
        <v>0</v>
      </c>
      <c r="R3396" s="47">
        <v>0</v>
      </c>
      <c r="S3396" s="47">
        <v>0</v>
      </c>
      <c r="T3396" s="47">
        <v>225</v>
      </c>
      <c r="U3396" s="47">
        <v>225</v>
      </c>
      <c r="V3396" t="s">
        <v>71</v>
      </c>
      <c r="W3396" t="s">
        <v>72</v>
      </c>
      <c r="X3396"/>
      <c r="Y3396" t="s">
        <v>240</v>
      </c>
      <c r="Z3396" s="43" t="str">
        <f>Raw_data[[#This Row],[Month]]&amp;Raw_data[[#This Row],[Locations]]&amp;Raw_data[[#This Row],[Looker2]]</f>
        <v>45292Clear LakeIOP</v>
      </c>
      <c r="AA3396" s="44" t="str">
        <f>IFERROR(VLOOKUP(Raw_data[[#This Row],[Description]],'LU Table'!$A$1:$B$50,2,0),"")</f>
        <v>IOP</v>
      </c>
      <c r="AB3396" s="44" t="str">
        <f>TRIM(MID(Raw_data[[#This Row],[Location]],LEN("Positive Recovery- ")+1,LEN(Raw_data[[#This Row],[Location]])))</f>
        <v>Clear Lake</v>
      </c>
      <c r="AC3396" s="45">
        <f t="shared" si="53"/>
        <v>45292</v>
      </c>
      <c r="AD3396" s="44" t="str">
        <f>VLOOKUP(Raw_data[[#This Row],[Locations]]&amp;Raw_data[[#This Row],[Looker2]],Category!A:E,5,0)</f>
        <v>Affiliate</v>
      </c>
      <c r="AE3396" s="44" t="str">
        <f>Raw_data[[#This Row],[Locations]]&amp;Raw_data[[#This Row],[Looker2]]</f>
        <v>Clear LakeIOP</v>
      </c>
    </row>
    <row r="3397" spans="1:31">
      <c r="A3397" s="15">
        <v>45323</v>
      </c>
      <c r="B3397" s="15">
        <v>45322</v>
      </c>
      <c r="C3397" t="s">
        <v>9</v>
      </c>
      <c r="D3397">
        <v>210088</v>
      </c>
      <c r="E3397" t="s">
        <v>767</v>
      </c>
      <c r="F3397" t="s">
        <v>768</v>
      </c>
      <c r="G3397" t="s">
        <v>353</v>
      </c>
      <c r="H3397" t="s">
        <v>158</v>
      </c>
      <c r="I3397"/>
      <c r="J3397" t="s">
        <v>89</v>
      </c>
      <c r="K3397" t="s">
        <v>234</v>
      </c>
      <c r="L3397" t="s">
        <v>128</v>
      </c>
      <c r="M3397">
        <v>1</v>
      </c>
      <c r="N3397" s="47">
        <v>200</v>
      </c>
      <c r="O3397" s="47">
        <v>0</v>
      </c>
      <c r="P3397" s="47">
        <v>0</v>
      </c>
      <c r="Q3397" s="47">
        <v>0</v>
      </c>
      <c r="R3397" s="47">
        <v>0</v>
      </c>
      <c r="S3397" s="47">
        <v>200</v>
      </c>
      <c r="T3397" s="47">
        <v>180</v>
      </c>
      <c r="U3397" s="47">
        <v>180</v>
      </c>
      <c r="V3397" t="s">
        <v>71</v>
      </c>
      <c r="W3397" t="s">
        <v>72</v>
      </c>
      <c r="X3397"/>
      <c r="Y3397" t="s">
        <v>240</v>
      </c>
      <c r="Z3397" s="43" t="str">
        <f>Raw_data[[#This Row],[Month]]&amp;Raw_data[[#This Row],[Locations]]&amp;Raw_data[[#This Row],[Looker2]]</f>
        <v>45292Clear LakeIOP</v>
      </c>
      <c r="AA3397" s="44" t="str">
        <f>IFERROR(VLOOKUP(Raw_data[[#This Row],[Description]],'LU Table'!$A$1:$B$50,2,0),"")</f>
        <v>IOP</v>
      </c>
      <c r="AB3397" s="44" t="str">
        <f>TRIM(MID(Raw_data[[#This Row],[Location]],LEN("Positive Recovery- ")+1,LEN(Raw_data[[#This Row],[Location]])))</f>
        <v>Clear Lake</v>
      </c>
      <c r="AC3397" s="45">
        <f t="shared" si="53"/>
        <v>45292</v>
      </c>
      <c r="AD3397" s="44" t="str">
        <f>VLOOKUP(Raw_data[[#This Row],[Locations]]&amp;Raw_data[[#This Row],[Looker2]],Category!A:E,5,0)</f>
        <v>Affiliate</v>
      </c>
      <c r="AE3397" s="44" t="str">
        <f>Raw_data[[#This Row],[Locations]]&amp;Raw_data[[#This Row],[Looker2]]</f>
        <v>Clear LakeIOP</v>
      </c>
    </row>
    <row r="3398" spans="1:31">
      <c r="A3398" s="15">
        <v>45323</v>
      </c>
      <c r="B3398" s="15">
        <v>45322</v>
      </c>
      <c r="C3398" t="s">
        <v>9</v>
      </c>
      <c r="D3398">
        <v>210089</v>
      </c>
      <c r="E3398" t="s">
        <v>1017</v>
      </c>
      <c r="F3398" t="s">
        <v>1018</v>
      </c>
      <c r="G3398" t="s">
        <v>1019</v>
      </c>
      <c r="H3398" t="s">
        <v>158</v>
      </c>
      <c r="I3398" t="s">
        <v>232</v>
      </c>
      <c r="J3398" t="s">
        <v>88</v>
      </c>
      <c r="K3398" t="s">
        <v>79</v>
      </c>
      <c r="L3398" t="s">
        <v>128</v>
      </c>
      <c r="M3398">
        <v>1</v>
      </c>
      <c r="N3398" s="47">
        <v>250</v>
      </c>
      <c r="O3398" s="47">
        <v>0</v>
      </c>
      <c r="P3398" s="47">
        <v>0</v>
      </c>
      <c r="Q3398" s="47">
        <v>0</v>
      </c>
      <c r="R3398" s="47">
        <v>0</v>
      </c>
      <c r="S3398" s="47">
        <v>250</v>
      </c>
      <c r="T3398" s="47">
        <v>225</v>
      </c>
      <c r="U3398" s="47">
        <v>225</v>
      </c>
      <c r="V3398" t="s">
        <v>71</v>
      </c>
      <c r="W3398" t="s">
        <v>72</v>
      </c>
      <c r="X3398"/>
      <c r="Y3398" t="s">
        <v>240</v>
      </c>
      <c r="Z3398" s="43" t="str">
        <f>Raw_data[[#This Row],[Month]]&amp;Raw_data[[#This Row],[Locations]]&amp;Raw_data[[#This Row],[Looker2]]</f>
        <v>45292Cinco RanchIOP</v>
      </c>
      <c r="AA3398" s="44" t="str">
        <f>IFERROR(VLOOKUP(Raw_data[[#This Row],[Description]],'LU Table'!$A$1:$B$50,2,0),"")</f>
        <v>IOP</v>
      </c>
      <c r="AB3398" s="44" t="str">
        <f>TRIM(MID(Raw_data[[#This Row],[Location]],LEN("Positive Recovery- ")+1,LEN(Raw_data[[#This Row],[Location]])))</f>
        <v>Cinco Ranch</v>
      </c>
      <c r="AC3398" s="45">
        <f t="shared" si="53"/>
        <v>45292</v>
      </c>
      <c r="AD3398" s="44" t="str">
        <f>VLOOKUP(Raw_data[[#This Row],[Locations]]&amp;Raw_data[[#This Row],[Looker2]],Category!A:E,5,0)</f>
        <v>Affiliate</v>
      </c>
      <c r="AE3398" s="44" t="str">
        <f>Raw_data[[#This Row],[Locations]]&amp;Raw_data[[#This Row],[Looker2]]</f>
        <v>Cinco RanchIOP</v>
      </c>
    </row>
    <row r="3399" spans="1:31">
      <c r="A3399" s="15">
        <v>45323</v>
      </c>
      <c r="B3399" s="15">
        <v>45322</v>
      </c>
      <c r="C3399" t="s">
        <v>9</v>
      </c>
      <c r="D3399">
        <v>210090</v>
      </c>
      <c r="E3399" t="s">
        <v>1015</v>
      </c>
      <c r="F3399" t="s">
        <v>261</v>
      </c>
      <c r="G3399" t="s">
        <v>1016</v>
      </c>
      <c r="H3399" t="s">
        <v>158</v>
      </c>
      <c r="I3399" t="s">
        <v>232</v>
      </c>
      <c r="J3399" t="s">
        <v>806</v>
      </c>
      <c r="K3399" t="s">
        <v>79</v>
      </c>
      <c r="L3399" t="s">
        <v>128</v>
      </c>
      <c r="M3399">
        <v>1</v>
      </c>
      <c r="N3399" s="47">
        <v>185</v>
      </c>
      <c r="O3399" s="47">
        <v>0</v>
      </c>
      <c r="P3399" s="47">
        <v>0</v>
      </c>
      <c r="Q3399" s="47">
        <v>0</v>
      </c>
      <c r="R3399" s="47">
        <v>0</v>
      </c>
      <c r="S3399" s="47">
        <v>185</v>
      </c>
      <c r="T3399" s="47">
        <v>166.5</v>
      </c>
      <c r="U3399" s="47">
        <v>166.5</v>
      </c>
      <c r="V3399" t="s">
        <v>71</v>
      </c>
      <c r="W3399" t="s">
        <v>72</v>
      </c>
      <c r="X3399"/>
      <c r="Y3399" t="s">
        <v>240</v>
      </c>
      <c r="Z3399" s="43" t="str">
        <f>Raw_data[[#This Row],[Month]]&amp;Raw_data[[#This Row],[Locations]]&amp;Raw_data[[#This Row],[Looker2]]</f>
        <v>45292Cinco RanchIOP</v>
      </c>
      <c r="AA3399" s="44" t="str">
        <f>IFERROR(VLOOKUP(Raw_data[[#This Row],[Description]],'LU Table'!$A$1:$B$50,2,0),"")</f>
        <v>IOP</v>
      </c>
      <c r="AB3399" s="44" t="str">
        <f>TRIM(MID(Raw_data[[#This Row],[Location]],LEN("Positive Recovery- ")+1,LEN(Raw_data[[#This Row],[Location]])))</f>
        <v>Cinco Ranch</v>
      </c>
      <c r="AC3399" s="45">
        <f t="shared" si="53"/>
        <v>45292</v>
      </c>
      <c r="AD3399" s="44" t="str">
        <f>VLOOKUP(Raw_data[[#This Row],[Locations]]&amp;Raw_data[[#This Row],[Looker2]],Category!A:E,5,0)</f>
        <v>Affiliate</v>
      </c>
      <c r="AE3399" s="44" t="str">
        <f>Raw_data[[#This Row],[Locations]]&amp;Raw_data[[#This Row],[Looker2]]</f>
        <v>Cinco RanchIOP</v>
      </c>
    </row>
    <row r="3400" spans="1:31">
      <c r="A3400" s="15">
        <v>45323</v>
      </c>
      <c r="B3400" s="15">
        <v>45322</v>
      </c>
      <c r="C3400" t="s">
        <v>9</v>
      </c>
      <c r="D3400">
        <v>210091</v>
      </c>
      <c r="E3400" t="s">
        <v>114</v>
      </c>
      <c r="F3400" t="s">
        <v>296</v>
      </c>
      <c r="G3400" t="s">
        <v>297</v>
      </c>
      <c r="H3400" t="s">
        <v>172</v>
      </c>
      <c r="I3400" t="s">
        <v>232</v>
      </c>
      <c r="J3400" t="s">
        <v>17</v>
      </c>
      <c r="K3400" t="s">
        <v>79</v>
      </c>
      <c r="L3400" t="s">
        <v>135</v>
      </c>
      <c r="M3400">
        <v>1</v>
      </c>
      <c r="N3400" s="47">
        <v>40</v>
      </c>
      <c r="O3400" s="47">
        <v>0</v>
      </c>
      <c r="P3400" s="47">
        <v>0</v>
      </c>
      <c r="Q3400" s="47">
        <v>0</v>
      </c>
      <c r="R3400" s="47">
        <v>0</v>
      </c>
      <c r="S3400" s="47">
        <v>40</v>
      </c>
      <c r="T3400" s="47">
        <v>40</v>
      </c>
      <c r="U3400" s="47">
        <v>40</v>
      </c>
      <c r="V3400" t="s">
        <v>71</v>
      </c>
      <c r="W3400" t="s">
        <v>72</v>
      </c>
      <c r="X3400"/>
      <c r="Y3400" t="s">
        <v>240</v>
      </c>
      <c r="Z3400" s="43" t="str">
        <f>Raw_data[[#This Row],[Month]]&amp;Raw_data[[#This Row],[Locations]]&amp;Raw_data[[#This Row],[Looker2]]</f>
        <v>45292Cinco RanchAftercare</v>
      </c>
      <c r="AA3400" s="44" t="str">
        <f>IFERROR(VLOOKUP(Raw_data[[#This Row],[Description]],'LU Table'!$A$1:$B$50,2,0),"")</f>
        <v>Aftercare</v>
      </c>
      <c r="AB3400" s="44" t="str">
        <f>TRIM(MID(Raw_data[[#This Row],[Location]],LEN("Positive Recovery- ")+1,LEN(Raw_data[[#This Row],[Location]])))</f>
        <v>Cinco Ranch</v>
      </c>
      <c r="AC3400" s="45">
        <f t="shared" si="53"/>
        <v>45292</v>
      </c>
      <c r="AD3400" s="44" t="str">
        <f>VLOOKUP(Raw_data[[#This Row],[Locations]]&amp;Raw_data[[#This Row],[Looker2]],Category!A:E,5,0)</f>
        <v>Affiliate</v>
      </c>
      <c r="AE3400" s="44" t="str">
        <f>Raw_data[[#This Row],[Locations]]&amp;Raw_data[[#This Row],[Looker2]]</f>
        <v>Cinco RanchAftercare</v>
      </c>
    </row>
    <row r="3401" spans="1:31">
      <c r="A3401" s="15">
        <v>45323</v>
      </c>
      <c r="B3401" s="15">
        <v>45322</v>
      </c>
      <c r="C3401" t="s">
        <v>9</v>
      </c>
      <c r="D3401">
        <v>210092</v>
      </c>
      <c r="E3401" t="s">
        <v>1024</v>
      </c>
      <c r="F3401" t="s">
        <v>356</v>
      </c>
      <c r="G3401" t="s">
        <v>353</v>
      </c>
      <c r="H3401" t="s">
        <v>158</v>
      </c>
      <c r="I3401" t="s">
        <v>232</v>
      </c>
      <c r="J3401" t="s">
        <v>88</v>
      </c>
      <c r="K3401" t="s">
        <v>22</v>
      </c>
      <c r="L3401" t="s">
        <v>128</v>
      </c>
      <c r="M3401">
        <v>1</v>
      </c>
      <c r="N3401" s="47">
        <v>250</v>
      </c>
      <c r="O3401" s="47">
        <v>0</v>
      </c>
      <c r="P3401" s="47">
        <v>0</v>
      </c>
      <c r="Q3401" s="47">
        <v>0</v>
      </c>
      <c r="R3401" s="47">
        <v>0</v>
      </c>
      <c r="S3401" s="47">
        <v>250</v>
      </c>
      <c r="T3401" s="47">
        <v>225</v>
      </c>
      <c r="U3401" s="47">
        <v>225</v>
      </c>
      <c r="V3401" t="s">
        <v>71</v>
      </c>
      <c r="W3401" t="s">
        <v>72</v>
      </c>
      <c r="X3401"/>
      <c r="Y3401" t="s">
        <v>240</v>
      </c>
      <c r="Z3401" s="43" t="str">
        <f>Raw_data[[#This Row],[Month]]&amp;Raw_data[[#This Row],[Locations]]&amp;Raw_data[[#This Row],[Looker2]]</f>
        <v>45292AustinIOP</v>
      </c>
      <c r="AA3401" s="44" t="str">
        <f>IFERROR(VLOOKUP(Raw_data[[#This Row],[Description]],'LU Table'!$A$1:$B$50,2,0),"")</f>
        <v>IOP</v>
      </c>
      <c r="AB3401" s="44" t="str">
        <f>TRIM(MID(Raw_data[[#This Row],[Location]],LEN("Positive Recovery- ")+1,LEN(Raw_data[[#This Row],[Location]])))</f>
        <v>Austin</v>
      </c>
      <c r="AC3401" s="45">
        <f t="shared" si="53"/>
        <v>45292</v>
      </c>
      <c r="AD3401" s="44" t="str">
        <f>VLOOKUP(Raw_data[[#This Row],[Locations]]&amp;Raw_data[[#This Row],[Looker2]],Category!A:E,5,0)</f>
        <v>Affiliate</v>
      </c>
      <c r="AE3401" s="44" t="str">
        <f>Raw_data[[#This Row],[Locations]]&amp;Raw_data[[#This Row],[Looker2]]</f>
        <v>AustinIOP</v>
      </c>
    </row>
    <row r="3402" spans="1:31">
      <c r="A3402" s="15">
        <v>45323</v>
      </c>
      <c r="B3402" s="15">
        <v>45322</v>
      </c>
      <c r="C3402" t="s">
        <v>9</v>
      </c>
      <c r="D3402">
        <v>210093</v>
      </c>
      <c r="E3402" t="s">
        <v>769</v>
      </c>
      <c r="F3402" t="s">
        <v>397</v>
      </c>
      <c r="G3402" t="s">
        <v>770</v>
      </c>
      <c r="H3402" t="s">
        <v>158</v>
      </c>
      <c r="I3402" t="s">
        <v>232</v>
      </c>
      <c r="J3402" t="s">
        <v>91</v>
      </c>
      <c r="K3402" t="s">
        <v>22</v>
      </c>
      <c r="L3402" t="s">
        <v>128</v>
      </c>
      <c r="M3402">
        <v>1</v>
      </c>
      <c r="N3402" s="47">
        <v>185</v>
      </c>
      <c r="O3402" s="47">
        <v>0</v>
      </c>
      <c r="P3402" s="47">
        <v>0</v>
      </c>
      <c r="Q3402" s="47">
        <v>0</v>
      </c>
      <c r="R3402" s="47">
        <v>0</v>
      </c>
      <c r="S3402" s="47">
        <v>185</v>
      </c>
      <c r="T3402" s="47">
        <v>166.5</v>
      </c>
      <c r="U3402" s="47">
        <v>166.5</v>
      </c>
      <c r="V3402" t="s">
        <v>71</v>
      </c>
      <c r="W3402" t="s">
        <v>72</v>
      </c>
      <c r="X3402"/>
      <c r="Y3402" t="s">
        <v>240</v>
      </c>
      <c r="Z3402" s="43" t="str">
        <f>Raw_data[[#This Row],[Month]]&amp;Raw_data[[#This Row],[Locations]]&amp;Raw_data[[#This Row],[Looker2]]</f>
        <v>45292AustinIOP</v>
      </c>
      <c r="AA3402" s="44" t="str">
        <f>IFERROR(VLOOKUP(Raw_data[[#This Row],[Description]],'LU Table'!$A$1:$B$50,2,0),"")</f>
        <v>IOP</v>
      </c>
      <c r="AB3402" s="44" t="str">
        <f>TRIM(MID(Raw_data[[#This Row],[Location]],LEN("Positive Recovery- ")+1,LEN(Raw_data[[#This Row],[Location]])))</f>
        <v>Austin</v>
      </c>
      <c r="AC3402" s="45">
        <f t="shared" si="53"/>
        <v>45292</v>
      </c>
      <c r="AD3402" s="44" t="str">
        <f>VLOOKUP(Raw_data[[#This Row],[Locations]]&amp;Raw_data[[#This Row],[Looker2]],Category!A:E,5,0)</f>
        <v>Affiliate</v>
      </c>
      <c r="AE3402" s="44" t="str">
        <f>Raw_data[[#This Row],[Locations]]&amp;Raw_data[[#This Row],[Looker2]]</f>
        <v>AustinIOP</v>
      </c>
    </row>
    <row r="3403" spans="1:31">
      <c r="A3403" s="15">
        <v>45323</v>
      </c>
      <c r="B3403" s="15">
        <v>45322</v>
      </c>
      <c r="C3403" t="s">
        <v>9</v>
      </c>
      <c r="D3403">
        <v>210095</v>
      </c>
      <c r="E3403" t="s">
        <v>694</v>
      </c>
      <c r="F3403" t="s">
        <v>361</v>
      </c>
      <c r="G3403" t="s">
        <v>381</v>
      </c>
      <c r="H3403" t="s">
        <v>158</v>
      </c>
      <c r="I3403" t="s">
        <v>232</v>
      </c>
      <c r="J3403" t="s">
        <v>87</v>
      </c>
      <c r="K3403" t="s">
        <v>18</v>
      </c>
      <c r="L3403" t="s">
        <v>128</v>
      </c>
      <c r="M3403">
        <v>1</v>
      </c>
      <c r="N3403" s="47">
        <v>275</v>
      </c>
      <c r="O3403" s="47">
        <v>0</v>
      </c>
      <c r="P3403" s="47">
        <v>0</v>
      </c>
      <c r="Q3403" s="47">
        <v>0</v>
      </c>
      <c r="R3403" s="47">
        <v>0</v>
      </c>
      <c r="S3403" s="47">
        <v>275</v>
      </c>
      <c r="T3403" s="47">
        <v>247.5</v>
      </c>
      <c r="U3403" s="47">
        <v>247.5</v>
      </c>
      <c r="V3403" t="s">
        <v>71</v>
      </c>
      <c r="W3403" t="s">
        <v>72</v>
      </c>
      <c r="X3403"/>
      <c r="Y3403" t="s">
        <v>240</v>
      </c>
      <c r="Z3403" s="43" t="str">
        <f>Raw_data[[#This Row],[Month]]&amp;Raw_data[[#This Row],[Locations]]&amp;Raw_data[[#This Row],[Looker2]]</f>
        <v>45292San AntonioIOP</v>
      </c>
      <c r="AA3403" s="44" t="str">
        <f>IFERROR(VLOOKUP(Raw_data[[#This Row],[Description]],'LU Table'!$A$1:$B$50,2,0),"")</f>
        <v>IOP</v>
      </c>
      <c r="AB3403" s="44" t="str">
        <f>TRIM(MID(Raw_data[[#This Row],[Location]],LEN("Positive Recovery- ")+1,LEN(Raw_data[[#This Row],[Location]])))</f>
        <v>San Antonio</v>
      </c>
      <c r="AC3403" s="45">
        <f t="shared" si="53"/>
        <v>45292</v>
      </c>
      <c r="AD3403" s="44" t="str">
        <f>VLOOKUP(Raw_data[[#This Row],[Locations]]&amp;Raw_data[[#This Row],[Looker2]],Category!A:E,5,0)</f>
        <v>Affiliate</v>
      </c>
      <c r="AE3403" s="44" t="str">
        <f>Raw_data[[#This Row],[Locations]]&amp;Raw_data[[#This Row],[Looker2]]</f>
        <v>San AntonioIOP</v>
      </c>
    </row>
    <row r="3404" spans="1:31">
      <c r="A3404" s="15">
        <v>45323</v>
      </c>
      <c r="B3404" s="15">
        <v>45322</v>
      </c>
      <c r="C3404" t="s">
        <v>9</v>
      </c>
      <c r="D3404">
        <v>210096</v>
      </c>
      <c r="E3404" t="s">
        <v>1170</v>
      </c>
      <c r="F3404" t="s">
        <v>1171</v>
      </c>
      <c r="G3404" t="s">
        <v>1172</v>
      </c>
      <c r="H3404" t="s">
        <v>158</v>
      </c>
      <c r="I3404" t="s">
        <v>232</v>
      </c>
      <c r="J3404" t="s">
        <v>88</v>
      </c>
      <c r="K3404" t="s">
        <v>18</v>
      </c>
      <c r="L3404" t="s">
        <v>128</v>
      </c>
      <c r="M3404">
        <v>1</v>
      </c>
      <c r="N3404" s="47">
        <v>250</v>
      </c>
      <c r="O3404" s="47">
        <v>0</v>
      </c>
      <c r="P3404" s="47">
        <v>0</v>
      </c>
      <c r="Q3404" s="47">
        <v>0</v>
      </c>
      <c r="R3404" s="47">
        <v>0</v>
      </c>
      <c r="S3404" s="47">
        <v>250</v>
      </c>
      <c r="T3404" s="47">
        <v>225</v>
      </c>
      <c r="U3404" s="47">
        <v>225</v>
      </c>
      <c r="V3404" t="s">
        <v>71</v>
      </c>
      <c r="W3404" t="s">
        <v>72</v>
      </c>
      <c r="X3404"/>
      <c r="Y3404" t="s">
        <v>240</v>
      </c>
      <c r="Z3404" s="43" t="str">
        <f>Raw_data[[#This Row],[Month]]&amp;Raw_data[[#This Row],[Locations]]&amp;Raw_data[[#This Row],[Looker2]]</f>
        <v>45292San AntonioIOP</v>
      </c>
      <c r="AA3404" s="44" t="str">
        <f>IFERROR(VLOOKUP(Raw_data[[#This Row],[Description]],'LU Table'!$A$1:$B$50,2,0),"")</f>
        <v>IOP</v>
      </c>
      <c r="AB3404" s="44" t="str">
        <f>TRIM(MID(Raw_data[[#This Row],[Location]],LEN("Positive Recovery- ")+1,LEN(Raw_data[[#This Row],[Location]])))</f>
        <v>San Antonio</v>
      </c>
      <c r="AC3404" s="45">
        <f t="shared" si="53"/>
        <v>45292</v>
      </c>
      <c r="AD3404" s="44" t="str">
        <f>VLOOKUP(Raw_data[[#This Row],[Locations]]&amp;Raw_data[[#This Row],[Looker2]],Category!A:E,5,0)</f>
        <v>Affiliate</v>
      </c>
      <c r="AE3404" s="44" t="str">
        <f>Raw_data[[#This Row],[Locations]]&amp;Raw_data[[#This Row],[Looker2]]</f>
        <v>San AntonioIOP</v>
      </c>
    </row>
    <row r="3405" spans="1:31">
      <c r="A3405" s="15">
        <v>45323</v>
      </c>
      <c r="B3405" s="15">
        <v>45322</v>
      </c>
      <c r="C3405" t="s">
        <v>9</v>
      </c>
      <c r="D3405">
        <v>210097</v>
      </c>
      <c r="E3405" t="s">
        <v>951</v>
      </c>
      <c r="F3405" t="s">
        <v>479</v>
      </c>
      <c r="G3405" t="s">
        <v>952</v>
      </c>
      <c r="H3405" t="s">
        <v>160</v>
      </c>
      <c r="I3405" t="s">
        <v>232</v>
      </c>
      <c r="J3405" t="s">
        <v>961</v>
      </c>
      <c r="K3405" t="s">
        <v>18</v>
      </c>
      <c r="L3405" t="s">
        <v>128</v>
      </c>
      <c r="M3405">
        <v>1</v>
      </c>
      <c r="N3405" s="47">
        <v>220</v>
      </c>
      <c r="O3405" s="47">
        <v>0</v>
      </c>
      <c r="P3405" s="47">
        <v>0</v>
      </c>
      <c r="Q3405" s="47">
        <v>0</v>
      </c>
      <c r="R3405" s="47">
        <v>0</v>
      </c>
      <c r="S3405" s="47">
        <v>220</v>
      </c>
      <c r="T3405" s="47">
        <v>198</v>
      </c>
      <c r="U3405" s="47">
        <v>198</v>
      </c>
      <c r="V3405" t="s">
        <v>71</v>
      </c>
      <c r="W3405" t="s">
        <v>72</v>
      </c>
      <c r="X3405"/>
      <c r="Y3405" t="s">
        <v>240</v>
      </c>
      <c r="Z3405" s="43" t="str">
        <f>Raw_data[[#This Row],[Month]]&amp;Raw_data[[#This Row],[Locations]]&amp;Raw_data[[#This Row],[Looker2]]</f>
        <v>45292San AntonioIOP</v>
      </c>
      <c r="AA3405" s="44" t="str">
        <f>IFERROR(VLOOKUP(Raw_data[[#This Row],[Description]],'LU Table'!$A$1:$B$50,2,0),"")</f>
        <v>IOP</v>
      </c>
      <c r="AB3405" s="44" t="str">
        <f>TRIM(MID(Raw_data[[#This Row],[Location]],LEN("Positive Recovery- ")+1,LEN(Raw_data[[#This Row],[Location]])))</f>
        <v>San Antonio</v>
      </c>
      <c r="AC3405" s="45">
        <f t="shared" si="53"/>
        <v>45292</v>
      </c>
      <c r="AD3405" s="44" t="str">
        <f>VLOOKUP(Raw_data[[#This Row],[Locations]]&amp;Raw_data[[#This Row],[Looker2]],Category!A:E,5,0)</f>
        <v>Affiliate</v>
      </c>
      <c r="AE3405" s="44" t="str">
        <f>Raw_data[[#This Row],[Locations]]&amp;Raw_data[[#This Row],[Looker2]]</f>
        <v>San AntonioIOP</v>
      </c>
    </row>
    <row r="3406" spans="1:31">
      <c r="A3406" s="15">
        <v>45323</v>
      </c>
      <c r="B3406" s="15">
        <v>45322</v>
      </c>
      <c r="C3406" t="s">
        <v>9</v>
      </c>
      <c r="D3406">
        <v>210098</v>
      </c>
      <c r="E3406" t="s">
        <v>1063</v>
      </c>
      <c r="F3406" t="s">
        <v>827</v>
      </c>
      <c r="G3406" t="s">
        <v>996</v>
      </c>
      <c r="H3406" t="s">
        <v>159</v>
      </c>
      <c r="I3406" t="s">
        <v>232</v>
      </c>
      <c r="J3406" t="s">
        <v>17</v>
      </c>
      <c r="K3406" t="s">
        <v>18</v>
      </c>
      <c r="L3406" t="s">
        <v>128</v>
      </c>
      <c r="M3406">
        <v>1</v>
      </c>
      <c r="N3406" s="47">
        <v>225</v>
      </c>
      <c r="O3406" s="47">
        <v>0</v>
      </c>
      <c r="P3406" s="47">
        <v>0</v>
      </c>
      <c r="Q3406" s="47">
        <v>0</v>
      </c>
      <c r="R3406" s="47">
        <v>0</v>
      </c>
      <c r="S3406" s="47">
        <v>225</v>
      </c>
      <c r="T3406" s="47">
        <v>225</v>
      </c>
      <c r="U3406" s="47">
        <v>225</v>
      </c>
      <c r="V3406" t="s">
        <v>71</v>
      </c>
      <c r="W3406" t="s">
        <v>72</v>
      </c>
      <c r="X3406"/>
      <c r="Y3406" t="s">
        <v>240</v>
      </c>
      <c r="Z3406" s="43" t="str">
        <f>Raw_data[[#This Row],[Month]]&amp;Raw_data[[#This Row],[Locations]]&amp;Raw_data[[#This Row],[Looker2]]</f>
        <v>45292San AntonioIOP</v>
      </c>
      <c r="AA3406" s="44" t="str">
        <f>IFERROR(VLOOKUP(Raw_data[[#This Row],[Description]],'LU Table'!$A$1:$B$50,2,0),"")</f>
        <v>IOP</v>
      </c>
      <c r="AB3406" s="44" t="str">
        <f>TRIM(MID(Raw_data[[#This Row],[Location]],LEN("Positive Recovery- ")+1,LEN(Raw_data[[#This Row],[Location]])))</f>
        <v>San Antonio</v>
      </c>
      <c r="AC3406" s="45">
        <f t="shared" si="53"/>
        <v>45292</v>
      </c>
      <c r="AD3406" s="44" t="str">
        <f>VLOOKUP(Raw_data[[#This Row],[Locations]]&amp;Raw_data[[#This Row],[Looker2]],Category!A:E,5,0)</f>
        <v>Affiliate</v>
      </c>
      <c r="AE3406" s="44" t="str">
        <f>Raw_data[[#This Row],[Locations]]&amp;Raw_data[[#This Row],[Looker2]]</f>
        <v>San AntonioIOP</v>
      </c>
    </row>
    <row r="3407" spans="1:31">
      <c r="A3407" s="15">
        <v>45323</v>
      </c>
      <c r="B3407" s="15">
        <v>45322</v>
      </c>
      <c r="C3407" t="s">
        <v>9</v>
      </c>
      <c r="D3407">
        <v>210099</v>
      </c>
      <c r="E3407" t="s">
        <v>1240</v>
      </c>
      <c r="F3407" t="s">
        <v>1241</v>
      </c>
      <c r="G3407" t="s">
        <v>466</v>
      </c>
      <c r="H3407" t="s">
        <v>167</v>
      </c>
      <c r="I3407" t="s">
        <v>232</v>
      </c>
      <c r="J3407" t="s">
        <v>87</v>
      </c>
      <c r="K3407" t="s">
        <v>18</v>
      </c>
      <c r="L3407" t="s">
        <v>129</v>
      </c>
      <c r="M3407">
        <v>1</v>
      </c>
      <c r="N3407" s="47">
        <v>425</v>
      </c>
      <c r="O3407" s="47">
        <v>0</v>
      </c>
      <c r="P3407" s="47">
        <v>0</v>
      </c>
      <c r="Q3407" s="47">
        <v>0</v>
      </c>
      <c r="R3407" s="47">
        <v>0</v>
      </c>
      <c r="S3407" s="47">
        <v>425</v>
      </c>
      <c r="T3407" s="47">
        <v>425</v>
      </c>
      <c r="U3407" s="47">
        <v>425</v>
      </c>
      <c r="V3407" t="s">
        <v>71</v>
      </c>
      <c r="W3407" t="s">
        <v>72</v>
      </c>
      <c r="X3407"/>
      <c r="Y3407" t="s">
        <v>240</v>
      </c>
      <c r="Z3407" s="43" t="str">
        <f>Raw_data[[#This Row],[Month]]&amp;Raw_data[[#This Row],[Locations]]&amp;Raw_data[[#This Row],[Looker2]]</f>
        <v>45292San AntonioPHP</v>
      </c>
      <c r="AA3407" s="44" t="str">
        <f>IFERROR(VLOOKUP(Raw_data[[#This Row],[Description]],'LU Table'!$A$1:$B$50,2,0),"")</f>
        <v>PHP</v>
      </c>
      <c r="AB3407" s="44" t="str">
        <f>TRIM(MID(Raw_data[[#This Row],[Location]],LEN("Positive Recovery- ")+1,LEN(Raw_data[[#This Row],[Location]])))</f>
        <v>San Antonio</v>
      </c>
      <c r="AC3407" s="45">
        <f t="shared" si="53"/>
        <v>45292</v>
      </c>
      <c r="AD3407" s="44" t="str">
        <f>VLOOKUP(Raw_data[[#This Row],[Locations]]&amp;Raw_data[[#This Row],[Looker2]],Category!A:E,5,0)</f>
        <v>Affiliate</v>
      </c>
      <c r="AE3407" s="44" t="str">
        <f>Raw_data[[#This Row],[Locations]]&amp;Raw_data[[#This Row],[Looker2]]</f>
        <v>San AntonioPHP</v>
      </c>
    </row>
    <row r="3408" spans="1:31">
      <c r="A3408" s="15">
        <v>45323</v>
      </c>
      <c r="B3408" s="15">
        <v>45322</v>
      </c>
      <c r="C3408" t="s">
        <v>9</v>
      </c>
      <c r="D3408">
        <v>210100</v>
      </c>
      <c r="E3408" t="s">
        <v>1173</v>
      </c>
      <c r="F3408" t="s">
        <v>314</v>
      </c>
      <c r="G3408" t="s">
        <v>444</v>
      </c>
      <c r="H3408" t="s">
        <v>158</v>
      </c>
      <c r="I3408" t="s">
        <v>232</v>
      </c>
      <c r="J3408" t="s">
        <v>87</v>
      </c>
      <c r="K3408" t="s">
        <v>18</v>
      </c>
      <c r="L3408" t="s">
        <v>128</v>
      </c>
      <c r="M3408">
        <v>1</v>
      </c>
      <c r="N3408" s="47">
        <v>275</v>
      </c>
      <c r="O3408" s="47">
        <v>0</v>
      </c>
      <c r="P3408" s="47">
        <v>0</v>
      </c>
      <c r="Q3408" s="47">
        <v>0</v>
      </c>
      <c r="R3408" s="47">
        <v>0</v>
      </c>
      <c r="S3408" s="47">
        <v>275</v>
      </c>
      <c r="T3408" s="47">
        <v>247.5</v>
      </c>
      <c r="U3408" s="47">
        <v>247.5</v>
      </c>
      <c r="V3408" t="s">
        <v>71</v>
      </c>
      <c r="W3408" t="s">
        <v>72</v>
      </c>
      <c r="X3408"/>
      <c r="Y3408" t="s">
        <v>240</v>
      </c>
      <c r="Z3408" s="43" t="str">
        <f>Raw_data[[#This Row],[Month]]&amp;Raw_data[[#This Row],[Locations]]&amp;Raw_data[[#This Row],[Looker2]]</f>
        <v>45292San AntonioIOP</v>
      </c>
      <c r="AA3408" s="44" t="str">
        <f>IFERROR(VLOOKUP(Raw_data[[#This Row],[Description]],'LU Table'!$A$1:$B$50,2,0),"")</f>
        <v>IOP</v>
      </c>
      <c r="AB3408" s="44" t="str">
        <f>TRIM(MID(Raw_data[[#This Row],[Location]],LEN("Positive Recovery- ")+1,LEN(Raw_data[[#This Row],[Location]])))</f>
        <v>San Antonio</v>
      </c>
      <c r="AC3408" s="45">
        <f t="shared" si="53"/>
        <v>45292</v>
      </c>
      <c r="AD3408" s="44" t="str">
        <f>VLOOKUP(Raw_data[[#This Row],[Locations]]&amp;Raw_data[[#This Row],[Looker2]],Category!A:E,5,0)</f>
        <v>Affiliate</v>
      </c>
      <c r="AE3408" s="44" t="str">
        <f>Raw_data[[#This Row],[Locations]]&amp;Raw_data[[#This Row],[Looker2]]</f>
        <v>San AntonioIOP</v>
      </c>
    </row>
    <row r="3409" spans="1:31">
      <c r="A3409" s="15">
        <v>45323</v>
      </c>
      <c r="B3409" s="15">
        <v>45322</v>
      </c>
      <c r="C3409" t="s">
        <v>9</v>
      </c>
      <c r="D3409">
        <v>210101</v>
      </c>
      <c r="E3409" t="s">
        <v>789</v>
      </c>
      <c r="F3409" t="s">
        <v>557</v>
      </c>
      <c r="G3409" t="s">
        <v>521</v>
      </c>
      <c r="H3409" t="s">
        <v>158</v>
      </c>
      <c r="I3409" t="s">
        <v>232</v>
      </c>
      <c r="J3409" t="s">
        <v>88</v>
      </c>
      <c r="K3409" t="s">
        <v>22</v>
      </c>
      <c r="L3409" t="s">
        <v>128</v>
      </c>
      <c r="M3409">
        <v>1</v>
      </c>
      <c r="N3409" s="47">
        <v>250</v>
      </c>
      <c r="O3409" s="47">
        <v>0</v>
      </c>
      <c r="P3409" s="47">
        <v>0</v>
      </c>
      <c r="Q3409" s="47">
        <v>0</v>
      </c>
      <c r="R3409" s="47">
        <v>0</v>
      </c>
      <c r="S3409" s="47">
        <v>250</v>
      </c>
      <c r="T3409" s="47">
        <v>225</v>
      </c>
      <c r="U3409" s="47">
        <v>225</v>
      </c>
      <c r="V3409" t="s">
        <v>71</v>
      </c>
      <c r="W3409" t="s">
        <v>72</v>
      </c>
      <c r="X3409"/>
      <c r="Y3409" t="s">
        <v>240</v>
      </c>
      <c r="Z3409" s="43" t="str">
        <f>Raw_data[[#This Row],[Month]]&amp;Raw_data[[#This Row],[Locations]]&amp;Raw_data[[#This Row],[Looker2]]</f>
        <v>45292AustinIOP</v>
      </c>
      <c r="AA3409" s="44" t="str">
        <f>IFERROR(VLOOKUP(Raw_data[[#This Row],[Description]],'LU Table'!$A$1:$B$50,2,0),"")</f>
        <v>IOP</v>
      </c>
      <c r="AB3409" s="44" t="str">
        <f>TRIM(MID(Raw_data[[#This Row],[Location]],LEN("Positive Recovery- ")+1,LEN(Raw_data[[#This Row],[Location]])))</f>
        <v>Austin</v>
      </c>
      <c r="AC3409" s="45">
        <f t="shared" si="53"/>
        <v>45292</v>
      </c>
      <c r="AD3409" s="44" t="str">
        <f>VLOOKUP(Raw_data[[#This Row],[Locations]]&amp;Raw_data[[#This Row],[Looker2]],Category!A:E,5,0)</f>
        <v>Affiliate</v>
      </c>
      <c r="AE3409" s="44" t="str">
        <f>Raw_data[[#This Row],[Locations]]&amp;Raw_data[[#This Row],[Looker2]]</f>
        <v>AustinIOP</v>
      </c>
    </row>
    <row r="3410" spans="1:31">
      <c r="A3410" s="15">
        <v>45323</v>
      </c>
      <c r="B3410" s="15">
        <v>45322</v>
      </c>
      <c r="C3410" t="s">
        <v>9</v>
      </c>
      <c r="D3410">
        <v>210102</v>
      </c>
      <c r="E3410" t="s">
        <v>142</v>
      </c>
      <c r="F3410" t="s">
        <v>254</v>
      </c>
      <c r="G3410" t="s">
        <v>480</v>
      </c>
      <c r="H3410" t="s">
        <v>158</v>
      </c>
      <c r="I3410" t="s">
        <v>232</v>
      </c>
      <c r="J3410" t="s">
        <v>88</v>
      </c>
      <c r="K3410" t="s">
        <v>22</v>
      </c>
      <c r="L3410" t="s">
        <v>128</v>
      </c>
      <c r="M3410">
        <v>1</v>
      </c>
      <c r="N3410" s="47">
        <v>250</v>
      </c>
      <c r="O3410" s="47">
        <v>0</v>
      </c>
      <c r="P3410" s="47">
        <v>0</v>
      </c>
      <c r="Q3410" s="47">
        <v>0</v>
      </c>
      <c r="R3410" s="47">
        <v>0</v>
      </c>
      <c r="S3410" s="47">
        <v>0</v>
      </c>
      <c r="T3410" s="47">
        <v>225</v>
      </c>
      <c r="U3410" s="47">
        <v>25</v>
      </c>
      <c r="V3410" t="s">
        <v>71</v>
      </c>
      <c r="W3410" t="s">
        <v>72</v>
      </c>
      <c r="X3410"/>
      <c r="Y3410" t="s">
        <v>240</v>
      </c>
      <c r="Z3410" s="43" t="str">
        <f>Raw_data[[#This Row],[Month]]&amp;Raw_data[[#This Row],[Locations]]&amp;Raw_data[[#This Row],[Looker2]]</f>
        <v>45292AustinIOP</v>
      </c>
      <c r="AA3410" s="44" t="str">
        <f>IFERROR(VLOOKUP(Raw_data[[#This Row],[Description]],'LU Table'!$A$1:$B$50,2,0),"")</f>
        <v>IOP</v>
      </c>
      <c r="AB3410" s="44" t="str">
        <f>TRIM(MID(Raw_data[[#This Row],[Location]],LEN("Positive Recovery- ")+1,LEN(Raw_data[[#This Row],[Location]])))</f>
        <v>Austin</v>
      </c>
      <c r="AC3410" s="45">
        <f t="shared" si="53"/>
        <v>45292</v>
      </c>
      <c r="AD3410" s="44" t="str">
        <f>VLOOKUP(Raw_data[[#This Row],[Locations]]&amp;Raw_data[[#This Row],[Looker2]],Category!A:E,5,0)</f>
        <v>Affiliate</v>
      </c>
      <c r="AE3410" s="44" t="str">
        <f>Raw_data[[#This Row],[Locations]]&amp;Raw_data[[#This Row],[Looker2]]</f>
        <v>AustinIOP</v>
      </c>
    </row>
    <row r="3411" spans="1:31">
      <c r="A3411" s="15">
        <v>45323</v>
      </c>
      <c r="B3411" s="15">
        <v>45322</v>
      </c>
      <c r="C3411" t="s">
        <v>9</v>
      </c>
      <c r="D3411">
        <v>210103</v>
      </c>
      <c r="E3411" t="s">
        <v>668</v>
      </c>
      <c r="F3411" t="s">
        <v>350</v>
      </c>
      <c r="G3411" t="s">
        <v>669</v>
      </c>
      <c r="H3411" t="s">
        <v>160</v>
      </c>
      <c r="I3411" t="s">
        <v>232</v>
      </c>
      <c r="J3411" t="s">
        <v>96</v>
      </c>
      <c r="K3411" t="s">
        <v>79</v>
      </c>
      <c r="L3411" t="s">
        <v>128</v>
      </c>
      <c r="M3411">
        <v>1</v>
      </c>
      <c r="N3411" s="47">
        <v>169</v>
      </c>
      <c r="O3411" s="47">
        <v>0</v>
      </c>
      <c r="P3411" s="47">
        <v>0</v>
      </c>
      <c r="Q3411" s="47">
        <v>0</v>
      </c>
      <c r="R3411" s="47">
        <v>0</v>
      </c>
      <c r="S3411" s="47">
        <v>169</v>
      </c>
      <c r="T3411" s="47">
        <v>152.1</v>
      </c>
      <c r="U3411" s="47">
        <v>152.1</v>
      </c>
      <c r="V3411" t="s">
        <v>71</v>
      </c>
      <c r="W3411" t="s">
        <v>72</v>
      </c>
      <c r="X3411"/>
      <c r="Y3411" t="s">
        <v>240</v>
      </c>
      <c r="Z3411" s="43" t="str">
        <f>Raw_data[[#This Row],[Month]]&amp;Raw_data[[#This Row],[Locations]]&amp;Raw_data[[#This Row],[Looker2]]</f>
        <v>45292Cinco RanchIOP</v>
      </c>
      <c r="AA3411" s="44" t="str">
        <f>IFERROR(VLOOKUP(Raw_data[[#This Row],[Description]],'LU Table'!$A$1:$B$50,2,0),"")</f>
        <v>IOP</v>
      </c>
      <c r="AB3411" s="44" t="str">
        <f>TRIM(MID(Raw_data[[#This Row],[Location]],LEN("Positive Recovery- ")+1,LEN(Raw_data[[#This Row],[Location]])))</f>
        <v>Cinco Ranch</v>
      </c>
      <c r="AC3411" s="45">
        <f t="shared" si="53"/>
        <v>45292</v>
      </c>
      <c r="AD3411" s="44" t="str">
        <f>VLOOKUP(Raw_data[[#This Row],[Locations]]&amp;Raw_data[[#This Row],[Looker2]],Category!A:E,5,0)</f>
        <v>Affiliate</v>
      </c>
      <c r="AE3411" s="44" t="str">
        <f>Raw_data[[#This Row],[Locations]]&amp;Raw_data[[#This Row],[Looker2]]</f>
        <v>Cinco RanchIOP</v>
      </c>
    </row>
    <row r="3412" spans="1:31">
      <c r="A3412" s="15">
        <v>45323</v>
      </c>
      <c r="B3412" s="15">
        <v>45322</v>
      </c>
      <c r="C3412" t="s">
        <v>9</v>
      </c>
      <c r="D3412">
        <v>210104</v>
      </c>
      <c r="E3412" t="s">
        <v>860</v>
      </c>
      <c r="F3412" t="s">
        <v>290</v>
      </c>
      <c r="G3412" t="s">
        <v>472</v>
      </c>
      <c r="H3412" t="s">
        <v>160</v>
      </c>
      <c r="I3412" t="s">
        <v>232</v>
      </c>
      <c r="J3412" t="s">
        <v>95</v>
      </c>
      <c r="K3412" t="s">
        <v>79</v>
      </c>
      <c r="L3412" t="s">
        <v>128</v>
      </c>
      <c r="M3412">
        <v>1</v>
      </c>
      <c r="N3412" s="47">
        <v>130</v>
      </c>
      <c r="O3412" s="47">
        <v>0</v>
      </c>
      <c r="P3412" s="47">
        <v>0</v>
      </c>
      <c r="Q3412" s="47">
        <v>0</v>
      </c>
      <c r="R3412" s="47">
        <v>0</v>
      </c>
      <c r="S3412" s="47">
        <v>0</v>
      </c>
      <c r="T3412" s="47">
        <v>117</v>
      </c>
      <c r="U3412" s="47">
        <v>26</v>
      </c>
      <c r="V3412" t="s">
        <v>71</v>
      </c>
      <c r="W3412" t="s">
        <v>72</v>
      </c>
      <c r="X3412"/>
      <c r="Y3412" t="s">
        <v>240</v>
      </c>
      <c r="Z3412" s="43" t="str">
        <f>Raw_data[[#This Row],[Month]]&amp;Raw_data[[#This Row],[Locations]]&amp;Raw_data[[#This Row],[Looker2]]</f>
        <v>45292Cinco RanchIOP</v>
      </c>
      <c r="AA3412" s="44" t="str">
        <f>IFERROR(VLOOKUP(Raw_data[[#This Row],[Description]],'LU Table'!$A$1:$B$50,2,0),"")</f>
        <v>IOP</v>
      </c>
      <c r="AB3412" s="44" t="str">
        <f>TRIM(MID(Raw_data[[#This Row],[Location]],LEN("Positive Recovery- ")+1,LEN(Raw_data[[#This Row],[Location]])))</f>
        <v>Cinco Ranch</v>
      </c>
      <c r="AC3412" s="45">
        <f t="shared" si="53"/>
        <v>45292</v>
      </c>
      <c r="AD3412" s="44" t="str">
        <f>VLOOKUP(Raw_data[[#This Row],[Locations]]&amp;Raw_data[[#This Row],[Looker2]],Category!A:E,5,0)</f>
        <v>Affiliate</v>
      </c>
      <c r="AE3412" s="44" t="str">
        <f>Raw_data[[#This Row],[Locations]]&amp;Raw_data[[#This Row],[Looker2]]</f>
        <v>Cinco RanchIOP</v>
      </c>
    </row>
    <row r="3413" spans="1:31">
      <c r="A3413" s="15">
        <v>45323</v>
      </c>
      <c r="B3413" s="15">
        <v>45322</v>
      </c>
      <c r="C3413" t="s">
        <v>9</v>
      </c>
      <c r="D3413">
        <v>210105</v>
      </c>
      <c r="E3413" t="s">
        <v>1169</v>
      </c>
      <c r="F3413" t="s">
        <v>405</v>
      </c>
      <c r="G3413" t="s">
        <v>512</v>
      </c>
      <c r="H3413" t="s">
        <v>157</v>
      </c>
      <c r="I3413" t="s">
        <v>232</v>
      </c>
      <c r="J3413" t="s">
        <v>88</v>
      </c>
      <c r="K3413" t="s">
        <v>18</v>
      </c>
      <c r="L3413" t="s">
        <v>129</v>
      </c>
      <c r="M3413">
        <v>1</v>
      </c>
      <c r="N3413" s="47">
        <v>400</v>
      </c>
      <c r="O3413" s="47">
        <v>0</v>
      </c>
      <c r="P3413" s="47">
        <v>0</v>
      </c>
      <c r="Q3413" s="47">
        <v>0</v>
      </c>
      <c r="R3413" s="47">
        <v>0</v>
      </c>
      <c r="S3413" s="47">
        <v>400</v>
      </c>
      <c r="T3413" s="47">
        <v>360</v>
      </c>
      <c r="U3413" s="47">
        <v>360</v>
      </c>
      <c r="V3413" t="s">
        <v>71</v>
      </c>
      <c r="W3413" t="s">
        <v>72</v>
      </c>
      <c r="X3413"/>
      <c r="Y3413" t="s">
        <v>240</v>
      </c>
      <c r="Z3413" s="43" t="str">
        <f>Raw_data[[#This Row],[Month]]&amp;Raw_data[[#This Row],[Locations]]&amp;Raw_data[[#This Row],[Looker2]]</f>
        <v>45292San AntonioPHP</v>
      </c>
      <c r="AA3413" s="44" t="str">
        <f>IFERROR(VLOOKUP(Raw_data[[#This Row],[Description]],'LU Table'!$A$1:$B$50,2,0),"")</f>
        <v>PHP</v>
      </c>
      <c r="AB3413" s="44" t="str">
        <f>TRIM(MID(Raw_data[[#This Row],[Location]],LEN("Positive Recovery- ")+1,LEN(Raw_data[[#This Row],[Location]])))</f>
        <v>San Antonio</v>
      </c>
      <c r="AC3413" s="45">
        <f t="shared" si="53"/>
        <v>45292</v>
      </c>
      <c r="AD3413" s="44" t="str">
        <f>VLOOKUP(Raw_data[[#This Row],[Locations]]&amp;Raw_data[[#This Row],[Looker2]],Category!A:E,5,0)</f>
        <v>Affiliate</v>
      </c>
      <c r="AE3413" s="44" t="str">
        <f>Raw_data[[#This Row],[Locations]]&amp;Raw_data[[#This Row],[Looker2]]</f>
        <v>San AntonioPHP</v>
      </c>
    </row>
    <row r="3414" spans="1:31">
      <c r="A3414" s="15">
        <v>45323</v>
      </c>
      <c r="B3414" s="15">
        <v>45322</v>
      </c>
      <c r="C3414" t="s">
        <v>9</v>
      </c>
      <c r="D3414">
        <v>210106</v>
      </c>
      <c r="E3414" t="s">
        <v>818</v>
      </c>
      <c r="F3414" t="s">
        <v>819</v>
      </c>
      <c r="G3414" t="s">
        <v>432</v>
      </c>
      <c r="H3414" t="s">
        <v>158</v>
      </c>
      <c r="I3414" t="s">
        <v>232</v>
      </c>
      <c r="J3414" t="s">
        <v>97</v>
      </c>
      <c r="K3414" t="s">
        <v>18</v>
      </c>
      <c r="L3414" t="s">
        <v>128</v>
      </c>
      <c r="M3414">
        <v>1</v>
      </c>
      <c r="N3414" s="47">
        <v>225</v>
      </c>
      <c r="O3414" s="47">
        <v>0</v>
      </c>
      <c r="P3414" s="47">
        <v>0</v>
      </c>
      <c r="Q3414" s="47">
        <v>0</v>
      </c>
      <c r="R3414" s="47">
        <v>0</v>
      </c>
      <c r="S3414" s="47">
        <v>225</v>
      </c>
      <c r="T3414" s="47">
        <v>202.5</v>
      </c>
      <c r="U3414" s="47">
        <v>202.5</v>
      </c>
      <c r="V3414" t="s">
        <v>71</v>
      </c>
      <c r="W3414" t="s">
        <v>72</v>
      </c>
      <c r="X3414"/>
      <c r="Y3414" t="s">
        <v>240</v>
      </c>
      <c r="Z3414" s="43" t="str">
        <f>Raw_data[[#This Row],[Month]]&amp;Raw_data[[#This Row],[Locations]]&amp;Raw_data[[#This Row],[Looker2]]</f>
        <v>45292San AntonioIOP</v>
      </c>
      <c r="AA3414" s="44" t="str">
        <f>IFERROR(VLOOKUP(Raw_data[[#This Row],[Description]],'LU Table'!$A$1:$B$50,2,0),"")</f>
        <v>IOP</v>
      </c>
      <c r="AB3414" s="44" t="str">
        <f>TRIM(MID(Raw_data[[#This Row],[Location]],LEN("Positive Recovery- ")+1,LEN(Raw_data[[#This Row],[Location]])))</f>
        <v>San Antonio</v>
      </c>
      <c r="AC3414" s="45">
        <f t="shared" si="53"/>
        <v>45292</v>
      </c>
      <c r="AD3414" s="44" t="str">
        <f>VLOOKUP(Raw_data[[#This Row],[Locations]]&amp;Raw_data[[#This Row],[Looker2]],Category!A:E,5,0)</f>
        <v>Affiliate</v>
      </c>
      <c r="AE3414" s="44" t="str">
        <f>Raw_data[[#This Row],[Locations]]&amp;Raw_data[[#This Row],[Looker2]]</f>
        <v>San AntonioIOP</v>
      </c>
    </row>
    <row r="3415" spans="1:31">
      <c r="A3415" s="15">
        <v>45323</v>
      </c>
      <c r="B3415" s="15">
        <v>45322</v>
      </c>
      <c r="C3415" t="s">
        <v>9</v>
      </c>
      <c r="D3415">
        <v>210107</v>
      </c>
      <c r="E3415" t="s">
        <v>1242</v>
      </c>
      <c r="F3415" t="s">
        <v>257</v>
      </c>
      <c r="G3415" t="s">
        <v>1243</v>
      </c>
      <c r="H3415" t="s">
        <v>160</v>
      </c>
      <c r="I3415" t="s">
        <v>232</v>
      </c>
      <c r="J3415" t="s">
        <v>90</v>
      </c>
      <c r="K3415" t="s">
        <v>18</v>
      </c>
      <c r="L3415" t="s">
        <v>128</v>
      </c>
      <c r="M3415">
        <v>1</v>
      </c>
      <c r="N3415" s="47">
        <v>220</v>
      </c>
      <c r="O3415" s="47">
        <v>0</v>
      </c>
      <c r="P3415" s="47">
        <v>0</v>
      </c>
      <c r="Q3415" s="47">
        <v>0</v>
      </c>
      <c r="R3415" s="47">
        <v>0</v>
      </c>
      <c r="S3415" s="47">
        <v>220</v>
      </c>
      <c r="T3415" s="47">
        <v>198</v>
      </c>
      <c r="U3415" s="47">
        <v>198</v>
      </c>
      <c r="V3415" t="s">
        <v>71</v>
      </c>
      <c r="W3415" t="s">
        <v>72</v>
      </c>
      <c r="X3415"/>
      <c r="Y3415" t="s">
        <v>240</v>
      </c>
      <c r="Z3415" s="43" t="str">
        <f>Raw_data[[#This Row],[Month]]&amp;Raw_data[[#This Row],[Locations]]&amp;Raw_data[[#This Row],[Looker2]]</f>
        <v>45292San AntonioIOP</v>
      </c>
      <c r="AA3415" s="44" t="str">
        <f>IFERROR(VLOOKUP(Raw_data[[#This Row],[Description]],'LU Table'!$A$1:$B$50,2,0),"")</f>
        <v>IOP</v>
      </c>
      <c r="AB3415" s="44" t="str">
        <f>TRIM(MID(Raw_data[[#This Row],[Location]],LEN("Positive Recovery- ")+1,LEN(Raw_data[[#This Row],[Location]])))</f>
        <v>San Antonio</v>
      </c>
      <c r="AC3415" s="45">
        <f t="shared" si="53"/>
        <v>45292</v>
      </c>
      <c r="AD3415" s="44" t="str">
        <f>VLOOKUP(Raw_data[[#This Row],[Locations]]&amp;Raw_data[[#This Row],[Looker2]],Category!A:E,5,0)</f>
        <v>Affiliate</v>
      </c>
      <c r="AE3415" s="44" t="str">
        <f>Raw_data[[#This Row],[Locations]]&amp;Raw_data[[#This Row],[Looker2]]</f>
        <v>San AntonioIOP</v>
      </c>
    </row>
    <row r="3416" spans="1:31">
      <c r="A3416" s="15">
        <v>45323</v>
      </c>
      <c r="B3416" s="15">
        <v>45322</v>
      </c>
      <c r="C3416" t="s">
        <v>9</v>
      </c>
      <c r="D3416">
        <v>210108</v>
      </c>
      <c r="E3416" t="s">
        <v>1244</v>
      </c>
      <c r="F3416" t="s">
        <v>609</v>
      </c>
      <c r="G3416" t="s">
        <v>498</v>
      </c>
      <c r="H3416" t="s">
        <v>160</v>
      </c>
      <c r="I3416" t="s">
        <v>232</v>
      </c>
      <c r="J3416" t="s">
        <v>96</v>
      </c>
      <c r="K3416" t="s">
        <v>76</v>
      </c>
      <c r="L3416" t="s">
        <v>128</v>
      </c>
      <c r="M3416">
        <v>1</v>
      </c>
      <c r="N3416" s="47">
        <v>169</v>
      </c>
      <c r="O3416" s="47">
        <v>0</v>
      </c>
      <c r="P3416" s="47">
        <v>0</v>
      </c>
      <c r="Q3416" s="47">
        <v>0</v>
      </c>
      <c r="R3416" s="47">
        <v>0</v>
      </c>
      <c r="S3416" s="47">
        <v>169</v>
      </c>
      <c r="T3416" s="47">
        <v>152.1</v>
      </c>
      <c r="U3416" s="47">
        <v>152.1</v>
      </c>
      <c r="V3416" t="s">
        <v>71</v>
      </c>
      <c r="W3416" t="s">
        <v>72</v>
      </c>
      <c r="X3416"/>
      <c r="Y3416" t="s">
        <v>240</v>
      </c>
      <c r="Z3416" s="43" t="str">
        <f>Raw_data[[#This Row],[Month]]&amp;Raw_data[[#This Row],[Locations]]&amp;Raw_data[[#This Row],[Looker2]]</f>
        <v>45292MontroseIOP</v>
      </c>
      <c r="AA3416" s="44" t="str">
        <f>IFERROR(VLOOKUP(Raw_data[[#This Row],[Description]],'LU Table'!$A$1:$B$50,2,0),"")</f>
        <v>IOP</v>
      </c>
      <c r="AB3416" s="44" t="str">
        <f>TRIM(MID(Raw_data[[#This Row],[Location]],LEN("Positive Recovery- ")+1,LEN(Raw_data[[#This Row],[Location]])))</f>
        <v>Montrose</v>
      </c>
      <c r="AC3416" s="45">
        <f t="shared" si="53"/>
        <v>45292</v>
      </c>
      <c r="AD3416" s="44" t="str">
        <f>VLOOKUP(Raw_data[[#This Row],[Locations]]&amp;Raw_data[[#This Row],[Looker2]],Category!A:E,5,0)</f>
        <v>Company Owned</v>
      </c>
      <c r="AE3416" s="44" t="str">
        <f>Raw_data[[#This Row],[Locations]]&amp;Raw_data[[#This Row],[Looker2]]</f>
        <v>MontroseIOP</v>
      </c>
    </row>
    <row r="3417" spans="1:31">
      <c r="A3417" s="15">
        <v>45323</v>
      </c>
      <c r="B3417" s="15">
        <v>45322</v>
      </c>
      <c r="C3417" t="s">
        <v>9</v>
      </c>
      <c r="D3417">
        <v>210109</v>
      </c>
      <c r="E3417" t="s">
        <v>106</v>
      </c>
      <c r="F3417" t="s">
        <v>354</v>
      </c>
      <c r="G3417" t="s">
        <v>355</v>
      </c>
      <c r="H3417" t="s">
        <v>170</v>
      </c>
      <c r="I3417" t="s">
        <v>232</v>
      </c>
      <c r="J3417" t="s">
        <v>96</v>
      </c>
      <c r="K3417" t="s">
        <v>76</v>
      </c>
      <c r="L3417" t="s">
        <v>128</v>
      </c>
      <c r="M3417">
        <v>1</v>
      </c>
      <c r="N3417" s="47">
        <v>169</v>
      </c>
      <c r="O3417" s="47">
        <v>0</v>
      </c>
      <c r="P3417" s="47">
        <v>0</v>
      </c>
      <c r="Q3417" s="47">
        <v>0</v>
      </c>
      <c r="R3417" s="47">
        <v>0</v>
      </c>
      <c r="S3417" s="47">
        <v>169</v>
      </c>
      <c r="T3417" s="47">
        <v>152.1</v>
      </c>
      <c r="U3417" s="47">
        <v>152.1</v>
      </c>
      <c r="V3417" t="s">
        <v>71</v>
      </c>
      <c r="W3417" t="s">
        <v>72</v>
      </c>
      <c r="X3417"/>
      <c r="Y3417" t="s">
        <v>240</v>
      </c>
      <c r="Z3417" s="43" t="str">
        <f>Raw_data[[#This Row],[Month]]&amp;Raw_data[[#This Row],[Locations]]&amp;Raw_data[[#This Row],[Looker2]]</f>
        <v>45292MontroseIOP</v>
      </c>
      <c r="AA3417" s="44" t="str">
        <f>IFERROR(VLOOKUP(Raw_data[[#This Row],[Description]],'LU Table'!$A$1:$B$50,2,0),"")</f>
        <v>IOP</v>
      </c>
      <c r="AB3417" s="44" t="str">
        <f>TRIM(MID(Raw_data[[#This Row],[Location]],LEN("Positive Recovery- ")+1,LEN(Raw_data[[#This Row],[Location]])))</f>
        <v>Montrose</v>
      </c>
      <c r="AC3417" s="45">
        <f t="shared" si="53"/>
        <v>45292</v>
      </c>
      <c r="AD3417" s="44" t="str">
        <f>VLOOKUP(Raw_data[[#This Row],[Locations]]&amp;Raw_data[[#This Row],[Looker2]],Category!A:E,5,0)</f>
        <v>Company Owned</v>
      </c>
      <c r="AE3417" s="44" t="str">
        <f>Raw_data[[#This Row],[Locations]]&amp;Raw_data[[#This Row],[Looker2]]</f>
        <v>MontroseIOP</v>
      </c>
    </row>
    <row r="3418" spans="1:31">
      <c r="A3418" s="15">
        <v>45323</v>
      </c>
      <c r="B3418" s="15">
        <v>45322</v>
      </c>
      <c r="C3418" t="s">
        <v>9</v>
      </c>
      <c r="D3418">
        <v>210110</v>
      </c>
      <c r="E3418" t="s">
        <v>939</v>
      </c>
      <c r="F3418" t="s">
        <v>321</v>
      </c>
      <c r="G3418" t="s">
        <v>940</v>
      </c>
      <c r="H3418" t="s">
        <v>158</v>
      </c>
      <c r="I3418" t="s">
        <v>232</v>
      </c>
      <c r="J3418" t="s">
        <v>88</v>
      </c>
      <c r="K3418" t="s">
        <v>76</v>
      </c>
      <c r="L3418" t="s">
        <v>128</v>
      </c>
      <c r="M3418">
        <v>1</v>
      </c>
      <c r="N3418" s="47">
        <v>250</v>
      </c>
      <c r="O3418" s="47">
        <v>0</v>
      </c>
      <c r="P3418" s="47">
        <v>0</v>
      </c>
      <c r="Q3418" s="47">
        <v>0</v>
      </c>
      <c r="R3418" s="47">
        <v>0</v>
      </c>
      <c r="S3418" s="47">
        <v>250</v>
      </c>
      <c r="T3418" s="47">
        <v>225</v>
      </c>
      <c r="U3418" s="47">
        <v>225</v>
      </c>
      <c r="V3418" t="s">
        <v>71</v>
      </c>
      <c r="W3418" t="s">
        <v>72</v>
      </c>
      <c r="X3418"/>
      <c r="Y3418" t="s">
        <v>240</v>
      </c>
      <c r="Z3418" s="43" t="str">
        <f>Raw_data[[#This Row],[Month]]&amp;Raw_data[[#This Row],[Locations]]&amp;Raw_data[[#This Row],[Looker2]]</f>
        <v>45292MontroseIOP</v>
      </c>
      <c r="AA3418" s="44" t="str">
        <f>IFERROR(VLOOKUP(Raw_data[[#This Row],[Description]],'LU Table'!$A$1:$B$50,2,0),"")</f>
        <v>IOP</v>
      </c>
      <c r="AB3418" s="44" t="str">
        <f>TRIM(MID(Raw_data[[#This Row],[Location]],LEN("Positive Recovery- ")+1,LEN(Raw_data[[#This Row],[Location]])))</f>
        <v>Montrose</v>
      </c>
      <c r="AC3418" s="45">
        <f t="shared" si="53"/>
        <v>45292</v>
      </c>
      <c r="AD3418" s="44" t="str">
        <f>VLOOKUP(Raw_data[[#This Row],[Locations]]&amp;Raw_data[[#This Row],[Looker2]],Category!A:E,5,0)</f>
        <v>Company Owned</v>
      </c>
      <c r="AE3418" s="44" t="str">
        <f>Raw_data[[#This Row],[Locations]]&amp;Raw_data[[#This Row],[Looker2]]</f>
        <v>MontroseIOP</v>
      </c>
    </row>
    <row r="3419" spans="1:31">
      <c r="A3419" s="15">
        <v>45323</v>
      </c>
      <c r="B3419" s="15">
        <v>45322</v>
      </c>
      <c r="C3419" t="s">
        <v>9</v>
      </c>
      <c r="D3419">
        <v>210111</v>
      </c>
      <c r="E3419" t="s">
        <v>832</v>
      </c>
      <c r="F3419" t="s">
        <v>335</v>
      </c>
      <c r="G3419" t="s">
        <v>833</v>
      </c>
      <c r="H3419" t="s">
        <v>158</v>
      </c>
      <c r="I3419" t="s">
        <v>232</v>
      </c>
      <c r="J3419" t="s">
        <v>235</v>
      </c>
      <c r="K3419" t="s">
        <v>76</v>
      </c>
      <c r="L3419" t="s">
        <v>128</v>
      </c>
      <c r="M3419">
        <v>1</v>
      </c>
      <c r="N3419" s="47">
        <v>212</v>
      </c>
      <c r="O3419" s="47">
        <v>0</v>
      </c>
      <c r="P3419" s="47">
        <v>0</v>
      </c>
      <c r="Q3419" s="47">
        <v>0</v>
      </c>
      <c r="R3419" s="47">
        <v>0</v>
      </c>
      <c r="S3419" s="47">
        <v>212</v>
      </c>
      <c r="T3419" s="47">
        <v>198</v>
      </c>
      <c r="U3419" s="47">
        <v>198</v>
      </c>
      <c r="V3419" t="s">
        <v>71</v>
      </c>
      <c r="W3419" t="s">
        <v>72</v>
      </c>
      <c r="X3419"/>
      <c r="Y3419" t="s">
        <v>240</v>
      </c>
      <c r="Z3419" s="43" t="str">
        <f>Raw_data[[#This Row],[Month]]&amp;Raw_data[[#This Row],[Locations]]&amp;Raw_data[[#This Row],[Looker2]]</f>
        <v>45292MontroseIOP</v>
      </c>
      <c r="AA3419" s="44" t="str">
        <f>IFERROR(VLOOKUP(Raw_data[[#This Row],[Description]],'LU Table'!$A$1:$B$50,2,0),"")</f>
        <v>IOP</v>
      </c>
      <c r="AB3419" s="44" t="str">
        <f>TRIM(MID(Raw_data[[#This Row],[Location]],LEN("Positive Recovery- ")+1,LEN(Raw_data[[#This Row],[Location]])))</f>
        <v>Montrose</v>
      </c>
      <c r="AC3419" s="45">
        <f t="shared" si="53"/>
        <v>45292</v>
      </c>
      <c r="AD3419" s="44" t="str">
        <f>VLOOKUP(Raw_data[[#This Row],[Locations]]&amp;Raw_data[[#This Row],[Looker2]],Category!A:E,5,0)</f>
        <v>Company Owned</v>
      </c>
      <c r="AE3419" s="44" t="str">
        <f>Raw_data[[#This Row],[Locations]]&amp;Raw_data[[#This Row],[Looker2]]</f>
        <v>MontroseIOP</v>
      </c>
    </row>
    <row r="3420" spans="1:31">
      <c r="A3420" s="15">
        <v>45323</v>
      </c>
      <c r="B3420" s="15">
        <v>45322</v>
      </c>
      <c r="C3420" t="s">
        <v>9</v>
      </c>
      <c r="D3420">
        <v>210112</v>
      </c>
      <c r="E3420" t="s">
        <v>864</v>
      </c>
      <c r="F3420" t="s">
        <v>528</v>
      </c>
      <c r="G3420" t="s">
        <v>865</v>
      </c>
      <c r="H3420" t="s">
        <v>158</v>
      </c>
      <c r="I3420" t="s">
        <v>232</v>
      </c>
      <c r="J3420" t="s">
        <v>89</v>
      </c>
      <c r="K3420" t="s">
        <v>76</v>
      </c>
      <c r="L3420" t="s">
        <v>128</v>
      </c>
      <c r="M3420">
        <v>1</v>
      </c>
      <c r="N3420" s="47">
        <v>200</v>
      </c>
      <c r="O3420" s="47">
        <v>0</v>
      </c>
      <c r="P3420" s="47">
        <v>0</v>
      </c>
      <c r="Q3420" s="47">
        <v>0</v>
      </c>
      <c r="R3420" s="47">
        <v>0</v>
      </c>
      <c r="S3420" s="47">
        <v>200</v>
      </c>
      <c r="T3420" s="47">
        <v>180</v>
      </c>
      <c r="U3420" s="47">
        <v>180</v>
      </c>
      <c r="V3420" t="s">
        <v>71</v>
      </c>
      <c r="W3420" t="s">
        <v>72</v>
      </c>
      <c r="X3420"/>
      <c r="Y3420" t="s">
        <v>240</v>
      </c>
      <c r="Z3420" s="43" t="str">
        <f>Raw_data[[#This Row],[Month]]&amp;Raw_data[[#This Row],[Locations]]&amp;Raw_data[[#This Row],[Looker2]]</f>
        <v>45292MontroseIOP</v>
      </c>
      <c r="AA3420" s="44" t="str">
        <f>IFERROR(VLOOKUP(Raw_data[[#This Row],[Description]],'LU Table'!$A$1:$B$50,2,0),"")</f>
        <v>IOP</v>
      </c>
      <c r="AB3420" s="44" t="str">
        <f>TRIM(MID(Raw_data[[#This Row],[Location]],LEN("Positive Recovery- ")+1,LEN(Raw_data[[#This Row],[Location]])))</f>
        <v>Montrose</v>
      </c>
      <c r="AC3420" s="45">
        <f t="shared" si="53"/>
        <v>45292</v>
      </c>
      <c r="AD3420" s="44" t="str">
        <f>VLOOKUP(Raw_data[[#This Row],[Locations]]&amp;Raw_data[[#This Row],[Looker2]],Category!A:E,5,0)</f>
        <v>Company Owned</v>
      </c>
      <c r="AE3420" s="44" t="str">
        <f>Raw_data[[#This Row],[Locations]]&amp;Raw_data[[#This Row],[Looker2]]</f>
        <v>MontroseIOP</v>
      </c>
    </row>
    <row r="3421" spans="1:31">
      <c r="A3421" s="15">
        <v>45323</v>
      </c>
      <c r="B3421" s="15">
        <v>45322</v>
      </c>
      <c r="C3421" t="s">
        <v>9</v>
      </c>
      <c r="D3421">
        <v>210113</v>
      </c>
      <c r="E3421" t="s">
        <v>850</v>
      </c>
      <c r="F3421" t="s">
        <v>851</v>
      </c>
      <c r="G3421" t="s">
        <v>707</v>
      </c>
      <c r="H3421" t="s">
        <v>160</v>
      </c>
      <c r="I3421" t="s">
        <v>232</v>
      </c>
      <c r="J3421" t="s">
        <v>90</v>
      </c>
      <c r="K3421" t="s">
        <v>76</v>
      </c>
      <c r="L3421" t="s">
        <v>128</v>
      </c>
      <c r="M3421">
        <v>1</v>
      </c>
      <c r="N3421" s="47">
        <v>220</v>
      </c>
      <c r="O3421" s="47">
        <v>0</v>
      </c>
      <c r="P3421" s="47">
        <v>0</v>
      </c>
      <c r="Q3421" s="47">
        <v>0</v>
      </c>
      <c r="R3421" s="47">
        <v>0</v>
      </c>
      <c r="S3421" s="47">
        <v>220</v>
      </c>
      <c r="T3421" s="47">
        <v>198</v>
      </c>
      <c r="U3421" s="47">
        <v>198</v>
      </c>
      <c r="V3421" t="s">
        <v>71</v>
      </c>
      <c r="W3421" t="s">
        <v>72</v>
      </c>
      <c r="X3421"/>
      <c r="Y3421" t="s">
        <v>240</v>
      </c>
      <c r="Z3421" s="43" t="str">
        <f>Raw_data[[#This Row],[Month]]&amp;Raw_data[[#This Row],[Locations]]&amp;Raw_data[[#This Row],[Looker2]]</f>
        <v>45292MontroseIOP</v>
      </c>
      <c r="AA3421" s="44" t="str">
        <f>IFERROR(VLOOKUP(Raw_data[[#This Row],[Description]],'LU Table'!$A$1:$B$50,2,0),"")</f>
        <v>IOP</v>
      </c>
      <c r="AB3421" s="44" t="str">
        <f>TRIM(MID(Raw_data[[#This Row],[Location]],LEN("Positive Recovery- ")+1,LEN(Raw_data[[#This Row],[Location]])))</f>
        <v>Montrose</v>
      </c>
      <c r="AC3421" s="45">
        <f t="shared" si="53"/>
        <v>45292</v>
      </c>
      <c r="AD3421" s="44" t="str">
        <f>VLOOKUP(Raw_data[[#This Row],[Locations]]&amp;Raw_data[[#This Row],[Looker2]],Category!A:E,5,0)</f>
        <v>Company Owned</v>
      </c>
      <c r="AE3421" s="44" t="str">
        <f>Raw_data[[#This Row],[Locations]]&amp;Raw_data[[#This Row],[Looker2]]</f>
        <v>MontroseIOP</v>
      </c>
    </row>
    <row r="3422" spans="1:31">
      <c r="A3422" s="15">
        <v>45323</v>
      </c>
      <c r="B3422" s="15">
        <v>45322</v>
      </c>
      <c r="C3422" t="s">
        <v>9</v>
      </c>
      <c r="D3422">
        <v>210114</v>
      </c>
      <c r="E3422" t="s">
        <v>1204</v>
      </c>
      <c r="F3422" t="s">
        <v>412</v>
      </c>
      <c r="G3422" t="s">
        <v>444</v>
      </c>
      <c r="H3422" t="s">
        <v>160</v>
      </c>
      <c r="I3422" t="s">
        <v>232</v>
      </c>
      <c r="J3422" t="s">
        <v>95</v>
      </c>
      <c r="K3422" t="s">
        <v>76</v>
      </c>
      <c r="L3422" t="s">
        <v>128</v>
      </c>
      <c r="M3422">
        <v>1</v>
      </c>
      <c r="N3422" s="47">
        <v>130</v>
      </c>
      <c r="O3422" s="47">
        <v>0</v>
      </c>
      <c r="P3422" s="47">
        <v>0</v>
      </c>
      <c r="Q3422" s="47">
        <v>0</v>
      </c>
      <c r="R3422" s="47">
        <v>0</v>
      </c>
      <c r="S3422" s="47">
        <v>0</v>
      </c>
      <c r="T3422" s="47">
        <v>117</v>
      </c>
      <c r="U3422" s="47">
        <v>-13</v>
      </c>
      <c r="V3422" t="s">
        <v>71</v>
      </c>
      <c r="W3422" t="s">
        <v>72</v>
      </c>
      <c r="X3422"/>
      <c r="Y3422" t="s">
        <v>240</v>
      </c>
      <c r="Z3422" s="43" t="str">
        <f>Raw_data[[#This Row],[Month]]&amp;Raw_data[[#This Row],[Locations]]&amp;Raw_data[[#This Row],[Looker2]]</f>
        <v>45292MontroseIOP</v>
      </c>
      <c r="AA3422" s="44" t="str">
        <f>IFERROR(VLOOKUP(Raw_data[[#This Row],[Description]],'LU Table'!$A$1:$B$50,2,0),"")</f>
        <v>IOP</v>
      </c>
      <c r="AB3422" s="44" t="str">
        <f>TRIM(MID(Raw_data[[#This Row],[Location]],LEN("Positive Recovery- ")+1,LEN(Raw_data[[#This Row],[Location]])))</f>
        <v>Montrose</v>
      </c>
      <c r="AC3422" s="45">
        <f t="shared" si="53"/>
        <v>45292</v>
      </c>
      <c r="AD3422" s="44" t="str">
        <f>VLOOKUP(Raw_data[[#This Row],[Locations]]&amp;Raw_data[[#This Row],[Looker2]],Category!A:E,5,0)</f>
        <v>Company Owned</v>
      </c>
      <c r="AE3422" s="44" t="str">
        <f>Raw_data[[#This Row],[Locations]]&amp;Raw_data[[#This Row],[Looker2]]</f>
        <v>MontroseIOP</v>
      </c>
    </row>
    <row r="3423" spans="1:31">
      <c r="A3423" s="15">
        <v>45323</v>
      </c>
      <c r="B3423" s="15">
        <v>45322</v>
      </c>
      <c r="C3423" t="s">
        <v>9</v>
      </c>
      <c r="D3423">
        <v>210115</v>
      </c>
      <c r="E3423" t="s">
        <v>83</v>
      </c>
      <c r="F3423" t="s">
        <v>253</v>
      </c>
      <c r="G3423" t="s">
        <v>294</v>
      </c>
      <c r="H3423" t="s">
        <v>160</v>
      </c>
      <c r="I3423" t="s">
        <v>232</v>
      </c>
      <c r="J3423" t="s">
        <v>94</v>
      </c>
      <c r="K3423" t="s">
        <v>76</v>
      </c>
      <c r="L3423" t="s">
        <v>128</v>
      </c>
      <c r="M3423">
        <v>1</v>
      </c>
      <c r="N3423" s="47">
        <v>215</v>
      </c>
      <c r="O3423" s="47">
        <v>0</v>
      </c>
      <c r="P3423" s="47">
        <v>0</v>
      </c>
      <c r="Q3423" s="47">
        <v>0</v>
      </c>
      <c r="R3423" s="47">
        <v>0</v>
      </c>
      <c r="S3423" s="47">
        <v>215</v>
      </c>
      <c r="T3423" s="47">
        <v>193.5</v>
      </c>
      <c r="U3423" s="47">
        <v>193.5</v>
      </c>
      <c r="V3423" t="s">
        <v>71</v>
      </c>
      <c r="W3423" t="s">
        <v>72</v>
      </c>
      <c r="X3423"/>
      <c r="Y3423" t="s">
        <v>240</v>
      </c>
      <c r="Z3423" s="43" t="str">
        <f>Raw_data[[#This Row],[Month]]&amp;Raw_data[[#This Row],[Locations]]&amp;Raw_data[[#This Row],[Looker2]]</f>
        <v>45292MontroseIOP</v>
      </c>
      <c r="AA3423" s="44" t="str">
        <f>IFERROR(VLOOKUP(Raw_data[[#This Row],[Description]],'LU Table'!$A$1:$B$50,2,0),"")</f>
        <v>IOP</v>
      </c>
      <c r="AB3423" s="44" t="str">
        <f>TRIM(MID(Raw_data[[#This Row],[Location]],LEN("Positive Recovery- ")+1,LEN(Raw_data[[#This Row],[Location]])))</f>
        <v>Montrose</v>
      </c>
      <c r="AC3423" s="45">
        <f t="shared" ref="AC3423:AC3486" si="54">B3423-DAY(B3423)+1</f>
        <v>45292</v>
      </c>
      <c r="AD3423" s="44" t="str">
        <f>VLOOKUP(Raw_data[[#This Row],[Locations]]&amp;Raw_data[[#This Row],[Looker2]],Category!A:E,5,0)</f>
        <v>Company Owned</v>
      </c>
      <c r="AE3423" s="44" t="str">
        <f>Raw_data[[#This Row],[Locations]]&amp;Raw_data[[#This Row],[Looker2]]</f>
        <v>MontroseIOP</v>
      </c>
    </row>
    <row r="3424" spans="1:31">
      <c r="A3424" s="15">
        <v>45323</v>
      </c>
      <c r="B3424" s="15">
        <v>45322</v>
      </c>
      <c r="C3424" t="s">
        <v>9</v>
      </c>
      <c r="D3424">
        <v>210116</v>
      </c>
      <c r="E3424" t="s">
        <v>898</v>
      </c>
      <c r="F3424" t="s">
        <v>415</v>
      </c>
      <c r="G3424" t="s">
        <v>899</v>
      </c>
      <c r="H3424" t="s">
        <v>158</v>
      </c>
      <c r="I3424" t="s">
        <v>232</v>
      </c>
      <c r="J3424" t="s">
        <v>87</v>
      </c>
      <c r="K3424" t="s">
        <v>75</v>
      </c>
      <c r="L3424" t="s">
        <v>128</v>
      </c>
      <c r="M3424">
        <v>1</v>
      </c>
      <c r="N3424" s="47">
        <v>275</v>
      </c>
      <c r="O3424" s="47">
        <v>0</v>
      </c>
      <c r="P3424" s="47">
        <v>0</v>
      </c>
      <c r="Q3424" s="47">
        <v>0</v>
      </c>
      <c r="R3424" s="47">
        <v>0</v>
      </c>
      <c r="S3424" s="47">
        <v>275</v>
      </c>
      <c r="T3424" s="47">
        <v>247.5</v>
      </c>
      <c r="U3424" s="47">
        <v>247.5</v>
      </c>
      <c r="V3424" t="s">
        <v>71</v>
      </c>
      <c r="W3424" t="s">
        <v>72</v>
      </c>
      <c r="X3424"/>
      <c r="Y3424" t="s">
        <v>240</v>
      </c>
      <c r="Z3424" s="43" t="str">
        <f>Raw_data[[#This Row],[Month]]&amp;Raw_data[[#This Row],[Locations]]&amp;Raw_data[[#This Row],[Looker2]]</f>
        <v>45292The WoodlandsIOP</v>
      </c>
      <c r="AA3424" s="44" t="str">
        <f>IFERROR(VLOOKUP(Raw_data[[#This Row],[Description]],'LU Table'!$A$1:$B$50,2,0),"")</f>
        <v>IOP</v>
      </c>
      <c r="AB3424" s="44" t="str">
        <f>TRIM(MID(Raw_data[[#This Row],[Location]],LEN("Positive Recovery- ")+1,LEN(Raw_data[[#This Row],[Location]])))</f>
        <v>The Woodlands</v>
      </c>
      <c r="AC3424" s="45">
        <f t="shared" si="54"/>
        <v>45292</v>
      </c>
      <c r="AD3424" s="44" t="str">
        <f>VLOOKUP(Raw_data[[#This Row],[Locations]]&amp;Raw_data[[#This Row],[Looker2]],Category!A:E,5,0)</f>
        <v>Affiliate</v>
      </c>
      <c r="AE3424" s="44" t="str">
        <f>Raw_data[[#This Row],[Locations]]&amp;Raw_data[[#This Row],[Looker2]]</f>
        <v>The WoodlandsIOP</v>
      </c>
    </row>
    <row r="3425" spans="1:31">
      <c r="A3425" s="15">
        <v>45323</v>
      </c>
      <c r="B3425" s="15">
        <v>45322</v>
      </c>
      <c r="C3425" t="s">
        <v>9</v>
      </c>
      <c r="D3425">
        <v>210117</v>
      </c>
      <c r="E3425" t="s">
        <v>1140</v>
      </c>
      <c r="F3425" t="s">
        <v>653</v>
      </c>
      <c r="G3425" t="s">
        <v>292</v>
      </c>
      <c r="H3425" t="s">
        <v>158</v>
      </c>
      <c r="I3425" t="s">
        <v>232</v>
      </c>
      <c r="J3425" t="s">
        <v>87</v>
      </c>
      <c r="K3425" t="s">
        <v>75</v>
      </c>
      <c r="L3425" t="s">
        <v>128</v>
      </c>
      <c r="M3425">
        <v>1</v>
      </c>
      <c r="N3425" s="47">
        <v>275</v>
      </c>
      <c r="O3425" s="47">
        <v>0</v>
      </c>
      <c r="P3425" s="47">
        <v>0</v>
      </c>
      <c r="Q3425" s="47">
        <v>0</v>
      </c>
      <c r="R3425" s="47">
        <v>0</v>
      </c>
      <c r="S3425" s="47">
        <v>275</v>
      </c>
      <c r="T3425" s="47">
        <v>247.5</v>
      </c>
      <c r="U3425" s="47">
        <v>247.5</v>
      </c>
      <c r="V3425" t="s">
        <v>71</v>
      </c>
      <c r="W3425" t="s">
        <v>72</v>
      </c>
      <c r="X3425"/>
      <c r="Y3425" t="s">
        <v>240</v>
      </c>
      <c r="Z3425" s="43" t="str">
        <f>Raw_data[[#This Row],[Month]]&amp;Raw_data[[#This Row],[Locations]]&amp;Raw_data[[#This Row],[Looker2]]</f>
        <v>45292The WoodlandsIOP</v>
      </c>
      <c r="AA3425" s="44" t="str">
        <f>IFERROR(VLOOKUP(Raw_data[[#This Row],[Description]],'LU Table'!$A$1:$B$50,2,0),"")</f>
        <v>IOP</v>
      </c>
      <c r="AB3425" s="44" t="str">
        <f>TRIM(MID(Raw_data[[#This Row],[Location]],LEN("Positive Recovery- ")+1,LEN(Raw_data[[#This Row],[Location]])))</f>
        <v>The Woodlands</v>
      </c>
      <c r="AC3425" s="45">
        <f t="shared" si="54"/>
        <v>45292</v>
      </c>
      <c r="AD3425" s="44" t="str">
        <f>VLOOKUP(Raw_data[[#This Row],[Locations]]&amp;Raw_data[[#This Row],[Looker2]],Category!A:E,5,0)</f>
        <v>Affiliate</v>
      </c>
      <c r="AE3425" s="44" t="str">
        <f>Raw_data[[#This Row],[Locations]]&amp;Raw_data[[#This Row],[Looker2]]</f>
        <v>The WoodlandsIOP</v>
      </c>
    </row>
    <row r="3426" spans="1:31">
      <c r="A3426" s="15">
        <v>45323</v>
      </c>
      <c r="B3426" s="15">
        <v>45322</v>
      </c>
      <c r="C3426" t="s">
        <v>9</v>
      </c>
      <c r="D3426">
        <v>210118</v>
      </c>
      <c r="E3426" t="s">
        <v>752</v>
      </c>
      <c r="F3426" t="s">
        <v>753</v>
      </c>
      <c r="G3426" t="s">
        <v>252</v>
      </c>
      <c r="H3426" t="s">
        <v>160</v>
      </c>
      <c r="I3426" t="s">
        <v>232</v>
      </c>
      <c r="J3426" t="s">
        <v>90</v>
      </c>
      <c r="K3426" t="s">
        <v>75</v>
      </c>
      <c r="L3426" t="s">
        <v>128</v>
      </c>
      <c r="M3426">
        <v>1</v>
      </c>
      <c r="N3426" s="47">
        <v>220</v>
      </c>
      <c r="O3426" s="47">
        <v>0</v>
      </c>
      <c r="P3426" s="47">
        <v>0</v>
      </c>
      <c r="Q3426" s="47">
        <v>0</v>
      </c>
      <c r="R3426" s="47">
        <v>0</v>
      </c>
      <c r="S3426" s="47">
        <v>220</v>
      </c>
      <c r="T3426" s="47">
        <v>198</v>
      </c>
      <c r="U3426" s="47">
        <v>198</v>
      </c>
      <c r="V3426" t="s">
        <v>71</v>
      </c>
      <c r="W3426" t="s">
        <v>72</v>
      </c>
      <c r="X3426"/>
      <c r="Y3426" t="s">
        <v>240</v>
      </c>
      <c r="Z3426" s="43" t="str">
        <f>Raw_data[[#This Row],[Month]]&amp;Raw_data[[#This Row],[Locations]]&amp;Raw_data[[#This Row],[Looker2]]</f>
        <v>45292The WoodlandsIOP</v>
      </c>
      <c r="AA3426" s="44" t="str">
        <f>IFERROR(VLOOKUP(Raw_data[[#This Row],[Description]],'LU Table'!$A$1:$B$50,2,0),"")</f>
        <v>IOP</v>
      </c>
      <c r="AB3426" s="44" t="str">
        <f>TRIM(MID(Raw_data[[#This Row],[Location]],LEN("Positive Recovery- ")+1,LEN(Raw_data[[#This Row],[Location]])))</f>
        <v>The Woodlands</v>
      </c>
      <c r="AC3426" s="45">
        <f t="shared" si="54"/>
        <v>45292</v>
      </c>
      <c r="AD3426" s="44" t="str">
        <f>VLOOKUP(Raw_data[[#This Row],[Locations]]&amp;Raw_data[[#This Row],[Looker2]],Category!A:E,5,0)</f>
        <v>Affiliate</v>
      </c>
      <c r="AE3426" s="44" t="str">
        <f>Raw_data[[#This Row],[Locations]]&amp;Raw_data[[#This Row],[Looker2]]</f>
        <v>The WoodlandsIOP</v>
      </c>
    </row>
    <row r="3427" spans="1:31">
      <c r="A3427" s="15">
        <v>45323</v>
      </c>
      <c r="B3427" s="15">
        <v>45322</v>
      </c>
      <c r="C3427" t="s">
        <v>9</v>
      </c>
      <c r="D3427">
        <v>210119</v>
      </c>
      <c r="E3427" t="s">
        <v>1087</v>
      </c>
      <c r="F3427" t="s">
        <v>1088</v>
      </c>
      <c r="G3427" t="s">
        <v>317</v>
      </c>
      <c r="H3427" t="s">
        <v>158</v>
      </c>
      <c r="I3427" t="s">
        <v>232</v>
      </c>
      <c r="J3427" t="s">
        <v>88</v>
      </c>
      <c r="K3427" t="s">
        <v>62</v>
      </c>
      <c r="L3427" t="s">
        <v>128</v>
      </c>
      <c r="M3427">
        <v>1</v>
      </c>
      <c r="N3427" s="47">
        <v>250</v>
      </c>
      <c r="O3427" s="47">
        <v>0</v>
      </c>
      <c r="P3427" s="47">
        <v>0</v>
      </c>
      <c r="Q3427" s="47">
        <v>0</v>
      </c>
      <c r="R3427" s="47">
        <v>0</v>
      </c>
      <c r="S3427" s="47">
        <v>250</v>
      </c>
      <c r="T3427" s="47">
        <v>225</v>
      </c>
      <c r="U3427" s="47">
        <v>225</v>
      </c>
      <c r="V3427" t="s">
        <v>71</v>
      </c>
      <c r="W3427" t="s">
        <v>72</v>
      </c>
      <c r="X3427"/>
      <c r="Y3427" t="s">
        <v>240</v>
      </c>
      <c r="Z3427" s="43" t="str">
        <f>Raw_data[[#This Row],[Month]]&amp;Raw_data[[#This Row],[Locations]]&amp;Raw_data[[#This Row],[Looker2]]</f>
        <v>45292SugarlandIOP</v>
      </c>
      <c r="AA3427" s="44" t="str">
        <f>IFERROR(VLOOKUP(Raw_data[[#This Row],[Description]],'LU Table'!$A$1:$B$50,2,0),"")</f>
        <v>IOP</v>
      </c>
      <c r="AB3427" s="44" t="str">
        <f>TRIM(MID(Raw_data[[#This Row],[Location]],LEN("Positive Recovery- ")+1,LEN(Raw_data[[#This Row],[Location]])))</f>
        <v>Sugarland</v>
      </c>
      <c r="AC3427" s="45">
        <f t="shared" si="54"/>
        <v>45292</v>
      </c>
      <c r="AD3427" s="44" t="str">
        <f>VLOOKUP(Raw_data[[#This Row],[Locations]]&amp;Raw_data[[#This Row],[Looker2]],Category!A:E,5,0)</f>
        <v>Affiliate</v>
      </c>
      <c r="AE3427" s="44" t="str">
        <f>Raw_data[[#This Row],[Locations]]&amp;Raw_data[[#This Row],[Looker2]]</f>
        <v>SugarlandIOP</v>
      </c>
    </row>
    <row r="3428" spans="1:31">
      <c r="A3428" s="15">
        <v>45323</v>
      </c>
      <c r="B3428" s="15">
        <v>45322</v>
      </c>
      <c r="C3428" t="s">
        <v>9</v>
      </c>
      <c r="D3428">
        <v>210120</v>
      </c>
      <c r="E3428" t="s">
        <v>934</v>
      </c>
      <c r="F3428" t="s">
        <v>358</v>
      </c>
      <c r="G3428" t="s">
        <v>935</v>
      </c>
      <c r="H3428" t="s">
        <v>158</v>
      </c>
      <c r="I3428" t="s">
        <v>232</v>
      </c>
      <c r="J3428" t="s">
        <v>88</v>
      </c>
      <c r="K3428" t="s">
        <v>62</v>
      </c>
      <c r="L3428" t="s">
        <v>128</v>
      </c>
      <c r="M3428">
        <v>1</v>
      </c>
      <c r="N3428" s="47">
        <v>250</v>
      </c>
      <c r="O3428" s="47">
        <v>0</v>
      </c>
      <c r="P3428" s="47">
        <v>0</v>
      </c>
      <c r="Q3428" s="47">
        <v>0</v>
      </c>
      <c r="R3428" s="47">
        <v>0</v>
      </c>
      <c r="S3428" s="47">
        <v>250</v>
      </c>
      <c r="T3428" s="47">
        <v>225</v>
      </c>
      <c r="U3428" s="47">
        <v>225</v>
      </c>
      <c r="V3428" t="s">
        <v>71</v>
      </c>
      <c r="W3428" t="s">
        <v>72</v>
      </c>
      <c r="X3428"/>
      <c r="Y3428" t="s">
        <v>240</v>
      </c>
      <c r="Z3428" s="43" t="str">
        <f>Raw_data[[#This Row],[Month]]&amp;Raw_data[[#This Row],[Locations]]&amp;Raw_data[[#This Row],[Looker2]]</f>
        <v>45292SugarlandIOP</v>
      </c>
      <c r="AA3428" s="44" t="str">
        <f>IFERROR(VLOOKUP(Raw_data[[#This Row],[Description]],'LU Table'!$A$1:$B$50,2,0),"")</f>
        <v>IOP</v>
      </c>
      <c r="AB3428" s="44" t="str">
        <f>TRIM(MID(Raw_data[[#This Row],[Location]],LEN("Positive Recovery- ")+1,LEN(Raw_data[[#This Row],[Location]])))</f>
        <v>Sugarland</v>
      </c>
      <c r="AC3428" s="45">
        <f t="shared" si="54"/>
        <v>45292</v>
      </c>
      <c r="AD3428" s="44" t="str">
        <f>VLOOKUP(Raw_data[[#This Row],[Locations]]&amp;Raw_data[[#This Row],[Looker2]],Category!A:E,5,0)</f>
        <v>Affiliate</v>
      </c>
      <c r="AE3428" s="44" t="str">
        <f>Raw_data[[#This Row],[Locations]]&amp;Raw_data[[#This Row],[Looker2]]</f>
        <v>SugarlandIOP</v>
      </c>
    </row>
    <row r="3429" spans="1:31">
      <c r="A3429" s="15">
        <v>45323</v>
      </c>
      <c r="B3429" s="15">
        <v>45322</v>
      </c>
      <c r="C3429" t="s">
        <v>9</v>
      </c>
      <c r="D3429">
        <v>210121</v>
      </c>
      <c r="E3429" t="s">
        <v>1245</v>
      </c>
      <c r="F3429" t="s">
        <v>1246</v>
      </c>
      <c r="G3429" t="s">
        <v>1247</v>
      </c>
      <c r="H3429" t="s">
        <v>158</v>
      </c>
      <c r="I3429" t="s">
        <v>232</v>
      </c>
      <c r="J3429" t="s">
        <v>87</v>
      </c>
      <c r="K3429" t="s">
        <v>62</v>
      </c>
      <c r="L3429" t="s">
        <v>128</v>
      </c>
      <c r="M3429">
        <v>1</v>
      </c>
      <c r="N3429" s="47">
        <v>275</v>
      </c>
      <c r="O3429" s="47">
        <v>0</v>
      </c>
      <c r="P3429" s="47">
        <v>0</v>
      </c>
      <c r="Q3429" s="47">
        <v>0</v>
      </c>
      <c r="R3429" s="47">
        <v>0</v>
      </c>
      <c r="S3429" s="47">
        <v>275</v>
      </c>
      <c r="T3429" s="47">
        <v>247.5</v>
      </c>
      <c r="U3429" s="47">
        <v>247.5</v>
      </c>
      <c r="V3429" t="s">
        <v>71</v>
      </c>
      <c r="W3429" t="s">
        <v>72</v>
      </c>
      <c r="X3429"/>
      <c r="Y3429" t="s">
        <v>240</v>
      </c>
      <c r="Z3429" s="43" t="str">
        <f>Raw_data[[#This Row],[Month]]&amp;Raw_data[[#This Row],[Locations]]&amp;Raw_data[[#This Row],[Looker2]]</f>
        <v>45292SugarlandIOP</v>
      </c>
      <c r="AA3429" s="44" t="str">
        <f>IFERROR(VLOOKUP(Raw_data[[#This Row],[Description]],'LU Table'!$A$1:$B$50,2,0),"")</f>
        <v>IOP</v>
      </c>
      <c r="AB3429" s="44" t="str">
        <f>TRIM(MID(Raw_data[[#This Row],[Location]],LEN("Positive Recovery- ")+1,LEN(Raw_data[[#This Row],[Location]])))</f>
        <v>Sugarland</v>
      </c>
      <c r="AC3429" s="45">
        <f t="shared" si="54"/>
        <v>45292</v>
      </c>
      <c r="AD3429" s="44" t="str">
        <f>VLOOKUP(Raw_data[[#This Row],[Locations]]&amp;Raw_data[[#This Row],[Looker2]],Category!A:E,5,0)</f>
        <v>Affiliate</v>
      </c>
      <c r="AE3429" s="44" t="str">
        <f>Raw_data[[#This Row],[Locations]]&amp;Raw_data[[#This Row],[Looker2]]</f>
        <v>SugarlandIOP</v>
      </c>
    </row>
    <row r="3430" spans="1:31">
      <c r="A3430" s="15">
        <v>45323</v>
      </c>
      <c r="B3430" s="15">
        <v>45322</v>
      </c>
      <c r="C3430" t="s">
        <v>9</v>
      </c>
      <c r="D3430">
        <v>210122</v>
      </c>
      <c r="E3430" t="s">
        <v>985</v>
      </c>
      <c r="F3430" t="s">
        <v>324</v>
      </c>
      <c r="G3430" t="s">
        <v>393</v>
      </c>
      <c r="H3430" t="s">
        <v>158</v>
      </c>
      <c r="I3430" t="s">
        <v>232</v>
      </c>
      <c r="J3430" t="s">
        <v>87</v>
      </c>
      <c r="K3430" t="s">
        <v>62</v>
      </c>
      <c r="L3430" t="s">
        <v>128</v>
      </c>
      <c r="M3430">
        <v>1</v>
      </c>
      <c r="N3430" s="47">
        <v>275</v>
      </c>
      <c r="O3430" s="47">
        <v>0</v>
      </c>
      <c r="P3430" s="47">
        <v>0</v>
      </c>
      <c r="Q3430" s="47">
        <v>0</v>
      </c>
      <c r="R3430" s="47">
        <v>0</v>
      </c>
      <c r="S3430" s="47">
        <v>275</v>
      </c>
      <c r="T3430" s="47">
        <v>247.5</v>
      </c>
      <c r="U3430" s="47">
        <v>247.5</v>
      </c>
      <c r="V3430" t="s">
        <v>71</v>
      </c>
      <c r="W3430" t="s">
        <v>72</v>
      </c>
      <c r="X3430"/>
      <c r="Y3430" t="s">
        <v>240</v>
      </c>
      <c r="Z3430" s="43" t="str">
        <f>Raw_data[[#This Row],[Month]]&amp;Raw_data[[#This Row],[Locations]]&amp;Raw_data[[#This Row],[Looker2]]</f>
        <v>45292SugarlandIOP</v>
      </c>
      <c r="AA3430" s="44" t="str">
        <f>IFERROR(VLOOKUP(Raw_data[[#This Row],[Description]],'LU Table'!$A$1:$B$50,2,0),"")</f>
        <v>IOP</v>
      </c>
      <c r="AB3430" s="44" t="str">
        <f>TRIM(MID(Raw_data[[#This Row],[Location]],LEN("Positive Recovery- ")+1,LEN(Raw_data[[#This Row],[Location]])))</f>
        <v>Sugarland</v>
      </c>
      <c r="AC3430" s="45">
        <f t="shared" si="54"/>
        <v>45292</v>
      </c>
      <c r="AD3430" s="44" t="str">
        <f>VLOOKUP(Raw_data[[#This Row],[Locations]]&amp;Raw_data[[#This Row],[Looker2]],Category!A:E,5,0)</f>
        <v>Affiliate</v>
      </c>
      <c r="AE3430" s="44" t="str">
        <f>Raw_data[[#This Row],[Locations]]&amp;Raw_data[[#This Row],[Looker2]]</f>
        <v>SugarlandIOP</v>
      </c>
    </row>
    <row r="3431" spans="1:31">
      <c r="A3431" s="15">
        <v>45323</v>
      </c>
      <c r="B3431" s="15">
        <v>45322</v>
      </c>
      <c r="C3431" t="s">
        <v>9</v>
      </c>
      <c r="D3431">
        <v>210123</v>
      </c>
      <c r="E3431" t="s">
        <v>118</v>
      </c>
      <c r="F3431" t="s">
        <v>287</v>
      </c>
      <c r="G3431" t="s">
        <v>347</v>
      </c>
      <c r="H3431" t="s">
        <v>160</v>
      </c>
      <c r="I3431" t="s">
        <v>232</v>
      </c>
      <c r="J3431" t="s">
        <v>95</v>
      </c>
      <c r="K3431" t="s">
        <v>62</v>
      </c>
      <c r="L3431" t="s">
        <v>128</v>
      </c>
      <c r="M3431">
        <v>1</v>
      </c>
      <c r="N3431" s="47">
        <v>130</v>
      </c>
      <c r="O3431" s="47">
        <v>0</v>
      </c>
      <c r="P3431" s="47">
        <v>0</v>
      </c>
      <c r="Q3431" s="47">
        <v>0</v>
      </c>
      <c r="R3431" s="47">
        <v>0</v>
      </c>
      <c r="S3431" s="47">
        <v>0</v>
      </c>
      <c r="T3431" s="47">
        <v>117</v>
      </c>
      <c r="U3431" s="47">
        <v>19.5</v>
      </c>
      <c r="V3431" t="s">
        <v>71</v>
      </c>
      <c r="W3431" t="s">
        <v>72</v>
      </c>
      <c r="X3431"/>
      <c r="Y3431" t="s">
        <v>240</v>
      </c>
      <c r="Z3431" s="43" t="str">
        <f>Raw_data[[#This Row],[Month]]&amp;Raw_data[[#This Row],[Locations]]&amp;Raw_data[[#This Row],[Looker2]]</f>
        <v>45292SugarlandIOP</v>
      </c>
      <c r="AA3431" s="44" t="str">
        <f>IFERROR(VLOOKUP(Raw_data[[#This Row],[Description]],'LU Table'!$A$1:$B$50,2,0),"")</f>
        <v>IOP</v>
      </c>
      <c r="AB3431" s="44" t="str">
        <f>TRIM(MID(Raw_data[[#This Row],[Location]],LEN("Positive Recovery- ")+1,LEN(Raw_data[[#This Row],[Location]])))</f>
        <v>Sugarland</v>
      </c>
      <c r="AC3431" s="45">
        <f t="shared" si="54"/>
        <v>45292</v>
      </c>
      <c r="AD3431" s="44" t="str">
        <f>VLOOKUP(Raw_data[[#This Row],[Locations]]&amp;Raw_data[[#This Row],[Looker2]],Category!A:E,5,0)</f>
        <v>Affiliate</v>
      </c>
      <c r="AE3431" s="44" t="str">
        <f>Raw_data[[#This Row],[Locations]]&amp;Raw_data[[#This Row],[Looker2]]</f>
        <v>SugarlandIOP</v>
      </c>
    </row>
    <row r="3432" spans="1:31">
      <c r="A3432" s="15">
        <v>45323</v>
      </c>
      <c r="B3432" s="15">
        <v>45322</v>
      </c>
      <c r="C3432" t="s">
        <v>9</v>
      </c>
      <c r="D3432">
        <v>210124</v>
      </c>
      <c r="E3432" t="s">
        <v>190</v>
      </c>
      <c r="F3432" t="s">
        <v>425</v>
      </c>
      <c r="G3432" t="s">
        <v>522</v>
      </c>
      <c r="H3432" t="s">
        <v>160</v>
      </c>
      <c r="I3432" t="s">
        <v>232</v>
      </c>
      <c r="J3432" t="s">
        <v>95</v>
      </c>
      <c r="K3432" t="s">
        <v>62</v>
      </c>
      <c r="L3432" t="s">
        <v>128</v>
      </c>
      <c r="M3432">
        <v>1</v>
      </c>
      <c r="N3432" s="47">
        <v>130</v>
      </c>
      <c r="O3432" s="47">
        <v>0</v>
      </c>
      <c r="P3432" s="47">
        <v>0</v>
      </c>
      <c r="Q3432" s="47">
        <v>0</v>
      </c>
      <c r="R3432" s="47">
        <v>0</v>
      </c>
      <c r="S3432" s="47">
        <v>0</v>
      </c>
      <c r="T3432" s="47">
        <v>117</v>
      </c>
      <c r="U3432" s="47">
        <v>19.5</v>
      </c>
      <c r="V3432" t="s">
        <v>71</v>
      </c>
      <c r="W3432" t="s">
        <v>72</v>
      </c>
      <c r="X3432"/>
      <c r="Y3432" t="s">
        <v>240</v>
      </c>
      <c r="Z3432" s="43" t="str">
        <f>Raw_data[[#This Row],[Month]]&amp;Raw_data[[#This Row],[Locations]]&amp;Raw_data[[#This Row],[Looker2]]</f>
        <v>45292SugarlandIOP</v>
      </c>
      <c r="AA3432" s="44" t="str">
        <f>IFERROR(VLOOKUP(Raw_data[[#This Row],[Description]],'LU Table'!$A$1:$B$50,2,0),"")</f>
        <v>IOP</v>
      </c>
      <c r="AB3432" s="44" t="str">
        <f>TRIM(MID(Raw_data[[#This Row],[Location]],LEN("Positive Recovery- ")+1,LEN(Raw_data[[#This Row],[Location]])))</f>
        <v>Sugarland</v>
      </c>
      <c r="AC3432" s="45">
        <f t="shared" si="54"/>
        <v>45292</v>
      </c>
      <c r="AD3432" s="44" t="str">
        <f>VLOOKUP(Raw_data[[#This Row],[Locations]]&amp;Raw_data[[#This Row],[Looker2]],Category!A:E,5,0)</f>
        <v>Affiliate</v>
      </c>
      <c r="AE3432" s="44" t="str">
        <f>Raw_data[[#This Row],[Locations]]&amp;Raw_data[[#This Row],[Looker2]]</f>
        <v>SugarlandIOP</v>
      </c>
    </row>
    <row r="3433" spans="1:31">
      <c r="A3433" s="15">
        <v>45323</v>
      </c>
      <c r="B3433" s="15">
        <v>45322</v>
      </c>
      <c r="C3433" t="s">
        <v>9</v>
      </c>
      <c r="D3433">
        <v>210125</v>
      </c>
      <c r="E3433" t="s">
        <v>1143</v>
      </c>
      <c r="F3433" t="s">
        <v>1144</v>
      </c>
      <c r="G3433" t="s">
        <v>1145</v>
      </c>
      <c r="H3433" t="s">
        <v>159</v>
      </c>
      <c r="I3433" t="s">
        <v>232</v>
      </c>
      <c r="J3433" t="s">
        <v>88</v>
      </c>
      <c r="K3433" t="s">
        <v>62</v>
      </c>
      <c r="L3433" t="s">
        <v>128</v>
      </c>
      <c r="M3433">
        <v>1</v>
      </c>
      <c r="N3433" s="47">
        <v>250</v>
      </c>
      <c r="O3433" s="47">
        <v>0</v>
      </c>
      <c r="P3433" s="47">
        <v>0</v>
      </c>
      <c r="Q3433" s="47">
        <v>0</v>
      </c>
      <c r="R3433" s="47">
        <v>0</v>
      </c>
      <c r="S3433" s="47">
        <v>250</v>
      </c>
      <c r="T3433" s="47">
        <v>225</v>
      </c>
      <c r="U3433" s="47">
        <v>225</v>
      </c>
      <c r="V3433" t="s">
        <v>71</v>
      </c>
      <c r="W3433" t="s">
        <v>72</v>
      </c>
      <c r="X3433"/>
      <c r="Y3433" t="s">
        <v>240</v>
      </c>
      <c r="Z3433" s="43" t="str">
        <f>Raw_data[[#This Row],[Month]]&amp;Raw_data[[#This Row],[Locations]]&amp;Raw_data[[#This Row],[Looker2]]</f>
        <v>45292SugarlandIOP</v>
      </c>
      <c r="AA3433" s="44" t="str">
        <f>IFERROR(VLOOKUP(Raw_data[[#This Row],[Description]],'LU Table'!$A$1:$B$50,2,0),"")</f>
        <v>IOP</v>
      </c>
      <c r="AB3433" s="44" t="str">
        <f>TRIM(MID(Raw_data[[#This Row],[Location]],LEN("Positive Recovery- ")+1,LEN(Raw_data[[#This Row],[Location]])))</f>
        <v>Sugarland</v>
      </c>
      <c r="AC3433" s="45">
        <f t="shared" si="54"/>
        <v>45292</v>
      </c>
      <c r="AD3433" s="44" t="str">
        <f>VLOOKUP(Raw_data[[#This Row],[Locations]]&amp;Raw_data[[#This Row],[Looker2]],Category!A:E,5,0)</f>
        <v>Affiliate</v>
      </c>
      <c r="AE3433" s="44" t="str">
        <f>Raw_data[[#This Row],[Locations]]&amp;Raw_data[[#This Row],[Looker2]]</f>
        <v>SugarlandIOP</v>
      </c>
    </row>
    <row r="3434" spans="1:31">
      <c r="A3434" s="15">
        <v>45323</v>
      </c>
      <c r="B3434" s="15">
        <v>45322</v>
      </c>
      <c r="C3434" t="s">
        <v>9</v>
      </c>
      <c r="D3434">
        <v>210126</v>
      </c>
      <c r="E3434" t="s">
        <v>1182</v>
      </c>
      <c r="F3434" t="s">
        <v>1183</v>
      </c>
      <c r="G3434" t="s">
        <v>1184</v>
      </c>
      <c r="H3434" t="s">
        <v>158</v>
      </c>
      <c r="I3434" t="s">
        <v>232</v>
      </c>
      <c r="J3434" t="s">
        <v>89</v>
      </c>
      <c r="K3434" t="s">
        <v>62</v>
      </c>
      <c r="L3434" t="s">
        <v>128</v>
      </c>
      <c r="M3434">
        <v>1</v>
      </c>
      <c r="N3434" s="47">
        <v>200</v>
      </c>
      <c r="O3434" s="47">
        <v>0</v>
      </c>
      <c r="P3434" s="47">
        <v>0</v>
      </c>
      <c r="Q3434" s="47">
        <v>0</v>
      </c>
      <c r="R3434" s="47">
        <v>0</v>
      </c>
      <c r="S3434" s="47">
        <v>200</v>
      </c>
      <c r="T3434" s="47">
        <v>180</v>
      </c>
      <c r="U3434" s="47">
        <v>180</v>
      </c>
      <c r="V3434" t="s">
        <v>71</v>
      </c>
      <c r="W3434" t="s">
        <v>72</v>
      </c>
      <c r="X3434"/>
      <c r="Y3434" t="s">
        <v>240</v>
      </c>
      <c r="Z3434" s="43" t="str">
        <f>Raw_data[[#This Row],[Month]]&amp;Raw_data[[#This Row],[Locations]]&amp;Raw_data[[#This Row],[Looker2]]</f>
        <v>45292SugarlandIOP</v>
      </c>
      <c r="AA3434" s="44" t="str">
        <f>IFERROR(VLOOKUP(Raw_data[[#This Row],[Description]],'LU Table'!$A$1:$B$50,2,0),"")</f>
        <v>IOP</v>
      </c>
      <c r="AB3434" s="44" t="str">
        <f>TRIM(MID(Raw_data[[#This Row],[Location]],LEN("Positive Recovery- ")+1,LEN(Raw_data[[#This Row],[Location]])))</f>
        <v>Sugarland</v>
      </c>
      <c r="AC3434" s="45">
        <f t="shared" si="54"/>
        <v>45292</v>
      </c>
      <c r="AD3434" s="44" t="str">
        <f>VLOOKUP(Raw_data[[#This Row],[Locations]]&amp;Raw_data[[#This Row],[Looker2]],Category!A:E,5,0)</f>
        <v>Affiliate</v>
      </c>
      <c r="AE3434" s="44" t="str">
        <f>Raw_data[[#This Row],[Locations]]&amp;Raw_data[[#This Row],[Looker2]]</f>
        <v>SugarlandIOP</v>
      </c>
    </row>
    <row r="3435" spans="1:31">
      <c r="A3435" s="15">
        <v>45323</v>
      </c>
      <c r="B3435" s="15">
        <v>45322</v>
      </c>
      <c r="C3435" t="s">
        <v>9</v>
      </c>
      <c r="D3435">
        <v>210127</v>
      </c>
      <c r="E3435" t="s">
        <v>633</v>
      </c>
      <c r="F3435" t="s">
        <v>563</v>
      </c>
      <c r="G3435" t="s">
        <v>634</v>
      </c>
      <c r="H3435" t="s">
        <v>167</v>
      </c>
      <c r="I3435"/>
      <c r="J3435" t="s">
        <v>87</v>
      </c>
      <c r="K3435" t="s">
        <v>19</v>
      </c>
      <c r="L3435" t="s">
        <v>129</v>
      </c>
      <c r="M3435">
        <v>1</v>
      </c>
      <c r="N3435" s="47">
        <v>425</v>
      </c>
      <c r="O3435" s="47">
        <v>0</v>
      </c>
      <c r="P3435" s="47">
        <v>0</v>
      </c>
      <c r="Q3435" s="47">
        <v>0</v>
      </c>
      <c r="R3435" s="47">
        <v>0</v>
      </c>
      <c r="S3435" s="47">
        <v>425</v>
      </c>
      <c r="T3435" s="47">
        <v>425</v>
      </c>
      <c r="U3435" s="47">
        <v>425</v>
      </c>
      <c r="V3435" t="s">
        <v>71</v>
      </c>
      <c r="W3435" t="s">
        <v>72</v>
      </c>
      <c r="X3435"/>
      <c r="Y3435" t="s">
        <v>240</v>
      </c>
      <c r="Z3435" s="43" t="str">
        <f>Raw_data[[#This Row],[Month]]&amp;Raw_data[[#This Row],[Locations]]&amp;Raw_data[[#This Row],[Looker2]]</f>
        <v>45292San MarcosPHP</v>
      </c>
      <c r="AA3435" s="44" t="str">
        <f>IFERROR(VLOOKUP(Raw_data[[#This Row],[Description]],'LU Table'!$A$1:$B$50,2,0),"")</f>
        <v>PHP</v>
      </c>
      <c r="AB3435" s="44" t="str">
        <f>TRIM(MID(Raw_data[[#This Row],[Location]],LEN("Positive Recovery- ")+1,LEN(Raw_data[[#This Row],[Location]])))</f>
        <v>San Marcos</v>
      </c>
      <c r="AC3435" s="45">
        <f t="shared" si="54"/>
        <v>45292</v>
      </c>
      <c r="AD3435" s="44" t="str">
        <f>VLOOKUP(Raw_data[[#This Row],[Locations]]&amp;Raw_data[[#This Row],[Looker2]],Category!A:E,5,0)</f>
        <v>Affiliate</v>
      </c>
      <c r="AE3435" s="44" t="str">
        <f>Raw_data[[#This Row],[Locations]]&amp;Raw_data[[#This Row],[Looker2]]</f>
        <v>San MarcosPHP</v>
      </c>
    </row>
    <row r="3436" spans="1:31">
      <c r="A3436" s="15">
        <v>45323</v>
      </c>
      <c r="B3436" s="15">
        <v>45322</v>
      </c>
      <c r="C3436" t="s">
        <v>9</v>
      </c>
      <c r="D3436">
        <v>210128</v>
      </c>
      <c r="E3436" t="s">
        <v>811</v>
      </c>
      <c r="F3436" t="s">
        <v>812</v>
      </c>
      <c r="G3436" t="s">
        <v>432</v>
      </c>
      <c r="H3436" t="s">
        <v>167</v>
      </c>
      <c r="I3436" t="s">
        <v>232</v>
      </c>
      <c r="J3436" t="s">
        <v>93</v>
      </c>
      <c r="K3436" t="s">
        <v>19</v>
      </c>
      <c r="L3436" t="s">
        <v>129</v>
      </c>
      <c r="M3436">
        <v>1</v>
      </c>
      <c r="N3436" s="47">
        <v>230</v>
      </c>
      <c r="O3436" s="47">
        <v>0</v>
      </c>
      <c r="P3436" s="47">
        <v>0</v>
      </c>
      <c r="Q3436" s="47">
        <v>0</v>
      </c>
      <c r="R3436" s="47">
        <v>0</v>
      </c>
      <c r="S3436" s="47">
        <v>230</v>
      </c>
      <c r="T3436" s="47">
        <v>207</v>
      </c>
      <c r="U3436" s="47">
        <v>207</v>
      </c>
      <c r="V3436" t="s">
        <v>71</v>
      </c>
      <c r="W3436" t="s">
        <v>72</v>
      </c>
      <c r="X3436"/>
      <c r="Y3436" t="s">
        <v>240</v>
      </c>
      <c r="Z3436" s="43" t="str">
        <f>Raw_data[[#This Row],[Month]]&amp;Raw_data[[#This Row],[Locations]]&amp;Raw_data[[#This Row],[Looker2]]</f>
        <v>45292San MarcosPHP</v>
      </c>
      <c r="AA3436" s="44" t="str">
        <f>IFERROR(VLOOKUP(Raw_data[[#This Row],[Description]],'LU Table'!$A$1:$B$50,2,0),"")</f>
        <v>PHP</v>
      </c>
      <c r="AB3436" s="44" t="str">
        <f>TRIM(MID(Raw_data[[#This Row],[Location]],LEN("Positive Recovery- ")+1,LEN(Raw_data[[#This Row],[Location]])))</f>
        <v>San Marcos</v>
      </c>
      <c r="AC3436" s="45">
        <f t="shared" si="54"/>
        <v>45292</v>
      </c>
      <c r="AD3436" s="44" t="str">
        <f>VLOOKUP(Raw_data[[#This Row],[Locations]]&amp;Raw_data[[#This Row],[Looker2]],Category!A:E,5,0)</f>
        <v>Affiliate</v>
      </c>
      <c r="AE3436" s="44" t="str">
        <f>Raw_data[[#This Row],[Locations]]&amp;Raw_data[[#This Row],[Looker2]]</f>
        <v>San MarcosPHP</v>
      </c>
    </row>
    <row r="3437" spans="1:31">
      <c r="A3437" s="15">
        <v>45323</v>
      </c>
      <c r="B3437" s="15">
        <v>45322</v>
      </c>
      <c r="C3437" t="s">
        <v>9</v>
      </c>
      <c r="D3437">
        <v>210129</v>
      </c>
      <c r="E3437" t="s">
        <v>792</v>
      </c>
      <c r="F3437" t="s">
        <v>793</v>
      </c>
      <c r="G3437" t="s">
        <v>303</v>
      </c>
      <c r="H3437" t="s">
        <v>166</v>
      </c>
      <c r="I3437" t="s">
        <v>232</v>
      </c>
      <c r="J3437" t="s">
        <v>90</v>
      </c>
      <c r="K3437" t="s">
        <v>19</v>
      </c>
      <c r="L3437" t="s">
        <v>129</v>
      </c>
      <c r="M3437">
        <v>1</v>
      </c>
      <c r="N3437" s="47">
        <v>450</v>
      </c>
      <c r="O3437" s="47">
        <v>0</v>
      </c>
      <c r="P3437" s="47">
        <v>0</v>
      </c>
      <c r="Q3437" s="47">
        <v>0</v>
      </c>
      <c r="R3437" s="47">
        <v>0</v>
      </c>
      <c r="S3437" s="47">
        <v>450</v>
      </c>
      <c r="T3437" s="47">
        <v>405</v>
      </c>
      <c r="U3437" s="47">
        <v>405</v>
      </c>
      <c r="V3437" t="s">
        <v>71</v>
      </c>
      <c r="W3437" t="s">
        <v>72</v>
      </c>
      <c r="X3437"/>
      <c r="Y3437" t="s">
        <v>240</v>
      </c>
      <c r="Z3437" s="43" t="str">
        <f>Raw_data[[#This Row],[Month]]&amp;Raw_data[[#This Row],[Locations]]&amp;Raw_data[[#This Row],[Looker2]]</f>
        <v>45292San MarcosPHP</v>
      </c>
      <c r="AA3437" s="44" t="str">
        <f>IFERROR(VLOOKUP(Raw_data[[#This Row],[Description]],'LU Table'!$A$1:$B$50,2,0),"")</f>
        <v>PHP</v>
      </c>
      <c r="AB3437" s="44" t="str">
        <f>TRIM(MID(Raw_data[[#This Row],[Location]],LEN("Positive Recovery- ")+1,LEN(Raw_data[[#This Row],[Location]])))</f>
        <v>San Marcos</v>
      </c>
      <c r="AC3437" s="45">
        <f t="shared" si="54"/>
        <v>45292</v>
      </c>
      <c r="AD3437" s="44" t="str">
        <f>VLOOKUP(Raw_data[[#This Row],[Locations]]&amp;Raw_data[[#This Row],[Looker2]],Category!A:E,5,0)</f>
        <v>Affiliate</v>
      </c>
      <c r="AE3437" s="44" t="str">
        <f>Raw_data[[#This Row],[Locations]]&amp;Raw_data[[#This Row],[Looker2]]</f>
        <v>San MarcosPHP</v>
      </c>
    </row>
    <row r="3438" spans="1:31">
      <c r="A3438" s="15">
        <v>45323</v>
      </c>
      <c r="B3438" s="15">
        <v>45322</v>
      </c>
      <c r="C3438" t="s">
        <v>9</v>
      </c>
      <c r="D3438">
        <v>210130</v>
      </c>
      <c r="E3438" t="s">
        <v>1141</v>
      </c>
      <c r="F3438" t="s">
        <v>1142</v>
      </c>
      <c r="G3438" t="s">
        <v>446</v>
      </c>
      <c r="H3438" t="s">
        <v>158</v>
      </c>
      <c r="I3438" t="s">
        <v>232</v>
      </c>
      <c r="J3438" t="s">
        <v>88</v>
      </c>
      <c r="K3438" t="s">
        <v>19</v>
      </c>
      <c r="L3438" t="s">
        <v>128</v>
      </c>
      <c r="M3438">
        <v>1</v>
      </c>
      <c r="N3438" s="47">
        <v>250</v>
      </c>
      <c r="O3438" s="47">
        <v>0</v>
      </c>
      <c r="P3438" s="47">
        <v>0</v>
      </c>
      <c r="Q3438" s="47">
        <v>0</v>
      </c>
      <c r="R3438" s="47">
        <v>0</v>
      </c>
      <c r="S3438" s="47">
        <v>0</v>
      </c>
      <c r="T3438" s="47">
        <v>225</v>
      </c>
      <c r="U3438" s="47">
        <v>-25</v>
      </c>
      <c r="V3438" t="s">
        <v>71</v>
      </c>
      <c r="W3438" t="s">
        <v>72</v>
      </c>
      <c r="X3438"/>
      <c r="Y3438" t="s">
        <v>240</v>
      </c>
      <c r="Z3438" s="43" t="str">
        <f>Raw_data[[#This Row],[Month]]&amp;Raw_data[[#This Row],[Locations]]&amp;Raw_data[[#This Row],[Looker2]]</f>
        <v>45292San MarcosIOP</v>
      </c>
      <c r="AA3438" s="44" t="str">
        <f>IFERROR(VLOOKUP(Raw_data[[#This Row],[Description]],'LU Table'!$A$1:$B$50,2,0),"")</f>
        <v>IOP</v>
      </c>
      <c r="AB3438" s="44" t="str">
        <f>TRIM(MID(Raw_data[[#This Row],[Location]],LEN("Positive Recovery- ")+1,LEN(Raw_data[[#This Row],[Location]])))</f>
        <v>San Marcos</v>
      </c>
      <c r="AC3438" s="45">
        <f t="shared" si="54"/>
        <v>45292</v>
      </c>
      <c r="AD3438" s="44" t="str">
        <f>VLOOKUP(Raw_data[[#This Row],[Locations]]&amp;Raw_data[[#This Row],[Looker2]],Category!A:E,5,0)</f>
        <v>Affiliate</v>
      </c>
      <c r="AE3438" s="44" t="str">
        <f>Raw_data[[#This Row],[Locations]]&amp;Raw_data[[#This Row],[Looker2]]</f>
        <v>San MarcosIOP</v>
      </c>
    </row>
    <row r="3439" spans="1:31">
      <c r="A3439" s="15">
        <v>45323</v>
      </c>
      <c r="B3439" s="15">
        <v>45322</v>
      </c>
      <c r="C3439" t="s">
        <v>9</v>
      </c>
      <c r="D3439">
        <v>210131</v>
      </c>
      <c r="E3439" t="s">
        <v>1066</v>
      </c>
      <c r="F3439" t="s">
        <v>284</v>
      </c>
      <c r="G3439" t="s">
        <v>406</v>
      </c>
      <c r="H3439" t="s">
        <v>160</v>
      </c>
      <c r="I3439" t="s">
        <v>232</v>
      </c>
      <c r="J3439" t="s">
        <v>94</v>
      </c>
      <c r="K3439" t="s">
        <v>19</v>
      </c>
      <c r="L3439" t="s">
        <v>128</v>
      </c>
      <c r="M3439">
        <v>1</v>
      </c>
      <c r="N3439" s="47">
        <v>215</v>
      </c>
      <c r="O3439" s="47">
        <v>0</v>
      </c>
      <c r="P3439" s="47">
        <v>0</v>
      </c>
      <c r="Q3439" s="47">
        <v>0</v>
      </c>
      <c r="R3439" s="47">
        <v>0</v>
      </c>
      <c r="S3439" s="47">
        <v>215</v>
      </c>
      <c r="T3439" s="47">
        <v>193.5</v>
      </c>
      <c r="U3439" s="47">
        <v>193.5</v>
      </c>
      <c r="V3439" t="s">
        <v>71</v>
      </c>
      <c r="W3439" t="s">
        <v>72</v>
      </c>
      <c r="X3439"/>
      <c r="Y3439" t="s">
        <v>240</v>
      </c>
      <c r="Z3439" s="43" t="str">
        <f>Raw_data[[#This Row],[Month]]&amp;Raw_data[[#This Row],[Locations]]&amp;Raw_data[[#This Row],[Looker2]]</f>
        <v>45292San MarcosIOP</v>
      </c>
      <c r="AA3439" s="44" t="str">
        <f>IFERROR(VLOOKUP(Raw_data[[#This Row],[Description]],'LU Table'!$A$1:$B$50,2,0),"")</f>
        <v>IOP</v>
      </c>
      <c r="AB3439" s="44" t="str">
        <f>TRIM(MID(Raw_data[[#This Row],[Location]],LEN("Positive Recovery- ")+1,LEN(Raw_data[[#This Row],[Location]])))</f>
        <v>San Marcos</v>
      </c>
      <c r="AC3439" s="45">
        <f t="shared" si="54"/>
        <v>45292</v>
      </c>
      <c r="AD3439" s="44" t="str">
        <f>VLOOKUP(Raw_data[[#This Row],[Locations]]&amp;Raw_data[[#This Row],[Looker2]],Category!A:E,5,0)</f>
        <v>Affiliate</v>
      </c>
      <c r="AE3439" s="44" t="str">
        <f>Raw_data[[#This Row],[Locations]]&amp;Raw_data[[#This Row],[Looker2]]</f>
        <v>San MarcosIOP</v>
      </c>
    </row>
    <row r="3440" spans="1:31">
      <c r="A3440" s="15">
        <v>45323</v>
      </c>
      <c r="B3440" s="15">
        <v>45322</v>
      </c>
      <c r="C3440" t="s">
        <v>9</v>
      </c>
      <c r="D3440">
        <v>210132</v>
      </c>
      <c r="E3440" t="s">
        <v>577</v>
      </c>
      <c r="F3440" t="s">
        <v>578</v>
      </c>
      <c r="G3440" t="s">
        <v>323</v>
      </c>
      <c r="H3440" t="s">
        <v>160</v>
      </c>
      <c r="I3440" t="s">
        <v>232</v>
      </c>
      <c r="J3440" t="s">
        <v>94</v>
      </c>
      <c r="K3440" t="s">
        <v>19</v>
      </c>
      <c r="L3440" t="s">
        <v>128</v>
      </c>
      <c r="M3440">
        <v>1</v>
      </c>
      <c r="N3440" s="47">
        <v>215</v>
      </c>
      <c r="O3440" s="47">
        <v>0</v>
      </c>
      <c r="P3440" s="47">
        <v>0</v>
      </c>
      <c r="Q3440" s="47">
        <v>0</v>
      </c>
      <c r="R3440" s="47">
        <v>0</v>
      </c>
      <c r="S3440" s="47">
        <v>215</v>
      </c>
      <c r="T3440" s="47">
        <v>193.5</v>
      </c>
      <c r="U3440" s="47">
        <v>193.5</v>
      </c>
      <c r="V3440" t="s">
        <v>71</v>
      </c>
      <c r="W3440" t="s">
        <v>72</v>
      </c>
      <c r="X3440"/>
      <c r="Y3440" t="s">
        <v>240</v>
      </c>
      <c r="Z3440" s="43" t="str">
        <f>Raw_data[[#This Row],[Month]]&amp;Raw_data[[#This Row],[Locations]]&amp;Raw_data[[#This Row],[Looker2]]</f>
        <v>45292San MarcosIOP</v>
      </c>
      <c r="AA3440" s="44" t="str">
        <f>IFERROR(VLOOKUP(Raw_data[[#This Row],[Description]],'LU Table'!$A$1:$B$50,2,0),"")</f>
        <v>IOP</v>
      </c>
      <c r="AB3440" s="44" t="str">
        <f>TRIM(MID(Raw_data[[#This Row],[Location]],LEN("Positive Recovery- ")+1,LEN(Raw_data[[#This Row],[Location]])))</f>
        <v>San Marcos</v>
      </c>
      <c r="AC3440" s="45">
        <f t="shared" si="54"/>
        <v>45292</v>
      </c>
      <c r="AD3440" s="44" t="str">
        <f>VLOOKUP(Raw_data[[#This Row],[Locations]]&amp;Raw_data[[#This Row],[Looker2]],Category!A:E,5,0)</f>
        <v>Affiliate</v>
      </c>
      <c r="AE3440" s="44" t="str">
        <f>Raw_data[[#This Row],[Locations]]&amp;Raw_data[[#This Row],[Looker2]]</f>
        <v>San MarcosIOP</v>
      </c>
    </row>
    <row r="3441" spans="1:31">
      <c r="A3441" s="15">
        <v>45323</v>
      </c>
      <c r="B3441" s="15">
        <v>45322</v>
      </c>
      <c r="C3441" t="s">
        <v>9</v>
      </c>
      <c r="D3441">
        <v>210133</v>
      </c>
      <c r="E3441" t="s">
        <v>776</v>
      </c>
      <c r="F3441" t="s">
        <v>305</v>
      </c>
      <c r="G3441" t="s">
        <v>777</v>
      </c>
      <c r="H3441" t="s">
        <v>158</v>
      </c>
      <c r="I3441" t="s">
        <v>232</v>
      </c>
      <c r="J3441" t="s">
        <v>87</v>
      </c>
      <c r="K3441" t="s">
        <v>19</v>
      </c>
      <c r="L3441" t="s">
        <v>128</v>
      </c>
      <c r="M3441">
        <v>1</v>
      </c>
      <c r="N3441" s="47">
        <v>275</v>
      </c>
      <c r="O3441" s="47">
        <v>0</v>
      </c>
      <c r="P3441" s="47">
        <v>0</v>
      </c>
      <c r="Q3441" s="47">
        <v>0</v>
      </c>
      <c r="R3441" s="47">
        <v>0</v>
      </c>
      <c r="S3441" s="47">
        <v>275</v>
      </c>
      <c r="T3441" s="47">
        <v>247.5</v>
      </c>
      <c r="U3441" s="47">
        <v>247.5</v>
      </c>
      <c r="V3441" t="s">
        <v>71</v>
      </c>
      <c r="W3441" t="s">
        <v>72</v>
      </c>
      <c r="X3441"/>
      <c r="Y3441" t="s">
        <v>240</v>
      </c>
      <c r="Z3441" s="43" t="str">
        <f>Raw_data[[#This Row],[Month]]&amp;Raw_data[[#This Row],[Locations]]&amp;Raw_data[[#This Row],[Looker2]]</f>
        <v>45292San MarcosIOP</v>
      </c>
      <c r="AA3441" s="44" t="str">
        <f>IFERROR(VLOOKUP(Raw_data[[#This Row],[Description]],'LU Table'!$A$1:$B$50,2,0),"")</f>
        <v>IOP</v>
      </c>
      <c r="AB3441" s="44" t="str">
        <f>TRIM(MID(Raw_data[[#This Row],[Location]],LEN("Positive Recovery- ")+1,LEN(Raw_data[[#This Row],[Location]])))</f>
        <v>San Marcos</v>
      </c>
      <c r="AC3441" s="45">
        <f t="shared" si="54"/>
        <v>45292</v>
      </c>
      <c r="AD3441" s="44" t="str">
        <f>VLOOKUP(Raw_data[[#This Row],[Locations]]&amp;Raw_data[[#This Row],[Looker2]],Category!A:E,5,0)</f>
        <v>Affiliate</v>
      </c>
      <c r="AE3441" s="44" t="str">
        <f>Raw_data[[#This Row],[Locations]]&amp;Raw_data[[#This Row],[Looker2]]</f>
        <v>San MarcosIOP</v>
      </c>
    </row>
    <row r="3442" spans="1:31">
      <c r="A3442" s="15">
        <v>45323</v>
      </c>
      <c r="B3442" s="15">
        <v>45322</v>
      </c>
      <c r="C3442" t="s">
        <v>9</v>
      </c>
      <c r="D3442">
        <v>210134</v>
      </c>
      <c r="E3442" t="s">
        <v>685</v>
      </c>
      <c r="F3442" t="s">
        <v>305</v>
      </c>
      <c r="G3442" t="s">
        <v>280</v>
      </c>
      <c r="H3442" t="s">
        <v>158</v>
      </c>
      <c r="I3442" t="s">
        <v>232</v>
      </c>
      <c r="J3442" t="s">
        <v>103</v>
      </c>
      <c r="K3442" t="s">
        <v>19</v>
      </c>
      <c r="L3442" t="s">
        <v>128</v>
      </c>
      <c r="M3442">
        <v>1</v>
      </c>
      <c r="N3442" s="47">
        <v>250</v>
      </c>
      <c r="O3442" s="47">
        <v>0</v>
      </c>
      <c r="P3442" s="47">
        <v>0</v>
      </c>
      <c r="Q3442" s="47">
        <v>0</v>
      </c>
      <c r="R3442" s="47">
        <v>0</v>
      </c>
      <c r="S3442" s="47">
        <v>0</v>
      </c>
      <c r="T3442" s="47">
        <v>225</v>
      </c>
      <c r="U3442" s="47">
        <v>10</v>
      </c>
      <c r="V3442" t="s">
        <v>71</v>
      </c>
      <c r="W3442" t="s">
        <v>72</v>
      </c>
      <c r="X3442"/>
      <c r="Y3442" t="s">
        <v>240</v>
      </c>
      <c r="Z3442" s="43" t="str">
        <f>Raw_data[[#This Row],[Month]]&amp;Raw_data[[#This Row],[Locations]]&amp;Raw_data[[#This Row],[Looker2]]</f>
        <v>45292San MarcosIOP</v>
      </c>
      <c r="AA3442" s="44" t="str">
        <f>IFERROR(VLOOKUP(Raw_data[[#This Row],[Description]],'LU Table'!$A$1:$B$50,2,0),"")</f>
        <v>IOP</v>
      </c>
      <c r="AB3442" s="44" t="str">
        <f>TRIM(MID(Raw_data[[#This Row],[Location]],LEN("Positive Recovery- ")+1,LEN(Raw_data[[#This Row],[Location]])))</f>
        <v>San Marcos</v>
      </c>
      <c r="AC3442" s="45">
        <f t="shared" si="54"/>
        <v>45292</v>
      </c>
      <c r="AD3442" s="44" t="str">
        <f>VLOOKUP(Raw_data[[#This Row],[Locations]]&amp;Raw_data[[#This Row],[Looker2]],Category!A:E,5,0)</f>
        <v>Affiliate</v>
      </c>
      <c r="AE3442" s="44" t="str">
        <f>Raw_data[[#This Row],[Locations]]&amp;Raw_data[[#This Row],[Looker2]]</f>
        <v>San MarcosIOP</v>
      </c>
    </row>
    <row r="3443" spans="1:31">
      <c r="A3443" s="15">
        <v>45323</v>
      </c>
      <c r="B3443" s="15">
        <v>45322</v>
      </c>
      <c r="C3443" t="s">
        <v>9</v>
      </c>
      <c r="D3443">
        <v>210135</v>
      </c>
      <c r="E3443" t="s">
        <v>794</v>
      </c>
      <c r="F3443" t="s">
        <v>427</v>
      </c>
      <c r="G3443" t="s">
        <v>795</v>
      </c>
      <c r="H3443" t="s">
        <v>158</v>
      </c>
      <c r="I3443" t="s">
        <v>232</v>
      </c>
      <c r="J3443" t="s">
        <v>87</v>
      </c>
      <c r="K3443" t="s">
        <v>19</v>
      </c>
      <c r="L3443" t="s">
        <v>128</v>
      </c>
      <c r="M3443">
        <v>1</v>
      </c>
      <c r="N3443" s="47">
        <v>275</v>
      </c>
      <c r="O3443" s="47">
        <v>0</v>
      </c>
      <c r="P3443" s="47">
        <v>0</v>
      </c>
      <c r="Q3443" s="47">
        <v>0</v>
      </c>
      <c r="R3443" s="47">
        <v>0</v>
      </c>
      <c r="S3443" s="47">
        <v>275</v>
      </c>
      <c r="T3443" s="47">
        <v>247.5</v>
      </c>
      <c r="U3443" s="47">
        <v>247.5</v>
      </c>
      <c r="V3443" t="s">
        <v>71</v>
      </c>
      <c r="W3443" t="s">
        <v>72</v>
      </c>
      <c r="X3443"/>
      <c r="Y3443" t="s">
        <v>240</v>
      </c>
      <c r="Z3443" s="43" t="str">
        <f>Raw_data[[#This Row],[Month]]&amp;Raw_data[[#This Row],[Locations]]&amp;Raw_data[[#This Row],[Looker2]]</f>
        <v>45292San MarcosIOP</v>
      </c>
      <c r="AA3443" s="44" t="str">
        <f>IFERROR(VLOOKUP(Raw_data[[#This Row],[Description]],'LU Table'!$A$1:$B$50,2,0),"")</f>
        <v>IOP</v>
      </c>
      <c r="AB3443" s="44" t="str">
        <f>TRIM(MID(Raw_data[[#This Row],[Location]],LEN("Positive Recovery- ")+1,LEN(Raw_data[[#This Row],[Location]])))</f>
        <v>San Marcos</v>
      </c>
      <c r="AC3443" s="45">
        <f t="shared" si="54"/>
        <v>45292</v>
      </c>
      <c r="AD3443" s="44" t="str">
        <f>VLOOKUP(Raw_data[[#This Row],[Locations]]&amp;Raw_data[[#This Row],[Looker2]],Category!A:E,5,0)</f>
        <v>Affiliate</v>
      </c>
      <c r="AE3443" s="44" t="str">
        <f>Raw_data[[#This Row],[Locations]]&amp;Raw_data[[#This Row],[Looker2]]</f>
        <v>San MarcosIOP</v>
      </c>
    </row>
    <row r="3444" spans="1:31">
      <c r="A3444" s="15">
        <v>45323</v>
      </c>
      <c r="B3444" s="15">
        <v>45322</v>
      </c>
      <c r="C3444" t="s">
        <v>9</v>
      </c>
      <c r="D3444">
        <v>210136</v>
      </c>
      <c r="E3444" t="s">
        <v>883</v>
      </c>
      <c r="F3444" t="s">
        <v>410</v>
      </c>
      <c r="G3444" t="s">
        <v>486</v>
      </c>
      <c r="H3444" t="s">
        <v>160</v>
      </c>
      <c r="I3444" t="s">
        <v>232</v>
      </c>
      <c r="J3444" t="s">
        <v>90</v>
      </c>
      <c r="K3444" t="s">
        <v>19</v>
      </c>
      <c r="L3444" t="s">
        <v>128</v>
      </c>
      <c r="M3444">
        <v>1</v>
      </c>
      <c r="N3444" s="47">
        <v>220</v>
      </c>
      <c r="O3444" s="47">
        <v>0</v>
      </c>
      <c r="P3444" s="47">
        <v>0</v>
      </c>
      <c r="Q3444" s="47">
        <v>0</v>
      </c>
      <c r="R3444" s="47">
        <v>0</v>
      </c>
      <c r="S3444" s="47">
        <v>220</v>
      </c>
      <c r="T3444" s="47">
        <v>198</v>
      </c>
      <c r="U3444" s="47">
        <v>198</v>
      </c>
      <c r="V3444" t="s">
        <v>71</v>
      </c>
      <c r="W3444" t="s">
        <v>72</v>
      </c>
      <c r="X3444"/>
      <c r="Y3444" t="s">
        <v>240</v>
      </c>
      <c r="Z3444" s="43" t="str">
        <f>Raw_data[[#This Row],[Month]]&amp;Raw_data[[#This Row],[Locations]]&amp;Raw_data[[#This Row],[Looker2]]</f>
        <v>45292San MarcosIOP</v>
      </c>
      <c r="AA3444" s="44" t="str">
        <f>IFERROR(VLOOKUP(Raw_data[[#This Row],[Description]],'LU Table'!$A$1:$B$50,2,0),"")</f>
        <v>IOP</v>
      </c>
      <c r="AB3444" s="44" t="str">
        <f>TRIM(MID(Raw_data[[#This Row],[Location]],LEN("Positive Recovery- ")+1,LEN(Raw_data[[#This Row],[Location]])))</f>
        <v>San Marcos</v>
      </c>
      <c r="AC3444" s="45">
        <f t="shared" si="54"/>
        <v>45292</v>
      </c>
      <c r="AD3444" s="44" t="str">
        <f>VLOOKUP(Raw_data[[#This Row],[Locations]]&amp;Raw_data[[#This Row],[Looker2]],Category!A:E,5,0)</f>
        <v>Affiliate</v>
      </c>
      <c r="AE3444" s="44" t="str">
        <f>Raw_data[[#This Row],[Locations]]&amp;Raw_data[[#This Row],[Looker2]]</f>
        <v>San MarcosIOP</v>
      </c>
    </row>
    <row r="3445" spans="1:31">
      <c r="A3445" s="15">
        <v>45323</v>
      </c>
      <c r="B3445" s="15">
        <v>45322</v>
      </c>
      <c r="C3445" t="s">
        <v>9</v>
      </c>
      <c r="D3445">
        <v>210137</v>
      </c>
      <c r="E3445" t="s">
        <v>706</v>
      </c>
      <c r="F3445" t="s">
        <v>519</v>
      </c>
      <c r="G3445" t="s">
        <v>707</v>
      </c>
      <c r="H3445" t="s">
        <v>158</v>
      </c>
      <c r="I3445" t="s">
        <v>232</v>
      </c>
      <c r="J3445" t="s">
        <v>88</v>
      </c>
      <c r="K3445" t="s">
        <v>19</v>
      </c>
      <c r="L3445" t="s">
        <v>128</v>
      </c>
      <c r="M3445">
        <v>1</v>
      </c>
      <c r="N3445" s="47">
        <v>250</v>
      </c>
      <c r="O3445" s="47">
        <v>0</v>
      </c>
      <c r="P3445" s="47">
        <v>0</v>
      </c>
      <c r="Q3445" s="47">
        <v>0</v>
      </c>
      <c r="R3445" s="47">
        <v>0</v>
      </c>
      <c r="S3445" s="47">
        <v>250</v>
      </c>
      <c r="T3445" s="47">
        <v>225</v>
      </c>
      <c r="U3445" s="47">
        <v>225</v>
      </c>
      <c r="V3445" t="s">
        <v>71</v>
      </c>
      <c r="W3445" t="s">
        <v>72</v>
      </c>
      <c r="X3445"/>
      <c r="Y3445" t="s">
        <v>240</v>
      </c>
      <c r="Z3445" s="43" t="str">
        <f>Raw_data[[#This Row],[Month]]&amp;Raw_data[[#This Row],[Locations]]&amp;Raw_data[[#This Row],[Looker2]]</f>
        <v>45292San MarcosIOP</v>
      </c>
      <c r="AA3445" s="44" t="str">
        <f>IFERROR(VLOOKUP(Raw_data[[#This Row],[Description]],'LU Table'!$A$1:$B$50,2,0),"")</f>
        <v>IOP</v>
      </c>
      <c r="AB3445" s="44" t="str">
        <f>TRIM(MID(Raw_data[[#This Row],[Location]],LEN("Positive Recovery- ")+1,LEN(Raw_data[[#This Row],[Location]])))</f>
        <v>San Marcos</v>
      </c>
      <c r="AC3445" s="45">
        <f t="shared" si="54"/>
        <v>45292</v>
      </c>
      <c r="AD3445" s="44" t="str">
        <f>VLOOKUP(Raw_data[[#This Row],[Locations]]&amp;Raw_data[[#This Row],[Looker2]],Category!A:E,5,0)</f>
        <v>Affiliate</v>
      </c>
      <c r="AE3445" s="44" t="str">
        <f>Raw_data[[#This Row],[Locations]]&amp;Raw_data[[#This Row],[Looker2]]</f>
        <v>San MarcosIOP</v>
      </c>
    </row>
    <row r="3446" spans="1:31">
      <c r="A3446" s="15">
        <v>45323</v>
      </c>
      <c r="B3446" s="15">
        <v>45322</v>
      </c>
      <c r="C3446" t="s">
        <v>9</v>
      </c>
      <c r="D3446">
        <v>210138</v>
      </c>
      <c r="E3446" t="s">
        <v>813</v>
      </c>
      <c r="F3446" t="s">
        <v>814</v>
      </c>
      <c r="G3446" t="s">
        <v>815</v>
      </c>
      <c r="H3446" t="s">
        <v>158</v>
      </c>
      <c r="I3446" t="s">
        <v>232</v>
      </c>
      <c r="J3446" t="s">
        <v>88</v>
      </c>
      <c r="K3446" t="s">
        <v>19</v>
      </c>
      <c r="L3446" t="s">
        <v>128</v>
      </c>
      <c r="M3446">
        <v>1</v>
      </c>
      <c r="N3446" s="47">
        <v>250</v>
      </c>
      <c r="O3446" s="47">
        <v>0</v>
      </c>
      <c r="P3446" s="47">
        <v>0</v>
      </c>
      <c r="Q3446" s="47">
        <v>0</v>
      </c>
      <c r="R3446" s="47">
        <v>0</v>
      </c>
      <c r="S3446" s="47">
        <v>0</v>
      </c>
      <c r="T3446" s="47">
        <v>225</v>
      </c>
      <c r="U3446" s="47">
        <v>37.5</v>
      </c>
      <c r="V3446" t="s">
        <v>71</v>
      </c>
      <c r="W3446" t="s">
        <v>72</v>
      </c>
      <c r="X3446"/>
      <c r="Y3446" t="s">
        <v>240</v>
      </c>
      <c r="Z3446" s="43" t="str">
        <f>Raw_data[[#This Row],[Month]]&amp;Raw_data[[#This Row],[Locations]]&amp;Raw_data[[#This Row],[Looker2]]</f>
        <v>45292San MarcosIOP</v>
      </c>
      <c r="AA3446" s="44" t="str">
        <f>IFERROR(VLOOKUP(Raw_data[[#This Row],[Description]],'LU Table'!$A$1:$B$50,2,0),"")</f>
        <v>IOP</v>
      </c>
      <c r="AB3446" s="44" t="str">
        <f>TRIM(MID(Raw_data[[#This Row],[Location]],LEN("Positive Recovery- ")+1,LEN(Raw_data[[#This Row],[Location]])))</f>
        <v>San Marcos</v>
      </c>
      <c r="AC3446" s="45">
        <f t="shared" si="54"/>
        <v>45292</v>
      </c>
      <c r="AD3446" s="44" t="str">
        <f>VLOOKUP(Raw_data[[#This Row],[Locations]]&amp;Raw_data[[#This Row],[Looker2]],Category!A:E,5,0)</f>
        <v>Affiliate</v>
      </c>
      <c r="AE3446" s="44" t="str">
        <f>Raw_data[[#This Row],[Locations]]&amp;Raw_data[[#This Row],[Looker2]]</f>
        <v>San MarcosIOP</v>
      </c>
    </row>
    <row r="3447" spans="1:31">
      <c r="A3447" s="15">
        <v>45323</v>
      </c>
      <c r="B3447" s="15">
        <v>45322</v>
      </c>
      <c r="C3447" t="s">
        <v>9</v>
      </c>
      <c r="D3447">
        <v>210139</v>
      </c>
      <c r="E3447" t="s">
        <v>125</v>
      </c>
      <c r="F3447" t="s">
        <v>417</v>
      </c>
      <c r="G3447" t="s">
        <v>320</v>
      </c>
      <c r="H3447" t="s">
        <v>159</v>
      </c>
      <c r="I3447" t="s">
        <v>232</v>
      </c>
      <c r="J3447" t="s">
        <v>17</v>
      </c>
      <c r="K3447" t="s">
        <v>19</v>
      </c>
      <c r="L3447" t="s">
        <v>128</v>
      </c>
      <c r="M3447">
        <v>1</v>
      </c>
      <c r="N3447" s="47">
        <v>225</v>
      </c>
      <c r="O3447" s="47">
        <v>0</v>
      </c>
      <c r="P3447" s="47">
        <v>0</v>
      </c>
      <c r="Q3447" s="47">
        <v>0</v>
      </c>
      <c r="R3447" s="47">
        <v>0</v>
      </c>
      <c r="S3447" s="47">
        <v>225</v>
      </c>
      <c r="T3447" s="47">
        <v>225</v>
      </c>
      <c r="U3447" s="47">
        <v>225</v>
      </c>
      <c r="V3447" t="s">
        <v>71</v>
      </c>
      <c r="W3447" t="s">
        <v>72</v>
      </c>
      <c r="X3447"/>
      <c r="Y3447" t="s">
        <v>240</v>
      </c>
      <c r="Z3447" s="43" t="str">
        <f>Raw_data[[#This Row],[Month]]&amp;Raw_data[[#This Row],[Locations]]&amp;Raw_data[[#This Row],[Looker2]]</f>
        <v>45292San MarcosIOP</v>
      </c>
      <c r="AA3447" s="44" t="str">
        <f>IFERROR(VLOOKUP(Raw_data[[#This Row],[Description]],'LU Table'!$A$1:$B$50,2,0),"")</f>
        <v>IOP</v>
      </c>
      <c r="AB3447" s="44" t="str">
        <f>TRIM(MID(Raw_data[[#This Row],[Location]],LEN("Positive Recovery- ")+1,LEN(Raw_data[[#This Row],[Location]])))</f>
        <v>San Marcos</v>
      </c>
      <c r="AC3447" s="45">
        <f t="shared" si="54"/>
        <v>45292</v>
      </c>
      <c r="AD3447" s="44" t="str">
        <f>VLOOKUP(Raw_data[[#This Row],[Locations]]&amp;Raw_data[[#This Row],[Looker2]],Category!A:E,5,0)</f>
        <v>Affiliate</v>
      </c>
      <c r="AE3447" s="44" t="str">
        <f>Raw_data[[#This Row],[Locations]]&amp;Raw_data[[#This Row],[Looker2]]</f>
        <v>San MarcosIOP</v>
      </c>
    </row>
    <row r="3448" spans="1:31">
      <c r="A3448" s="15">
        <v>45323</v>
      </c>
      <c r="B3448" s="15">
        <v>45322</v>
      </c>
      <c r="C3448" t="s">
        <v>9</v>
      </c>
      <c r="D3448">
        <v>210140</v>
      </c>
      <c r="E3448" t="s">
        <v>606</v>
      </c>
      <c r="F3448" t="s">
        <v>404</v>
      </c>
      <c r="G3448" t="s">
        <v>607</v>
      </c>
      <c r="H3448" t="s">
        <v>160</v>
      </c>
      <c r="I3448" t="s">
        <v>232</v>
      </c>
      <c r="J3448" t="s">
        <v>90</v>
      </c>
      <c r="K3448" t="s">
        <v>19</v>
      </c>
      <c r="L3448" t="s">
        <v>128</v>
      </c>
      <c r="M3448">
        <v>1</v>
      </c>
      <c r="N3448" s="47">
        <v>220</v>
      </c>
      <c r="O3448" s="47">
        <v>0</v>
      </c>
      <c r="P3448" s="47">
        <v>0</v>
      </c>
      <c r="Q3448" s="47">
        <v>0</v>
      </c>
      <c r="R3448" s="47">
        <v>0</v>
      </c>
      <c r="S3448" s="47">
        <v>220</v>
      </c>
      <c r="T3448" s="47">
        <v>198</v>
      </c>
      <c r="U3448" s="47">
        <v>198</v>
      </c>
      <c r="V3448" t="s">
        <v>71</v>
      </c>
      <c r="W3448" t="s">
        <v>72</v>
      </c>
      <c r="X3448"/>
      <c r="Y3448" t="s">
        <v>240</v>
      </c>
      <c r="Z3448" s="43" t="str">
        <f>Raw_data[[#This Row],[Month]]&amp;Raw_data[[#This Row],[Locations]]&amp;Raw_data[[#This Row],[Looker2]]</f>
        <v>45292San MarcosIOP</v>
      </c>
      <c r="AA3448" s="44" t="str">
        <f>IFERROR(VLOOKUP(Raw_data[[#This Row],[Description]],'LU Table'!$A$1:$B$50,2,0),"")</f>
        <v>IOP</v>
      </c>
      <c r="AB3448" s="44" t="str">
        <f>TRIM(MID(Raw_data[[#This Row],[Location]],LEN("Positive Recovery- ")+1,LEN(Raw_data[[#This Row],[Location]])))</f>
        <v>San Marcos</v>
      </c>
      <c r="AC3448" s="45">
        <f t="shared" si="54"/>
        <v>45292</v>
      </c>
      <c r="AD3448" s="44" t="str">
        <f>VLOOKUP(Raw_data[[#This Row],[Locations]]&amp;Raw_data[[#This Row],[Looker2]],Category!A:E,5,0)</f>
        <v>Affiliate</v>
      </c>
      <c r="AE3448" s="44" t="str">
        <f>Raw_data[[#This Row],[Locations]]&amp;Raw_data[[#This Row],[Looker2]]</f>
        <v>San MarcosIOP</v>
      </c>
    </row>
    <row r="3449" spans="1:31">
      <c r="A3449" s="15">
        <v>45323</v>
      </c>
      <c r="B3449" s="15">
        <v>45322</v>
      </c>
      <c r="C3449" t="s">
        <v>9</v>
      </c>
      <c r="D3449">
        <v>210141</v>
      </c>
      <c r="E3449" t="s">
        <v>724</v>
      </c>
      <c r="F3449" t="s">
        <v>383</v>
      </c>
      <c r="G3449" t="s">
        <v>353</v>
      </c>
      <c r="H3449" t="s">
        <v>158</v>
      </c>
      <c r="I3449" t="s">
        <v>232</v>
      </c>
      <c r="J3449" t="s">
        <v>725</v>
      </c>
      <c r="K3449" t="s">
        <v>19</v>
      </c>
      <c r="L3449" t="s">
        <v>128</v>
      </c>
      <c r="M3449">
        <v>1</v>
      </c>
      <c r="N3449" s="47">
        <v>1500</v>
      </c>
      <c r="O3449" s="47">
        <v>0</v>
      </c>
      <c r="P3449" s="47">
        <v>0</v>
      </c>
      <c r="Q3449" s="47">
        <v>0</v>
      </c>
      <c r="R3449" s="47">
        <v>0</v>
      </c>
      <c r="S3449" s="47">
        <v>1500</v>
      </c>
      <c r="T3449" s="47">
        <v>150</v>
      </c>
      <c r="U3449" s="47">
        <v>150</v>
      </c>
      <c r="V3449" t="s">
        <v>71</v>
      </c>
      <c r="W3449" t="s">
        <v>72</v>
      </c>
      <c r="X3449"/>
      <c r="Y3449" t="s">
        <v>240</v>
      </c>
      <c r="Z3449" s="43" t="str">
        <f>Raw_data[[#This Row],[Month]]&amp;Raw_data[[#This Row],[Locations]]&amp;Raw_data[[#This Row],[Looker2]]</f>
        <v>45292San MarcosIOP</v>
      </c>
      <c r="AA3449" s="44" t="str">
        <f>IFERROR(VLOOKUP(Raw_data[[#This Row],[Description]],'LU Table'!$A$1:$B$50,2,0),"")</f>
        <v>IOP</v>
      </c>
      <c r="AB3449" s="44" t="str">
        <f>TRIM(MID(Raw_data[[#This Row],[Location]],LEN("Positive Recovery- ")+1,LEN(Raw_data[[#This Row],[Location]])))</f>
        <v>San Marcos</v>
      </c>
      <c r="AC3449" s="45">
        <f t="shared" si="54"/>
        <v>45292</v>
      </c>
      <c r="AD3449" s="44" t="str">
        <f>VLOOKUP(Raw_data[[#This Row],[Locations]]&amp;Raw_data[[#This Row],[Looker2]],Category!A:E,5,0)</f>
        <v>Affiliate</v>
      </c>
      <c r="AE3449" s="44" t="str">
        <f>Raw_data[[#This Row],[Locations]]&amp;Raw_data[[#This Row],[Looker2]]</f>
        <v>San MarcosIOP</v>
      </c>
    </row>
    <row r="3450" spans="1:31">
      <c r="A3450" s="15">
        <v>45323</v>
      </c>
      <c r="B3450" s="15">
        <v>45322</v>
      </c>
      <c r="C3450" t="s">
        <v>9</v>
      </c>
      <c r="D3450">
        <v>210142</v>
      </c>
      <c r="E3450" t="s">
        <v>796</v>
      </c>
      <c r="F3450" t="s">
        <v>483</v>
      </c>
      <c r="G3450" t="s">
        <v>353</v>
      </c>
      <c r="H3450" t="s">
        <v>158</v>
      </c>
      <c r="I3450" t="s">
        <v>232</v>
      </c>
      <c r="J3450" t="s">
        <v>92</v>
      </c>
      <c r="K3450" t="s">
        <v>19</v>
      </c>
      <c r="L3450" t="s">
        <v>128</v>
      </c>
      <c r="M3450">
        <v>1</v>
      </c>
      <c r="N3450" s="47">
        <v>190</v>
      </c>
      <c r="O3450" s="47">
        <v>0</v>
      </c>
      <c r="P3450" s="47">
        <v>0</v>
      </c>
      <c r="Q3450" s="47">
        <v>0</v>
      </c>
      <c r="R3450" s="47">
        <v>0</v>
      </c>
      <c r="S3450" s="47">
        <v>0</v>
      </c>
      <c r="T3450" s="47">
        <v>171</v>
      </c>
      <c r="U3450" s="47">
        <v>19</v>
      </c>
      <c r="V3450" t="s">
        <v>71</v>
      </c>
      <c r="W3450" t="s">
        <v>72</v>
      </c>
      <c r="X3450"/>
      <c r="Y3450" t="s">
        <v>240</v>
      </c>
      <c r="Z3450" s="43" t="str">
        <f>Raw_data[[#This Row],[Month]]&amp;Raw_data[[#This Row],[Locations]]&amp;Raw_data[[#This Row],[Looker2]]</f>
        <v>45292San MarcosIOP</v>
      </c>
      <c r="AA3450" s="44" t="str">
        <f>IFERROR(VLOOKUP(Raw_data[[#This Row],[Description]],'LU Table'!$A$1:$B$50,2,0),"")</f>
        <v>IOP</v>
      </c>
      <c r="AB3450" s="44" t="str">
        <f>TRIM(MID(Raw_data[[#This Row],[Location]],LEN("Positive Recovery- ")+1,LEN(Raw_data[[#This Row],[Location]])))</f>
        <v>San Marcos</v>
      </c>
      <c r="AC3450" s="45">
        <f t="shared" si="54"/>
        <v>45292</v>
      </c>
      <c r="AD3450" s="44" t="str">
        <f>VLOOKUP(Raw_data[[#This Row],[Locations]]&amp;Raw_data[[#This Row],[Looker2]],Category!A:E,5,0)</f>
        <v>Affiliate</v>
      </c>
      <c r="AE3450" s="44" t="str">
        <f>Raw_data[[#This Row],[Locations]]&amp;Raw_data[[#This Row],[Looker2]]</f>
        <v>San MarcosIOP</v>
      </c>
    </row>
    <row r="3451" spans="1:31">
      <c r="A3451" s="15">
        <v>45323</v>
      </c>
      <c r="B3451" s="15">
        <v>45322</v>
      </c>
      <c r="C3451" t="s">
        <v>9</v>
      </c>
      <c r="D3451">
        <v>210143</v>
      </c>
      <c r="E3451" t="s">
        <v>612</v>
      </c>
      <c r="F3451" t="s">
        <v>461</v>
      </c>
      <c r="G3451" t="s">
        <v>481</v>
      </c>
      <c r="H3451" t="s">
        <v>158</v>
      </c>
      <c r="I3451" t="s">
        <v>232</v>
      </c>
      <c r="J3451" t="s">
        <v>88</v>
      </c>
      <c r="K3451" t="s">
        <v>21</v>
      </c>
      <c r="L3451" t="s">
        <v>128</v>
      </c>
      <c r="M3451">
        <v>1</v>
      </c>
      <c r="N3451" s="47">
        <v>250</v>
      </c>
      <c r="O3451" s="47">
        <v>0</v>
      </c>
      <c r="P3451" s="47">
        <v>0</v>
      </c>
      <c r="Q3451" s="47">
        <v>0</v>
      </c>
      <c r="R3451" s="47">
        <v>0</v>
      </c>
      <c r="S3451" s="47">
        <v>0</v>
      </c>
      <c r="T3451" s="47">
        <v>225</v>
      </c>
      <c r="U3451" s="47">
        <v>-25</v>
      </c>
      <c r="V3451" t="s">
        <v>71</v>
      </c>
      <c r="W3451" t="s">
        <v>72</v>
      </c>
      <c r="X3451"/>
      <c r="Y3451" t="s">
        <v>240</v>
      </c>
      <c r="Z3451" s="43" t="str">
        <f>Raw_data[[#This Row],[Month]]&amp;Raw_data[[#This Row],[Locations]]&amp;Raw_data[[#This Row],[Looker2]]</f>
        <v>45292Jersey VillageIOP</v>
      </c>
      <c r="AA3451" s="44" t="str">
        <f>IFERROR(VLOOKUP(Raw_data[[#This Row],[Description]],'LU Table'!$A$1:$B$50,2,0),"")</f>
        <v>IOP</v>
      </c>
      <c r="AB3451" s="44" t="str">
        <f>TRIM(MID(Raw_data[[#This Row],[Location]],LEN("Positive Recovery- ")+1,LEN(Raw_data[[#This Row],[Location]])))</f>
        <v>Jersey Village</v>
      </c>
      <c r="AC3451" s="45">
        <f t="shared" si="54"/>
        <v>45292</v>
      </c>
      <c r="AD3451" s="44" t="str">
        <f>VLOOKUP(Raw_data[[#This Row],[Locations]]&amp;Raw_data[[#This Row],[Looker2]],Category!A:E,5,0)</f>
        <v>Affiliate</v>
      </c>
      <c r="AE3451" s="44" t="str">
        <f>Raw_data[[#This Row],[Locations]]&amp;Raw_data[[#This Row],[Looker2]]</f>
        <v>Jersey VillageIOP</v>
      </c>
    </row>
    <row r="3452" spans="1:31">
      <c r="A3452" s="15">
        <v>45323</v>
      </c>
      <c r="B3452" s="15">
        <v>45322</v>
      </c>
      <c r="C3452" t="s">
        <v>9</v>
      </c>
      <c r="D3452">
        <v>210144</v>
      </c>
      <c r="E3452" t="s">
        <v>861</v>
      </c>
      <c r="F3452" t="s">
        <v>862</v>
      </c>
      <c r="G3452" t="s">
        <v>863</v>
      </c>
      <c r="H3452" t="s">
        <v>158</v>
      </c>
      <c r="I3452" t="s">
        <v>232</v>
      </c>
      <c r="J3452" t="s">
        <v>92</v>
      </c>
      <c r="K3452" t="s">
        <v>144</v>
      </c>
      <c r="L3452" t="s">
        <v>128</v>
      </c>
      <c r="M3452">
        <v>1</v>
      </c>
      <c r="N3452" s="47">
        <v>190</v>
      </c>
      <c r="O3452" s="47">
        <v>0</v>
      </c>
      <c r="P3452" s="47">
        <v>0</v>
      </c>
      <c r="Q3452" s="47">
        <v>0</v>
      </c>
      <c r="R3452" s="47">
        <v>0</v>
      </c>
      <c r="S3452" s="47">
        <v>190</v>
      </c>
      <c r="T3452" s="47">
        <v>171</v>
      </c>
      <c r="U3452" s="47">
        <v>171</v>
      </c>
      <c r="V3452" t="s">
        <v>71</v>
      </c>
      <c r="W3452" t="s">
        <v>72</v>
      </c>
      <c r="X3452"/>
      <c r="Y3452" t="s">
        <v>240</v>
      </c>
      <c r="Z3452" s="43" t="str">
        <f>Raw_data[[#This Row],[Month]]&amp;Raw_data[[#This Row],[Locations]]&amp;Raw_data[[#This Row],[Looker2]]</f>
        <v>45292North LoopIOP</v>
      </c>
      <c r="AA3452" s="44" t="str">
        <f>IFERROR(VLOOKUP(Raw_data[[#This Row],[Description]],'LU Table'!$A$1:$B$50,2,0),"")</f>
        <v>IOP</v>
      </c>
      <c r="AB3452" s="44" t="str">
        <f>TRIM(MID(Raw_data[[#This Row],[Location]],LEN("Positive Recovery- ")+1,LEN(Raw_data[[#This Row],[Location]])))</f>
        <v>North Loop</v>
      </c>
      <c r="AC3452" s="45">
        <f t="shared" si="54"/>
        <v>45292</v>
      </c>
      <c r="AD3452" s="44" t="str">
        <f>VLOOKUP(Raw_data[[#This Row],[Locations]]&amp;Raw_data[[#This Row],[Looker2]],Category!A:E,5,0)</f>
        <v>Affiliate</v>
      </c>
      <c r="AE3452" s="44" t="str">
        <f>Raw_data[[#This Row],[Locations]]&amp;Raw_data[[#This Row],[Looker2]]</f>
        <v>North LoopIOP</v>
      </c>
    </row>
    <row r="3453" spans="1:31">
      <c r="A3453" s="15">
        <v>45323</v>
      </c>
      <c r="B3453" s="15">
        <v>45322</v>
      </c>
      <c r="C3453" t="s">
        <v>9</v>
      </c>
      <c r="D3453">
        <v>210145</v>
      </c>
      <c r="E3453" t="s">
        <v>1146</v>
      </c>
      <c r="F3453" t="s">
        <v>384</v>
      </c>
      <c r="G3453" t="s">
        <v>935</v>
      </c>
      <c r="H3453" t="s">
        <v>158</v>
      </c>
      <c r="I3453" t="s">
        <v>232</v>
      </c>
      <c r="J3453" t="s">
        <v>89</v>
      </c>
      <c r="K3453" t="s">
        <v>144</v>
      </c>
      <c r="L3453" t="s">
        <v>128</v>
      </c>
      <c r="M3453">
        <v>1</v>
      </c>
      <c r="N3453" s="47">
        <v>200</v>
      </c>
      <c r="O3453" s="47">
        <v>0</v>
      </c>
      <c r="P3453" s="47">
        <v>0</v>
      </c>
      <c r="Q3453" s="47">
        <v>0</v>
      </c>
      <c r="R3453" s="47">
        <v>0</v>
      </c>
      <c r="S3453" s="47">
        <v>200</v>
      </c>
      <c r="T3453" s="47">
        <v>180</v>
      </c>
      <c r="U3453" s="47">
        <v>180</v>
      </c>
      <c r="V3453" t="s">
        <v>71</v>
      </c>
      <c r="W3453" t="s">
        <v>72</v>
      </c>
      <c r="X3453"/>
      <c r="Y3453" t="s">
        <v>240</v>
      </c>
      <c r="Z3453" s="43" t="str">
        <f>Raw_data[[#This Row],[Month]]&amp;Raw_data[[#This Row],[Locations]]&amp;Raw_data[[#This Row],[Looker2]]</f>
        <v>45292North LoopIOP</v>
      </c>
      <c r="AA3453" s="44" t="str">
        <f>IFERROR(VLOOKUP(Raw_data[[#This Row],[Description]],'LU Table'!$A$1:$B$50,2,0),"")</f>
        <v>IOP</v>
      </c>
      <c r="AB3453" s="44" t="str">
        <f>TRIM(MID(Raw_data[[#This Row],[Location]],LEN("Positive Recovery- ")+1,LEN(Raw_data[[#This Row],[Location]])))</f>
        <v>North Loop</v>
      </c>
      <c r="AC3453" s="45">
        <f t="shared" si="54"/>
        <v>45292</v>
      </c>
      <c r="AD3453" s="44" t="str">
        <f>VLOOKUP(Raw_data[[#This Row],[Locations]]&amp;Raw_data[[#This Row],[Looker2]],Category!A:E,5,0)</f>
        <v>Affiliate</v>
      </c>
      <c r="AE3453" s="44" t="str">
        <f>Raw_data[[#This Row],[Locations]]&amp;Raw_data[[#This Row],[Looker2]]</f>
        <v>North LoopIOP</v>
      </c>
    </row>
    <row r="3454" spans="1:31">
      <c r="A3454" s="15">
        <v>45323</v>
      </c>
      <c r="B3454" s="15">
        <v>45322</v>
      </c>
      <c r="C3454" t="s">
        <v>9</v>
      </c>
      <c r="D3454">
        <v>210146</v>
      </c>
      <c r="E3454" t="s">
        <v>797</v>
      </c>
      <c r="F3454" t="s">
        <v>798</v>
      </c>
      <c r="G3454" t="s">
        <v>436</v>
      </c>
      <c r="H3454" t="s">
        <v>158</v>
      </c>
      <c r="I3454" t="s">
        <v>232</v>
      </c>
      <c r="J3454" t="s">
        <v>89</v>
      </c>
      <c r="K3454" t="s">
        <v>144</v>
      </c>
      <c r="L3454" t="s">
        <v>128</v>
      </c>
      <c r="M3454">
        <v>1</v>
      </c>
      <c r="N3454" s="47">
        <v>200</v>
      </c>
      <c r="O3454" s="47">
        <v>0</v>
      </c>
      <c r="P3454" s="47">
        <v>0</v>
      </c>
      <c r="Q3454" s="47">
        <v>0</v>
      </c>
      <c r="R3454" s="47">
        <v>0</v>
      </c>
      <c r="S3454" s="47">
        <v>200</v>
      </c>
      <c r="T3454" s="47">
        <v>180</v>
      </c>
      <c r="U3454" s="47">
        <v>180</v>
      </c>
      <c r="V3454" t="s">
        <v>71</v>
      </c>
      <c r="W3454" t="s">
        <v>72</v>
      </c>
      <c r="X3454"/>
      <c r="Y3454" t="s">
        <v>240</v>
      </c>
      <c r="Z3454" s="43" t="str">
        <f>Raw_data[[#This Row],[Month]]&amp;Raw_data[[#This Row],[Locations]]&amp;Raw_data[[#This Row],[Looker2]]</f>
        <v>45292North LoopIOP</v>
      </c>
      <c r="AA3454" s="44" t="str">
        <f>IFERROR(VLOOKUP(Raw_data[[#This Row],[Description]],'LU Table'!$A$1:$B$50,2,0),"")</f>
        <v>IOP</v>
      </c>
      <c r="AB3454" s="44" t="str">
        <f>TRIM(MID(Raw_data[[#This Row],[Location]],LEN("Positive Recovery- ")+1,LEN(Raw_data[[#This Row],[Location]])))</f>
        <v>North Loop</v>
      </c>
      <c r="AC3454" s="45">
        <f t="shared" si="54"/>
        <v>45292</v>
      </c>
      <c r="AD3454" s="44" t="str">
        <f>VLOOKUP(Raw_data[[#This Row],[Locations]]&amp;Raw_data[[#This Row],[Looker2]],Category!A:E,5,0)</f>
        <v>Affiliate</v>
      </c>
      <c r="AE3454" s="44" t="str">
        <f>Raw_data[[#This Row],[Locations]]&amp;Raw_data[[#This Row],[Looker2]]</f>
        <v>North LoopIOP</v>
      </c>
    </row>
    <row r="3455" spans="1:31">
      <c r="A3455" s="15">
        <v>45323</v>
      </c>
      <c r="B3455" s="15">
        <v>45322</v>
      </c>
      <c r="C3455" t="s">
        <v>9</v>
      </c>
      <c r="D3455">
        <v>210147</v>
      </c>
      <c r="E3455" t="s">
        <v>726</v>
      </c>
      <c r="F3455" t="s">
        <v>545</v>
      </c>
      <c r="G3455" t="s">
        <v>487</v>
      </c>
      <c r="H3455" t="s">
        <v>158</v>
      </c>
      <c r="I3455" t="s">
        <v>232</v>
      </c>
      <c r="J3455" t="s">
        <v>89</v>
      </c>
      <c r="K3455" t="s">
        <v>144</v>
      </c>
      <c r="L3455" t="s">
        <v>128</v>
      </c>
      <c r="M3455">
        <v>1</v>
      </c>
      <c r="N3455" s="47">
        <v>200</v>
      </c>
      <c r="O3455" s="47">
        <v>0</v>
      </c>
      <c r="P3455" s="47">
        <v>0</v>
      </c>
      <c r="Q3455" s="47">
        <v>0</v>
      </c>
      <c r="R3455" s="47">
        <v>0</v>
      </c>
      <c r="S3455" s="47">
        <v>200</v>
      </c>
      <c r="T3455" s="47">
        <v>180</v>
      </c>
      <c r="U3455" s="47">
        <v>180</v>
      </c>
      <c r="V3455" t="s">
        <v>71</v>
      </c>
      <c r="W3455" t="s">
        <v>72</v>
      </c>
      <c r="X3455"/>
      <c r="Y3455" t="s">
        <v>240</v>
      </c>
      <c r="Z3455" s="43" t="str">
        <f>Raw_data[[#This Row],[Month]]&amp;Raw_data[[#This Row],[Locations]]&amp;Raw_data[[#This Row],[Looker2]]</f>
        <v>45292North LoopIOP</v>
      </c>
      <c r="AA3455" s="44" t="str">
        <f>IFERROR(VLOOKUP(Raw_data[[#This Row],[Description]],'LU Table'!$A$1:$B$50,2,0),"")</f>
        <v>IOP</v>
      </c>
      <c r="AB3455" s="44" t="str">
        <f>TRIM(MID(Raw_data[[#This Row],[Location]],LEN("Positive Recovery- ")+1,LEN(Raw_data[[#This Row],[Location]])))</f>
        <v>North Loop</v>
      </c>
      <c r="AC3455" s="45">
        <f t="shared" si="54"/>
        <v>45292</v>
      </c>
      <c r="AD3455" s="44" t="str">
        <f>VLOOKUP(Raw_data[[#This Row],[Locations]]&amp;Raw_data[[#This Row],[Looker2]],Category!A:E,5,0)</f>
        <v>Affiliate</v>
      </c>
      <c r="AE3455" s="44" t="str">
        <f>Raw_data[[#This Row],[Locations]]&amp;Raw_data[[#This Row],[Looker2]]</f>
        <v>North LoopIOP</v>
      </c>
    </row>
    <row r="3456" spans="1:31">
      <c r="A3456" s="15">
        <v>45323</v>
      </c>
      <c r="B3456" s="15">
        <v>45322</v>
      </c>
      <c r="C3456" t="s">
        <v>9</v>
      </c>
      <c r="D3456">
        <v>210148</v>
      </c>
      <c r="E3456" t="s">
        <v>849</v>
      </c>
      <c r="F3456" t="s">
        <v>423</v>
      </c>
      <c r="G3456" t="s">
        <v>312</v>
      </c>
      <c r="H3456" t="s">
        <v>159</v>
      </c>
      <c r="I3456" t="s">
        <v>232</v>
      </c>
      <c r="J3456" t="s">
        <v>17</v>
      </c>
      <c r="K3456" t="s">
        <v>144</v>
      </c>
      <c r="L3456" t="s">
        <v>128</v>
      </c>
      <c r="M3456">
        <v>1</v>
      </c>
      <c r="N3456" s="47">
        <v>225</v>
      </c>
      <c r="O3456" s="47">
        <v>0</v>
      </c>
      <c r="P3456" s="47">
        <v>0</v>
      </c>
      <c r="Q3456" s="47">
        <v>0</v>
      </c>
      <c r="R3456" s="47">
        <v>0</v>
      </c>
      <c r="S3456" s="47">
        <v>225</v>
      </c>
      <c r="T3456" s="47">
        <v>225</v>
      </c>
      <c r="U3456" s="47">
        <v>225</v>
      </c>
      <c r="V3456" t="s">
        <v>71</v>
      </c>
      <c r="W3456" t="s">
        <v>72</v>
      </c>
      <c r="X3456"/>
      <c r="Y3456" t="s">
        <v>240</v>
      </c>
      <c r="Z3456" s="43" t="str">
        <f>Raw_data[[#This Row],[Month]]&amp;Raw_data[[#This Row],[Locations]]&amp;Raw_data[[#This Row],[Looker2]]</f>
        <v>45292North LoopIOP</v>
      </c>
      <c r="AA3456" s="44" t="str">
        <f>IFERROR(VLOOKUP(Raw_data[[#This Row],[Description]],'LU Table'!$A$1:$B$50,2,0),"")</f>
        <v>IOP</v>
      </c>
      <c r="AB3456" s="44" t="str">
        <f>TRIM(MID(Raw_data[[#This Row],[Location]],LEN("Positive Recovery- ")+1,LEN(Raw_data[[#This Row],[Location]])))</f>
        <v>North Loop</v>
      </c>
      <c r="AC3456" s="45">
        <f t="shared" si="54"/>
        <v>45292</v>
      </c>
      <c r="AD3456" s="44" t="str">
        <f>VLOOKUP(Raw_data[[#This Row],[Locations]]&amp;Raw_data[[#This Row],[Looker2]],Category!A:E,5,0)</f>
        <v>Affiliate</v>
      </c>
      <c r="AE3456" s="44" t="str">
        <f>Raw_data[[#This Row],[Locations]]&amp;Raw_data[[#This Row],[Looker2]]</f>
        <v>North LoopIOP</v>
      </c>
    </row>
    <row r="3457" spans="1:31">
      <c r="A3457" s="15">
        <v>45323</v>
      </c>
      <c r="B3457" s="15">
        <v>45322</v>
      </c>
      <c r="C3457" t="s">
        <v>9</v>
      </c>
      <c r="D3457">
        <v>210149</v>
      </c>
      <c r="E3457" t="s">
        <v>1104</v>
      </c>
      <c r="F3457" t="s">
        <v>1105</v>
      </c>
      <c r="G3457" t="s">
        <v>1106</v>
      </c>
      <c r="H3457" t="s">
        <v>160</v>
      </c>
      <c r="I3457" t="s">
        <v>232</v>
      </c>
      <c r="J3457" t="s">
        <v>96</v>
      </c>
      <c r="K3457" t="s">
        <v>144</v>
      </c>
      <c r="L3457" t="s">
        <v>128</v>
      </c>
      <c r="M3457">
        <v>1</v>
      </c>
      <c r="N3457" s="47">
        <v>169</v>
      </c>
      <c r="O3457" s="47">
        <v>0</v>
      </c>
      <c r="P3457" s="47">
        <v>0</v>
      </c>
      <c r="Q3457" s="47">
        <v>0</v>
      </c>
      <c r="R3457" s="47">
        <v>0</v>
      </c>
      <c r="S3457" s="47">
        <v>169</v>
      </c>
      <c r="T3457" s="47">
        <v>152.1</v>
      </c>
      <c r="U3457" s="47">
        <v>152.1</v>
      </c>
      <c r="V3457" t="s">
        <v>71</v>
      </c>
      <c r="W3457" t="s">
        <v>72</v>
      </c>
      <c r="X3457"/>
      <c r="Y3457" t="s">
        <v>240</v>
      </c>
      <c r="Z3457" s="43" t="str">
        <f>Raw_data[[#This Row],[Month]]&amp;Raw_data[[#This Row],[Locations]]&amp;Raw_data[[#This Row],[Looker2]]</f>
        <v>45292North LoopIOP</v>
      </c>
      <c r="AA3457" s="44" t="str">
        <f>IFERROR(VLOOKUP(Raw_data[[#This Row],[Description]],'LU Table'!$A$1:$B$50,2,0),"")</f>
        <v>IOP</v>
      </c>
      <c r="AB3457" s="44" t="str">
        <f>TRIM(MID(Raw_data[[#This Row],[Location]],LEN("Positive Recovery- ")+1,LEN(Raw_data[[#This Row],[Location]])))</f>
        <v>North Loop</v>
      </c>
      <c r="AC3457" s="45">
        <f t="shared" si="54"/>
        <v>45292</v>
      </c>
      <c r="AD3457" s="44" t="str">
        <f>VLOOKUP(Raw_data[[#This Row],[Locations]]&amp;Raw_data[[#This Row],[Looker2]],Category!A:E,5,0)</f>
        <v>Affiliate</v>
      </c>
      <c r="AE3457" s="44" t="str">
        <f>Raw_data[[#This Row],[Locations]]&amp;Raw_data[[#This Row],[Looker2]]</f>
        <v>North LoopIOP</v>
      </c>
    </row>
    <row r="3458" spans="1:31">
      <c r="A3458" s="15">
        <v>45323</v>
      </c>
      <c r="B3458" s="15">
        <v>45322</v>
      </c>
      <c r="C3458" t="s">
        <v>9</v>
      </c>
      <c r="D3458">
        <v>210150</v>
      </c>
      <c r="E3458" t="s">
        <v>1067</v>
      </c>
      <c r="F3458" t="s">
        <v>1068</v>
      </c>
      <c r="G3458" t="s">
        <v>422</v>
      </c>
      <c r="H3458" t="s">
        <v>160</v>
      </c>
      <c r="I3458" t="s">
        <v>232</v>
      </c>
      <c r="J3458" t="s">
        <v>95</v>
      </c>
      <c r="K3458" t="s">
        <v>144</v>
      </c>
      <c r="L3458" t="s">
        <v>128</v>
      </c>
      <c r="M3458">
        <v>1</v>
      </c>
      <c r="N3458" s="47">
        <v>130</v>
      </c>
      <c r="O3458" s="47">
        <v>0</v>
      </c>
      <c r="P3458" s="47">
        <v>0</v>
      </c>
      <c r="Q3458" s="47">
        <v>0</v>
      </c>
      <c r="R3458" s="47">
        <v>0</v>
      </c>
      <c r="S3458" s="47">
        <v>0</v>
      </c>
      <c r="T3458" s="47">
        <v>117</v>
      </c>
      <c r="U3458" s="47">
        <v>19.5</v>
      </c>
      <c r="V3458" t="s">
        <v>71</v>
      </c>
      <c r="W3458" t="s">
        <v>72</v>
      </c>
      <c r="X3458"/>
      <c r="Y3458" t="s">
        <v>240</v>
      </c>
      <c r="Z3458" s="43" t="str">
        <f>Raw_data[[#This Row],[Month]]&amp;Raw_data[[#This Row],[Locations]]&amp;Raw_data[[#This Row],[Looker2]]</f>
        <v>45292North LoopIOP</v>
      </c>
      <c r="AA3458" s="44" t="str">
        <f>IFERROR(VLOOKUP(Raw_data[[#This Row],[Description]],'LU Table'!$A$1:$B$50,2,0),"")</f>
        <v>IOP</v>
      </c>
      <c r="AB3458" s="44" t="str">
        <f>TRIM(MID(Raw_data[[#This Row],[Location]],LEN("Positive Recovery- ")+1,LEN(Raw_data[[#This Row],[Location]])))</f>
        <v>North Loop</v>
      </c>
      <c r="AC3458" s="45">
        <f t="shared" si="54"/>
        <v>45292</v>
      </c>
      <c r="AD3458" s="44" t="str">
        <f>VLOOKUP(Raw_data[[#This Row],[Locations]]&amp;Raw_data[[#This Row],[Looker2]],Category!A:E,5,0)</f>
        <v>Affiliate</v>
      </c>
      <c r="AE3458" s="44" t="str">
        <f>Raw_data[[#This Row],[Locations]]&amp;Raw_data[[#This Row],[Looker2]]</f>
        <v>North LoopIOP</v>
      </c>
    </row>
    <row r="3459" spans="1:31">
      <c r="A3459" s="15">
        <v>45323</v>
      </c>
      <c r="B3459" s="15">
        <v>45322</v>
      </c>
      <c r="C3459" t="s">
        <v>9</v>
      </c>
      <c r="D3459">
        <v>210151</v>
      </c>
      <c r="E3459" t="s">
        <v>739</v>
      </c>
      <c r="F3459" t="s">
        <v>740</v>
      </c>
      <c r="G3459" t="s">
        <v>430</v>
      </c>
      <c r="H3459" t="s">
        <v>160</v>
      </c>
      <c r="I3459" t="s">
        <v>232</v>
      </c>
      <c r="J3459" t="s">
        <v>94</v>
      </c>
      <c r="K3459" t="s">
        <v>144</v>
      </c>
      <c r="L3459" t="s">
        <v>128</v>
      </c>
      <c r="M3459">
        <v>1</v>
      </c>
      <c r="N3459" s="47">
        <v>215</v>
      </c>
      <c r="O3459" s="47">
        <v>0</v>
      </c>
      <c r="P3459" s="47">
        <v>0</v>
      </c>
      <c r="Q3459" s="47">
        <v>0</v>
      </c>
      <c r="R3459" s="47">
        <v>0</v>
      </c>
      <c r="S3459" s="47">
        <v>215</v>
      </c>
      <c r="T3459" s="47">
        <v>193.5</v>
      </c>
      <c r="U3459" s="47">
        <v>193.5</v>
      </c>
      <c r="V3459" t="s">
        <v>71</v>
      </c>
      <c r="W3459" t="s">
        <v>72</v>
      </c>
      <c r="X3459"/>
      <c r="Y3459" t="s">
        <v>240</v>
      </c>
      <c r="Z3459" s="43" t="str">
        <f>Raw_data[[#This Row],[Month]]&amp;Raw_data[[#This Row],[Locations]]&amp;Raw_data[[#This Row],[Looker2]]</f>
        <v>45292North LoopIOP</v>
      </c>
      <c r="AA3459" s="44" t="str">
        <f>IFERROR(VLOOKUP(Raw_data[[#This Row],[Description]],'LU Table'!$A$1:$B$50,2,0),"")</f>
        <v>IOP</v>
      </c>
      <c r="AB3459" s="44" t="str">
        <f>TRIM(MID(Raw_data[[#This Row],[Location]],LEN("Positive Recovery- ")+1,LEN(Raw_data[[#This Row],[Location]])))</f>
        <v>North Loop</v>
      </c>
      <c r="AC3459" s="45">
        <f t="shared" si="54"/>
        <v>45292</v>
      </c>
      <c r="AD3459" s="44" t="str">
        <f>VLOOKUP(Raw_data[[#This Row],[Locations]]&amp;Raw_data[[#This Row],[Looker2]],Category!A:E,5,0)</f>
        <v>Affiliate</v>
      </c>
      <c r="AE3459" s="44" t="str">
        <f>Raw_data[[#This Row],[Locations]]&amp;Raw_data[[#This Row],[Looker2]]</f>
        <v>North LoopIOP</v>
      </c>
    </row>
    <row r="3460" spans="1:31">
      <c r="A3460" s="15">
        <v>45323</v>
      </c>
      <c r="B3460" s="15">
        <v>45322</v>
      </c>
      <c r="C3460" t="s">
        <v>9</v>
      </c>
      <c r="D3460">
        <v>210152</v>
      </c>
      <c r="E3460" t="s">
        <v>191</v>
      </c>
      <c r="F3460" t="s">
        <v>518</v>
      </c>
      <c r="G3460" t="s">
        <v>1217</v>
      </c>
      <c r="H3460" t="s">
        <v>157</v>
      </c>
      <c r="I3460" t="s">
        <v>232</v>
      </c>
      <c r="J3460" t="s">
        <v>88</v>
      </c>
      <c r="K3460" t="s">
        <v>77</v>
      </c>
      <c r="L3460" t="s">
        <v>129</v>
      </c>
      <c r="M3460">
        <v>1</v>
      </c>
      <c r="N3460" s="47">
        <v>400</v>
      </c>
      <c r="O3460" s="47">
        <v>0</v>
      </c>
      <c r="P3460" s="47">
        <v>0</v>
      </c>
      <c r="Q3460" s="47">
        <v>0</v>
      </c>
      <c r="R3460" s="47">
        <v>0</v>
      </c>
      <c r="S3460" s="47">
        <v>400</v>
      </c>
      <c r="T3460" s="47">
        <v>360</v>
      </c>
      <c r="U3460" s="47">
        <v>360</v>
      </c>
      <c r="V3460" t="s">
        <v>71</v>
      </c>
      <c r="W3460" t="s">
        <v>72</v>
      </c>
      <c r="X3460"/>
      <c r="Y3460" t="s">
        <v>240</v>
      </c>
      <c r="Z3460" s="43" t="str">
        <f>Raw_data[[#This Row],[Month]]&amp;Raw_data[[#This Row],[Locations]]&amp;Raw_data[[#This Row],[Looker2]]</f>
        <v>45292HumblePHP</v>
      </c>
      <c r="AA3460" s="44" t="str">
        <f>IFERROR(VLOOKUP(Raw_data[[#This Row],[Description]],'LU Table'!$A$1:$B$50,2,0),"")</f>
        <v>PHP</v>
      </c>
      <c r="AB3460" s="44" t="str">
        <f>TRIM(MID(Raw_data[[#This Row],[Location]],LEN("Positive Recovery- ")+1,LEN(Raw_data[[#This Row],[Location]])))</f>
        <v>Humble</v>
      </c>
      <c r="AC3460" s="45">
        <f t="shared" si="54"/>
        <v>45292</v>
      </c>
      <c r="AD3460" s="44" t="str">
        <f>VLOOKUP(Raw_data[[#This Row],[Locations]]&amp;Raw_data[[#This Row],[Looker2]],Category!A:E,5,0)</f>
        <v>Affiliate</v>
      </c>
      <c r="AE3460" s="44" t="str">
        <f>Raw_data[[#This Row],[Locations]]&amp;Raw_data[[#This Row],[Looker2]]</f>
        <v>HumblePHP</v>
      </c>
    </row>
    <row r="3461" spans="1:31">
      <c r="A3461" s="15">
        <v>45323</v>
      </c>
      <c r="B3461" s="15">
        <v>45322</v>
      </c>
      <c r="C3461" t="s">
        <v>9</v>
      </c>
      <c r="D3461">
        <v>210153</v>
      </c>
      <c r="E3461" t="s">
        <v>884</v>
      </c>
      <c r="F3461" t="s">
        <v>324</v>
      </c>
      <c r="G3461" t="s">
        <v>643</v>
      </c>
      <c r="H3461" t="s">
        <v>158</v>
      </c>
      <c r="I3461" t="s">
        <v>232</v>
      </c>
      <c r="J3461" t="s">
        <v>87</v>
      </c>
      <c r="K3461" t="s">
        <v>77</v>
      </c>
      <c r="L3461" t="s">
        <v>128</v>
      </c>
      <c r="M3461">
        <v>1</v>
      </c>
      <c r="N3461" s="47">
        <v>275</v>
      </c>
      <c r="O3461" s="47">
        <v>0</v>
      </c>
      <c r="P3461" s="47">
        <v>0</v>
      </c>
      <c r="Q3461" s="47">
        <v>0</v>
      </c>
      <c r="R3461" s="47">
        <v>0</v>
      </c>
      <c r="S3461" s="47">
        <v>275</v>
      </c>
      <c r="T3461" s="47">
        <v>247.5</v>
      </c>
      <c r="U3461" s="47">
        <v>247.5</v>
      </c>
      <c r="V3461" t="s">
        <v>71</v>
      </c>
      <c r="W3461" t="s">
        <v>72</v>
      </c>
      <c r="X3461"/>
      <c r="Y3461" t="s">
        <v>240</v>
      </c>
      <c r="Z3461" s="43" t="str">
        <f>Raw_data[[#This Row],[Month]]&amp;Raw_data[[#This Row],[Locations]]&amp;Raw_data[[#This Row],[Looker2]]</f>
        <v>45292HumbleIOP</v>
      </c>
      <c r="AA3461" s="44" t="str">
        <f>IFERROR(VLOOKUP(Raw_data[[#This Row],[Description]],'LU Table'!$A$1:$B$50,2,0),"")</f>
        <v>IOP</v>
      </c>
      <c r="AB3461" s="44" t="str">
        <f>TRIM(MID(Raw_data[[#This Row],[Location]],LEN("Positive Recovery- ")+1,LEN(Raw_data[[#This Row],[Location]])))</f>
        <v>Humble</v>
      </c>
      <c r="AC3461" s="45">
        <f t="shared" si="54"/>
        <v>45292</v>
      </c>
      <c r="AD3461" s="44" t="str">
        <f>VLOOKUP(Raw_data[[#This Row],[Locations]]&amp;Raw_data[[#This Row],[Looker2]],Category!A:E,5,0)</f>
        <v>Affiliate</v>
      </c>
      <c r="AE3461" s="44" t="str">
        <f>Raw_data[[#This Row],[Locations]]&amp;Raw_data[[#This Row],[Looker2]]</f>
        <v>HumbleIOP</v>
      </c>
    </row>
    <row r="3462" spans="1:31">
      <c r="A3462" s="15">
        <v>45323</v>
      </c>
      <c r="B3462" s="15">
        <v>45322</v>
      </c>
      <c r="C3462" t="s">
        <v>9</v>
      </c>
      <c r="D3462">
        <v>210154</v>
      </c>
      <c r="E3462" t="s">
        <v>824</v>
      </c>
      <c r="F3462" t="s">
        <v>539</v>
      </c>
      <c r="G3462" t="s">
        <v>825</v>
      </c>
      <c r="H3462" t="s">
        <v>158</v>
      </c>
      <c r="I3462" t="s">
        <v>232</v>
      </c>
      <c r="J3462" t="s">
        <v>88</v>
      </c>
      <c r="K3462" t="s">
        <v>77</v>
      </c>
      <c r="L3462" t="s">
        <v>128</v>
      </c>
      <c r="M3462">
        <v>1</v>
      </c>
      <c r="N3462" s="47">
        <v>250</v>
      </c>
      <c r="O3462" s="47">
        <v>0</v>
      </c>
      <c r="P3462" s="47">
        <v>0</v>
      </c>
      <c r="Q3462" s="47">
        <v>0</v>
      </c>
      <c r="R3462" s="47">
        <v>0</v>
      </c>
      <c r="S3462" s="47">
        <v>250</v>
      </c>
      <c r="T3462" s="47">
        <v>225</v>
      </c>
      <c r="U3462" s="47">
        <v>225</v>
      </c>
      <c r="V3462" t="s">
        <v>71</v>
      </c>
      <c r="W3462" t="s">
        <v>72</v>
      </c>
      <c r="X3462"/>
      <c r="Y3462" t="s">
        <v>240</v>
      </c>
      <c r="Z3462" s="43" t="str">
        <f>Raw_data[[#This Row],[Month]]&amp;Raw_data[[#This Row],[Locations]]&amp;Raw_data[[#This Row],[Looker2]]</f>
        <v>45292HumbleIOP</v>
      </c>
      <c r="AA3462" s="44" t="str">
        <f>IFERROR(VLOOKUP(Raw_data[[#This Row],[Description]],'LU Table'!$A$1:$B$50,2,0),"")</f>
        <v>IOP</v>
      </c>
      <c r="AB3462" s="44" t="str">
        <f>TRIM(MID(Raw_data[[#This Row],[Location]],LEN("Positive Recovery- ")+1,LEN(Raw_data[[#This Row],[Location]])))</f>
        <v>Humble</v>
      </c>
      <c r="AC3462" s="45">
        <f t="shared" si="54"/>
        <v>45292</v>
      </c>
      <c r="AD3462" s="44" t="str">
        <f>VLOOKUP(Raw_data[[#This Row],[Locations]]&amp;Raw_data[[#This Row],[Looker2]],Category!A:E,5,0)</f>
        <v>Affiliate</v>
      </c>
      <c r="AE3462" s="44" t="str">
        <f>Raw_data[[#This Row],[Locations]]&amp;Raw_data[[#This Row],[Looker2]]</f>
        <v>HumbleIOP</v>
      </c>
    </row>
    <row r="3463" spans="1:31">
      <c r="A3463" s="15">
        <v>45323</v>
      </c>
      <c r="B3463" s="15">
        <v>45322</v>
      </c>
      <c r="C3463" t="s">
        <v>9</v>
      </c>
      <c r="D3463">
        <v>210155</v>
      </c>
      <c r="E3463" t="s">
        <v>1212</v>
      </c>
      <c r="F3463" t="s">
        <v>453</v>
      </c>
      <c r="G3463" t="s">
        <v>1213</v>
      </c>
      <c r="H3463" t="s">
        <v>157</v>
      </c>
      <c r="I3463" t="s">
        <v>232</v>
      </c>
      <c r="J3463" t="s">
        <v>88</v>
      </c>
      <c r="K3463" t="s">
        <v>77</v>
      </c>
      <c r="L3463" t="s">
        <v>129</v>
      </c>
      <c r="M3463">
        <v>1</v>
      </c>
      <c r="N3463" s="47">
        <v>400</v>
      </c>
      <c r="O3463" s="47">
        <v>0</v>
      </c>
      <c r="P3463" s="47">
        <v>0</v>
      </c>
      <c r="Q3463" s="47">
        <v>0</v>
      </c>
      <c r="R3463" s="47">
        <v>0</v>
      </c>
      <c r="S3463" s="47">
        <v>400</v>
      </c>
      <c r="T3463" s="47">
        <v>360</v>
      </c>
      <c r="U3463" s="47">
        <v>360</v>
      </c>
      <c r="V3463" t="s">
        <v>71</v>
      </c>
      <c r="W3463" t="s">
        <v>72</v>
      </c>
      <c r="X3463"/>
      <c r="Y3463" t="s">
        <v>240</v>
      </c>
      <c r="Z3463" s="43" t="str">
        <f>Raw_data[[#This Row],[Month]]&amp;Raw_data[[#This Row],[Locations]]&amp;Raw_data[[#This Row],[Looker2]]</f>
        <v>45292HumblePHP</v>
      </c>
      <c r="AA3463" s="44" t="str">
        <f>IFERROR(VLOOKUP(Raw_data[[#This Row],[Description]],'LU Table'!$A$1:$B$50,2,0),"")</f>
        <v>PHP</v>
      </c>
      <c r="AB3463" s="44" t="str">
        <f>TRIM(MID(Raw_data[[#This Row],[Location]],LEN("Positive Recovery- ")+1,LEN(Raw_data[[#This Row],[Location]])))</f>
        <v>Humble</v>
      </c>
      <c r="AC3463" s="45">
        <f t="shared" si="54"/>
        <v>45292</v>
      </c>
      <c r="AD3463" s="44" t="str">
        <f>VLOOKUP(Raw_data[[#This Row],[Locations]]&amp;Raw_data[[#This Row],[Looker2]],Category!A:E,5,0)</f>
        <v>Affiliate</v>
      </c>
      <c r="AE3463" s="44" t="str">
        <f>Raw_data[[#This Row],[Locations]]&amp;Raw_data[[#This Row],[Looker2]]</f>
        <v>HumblePHP</v>
      </c>
    </row>
    <row r="3464" spans="1:31">
      <c r="A3464" s="15">
        <v>45323</v>
      </c>
      <c r="B3464" s="15">
        <v>45322</v>
      </c>
      <c r="C3464" t="s">
        <v>9</v>
      </c>
      <c r="D3464">
        <v>210156</v>
      </c>
      <c r="E3464" t="s">
        <v>1208</v>
      </c>
      <c r="F3464" t="s">
        <v>1209</v>
      </c>
      <c r="G3464" t="s">
        <v>1210</v>
      </c>
      <c r="H3464" t="s">
        <v>166</v>
      </c>
      <c r="I3464" t="s">
        <v>232</v>
      </c>
      <c r="J3464" t="s">
        <v>94</v>
      </c>
      <c r="K3464" t="s">
        <v>77</v>
      </c>
      <c r="L3464" t="s">
        <v>129</v>
      </c>
      <c r="M3464">
        <v>1</v>
      </c>
      <c r="N3464" s="47">
        <v>325</v>
      </c>
      <c r="O3464" s="47">
        <v>0</v>
      </c>
      <c r="P3464" s="47">
        <v>0</v>
      </c>
      <c r="Q3464" s="47">
        <v>0</v>
      </c>
      <c r="R3464" s="47">
        <v>0</v>
      </c>
      <c r="S3464" s="47">
        <v>325</v>
      </c>
      <c r="T3464" s="47">
        <v>292.5</v>
      </c>
      <c r="U3464" s="47">
        <v>292.5</v>
      </c>
      <c r="V3464" t="s">
        <v>71</v>
      </c>
      <c r="W3464" t="s">
        <v>72</v>
      </c>
      <c r="X3464"/>
      <c r="Y3464" t="s">
        <v>240</v>
      </c>
      <c r="Z3464" s="43" t="str">
        <f>Raw_data[[#This Row],[Month]]&amp;Raw_data[[#This Row],[Locations]]&amp;Raw_data[[#This Row],[Looker2]]</f>
        <v>45292HumblePHP</v>
      </c>
      <c r="AA3464" s="44" t="str">
        <f>IFERROR(VLOOKUP(Raw_data[[#This Row],[Description]],'LU Table'!$A$1:$B$50,2,0),"")</f>
        <v>PHP</v>
      </c>
      <c r="AB3464" s="44" t="str">
        <f>TRIM(MID(Raw_data[[#This Row],[Location]],LEN("Positive Recovery- ")+1,LEN(Raw_data[[#This Row],[Location]])))</f>
        <v>Humble</v>
      </c>
      <c r="AC3464" s="45">
        <f t="shared" si="54"/>
        <v>45292</v>
      </c>
      <c r="AD3464" s="44" t="str">
        <f>VLOOKUP(Raw_data[[#This Row],[Locations]]&amp;Raw_data[[#This Row],[Looker2]],Category!A:E,5,0)</f>
        <v>Affiliate</v>
      </c>
      <c r="AE3464" s="44" t="str">
        <f>Raw_data[[#This Row],[Locations]]&amp;Raw_data[[#This Row],[Looker2]]</f>
        <v>HumblePHP</v>
      </c>
    </row>
    <row r="3465" spans="1:31">
      <c r="A3465" s="15">
        <v>45323</v>
      </c>
      <c r="B3465" s="15">
        <v>45322</v>
      </c>
      <c r="C3465" t="s">
        <v>9</v>
      </c>
      <c r="D3465">
        <v>210157</v>
      </c>
      <c r="E3465" t="s">
        <v>1039</v>
      </c>
      <c r="F3465" t="s">
        <v>689</v>
      </c>
      <c r="G3465" t="s">
        <v>445</v>
      </c>
      <c r="H3465" t="s">
        <v>167</v>
      </c>
      <c r="I3465" t="s">
        <v>232</v>
      </c>
      <c r="J3465" t="s">
        <v>87</v>
      </c>
      <c r="K3465" t="s">
        <v>77</v>
      </c>
      <c r="L3465" t="s">
        <v>129</v>
      </c>
      <c r="M3465">
        <v>1</v>
      </c>
      <c r="N3465" s="47">
        <v>425</v>
      </c>
      <c r="O3465" s="47">
        <v>0</v>
      </c>
      <c r="P3465" s="47">
        <v>0</v>
      </c>
      <c r="Q3465" s="47">
        <v>0</v>
      </c>
      <c r="R3465" s="47">
        <v>0</v>
      </c>
      <c r="S3465" s="47">
        <v>425</v>
      </c>
      <c r="T3465" s="47">
        <v>425</v>
      </c>
      <c r="U3465" s="47">
        <v>425</v>
      </c>
      <c r="V3465" t="s">
        <v>71</v>
      </c>
      <c r="W3465" t="s">
        <v>72</v>
      </c>
      <c r="X3465"/>
      <c r="Y3465" t="s">
        <v>240</v>
      </c>
      <c r="Z3465" s="43" t="str">
        <f>Raw_data[[#This Row],[Month]]&amp;Raw_data[[#This Row],[Locations]]&amp;Raw_data[[#This Row],[Looker2]]</f>
        <v>45292HumblePHP</v>
      </c>
      <c r="AA3465" s="44" t="str">
        <f>IFERROR(VLOOKUP(Raw_data[[#This Row],[Description]],'LU Table'!$A$1:$B$50,2,0),"")</f>
        <v>PHP</v>
      </c>
      <c r="AB3465" s="44" t="str">
        <f>TRIM(MID(Raw_data[[#This Row],[Location]],LEN("Positive Recovery- ")+1,LEN(Raw_data[[#This Row],[Location]])))</f>
        <v>Humble</v>
      </c>
      <c r="AC3465" s="45">
        <f t="shared" si="54"/>
        <v>45292</v>
      </c>
      <c r="AD3465" s="44" t="str">
        <f>VLOOKUP(Raw_data[[#This Row],[Locations]]&amp;Raw_data[[#This Row],[Looker2]],Category!A:E,5,0)</f>
        <v>Affiliate</v>
      </c>
      <c r="AE3465" s="44" t="str">
        <f>Raw_data[[#This Row],[Locations]]&amp;Raw_data[[#This Row],[Looker2]]</f>
        <v>HumblePHP</v>
      </c>
    </row>
    <row r="3466" spans="1:31">
      <c r="A3466" s="15">
        <v>45323</v>
      </c>
      <c r="B3466" s="15">
        <v>45322</v>
      </c>
      <c r="C3466" t="s">
        <v>9</v>
      </c>
      <c r="D3466">
        <v>210158</v>
      </c>
      <c r="E3466" t="s">
        <v>1218</v>
      </c>
      <c r="F3466" t="s">
        <v>1219</v>
      </c>
      <c r="G3466" t="s">
        <v>1220</v>
      </c>
      <c r="H3466" t="s">
        <v>166</v>
      </c>
      <c r="I3466" t="s">
        <v>232</v>
      </c>
      <c r="J3466" t="s">
        <v>90</v>
      </c>
      <c r="K3466" t="s">
        <v>77</v>
      </c>
      <c r="L3466" t="s">
        <v>129</v>
      </c>
      <c r="M3466">
        <v>1</v>
      </c>
      <c r="N3466" s="47">
        <v>450</v>
      </c>
      <c r="O3466" s="47">
        <v>0</v>
      </c>
      <c r="P3466" s="47">
        <v>0</v>
      </c>
      <c r="Q3466" s="47">
        <v>0</v>
      </c>
      <c r="R3466" s="47">
        <v>0</v>
      </c>
      <c r="S3466" s="47">
        <v>450</v>
      </c>
      <c r="T3466" s="47">
        <v>405</v>
      </c>
      <c r="U3466" s="47">
        <v>405</v>
      </c>
      <c r="V3466" t="s">
        <v>71</v>
      </c>
      <c r="W3466" t="s">
        <v>72</v>
      </c>
      <c r="X3466"/>
      <c r="Y3466" t="s">
        <v>240</v>
      </c>
      <c r="Z3466" s="43" t="str">
        <f>Raw_data[[#This Row],[Month]]&amp;Raw_data[[#This Row],[Locations]]&amp;Raw_data[[#This Row],[Looker2]]</f>
        <v>45292HumblePHP</v>
      </c>
      <c r="AA3466" s="44" t="str">
        <f>IFERROR(VLOOKUP(Raw_data[[#This Row],[Description]],'LU Table'!$A$1:$B$50,2,0),"")</f>
        <v>PHP</v>
      </c>
      <c r="AB3466" s="44" t="str">
        <f>TRIM(MID(Raw_data[[#This Row],[Location]],LEN("Positive Recovery- ")+1,LEN(Raw_data[[#This Row],[Location]])))</f>
        <v>Humble</v>
      </c>
      <c r="AC3466" s="45">
        <f t="shared" si="54"/>
        <v>45292</v>
      </c>
      <c r="AD3466" s="44" t="str">
        <f>VLOOKUP(Raw_data[[#This Row],[Locations]]&amp;Raw_data[[#This Row],[Looker2]],Category!A:E,5,0)</f>
        <v>Affiliate</v>
      </c>
      <c r="AE3466" s="44" t="str">
        <f>Raw_data[[#This Row],[Locations]]&amp;Raw_data[[#This Row],[Looker2]]</f>
        <v>HumblePHP</v>
      </c>
    </row>
    <row r="3467" spans="1:31">
      <c r="A3467" s="15">
        <v>45323</v>
      </c>
      <c r="B3467" s="15">
        <v>45322</v>
      </c>
      <c r="C3467" t="s">
        <v>9</v>
      </c>
      <c r="D3467">
        <v>210159</v>
      </c>
      <c r="E3467" t="s">
        <v>987</v>
      </c>
      <c r="F3467" t="s">
        <v>520</v>
      </c>
      <c r="G3467" t="s">
        <v>988</v>
      </c>
      <c r="H3467" t="s">
        <v>158</v>
      </c>
      <c r="I3467" t="s">
        <v>232</v>
      </c>
      <c r="J3467" t="s">
        <v>88</v>
      </c>
      <c r="K3467" t="s">
        <v>77</v>
      </c>
      <c r="L3467" t="s">
        <v>128</v>
      </c>
      <c r="M3467">
        <v>1</v>
      </c>
      <c r="N3467" s="47">
        <v>250</v>
      </c>
      <c r="O3467" s="47">
        <v>0</v>
      </c>
      <c r="P3467" s="47">
        <v>0</v>
      </c>
      <c r="Q3467" s="47">
        <v>0</v>
      </c>
      <c r="R3467" s="47">
        <v>0</v>
      </c>
      <c r="S3467" s="47">
        <v>250</v>
      </c>
      <c r="T3467" s="47">
        <v>225</v>
      </c>
      <c r="U3467" s="47">
        <v>225</v>
      </c>
      <c r="V3467" t="s">
        <v>71</v>
      </c>
      <c r="W3467" t="s">
        <v>72</v>
      </c>
      <c r="X3467"/>
      <c r="Y3467" t="s">
        <v>240</v>
      </c>
      <c r="Z3467" s="43" t="str">
        <f>Raw_data[[#This Row],[Month]]&amp;Raw_data[[#This Row],[Locations]]&amp;Raw_data[[#This Row],[Looker2]]</f>
        <v>45292HumbleIOP</v>
      </c>
      <c r="AA3467" s="44" t="str">
        <f>IFERROR(VLOOKUP(Raw_data[[#This Row],[Description]],'LU Table'!$A$1:$B$50,2,0),"")</f>
        <v>IOP</v>
      </c>
      <c r="AB3467" s="44" t="str">
        <f>TRIM(MID(Raw_data[[#This Row],[Location]],LEN("Positive Recovery- ")+1,LEN(Raw_data[[#This Row],[Location]])))</f>
        <v>Humble</v>
      </c>
      <c r="AC3467" s="45">
        <f t="shared" si="54"/>
        <v>45292</v>
      </c>
      <c r="AD3467" s="44" t="str">
        <f>VLOOKUP(Raw_data[[#This Row],[Locations]]&amp;Raw_data[[#This Row],[Looker2]],Category!A:E,5,0)</f>
        <v>Affiliate</v>
      </c>
      <c r="AE3467" s="44" t="str">
        <f>Raw_data[[#This Row],[Locations]]&amp;Raw_data[[#This Row],[Looker2]]</f>
        <v>HumbleIOP</v>
      </c>
    </row>
    <row r="3468" spans="1:31">
      <c r="A3468" s="15">
        <v>45323</v>
      </c>
      <c r="B3468" s="15">
        <v>45322</v>
      </c>
      <c r="C3468" t="s">
        <v>9</v>
      </c>
      <c r="D3468">
        <v>210160</v>
      </c>
      <c r="E3468" t="s">
        <v>188</v>
      </c>
      <c r="F3468" t="s">
        <v>449</v>
      </c>
      <c r="G3468" t="s">
        <v>513</v>
      </c>
      <c r="H3468" t="s">
        <v>157</v>
      </c>
      <c r="I3468" t="s">
        <v>232</v>
      </c>
      <c r="J3468" t="s">
        <v>88</v>
      </c>
      <c r="K3468" t="s">
        <v>77</v>
      </c>
      <c r="L3468" t="s">
        <v>129</v>
      </c>
      <c r="M3468">
        <v>1</v>
      </c>
      <c r="N3468" s="47">
        <v>400</v>
      </c>
      <c r="O3468" s="47">
        <v>0</v>
      </c>
      <c r="P3468" s="47">
        <v>0</v>
      </c>
      <c r="Q3468" s="47">
        <v>0</v>
      </c>
      <c r="R3468" s="47">
        <v>0</v>
      </c>
      <c r="S3468" s="47">
        <v>400</v>
      </c>
      <c r="T3468" s="47">
        <v>360</v>
      </c>
      <c r="U3468" s="47">
        <v>360</v>
      </c>
      <c r="V3468" t="s">
        <v>71</v>
      </c>
      <c r="W3468" t="s">
        <v>72</v>
      </c>
      <c r="X3468"/>
      <c r="Y3468" t="s">
        <v>240</v>
      </c>
      <c r="Z3468" s="43" t="str">
        <f>Raw_data[[#This Row],[Month]]&amp;Raw_data[[#This Row],[Locations]]&amp;Raw_data[[#This Row],[Looker2]]</f>
        <v>45292HumblePHP</v>
      </c>
      <c r="AA3468" s="44" t="str">
        <f>IFERROR(VLOOKUP(Raw_data[[#This Row],[Description]],'LU Table'!$A$1:$B$50,2,0),"")</f>
        <v>PHP</v>
      </c>
      <c r="AB3468" s="44" t="str">
        <f>TRIM(MID(Raw_data[[#This Row],[Location]],LEN("Positive Recovery- ")+1,LEN(Raw_data[[#This Row],[Location]])))</f>
        <v>Humble</v>
      </c>
      <c r="AC3468" s="45">
        <f t="shared" si="54"/>
        <v>45292</v>
      </c>
      <c r="AD3468" s="44" t="str">
        <f>VLOOKUP(Raw_data[[#This Row],[Locations]]&amp;Raw_data[[#This Row],[Looker2]],Category!A:E,5,0)</f>
        <v>Affiliate</v>
      </c>
      <c r="AE3468" s="44" t="str">
        <f>Raw_data[[#This Row],[Locations]]&amp;Raw_data[[#This Row],[Looker2]]</f>
        <v>HumblePHP</v>
      </c>
    </row>
    <row r="3469" spans="1:31">
      <c r="A3469" s="15">
        <v>45323</v>
      </c>
      <c r="B3469" s="15">
        <v>45322</v>
      </c>
      <c r="C3469" t="s">
        <v>9</v>
      </c>
      <c r="D3469">
        <v>210161</v>
      </c>
      <c r="E3469" t="s">
        <v>619</v>
      </c>
      <c r="F3469" t="s">
        <v>620</v>
      </c>
      <c r="G3469" t="s">
        <v>621</v>
      </c>
      <c r="H3469" t="s">
        <v>157</v>
      </c>
      <c r="I3469" t="s">
        <v>232</v>
      </c>
      <c r="J3469" t="s">
        <v>89</v>
      </c>
      <c r="K3469" t="s">
        <v>77</v>
      </c>
      <c r="L3469" t="s">
        <v>129</v>
      </c>
      <c r="M3469">
        <v>1</v>
      </c>
      <c r="N3469" s="47">
        <v>365</v>
      </c>
      <c r="O3469" s="47">
        <v>0</v>
      </c>
      <c r="P3469" s="47">
        <v>0</v>
      </c>
      <c r="Q3469" s="47">
        <v>0</v>
      </c>
      <c r="R3469" s="47">
        <v>0</v>
      </c>
      <c r="S3469" s="47">
        <v>365</v>
      </c>
      <c r="T3469" s="47">
        <v>328.5</v>
      </c>
      <c r="U3469" s="47">
        <v>328.5</v>
      </c>
      <c r="V3469" t="s">
        <v>71</v>
      </c>
      <c r="W3469" t="s">
        <v>72</v>
      </c>
      <c r="X3469"/>
      <c r="Y3469" t="s">
        <v>240</v>
      </c>
      <c r="Z3469" s="43" t="str">
        <f>Raw_data[[#This Row],[Month]]&amp;Raw_data[[#This Row],[Locations]]&amp;Raw_data[[#This Row],[Looker2]]</f>
        <v>45292HumblePHP</v>
      </c>
      <c r="AA3469" s="44" t="str">
        <f>IFERROR(VLOOKUP(Raw_data[[#This Row],[Description]],'LU Table'!$A$1:$B$50,2,0),"")</f>
        <v>PHP</v>
      </c>
      <c r="AB3469" s="44" t="str">
        <f>TRIM(MID(Raw_data[[#This Row],[Location]],LEN("Positive Recovery- ")+1,LEN(Raw_data[[#This Row],[Location]])))</f>
        <v>Humble</v>
      </c>
      <c r="AC3469" s="45">
        <f t="shared" si="54"/>
        <v>45292</v>
      </c>
      <c r="AD3469" s="44" t="str">
        <f>VLOOKUP(Raw_data[[#This Row],[Locations]]&amp;Raw_data[[#This Row],[Looker2]],Category!A:E,5,0)</f>
        <v>Affiliate</v>
      </c>
      <c r="AE3469" s="44" t="str">
        <f>Raw_data[[#This Row],[Locations]]&amp;Raw_data[[#This Row],[Looker2]]</f>
        <v>HumblePHP</v>
      </c>
    </row>
    <row r="3470" spans="1:31">
      <c r="A3470" s="15">
        <v>45323</v>
      </c>
      <c r="B3470" s="15">
        <v>45322</v>
      </c>
      <c r="C3470" t="s">
        <v>9</v>
      </c>
      <c r="D3470">
        <v>210162</v>
      </c>
      <c r="E3470" t="s">
        <v>1221</v>
      </c>
      <c r="F3470" t="s">
        <v>1222</v>
      </c>
      <c r="G3470" t="s">
        <v>1223</v>
      </c>
      <c r="H3470" t="s">
        <v>166</v>
      </c>
      <c r="I3470" t="s">
        <v>232</v>
      </c>
      <c r="J3470" t="s">
        <v>96</v>
      </c>
      <c r="K3470" t="s">
        <v>77</v>
      </c>
      <c r="L3470" t="s">
        <v>129</v>
      </c>
      <c r="M3470">
        <v>1</v>
      </c>
      <c r="N3470" s="47">
        <v>364</v>
      </c>
      <c r="O3470" s="47">
        <v>0</v>
      </c>
      <c r="P3470" s="47">
        <v>0</v>
      </c>
      <c r="Q3470" s="47">
        <v>0</v>
      </c>
      <c r="R3470" s="47">
        <v>0</v>
      </c>
      <c r="S3470" s="47">
        <v>364</v>
      </c>
      <c r="T3470" s="47">
        <v>327.60000000000002</v>
      </c>
      <c r="U3470" s="47">
        <v>327.60000000000002</v>
      </c>
      <c r="V3470" t="s">
        <v>71</v>
      </c>
      <c r="W3470" t="s">
        <v>72</v>
      </c>
      <c r="X3470"/>
      <c r="Y3470" t="s">
        <v>240</v>
      </c>
      <c r="Z3470" s="43" t="str">
        <f>Raw_data[[#This Row],[Month]]&amp;Raw_data[[#This Row],[Locations]]&amp;Raw_data[[#This Row],[Looker2]]</f>
        <v>45292HumblePHP</v>
      </c>
      <c r="AA3470" s="44" t="str">
        <f>IFERROR(VLOOKUP(Raw_data[[#This Row],[Description]],'LU Table'!$A$1:$B$50,2,0),"")</f>
        <v>PHP</v>
      </c>
      <c r="AB3470" s="44" t="str">
        <f>TRIM(MID(Raw_data[[#This Row],[Location]],LEN("Positive Recovery- ")+1,LEN(Raw_data[[#This Row],[Location]])))</f>
        <v>Humble</v>
      </c>
      <c r="AC3470" s="45">
        <f t="shared" si="54"/>
        <v>45292</v>
      </c>
      <c r="AD3470" s="44" t="str">
        <f>VLOOKUP(Raw_data[[#This Row],[Locations]]&amp;Raw_data[[#This Row],[Looker2]],Category!A:E,5,0)</f>
        <v>Affiliate</v>
      </c>
      <c r="AE3470" s="44" t="str">
        <f>Raw_data[[#This Row],[Locations]]&amp;Raw_data[[#This Row],[Looker2]]</f>
        <v>HumblePHP</v>
      </c>
    </row>
    <row r="3471" spans="1:31">
      <c r="A3471" s="15">
        <v>45323</v>
      </c>
      <c r="B3471" s="15">
        <v>45322</v>
      </c>
      <c r="C3471" t="s">
        <v>9</v>
      </c>
      <c r="D3471">
        <v>210163</v>
      </c>
      <c r="E3471" t="s">
        <v>1069</v>
      </c>
      <c r="F3471" t="s">
        <v>1070</v>
      </c>
      <c r="G3471" t="s">
        <v>1071</v>
      </c>
      <c r="H3471" t="s">
        <v>158</v>
      </c>
      <c r="I3471" t="s">
        <v>232</v>
      </c>
      <c r="J3471" t="s">
        <v>87</v>
      </c>
      <c r="K3471" t="s">
        <v>77</v>
      </c>
      <c r="L3471" t="s">
        <v>128</v>
      </c>
      <c r="M3471">
        <v>1</v>
      </c>
      <c r="N3471" s="47">
        <v>275</v>
      </c>
      <c r="O3471" s="47">
        <v>0</v>
      </c>
      <c r="P3471" s="47">
        <v>0</v>
      </c>
      <c r="Q3471" s="47">
        <v>0</v>
      </c>
      <c r="R3471" s="47">
        <v>0</v>
      </c>
      <c r="S3471" s="47">
        <v>275</v>
      </c>
      <c r="T3471" s="47">
        <v>247.5</v>
      </c>
      <c r="U3471" s="47">
        <v>247.5</v>
      </c>
      <c r="V3471" t="s">
        <v>71</v>
      </c>
      <c r="W3471" t="s">
        <v>72</v>
      </c>
      <c r="X3471"/>
      <c r="Y3471" t="s">
        <v>240</v>
      </c>
      <c r="Z3471" s="43" t="str">
        <f>Raw_data[[#This Row],[Month]]&amp;Raw_data[[#This Row],[Locations]]&amp;Raw_data[[#This Row],[Looker2]]</f>
        <v>45292HumbleIOP</v>
      </c>
      <c r="AA3471" s="44" t="str">
        <f>IFERROR(VLOOKUP(Raw_data[[#This Row],[Description]],'LU Table'!$A$1:$B$50,2,0),"")</f>
        <v>IOP</v>
      </c>
      <c r="AB3471" s="44" t="str">
        <f>TRIM(MID(Raw_data[[#This Row],[Location]],LEN("Positive Recovery- ")+1,LEN(Raw_data[[#This Row],[Location]])))</f>
        <v>Humble</v>
      </c>
      <c r="AC3471" s="45">
        <f t="shared" si="54"/>
        <v>45292</v>
      </c>
      <c r="AD3471" s="44" t="str">
        <f>VLOOKUP(Raw_data[[#This Row],[Locations]]&amp;Raw_data[[#This Row],[Looker2]],Category!A:E,5,0)</f>
        <v>Affiliate</v>
      </c>
      <c r="AE3471" s="44" t="str">
        <f>Raw_data[[#This Row],[Locations]]&amp;Raw_data[[#This Row],[Looker2]]</f>
        <v>HumbleIOP</v>
      </c>
    </row>
    <row r="3472" spans="1:31">
      <c r="A3472" s="15">
        <v>45323</v>
      </c>
      <c r="B3472" s="15">
        <v>45322</v>
      </c>
      <c r="C3472" t="s">
        <v>9</v>
      </c>
      <c r="D3472">
        <v>210164</v>
      </c>
      <c r="E3472" t="s">
        <v>872</v>
      </c>
      <c r="F3472" t="s">
        <v>873</v>
      </c>
      <c r="G3472" t="s">
        <v>276</v>
      </c>
      <c r="H3472" t="s">
        <v>159</v>
      </c>
      <c r="I3472" t="s">
        <v>232</v>
      </c>
      <c r="J3472" t="s">
        <v>88</v>
      </c>
      <c r="K3472" t="s">
        <v>77</v>
      </c>
      <c r="L3472" t="s">
        <v>128</v>
      </c>
      <c r="M3472">
        <v>1</v>
      </c>
      <c r="N3472" s="47">
        <v>250</v>
      </c>
      <c r="O3472" s="47">
        <v>0</v>
      </c>
      <c r="P3472" s="47">
        <v>0</v>
      </c>
      <c r="Q3472" s="47">
        <v>0</v>
      </c>
      <c r="R3472" s="47">
        <v>0</v>
      </c>
      <c r="S3472" s="47">
        <v>250</v>
      </c>
      <c r="T3472" s="47">
        <v>225</v>
      </c>
      <c r="U3472" s="47">
        <v>225</v>
      </c>
      <c r="V3472" t="s">
        <v>71</v>
      </c>
      <c r="W3472" t="s">
        <v>72</v>
      </c>
      <c r="X3472"/>
      <c r="Y3472" t="s">
        <v>240</v>
      </c>
      <c r="Z3472" s="43" t="str">
        <f>Raw_data[[#This Row],[Month]]&amp;Raw_data[[#This Row],[Locations]]&amp;Raw_data[[#This Row],[Looker2]]</f>
        <v>45292HumbleIOP</v>
      </c>
      <c r="AA3472" s="44" t="str">
        <f>IFERROR(VLOOKUP(Raw_data[[#This Row],[Description]],'LU Table'!$A$1:$B$50,2,0),"")</f>
        <v>IOP</v>
      </c>
      <c r="AB3472" s="44" t="str">
        <f>TRIM(MID(Raw_data[[#This Row],[Location]],LEN("Positive Recovery- ")+1,LEN(Raw_data[[#This Row],[Location]])))</f>
        <v>Humble</v>
      </c>
      <c r="AC3472" s="45">
        <f t="shared" si="54"/>
        <v>45292</v>
      </c>
      <c r="AD3472" s="44" t="str">
        <f>VLOOKUP(Raw_data[[#This Row],[Locations]]&amp;Raw_data[[#This Row],[Looker2]],Category!A:E,5,0)</f>
        <v>Affiliate</v>
      </c>
      <c r="AE3472" s="44" t="str">
        <f>Raw_data[[#This Row],[Locations]]&amp;Raw_data[[#This Row],[Looker2]]</f>
        <v>HumbleIOP</v>
      </c>
    </row>
    <row r="3473" spans="1:31">
      <c r="A3473" s="15">
        <v>45323</v>
      </c>
      <c r="B3473" s="15">
        <v>45322</v>
      </c>
      <c r="C3473" t="s">
        <v>9</v>
      </c>
      <c r="D3473">
        <v>210165</v>
      </c>
      <c r="E3473" t="s">
        <v>783</v>
      </c>
      <c r="F3473" t="s">
        <v>784</v>
      </c>
      <c r="G3473" t="s">
        <v>785</v>
      </c>
      <c r="H3473" t="s">
        <v>160</v>
      </c>
      <c r="I3473" t="s">
        <v>232</v>
      </c>
      <c r="J3473" t="s">
        <v>94</v>
      </c>
      <c r="K3473" t="s">
        <v>77</v>
      </c>
      <c r="L3473" t="s">
        <v>128</v>
      </c>
      <c r="M3473">
        <v>1</v>
      </c>
      <c r="N3473" s="47">
        <v>215</v>
      </c>
      <c r="O3473" s="47">
        <v>0</v>
      </c>
      <c r="P3473" s="47">
        <v>0</v>
      </c>
      <c r="Q3473" s="47">
        <v>0</v>
      </c>
      <c r="R3473" s="47">
        <v>0</v>
      </c>
      <c r="S3473" s="47">
        <v>215</v>
      </c>
      <c r="T3473" s="47">
        <v>193.5</v>
      </c>
      <c r="U3473" s="47">
        <v>193.5</v>
      </c>
      <c r="V3473" t="s">
        <v>71</v>
      </c>
      <c r="W3473" t="s">
        <v>72</v>
      </c>
      <c r="X3473"/>
      <c r="Y3473" t="s">
        <v>240</v>
      </c>
      <c r="Z3473" s="43" t="str">
        <f>Raw_data[[#This Row],[Month]]&amp;Raw_data[[#This Row],[Locations]]&amp;Raw_data[[#This Row],[Looker2]]</f>
        <v>45292HumbleIOP</v>
      </c>
      <c r="AA3473" s="44" t="str">
        <f>IFERROR(VLOOKUP(Raw_data[[#This Row],[Description]],'LU Table'!$A$1:$B$50,2,0),"")</f>
        <v>IOP</v>
      </c>
      <c r="AB3473" s="44" t="str">
        <f>TRIM(MID(Raw_data[[#This Row],[Location]],LEN("Positive Recovery- ")+1,LEN(Raw_data[[#This Row],[Location]])))</f>
        <v>Humble</v>
      </c>
      <c r="AC3473" s="45">
        <f t="shared" si="54"/>
        <v>45292</v>
      </c>
      <c r="AD3473" s="44" t="str">
        <f>VLOOKUP(Raw_data[[#This Row],[Locations]]&amp;Raw_data[[#This Row],[Looker2]],Category!A:E,5,0)</f>
        <v>Affiliate</v>
      </c>
      <c r="AE3473" s="44" t="str">
        <f>Raw_data[[#This Row],[Locations]]&amp;Raw_data[[#This Row],[Looker2]]</f>
        <v>HumbleIOP</v>
      </c>
    </row>
    <row r="3474" spans="1:31">
      <c r="A3474" s="15">
        <v>45323</v>
      </c>
      <c r="B3474" s="15">
        <v>45322</v>
      </c>
      <c r="C3474" t="s">
        <v>9</v>
      </c>
      <c r="D3474">
        <v>210166</v>
      </c>
      <c r="E3474" t="s">
        <v>1211</v>
      </c>
      <c r="F3474" t="s">
        <v>321</v>
      </c>
      <c r="G3474" t="s">
        <v>482</v>
      </c>
      <c r="H3474" t="s">
        <v>166</v>
      </c>
      <c r="I3474" t="s">
        <v>232</v>
      </c>
      <c r="J3474" t="s">
        <v>90</v>
      </c>
      <c r="K3474" t="s">
        <v>77</v>
      </c>
      <c r="L3474" t="s">
        <v>129</v>
      </c>
      <c r="M3474">
        <v>1</v>
      </c>
      <c r="N3474" s="47">
        <v>450</v>
      </c>
      <c r="O3474" s="47">
        <v>0</v>
      </c>
      <c r="P3474" s="47">
        <v>0</v>
      </c>
      <c r="Q3474" s="47">
        <v>0</v>
      </c>
      <c r="R3474" s="47">
        <v>0</v>
      </c>
      <c r="S3474" s="47">
        <v>450</v>
      </c>
      <c r="T3474" s="47">
        <v>405</v>
      </c>
      <c r="U3474" s="47">
        <v>405</v>
      </c>
      <c r="V3474" t="s">
        <v>71</v>
      </c>
      <c r="W3474" t="s">
        <v>72</v>
      </c>
      <c r="X3474"/>
      <c r="Y3474" t="s">
        <v>240</v>
      </c>
      <c r="Z3474" s="43" t="str">
        <f>Raw_data[[#This Row],[Month]]&amp;Raw_data[[#This Row],[Locations]]&amp;Raw_data[[#This Row],[Looker2]]</f>
        <v>45292HumblePHP</v>
      </c>
      <c r="AA3474" s="44" t="str">
        <f>IFERROR(VLOOKUP(Raw_data[[#This Row],[Description]],'LU Table'!$A$1:$B$50,2,0),"")</f>
        <v>PHP</v>
      </c>
      <c r="AB3474" s="44" t="str">
        <f>TRIM(MID(Raw_data[[#This Row],[Location]],LEN("Positive Recovery- ")+1,LEN(Raw_data[[#This Row],[Location]])))</f>
        <v>Humble</v>
      </c>
      <c r="AC3474" s="45">
        <f t="shared" si="54"/>
        <v>45292</v>
      </c>
      <c r="AD3474" s="44" t="str">
        <f>VLOOKUP(Raw_data[[#This Row],[Locations]]&amp;Raw_data[[#This Row],[Looker2]],Category!A:E,5,0)</f>
        <v>Affiliate</v>
      </c>
      <c r="AE3474" s="44" t="str">
        <f>Raw_data[[#This Row],[Locations]]&amp;Raw_data[[#This Row],[Looker2]]</f>
        <v>HumblePHP</v>
      </c>
    </row>
    <row r="3475" spans="1:31">
      <c r="A3475" s="15">
        <v>45323</v>
      </c>
      <c r="B3475" s="15">
        <v>45322</v>
      </c>
      <c r="C3475" t="s">
        <v>9</v>
      </c>
      <c r="D3475">
        <v>210167</v>
      </c>
      <c r="E3475" t="s">
        <v>1026</v>
      </c>
      <c r="F3475" t="s">
        <v>304</v>
      </c>
      <c r="G3475" t="s">
        <v>1027</v>
      </c>
      <c r="H3475" t="s">
        <v>158</v>
      </c>
      <c r="I3475" t="s">
        <v>232</v>
      </c>
      <c r="J3475" t="s">
        <v>87</v>
      </c>
      <c r="K3475" t="s">
        <v>547</v>
      </c>
      <c r="L3475" t="s">
        <v>128</v>
      </c>
      <c r="M3475">
        <v>1</v>
      </c>
      <c r="N3475" s="47">
        <v>275</v>
      </c>
      <c r="O3475" s="47">
        <v>0</v>
      </c>
      <c r="P3475" s="47">
        <v>0</v>
      </c>
      <c r="Q3475" s="47">
        <v>0</v>
      </c>
      <c r="R3475" s="47">
        <v>0</v>
      </c>
      <c r="S3475" s="47">
        <v>275</v>
      </c>
      <c r="T3475" s="47">
        <v>247.5</v>
      </c>
      <c r="U3475" s="47">
        <v>247.5</v>
      </c>
      <c r="V3475" t="s">
        <v>71</v>
      </c>
      <c r="W3475" t="s">
        <v>72</v>
      </c>
      <c r="X3475"/>
      <c r="Y3475" t="s">
        <v>240</v>
      </c>
      <c r="Z3475" s="43" t="str">
        <f>Raw_data[[#This Row],[Month]]&amp;Raw_data[[#This Row],[Locations]]&amp;Raw_data[[#This Row],[Looker2]]</f>
        <v>45292ConroeIOP</v>
      </c>
      <c r="AA3475" s="44" t="str">
        <f>IFERROR(VLOOKUP(Raw_data[[#This Row],[Description]],'LU Table'!$A$1:$B$50,2,0),"")</f>
        <v>IOP</v>
      </c>
      <c r="AB3475" s="44" t="str">
        <f>TRIM(MID(Raw_data[[#This Row],[Location]],LEN("Positive Recovery- ")+1,LEN(Raw_data[[#This Row],[Location]])))</f>
        <v>Conroe</v>
      </c>
      <c r="AC3475" s="45">
        <f t="shared" si="54"/>
        <v>45292</v>
      </c>
      <c r="AD3475" s="44" t="str">
        <f>VLOOKUP(Raw_data[[#This Row],[Locations]]&amp;Raw_data[[#This Row],[Looker2]],Category!A:E,5,0)</f>
        <v>Affiliate</v>
      </c>
      <c r="AE3475" s="44" t="str">
        <f>Raw_data[[#This Row],[Locations]]&amp;Raw_data[[#This Row],[Looker2]]</f>
        <v>ConroeIOP</v>
      </c>
    </row>
    <row r="3476" spans="1:31">
      <c r="A3476" s="15">
        <v>45323</v>
      </c>
      <c r="B3476" s="15">
        <v>45322</v>
      </c>
      <c r="C3476" t="s">
        <v>9</v>
      </c>
      <c r="D3476">
        <v>210168</v>
      </c>
      <c r="E3476" t="s">
        <v>1152</v>
      </c>
      <c r="F3476" t="s">
        <v>1153</v>
      </c>
      <c r="G3476" t="s">
        <v>1154</v>
      </c>
      <c r="H3476" t="s">
        <v>158</v>
      </c>
      <c r="I3476" t="s">
        <v>232</v>
      </c>
      <c r="J3476" t="s">
        <v>87</v>
      </c>
      <c r="K3476" t="s">
        <v>547</v>
      </c>
      <c r="L3476" t="s">
        <v>128</v>
      </c>
      <c r="M3476">
        <v>1</v>
      </c>
      <c r="N3476" s="47">
        <v>275</v>
      </c>
      <c r="O3476" s="47">
        <v>0</v>
      </c>
      <c r="P3476" s="47">
        <v>0</v>
      </c>
      <c r="Q3476" s="47">
        <v>0</v>
      </c>
      <c r="R3476" s="47">
        <v>0</v>
      </c>
      <c r="S3476" s="47">
        <v>275</v>
      </c>
      <c r="T3476" s="47">
        <v>247.5</v>
      </c>
      <c r="U3476" s="47">
        <v>247.5</v>
      </c>
      <c r="V3476" t="s">
        <v>71</v>
      </c>
      <c r="W3476" t="s">
        <v>72</v>
      </c>
      <c r="X3476"/>
      <c r="Y3476" t="s">
        <v>240</v>
      </c>
      <c r="Z3476" s="43" t="str">
        <f>Raw_data[[#This Row],[Month]]&amp;Raw_data[[#This Row],[Locations]]&amp;Raw_data[[#This Row],[Looker2]]</f>
        <v>45292ConroeIOP</v>
      </c>
      <c r="AA3476" s="44" t="str">
        <f>IFERROR(VLOOKUP(Raw_data[[#This Row],[Description]],'LU Table'!$A$1:$B$50,2,0),"")</f>
        <v>IOP</v>
      </c>
      <c r="AB3476" s="44" t="str">
        <f>TRIM(MID(Raw_data[[#This Row],[Location]],LEN("Positive Recovery- ")+1,LEN(Raw_data[[#This Row],[Location]])))</f>
        <v>Conroe</v>
      </c>
      <c r="AC3476" s="45">
        <f t="shared" si="54"/>
        <v>45292</v>
      </c>
      <c r="AD3476" s="44" t="str">
        <f>VLOOKUP(Raw_data[[#This Row],[Locations]]&amp;Raw_data[[#This Row],[Looker2]],Category!A:E,5,0)</f>
        <v>Affiliate</v>
      </c>
      <c r="AE3476" s="44" t="str">
        <f>Raw_data[[#This Row],[Locations]]&amp;Raw_data[[#This Row],[Looker2]]</f>
        <v>ConroeIOP</v>
      </c>
    </row>
    <row r="3477" spans="1:31">
      <c r="A3477" s="15">
        <v>45323</v>
      </c>
      <c r="B3477" s="15">
        <v>45322</v>
      </c>
      <c r="C3477" t="s">
        <v>9</v>
      </c>
      <c r="D3477">
        <v>210169</v>
      </c>
      <c r="E3477" t="s">
        <v>1248</v>
      </c>
      <c r="F3477" t="s">
        <v>1249</v>
      </c>
      <c r="G3477" t="s">
        <v>1250</v>
      </c>
      <c r="H3477" t="s">
        <v>158</v>
      </c>
      <c r="I3477" t="s">
        <v>232</v>
      </c>
      <c r="J3477" t="s">
        <v>87</v>
      </c>
      <c r="K3477" t="s">
        <v>547</v>
      </c>
      <c r="L3477" t="s">
        <v>128</v>
      </c>
      <c r="M3477">
        <v>1</v>
      </c>
      <c r="N3477" s="47">
        <v>275</v>
      </c>
      <c r="O3477" s="47">
        <v>0</v>
      </c>
      <c r="P3477" s="47">
        <v>0</v>
      </c>
      <c r="Q3477" s="47">
        <v>0</v>
      </c>
      <c r="R3477" s="47">
        <v>0</v>
      </c>
      <c r="S3477" s="47">
        <v>275</v>
      </c>
      <c r="T3477" s="47">
        <v>247.5</v>
      </c>
      <c r="U3477" s="47">
        <v>247.5</v>
      </c>
      <c r="V3477" t="s">
        <v>71</v>
      </c>
      <c r="W3477" t="s">
        <v>72</v>
      </c>
      <c r="X3477"/>
      <c r="Y3477" t="s">
        <v>240</v>
      </c>
      <c r="Z3477" s="43" t="str">
        <f>Raw_data[[#This Row],[Month]]&amp;Raw_data[[#This Row],[Locations]]&amp;Raw_data[[#This Row],[Looker2]]</f>
        <v>45292ConroeIOP</v>
      </c>
      <c r="AA3477" s="44" t="str">
        <f>IFERROR(VLOOKUP(Raw_data[[#This Row],[Description]],'LU Table'!$A$1:$B$50,2,0),"")</f>
        <v>IOP</v>
      </c>
      <c r="AB3477" s="44" t="str">
        <f>TRIM(MID(Raw_data[[#This Row],[Location]],LEN("Positive Recovery- ")+1,LEN(Raw_data[[#This Row],[Location]])))</f>
        <v>Conroe</v>
      </c>
      <c r="AC3477" s="45">
        <f t="shared" si="54"/>
        <v>45292</v>
      </c>
      <c r="AD3477" s="44" t="str">
        <f>VLOOKUP(Raw_data[[#This Row],[Locations]]&amp;Raw_data[[#This Row],[Looker2]],Category!A:E,5,0)</f>
        <v>Affiliate</v>
      </c>
      <c r="AE3477" s="44" t="str">
        <f>Raw_data[[#This Row],[Locations]]&amp;Raw_data[[#This Row],[Looker2]]</f>
        <v>ConroeIOP</v>
      </c>
    </row>
    <row r="3478" spans="1:31">
      <c r="A3478" s="15">
        <v>45323</v>
      </c>
      <c r="B3478" s="15">
        <v>45322</v>
      </c>
      <c r="C3478" t="s">
        <v>9</v>
      </c>
      <c r="D3478">
        <v>210256</v>
      </c>
      <c r="E3478" t="s">
        <v>975</v>
      </c>
      <c r="F3478" t="s">
        <v>255</v>
      </c>
      <c r="G3478" t="s">
        <v>976</v>
      </c>
      <c r="H3478" t="s">
        <v>627</v>
      </c>
      <c r="I3478" t="s">
        <v>232</v>
      </c>
      <c r="J3478" t="s">
        <v>94</v>
      </c>
      <c r="K3478" t="s">
        <v>16</v>
      </c>
      <c r="L3478" t="s">
        <v>130</v>
      </c>
      <c r="M3478">
        <v>1</v>
      </c>
      <c r="N3478" s="47">
        <v>495</v>
      </c>
      <c r="O3478" s="47">
        <v>0</v>
      </c>
      <c r="P3478" s="47">
        <v>0</v>
      </c>
      <c r="Q3478" s="47">
        <v>0</v>
      </c>
      <c r="R3478" s="47">
        <v>0</v>
      </c>
      <c r="S3478" s="47">
        <v>495</v>
      </c>
      <c r="T3478" s="47">
        <v>445.5</v>
      </c>
      <c r="U3478" s="47">
        <v>445.5</v>
      </c>
      <c r="V3478" t="s">
        <v>71</v>
      </c>
      <c r="W3478" t="s">
        <v>72</v>
      </c>
      <c r="X3478"/>
      <c r="Y3478" t="s">
        <v>240</v>
      </c>
      <c r="Z3478" s="43" t="str">
        <f>Raw_data[[#This Row],[Month]]&amp;Raw_data[[#This Row],[Locations]]&amp;Raw_data[[#This Row],[Looker2]]</f>
        <v>45292Garden OaksRTC</v>
      </c>
      <c r="AA3478" s="44" t="str">
        <f>IFERROR(VLOOKUP(Raw_data[[#This Row],[Description]],'LU Table'!$A$1:$B$50,2,0),"")</f>
        <v>RTC</v>
      </c>
      <c r="AB3478" s="44" t="str">
        <f>TRIM(MID(Raw_data[[#This Row],[Location]],LEN("Positive Recovery- ")+1,LEN(Raw_data[[#This Row],[Location]])))</f>
        <v>Garden Oaks</v>
      </c>
      <c r="AC3478" s="45">
        <f t="shared" si="54"/>
        <v>45292</v>
      </c>
      <c r="AD3478" s="44" t="str">
        <f>VLOOKUP(Raw_data[[#This Row],[Locations]]&amp;Raw_data[[#This Row],[Looker2]],Category!A:E,5,0)</f>
        <v>Company Owned</v>
      </c>
      <c r="AE3478" s="44" t="str">
        <f>Raw_data[[#This Row],[Locations]]&amp;Raw_data[[#This Row],[Looker2]]</f>
        <v>Garden OaksRTC</v>
      </c>
    </row>
    <row r="3479" spans="1:31">
      <c r="A3479" s="15">
        <v>45324</v>
      </c>
      <c r="B3479" s="15">
        <v>45321</v>
      </c>
      <c r="C3479" t="s">
        <v>9</v>
      </c>
      <c r="D3479">
        <v>210372</v>
      </c>
      <c r="E3479" t="s">
        <v>544</v>
      </c>
      <c r="F3479" t="s">
        <v>395</v>
      </c>
      <c r="G3479" t="s">
        <v>331</v>
      </c>
      <c r="H3479" t="s">
        <v>166</v>
      </c>
      <c r="I3479" t="s">
        <v>232</v>
      </c>
      <c r="J3479" t="s">
        <v>90</v>
      </c>
      <c r="K3479" t="s">
        <v>111</v>
      </c>
      <c r="L3479" t="s">
        <v>129</v>
      </c>
      <c r="M3479">
        <v>1</v>
      </c>
      <c r="N3479" s="47">
        <v>450</v>
      </c>
      <c r="O3479" s="47">
        <v>0</v>
      </c>
      <c r="P3479" s="47">
        <v>0</v>
      </c>
      <c r="Q3479" s="47">
        <v>0</v>
      </c>
      <c r="R3479" s="47">
        <v>0</v>
      </c>
      <c r="S3479" s="47">
        <v>450</v>
      </c>
      <c r="T3479" s="47">
        <v>405</v>
      </c>
      <c r="U3479" s="47">
        <v>405</v>
      </c>
      <c r="V3479" t="s">
        <v>71</v>
      </c>
      <c r="W3479" t="s">
        <v>72</v>
      </c>
      <c r="X3479"/>
      <c r="Y3479" t="s">
        <v>240</v>
      </c>
      <c r="Z3479" s="43" t="str">
        <f>Raw_data[[#This Row],[Month]]&amp;Raw_data[[#This Row],[Locations]]&amp;Raw_data[[#This Row],[Looker2]]</f>
        <v>45292GalleriaPHP</v>
      </c>
      <c r="AA3479" s="44" t="str">
        <f>IFERROR(VLOOKUP(Raw_data[[#This Row],[Description]],'LU Table'!$A$1:$B$50,2,0),"")</f>
        <v>PHP</v>
      </c>
      <c r="AB3479" s="44" t="str">
        <f>TRIM(MID(Raw_data[[#This Row],[Location]],LEN("Positive Recovery- ")+1,LEN(Raw_data[[#This Row],[Location]])))</f>
        <v>Galleria</v>
      </c>
      <c r="AC3479" s="45">
        <f t="shared" si="54"/>
        <v>45292</v>
      </c>
      <c r="AD3479" s="44" t="str">
        <f>VLOOKUP(Raw_data[[#This Row],[Locations]]&amp;Raw_data[[#This Row],[Looker2]],Category!A:E,5,0)</f>
        <v>Affiliate</v>
      </c>
      <c r="AE3479" s="44" t="str">
        <f>Raw_data[[#This Row],[Locations]]&amp;Raw_data[[#This Row],[Looker2]]</f>
        <v>GalleriaPHP</v>
      </c>
    </row>
    <row r="3480" spans="1:31">
      <c r="A3480" s="15">
        <v>45324</v>
      </c>
      <c r="B3480" s="15">
        <v>45322</v>
      </c>
      <c r="C3480" t="s">
        <v>9</v>
      </c>
      <c r="D3480">
        <v>210373</v>
      </c>
      <c r="E3480" t="s">
        <v>544</v>
      </c>
      <c r="F3480" t="s">
        <v>395</v>
      </c>
      <c r="G3480" t="s">
        <v>331</v>
      </c>
      <c r="H3480" t="s">
        <v>166</v>
      </c>
      <c r="I3480" t="s">
        <v>232</v>
      </c>
      <c r="J3480" t="s">
        <v>90</v>
      </c>
      <c r="K3480" t="s">
        <v>111</v>
      </c>
      <c r="L3480" t="s">
        <v>129</v>
      </c>
      <c r="M3480">
        <v>1</v>
      </c>
      <c r="N3480" s="47">
        <v>450</v>
      </c>
      <c r="O3480" s="47">
        <v>0</v>
      </c>
      <c r="P3480" s="47">
        <v>0</v>
      </c>
      <c r="Q3480" s="47">
        <v>0</v>
      </c>
      <c r="R3480" s="47">
        <v>0</v>
      </c>
      <c r="S3480" s="47">
        <v>450</v>
      </c>
      <c r="T3480" s="47">
        <v>405</v>
      </c>
      <c r="U3480" s="47">
        <v>405</v>
      </c>
      <c r="V3480" t="s">
        <v>71</v>
      </c>
      <c r="W3480" t="s">
        <v>72</v>
      </c>
      <c r="X3480"/>
      <c r="Y3480" t="s">
        <v>240</v>
      </c>
      <c r="Z3480" s="43" t="str">
        <f>Raw_data[[#This Row],[Month]]&amp;Raw_data[[#This Row],[Locations]]&amp;Raw_data[[#This Row],[Looker2]]</f>
        <v>45292GalleriaPHP</v>
      </c>
      <c r="AA3480" s="44" t="str">
        <f>IFERROR(VLOOKUP(Raw_data[[#This Row],[Description]],'LU Table'!$A$1:$B$50,2,0),"")</f>
        <v>PHP</v>
      </c>
      <c r="AB3480" s="44" t="str">
        <f>TRIM(MID(Raw_data[[#This Row],[Location]],LEN("Positive Recovery- ")+1,LEN(Raw_data[[#This Row],[Location]])))</f>
        <v>Galleria</v>
      </c>
      <c r="AC3480" s="45">
        <f t="shared" si="54"/>
        <v>45292</v>
      </c>
      <c r="AD3480" s="44" t="str">
        <f>VLOOKUP(Raw_data[[#This Row],[Locations]]&amp;Raw_data[[#This Row],[Looker2]],Category!A:E,5,0)</f>
        <v>Affiliate</v>
      </c>
      <c r="AE3480" s="44" t="str">
        <f>Raw_data[[#This Row],[Locations]]&amp;Raw_data[[#This Row],[Looker2]]</f>
        <v>GalleriaPHP</v>
      </c>
    </row>
    <row r="3481" spans="1:31">
      <c r="A3481" s="15">
        <v>45326</v>
      </c>
      <c r="B3481" s="15">
        <v>45323</v>
      </c>
      <c r="C3481" t="s">
        <v>9</v>
      </c>
      <c r="D3481">
        <v>210452</v>
      </c>
      <c r="E3481" t="s">
        <v>1148</v>
      </c>
      <c r="F3481" t="s">
        <v>1149</v>
      </c>
      <c r="G3481" t="s">
        <v>1150</v>
      </c>
      <c r="H3481" t="s">
        <v>171</v>
      </c>
      <c r="I3481" t="s">
        <v>232</v>
      </c>
      <c r="J3481" t="s">
        <v>87</v>
      </c>
      <c r="K3481" t="s">
        <v>16</v>
      </c>
      <c r="L3481" t="s">
        <v>131</v>
      </c>
      <c r="M3481">
        <v>1</v>
      </c>
      <c r="N3481" s="47">
        <v>425</v>
      </c>
      <c r="O3481" s="47">
        <v>0</v>
      </c>
      <c r="P3481" s="47">
        <v>0</v>
      </c>
      <c r="Q3481" s="47">
        <v>0</v>
      </c>
      <c r="R3481" s="47">
        <v>0</v>
      </c>
      <c r="S3481" s="47">
        <v>425</v>
      </c>
      <c r="T3481" s="47">
        <v>382.5</v>
      </c>
      <c r="U3481" s="47">
        <v>382.5</v>
      </c>
      <c r="V3481" t="s">
        <v>71</v>
      </c>
      <c r="W3481" t="s">
        <v>72</v>
      </c>
      <c r="X3481"/>
      <c r="Y3481" t="s">
        <v>240</v>
      </c>
      <c r="Z3481" s="43" t="str">
        <f>Raw_data[[#This Row],[Month]]&amp;Raw_data[[#This Row],[Locations]]&amp;Raw_data[[#This Row],[Looker2]]</f>
        <v>45323Garden OaksRTC</v>
      </c>
      <c r="AA3481" s="44" t="str">
        <f>IFERROR(VLOOKUP(Raw_data[[#This Row],[Description]],'LU Table'!$A$1:$B$50,2,0),"")</f>
        <v>RTC</v>
      </c>
      <c r="AB3481" s="44" t="str">
        <f>TRIM(MID(Raw_data[[#This Row],[Location]],LEN("Positive Recovery- ")+1,LEN(Raw_data[[#This Row],[Location]])))</f>
        <v>Garden Oaks</v>
      </c>
      <c r="AC3481" s="45">
        <f t="shared" si="54"/>
        <v>45323</v>
      </c>
      <c r="AD3481" s="44" t="str">
        <f>VLOOKUP(Raw_data[[#This Row],[Locations]]&amp;Raw_data[[#This Row],[Looker2]],Category!A:E,5,0)</f>
        <v>Company Owned</v>
      </c>
      <c r="AE3481" s="44" t="str">
        <f>Raw_data[[#This Row],[Locations]]&amp;Raw_data[[#This Row],[Looker2]]</f>
        <v>Garden OaksRTC</v>
      </c>
    </row>
    <row r="3482" spans="1:31">
      <c r="A3482" s="15">
        <v>45326</v>
      </c>
      <c r="B3482" s="15">
        <v>45323</v>
      </c>
      <c r="C3482" t="s">
        <v>9</v>
      </c>
      <c r="D3482">
        <v>210453</v>
      </c>
      <c r="E3482" t="s">
        <v>1061</v>
      </c>
      <c r="F3482" t="s">
        <v>278</v>
      </c>
      <c r="G3482" t="s">
        <v>1062</v>
      </c>
      <c r="H3482" t="s">
        <v>173</v>
      </c>
      <c r="I3482" t="s">
        <v>232</v>
      </c>
      <c r="J3482" t="s">
        <v>96</v>
      </c>
      <c r="K3482" t="s">
        <v>57</v>
      </c>
      <c r="L3482" t="s">
        <v>130</v>
      </c>
      <c r="M3482">
        <v>1</v>
      </c>
      <c r="N3482" s="47">
        <v>364</v>
      </c>
      <c r="O3482" s="47">
        <v>0</v>
      </c>
      <c r="P3482" s="47">
        <v>0</v>
      </c>
      <c r="Q3482" s="47">
        <v>0</v>
      </c>
      <c r="R3482" s="47">
        <v>0</v>
      </c>
      <c r="S3482" s="47">
        <v>364</v>
      </c>
      <c r="T3482" s="47">
        <v>327.60000000000002</v>
      </c>
      <c r="U3482" s="47">
        <v>327.60000000000002</v>
      </c>
      <c r="V3482" t="s">
        <v>71</v>
      </c>
      <c r="W3482" t="s">
        <v>72</v>
      </c>
      <c r="X3482"/>
      <c r="Y3482" t="s">
        <v>240</v>
      </c>
      <c r="Z3482" s="43" t="str">
        <f>Raw_data[[#This Row],[Month]]&amp;Raw_data[[#This Row],[Locations]]&amp;Raw_data[[#This Row],[Looker2]]</f>
        <v>45323Hill CountryRTC</v>
      </c>
      <c r="AA3482" s="44" t="str">
        <f>IFERROR(VLOOKUP(Raw_data[[#This Row],[Description]],'LU Table'!$A$1:$B$50,2,0),"")</f>
        <v>RTC</v>
      </c>
      <c r="AB3482" s="44" t="str">
        <f>TRIM(MID(Raw_data[[#This Row],[Location]],LEN("Positive Recovery- ")+1,LEN(Raw_data[[#This Row],[Location]])))</f>
        <v>Hill Country</v>
      </c>
      <c r="AC3482" s="45">
        <f t="shared" si="54"/>
        <v>45323</v>
      </c>
      <c r="AD3482" s="44" t="str">
        <f>VLOOKUP(Raw_data[[#This Row],[Locations]]&amp;Raw_data[[#This Row],[Looker2]],Category!A:E,5,0)</f>
        <v>Company Owned</v>
      </c>
      <c r="AE3482" s="44" t="str">
        <f>Raw_data[[#This Row],[Locations]]&amp;Raw_data[[#This Row],[Looker2]]</f>
        <v>Hill CountryRTC</v>
      </c>
    </row>
    <row r="3483" spans="1:31">
      <c r="A3483" s="15">
        <v>45326</v>
      </c>
      <c r="B3483" s="15">
        <v>45323</v>
      </c>
      <c r="C3483" t="s">
        <v>9</v>
      </c>
      <c r="D3483">
        <v>210454</v>
      </c>
      <c r="E3483" t="s">
        <v>1111</v>
      </c>
      <c r="F3483" t="s">
        <v>1112</v>
      </c>
      <c r="G3483" t="s">
        <v>1113</v>
      </c>
      <c r="H3483" t="s">
        <v>151</v>
      </c>
      <c r="I3483" t="s">
        <v>232</v>
      </c>
      <c r="J3483" t="s">
        <v>17</v>
      </c>
      <c r="K3483" t="s">
        <v>16</v>
      </c>
      <c r="L3483" t="s">
        <v>131</v>
      </c>
      <c r="M3483">
        <v>1</v>
      </c>
      <c r="N3483" s="47">
        <v>400</v>
      </c>
      <c r="O3483" s="47">
        <v>0</v>
      </c>
      <c r="P3483" s="47">
        <v>0</v>
      </c>
      <c r="Q3483" s="47">
        <v>0</v>
      </c>
      <c r="R3483" s="47">
        <v>0</v>
      </c>
      <c r="S3483" s="47">
        <v>0</v>
      </c>
      <c r="T3483" s="47">
        <v>400</v>
      </c>
      <c r="U3483" s="47">
        <v>0</v>
      </c>
      <c r="V3483" t="s">
        <v>71</v>
      </c>
      <c r="W3483" t="s">
        <v>72</v>
      </c>
      <c r="X3483"/>
      <c r="Y3483" t="s">
        <v>240</v>
      </c>
      <c r="Z3483" s="43" t="str">
        <f>Raw_data[[#This Row],[Month]]&amp;Raw_data[[#This Row],[Locations]]&amp;Raw_data[[#This Row],[Looker2]]</f>
        <v>45323Garden OaksRTC</v>
      </c>
      <c r="AA3483" s="44" t="str">
        <f>IFERROR(VLOOKUP(Raw_data[[#This Row],[Description]],'LU Table'!$A$1:$B$50,2,0),"")</f>
        <v>RTC</v>
      </c>
      <c r="AB3483" s="44" t="str">
        <f>TRIM(MID(Raw_data[[#This Row],[Location]],LEN("Positive Recovery- ")+1,LEN(Raw_data[[#This Row],[Location]])))</f>
        <v>Garden Oaks</v>
      </c>
      <c r="AC3483" s="45">
        <f t="shared" si="54"/>
        <v>45323</v>
      </c>
      <c r="AD3483" s="44" t="str">
        <f>VLOOKUP(Raw_data[[#This Row],[Locations]]&amp;Raw_data[[#This Row],[Looker2]],Category!A:E,5,0)</f>
        <v>Company Owned</v>
      </c>
      <c r="AE3483" s="44" t="str">
        <f>Raw_data[[#This Row],[Locations]]&amp;Raw_data[[#This Row],[Looker2]]</f>
        <v>Garden OaksRTC</v>
      </c>
    </row>
    <row r="3484" spans="1:31">
      <c r="A3484" s="15">
        <v>45326</v>
      </c>
      <c r="B3484" s="15">
        <v>45323</v>
      </c>
      <c r="C3484" t="s">
        <v>9</v>
      </c>
      <c r="D3484">
        <v>210455</v>
      </c>
      <c r="E3484" t="s">
        <v>1197</v>
      </c>
      <c r="F3484" t="s">
        <v>1198</v>
      </c>
      <c r="G3484" t="s">
        <v>630</v>
      </c>
      <c r="H3484" t="s">
        <v>155</v>
      </c>
      <c r="I3484" t="s">
        <v>232</v>
      </c>
      <c r="J3484" t="s">
        <v>89</v>
      </c>
      <c r="K3484" t="s">
        <v>16</v>
      </c>
      <c r="L3484" t="s">
        <v>130</v>
      </c>
      <c r="M3484">
        <v>1</v>
      </c>
      <c r="N3484" s="47">
        <v>600</v>
      </c>
      <c r="O3484" s="47">
        <v>0</v>
      </c>
      <c r="P3484" s="47">
        <v>0</v>
      </c>
      <c r="Q3484" s="47">
        <v>0</v>
      </c>
      <c r="R3484" s="47">
        <v>0</v>
      </c>
      <c r="S3484" s="47">
        <v>600</v>
      </c>
      <c r="T3484" s="47">
        <v>540</v>
      </c>
      <c r="U3484" s="47">
        <v>540</v>
      </c>
      <c r="V3484" t="s">
        <v>71</v>
      </c>
      <c r="W3484" t="s">
        <v>72</v>
      </c>
      <c r="X3484"/>
      <c r="Y3484" t="s">
        <v>240</v>
      </c>
      <c r="Z3484" s="43" t="str">
        <f>Raw_data[[#This Row],[Month]]&amp;Raw_data[[#This Row],[Locations]]&amp;Raw_data[[#This Row],[Looker2]]</f>
        <v>45323Garden OaksDetox</v>
      </c>
      <c r="AA3484" s="44" t="str">
        <f>IFERROR(VLOOKUP(Raw_data[[#This Row],[Description]],'LU Table'!$A$1:$B$50,2,0),"")</f>
        <v>Detox</v>
      </c>
      <c r="AB3484" s="44" t="str">
        <f>TRIM(MID(Raw_data[[#This Row],[Location]],LEN("Positive Recovery- ")+1,LEN(Raw_data[[#This Row],[Location]])))</f>
        <v>Garden Oaks</v>
      </c>
      <c r="AC3484" s="45">
        <f t="shared" si="54"/>
        <v>45323</v>
      </c>
      <c r="AD3484" s="44" t="str">
        <f>VLOOKUP(Raw_data[[#This Row],[Locations]]&amp;Raw_data[[#This Row],[Looker2]],Category!A:E,5,0)</f>
        <v>Company Owned</v>
      </c>
      <c r="AE3484" s="44" t="str">
        <f>Raw_data[[#This Row],[Locations]]&amp;Raw_data[[#This Row],[Looker2]]</f>
        <v>Garden OaksDetox</v>
      </c>
    </row>
    <row r="3485" spans="1:31">
      <c r="A3485" s="15">
        <v>45326</v>
      </c>
      <c r="B3485" s="15">
        <v>45323</v>
      </c>
      <c r="C3485" t="s">
        <v>9</v>
      </c>
      <c r="D3485">
        <v>210456</v>
      </c>
      <c r="E3485" t="s">
        <v>1162</v>
      </c>
      <c r="F3485" t="s">
        <v>307</v>
      </c>
      <c r="G3485" t="s">
        <v>452</v>
      </c>
      <c r="H3485" t="s">
        <v>151</v>
      </c>
      <c r="I3485" t="s">
        <v>232</v>
      </c>
      <c r="J3485" t="s">
        <v>17</v>
      </c>
      <c r="K3485" t="s">
        <v>107</v>
      </c>
      <c r="L3485" t="s">
        <v>130</v>
      </c>
      <c r="M3485">
        <v>1</v>
      </c>
      <c r="N3485" s="47">
        <v>500</v>
      </c>
      <c r="O3485" s="47">
        <v>0</v>
      </c>
      <c r="P3485" s="47">
        <v>0</v>
      </c>
      <c r="Q3485" s="47">
        <v>0</v>
      </c>
      <c r="R3485" s="47">
        <v>0</v>
      </c>
      <c r="S3485" s="47">
        <v>0</v>
      </c>
      <c r="T3485" s="47">
        <v>500</v>
      </c>
      <c r="U3485" s="47">
        <v>0</v>
      </c>
      <c r="V3485" t="s">
        <v>71</v>
      </c>
      <c r="W3485" t="s">
        <v>72</v>
      </c>
      <c r="X3485"/>
      <c r="Y3485" t="s">
        <v>240</v>
      </c>
      <c r="Z3485" s="43" t="str">
        <f>Raw_data[[#This Row],[Month]]&amp;Raw_data[[#This Row],[Locations]]&amp;Raw_data[[#This Row],[Looker2]]</f>
        <v>45323Dallas Ft WorthRTC</v>
      </c>
      <c r="AA3485" s="44" t="str">
        <f>IFERROR(VLOOKUP(Raw_data[[#This Row],[Description]],'LU Table'!$A$1:$B$50,2,0),"")</f>
        <v>RTC</v>
      </c>
      <c r="AB3485" s="44" t="str">
        <f>TRIM(MID(Raw_data[[#This Row],[Location]],LEN("Positive Recovery- ")+1,LEN(Raw_data[[#This Row],[Location]])))</f>
        <v>Dallas Ft Worth</v>
      </c>
      <c r="AC3485" s="45">
        <f t="shared" si="54"/>
        <v>45323</v>
      </c>
      <c r="AD3485" s="44" t="str">
        <f>VLOOKUP(Raw_data[[#This Row],[Locations]]&amp;Raw_data[[#This Row],[Looker2]],Category!A:E,5,0)</f>
        <v>Company Owned</v>
      </c>
      <c r="AE3485" s="44" t="str">
        <f>Raw_data[[#This Row],[Locations]]&amp;Raw_data[[#This Row],[Looker2]]</f>
        <v>Dallas Ft WorthRTC</v>
      </c>
    </row>
    <row r="3486" spans="1:31">
      <c r="A3486" s="15">
        <v>45326</v>
      </c>
      <c r="B3486" s="15">
        <v>45323</v>
      </c>
      <c r="C3486" t="s">
        <v>9</v>
      </c>
      <c r="D3486">
        <v>210457</v>
      </c>
      <c r="E3486" t="s">
        <v>999</v>
      </c>
      <c r="F3486" t="s">
        <v>1000</v>
      </c>
      <c r="G3486" t="s">
        <v>317</v>
      </c>
      <c r="H3486" t="s">
        <v>151</v>
      </c>
      <c r="I3486" t="s">
        <v>232</v>
      </c>
      <c r="J3486" t="s">
        <v>88</v>
      </c>
      <c r="K3486" t="s">
        <v>16</v>
      </c>
      <c r="L3486" t="s">
        <v>131</v>
      </c>
      <c r="M3486">
        <v>1</v>
      </c>
      <c r="N3486" s="47">
        <v>500</v>
      </c>
      <c r="O3486" s="47">
        <v>0</v>
      </c>
      <c r="P3486" s="47">
        <v>0</v>
      </c>
      <c r="Q3486" s="47">
        <v>0</v>
      </c>
      <c r="R3486" s="47">
        <v>0</v>
      </c>
      <c r="S3486" s="47">
        <v>500</v>
      </c>
      <c r="T3486" s="47">
        <v>450</v>
      </c>
      <c r="U3486" s="47">
        <v>450</v>
      </c>
      <c r="V3486" t="s">
        <v>71</v>
      </c>
      <c r="W3486" t="s">
        <v>72</v>
      </c>
      <c r="X3486"/>
      <c r="Y3486" t="s">
        <v>240</v>
      </c>
      <c r="Z3486" s="43" t="str">
        <f>Raw_data[[#This Row],[Month]]&amp;Raw_data[[#This Row],[Locations]]&amp;Raw_data[[#This Row],[Looker2]]</f>
        <v>45323Garden OaksRTC</v>
      </c>
      <c r="AA3486" s="44" t="str">
        <f>IFERROR(VLOOKUP(Raw_data[[#This Row],[Description]],'LU Table'!$A$1:$B$50,2,0),"")</f>
        <v>RTC</v>
      </c>
      <c r="AB3486" s="44" t="str">
        <f>TRIM(MID(Raw_data[[#This Row],[Location]],LEN("Positive Recovery- ")+1,LEN(Raw_data[[#This Row],[Location]])))</f>
        <v>Garden Oaks</v>
      </c>
      <c r="AC3486" s="45">
        <f t="shared" si="54"/>
        <v>45323</v>
      </c>
      <c r="AD3486" s="44" t="str">
        <f>VLOOKUP(Raw_data[[#This Row],[Locations]]&amp;Raw_data[[#This Row],[Looker2]],Category!A:E,5,0)</f>
        <v>Company Owned</v>
      </c>
      <c r="AE3486" s="44" t="str">
        <f>Raw_data[[#This Row],[Locations]]&amp;Raw_data[[#This Row],[Looker2]]</f>
        <v>Garden OaksRTC</v>
      </c>
    </row>
    <row r="3487" spans="1:31">
      <c r="A3487" s="15">
        <v>45326</v>
      </c>
      <c r="B3487" s="15">
        <v>45323</v>
      </c>
      <c r="C3487" t="s">
        <v>9</v>
      </c>
      <c r="D3487">
        <v>210458</v>
      </c>
      <c r="E3487" t="s">
        <v>1100</v>
      </c>
      <c r="F3487" t="s">
        <v>608</v>
      </c>
      <c r="G3487" t="s">
        <v>631</v>
      </c>
      <c r="H3487" t="s">
        <v>627</v>
      </c>
      <c r="I3487" t="s">
        <v>232</v>
      </c>
      <c r="J3487" t="s">
        <v>94</v>
      </c>
      <c r="K3487" t="s">
        <v>57</v>
      </c>
      <c r="L3487" t="s">
        <v>130</v>
      </c>
      <c r="M3487">
        <v>1</v>
      </c>
      <c r="N3487" s="47">
        <v>495</v>
      </c>
      <c r="O3487" s="47">
        <v>0</v>
      </c>
      <c r="P3487" s="47">
        <v>0</v>
      </c>
      <c r="Q3487" s="47">
        <v>0</v>
      </c>
      <c r="R3487" s="47">
        <v>0</v>
      </c>
      <c r="S3487" s="47">
        <v>495</v>
      </c>
      <c r="T3487" s="47">
        <v>445.5</v>
      </c>
      <c r="U3487" s="47">
        <v>445.5</v>
      </c>
      <c r="V3487" t="s">
        <v>71</v>
      </c>
      <c r="W3487" t="s">
        <v>72</v>
      </c>
      <c r="X3487"/>
      <c r="Y3487" t="s">
        <v>240</v>
      </c>
      <c r="Z3487" s="43" t="str">
        <f>Raw_data[[#This Row],[Month]]&amp;Raw_data[[#This Row],[Locations]]&amp;Raw_data[[#This Row],[Looker2]]</f>
        <v>45323Hill CountryRTC</v>
      </c>
      <c r="AA3487" s="44" t="str">
        <f>IFERROR(VLOOKUP(Raw_data[[#This Row],[Description]],'LU Table'!$A$1:$B$50,2,0),"")</f>
        <v>RTC</v>
      </c>
      <c r="AB3487" s="44" t="str">
        <f>TRIM(MID(Raw_data[[#This Row],[Location]],LEN("Positive Recovery- ")+1,LEN(Raw_data[[#This Row],[Location]])))</f>
        <v>Hill Country</v>
      </c>
      <c r="AC3487" s="45">
        <f t="shared" ref="AC3487:AC3550" si="55">B3487-DAY(B3487)+1</f>
        <v>45323</v>
      </c>
      <c r="AD3487" s="44" t="str">
        <f>VLOOKUP(Raw_data[[#This Row],[Locations]]&amp;Raw_data[[#This Row],[Looker2]],Category!A:E,5,0)</f>
        <v>Company Owned</v>
      </c>
      <c r="AE3487" s="44" t="str">
        <f>Raw_data[[#This Row],[Locations]]&amp;Raw_data[[#This Row],[Looker2]]</f>
        <v>Hill CountryRTC</v>
      </c>
    </row>
    <row r="3488" spans="1:31">
      <c r="A3488" s="15">
        <v>45326</v>
      </c>
      <c r="B3488" s="15">
        <v>45323</v>
      </c>
      <c r="C3488" t="s">
        <v>9</v>
      </c>
      <c r="D3488">
        <v>210459</v>
      </c>
      <c r="E3488" t="s">
        <v>1109</v>
      </c>
      <c r="F3488" t="s">
        <v>311</v>
      </c>
      <c r="G3488" t="s">
        <v>1110</v>
      </c>
      <c r="H3488" t="s">
        <v>151</v>
      </c>
      <c r="I3488" t="s">
        <v>232</v>
      </c>
      <c r="J3488" t="s">
        <v>17</v>
      </c>
      <c r="K3488" t="s">
        <v>57</v>
      </c>
      <c r="L3488" t="s">
        <v>130</v>
      </c>
      <c r="M3488">
        <v>1</v>
      </c>
      <c r="N3488" s="47">
        <v>518.75</v>
      </c>
      <c r="O3488" s="47">
        <v>0</v>
      </c>
      <c r="P3488" s="47">
        <v>0</v>
      </c>
      <c r="Q3488" s="47">
        <v>0</v>
      </c>
      <c r="R3488" s="47">
        <v>0</v>
      </c>
      <c r="S3488" s="47">
        <v>0</v>
      </c>
      <c r="T3488" s="47">
        <v>518.75</v>
      </c>
      <c r="U3488" s="47">
        <v>0</v>
      </c>
      <c r="V3488" t="s">
        <v>71</v>
      </c>
      <c r="W3488" t="s">
        <v>72</v>
      </c>
      <c r="X3488"/>
      <c r="Y3488" t="s">
        <v>240</v>
      </c>
      <c r="Z3488" s="43" t="str">
        <f>Raw_data[[#This Row],[Month]]&amp;Raw_data[[#This Row],[Locations]]&amp;Raw_data[[#This Row],[Looker2]]</f>
        <v>45323Hill CountryRTC</v>
      </c>
      <c r="AA3488" s="44" t="str">
        <f>IFERROR(VLOOKUP(Raw_data[[#This Row],[Description]],'LU Table'!$A$1:$B$50,2,0),"")</f>
        <v>RTC</v>
      </c>
      <c r="AB3488" s="44" t="str">
        <f>TRIM(MID(Raw_data[[#This Row],[Location]],LEN("Positive Recovery- ")+1,LEN(Raw_data[[#This Row],[Location]])))</f>
        <v>Hill Country</v>
      </c>
      <c r="AC3488" s="45">
        <f t="shared" si="55"/>
        <v>45323</v>
      </c>
      <c r="AD3488" s="44" t="str">
        <f>VLOOKUP(Raw_data[[#This Row],[Locations]]&amp;Raw_data[[#This Row],[Looker2]],Category!A:E,5,0)</f>
        <v>Company Owned</v>
      </c>
      <c r="AE3488" s="44" t="str">
        <f>Raw_data[[#This Row],[Locations]]&amp;Raw_data[[#This Row],[Looker2]]</f>
        <v>Hill CountryRTC</v>
      </c>
    </row>
    <row r="3489" spans="1:31">
      <c r="A3489" s="15">
        <v>45326</v>
      </c>
      <c r="B3489" s="15">
        <v>45323</v>
      </c>
      <c r="C3489" t="s">
        <v>9</v>
      </c>
      <c r="D3489">
        <v>210460</v>
      </c>
      <c r="E3489" t="s">
        <v>1072</v>
      </c>
      <c r="F3489" t="s">
        <v>321</v>
      </c>
      <c r="G3489" t="s">
        <v>1073</v>
      </c>
      <c r="H3489" t="s">
        <v>151</v>
      </c>
      <c r="I3489" t="s">
        <v>232</v>
      </c>
      <c r="J3489" t="s">
        <v>87</v>
      </c>
      <c r="K3489" t="s">
        <v>107</v>
      </c>
      <c r="L3489" t="s">
        <v>131</v>
      </c>
      <c r="M3489">
        <v>1</v>
      </c>
      <c r="N3489" s="47">
        <v>470</v>
      </c>
      <c r="O3489" s="47">
        <v>0</v>
      </c>
      <c r="P3489" s="47">
        <v>0</v>
      </c>
      <c r="Q3489" s="47">
        <v>0</v>
      </c>
      <c r="R3489" s="47">
        <v>0</v>
      </c>
      <c r="S3489" s="47">
        <v>470</v>
      </c>
      <c r="T3489" s="47">
        <v>423</v>
      </c>
      <c r="U3489" s="47">
        <v>423</v>
      </c>
      <c r="V3489" t="s">
        <v>71</v>
      </c>
      <c r="W3489" t="s">
        <v>72</v>
      </c>
      <c r="X3489"/>
      <c r="Y3489" t="s">
        <v>240</v>
      </c>
      <c r="Z3489" s="43" t="str">
        <f>Raw_data[[#This Row],[Month]]&amp;Raw_data[[#This Row],[Locations]]&amp;Raw_data[[#This Row],[Looker2]]</f>
        <v>45323Dallas Ft WorthRTC</v>
      </c>
      <c r="AA3489" s="44" t="str">
        <f>IFERROR(VLOOKUP(Raw_data[[#This Row],[Description]],'LU Table'!$A$1:$B$50,2,0),"")</f>
        <v>RTC</v>
      </c>
      <c r="AB3489" s="44" t="str">
        <f>TRIM(MID(Raw_data[[#This Row],[Location]],LEN("Positive Recovery- ")+1,LEN(Raw_data[[#This Row],[Location]])))</f>
        <v>Dallas Ft Worth</v>
      </c>
      <c r="AC3489" s="45">
        <f t="shared" si="55"/>
        <v>45323</v>
      </c>
      <c r="AD3489" s="44" t="str">
        <f>VLOOKUP(Raw_data[[#This Row],[Locations]]&amp;Raw_data[[#This Row],[Looker2]],Category!A:E,5,0)</f>
        <v>Company Owned</v>
      </c>
      <c r="AE3489" s="44" t="str">
        <f>Raw_data[[#This Row],[Locations]]&amp;Raw_data[[#This Row],[Looker2]]</f>
        <v>Dallas Ft WorthRTC</v>
      </c>
    </row>
    <row r="3490" spans="1:31">
      <c r="A3490" s="15">
        <v>45326</v>
      </c>
      <c r="B3490" s="15">
        <v>45323</v>
      </c>
      <c r="C3490" t="s">
        <v>9</v>
      </c>
      <c r="D3490">
        <v>210461</v>
      </c>
      <c r="E3490" t="s">
        <v>1163</v>
      </c>
      <c r="F3490" t="s">
        <v>1164</v>
      </c>
      <c r="G3490" t="s">
        <v>1165</v>
      </c>
      <c r="H3490" t="s">
        <v>151</v>
      </c>
      <c r="I3490" t="s">
        <v>232</v>
      </c>
      <c r="J3490" t="s">
        <v>89</v>
      </c>
      <c r="K3490" t="s">
        <v>16</v>
      </c>
      <c r="L3490" t="s">
        <v>130</v>
      </c>
      <c r="M3490">
        <v>1</v>
      </c>
      <c r="N3490" s="47">
        <v>425</v>
      </c>
      <c r="O3490" s="47">
        <v>0</v>
      </c>
      <c r="P3490" s="47">
        <v>0</v>
      </c>
      <c r="Q3490" s="47">
        <v>0</v>
      </c>
      <c r="R3490" s="47">
        <v>0</v>
      </c>
      <c r="S3490" s="47">
        <v>425</v>
      </c>
      <c r="T3490" s="47">
        <v>382.5</v>
      </c>
      <c r="U3490" s="47">
        <v>382.5</v>
      </c>
      <c r="V3490" t="s">
        <v>71</v>
      </c>
      <c r="W3490" t="s">
        <v>72</v>
      </c>
      <c r="X3490"/>
      <c r="Y3490" t="s">
        <v>240</v>
      </c>
      <c r="Z3490" s="43" t="str">
        <f>Raw_data[[#This Row],[Month]]&amp;Raw_data[[#This Row],[Locations]]&amp;Raw_data[[#This Row],[Looker2]]</f>
        <v>45323Garden OaksRTC</v>
      </c>
      <c r="AA3490" s="44" t="str">
        <f>IFERROR(VLOOKUP(Raw_data[[#This Row],[Description]],'LU Table'!$A$1:$B$50,2,0),"")</f>
        <v>RTC</v>
      </c>
      <c r="AB3490" s="44" t="str">
        <f>TRIM(MID(Raw_data[[#This Row],[Location]],LEN("Positive Recovery- ")+1,LEN(Raw_data[[#This Row],[Location]])))</f>
        <v>Garden Oaks</v>
      </c>
      <c r="AC3490" s="45">
        <f t="shared" si="55"/>
        <v>45323</v>
      </c>
      <c r="AD3490" s="44" t="str">
        <f>VLOOKUP(Raw_data[[#This Row],[Locations]]&amp;Raw_data[[#This Row],[Looker2]],Category!A:E,5,0)</f>
        <v>Company Owned</v>
      </c>
      <c r="AE3490" s="44" t="str">
        <f>Raw_data[[#This Row],[Locations]]&amp;Raw_data[[#This Row],[Looker2]]</f>
        <v>Garden OaksRTC</v>
      </c>
    </row>
    <row r="3491" spans="1:31">
      <c r="A3491" s="15">
        <v>45326</v>
      </c>
      <c r="B3491" s="15">
        <v>45323</v>
      </c>
      <c r="C3491" t="s">
        <v>9</v>
      </c>
      <c r="D3491">
        <v>210463</v>
      </c>
      <c r="E3491" t="s">
        <v>1004</v>
      </c>
      <c r="F3491" t="s">
        <v>324</v>
      </c>
      <c r="G3491" t="s">
        <v>1005</v>
      </c>
      <c r="H3491" t="s">
        <v>151</v>
      </c>
      <c r="I3491" t="s">
        <v>232</v>
      </c>
      <c r="J3491" t="s">
        <v>806</v>
      </c>
      <c r="K3491" t="s">
        <v>16</v>
      </c>
      <c r="L3491" t="s">
        <v>130</v>
      </c>
      <c r="M3491">
        <v>1</v>
      </c>
      <c r="N3491" s="47">
        <v>470</v>
      </c>
      <c r="O3491" s="47">
        <v>0</v>
      </c>
      <c r="P3491" s="47">
        <v>0</v>
      </c>
      <c r="Q3491" s="47">
        <v>0</v>
      </c>
      <c r="R3491" s="47">
        <v>0</v>
      </c>
      <c r="S3491" s="47">
        <v>470</v>
      </c>
      <c r="T3491" s="47">
        <v>423</v>
      </c>
      <c r="U3491" s="47">
        <v>423</v>
      </c>
      <c r="V3491" t="s">
        <v>71</v>
      </c>
      <c r="W3491" t="s">
        <v>72</v>
      </c>
      <c r="X3491"/>
      <c r="Y3491" t="s">
        <v>240</v>
      </c>
      <c r="Z3491" s="43" t="str">
        <f>Raw_data[[#This Row],[Month]]&amp;Raw_data[[#This Row],[Locations]]&amp;Raw_data[[#This Row],[Looker2]]</f>
        <v>45323Garden OaksRTC</v>
      </c>
      <c r="AA3491" s="44" t="str">
        <f>IFERROR(VLOOKUP(Raw_data[[#This Row],[Description]],'LU Table'!$A$1:$B$50,2,0),"")</f>
        <v>RTC</v>
      </c>
      <c r="AB3491" s="44" t="str">
        <f>TRIM(MID(Raw_data[[#This Row],[Location]],LEN("Positive Recovery- ")+1,LEN(Raw_data[[#This Row],[Location]])))</f>
        <v>Garden Oaks</v>
      </c>
      <c r="AC3491" s="45">
        <f t="shared" si="55"/>
        <v>45323</v>
      </c>
      <c r="AD3491" s="44" t="str">
        <f>VLOOKUP(Raw_data[[#This Row],[Locations]]&amp;Raw_data[[#This Row],[Looker2]],Category!A:E,5,0)</f>
        <v>Company Owned</v>
      </c>
      <c r="AE3491" s="44" t="str">
        <f>Raw_data[[#This Row],[Locations]]&amp;Raw_data[[#This Row],[Looker2]]</f>
        <v>Garden OaksRTC</v>
      </c>
    </row>
    <row r="3492" spans="1:31">
      <c r="A3492" s="15">
        <v>45326</v>
      </c>
      <c r="B3492" s="15">
        <v>45323</v>
      </c>
      <c r="C3492" t="s">
        <v>9</v>
      </c>
      <c r="D3492">
        <v>210464</v>
      </c>
      <c r="E3492" t="s">
        <v>1125</v>
      </c>
      <c r="F3492" t="s">
        <v>255</v>
      </c>
      <c r="G3492" t="s">
        <v>539</v>
      </c>
      <c r="H3492" t="s">
        <v>151</v>
      </c>
      <c r="I3492" t="s">
        <v>232</v>
      </c>
      <c r="J3492" t="s">
        <v>17</v>
      </c>
      <c r="K3492" t="s">
        <v>107</v>
      </c>
      <c r="L3492" t="s">
        <v>131</v>
      </c>
      <c r="M3492">
        <v>1</v>
      </c>
      <c r="N3492" s="47">
        <v>500</v>
      </c>
      <c r="O3492" s="47">
        <v>0</v>
      </c>
      <c r="P3492" s="47">
        <v>0</v>
      </c>
      <c r="Q3492" s="47">
        <v>0</v>
      </c>
      <c r="R3492" s="47">
        <v>0</v>
      </c>
      <c r="S3492" s="47">
        <v>500</v>
      </c>
      <c r="T3492" s="47">
        <v>500</v>
      </c>
      <c r="U3492" s="47">
        <v>500</v>
      </c>
      <c r="V3492" t="s">
        <v>71</v>
      </c>
      <c r="W3492" t="s">
        <v>72</v>
      </c>
      <c r="X3492"/>
      <c r="Y3492" t="s">
        <v>240</v>
      </c>
      <c r="Z3492" s="43" t="str">
        <f>Raw_data[[#This Row],[Month]]&amp;Raw_data[[#This Row],[Locations]]&amp;Raw_data[[#This Row],[Looker2]]</f>
        <v>45323Dallas Ft WorthRTC</v>
      </c>
      <c r="AA3492" s="44" t="str">
        <f>IFERROR(VLOOKUP(Raw_data[[#This Row],[Description]],'LU Table'!$A$1:$B$50,2,0),"")</f>
        <v>RTC</v>
      </c>
      <c r="AB3492" s="44" t="str">
        <f>TRIM(MID(Raw_data[[#This Row],[Location]],LEN("Positive Recovery- ")+1,LEN(Raw_data[[#This Row],[Location]])))</f>
        <v>Dallas Ft Worth</v>
      </c>
      <c r="AC3492" s="45">
        <f t="shared" si="55"/>
        <v>45323</v>
      </c>
      <c r="AD3492" s="44" t="str">
        <f>VLOOKUP(Raw_data[[#This Row],[Locations]]&amp;Raw_data[[#This Row],[Looker2]],Category!A:E,5,0)</f>
        <v>Company Owned</v>
      </c>
      <c r="AE3492" s="44" t="str">
        <f>Raw_data[[#This Row],[Locations]]&amp;Raw_data[[#This Row],[Looker2]]</f>
        <v>Dallas Ft WorthRTC</v>
      </c>
    </row>
    <row r="3493" spans="1:31">
      <c r="A3493" s="15">
        <v>45326</v>
      </c>
      <c r="B3493" s="15">
        <v>45323</v>
      </c>
      <c r="C3493" t="s">
        <v>9</v>
      </c>
      <c r="D3493">
        <v>210465</v>
      </c>
      <c r="E3493" t="s">
        <v>1129</v>
      </c>
      <c r="F3493" t="s">
        <v>284</v>
      </c>
      <c r="G3493" t="s">
        <v>1130</v>
      </c>
      <c r="H3493" t="s">
        <v>151</v>
      </c>
      <c r="I3493" t="s">
        <v>232</v>
      </c>
      <c r="J3493" t="s">
        <v>103</v>
      </c>
      <c r="K3493" t="s">
        <v>57</v>
      </c>
      <c r="L3493" t="s">
        <v>131</v>
      </c>
      <c r="M3493">
        <v>1</v>
      </c>
      <c r="N3493" s="47">
        <v>500</v>
      </c>
      <c r="O3493" s="47">
        <v>0</v>
      </c>
      <c r="P3493" s="47">
        <v>0</v>
      </c>
      <c r="Q3493" s="47">
        <v>0</v>
      </c>
      <c r="R3493" s="47">
        <v>0</v>
      </c>
      <c r="S3493" s="47">
        <v>500</v>
      </c>
      <c r="T3493" s="47">
        <v>450</v>
      </c>
      <c r="U3493" s="47">
        <v>450</v>
      </c>
      <c r="V3493" t="s">
        <v>71</v>
      </c>
      <c r="W3493" t="s">
        <v>72</v>
      </c>
      <c r="X3493"/>
      <c r="Y3493" t="s">
        <v>240</v>
      </c>
      <c r="Z3493" s="43" t="str">
        <f>Raw_data[[#This Row],[Month]]&amp;Raw_data[[#This Row],[Locations]]&amp;Raw_data[[#This Row],[Looker2]]</f>
        <v>45323Hill CountryRTC</v>
      </c>
      <c r="AA3493" s="44" t="str">
        <f>IFERROR(VLOOKUP(Raw_data[[#This Row],[Description]],'LU Table'!$A$1:$B$50,2,0),"")</f>
        <v>RTC</v>
      </c>
      <c r="AB3493" s="44" t="str">
        <f>TRIM(MID(Raw_data[[#This Row],[Location]],LEN("Positive Recovery- ")+1,LEN(Raw_data[[#This Row],[Location]])))</f>
        <v>Hill Country</v>
      </c>
      <c r="AC3493" s="45">
        <f t="shared" si="55"/>
        <v>45323</v>
      </c>
      <c r="AD3493" s="44" t="str">
        <f>VLOOKUP(Raw_data[[#This Row],[Locations]]&amp;Raw_data[[#This Row],[Looker2]],Category!A:E,5,0)</f>
        <v>Company Owned</v>
      </c>
      <c r="AE3493" s="44" t="str">
        <f>Raw_data[[#This Row],[Locations]]&amp;Raw_data[[#This Row],[Looker2]]</f>
        <v>Hill CountryRTC</v>
      </c>
    </row>
    <row r="3494" spans="1:31">
      <c r="A3494" s="15">
        <v>45326</v>
      </c>
      <c r="B3494" s="15">
        <v>45323</v>
      </c>
      <c r="C3494" t="s">
        <v>9</v>
      </c>
      <c r="D3494">
        <v>210466</v>
      </c>
      <c r="E3494" t="s">
        <v>1176</v>
      </c>
      <c r="F3494" t="s">
        <v>1177</v>
      </c>
      <c r="G3494" t="s">
        <v>1178</v>
      </c>
      <c r="H3494" t="s">
        <v>171</v>
      </c>
      <c r="I3494" t="s">
        <v>232</v>
      </c>
      <c r="J3494" t="s">
        <v>93</v>
      </c>
      <c r="K3494" t="s">
        <v>107</v>
      </c>
      <c r="L3494" t="s">
        <v>131</v>
      </c>
      <c r="M3494">
        <v>1</v>
      </c>
      <c r="N3494" s="47">
        <v>230</v>
      </c>
      <c r="O3494" s="47">
        <v>0</v>
      </c>
      <c r="P3494" s="47">
        <v>0</v>
      </c>
      <c r="Q3494" s="47">
        <v>0</v>
      </c>
      <c r="R3494" s="47">
        <v>0</v>
      </c>
      <c r="S3494" s="47">
        <v>230</v>
      </c>
      <c r="T3494" s="47">
        <v>207</v>
      </c>
      <c r="U3494" s="47">
        <v>207</v>
      </c>
      <c r="V3494" t="s">
        <v>71</v>
      </c>
      <c r="W3494" t="s">
        <v>72</v>
      </c>
      <c r="X3494"/>
      <c r="Y3494" t="s">
        <v>240</v>
      </c>
      <c r="Z3494" s="43" t="str">
        <f>Raw_data[[#This Row],[Month]]&amp;Raw_data[[#This Row],[Locations]]&amp;Raw_data[[#This Row],[Looker2]]</f>
        <v>45323Dallas Ft WorthRTC</v>
      </c>
      <c r="AA3494" s="44" t="str">
        <f>IFERROR(VLOOKUP(Raw_data[[#This Row],[Description]],'LU Table'!$A$1:$B$50,2,0),"")</f>
        <v>RTC</v>
      </c>
      <c r="AB3494" s="44" t="str">
        <f>TRIM(MID(Raw_data[[#This Row],[Location]],LEN("Positive Recovery- ")+1,LEN(Raw_data[[#This Row],[Location]])))</f>
        <v>Dallas Ft Worth</v>
      </c>
      <c r="AC3494" s="45">
        <f t="shared" si="55"/>
        <v>45323</v>
      </c>
      <c r="AD3494" s="44" t="str">
        <f>VLOOKUP(Raw_data[[#This Row],[Locations]]&amp;Raw_data[[#This Row],[Looker2]],Category!A:E,5,0)</f>
        <v>Company Owned</v>
      </c>
      <c r="AE3494" s="44" t="str">
        <f>Raw_data[[#This Row],[Locations]]&amp;Raw_data[[#This Row],[Looker2]]</f>
        <v>Dallas Ft WorthRTC</v>
      </c>
    </row>
    <row r="3495" spans="1:31">
      <c r="A3495" s="15">
        <v>45326</v>
      </c>
      <c r="B3495" s="15">
        <v>45323</v>
      </c>
      <c r="C3495" t="s">
        <v>9</v>
      </c>
      <c r="D3495">
        <v>210467</v>
      </c>
      <c r="E3495" t="s">
        <v>598</v>
      </c>
      <c r="F3495" t="s">
        <v>363</v>
      </c>
      <c r="G3495" t="s">
        <v>599</v>
      </c>
      <c r="H3495" t="s">
        <v>154</v>
      </c>
      <c r="I3495" t="s">
        <v>232</v>
      </c>
      <c r="J3495" t="s">
        <v>93</v>
      </c>
      <c r="K3495" t="s">
        <v>107</v>
      </c>
      <c r="L3495" t="s">
        <v>131</v>
      </c>
      <c r="M3495">
        <v>1</v>
      </c>
      <c r="N3495" s="47">
        <v>530</v>
      </c>
      <c r="O3495" s="47">
        <v>0</v>
      </c>
      <c r="P3495" s="47">
        <v>0</v>
      </c>
      <c r="Q3495" s="47">
        <v>0</v>
      </c>
      <c r="R3495" s="47">
        <v>0</v>
      </c>
      <c r="S3495" s="47">
        <v>530</v>
      </c>
      <c r="T3495" s="47">
        <v>477</v>
      </c>
      <c r="U3495" s="47">
        <v>477</v>
      </c>
      <c r="V3495" t="s">
        <v>71</v>
      </c>
      <c r="W3495" t="s">
        <v>72</v>
      </c>
      <c r="X3495"/>
      <c r="Y3495" t="s">
        <v>240</v>
      </c>
      <c r="Z3495" s="43" t="str">
        <f>Raw_data[[#This Row],[Month]]&amp;Raw_data[[#This Row],[Locations]]&amp;Raw_data[[#This Row],[Looker2]]</f>
        <v>45323Dallas Ft WorthRTC</v>
      </c>
      <c r="AA3495" s="44" t="str">
        <f>IFERROR(VLOOKUP(Raw_data[[#This Row],[Description]],'LU Table'!$A$1:$B$50,2,0),"")</f>
        <v>RTC</v>
      </c>
      <c r="AB3495" s="44" t="str">
        <f>TRIM(MID(Raw_data[[#This Row],[Location]],LEN("Positive Recovery- ")+1,LEN(Raw_data[[#This Row],[Location]])))</f>
        <v>Dallas Ft Worth</v>
      </c>
      <c r="AC3495" s="45">
        <f t="shared" si="55"/>
        <v>45323</v>
      </c>
      <c r="AD3495" s="44" t="str">
        <f>VLOOKUP(Raw_data[[#This Row],[Locations]]&amp;Raw_data[[#This Row],[Looker2]],Category!A:E,5,0)</f>
        <v>Company Owned</v>
      </c>
      <c r="AE3495" s="44" t="str">
        <f>Raw_data[[#This Row],[Locations]]&amp;Raw_data[[#This Row],[Looker2]]</f>
        <v>Dallas Ft WorthRTC</v>
      </c>
    </row>
    <row r="3496" spans="1:31">
      <c r="A3496" s="15">
        <v>45326</v>
      </c>
      <c r="B3496" s="15">
        <v>45323</v>
      </c>
      <c r="C3496" t="s">
        <v>9</v>
      </c>
      <c r="D3496">
        <v>210468</v>
      </c>
      <c r="E3496" t="s">
        <v>1058</v>
      </c>
      <c r="F3496" t="s">
        <v>1059</v>
      </c>
      <c r="G3496" t="s">
        <v>1060</v>
      </c>
      <c r="H3496" t="s">
        <v>151</v>
      </c>
      <c r="I3496" t="s">
        <v>232</v>
      </c>
      <c r="J3496" t="s">
        <v>89</v>
      </c>
      <c r="K3496" t="s">
        <v>16</v>
      </c>
      <c r="L3496" t="s">
        <v>131</v>
      </c>
      <c r="M3496">
        <v>1</v>
      </c>
      <c r="N3496" s="47">
        <v>425</v>
      </c>
      <c r="O3496" s="47">
        <v>0</v>
      </c>
      <c r="P3496" s="47">
        <v>0</v>
      </c>
      <c r="Q3496" s="47">
        <v>0</v>
      </c>
      <c r="R3496" s="47">
        <v>0</v>
      </c>
      <c r="S3496" s="47">
        <v>425</v>
      </c>
      <c r="T3496" s="47">
        <v>382.5</v>
      </c>
      <c r="U3496" s="47">
        <v>382.5</v>
      </c>
      <c r="V3496" t="s">
        <v>71</v>
      </c>
      <c r="W3496" t="s">
        <v>72</v>
      </c>
      <c r="X3496"/>
      <c r="Y3496" t="s">
        <v>240</v>
      </c>
      <c r="Z3496" s="43" t="str">
        <f>Raw_data[[#This Row],[Month]]&amp;Raw_data[[#This Row],[Locations]]&amp;Raw_data[[#This Row],[Looker2]]</f>
        <v>45323Garden OaksRTC</v>
      </c>
      <c r="AA3496" s="44" t="str">
        <f>IFERROR(VLOOKUP(Raw_data[[#This Row],[Description]],'LU Table'!$A$1:$B$50,2,0),"")</f>
        <v>RTC</v>
      </c>
      <c r="AB3496" s="44" t="str">
        <f>TRIM(MID(Raw_data[[#This Row],[Location]],LEN("Positive Recovery- ")+1,LEN(Raw_data[[#This Row],[Location]])))</f>
        <v>Garden Oaks</v>
      </c>
      <c r="AC3496" s="45">
        <f t="shared" si="55"/>
        <v>45323</v>
      </c>
      <c r="AD3496" s="44" t="str">
        <f>VLOOKUP(Raw_data[[#This Row],[Locations]]&amp;Raw_data[[#This Row],[Looker2]],Category!A:E,5,0)</f>
        <v>Company Owned</v>
      </c>
      <c r="AE3496" s="44" t="str">
        <f>Raw_data[[#This Row],[Locations]]&amp;Raw_data[[#This Row],[Looker2]]</f>
        <v>Garden OaksRTC</v>
      </c>
    </row>
    <row r="3497" spans="1:31">
      <c r="A3497" s="15">
        <v>45326</v>
      </c>
      <c r="B3497" s="15">
        <v>45323</v>
      </c>
      <c r="C3497" t="s">
        <v>9</v>
      </c>
      <c r="D3497">
        <v>210469</v>
      </c>
      <c r="E3497" t="s">
        <v>675</v>
      </c>
      <c r="F3497" t="s">
        <v>37</v>
      </c>
      <c r="G3497" t="s">
        <v>487</v>
      </c>
      <c r="H3497" t="s">
        <v>154</v>
      </c>
      <c r="I3497"/>
      <c r="J3497" t="s">
        <v>132</v>
      </c>
      <c r="K3497" t="s">
        <v>16</v>
      </c>
      <c r="L3497" t="s">
        <v>131</v>
      </c>
      <c r="M3497">
        <v>1</v>
      </c>
      <c r="N3497" s="47">
        <v>400.39</v>
      </c>
      <c r="O3497" s="47">
        <v>0</v>
      </c>
      <c r="P3497" s="47">
        <v>0</v>
      </c>
      <c r="Q3497" s="47">
        <v>0</v>
      </c>
      <c r="R3497" s="47">
        <v>0</v>
      </c>
      <c r="S3497" s="47">
        <v>400.39</v>
      </c>
      <c r="T3497" s="47">
        <v>360.35</v>
      </c>
      <c r="U3497" s="47">
        <v>360.35</v>
      </c>
      <c r="V3497" t="s">
        <v>71</v>
      </c>
      <c r="W3497" t="s">
        <v>72</v>
      </c>
      <c r="X3497"/>
      <c r="Y3497" t="s">
        <v>240</v>
      </c>
      <c r="Z3497" s="43" t="str">
        <f>Raw_data[[#This Row],[Month]]&amp;Raw_data[[#This Row],[Locations]]&amp;Raw_data[[#This Row],[Looker2]]</f>
        <v>45323Garden OaksRTC</v>
      </c>
      <c r="AA3497" s="44" t="str">
        <f>IFERROR(VLOOKUP(Raw_data[[#This Row],[Description]],'LU Table'!$A$1:$B$50,2,0),"")</f>
        <v>RTC</v>
      </c>
      <c r="AB3497" s="44" t="str">
        <f>TRIM(MID(Raw_data[[#This Row],[Location]],LEN("Positive Recovery- ")+1,LEN(Raw_data[[#This Row],[Location]])))</f>
        <v>Garden Oaks</v>
      </c>
      <c r="AC3497" s="45">
        <f t="shared" si="55"/>
        <v>45323</v>
      </c>
      <c r="AD3497" s="44" t="str">
        <f>VLOOKUP(Raw_data[[#This Row],[Locations]]&amp;Raw_data[[#This Row],[Looker2]],Category!A:E,5,0)</f>
        <v>Company Owned</v>
      </c>
      <c r="AE3497" s="44" t="str">
        <f>Raw_data[[#This Row],[Locations]]&amp;Raw_data[[#This Row],[Looker2]]</f>
        <v>Garden OaksRTC</v>
      </c>
    </row>
    <row r="3498" spans="1:31">
      <c r="A3498" s="15">
        <v>45326</v>
      </c>
      <c r="B3498" s="15">
        <v>45323</v>
      </c>
      <c r="C3498" t="s">
        <v>9</v>
      </c>
      <c r="D3498">
        <v>210470</v>
      </c>
      <c r="E3498" t="s">
        <v>1226</v>
      </c>
      <c r="F3498" t="s">
        <v>306</v>
      </c>
      <c r="G3498" t="s">
        <v>416</v>
      </c>
      <c r="H3498" t="s">
        <v>175</v>
      </c>
      <c r="I3498" t="s">
        <v>232</v>
      </c>
      <c r="J3498" t="s">
        <v>90</v>
      </c>
      <c r="K3498" t="s">
        <v>16</v>
      </c>
      <c r="L3498" t="s">
        <v>130</v>
      </c>
      <c r="M3498">
        <v>1</v>
      </c>
      <c r="N3498" s="47">
        <v>775</v>
      </c>
      <c r="O3498" s="47">
        <v>0</v>
      </c>
      <c r="P3498" s="47">
        <v>0</v>
      </c>
      <c r="Q3498" s="47">
        <v>0</v>
      </c>
      <c r="R3498" s="47">
        <v>0</v>
      </c>
      <c r="S3498" s="47">
        <v>775</v>
      </c>
      <c r="T3498" s="47">
        <v>697.5</v>
      </c>
      <c r="U3498" s="47">
        <v>697.5</v>
      </c>
      <c r="V3498" t="s">
        <v>71</v>
      </c>
      <c r="W3498" t="s">
        <v>72</v>
      </c>
      <c r="X3498"/>
      <c r="Y3498" t="s">
        <v>240</v>
      </c>
      <c r="Z3498" s="43" t="str">
        <f>Raw_data[[#This Row],[Month]]&amp;Raw_data[[#This Row],[Locations]]&amp;Raw_data[[#This Row],[Looker2]]</f>
        <v>45323Garden OaksDetox</v>
      </c>
      <c r="AA3498" s="44" t="str">
        <f>IFERROR(VLOOKUP(Raw_data[[#This Row],[Description]],'LU Table'!$A$1:$B$50,2,0),"")</f>
        <v>Detox</v>
      </c>
      <c r="AB3498" s="44" t="str">
        <f>TRIM(MID(Raw_data[[#This Row],[Location]],LEN("Positive Recovery- ")+1,LEN(Raw_data[[#This Row],[Location]])))</f>
        <v>Garden Oaks</v>
      </c>
      <c r="AC3498" s="45">
        <f t="shared" si="55"/>
        <v>45323</v>
      </c>
      <c r="AD3498" s="44" t="str">
        <f>VLOOKUP(Raw_data[[#This Row],[Locations]]&amp;Raw_data[[#This Row],[Looker2]],Category!A:E,5,0)</f>
        <v>Company Owned</v>
      </c>
      <c r="AE3498" s="44" t="str">
        <f>Raw_data[[#This Row],[Locations]]&amp;Raw_data[[#This Row],[Looker2]]</f>
        <v>Garden OaksDetox</v>
      </c>
    </row>
    <row r="3499" spans="1:31">
      <c r="A3499" s="15">
        <v>45326</v>
      </c>
      <c r="B3499" s="15">
        <v>45323</v>
      </c>
      <c r="C3499" t="s">
        <v>9</v>
      </c>
      <c r="D3499">
        <v>210471</v>
      </c>
      <c r="E3499" t="s">
        <v>1003</v>
      </c>
      <c r="F3499" t="s">
        <v>491</v>
      </c>
      <c r="G3499" t="s">
        <v>393</v>
      </c>
      <c r="H3499" t="s">
        <v>171</v>
      </c>
      <c r="I3499" t="s">
        <v>232</v>
      </c>
      <c r="J3499" t="s">
        <v>87</v>
      </c>
      <c r="K3499" t="s">
        <v>107</v>
      </c>
      <c r="L3499" t="s">
        <v>130</v>
      </c>
      <c r="M3499">
        <v>1</v>
      </c>
      <c r="N3499" s="47">
        <v>425</v>
      </c>
      <c r="O3499" s="47">
        <v>0</v>
      </c>
      <c r="P3499" s="47">
        <v>0</v>
      </c>
      <c r="Q3499" s="47">
        <v>0</v>
      </c>
      <c r="R3499" s="47">
        <v>0</v>
      </c>
      <c r="S3499" s="47">
        <v>425</v>
      </c>
      <c r="T3499" s="47">
        <v>382.5</v>
      </c>
      <c r="U3499" s="47">
        <v>382.5</v>
      </c>
      <c r="V3499" t="s">
        <v>71</v>
      </c>
      <c r="W3499" t="s">
        <v>72</v>
      </c>
      <c r="X3499"/>
      <c r="Y3499" t="s">
        <v>240</v>
      </c>
      <c r="Z3499" s="43" t="str">
        <f>Raw_data[[#This Row],[Month]]&amp;Raw_data[[#This Row],[Locations]]&amp;Raw_data[[#This Row],[Looker2]]</f>
        <v>45323Dallas Ft WorthRTC</v>
      </c>
      <c r="AA3499" s="44" t="str">
        <f>IFERROR(VLOOKUP(Raw_data[[#This Row],[Description]],'LU Table'!$A$1:$B$50,2,0),"")</f>
        <v>RTC</v>
      </c>
      <c r="AB3499" s="44" t="str">
        <f>TRIM(MID(Raw_data[[#This Row],[Location]],LEN("Positive Recovery- ")+1,LEN(Raw_data[[#This Row],[Location]])))</f>
        <v>Dallas Ft Worth</v>
      </c>
      <c r="AC3499" s="45">
        <f t="shared" si="55"/>
        <v>45323</v>
      </c>
      <c r="AD3499" s="44" t="str">
        <f>VLOOKUP(Raw_data[[#This Row],[Locations]]&amp;Raw_data[[#This Row],[Looker2]],Category!A:E,5,0)</f>
        <v>Company Owned</v>
      </c>
      <c r="AE3499" s="44" t="str">
        <f>Raw_data[[#This Row],[Locations]]&amp;Raw_data[[#This Row],[Looker2]]</f>
        <v>Dallas Ft WorthRTC</v>
      </c>
    </row>
    <row r="3500" spans="1:31">
      <c r="A3500" s="15">
        <v>45326</v>
      </c>
      <c r="B3500" s="15">
        <v>45323</v>
      </c>
      <c r="C3500" t="s">
        <v>9</v>
      </c>
      <c r="D3500">
        <v>210472</v>
      </c>
      <c r="E3500" t="s">
        <v>1179</v>
      </c>
      <c r="F3500" t="s">
        <v>1180</v>
      </c>
      <c r="G3500" t="s">
        <v>1181</v>
      </c>
      <c r="H3500" t="s">
        <v>151</v>
      </c>
      <c r="I3500" t="s">
        <v>232</v>
      </c>
      <c r="J3500" t="s">
        <v>88</v>
      </c>
      <c r="K3500" t="s">
        <v>16</v>
      </c>
      <c r="L3500" t="s">
        <v>130</v>
      </c>
      <c r="M3500">
        <v>1</v>
      </c>
      <c r="N3500" s="47">
        <v>500</v>
      </c>
      <c r="O3500" s="47">
        <v>0</v>
      </c>
      <c r="P3500" s="47">
        <v>0</v>
      </c>
      <c r="Q3500" s="47">
        <v>0</v>
      </c>
      <c r="R3500" s="47">
        <v>0</v>
      </c>
      <c r="S3500" s="47">
        <v>500</v>
      </c>
      <c r="T3500" s="47">
        <v>450</v>
      </c>
      <c r="U3500" s="47">
        <v>450</v>
      </c>
      <c r="V3500" t="s">
        <v>71</v>
      </c>
      <c r="W3500" t="s">
        <v>72</v>
      </c>
      <c r="X3500"/>
      <c r="Y3500" t="s">
        <v>240</v>
      </c>
      <c r="Z3500" s="43" t="str">
        <f>Raw_data[[#This Row],[Month]]&amp;Raw_data[[#This Row],[Locations]]&amp;Raw_data[[#This Row],[Looker2]]</f>
        <v>45323Garden OaksRTC</v>
      </c>
      <c r="AA3500" s="44" t="str">
        <f>IFERROR(VLOOKUP(Raw_data[[#This Row],[Description]],'LU Table'!$A$1:$B$50,2,0),"")</f>
        <v>RTC</v>
      </c>
      <c r="AB3500" s="44" t="str">
        <f>TRIM(MID(Raw_data[[#This Row],[Location]],LEN("Positive Recovery- ")+1,LEN(Raw_data[[#This Row],[Location]])))</f>
        <v>Garden Oaks</v>
      </c>
      <c r="AC3500" s="45">
        <f t="shared" si="55"/>
        <v>45323</v>
      </c>
      <c r="AD3500" s="44" t="str">
        <f>VLOOKUP(Raw_data[[#This Row],[Locations]]&amp;Raw_data[[#This Row],[Looker2]],Category!A:E,5,0)</f>
        <v>Company Owned</v>
      </c>
      <c r="AE3500" s="44" t="str">
        <f>Raw_data[[#This Row],[Locations]]&amp;Raw_data[[#This Row],[Looker2]]</f>
        <v>Garden OaksRTC</v>
      </c>
    </row>
    <row r="3501" spans="1:31">
      <c r="A3501" s="15">
        <v>45326</v>
      </c>
      <c r="B3501" s="15">
        <v>45323</v>
      </c>
      <c r="C3501" t="s">
        <v>9</v>
      </c>
      <c r="D3501">
        <v>210473</v>
      </c>
      <c r="E3501" t="s">
        <v>1192</v>
      </c>
      <c r="F3501" t="s">
        <v>330</v>
      </c>
      <c r="G3501" t="s">
        <v>488</v>
      </c>
      <c r="H3501" t="s">
        <v>151</v>
      </c>
      <c r="I3501" t="s">
        <v>232</v>
      </c>
      <c r="J3501" t="s">
        <v>17</v>
      </c>
      <c r="K3501" t="s">
        <v>16</v>
      </c>
      <c r="L3501" t="s">
        <v>130</v>
      </c>
      <c r="M3501">
        <v>1</v>
      </c>
      <c r="N3501" s="47">
        <v>400</v>
      </c>
      <c r="O3501" s="47">
        <v>0</v>
      </c>
      <c r="P3501" s="47">
        <v>0</v>
      </c>
      <c r="Q3501" s="47">
        <v>0</v>
      </c>
      <c r="R3501" s="47">
        <v>0</v>
      </c>
      <c r="S3501" s="47">
        <v>0</v>
      </c>
      <c r="T3501" s="47">
        <v>400</v>
      </c>
      <c r="U3501" s="47">
        <v>0</v>
      </c>
      <c r="V3501" t="s">
        <v>71</v>
      </c>
      <c r="W3501" t="s">
        <v>72</v>
      </c>
      <c r="X3501"/>
      <c r="Y3501" t="s">
        <v>240</v>
      </c>
      <c r="Z3501" s="43" t="str">
        <f>Raw_data[[#This Row],[Month]]&amp;Raw_data[[#This Row],[Locations]]&amp;Raw_data[[#This Row],[Looker2]]</f>
        <v>45323Garden OaksRTC</v>
      </c>
      <c r="AA3501" s="44" t="str">
        <f>IFERROR(VLOOKUP(Raw_data[[#This Row],[Description]],'LU Table'!$A$1:$B$50,2,0),"")</f>
        <v>RTC</v>
      </c>
      <c r="AB3501" s="44" t="str">
        <f>TRIM(MID(Raw_data[[#This Row],[Location]],LEN("Positive Recovery- ")+1,LEN(Raw_data[[#This Row],[Location]])))</f>
        <v>Garden Oaks</v>
      </c>
      <c r="AC3501" s="45">
        <f t="shared" si="55"/>
        <v>45323</v>
      </c>
      <c r="AD3501" s="44" t="str">
        <f>VLOOKUP(Raw_data[[#This Row],[Locations]]&amp;Raw_data[[#This Row],[Looker2]],Category!A:E,5,0)</f>
        <v>Company Owned</v>
      </c>
      <c r="AE3501" s="44" t="str">
        <f>Raw_data[[#This Row],[Locations]]&amp;Raw_data[[#This Row],[Looker2]]</f>
        <v>Garden OaksRTC</v>
      </c>
    </row>
    <row r="3502" spans="1:31">
      <c r="A3502" s="15">
        <v>45326</v>
      </c>
      <c r="B3502" s="15">
        <v>45323</v>
      </c>
      <c r="C3502" t="s">
        <v>9</v>
      </c>
      <c r="D3502">
        <v>210474</v>
      </c>
      <c r="E3502" t="s">
        <v>1098</v>
      </c>
      <c r="F3502" t="s">
        <v>464</v>
      </c>
      <c r="G3502" t="s">
        <v>1099</v>
      </c>
      <c r="H3502" t="s">
        <v>151</v>
      </c>
      <c r="I3502" t="s">
        <v>232</v>
      </c>
      <c r="J3502" t="s">
        <v>88</v>
      </c>
      <c r="K3502" t="s">
        <v>107</v>
      </c>
      <c r="L3502" t="s">
        <v>131</v>
      </c>
      <c r="M3502">
        <v>1</v>
      </c>
      <c r="N3502" s="47">
        <v>500</v>
      </c>
      <c r="O3502" s="47">
        <v>0</v>
      </c>
      <c r="P3502" s="47">
        <v>0</v>
      </c>
      <c r="Q3502" s="47">
        <v>0</v>
      </c>
      <c r="R3502" s="47">
        <v>0</v>
      </c>
      <c r="S3502" s="47">
        <v>500</v>
      </c>
      <c r="T3502" s="47">
        <v>450</v>
      </c>
      <c r="U3502" s="47">
        <v>450</v>
      </c>
      <c r="V3502" t="s">
        <v>71</v>
      </c>
      <c r="W3502" t="s">
        <v>72</v>
      </c>
      <c r="X3502"/>
      <c r="Y3502" t="s">
        <v>240</v>
      </c>
      <c r="Z3502" s="43" t="str">
        <f>Raw_data[[#This Row],[Month]]&amp;Raw_data[[#This Row],[Locations]]&amp;Raw_data[[#This Row],[Looker2]]</f>
        <v>45323Dallas Ft WorthRTC</v>
      </c>
      <c r="AA3502" s="44" t="str">
        <f>IFERROR(VLOOKUP(Raw_data[[#This Row],[Description]],'LU Table'!$A$1:$B$50,2,0),"")</f>
        <v>RTC</v>
      </c>
      <c r="AB3502" s="44" t="str">
        <f>TRIM(MID(Raw_data[[#This Row],[Location]],LEN("Positive Recovery- ")+1,LEN(Raw_data[[#This Row],[Location]])))</f>
        <v>Dallas Ft Worth</v>
      </c>
      <c r="AC3502" s="45">
        <f t="shared" si="55"/>
        <v>45323</v>
      </c>
      <c r="AD3502" s="44" t="str">
        <f>VLOOKUP(Raw_data[[#This Row],[Locations]]&amp;Raw_data[[#This Row],[Looker2]],Category!A:E,5,0)</f>
        <v>Company Owned</v>
      </c>
      <c r="AE3502" s="44" t="str">
        <f>Raw_data[[#This Row],[Locations]]&amp;Raw_data[[#This Row],[Looker2]]</f>
        <v>Dallas Ft WorthRTC</v>
      </c>
    </row>
    <row r="3503" spans="1:31">
      <c r="A3503" s="15">
        <v>45326</v>
      </c>
      <c r="B3503" s="15">
        <v>45323</v>
      </c>
      <c r="C3503" t="s">
        <v>9</v>
      </c>
      <c r="D3503">
        <v>210475</v>
      </c>
      <c r="E3503" t="s">
        <v>1155</v>
      </c>
      <c r="F3503" t="s">
        <v>690</v>
      </c>
      <c r="G3503" t="s">
        <v>1156</v>
      </c>
      <c r="H3503" t="s">
        <v>151</v>
      </c>
      <c r="I3503" t="s">
        <v>232</v>
      </c>
      <c r="J3503" t="s">
        <v>932</v>
      </c>
      <c r="K3503" t="s">
        <v>16</v>
      </c>
      <c r="L3503" t="s">
        <v>131</v>
      </c>
      <c r="M3503">
        <v>1</v>
      </c>
      <c r="N3503" s="47">
        <v>550</v>
      </c>
      <c r="O3503" s="47">
        <v>0</v>
      </c>
      <c r="P3503" s="47">
        <v>0</v>
      </c>
      <c r="Q3503" s="47">
        <v>0</v>
      </c>
      <c r="R3503" s="47">
        <v>0</v>
      </c>
      <c r="S3503" s="47">
        <v>550</v>
      </c>
      <c r="T3503" s="47">
        <v>495</v>
      </c>
      <c r="U3503" s="47">
        <v>495</v>
      </c>
      <c r="V3503" t="s">
        <v>71</v>
      </c>
      <c r="W3503" t="s">
        <v>72</v>
      </c>
      <c r="X3503"/>
      <c r="Y3503" t="s">
        <v>240</v>
      </c>
      <c r="Z3503" s="43" t="str">
        <f>Raw_data[[#This Row],[Month]]&amp;Raw_data[[#This Row],[Locations]]&amp;Raw_data[[#This Row],[Looker2]]</f>
        <v>45323Garden OaksRTC</v>
      </c>
      <c r="AA3503" s="44" t="str">
        <f>IFERROR(VLOOKUP(Raw_data[[#This Row],[Description]],'LU Table'!$A$1:$B$50,2,0),"")</f>
        <v>RTC</v>
      </c>
      <c r="AB3503" s="44" t="str">
        <f>TRIM(MID(Raw_data[[#This Row],[Location]],LEN("Positive Recovery- ")+1,LEN(Raw_data[[#This Row],[Location]])))</f>
        <v>Garden Oaks</v>
      </c>
      <c r="AC3503" s="45">
        <f t="shared" si="55"/>
        <v>45323</v>
      </c>
      <c r="AD3503" s="44" t="str">
        <f>VLOOKUP(Raw_data[[#This Row],[Locations]]&amp;Raw_data[[#This Row],[Looker2]],Category!A:E,5,0)</f>
        <v>Company Owned</v>
      </c>
      <c r="AE3503" s="44" t="str">
        <f>Raw_data[[#This Row],[Locations]]&amp;Raw_data[[#This Row],[Looker2]]</f>
        <v>Garden OaksRTC</v>
      </c>
    </row>
    <row r="3504" spans="1:31">
      <c r="A3504" s="15">
        <v>45326</v>
      </c>
      <c r="B3504" s="15">
        <v>45323</v>
      </c>
      <c r="C3504" t="s">
        <v>9</v>
      </c>
      <c r="D3504">
        <v>210476</v>
      </c>
      <c r="E3504" t="s">
        <v>228</v>
      </c>
      <c r="F3504" t="s">
        <v>377</v>
      </c>
      <c r="G3504" t="s">
        <v>542</v>
      </c>
      <c r="H3504" t="s">
        <v>151</v>
      </c>
      <c r="I3504" t="s">
        <v>232</v>
      </c>
      <c r="J3504" t="s">
        <v>17</v>
      </c>
      <c r="K3504" t="s">
        <v>16</v>
      </c>
      <c r="L3504" t="s">
        <v>131</v>
      </c>
      <c r="M3504">
        <v>1</v>
      </c>
      <c r="N3504" s="47">
        <v>400</v>
      </c>
      <c r="O3504" s="47">
        <v>0</v>
      </c>
      <c r="P3504" s="47">
        <v>0</v>
      </c>
      <c r="Q3504" s="47">
        <v>0</v>
      </c>
      <c r="R3504" s="47">
        <v>0</v>
      </c>
      <c r="S3504" s="47">
        <v>0</v>
      </c>
      <c r="T3504" s="47">
        <v>400</v>
      </c>
      <c r="U3504" s="47">
        <v>0</v>
      </c>
      <c r="V3504" t="s">
        <v>71</v>
      </c>
      <c r="W3504" t="s">
        <v>72</v>
      </c>
      <c r="X3504"/>
      <c r="Y3504" t="s">
        <v>240</v>
      </c>
      <c r="Z3504" s="43" t="str">
        <f>Raw_data[[#This Row],[Month]]&amp;Raw_data[[#This Row],[Locations]]&amp;Raw_data[[#This Row],[Looker2]]</f>
        <v>45323Garden OaksRTC</v>
      </c>
      <c r="AA3504" s="44" t="str">
        <f>IFERROR(VLOOKUP(Raw_data[[#This Row],[Description]],'LU Table'!$A$1:$B$50,2,0),"")</f>
        <v>RTC</v>
      </c>
      <c r="AB3504" s="44" t="str">
        <f>TRIM(MID(Raw_data[[#This Row],[Location]],LEN("Positive Recovery- ")+1,LEN(Raw_data[[#This Row],[Location]])))</f>
        <v>Garden Oaks</v>
      </c>
      <c r="AC3504" s="45">
        <f t="shared" si="55"/>
        <v>45323</v>
      </c>
      <c r="AD3504" s="44" t="str">
        <f>VLOOKUP(Raw_data[[#This Row],[Locations]]&amp;Raw_data[[#This Row],[Looker2]],Category!A:E,5,0)</f>
        <v>Company Owned</v>
      </c>
      <c r="AE3504" s="44" t="str">
        <f>Raw_data[[#This Row],[Locations]]&amp;Raw_data[[#This Row],[Looker2]]</f>
        <v>Garden OaksRTC</v>
      </c>
    </row>
    <row r="3505" spans="1:31">
      <c r="A3505" s="15">
        <v>45326</v>
      </c>
      <c r="B3505" s="15">
        <v>45323</v>
      </c>
      <c r="C3505" t="s">
        <v>9</v>
      </c>
      <c r="D3505">
        <v>210477</v>
      </c>
      <c r="E3505" t="s">
        <v>1191</v>
      </c>
      <c r="F3505" t="s">
        <v>403</v>
      </c>
      <c r="G3505" t="s">
        <v>993</v>
      </c>
      <c r="H3505" t="s">
        <v>151</v>
      </c>
      <c r="I3505" t="s">
        <v>232</v>
      </c>
      <c r="J3505" t="s">
        <v>17</v>
      </c>
      <c r="K3505" t="s">
        <v>107</v>
      </c>
      <c r="L3505" t="s">
        <v>130</v>
      </c>
      <c r="M3505">
        <v>1</v>
      </c>
      <c r="N3505" s="47">
        <v>500</v>
      </c>
      <c r="O3505" s="47">
        <v>0</v>
      </c>
      <c r="P3505" s="47">
        <v>0</v>
      </c>
      <c r="Q3505" s="47">
        <v>0</v>
      </c>
      <c r="R3505" s="47">
        <v>0</v>
      </c>
      <c r="S3505" s="47">
        <v>500</v>
      </c>
      <c r="T3505" s="47">
        <v>500</v>
      </c>
      <c r="U3505" s="47">
        <v>500</v>
      </c>
      <c r="V3505" t="s">
        <v>71</v>
      </c>
      <c r="W3505" t="s">
        <v>72</v>
      </c>
      <c r="X3505"/>
      <c r="Y3505" t="s">
        <v>240</v>
      </c>
      <c r="Z3505" s="43" t="str">
        <f>Raw_data[[#This Row],[Month]]&amp;Raw_data[[#This Row],[Locations]]&amp;Raw_data[[#This Row],[Looker2]]</f>
        <v>45323Dallas Ft WorthRTC</v>
      </c>
      <c r="AA3505" s="44" t="str">
        <f>IFERROR(VLOOKUP(Raw_data[[#This Row],[Description]],'LU Table'!$A$1:$B$50,2,0),"")</f>
        <v>RTC</v>
      </c>
      <c r="AB3505" s="44" t="str">
        <f>TRIM(MID(Raw_data[[#This Row],[Location]],LEN("Positive Recovery- ")+1,LEN(Raw_data[[#This Row],[Location]])))</f>
        <v>Dallas Ft Worth</v>
      </c>
      <c r="AC3505" s="45">
        <f t="shared" si="55"/>
        <v>45323</v>
      </c>
      <c r="AD3505" s="44" t="str">
        <f>VLOOKUP(Raw_data[[#This Row],[Locations]]&amp;Raw_data[[#This Row],[Looker2]],Category!A:E,5,0)</f>
        <v>Company Owned</v>
      </c>
      <c r="AE3505" s="44" t="str">
        <f>Raw_data[[#This Row],[Locations]]&amp;Raw_data[[#This Row],[Looker2]]</f>
        <v>Dallas Ft WorthRTC</v>
      </c>
    </row>
    <row r="3506" spans="1:31">
      <c r="A3506" s="15">
        <v>45326</v>
      </c>
      <c r="B3506" s="15">
        <v>45323</v>
      </c>
      <c r="C3506" t="s">
        <v>9</v>
      </c>
      <c r="D3506">
        <v>210478</v>
      </c>
      <c r="E3506" t="s">
        <v>1227</v>
      </c>
      <c r="F3506" t="s">
        <v>266</v>
      </c>
      <c r="G3506" t="s">
        <v>347</v>
      </c>
      <c r="H3506" t="s">
        <v>155</v>
      </c>
      <c r="I3506" t="s">
        <v>232</v>
      </c>
      <c r="J3506" t="s">
        <v>88</v>
      </c>
      <c r="K3506" t="s">
        <v>16</v>
      </c>
      <c r="L3506" t="s">
        <v>130</v>
      </c>
      <c r="M3506">
        <v>1</v>
      </c>
      <c r="N3506" s="47">
        <v>700</v>
      </c>
      <c r="O3506" s="47">
        <v>0</v>
      </c>
      <c r="P3506" s="47">
        <v>0</v>
      </c>
      <c r="Q3506" s="47">
        <v>0</v>
      </c>
      <c r="R3506" s="47">
        <v>0</v>
      </c>
      <c r="S3506" s="47">
        <v>700</v>
      </c>
      <c r="T3506" s="47">
        <v>630</v>
      </c>
      <c r="U3506" s="47">
        <v>630</v>
      </c>
      <c r="V3506" t="s">
        <v>71</v>
      </c>
      <c r="W3506" t="s">
        <v>72</v>
      </c>
      <c r="X3506"/>
      <c r="Y3506" t="s">
        <v>240</v>
      </c>
      <c r="Z3506" s="43" t="str">
        <f>Raw_data[[#This Row],[Month]]&amp;Raw_data[[#This Row],[Locations]]&amp;Raw_data[[#This Row],[Looker2]]</f>
        <v>45323Garden OaksDetox</v>
      </c>
      <c r="AA3506" s="44" t="str">
        <f>IFERROR(VLOOKUP(Raw_data[[#This Row],[Description]],'LU Table'!$A$1:$B$50,2,0),"")</f>
        <v>Detox</v>
      </c>
      <c r="AB3506" s="44" t="str">
        <f>TRIM(MID(Raw_data[[#This Row],[Location]],LEN("Positive Recovery- ")+1,LEN(Raw_data[[#This Row],[Location]])))</f>
        <v>Garden Oaks</v>
      </c>
      <c r="AC3506" s="45">
        <f t="shared" si="55"/>
        <v>45323</v>
      </c>
      <c r="AD3506" s="44" t="str">
        <f>VLOOKUP(Raw_data[[#This Row],[Locations]]&amp;Raw_data[[#This Row],[Looker2]],Category!A:E,5,0)</f>
        <v>Company Owned</v>
      </c>
      <c r="AE3506" s="44" t="str">
        <f>Raw_data[[#This Row],[Locations]]&amp;Raw_data[[#This Row],[Looker2]]</f>
        <v>Garden OaksDetox</v>
      </c>
    </row>
    <row r="3507" spans="1:31">
      <c r="A3507" s="15">
        <v>45326</v>
      </c>
      <c r="B3507" s="15">
        <v>45323</v>
      </c>
      <c r="C3507" t="s">
        <v>9</v>
      </c>
      <c r="D3507">
        <v>210479</v>
      </c>
      <c r="E3507" t="s">
        <v>975</v>
      </c>
      <c r="F3507" t="s">
        <v>255</v>
      </c>
      <c r="G3507" t="s">
        <v>976</v>
      </c>
      <c r="H3507" t="s">
        <v>627</v>
      </c>
      <c r="I3507" t="s">
        <v>232</v>
      </c>
      <c r="J3507" t="s">
        <v>94</v>
      </c>
      <c r="K3507" t="s">
        <v>16</v>
      </c>
      <c r="L3507" t="s">
        <v>130</v>
      </c>
      <c r="M3507">
        <v>1</v>
      </c>
      <c r="N3507" s="47">
        <v>495</v>
      </c>
      <c r="O3507" s="47">
        <v>0</v>
      </c>
      <c r="P3507" s="47">
        <v>0</v>
      </c>
      <c r="Q3507" s="47">
        <v>0</v>
      </c>
      <c r="R3507" s="47">
        <v>0</v>
      </c>
      <c r="S3507" s="47">
        <v>495</v>
      </c>
      <c r="T3507" s="47">
        <v>445.5</v>
      </c>
      <c r="U3507" s="47">
        <v>445.5</v>
      </c>
      <c r="V3507" t="s">
        <v>71</v>
      </c>
      <c r="W3507" t="s">
        <v>72</v>
      </c>
      <c r="X3507"/>
      <c r="Y3507" t="s">
        <v>240</v>
      </c>
      <c r="Z3507" s="43" t="str">
        <f>Raw_data[[#This Row],[Month]]&amp;Raw_data[[#This Row],[Locations]]&amp;Raw_data[[#This Row],[Looker2]]</f>
        <v>45323Garden OaksRTC</v>
      </c>
      <c r="AA3507" s="44" t="str">
        <f>IFERROR(VLOOKUP(Raw_data[[#This Row],[Description]],'LU Table'!$A$1:$B$50,2,0),"")</f>
        <v>RTC</v>
      </c>
      <c r="AB3507" s="44" t="str">
        <f>TRIM(MID(Raw_data[[#This Row],[Location]],LEN("Positive Recovery- ")+1,LEN(Raw_data[[#This Row],[Location]])))</f>
        <v>Garden Oaks</v>
      </c>
      <c r="AC3507" s="45">
        <f t="shared" si="55"/>
        <v>45323</v>
      </c>
      <c r="AD3507" s="44" t="str">
        <f>VLOOKUP(Raw_data[[#This Row],[Locations]]&amp;Raw_data[[#This Row],[Looker2]],Category!A:E,5,0)</f>
        <v>Company Owned</v>
      </c>
      <c r="AE3507" s="44" t="str">
        <f>Raw_data[[#This Row],[Locations]]&amp;Raw_data[[#This Row],[Looker2]]</f>
        <v>Garden OaksRTC</v>
      </c>
    </row>
    <row r="3508" spans="1:31">
      <c r="A3508" s="15">
        <v>45326</v>
      </c>
      <c r="B3508" s="15">
        <v>45323</v>
      </c>
      <c r="C3508" t="s">
        <v>9</v>
      </c>
      <c r="D3508">
        <v>210480</v>
      </c>
      <c r="E3508" t="s">
        <v>1159</v>
      </c>
      <c r="F3508" t="s">
        <v>1160</v>
      </c>
      <c r="G3508" t="s">
        <v>1161</v>
      </c>
      <c r="H3508" t="s">
        <v>151</v>
      </c>
      <c r="I3508" t="s">
        <v>232</v>
      </c>
      <c r="J3508" t="s">
        <v>17</v>
      </c>
      <c r="K3508" t="s">
        <v>16</v>
      </c>
      <c r="L3508" t="s">
        <v>131</v>
      </c>
      <c r="M3508">
        <v>1</v>
      </c>
      <c r="N3508" s="47">
        <v>400</v>
      </c>
      <c r="O3508" s="47">
        <v>0</v>
      </c>
      <c r="P3508" s="47">
        <v>0</v>
      </c>
      <c r="Q3508" s="47">
        <v>0</v>
      </c>
      <c r="R3508" s="47">
        <v>0</v>
      </c>
      <c r="S3508" s="47">
        <v>400</v>
      </c>
      <c r="T3508" s="47">
        <v>400</v>
      </c>
      <c r="U3508" s="47">
        <v>400</v>
      </c>
      <c r="V3508" t="s">
        <v>71</v>
      </c>
      <c r="W3508" t="s">
        <v>72</v>
      </c>
      <c r="X3508"/>
      <c r="Y3508" t="s">
        <v>240</v>
      </c>
      <c r="Z3508" s="43" t="str">
        <f>Raw_data[[#This Row],[Month]]&amp;Raw_data[[#This Row],[Locations]]&amp;Raw_data[[#This Row],[Looker2]]</f>
        <v>45323Garden OaksRTC</v>
      </c>
      <c r="AA3508" s="44" t="str">
        <f>IFERROR(VLOOKUP(Raw_data[[#This Row],[Description]],'LU Table'!$A$1:$B$50,2,0),"")</f>
        <v>RTC</v>
      </c>
      <c r="AB3508" s="44" t="str">
        <f>TRIM(MID(Raw_data[[#This Row],[Location]],LEN("Positive Recovery- ")+1,LEN(Raw_data[[#This Row],[Location]])))</f>
        <v>Garden Oaks</v>
      </c>
      <c r="AC3508" s="45">
        <f t="shared" si="55"/>
        <v>45323</v>
      </c>
      <c r="AD3508" s="44" t="str">
        <f>VLOOKUP(Raw_data[[#This Row],[Locations]]&amp;Raw_data[[#This Row],[Looker2]],Category!A:E,5,0)</f>
        <v>Company Owned</v>
      </c>
      <c r="AE3508" s="44" t="str">
        <f>Raw_data[[#This Row],[Locations]]&amp;Raw_data[[#This Row],[Looker2]]</f>
        <v>Garden OaksRTC</v>
      </c>
    </row>
    <row r="3509" spans="1:31">
      <c r="A3509" s="15">
        <v>45326</v>
      </c>
      <c r="B3509" s="15">
        <v>45323</v>
      </c>
      <c r="C3509" t="s">
        <v>9</v>
      </c>
      <c r="D3509">
        <v>210481</v>
      </c>
      <c r="E3509" t="s">
        <v>1214</v>
      </c>
      <c r="F3509" t="s">
        <v>1215</v>
      </c>
      <c r="G3509" t="s">
        <v>1216</v>
      </c>
      <c r="H3509" t="s">
        <v>155</v>
      </c>
      <c r="I3509" t="s">
        <v>232</v>
      </c>
      <c r="J3509" t="s">
        <v>87</v>
      </c>
      <c r="K3509" t="s">
        <v>107</v>
      </c>
      <c r="L3509" t="s">
        <v>130</v>
      </c>
      <c r="M3509">
        <v>1</v>
      </c>
      <c r="N3509" s="47">
        <v>775</v>
      </c>
      <c r="O3509" s="47">
        <v>0</v>
      </c>
      <c r="P3509" s="47">
        <v>0</v>
      </c>
      <c r="Q3509" s="47">
        <v>0</v>
      </c>
      <c r="R3509" s="47">
        <v>0</v>
      </c>
      <c r="S3509" s="47">
        <v>775</v>
      </c>
      <c r="T3509" s="47">
        <v>697.5</v>
      </c>
      <c r="U3509" s="47">
        <v>697.5</v>
      </c>
      <c r="V3509" t="s">
        <v>71</v>
      </c>
      <c r="W3509" t="s">
        <v>72</v>
      </c>
      <c r="X3509"/>
      <c r="Y3509" t="s">
        <v>240</v>
      </c>
      <c r="Z3509" s="43" t="str">
        <f>Raw_data[[#This Row],[Month]]&amp;Raw_data[[#This Row],[Locations]]&amp;Raw_data[[#This Row],[Looker2]]</f>
        <v>45323Dallas Ft WorthDetox</v>
      </c>
      <c r="AA3509" s="44" t="str">
        <f>IFERROR(VLOOKUP(Raw_data[[#This Row],[Description]],'LU Table'!$A$1:$B$50,2,0),"")</f>
        <v>Detox</v>
      </c>
      <c r="AB3509" s="44" t="str">
        <f>TRIM(MID(Raw_data[[#This Row],[Location]],LEN("Positive Recovery- ")+1,LEN(Raw_data[[#This Row],[Location]])))</f>
        <v>Dallas Ft Worth</v>
      </c>
      <c r="AC3509" s="45">
        <f t="shared" si="55"/>
        <v>45323</v>
      </c>
      <c r="AD3509" s="44" t="str">
        <f>VLOOKUP(Raw_data[[#This Row],[Locations]]&amp;Raw_data[[#This Row],[Looker2]],Category!A:E,5,0)</f>
        <v>Company Owned</v>
      </c>
      <c r="AE3509" s="44" t="str">
        <f>Raw_data[[#This Row],[Locations]]&amp;Raw_data[[#This Row],[Looker2]]</f>
        <v>Dallas Ft WorthDetox</v>
      </c>
    </row>
    <row r="3510" spans="1:31">
      <c r="A3510" s="15">
        <v>45326</v>
      </c>
      <c r="B3510" s="15">
        <v>45323</v>
      </c>
      <c r="C3510" t="s">
        <v>9</v>
      </c>
      <c r="D3510">
        <v>210482</v>
      </c>
      <c r="E3510" t="s">
        <v>1174</v>
      </c>
      <c r="F3510" t="s">
        <v>287</v>
      </c>
      <c r="G3510" t="s">
        <v>1175</v>
      </c>
      <c r="H3510" t="s">
        <v>151</v>
      </c>
      <c r="I3510" t="s">
        <v>232</v>
      </c>
      <c r="J3510" t="s">
        <v>88</v>
      </c>
      <c r="K3510" t="s">
        <v>107</v>
      </c>
      <c r="L3510" t="s">
        <v>130</v>
      </c>
      <c r="M3510">
        <v>1</v>
      </c>
      <c r="N3510" s="47">
        <v>500</v>
      </c>
      <c r="O3510" s="47">
        <v>0</v>
      </c>
      <c r="P3510" s="47">
        <v>0</v>
      </c>
      <c r="Q3510" s="47">
        <v>0</v>
      </c>
      <c r="R3510" s="47">
        <v>0</v>
      </c>
      <c r="S3510" s="47">
        <v>500</v>
      </c>
      <c r="T3510" s="47">
        <v>450</v>
      </c>
      <c r="U3510" s="47">
        <v>450</v>
      </c>
      <c r="V3510" t="s">
        <v>71</v>
      </c>
      <c r="W3510" t="s">
        <v>72</v>
      </c>
      <c r="X3510"/>
      <c r="Y3510" t="s">
        <v>240</v>
      </c>
      <c r="Z3510" s="43" t="str">
        <f>Raw_data[[#This Row],[Month]]&amp;Raw_data[[#This Row],[Locations]]&amp;Raw_data[[#This Row],[Looker2]]</f>
        <v>45323Dallas Ft WorthRTC</v>
      </c>
      <c r="AA3510" s="44" t="str">
        <f>IFERROR(VLOOKUP(Raw_data[[#This Row],[Description]],'LU Table'!$A$1:$B$50,2,0),"")</f>
        <v>RTC</v>
      </c>
      <c r="AB3510" s="44" t="str">
        <f>TRIM(MID(Raw_data[[#This Row],[Location]],LEN("Positive Recovery- ")+1,LEN(Raw_data[[#This Row],[Location]])))</f>
        <v>Dallas Ft Worth</v>
      </c>
      <c r="AC3510" s="45">
        <f t="shared" si="55"/>
        <v>45323</v>
      </c>
      <c r="AD3510" s="44" t="str">
        <f>VLOOKUP(Raw_data[[#This Row],[Locations]]&amp;Raw_data[[#This Row],[Looker2]],Category!A:E,5,0)</f>
        <v>Company Owned</v>
      </c>
      <c r="AE3510" s="44" t="str">
        <f>Raw_data[[#This Row],[Locations]]&amp;Raw_data[[#This Row],[Looker2]]</f>
        <v>Dallas Ft WorthRTC</v>
      </c>
    </row>
    <row r="3511" spans="1:31">
      <c r="A3511" s="15">
        <v>45326</v>
      </c>
      <c r="B3511" s="15">
        <v>45323</v>
      </c>
      <c r="C3511" t="s">
        <v>9</v>
      </c>
      <c r="D3511">
        <v>210483</v>
      </c>
      <c r="E3511" t="s">
        <v>116</v>
      </c>
      <c r="F3511" t="s">
        <v>272</v>
      </c>
      <c r="G3511" t="s">
        <v>273</v>
      </c>
      <c r="H3511" t="s">
        <v>164</v>
      </c>
      <c r="I3511" t="s">
        <v>232</v>
      </c>
      <c r="J3511" t="s">
        <v>89</v>
      </c>
      <c r="K3511" t="s">
        <v>16</v>
      </c>
      <c r="L3511" t="s">
        <v>131</v>
      </c>
      <c r="M3511">
        <v>1</v>
      </c>
      <c r="N3511" s="47">
        <v>365</v>
      </c>
      <c r="O3511" s="47">
        <v>0</v>
      </c>
      <c r="P3511" s="47">
        <v>0</v>
      </c>
      <c r="Q3511" s="47">
        <v>0</v>
      </c>
      <c r="R3511" s="47">
        <v>0</v>
      </c>
      <c r="S3511" s="47">
        <v>365</v>
      </c>
      <c r="T3511" s="47">
        <v>328.5</v>
      </c>
      <c r="U3511" s="47">
        <v>328.5</v>
      </c>
      <c r="V3511" t="s">
        <v>71</v>
      </c>
      <c r="W3511" t="s">
        <v>72</v>
      </c>
      <c r="X3511"/>
      <c r="Y3511" t="s">
        <v>240</v>
      </c>
      <c r="Z3511" s="43" t="str">
        <f>Raw_data[[#This Row],[Month]]&amp;Raw_data[[#This Row],[Locations]]&amp;Raw_data[[#This Row],[Looker2]]</f>
        <v>45323Garden OaksRTC</v>
      </c>
      <c r="AA3511" s="44" t="str">
        <f>IFERROR(VLOOKUP(Raw_data[[#This Row],[Description]],'LU Table'!$A$1:$B$50,2,0),"")</f>
        <v>RTC</v>
      </c>
      <c r="AB3511" s="44" t="str">
        <f>TRIM(MID(Raw_data[[#This Row],[Location]],LEN("Positive Recovery- ")+1,LEN(Raw_data[[#This Row],[Location]])))</f>
        <v>Garden Oaks</v>
      </c>
      <c r="AC3511" s="45">
        <f t="shared" si="55"/>
        <v>45323</v>
      </c>
      <c r="AD3511" s="44" t="str">
        <f>VLOOKUP(Raw_data[[#This Row],[Locations]]&amp;Raw_data[[#This Row],[Looker2]],Category!A:E,5,0)</f>
        <v>Company Owned</v>
      </c>
      <c r="AE3511" s="44" t="str">
        <f>Raw_data[[#This Row],[Locations]]&amp;Raw_data[[#This Row],[Looker2]]</f>
        <v>Garden OaksRTC</v>
      </c>
    </row>
    <row r="3512" spans="1:31">
      <c r="A3512" s="15">
        <v>45326</v>
      </c>
      <c r="B3512" s="15">
        <v>45323</v>
      </c>
      <c r="C3512" t="s">
        <v>9</v>
      </c>
      <c r="D3512">
        <v>210484</v>
      </c>
      <c r="E3512" t="s">
        <v>1096</v>
      </c>
      <c r="F3512" t="s">
        <v>282</v>
      </c>
      <c r="G3512" t="s">
        <v>1097</v>
      </c>
      <c r="H3512" t="s">
        <v>627</v>
      </c>
      <c r="I3512" t="s">
        <v>232</v>
      </c>
      <c r="J3512" t="s">
        <v>94</v>
      </c>
      <c r="K3512" t="s">
        <v>16</v>
      </c>
      <c r="L3512" t="s">
        <v>130</v>
      </c>
      <c r="M3512">
        <v>1</v>
      </c>
      <c r="N3512" s="47">
        <v>495</v>
      </c>
      <c r="O3512" s="47">
        <v>0</v>
      </c>
      <c r="P3512" s="47">
        <v>0</v>
      </c>
      <c r="Q3512" s="47">
        <v>0</v>
      </c>
      <c r="R3512" s="47">
        <v>0</v>
      </c>
      <c r="S3512" s="47">
        <v>495</v>
      </c>
      <c r="T3512" s="47">
        <v>445.5</v>
      </c>
      <c r="U3512" s="47">
        <v>445.5</v>
      </c>
      <c r="V3512" t="s">
        <v>71</v>
      </c>
      <c r="W3512" t="s">
        <v>72</v>
      </c>
      <c r="X3512"/>
      <c r="Y3512" t="s">
        <v>240</v>
      </c>
      <c r="Z3512" s="43" t="str">
        <f>Raw_data[[#This Row],[Month]]&amp;Raw_data[[#This Row],[Locations]]&amp;Raw_data[[#This Row],[Looker2]]</f>
        <v>45323Garden OaksRTC</v>
      </c>
      <c r="AA3512" s="44" t="str">
        <f>IFERROR(VLOOKUP(Raw_data[[#This Row],[Description]],'LU Table'!$A$1:$B$50,2,0),"")</f>
        <v>RTC</v>
      </c>
      <c r="AB3512" s="44" t="str">
        <f>TRIM(MID(Raw_data[[#This Row],[Location]],LEN("Positive Recovery- ")+1,LEN(Raw_data[[#This Row],[Location]])))</f>
        <v>Garden Oaks</v>
      </c>
      <c r="AC3512" s="45">
        <f t="shared" si="55"/>
        <v>45323</v>
      </c>
      <c r="AD3512" s="44" t="str">
        <f>VLOOKUP(Raw_data[[#This Row],[Locations]]&amp;Raw_data[[#This Row],[Looker2]],Category!A:E,5,0)</f>
        <v>Company Owned</v>
      </c>
      <c r="AE3512" s="44" t="str">
        <f>Raw_data[[#This Row],[Locations]]&amp;Raw_data[[#This Row],[Looker2]]</f>
        <v>Garden OaksRTC</v>
      </c>
    </row>
    <row r="3513" spans="1:31">
      <c r="A3513" s="15">
        <v>45326</v>
      </c>
      <c r="B3513" s="15">
        <v>45323</v>
      </c>
      <c r="C3513" t="s">
        <v>9</v>
      </c>
      <c r="D3513">
        <v>210485</v>
      </c>
      <c r="E3513" t="s">
        <v>1076</v>
      </c>
      <c r="F3513" t="s">
        <v>1077</v>
      </c>
      <c r="G3513" t="s">
        <v>1078</v>
      </c>
      <c r="H3513" t="s">
        <v>151</v>
      </c>
      <c r="I3513" t="s">
        <v>232</v>
      </c>
      <c r="J3513" t="s">
        <v>89</v>
      </c>
      <c r="K3513" t="s">
        <v>16</v>
      </c>
      <c r="L3513" t="s">
        <v>131</v>
      </c>
      <c r="M3513">
        <v>1</v>
      </c>
      <c r="N3513" s="47">
        <v>425</v>
      </c>
      <c r="O3513" s="47">
        <v>0</v>
      </c>
      <c r="P3513" s="47">
        <v>0</v>
      </c>
      <c r="Q3513" s="47">
        <v>0</v>
      </c>
      <c r="R3513" s="47">
        <v>0</v>
      </c>
      <c r="S3513" s="47">
        <v>425</v>
      </c>
      <c r="T3513" s="47">
        <v>382.5</v>
      </c>
      <c r="U3513" s="47">
        <v>382.5</v>
      </c>
      <c r="V3513" t="s">
        <v>71</v>
      </c>
      <c r="W3513" t="s">
        <v>72</v>
      </c>
      <c r="X3513"/>
      <c r="Y3513" t="s">
        <v>240</v>
      </c>
      <c r="Z3513" s="43" t="str">
        <f>Raw_data[[#This Row],[Month]]&amp;Raw_data[[#This Row],[Locations]]&amp;Raw_data[[#This Row],[Looker2]]</f>
        <v>45323Garden OaksRTC</v>
      </c>
      <c r="AA3513" s="44" t="str">
        <f>IFERROR(VLOOKUP(Raw_data[[#This Row],[Description]],'LU Table'!$A$1:$B$50,2,0),"")</f>
        <v>RTC</v>
      </c>
      <c r="AB3513" s="44" t="str">
        <f>TRIM(MID(Raw_data[[#This Row],[Location]],LEN("Positive Recovery- ")+1,LEN(Raw_data[[#This Row],[Location]])))</f>
        <v>Garden Oaks</v>
      </c>
      <c r="AC3513" s="45">
        <f t="shared" si="55"/>
        <v>45323</v>
      </c>
      <c r="AD3513" s="44" t="str">
        <f>VLOOKUP(Raw_data[[#This Row],[Locations]]&amp;Raw_data[[#This Row],[Looker2]],Category!A:E,5,0)</f>
        <v>Company Owned</v>
      </c>
      <c r="AE3513" s="44" t="str">
        <f>Raw_data[[#This Row],[Locations]]&amp;Raw_data[[#This Row],[Looker2]]</f>
        <v>Garden OaksRTC</v>
      </c>
    </row>
    <row r="3514" spans="1:31">
      <c r="A3514" s="15">
        <v>45326</v>
      </c>
      <c r="B3514" s="15">
        <v>45323</v>
      </c>
      <c r="C3514" t="s">
        <v>9</v>
      </c>
      <c r="D3514">
        <v>210486</v>
      </c>
      <c r="E3514" t="s">
        <v>691</v>
      </c>
      <c r="F3514" t="s">
        <v>314</v>
      </c>
      <c r="G3514" t="s">
        <v>692</v>
      </c>
      <c r="H3514" t="s">
        <v>627</v>
      </c>
      <c r="I3514" t="s">
        <v>232</v>
      </c>
      <c r="J3514" t="s">
        <v>94</v>
      </c>
      <c r="K3514" t="s">
        <v>107</v>
      </c>
      <c r="L3514" t="s">
        <v>130</v>
      </c>
      <c r="M3514">
        <v>1</v>
      </c>
      <c r="N3514" s="47">
        <v>495</v>
      </c>
      <c r="O3514" s="47">
        <v>0</v>
      </c>
      <c r="P3514" s="47">
        <v>0</v>
      </c>
      <c r="Q3514" s="47">
        <v>0</v>
      </c>
      <c r="R3514" s="47">
        <v>0</v>
      </c>
      <c r="S3514" s="47">
        <v>495</v>
      </c>
      <c r="T3514" s="47">
        <v>445.5</v>
      </c>
      <c r="U3514" s="47">
        <v>445.5</v>
      </c>
      <c r="V3514" t="s">
        <v>71</v>
      </c>
      <c r="W3514" t="s">
        <v>72</v>
      </c>
      <c r="X3514"/>
      <c r="Y3514" t="s">
        <v>240</v>
      </c>
      <c r="Z3514" s="43" t="str">
        <f>Raw_data[[#This Row],[Month]]&amp;Raw_data[[#This Row],[Locations]]&amp;Raw_data[[#This Row],[Looker2]]</f>
        <v>45323Dallas Ft WorthRTC</v>
      </c>
      <c r="AA3514" s="44" t="str">
        <f>IFERROR(VLOOKUP(Raw_data[[#This Row],[Description]],'LU Table'!$A$1:$B$50,2,0),"")</f>
        <v>RTC</v>
      </c>
      <c r="AB3514" s="44" t="str">
        <f>TRIM(MID(Raw_data[[#This Row],[Location]],LEN("Positive Recovery- ")+1,LEN(Raw_data[[#This Row],[Location]])))</f>
        <v>Dallas Ft Worth</v>
      </c>
      <c r="AC3514" s="45">
        <f t="shared" si="55"/>
        <v>45323</v>
      </c>
      <c r="AD3514" s="44" t="str">
        <f>VLOOKUP(Raw_data[[#This Row],[Locations]]&amp;Raw_data[[#This Row],[Looker2]],Category!A:E,5,0)</f>
        <v>Company Owned</v>
      </c>
      <c r="AE3514" s="44" t="str">
        <f>Raw_data[[#This Row],[Locations]]&amp;Raw_data[[#This Row],[Looker2]]</f>
        <v>Dallas Ft WorthRTC</v>
      </c>
    </row>
    <row r="3515" spans="1:31">
      <c r="A3515" s="15">
        <v>45326</v>
      </c>
      <c r="B3515" s="15">
        <v>45323</v>
      </c>
      <c r="C3515" t="s">
        <v>9</v>
      </c>
      <c r="D3515">
        <v>210487</v>
      </c>
      <c r="E3515" t="s">
        <v>1118</v>
      </c>
      <c r="F3515" t="s">
        <v>351</v>
      </c>
      <c r="G3515" t="s">
        <v>1119</v>
      </c>
      <c r="H3515" t="s">
        <v>164</v>
      </c>
      <c r="I3515" t="s">
        <v>232</v>
      </c>
      <c r="J3515" t="s">
        <v>88</v>
      </c>
      <c r="K3515" t="s">
        <v>16</v>
      </c>
      <c r="L3515" t="s">
        <v>130</v>
      </c>
      <c r="M3515">
        <v>1</v>
      </c>
      <c r="N3515" s="47">
        <v>400</v>
      </c>
      <c r="O3515" s="47">
        <v>0</v>
      </c>
      <c r="P3515" s="47">
        <v>0</v>
      </c>
      <c r="Q3515" s="47">
        <v>0</v>
      </c>
      <c r="R3515" s="47">
        <v>0</v>
      </c>
      <c r="S3515" s="47">
        <v>400</v>
      </c>
      <c r="T3515" s="47">
        <v>360</v>
      </c>
      <c r="U3515" s="47">
        <v>360</v>
      </c>
      <c r="V3515" t="s">
        <v>71</v>
      </c>
      <c r="W3515" t="s">
        <v>72</v>
      </c>
      <c r="X3515"/>
      <c r="Y3515" t="s">
        <v>240</v>
      </c>
      <c r="Z3515" s="43" t="str">
        <f>Raw_data[[#This Row],[Month]]&amp;Raw_data[[#This Row],[Locations]]&amp;Raw_data[[#This Row],[Looker2]]</f>
        <v>45323Garden OaksRTC</v>
      </c>
      <c r="AA3515" s="44" t="str">
        <f>IFERROR(VLOOKUP(Raw_data[[#This Row],[Description]],'LU Table'!$A$1:$B$50,2,0),"")</f>
        <v>RTC</v>
      </c>
      <c r="AB3515" s="44" t="str">
        <f>TRIM(MID(Raw_data[[#This Row],[Location]],LEN("Positive Recovery- ")+1,LEN(Raw_data[[#This Row],[Location]])))</f>
        <v>Garden Oaks</v>
      </c>
      <c r="AC3515" s="45">
        <f t="shared" si="55"/>
        <v>45323</v>
      </c>
      <c r="AD3515" s="44" t="str">
        <f>VLOOKUP(Raw_data[[#This Row],[Locations]]&amp;Raw_data[[#This Row],[Looker2]],Category!A:E,5,0)</f>
        <v>Company Owned</v>
      </c>
      <c r="AE3515" s="44" t="str">
        <f>Raw_data[[#This Row],[Locations]]&amp;Raw_data[[#This Row],[Looker2]]</f>
        <v>Garden OaksRTC</v>
      </c>
    </row>
    <row r="3516" spans="1:31">
      <c r="A3516" s="15">
        <v>45326</v>
      </c>
      <c r="B3516" s="15">
        <v>45323</v>
      </c>
      <c r="C3516" t="s">
        <v>9</v>
      </c>
      <c r="D3516">
        <v>210488</v>
      </c>
      <c r="E3516" t="s">
        <v>997</v>
      </c>
      <c r="F3516" t="s">
        <v>351</v>
      </c>
      <c r="G3516" t="s">
        <v>408</v>
      </c>
      <c r="H3516" t="s">
        <v>151</v>
      </c>
      <c r="I3516" t="s">
        <v>232</v>
      </c>
      <c r="J3516" t="s">
        <v>806</v>
      </c>
      <c r="K3516" t="s">
        <v>107</v>
      </c>
      <c r="L3516" t="s">
        <v>130</v>
      </c>
      <c r="M3516">
        <v>1</v>
      </c>
      <c r="N3516" s="47">
        <v>470</v>
      </c>
      <c r="O3516" s="47">
        <v>0</v>
      </c>
      <c r="P3516" s="47">
        <v>0</v>
      </c>
      <c r="Q3516" s="47">
        <v>0</v>
      </c>
      <c r="R3516" s="47">
        <v>0</v>
      </c>
      <c r="S3516" s="47">
        <v>470</v>
      </c>
      <c r="T3516" s="47">
        <v>423</v>
      </c>
      <c r="U3516" s="47">
        <v>423</v>
      </c>
      <c r="V3516" t="s">
        <v>71</v>
      </c>
      <c r="W3516" t="s">
        <v>72</v>
      </c>
      <c r="X3516"/>
      <c r="Y3516" t="s">
        <v>240</v>
      </c>
      <c r="Z3516" s="43" t="str">
        <f>Raw_data[[#This Row],[Month]]&amp;Raw_data[[#This Row],[Locations]]&amp;Raw_data[[#This Row],[Looker2]]</f>
        <v>45323Dallas Ft WorthRTC</v>
      </c>
      <c r="AA3516" s="44" t="str">
        <f>IFERROR(VLOOKUP(Raw_data[[#This Row],[Description]],'LU Table'!$A$1:$B$50,2,0),"")</f>
        <v>RTC</v>
      </c>
      <c r="AB3516" s="44" t="str">
        <f>TRIM(MID(Raw_data[[#This Row],[Location]],LEN("Positive Recovery- ")+1,LEN(Raw_data[[#This Row],[Location]])))</f>
        <v>Dallas Ft Worth</v>
      </c>
      <c r="AC3516" s="45">
        <f t="shared" si="55"/>
        <v>45323</v>
      </c>
      <c r="AD3516" s="44" t="str">
        <f>VLOOKUP(Raw_data[[#This Row],[Locations]]&amp;Raw_data[[#This Row],[Looker2]],Category!A:E,5,0)</f>
        <v>Company Owned</v>
      </c>
      <c r="AE3516" s="44" t="str">
        <f>Raw_data[[#This Row],[Locations]]&amp;Raw_data[[#This Row],[Looker2]]</f>
        <v>Dallas Ft WorthRTC</v>
      </c>
    </row>
    <row r="3517" spans="1:31">
      <c r="A3517" s="15">
        <v>45326</v>
      </c>
      <c r="B3517" s="15">
        <v>45323</v>
      </c>
      <c r="C3517" t="s">
        <v>9</v>
      </c>
      <c r="D3517">
        <v>210490</v>
      </c>
      <c r="E3517" t="s">
        <v>1079</v>
      </c>
      <c r="F3517" t="s">
        <v>1080</v>
      </c>
      <c r="G3517" t="s">
        <v>1081</v>
      </c>
      <c r="H3517" t="s">
        <v>154</v>
      </c>
      <c r="I3517" t="s">
        <v>232</v>
      </c>
      <c r="J3517" t="s">
        <v>93</v>
      </c>
      <c r="K3517" t="s">
        <v>107</v>
      </c>
      <c r="L3517" t="s">
        <v>131</v>
      </c>
      <c r="M3517">
        <v>1</v>
      </c>
      <c r="N3517" s="47">
        <v>530</v>
      </c>
      <c r="O3517" s="47">
        <v>0</v>
      </c>
      <c r="P3517" s="47">
        <v>0</v>
      </c>
      <c r="Q3517" s="47">
        <v>0</v>
      </c>
      <c r="R3517" s="47">
        <v>0</v>
      </c>
      <c r="S3517" s="47">
        <v>530</v>
      </c>
      <c r="T3517" s="47">
        <v>477</v>
      </c>
      <c r="U3517" s="47">
        <v>477</v>
      </c>
      <c r="V3517" t="s">
        <v>71</v>
      </c>
      <c r="W3517" t="s">
        <v>72</v>
      </c>
      <c r="X3517"/>
      <c r="Y3517" t="s">
        <v>240</v>
      </c>
      <c r="Z3517" s="43" t="str">
        <f>Raw_data[[#This Row],[Month]]&amp;Raw_data[[#This Row],[Locations]]&amp;Raw_data[[#This Row],[Looker2]]</f>
        <v>45323Dallas Ft WorthRTC</v>
      </c>
      <c r="AA3517" s="44" t="str">
        <f>IFERROR(VLOOKUP(Raw_data[[#This Row],[Description]],'LU Table'!$A$1:$B$50,2,0),"")</f>
        <v>RTC</v>
      </c>
      <c r="AB3517" s="44" t="str">
        <f>TRIM(MID(Raw_data[[#This Row],[Location]],LEN("Positive Recovery- ")+1,LEN(Raw_data[[#This Row],[Location]])))</f>
        <v>Dallas Ft Worth</v>
      </c>
      <c r="AC3517" s="45">
        <f t="shared" si="55"/>
        <v>45323</v>
      </c>
      <c r="AD3517" s="44" t="str">
        <f>VLOOKUP(Raw_data[[#This Row],[Locations]]&amp;Raw_data[[#This Row],[Looker2]],Category!A:E,5,0)</f>
        <v>Company Owned</v>
      </c>
      <c r="AE3517" s="44" t="str">
        <f>Raw_data[[#This Row],[Locations]]&amp;Raw_data[[#This Row],[Looker2]]</f>
        <v>Dallas Ft WorthRTC</v>
      </c>
    </row>
    <row r="3518" spans="1:31">
      <c r="A3518" s="15">
        <v>45326</v>
      </c>
      <c r="B3518" s="15">
        <v>45323</v>
      </c>
      <c r="C3518" t="s">
        <v>9</v>
      </c>
      <c r="D3518">
        <v>210491</v>
      </c>
      <c r="E3518" t="s">
        <v>695</v>
      </c>
      <c r="F3518" t="s">
        <v>1120</v>
      </c>
      <c r="G3518" t="s">
        <v>696</v>
      </c>
      <c r="H3518" t="s">
        <v>151</v>
      </c>
      <c r="I3518" t="s">
        <v>232</v>
      </c>
      <c r="J3518" t="s">
        <v>87</v>
      </c>
      <c r="K3518" t="s">
        <v>57</v>
      </c>
      <c r="L3518" t="s">
        <v>130</v>
      </c>
      <c r="M3518">
        <v>1</v>
      </c>
      <c r="N3518" s="47">
        <v>470</v>
      </c>
      <c r="O3518" s="47">
        <v>0</v>
      </c>
      <c r="P3518" s="47">
        <v>0</v>
      </c>
      <c r="Q3518" s="47">
        <v>0</v>
      </c>
      <c r="R3518" s="47">
        <v>0</v>
      </c>
      <c r="S3518" s="47">
        <v>470</v>
      </c>
      <c r="T3518" s="47">
        <v>423</v>
      </c>
      <c r="U3518" s="47">
        <v>423</v>
      </c>
      <c r="V3518" t="s">
        <v>71</v>
      </c>
      <c r="W3518" t="s">
        <v>72</v>
      </c>
      <c r="X3518"/>
      <c r="Y3518" t="s">
        <v>240</v>
      </c>
      <c r="Z3518" s="43" t="str">
        <f>Raw_data[[#This Row],[Month]]&amp;Raw_data[[#This Row],[Locations]]&amp;Raw_data[[#This Row],[Looker2]]</f>
        <v>45323Hill CountryRTC</v>
      </c>
      <c r="AA3518" s="44" t="str">
        <f>IFERROR(VLOOKUP(Raw_data[[#This Row],[Description]],'LU Table'!$A$1:$B$50,2,0),"")</f>
        <v>RTC</v>
      </c>
      <c r="AB3518" s="44" t="str">
        <f>TRIM(MID(Raw_data[[#This Row],[Location]],LEN("Positive Recovery- ")+1,LEN(Raw_data[[#This Row],[Location]])))</f>
        <v>Hill Country</v>
      </c>
      <c r="AC3518" s="45">
        <f t="shared" si="55"/>
        <v>45323</v>
      </c>
      <c r="AD3518" s="44" t="str">
        <f>VLOOKUP(Raw_data[[#This Row],[Locations]]&amp;Raw_data[[#This Row],[Looker2]],Category!A:E,5,0)</f>
        <v>Company Owned</v>
      </c>
      <c r="AE3518" s="44" t="str">
        <f>Raw_data[[#This Row],[Locations]]&amp;Raw_data[[#This Row],[Looker2]]</f>
        <v>Hill CountryRTC</v>
      </c>
    </row>
    <row r="3519" spans="1:31">
      <c r="A3519" s="15">
        <v>45326</v>
      </c>
      <c r="B3519" s="15">
        <v>45323</v>
      </c>
      <c r="C3519" t="s">
        <v>9</v>
      </c>
      <c r="D3519">
        <v>210492</v>
      </c>
      <c r="E3519" t="s">
        <v>1006</v>
      </c>
      <c r="F3519" t="s">
        <v>362</v>
      </c>
      <c r="G3519" t="s">
        <v>728</v>
      </c>
      <c r="H3519" t="s">
        <v>151</v>
      </c>
      <c r="I3519" t="s">
        <v>232</v>
      </c>
      <c r="J3519" t="s">
        <v>87</v>
      </c>
      <c r="K3519" t="s">
        <v>57</v>
      </c>
      <c r="L3519" t="s">
        <v>131</v>
      </c>
      <c r="M3519">
        <v>1</v>
      </c>
      <c r="N3519" s="47">
        <v>470</v>
      </c>
      <c r="O3519" s="47">
        <v>0</v>
      </c>
      <c r="P3519" s="47">
        <v>0</v>
      </c>
      <c r="Q3519" s="47">
        <v>0</v>
      </c>
      <c r="R3519" s="47">
        <v>0</v>
      </c>
      <c r="S3519" s="47">
        <v>470</v>
      </c>
      <c r="T3519" s="47">
        <v>423</v>
      </c>
      <c r="U3519" s="47">
        <v>423</v>
      </c>
      <c r="V3519" t="s">
        <v>71</v>
      </c>
      <c r="W3519" t="s">
        <v>72</v>
      </c>
      <c r="X3519"/>
      <c r="Y3519" t="s">
        <v>240</v>
      </c>
      <c r="Z3519" s="43" t="str">
        <f>Raw_data[[#This Row],[Month]]&amp;Raw_data[[#This Row],[Locations]]&amp;Raw_data[[#This Row],[Looker2]]</f>
        <v>45323Hill CountryRTC</v>
      </c>
      <c r="AA3519" s="44" t="str">
        <f>IFERROR(VLOOKUP(Raw_data[[#This Row],[Description]],'LU Table'!$A$1:$B$50,2,0),"")</f>
        <v>RTC</v>
      </c>
      <c r="AB3519" s="44" t="str">
        <f>TRIM(MID(Raw_data[[#This Row],[Location]],LEN("Positive Recovery- ")+1,LEN(Raw_data[[#This Row],[Location]])))</f>
        <v>Hill Country</v>
      </c>
      <c r="AC3519" s="45">
        <f t="shared" si="55"/>
        <v>45323</v>
      </c>
      <c r="AD3519" s="44" t="str">
        <f>VLOOKUP(Raw_data[[#This Row],[Locations]]&amp;Raw_data[[#This Row],[Looker2]],Category!A:E,5,0)</f>
        <v>Company Owned</v>
      </c>
      <c r="AE3519" s="44" t="str">
        <f>Raw_data[[#This Row],[Locations]]&amp;Raw_data[[#This Row],[Looker2]]</f>
        <v>Hill CountryRTC</v>
      </c>
    </row>
    <row r="3520" spans="1:31">
      <c r="A3520" s="15">
        <v>45326</v>
      </c>
      <c r="B3520" s="15">
        <v>45323</v>
      </c>
      <c r="C3520" t="s">
        <v>9</v>
      </c>
      <c r="D3520">
        <v>210493</v>
      </c>
      <c r="E3520" t="s">
        <v>1123</v>
      </c>
      <c r="F3520" t="s">
        <v>1124</v>
      </c>
      <c r="G3520" t="s">
        <v>632</v>
      </c>
      <c r="H3520" t="s">
        <v>151</v>
      </c>
      <c r="I3520" t="s">
        <v>232</v>
      </c>
      <c r="J3520" t="s">
        <v>17</v>
      </c>
      <c r="K3520" t="s">
        <v>16</v>
      </c>
      <c r="L3520" t="s">
        <v>131</v>
      </c>
      <c r="M3520">
        <v>1</v>
      </c>
      <c r="N3520" s="47">
        <v>400</v>
      </c>
      <c r="O3520" s="47">
        <v>0</v>
      </c>
      <c r="P3520" s="47">
        <v>0</v>
      </c>
      <c r="Q3520" s="47">
        <v>0</v>
      </c>
      <c r="R3520" s="47">
        <v>0</v>
      </c>
      <c r="S3520" s="47">
        <v>0</v>
      </c>
      <c r="T3520" s="47">
        <v>400</v>
      </c>
      <c r="U3520" s="47">
        <v>0</v>
      </c>
      <c r="V3520" t="s">
        <v>71</v>
      </c>
      <c r="W3520" t="s">
        <v>72</v>
      </c>
      <c r="X3520"/>
      <c r="Y3520" t="s">
        <v>240</v>
      </c>
      <c r="Z3520" s="43" t="str">
        <f>Raw_data[[#This Row],[Month]]&amp;Raw_data[[#This Row],[Locations]]&amp;Raw_data[[#This Row],[Looker2]]</f>
        <v>45323Garden OaksRTC</v>
      </c>
      <c r="AA3520" s="44" t="str">
        <f>IFERROR(VLOOKUP(Raw_data[[#This Row],[Description]],'LU Table'!$A$1:$B$50,2,0),"")</f>
        <v>RTC</v>
      </c>
      <c r="AB3520" s="44" t="str">
        <f>TRIM(MID(Raw_data[[#This Row],[Location]],LEN("Positive Recovery- ")+1,LEN(Raw_data[[#This Row],[Location]])))</f>
        <v>Garden Oaks</v>
      </c>
      <c r="AC3520" s="45">
        <f t="shared" si="55"/>
        <v>45323</v>
      </c>
      <c r="AD3520" s="44" t="str">
        <f>VLOOKUP(Raw_data[[#This Row],[Locations]]&amp;Raw_data[[#This Row],[Looker2]],Category!A:E,5,0)</f>
        <v>Company Owned</v>
      </c>
      <c r="AE3520" s="44" t="str">
        <f>Raw_data[[#This Row],[Locations]]&amp;Raw_data[[#This Row],[Looker2]]</f>
        <v>Garden OaksRTC</v>
      </c>
    </row>
    <row r="3521" spans="1:31">
      <c r="A3521" s="15">
        <v>45326</v>
      </c>
      <c r="B3521" s="15">
        <v>45323</v>
      </c>
      <c r="C3521" t="s">
        <v>9</v>
      </c>
      <c r="D3521">
        <v>210495</v>
      </c>
      <c r="E3521" t="s">
        <v>712</v>
      </c>
      <c r="F3521" t="s">
        <v>713</v>
      </c>
      <c r="G3521" t="s">
        <v>353</v>
      </c>
      <c r="H3521" t="s">
        <v>154</v>
      </c>
      <c r="I3521" t="s">
        <v>232</v>
      </c>
      <c r="J3521" t="s">
        <v>93</v>
      </c>
      <c r="K3521" t="s">
        <v>107</v>
      </c>
      <c r="L3521" t="s">
        <v>130</v>
      </c>
      <c r="M3521">
        <v>1</v>
      </c>
      <c r="N3521" s="47">
        <v>530</v>
      </c>
      <c r="O3521" s="47">
        <v>0</v>
      </c>
      <c r="P3521" s="47">
        <v>0</v>
      </c>
      <c r="Q3521" s="47">
        <v>0</v>
      </c>
      <c r="R3521" s="47">
        <v>0</v>
      </c>
      <c r="S3521" s="47">
        <v>530</v>
      </c>
      <c r="T3521" s="47">
        <v>477</v>
      </c>
      <c r="U3521" s="47">
        <v>477</v>
      </c>
      <c r="V3521" t="s">
        <v>71</v>
      </c>
      <c r="W3521" t="s">
        <v>72</v>
      </c>
      <c r="X3521"/>
      <c r="Y3521" t="s">
        <v>240</v>
      </c>
      <c r="Z3521" s="43" t="str">
        <f>Raw_data[[#This Row],[Month]]&amp;Raw_data[[#This Row],[Locations]]&amp;Raw_data[[#This Row],[Looker2]]</f>
        <v>45323Dallas Ft WorthRTC</v>
      </c>
      <c r="AA3521" s="44" t="str">
        <f>IFERROR(VLOOKUP(Raw_data[[#This Row],[Description]],'LU Table'!$A$1:$B$50,2,0),"")</f>
        <v>RTC</v>
      </c>
      <c r="AB3521" s="44" t="str">
        <f>TRIM(MID(Raw_data[[#This Row],[Location]],LEN("Positive Recovery- ")+1,LEN(Raw_data[[#This Row],[Location]])))</f>
        <v>Dallas Ft Worth</v>
      </c>
      <c r="AC3521" s="45">
        <f t="shared" si="55"/>
        <v>45323</v>
      </c>
      <c r="AD3521" s="44" t="str">
        <f>VLOOKUP(Raw_data[[#This Row],[Locations]]&amp;Raw_data[[#This Row],[Looker2]],Category!A:E,5,0)</f>
        <v>Company Owned</v>
      </c>
      <c r="AE3521" s="44" t="str">
        <f>Raw_data[[#This Row],[Locations]]&amp;Raw_data[[#This Row],[Looker2]]</f>
        <v>Dallas Ft WorthRTC</v>
      </c>
    </row>
    <row r="3522" spans="1:31">
      <c r="A3522" s="15">
        <v>45326</v>
      </c>
      <c r="B3522" s="15">
        <v>45323</v>
      </c>
      <c r="C3522" t="s">
        <v>9</v>
      </c>
      <c r="D3522">
        <v>210496</v>
      </c>
      <c r="E3522" t="s">
        <v>759</v>
      </c>
      <c r="F3522" t="s">
        <v>760</v>
      </c>
      <c r="G3522" t="s">
        <v>761</v>
      </c>
      <c r="H3522" t="s">
        <v>164</v>
      </c>
      <c r="I3522" t="s">
        <v>232</v>
      </c>
      <c r="J3522" t="s">
        <v>931</v>
      </c>
      <c r="K3522" t="s">
        <v>107</v>
      </c>
      <c r="L3522" t="s">
        <v>130</v>
      </c>
      <c r="M3522">
        <v>1</v>
      </c>
      <c r="N3522" s="47">
        <v>435</v>
      </c>
      <c r="O3522" s="47">
        <v>0</v>
      </c>
      <c r="P3522" s="47">
        <v>0</v>
      </c>
      <c r="Q3522" s="47">
        <v>0</v>
      </c>
      <c r="R3522" s="47">
        <v>0</v>
      </c>
      <c r="S3522" s="47">
        <v>435</v>
      </c>
      <c r="T3522" s="47">
        <v>391.5</v>
      </c>
      <c r="U3522" s="47">
        <v>391.5</v>
      </c>
      <c r="V3522" t="s">
        <v>71</v>
      </c>
      <c r="W3522" t="s">
        <v>72</v>
      </c>
      <c r="X3522"/>
      <c r="Y3522" t="s">
        <v>240</v>
      </c>
      <c r="Z3522" s="43" t="str">
        <f>Raw_data[[#This Row],[Month]]&amp;Raw_data[[#This Row],[Locations]]&amp;Raw_data[[#This Row],[Looker2]]</f>
        <v>45323Dallas Ft WorthRTC</v>
      </c>
      <c r="AA3522" s="44" t="str">
        <f>IFERROR(VLOOKUP(Raw_data[[#This Row],[Description]],'LU Table'!$A$1:$B$50,2,0),"")</f>
        <v>RTC</v>
      </c>
      <c r="AB3522" s="44" t="str">
        <f>TRIM(MID(Raw_data[[#This Row],[Location]],LEN("Positive Recovery- ")+1,LEN(Raw_data[[#This Row],[Location]])))</f>
        <v>Dallas Ft Worth</v>
      </c>
      <c r="AC3522" s="45">
        <f t="shared" si="55"/>
        <v>45323</v>
      </c>
      <c r="AD3522" s="44" t="str">
        <f>VLOOKUP(Raw_data[[#This Row],[Locations]]&amp;Raw_data[[#This Row],[Looker2]],Category!A:E,5,0)</f>
        <v>Company Owned</v>
      </c>
      <c r="AE3522" s="44" t="str">
        <f>Raw_data[[#This Row],[Locations]]&amp;Raw_data[[#This Row],[Looker2]]</f>
        <v>Dallas Ft WorthRTC</v>
      </c>
    </row>
    <row r="3523" spans="1:31">
      <c r="A3523" s="15">
        <v>45326</v>
      </c>
      <c r="B3523" s="15">
        <v>45323</v>
      </c>
      <c r="C3523" t="s">
        <v>9</v>
      </c>
      <c r="D3523">
        <v>210497</v>
      </c>
      <c r="E3523" t="s">
        <v>1194</v>
      </c>
      <c r="F3523" t="s">
        <v>332</v>
      </c>
      <c r="G3523" t="s">
        <v>1195</v>
      </c>
      <c r="H3523" t="s">
        <v>155</v>
      </c>
      <c r="I3523" t="s">
        <v>232</v>
      </c>
      <c r="J3523" t="s">
        <v>94</v>
      </c>
      <c r="K3523" t="s">
        <v>16</v>
      </c>
      <c r="L3523" t="s">
        <v>130</v>
      </c>
      <c r="M3523">
        <v>1</v>
      </c>
      <c r="N3523" s="47">
        <v>610</v>
      </c>
      <c r="O3523" s="47">
        <v>0</v>
      </c>
      <c r="P3523" s="47">
        <v>0</v>
      </c>
      <c r="Q3523" s="47">
        <v>0</v>
      </c>
      <c r="R3523" s="47">
        <v>0</v>
      </c>
      <c r="S3523" s="47">
        <v>610</v>
      </c>
      <c r="T3523" s="47">
        <v>549</v>
      </c>
      <c r="U3523" s="47">
        <v>549</v>
      </c>
      <c r="V3523" t="s">
        <v>71</v>
      </c>
      <c r="W3523" t="s">
        <v>72</v>
      </c>
      <c r="X3523"/>
      <c r="Y3523" t="s">
        <v>240</v>
      </c>
      <c r="Z3523" s="43" t="str">
        <f>Raw_data[[#This Row],[Month]]&amp;Raw_data[[#This Row],[Locations]]&amp;Raw_data[[#This Row],[Looker2]]</f>
        <v>45323Garden OaksDetox</v>
      </c>
      <c r="AA3523" s="44" t="str">
        <f>IFERROR(VLOOKUP(Raw_data[[#This Row],[Description]],'LU Table'!$A$1:$B$50,2,0),"")</f>
        <v>Detox</v>
      </c>
      <c r="AB3523" s="44" t="str">
        <f>TRIM(MID(Raw_data[[#This Row],[Location]],LEN("Positive Recovery- ")+1,LEN(Raw_data[[#This Row],[Location]])))</f>
        <v>Garden Oaks</v>
      </c>
      <c r="AC3523" s="45">
        <f t="shared" si="55"/>
        <v>45323</v>
      </c>
      <c r="AD3523" s="44" t="str">
        <f>VLOOKUP(Raw_data[[#This Row],[Locations]]&amp;Raw_data[[#This Row],[Looker2]],Category!A:E,5,0)</f>
        <v>Company Owned</v>
      </c>
      <c r="AE3523" s="44" t="str">
        <f>Raw_data[[#This Row],[Locations]]&amp;Raw_data[[#This Row],[Looker2]]</f>
        <v>Garden OaksDetox</v>
      </c>
    </row>
    <row r="3524" spans="1:31">
      <c r="A3524" s="15">
        <v>45326</v>
      </c>
      <c r="B3524" s="15">
        <v>45323</v>
      </c>
      <c r="C3524" t="s">
        <v>9</v>
      </c>
      <c r="D3524">
        <v>210498</v>
      </c>
      <c r="E3524" t="s">
        <v>1228</v>
      </c>
      <c r="F3524" t="s">
        <v>1229</v>
      </c>
      <c r="G3524" t="s">
        <v>1230</v>
      </c>
      <c r="H3524" t="s">
        <v>155</v>
      </c>
      <c r="I3524" t="s">
        <v>232</v>
      </c>
      <c r="J3524" t="s">
        <v>88</v>
      </c>
      <c r="K3524" t="s">
        <v>16</v>
      </c>
      <c r="L3524" t="s">
        <v>130</v>
      </c>
      <c r="M3524">
        <v>1</v>
      </c>
      <c r="N3524" s="47">
        <v>700</v>
      </c>
      <c r="O3524" s="47">
        <v>0</v>
      </c>
      <c r="P3524" s="47">
        <v>0</v>
      </c>
      <c r="Q3524" s="47">
        <v>0</v>
      </c>
      <c r="R3524" s="47">
        <v>0</v>
      </c>
      <c r="S3524" s="47">
        <v>700</v>
      </c>
      <c r="T3524" s="47">
        <v>630</v>
      </c>
      <c r="U3524" s="47">
        <v>630</v>
      </c>
      <c r="V3524" t="s">
        <v>71</v>
      </c>
      <c r="W3524" t="s">
        <v>72</v>
      </c>
      <c r="X3524"/>
      <c r="Y3524" t="s">
        <v>240</v>
      </c>
      <c r="Z3524" s="43" t="str">
        <f>Raw_data[[#This Row],[Month]]&amp;Raw_data[[#This Row],[Locations]]&amp;Raw_data[[#This Row],[Looker2]]</f>
        <v>45323Garden OaksDetox</v>
      </c>
      <c r="AA3524" s="44" t="str">
        <f>IFERROR(VLOOKUP(Raw_data[[#This Row],[Description]],'LU Table'!$A$1:$B$50,2,0),"")</f>
        <v>Detox</v>
      </c>
      <c r="AB3524" s="44" t="str">
        <f>TRIM(MID(Raw_data[[#This Row],[Location]],LEN("Positive Recovery- ")+1,LEN(Raw_data[[#This Row],[Location]])))</f>
        <v>Garden Oaks</v>
      </c>
      <c r="AC3524" s="45">
        <f t="shared" si="55"/>
        <v>45323</v>
      </c>
      <c r="AD3524" s="44" t="str">
        <f>VLOOKUP(Raw_data[[#This Row],[Locations]]&amp;Raw_data[[#This Row],[Looker2]],Category!A:E,5,0)</f>
        <v>Company Owned</v>
      </c>
      <c r="AE3524" s="44" t="str">
        <f>Raw_data[[#This Row],[Locations]]&amp;Raw_data[[#This Row],[Looker2]]</f>
        <v>Garden OaksDetox</v>
      </c>
    </row>
    <row r="3525" spans="1:31">
      <c r="A3525" s="15">
        <v>45326</v>
      </c>
      <c r="B3525" s="15">
        <v>45323</v>
      </c>
      <c r="C3525" t="s">
        <v>9</v>
      </c>
      <c r="D3525">
        <v>210499</v>
      </c>
      <c r="E3525" t="s">
        <v>1251</v>
      </c>
      <c r="F3525" t="s">
        <v>1252</v>
      </c>
      <c r="G3525" t="s">
        <v>1253</v>
      </c>
      <c r="H3525" t="s">
        <v>152</v>
      </c>
      <c r="I3525" t="s">
        <v>232</v>
      </c>
      <c r="J3525" t="s">
        <v>90</v>
      </c>
      <c r="K3525" t="s">
        <v>107</v>
      </c>
      <c r="L3525" t="s">
        <v>131</v>
      </c>
      <c r="M3525">
        <v>1</v>
      </c>
      <c r="N3525" s="47">
        <v>535</v>
      </c>
      <c r="O3525" s="47">
        <v>0</v>
      </c>
      <c r="P3525" s="47">
        <v>0</v>
      </c>
      <c r="Q3525" s="47">
        <v>0</v>
      </c>
      <c r="R3525" s="47">
        <v>0</v>
      </c>
      <c r="S3525" s="47">
        <v>535</v>
      </c>
      <c r="T3525" s="47">
        <v>481.5</v>
      </c>
      <c r="U3525" s="47">
        <v>481.5</v>
      </c>
      <c r="V3525" t="s">
        <v>71</v>
      </c>
      <c r="W3525" t="s">
        <v>72</v>
      </c>
      <c r="X3525"/>
      <c r="Y3525" t="s">
        <v>240</v>
      </c>
      <c r="Z3525" s="43" t="str">
        <f>Raw_data[[#This Row],[Month]]&amp;Raw_data[[#This Row],[Locations]]&amp;Raw_data[[#This Row],[Looker2]]</f>
        <v>45323Dallas Ft WorthRTC</v>
      </c>
      <c r="AA3525" s="44" t="str">
        <f>IFERROR(VLOOKUP(Raw_data[[#This Row],[Description]],'LU Table'!$A$1:$B$50,2,0),"")</f>
        <v>RTC</v>
      </c>
      <c r="AB3525" s="44" t="str">
        <f>TRIM(MID(Raw_data[[#This Row],[Location]],LEN("Positive Recovery- ")+1,LEN(Raw_data[[#This Row],[Location]])))</f>
        <v>Dallas Ft Worth</v>
      </c>
      <c r="AC3525" s="45">
        <f t="shared" si="55"/>
        <v>45323</v>
      </c>
      <c r="AD3525" s="44" t="str">
        <f>VLOOKUP(Raw_data[[#This Row],[Locations]]&amp;Raw_data[[#This Row],[Looker2]],Category!A:E,5,0)</f>
        <v>Company Owned</v>
      </c>
      <c r="AE3525" s="44" t="str">
        <f>Raw_data[[#This Row],[Locations]]&amp;Raw_data[[#This Row],[Looker2]]</f>
        <v>Dallas Ft WorthRTC</v>
      </c>
    </row>
    <row r="3526" spans="1:31">
      <c r="A3526" s="15">
        <v>45326</v>
      </c>
      <c r="B3526" s="15">
        <v>45323</v>
      </c>
      <c r="C3526" t="s">
        <v>9</v>
      </c>
      <c r="D3526">
        <v>210600</v>
      </c>
      <c r="E3526" t="s">
        <v>1231</v>
      </c>
      <c r="F3526" t="s">
        <v>1232</v>
      </c>
      <c r="G3526" t="s">
        <v>1233</v>
      </c>
      <c r="H3526" t="s">
        <v>167</v>
      </c>
      <c r="I3526" t="s">
        <v>232</v>
      </c>
      <c r="J3526" t="s">
        <v>236</v>
      </c>
      <c r="K3526" t="s">
        <v>22</v>
      </c>
      <c r="L3526" t="s">
        <v>129</v>
      </c>
      <c r="M3526">
        <v>1</v>
      </c>
      <c r="N3526" s="47">
        <v>320</v>
      </c>
      <c r="O3526" s="47">
        <v>0</v>
      </c>
      <c r="P3526" s="47">
        <v>0</v>
      </c>
      <c r="Q3526" s="47">
        <v>0</v>
      </c>
      <c r="R3526" s="47">
        <v>0</v>
      </c>
      <c r="S3526" s="47">
        <v>320</v>
      </c>
      <c r="T3526" s="47">
        <v>288</v>
      </c>
      <c r="U3526" s="47">
        <v>288</v>
      </c>
      <c r="V3526" t="s">
        <v>71</v>
      </c>
      <c r="W3526" t="s">
        <v>72</v>
      </c>
      <c r="X3526"/>
      <c r="Y3526" t="s">
        <v>240</v>
      </c>
      <c r="Z3526" s="43" t="str">
        <f>Raw_data[[#This Row],[Month]]&amp;Raw_data[[#This Row],[Locations]]&amp;Raw_data[[#This Row],[Looker2]]</f>
        <v>45323AustinPHP</v>
      </c>
      <c r="AA3526" s="44" t="str">
        <f>IFERROR(VLOOKUP(Raw_data[[#This Row],[Description]],'LU Table'!$A$1:$B$50,2,0),"")</f>
        <v>PHP</v>
      </c>
      <c r="AB3526" s="44" t="str">
        <f>TRIM(MID(Raw_data[[#This Row],[Location]],LEN("Positive Recovery- ")+1,LEN(Raw_data[[#This Row],[Location]])))</f>
        <v>Austin</v>
      </c>
      <c r="AC3526" s="45">
        <f t="shared" si="55"/>
        <v>45323</v>
      </c>
      <c r="AD3526" s="44" t="str">
        <f>VLOOKUP(Raw_data[[#This Row],[Locations]]&amp;Raw_data[[#This Row],[Looker2]],Category!A:E,5,0)</f>
        <v>Affiliate</v>
      </c>
      <c r="AE3526" s="44" t="str">
        <f>Raw_data[[#This Row],[Locations]]&amp;Raw_data[[#This Row],[Looker2]]</f>
        <v>AustinPHP</v>
      </c>
    </row>
    <row r="3527" spans="1:31">
      <c r="A3527" s="15">
        <v>45326</v>
      </c>
      <c r="B3527" s="15">
        <v>45323</v>
      </c>
      <c r="C3527" t="s">
        <v>9</v>
      </c>
      <c r="D3527">
        <v>210601</v>
      </c>
      <c r="E3527" t="s">
        <v>184</v>
      </c>
      <c r="F3527" t="s">
        <v>457</v>
      </c>
      <c r="G3527" t="s">
        <v>504</v>
      </c>
      <c r="H3527" t="s">
        <v>166</v>
      </c>
      <c r="I3527" t="s">
        <v>232</v>
      </c>
      <c r="J3527" t="s">
        <v>95</v>
      </c>
      <c r="K3527" t="s">
        <v>21</v>
      </c>
      <c r="L3527" t="s">
        <v>129</v>
      </c>
      <c r="M3527">
        <v>1</v>
      </c>
      <c r="N3527" s="47">
        <v>230</v>
      </c>
      <c r="O3527" s="47">
        <v>0</v>
      </c>
      <c r="P3527" s="47">
        <v>0</v>
      </c>
      <c r="Q3527" s="47">
        <v>0</v>
      </c>
      <c r="R3527" s="47">
        <v>0</v>
      </c>
      <c r="S3527" s="47">
        <v>230</v>
      </c>
      <c r="T3527" s="47">
        <v>207</v>
      </c>
      <c r="U3527" s="47">
        <v>207</v>
      </c>
      <c r="V3527" t="s">
        <v>71</v>
      </c>
      <c r="W3527" t="s">
        <v>72</v>
      </c>
      <c r="X3527"/>
      <c r="Y3527" t="s">
        <v>240</v>
      </c>
      <c r="Z3527" s="43" t="str">
        <f>Raw_data[[#This Row],[Month]]&amp;Raw_data[[#This Row],[Locations]]&amp;Raw_data[[#This Row],[Looker2]]</f>
        <v>45323Jersey VillagePHP</v>
      </c>
      <c r="AA3527" s="44" t="str">
        <f>IFERROR(VLOOKUP(Raw_data[[#This Row],[Description]],'LU Table'!$A$1:$B$50,2,0),"")</f>
        <v>PHP</v>
      </c>
      <c r="AB3527" s="44" t="str">
        <f>TRIM(MID(Raw_data[[#This Row],[Location]],LEN("Positive Recovery- ")+1,LEN(Raw_data[[#This Row],[Location]])))</f>
        <v>Jersey Village</v>
      </c>
      <c r="AC3527" s="45">
        <f t="shared" si="55"/>
        <v>45323</v>
      </c>
      <c r="AD3527" s="44" t="str">
        <f>VLOOKUP(Raw_data[[#This Row],[Locations]]&amp;Raw_data[[#This Row],[Looker2]],Category!A:E,5,0)</f>
        <v>Affiliate</v>
      </c>
      <c r="AE3527" s="44" t="str">
        <f>Raw_data[[#This Row],[Locations]]&amp;Raw_data[[#This Row],[Looker2]]</f>
        <v>Jersey VillagePHP</v>
      </c>
    </row>
    <row r="3528" spans="1:31">
      <c r="A3528" s="15">
        <v>45326</v>
      </c>
      <c r="B3528" s="15">
        <v>45323</v>
      </c>
      <c r="C3528" t="s">
        <v>9</v>
      </c>
      <c r="D3528">
        <v>210602</v>
      </c>
      <c r="E3528" t="s">
        <v>943</v>
      </c>
      <c r="F3528" t="s">
        <v>305</v>
      </c>
      <c r="G3528" t="s">
        <v>944</v>
      </c>
      <c r="H3528" t="s">
        <v>159</v>
      </c>
      <c r="I3528" t="s">
        <v>232</v>
      </c>
      <c r="J3528" t="s">
        <v>17</v>
      </c>
      <c r="K3528" t="s">
        <v>22</v>
      </c>
      <c r="L3528" t="s">
        <v>128</v>
      </c>
      <c r="M3528">
        <v>1</v>
      </c>
      <c r="N3528" s="47">
        <v>225</v>
      </c>
      <c r="O3528" s="47">
        <v>0</v>
      </c>
      <c r="P3528" s="47">
        <v>0</v>
      </c>
      <c r="Q3528" s="47">
        <v>0</v>
      </c>
      <c r="R3528" s="47">
        <v>0</v>
      </c>
      <c r="S3528" s="47">
        <v>225</v>
      </c>
      <c r="T3528" s="47">
        <v>225</v>
      </c>
      <c r="U3528" s="47">
        <v>225</v>
      </c>
      <c r="V3528" t="s">
        <v>71</v>
      </c>
      <c r="W3528" t="s">
        <v>72</v>
      </c>
      <c r="X3528"/>
      <c r="Y3528" t="s">
        <v>240</v>
      </c>
      <c r="Z3528" s="43" t="str">
        <f>Raw_data[[#This Row],[Month]]&amp;Raw_data[[#This Row],[Locations]]&amp;Raw_data[[#This Row],[Looker2]]</f>
        <v>45323AustinIOP</v>
      </c>
      <c r="AA3528" s="44" t="str">
        <f>IFERROR(VLOOKUP(Raw_data[[#This Row],[Description]],'LU Table'!$A$1:$B$50,2,0),"")</f>
        <v>IOP</v>
      </c>
      <c r="AB3528" s="44" t="str">
        <f>TRIM(MID(Raw_data[[#This Row],[Location]],LEN("Positive Recovery- ")+1,LEN(Raw_data[[#This Row],[Location]])))</f>
        <v>Austin</v>
      </c>
      <c r="AC3528" s="45">
        <f t="shared" si="55"/>
        <v>45323</v>
      </c>
      <c r="AD3528" s="44" t="str">
        <f>VLOOKUP(Raw_data[[#This Row],[Locations]]&amp;Raw_data[[#This Row],[Looker2]],Category!A:E,5,0)</f>
        <v>Affiliate</v>
      </c>
      <c r="AE3528" s="44" t="str">
        <f>Raw_data[[#This Row],[Locations]]&amp;Raw_data[[#This Row],[Looker2]]</f>
        <v>AustinIOP</v>
      </c>
    </row>
    <row r="3529" spans="1:31">
      <c r="A3529" s="15">
        <v>45326</v>
      </c>
      <c r="B3529" s="15">
        <v>45323</v>
      </c>
      <c r="C3529" t="s">
        <v>9</v>
      </c>
      <c r="D3529">
        <v>210603</v>
      </c>
      <c r="E3529" t="s">
        <v>769</v>
      </c>
      <c r="F3529" t="s">
        <v>397</v>
      </c>
      <c r="G3529" t="s">
        <v>770</v>
      </c>
      <c r="H3529" t="s">
        <v>158</v>
      </c>
      <c r="I3529" t="s">
        <v>232</v>
      </c>
      <c r="J3529" t="s">
        <v>91</v>
      </c>
      <c r="K3529" t="s">
        <v>22</v>
      </c>
      <c r="L3529" t="s">
        <v>128</v>
      </c>
      <c r="M3529">
        <v>1</v>
      </c>
      <c r="N3529" s="47">
        <v>185</v>
      </c>
      <c r="O3529" s="47">
        <v>0</v>
      </c>
      <c r="P3529" s="47">
        <v>0</v>
      </c>
      <c r="Q3529" s="47">
        <v>0</v>
      </c>
      <c r="R3529" s="47">
        <v>0</v>
      </c>
      <c r="S3529" s="47">
        <v>185</v>
      </c>
      <c r="T3529" s="47">
        <v>166.5</v>
      </c>
      <c r="U3529" s="47">
        <v>166.5</v>
      </c>
      <c r="V3529" t="s">
        <v>71</v>
      </c>
      <c r="W3529" t="s">
        <v>72</v>
      </c>
      <c r="X3529"/>
      <c r="Y3529" t="s">
        <v>240</v>
      </c>
      <c r="Z3529" s="43" t="str">
        <f>Raw_data[[#This Row],[Month]]&amp;Raw_data[[#This Row],[Locations]]&amp;Raw_data[[#This Row],[Looker2]]</f>
        <v>45323AustinIOP</v>
      </c>
      <c r="AA3529" s="44" t="str">
        <f>IFERROR(VLOOKUP(Raw_data[[#This Row],[Description]],'LU Table'!$A$1:$B$50,2,0),"")</f>
        <v>IOP</v>
      </c>
      <c r="AB3529" s="44" t="str">
        <f>TRIM(MID(Raw_data[[#This Row],[Location]],LEN("Positive Recovery- ")+1,LEN(Raw_data[[#This Row],[Location]])))</f>
        <v>Austin</v>
      </c>
      <c r="AC3529" s="45">
        <f t="shared" si="55"/>
        <v>45323</v>
      </c>
      <c r="AD3529" s="44" t="str">
        <f>VLOOKUP(Raw_data[[#This Row],[Locations]]&amp;Raw_data[[#This Row],[Looker2]],Category!A:E,5,0)</f>
        <v>Affiliate</v>
      </c>
      <c r="AE3529" s="44" t="str">
        <f>Raw_data[[#This Row],[Locations]]&amp;Raw_data[[#This Row],[Looker2]]</f>
        <v>AustinIOP</v>
      </c>
    </row>
    <row r="3530" spans="1:31">
      <c r="A3530" s="15">
        <v>45326</v>
      </c>
      <c r="B3530" s="15">
        <v>45323</v>
      </c>
      <c r="C3530" t="s">
        <v>9</v>
      </c>
      <c r="D3530">
        <v>210604</v>
      </c>
      <c r="E3530" t="s">
        <v>1114</v>
      </c>
      <c r="F3530" t="s">
        <v>605</v>
      </c>
      <c r="G3530" t="s">
        <v>1115</v>
      </c>
      <c r="H3530" t="s">
        <v>159</v>
      </c>
      <c r="I3530" t="s">
        <v>232</v>
      </c>
      <c r="J3530" t="s">
        <v>17</v>
      </c>
      <c r="K3530" t="s">
        <v>22</v>
      </c>
      <c r="L3530" t="s">
        <v>128</v>
      </c>
      <c r="M3530">
        <v>1</v>
      </c>
      <c r="N3530" s="47">
        <v>225</v>
      </c>
      <c r="O3530" s="47">
        <v>0</v>
      </c>
      <c r="P3530" s="47">
        <v>0</v>
      </c>
      <c r="Q3530" s="47">
        <v>0</v>
      </c>
      <c r="R3530" s="47">
        <v>0</v>
      </c>
      <c r="S3530" s="47">
        <v>225</v>
      </c>
      <c r="T3530" s="47">
        <v>225</v>
      </c>
      <c r="U3530" s="47">
        <v>225</v>
      </c>
      <c r="V3530" t="s">
        <v>71</v>
      </c>
      <c r="W3530" t="s">
        <v>72</v>
      </c>
      <c r="X3530"/>
      <c r="Y3530" t="s">
        <v>240</v>
      </c>
      <c r="Z3530" s="43" t="str">
        <f>Raw_data[[#This Row],[Month]]&amp;Raw_data[[#This Row],[Locations]]&amp;Raw_data[[#This Row],[Looker2]]</f>
        <v>45323AustinIOP</v>
      </c>
      <c r="AA3530" s="44" t="str">
        <f>IFERROR(VLOOKUP(Raw_data[[#This Row],[Description]],'LU Table'!$A$1:$B$50,2,0),"")</f>
        <v>IOP</v>
      </c>
      <c r="AB3530" s="44" t="str">
        <f>TRIM(MID(Raw_data[[#This Row],[Location]],LEN("Positive Recovery- ")+1,LEN(Raw_data[[#This Row],[Location]])))</f>
        <v>Austin</v>
      </c>
      <c r="AC3530" s="45">
        <f t="shared" si="55"/>
        <v>45323</v>
      </c>
      <c r="AD3530" s="44" t="str">
        <f>VLOOKUP(Raw_data[[#This Row],[Locations]]&amp;Raw_data[[#This Row],[Looker2]],Category!A:E,5,0)</f>
        <v>Affiliate</v>
      </c>
      <c r="AE3530" s="44" t="str">
        <f>Raw_data[[#This Row],[Locations]]&amp;Raw_data[[#This Row],[Looker2]]</f>
        <v>AustinIOP</v>
      </c>
    </row>
    <row r="3531" spans="1:31">
      <c r="A3531" s="15">
        <v>45326</v>
      </c>
      <c r="B3531" s="15">
        <v>45323</v>
      </c>
      <c r="C3531" t="s">
        <v>9</v>
      </c>
      <c r="D3531">
        <v>210605</v>
      </c>
      <c r="E3531" t="s">
        <v>1085</v>
      </c>
      <c r="F3531" t="s">
        <v>330</v>
      </c>
      <c r="G3531" t="s">
        <v>1086</v>
      </c>
      <c r="H3531" t="s">
        <v>160</v>
      </c>
      <c r="I3531" t="s">
        <v>232</v>
      </c>
      <c r="J3531" t="s">
        <v>94</v>
      </c>
      <c r="K3531" t="s">
        <v>75</v>
      </c>
      <c r="L3531" t="s">
        <v>128</v>
      </c>
      <c r="M3531">
        <v>1</v>
      </c>
      <c r="N3531" s="47">
        <v>215</v>
      </c>
      <c r="O3531" s="47">
        <v>0</v>
      </c>
      <c r="P3531" s="47">
        <v>0</v>
      </c>
      <c r="Q3531" s="47">
        <v>0</v>
      </c>
      <c r="R3531" s="47">
        <v>0</v>
      </c>
      <c r="S3531" s="47">
        <v>215</v>
      </c>
      <c r="T3531" s="47">
        <v>193.5</v>
      </c>
      <c r="U3531" s="47">
        <v>193.5</v>
      </c>
      <c r="V3531" t="s">
        <v>71</v>
      </c>
      <c r="W3531" t="s">
        <v>72</v>
      </c>
      <c r="X3531"/>
      <c r="Y3531" t="s">
        <v>240</v>
      </c>
      <c r="Z3531" s="43" t="str">
        <f>Raw_data[[#This Row],[Month]]&amp;Raw_data[[#This Row],[Locations]]&amp;Raw_data[[#This Row],[Looker2]]</f>
        <v>45323The WoodlandsIOP</v>
      </c>
      <c r="AA3531" s="44" t="str">
        <f>IFERROR(VLOOKUP(Raw_data[[#This Row],[Description]],'LU Table'!$A$1:$B$50,2,0),"")</f>
        <v>IOP</v>
      </c>
      <c r="AB3531" s="44" t="str">
        <f>TRIM(MID(Raw_data[[#This Row],[Location]],LEN("Positive Recovery- ")+1,LEN(Raw_data[[#This Row],[Location]])))</f>
        <v>The Woodlands</v>
      </c>
      <c r="AC3531" s="45">
        <f t="shared" si="55"/>
        <v>45323</v>
      </c>
      <c r="AD3531" s="44" t="str">
        <f>VLOOKUP(Raw_data[[#This Row],[Locations]]&amp;Raw_data[[#This Row],[Looker2]],Category!A:E,5,0)</f>
        <v>Affiliate</v>
      </c>
      <c r="AE3531" s="44" t="str">
        <f>Raw_data[[#This Row],[Locations]]&amp;Raw_data[[#This Row],[Looker2]]</f>
        <v>The WoodlandsIOP</v>
      </c>
    </row>
    <row r="3532" spans="1:31">
      <c r="A3532" s="15">
        <v>45326</v>
      </c>
      <c r="B3532" s="15">
        <v>45323</v>
      </c>
      <c r="C3532" t="s">
        <v>9</v>
      </c>
      <c r="D3532">
        <v>210606</v>
      </c>
      <c r="E3532" t="s">
        <v>1234</v>
      </c>
      <c r="F3532" t="s">
        <v>407</v>
      </c>
      <c r="G3532" t="s">
        <v>1235</v>
      </c>
      <c r="H3532" t="s">
        <v>166</v>
      </c>
      <c r="I3532" t="s">
        <v>232</v>
      </c>
      <c r="J3532" t="s">
        <v>94</v>
      </c>
      <c r="K3532" t="s">
        <v>75</v>
      </c>
      <c r="L3532" t="s">
        <v>129</v>
      </c>
      <c r="M3532">
        <v>1</v>
      </c>
      <c r="N3532" s="47">
        <v>325</v>
      </c>
      <c r="O3532" s="47">
        <v>0</v>
      </c>
      <c r="P3532" s="47">
        <v>0</v>
      </c>
      <c r="Q3532" s="47">
        <v>0</v>
      </c>
      <c r="R3532" s="47">
        <v>0</v>
      </c>
      <c r="S3532" s="47">
        <v>325</v>
      </c>
      <c r="T3532" s="47">
        <v>292.5</v>
      </c>
      <c r="U3532" s="47">
        <v>292.5</v>
      </c>
      <c r="V3532" t="s">
        <v>71</v>
      </c>
      <c r="W3532" t="s">
        <v>72</v>
      </c>
      <c r="X3532"/>
      <c r="Y3532" t="s">
        <v>240</v>
      </c>
      <c r="Z3532" s="43" t="str">
        <f>Raw_data[[#This Row],[Month]]&amp;Raw_data[[#This Row],[Locations]]&amp;Raw_data[[#This Row],[Looker2]]</f>
        <v>45323The WoodlandsPHP</v>
      </c>
      <c r="AA3532" s="44" t="str">
        <f>IFERROR(VLOOKUP(Raw_data[[#This Row],[Description]],'LU Table'!$A$1:$B$50,2,0),"")</f>
        <v>PHP</v>
      </c>
      <c r="AB3532" s="44" t="str">
        <f>TRIM(MID(Raw_data[[#This Row],[Location]],LEN("Positive Recovery- ")+1,LEN(Raw_data[[#This Row],[Location]])))</f>
        <v>The Woodlands</v>
      </c>
      <c r="AC3532" s="45">
        <f t="shared" si="55"/>
        <v>45323</v>
      </c>
      <c r="AD3532" s="44" t="str">
        <f>VLOOKUP(Raw_data[[#This Row],[Locations]]&amp;Raw_data[[#This Row],[Looker2]],Category!A:E,5,0)</f>
        <v>Affiliate</v>
      </c>
      <c r="AE3532" s="44" t="str">
        <f>Raw_data[[#This Row],[Locations]]&amp;Raw_data[[#This Row],[Looker2]]</f>
        <v>The WoodlandsPHP</v>
      </c>
    </row>
    <row r="3533" spans="1:31">
      <c r="A3533" s="15">
        <v>45326</v>
      </c>
      <c r="B3533" s="15">
        <v>45323</v>
      </c>
      <c r="C3533" t="s">
        <v>9</v>
      </c>
      <c r="D3533">
        <v>210607</v>
      </c>
      <c r="E3533" t="s">
        <v>845</v>
      </c>
      <c r="F3533" t="s">
        <v>846</v>
      </c>
      <c r="G3533" t="s">
        <v>393</v>
      </c>
      <c r="H3533" t="s">
        <v>160</v>
      </c>
      <c r="I3533" t="s">
        <v>232</v>
      </c>
      <c r="J3533" t="s">
        <v>95</v>
      </c>
      <c r="K3533" t="s">
        <v>75</v>
      </c>
      <c r="L3533" t="s">
        <v>128</v>
      </c>
      <c r="M3533">
        <v>1</v>
      </c>
      <c r="N3533" s="47">
        <v>130</v>
      </c>
      <c r="O3533" s="47">
        <v>0</v>
      </c>
      <c r="P3533" s="47">
        <v>0</v>
      </c>
      <c r="Q3533" s="47">
        <v>0</v>
      </c>
      <c r="R3533" s="47">
        <v>0</v>
      </c>
      <c r="S3533" s="47">
        <v>130</v>
      </c>
      <c r="T3533" s="47">
        <v>117</v>
      </c>
      <c r="U3533" s="47">
        <v>117</v>
      </c>
      <c r="V3533" t="s">
        <v>71</v>
      </c>
      <c r="W3533" t="s">
        <v>72</v>
      </c>
      <c r="X3533"/>
      <c r="Y3533" t="s">
        <v>240</v>
      </c>
      <c r="Z3533" s="43" t="str">
        <f>Raw_data[[#This Row],[Month]]&amp;Raw_data[[#This Row],[Locations]]&amp;Raw_data[[#This Row],[Looker2]]</f>
        <v>45323The WoodlandsIOP</v>
      </c>
      <c r="AA3533" s="44" t="str">
        <f>IFERROR(VLOOKUP(Raw_data[[#This Row],[Description]],'LU Table'!$A$1:$B$50,2,0),"")</f>
        <v>IOP</v>
      </c>
      <c r="AB3533" s="44" t="str">
        <f>TRIM(MID(Raw_data[[#This Row],[Location]],LEN("Positive Recovery- ")+1,LEN(Raw_data[[#This Row],[Location]])))</f>
        <v>The Woodlands</v>
      </c>
      <c r="AC3533" s="45">
        <f t="shared" si="55"/>
        <v>45323</v>
      </c>
      <c r="AD3533" s="44" t="str">
        <f>VLOOKUP(Raw_data[[#This Row],[Locations]]&amp;Raw_data[[#This Row],[Looker2]],Category!A:E,5,0)</f>
        <v>Affiliate</v>
      </c>
      <c r="AE3533" s="44" t="str">
        <f>Raw_data[[#This Row],[Locations]]&amp;Raw_data[[#This Row],[Looker2]]</f>
        <v>The WoodlandsIOP</v>
      </c>
    </row>
    <row r="3534" spans="1:31">
      <c r="A3534" s="15">
        <v>45326</v>
      </c>
      <c r="B3534" s="15">
        <v>45323</v>
      </c>
      <c r="C3534" t="s">
        <v>9</v>
      </c>
      <c r="D3534">
        <v>210608</v>
      </c>
      <c r="E3534" t="s">
        <v>829</v>
      </c>
      <c r="F3534" t="s">
        <v>333</v>
      </c>
      <c r="G3534" t="s">
        <v>440</v>
      </c>
      <c r="H3534" t="s">
        <v>160</v>
      </c>
      <c r="I3534" t="s">
        <v>232</v>
      </c>
      <c r="J3534" t="s">
        <v>94</v>
      </c>
      <c r="K3534" t="s">
        <v>75</v>
      </c>
      <c r="L3534" t="s">
        <v>128</v>
      </c>
      <c r="M3534">
        <v>1</v>
      </c>
      <c r="N3534" s="47">
        <v>215</v>
      </c>
      <c r="O3534" s="47">
        <v>0</v>
      </c>
      <c r="P3534" s="47">
        <v>0</v>
      </c>
      <c r="Q3534" s="47">
        <v>0</v>
      </c>
      <c r="R3534" s="47">
        <v>0</v>
      </c>
      <c r="S3534" s="47">
        <v>215</v>
      </c>
      <c r="T3534" s="47">
        <v>193.5</v>
      </c>
      <c r="U3534" s="47">
        <v>193.5</v>
      </c>
      <c r="V3534" t="s">
        <v>71</v>
      </c>
      <c r="W3534" t="s">
        <v>72</v>
      </c>
      <c r="X3534"/>
      <c r="Y3534" t="s">
        <v>240</v>
      </c>
      <c r="Z3534" s="43" t="str">
        <f>Raw_data[[#This Row],[Month]]&amp;Raw_data[[#This Row],[Locations]]&amp;Raw_data[[#This Row],[Looker2]]</f>
        <v>45323The WoodlandsIOP</v>
      </c>
      <c r="AA3534" s="44" t="str">
        <f>IFERROR(VLOOKUP(Raw_data[[#This Row],[Description]],'LU Table'!$A$1:$B$50,2,0),"")</f>
        <v>IOP</v>
      </c>
      <c r="AB3534" s="44" t="str">
        <f>TRIM(MID(Raw_data[[#This Row],[Location]],LEN("Positive Recovery- ")+1,LEN(Raw_data[[#This Row],[Location]])))</f>
        <v>The Woodlands</v>
      </c>
      <c r="AC3534" s="45">
        <f t="shared" si="55"/>
        <v>45323</v>
      </c>
      <c r="AD3534" s="44" t="str">
        <f>VLOOKUP(Raw_data[[#This Row],[Locations]]&amp;Raw_data[[#This Row],[Looker2]],Category!A:E,5,0)</f>
        <v>Affiliate</v>
      </c>
      <c r="AE3534" s="44" t="str">
        <f>Raw_data[[#This Row],[Locations]]&amp;Raw_data[[#This Row],[Looker2]]</f>
        <v>The WoodlandsIOP</v>
      </c>
    </row>
    <row r="3535" spans="1:31">
      <c r="A3535" s="15">
        <v>45326</v>
      </c>
      <c r="B3535" s="15">
        <v>45323</v>
      </c>
      <c r="C3535" t="s">
        <v>9</v>
      </c>
      <c r="D3535">
        <v>210609</v>
      </c>
      <c r="E3535" t="s">
        <v>1022</v>
      </c>
      <c r="F3535" t="s">
        <v>287</v>
      </c>
      <c r="G3535" t="s">
        <v>1023</v>
      </c>
      <c r="H3535" t="s">
        <v>160</v>
      </c>
      <c r="I3535" t="s">
        <v>232</v>
      </c>
      <c r="J3535" t="s">
        <v>96</v>
      </c>
      <c r="K3535" t="s">
        <v>81</v>
      </c>
      <c r="L3535" t="s">
        <v>128</v>
      </c>
      <c r="M3535">
        <v>1</v>
      </c>
      <c r="N3535" s="47">
        <v>169</v>
      </c>
      <c r="O3535" s="47">
        <v>0</v>
      </c>
      <c r="P3535" s="47">
        <v>0</v>
      </c>
      <c r="Q3535" s="47">
        <v>0</v>
      </c>
      <c r="R3535" s="47">
        <v>0</v>
      </c>
      <c r="S3535" s="47">
        <v>169</v>
      </c>
      <c r="T3535" s="47">
        <v>152.1</v>
      </c>
      <c r="U3535" s="47">
        <v>152.1</v>
      </c>
      <c r="V3535" t="s">
        <v>71</v>
      </c>
      <c r="W3535" t="s">
        <v>72</v>
      </c>
      <c r="X3535"/>
      <c r="Y3535" t="s">
        <v>240</v>
      </c>
      <c r="Z3535" s="43" t="str">
        <f>Raw_data[[#This Row],[Month]]&amp;Raw_data[[#This Row],[Locations]]&amp;Raw_data[[#This Row],[Looker2]]</f>
        <v>45323Energy CorridorIOP</v>
      </c>
      <c r="AA3535" s="44" t="str">
        <f>IFERROR(VLOOKUP(Raw_data[[#This Row],[Description]],'LU Table'!$A$1:$B$50,2,0),"")</f>
        <v>IOP</v>
      </c>
      <c r="AB3535" s="44" t="str">
        <f>TRIM(MID(Raw_data[[#This Row],[Location]],LEN("Positive Recovery- ")+1,LEN(Raw_data[[#This Row],[Location]])))</f>
        <v>Energy Corridor</v>
      </c>
      <c r="AC3535" s="45">
        <f t="shared" si="55"/>
        <v>45323</v>
      </c>
      <c r="AD3535" s="44" t="str">
        <f>VLOOKUP(Raw_data[[#This Row],[Locations]]&amp;Raw_data[[#This Row],[Looker2]],Category!A:E,5,0)</f>
        <v>Affiliate</v>
      </c>
      <c r="AE3535" s="44" t="str">
        <f>Raw_data[[#This Row],[Locations]]&amp;Raw_data[[#This Row],[Looker2]]</f>
        <v>Energy CorridorIOP</v>
      </c>
    </row>
    <row r="3536" spans="1:31">
      <c r="A3536" s="15">
        <v>45326</v>
      </c>
      <c r="B3536" s="15">
        <v>45323</v>
      </c>
      <c r="C3536" t="s">
        <v>9</v>
      </c>
      <c r="D3536">
        <v>210610</v>
      </c>
      <c r="E3536" t="s">
        <v>1201</v>
      </c>
      <c r="F3536" t="s">
        <v>306</v>
      </c>
      <c r="G3536" t="s">
        <v>1202</v>
      </c>
      <c r="H3536" t="s">
        <v>158</v>
      </c>
      <c r="I3536" t="s">
        <v>232</v>
      </c>
      <c r="J3536" t="s">
        <v>87</v>
      </c>
      <c r="K3536" t="s">
        <v>81</v>
      </c>
      <c r="L3536" t="s">
        <v>128</v>
      </c>
      <c r="M3536">
        <v>1</v>
      </c>
      <c r="N3536" s="47">
        <v>275</v>
      </c>
      <c r="O3536" s="47">
        <v>0</v>
      </c>
      <c r="P3536" s="47">
        <v>0</v>
      </c>
      <c r="Q3536" s="47">
        <v>0</v>
      </c>
      <c r="R3536" s="47">
        <v>0</v>
      </c>
      <c r="S3536" s="47">
        <v>275</v>
      </c>
      <c r="T3536" s="47">
        <v>247.5</v>
      </c>
      <c r="U3536" s="47">
        <v>247.5</v>
      </c>
      <c r="V3536" t="s">
        <v>71</v>
      </c>
      <c r="W3536" t="s">
        <v>72</v>
      </c>
      <c r="X3536"/>
      <c r="Y3536" t="s">
        <v>240</v>
      </c>
      <c r="Z3536" s="43" t="str">
        <f>Raw_data[[#This Row],[Month]]&amp;Raw_data[[#This Row],[Locations]]&amp;Raw_data[[#This Row],[Looker2]]</f>
        <v>45323Energy CorridorIOP</v>
      </c>
      <c r="AA3536" s="44" t="str">
        <f>IFERROR(VLOOKUP(Raw_data[[#This Row],[Description]],'LU Table'!$A$1:$B$50,2,0),"")</f>
        <v>IOP</v>
      </c>
      <c r="AB3536" s="44" t="str">
        <f>TRIM(MID(Raw_data[[#This Row],[Location]],LEN("Positive Recovery- ")+1,LEN(Raw_data[[#This Row],[Location]])))</f>
        <v>Energy Corridor</v>
      </c>
      <c r="AC3536" s="45">
        <f t="shared" si="55"/>
        <v>45323</v>
      </c>
      <c r="AD3536" s="44" t="str">
        <f>VLOOKUP(Raw_data[[#This Row],[Locations]]&amp;Raw_data[[#This Row],[Looker2]],Category!A:E,5,0)</f>
        <v>Affiliate</v>
      </c>
      <c r="AE3536" s="44" t="str">
        <f>Raw_data[[#This Row],[Locations]]&amp;Raw_data[[#This Row],[Looker2]]</f>
        <v>Energy CorridorIOP</v>
      </c>
    </row>
    <row r="3537" spans="1:31">
      <c r="A3537" s="15">
        <v>45326</v>
      </c>
      <c r="B3537" s="15">
        <v>45323</v>
      </c>
      <c r="C3537" t="s">
        <v>9</v>
      </c>
      <c r="D3537">
        <v>210611</v>
      </c>
      <c r="E3537" t="s">
        <v>1001</v>
      </c>
      <c r="F3537" t="s">
        <v>278</v>
      </c>
      <c r="G3537" t="s">
        <v>1002</v>
      </c>
      <c r="H3537" t="s">
        <v>159</v>
      </c>
      <c r="I3537" t="s">
        <v>232</v>
      </c>
      <c r="J3537" t="s">
        <v>17</v>
      </c>
      <c r="K3537" t="s">
        <v>81</v>
      </c>
      <c r="L3537" t="s">
        <v>128</v>
      </c>
      <c r="M3537">
        <v>1</v>
      </c>
      <c r="N3537" s="47">
        <v>225</v>
      </c>
      <c r="O3537" s="47">
        <v>0</v>
      </c>
      <c r="P3537" s="47">
        <v>0</v>
      </c>
      <c r="Q3537" s="47">
        <v>0</v>
      </c>
      <c r="R3537" s="47">
        <v>0</v>
      </c>
      <c r="S3537" s="47">
        <v>225</v>
      </c>
      <c r="T3537" s="47">
        <v>225</v>
      </c>
      <c r="U3537" s="47">
        <v>225</v>
      </c>
      <c r="V3537" t="s">
        <v>71</v>
      </c>
      <c r="W3537" t="s">
        <v>72</v>
      </c>
      <c r="X3537"/>
      <c r="Y3537" t="s">
        <v>240</v>
      </c>
      <c r="Z3537" s="43" t="str">
        <f>Raw_data[[#This Row],[Month]]&amp;Raw_data[[#This Row],[Locations]]&amp;Raw_data[[#This Row],[Looker2]]</f>
        <v>45323Energy CorridorIOP</v>
      </c>
      <c r="AA3537" s="44" t="str">
        <f>IFERROR(VLOOKUP(Raw_data[[#This Row],[Description]],'LU Table'!$A$1:$B$50,2,0),"")</f>
        <v>IOP</v>
      </c>
      <c r="AB3537" s="44" t="str">
        <f>TRIM(MID(Raw_data[[#This Row],[Location]],LEN("Positive Recovery- ")+1,LEN(Raw_data[[#This Row],[Location]])))</f>
        <v>Energy Corridor</v>
      </c>
      <c r="AC3537" s="45">
        <f t="shared" si="55"/>
        <v>45323</v>
      </c>
      <c r="AD3537" s="44" t="str">
        <f>VLOOKUP(Raw_data[[#This Row],[Locations]]&amp;Raw_data[[#This Row],[Looker2]],Category!A:E,5,0)</f>
        <v>Affiliate</v>
      </c>
      <c r="AE3537" s="44" t="str">
        <f>Raw_data[[#This Row],[Locations]]&amp;Raw_data[[#This Row],[Looker2]]</f>
        <v>Energy CorridorIOP</v>
      </c>
    </row>
    <row r="3538" spans="1:31">
      <c r="A3538" s="15">
        <v>45326</v>
      </c>
      <c r="B3538" s="15">
        <v>45323</v>
      </c>
      <c r="C3538" t="s">
        <v>9</v>
      </c>
      <c r="D3538">
        <v>210612</v>
      </c>
      <c r="E3538" t="s">
        <v>1046</v>
      </c>
      <c r="F3538" t="s">
        <v>1047</v>
      </c>
      <c r="G3538" t="s">
        <v>1048</v>
      </c>
      <c r="H3538" t="s">
        <v>158</v>
      </c>
      <c r="I3538"/>
      <c r="J3538" t="s">
        <v>88</v>
      </c>
      <c r="K3538" t="s">
        <v>81</v>
      </c>
      <c r="L3538" t="s">
        <v>128</v>
      </c>
      <c r="M3538">
        <v>1</v>
      </c>
      <c r="N3538" s="47">
        <v>250</v>
      </c>
      <c r="O3538" s="47">
        <v>0</v>
      </c>
      <c r="P3538" s="47">
        <v>0</v>
      </c>
      <c r="Q3538" s="47">
        <v>0</v>
      </c>
      <c r="R3538" s="47">
        <v>0</v>
      </c>
      <c r="S3538" s="47">
        <v>250</v>
      </c>
      <c r="T3538" s="47">
        <v>225</v>
      </c>
      <c r="U3538" s="47">
        <v>225</v>
      </c>
      <c r="V3538" t="s">
        <v>71</v>
      </c>
      <c r="W3538" t="s">
        <v>72</v>
      </c>
      <c r="X3538"/>
      <c r="Y3538" t="s">
        <v>240</v>
      </c>
      <c r="Z3538" s="43" t="str">
        <f>Raw_data[[#This Row],[Month]]&amp;Raw_data[[#This Row],[Locations]]&amp;Raw_data[[#This Row],[Looker2]]</f>
        <v>45323Energy CorridorIOP</v>
      </c>
      <c r="AA3538" s="44" t="str">
        <f>IFERROR(VLOOKUP(Raw_data[[#This Row],[Description]],'LU Table'!$A$1:$B$50,2,0),"")</f>
        <v>IOP</v>
      </c>
      <c r="AB3538" s="44" t="str">
        <f>TRIM(MID(Raw_data[[#This Row],[Location]],LEN("Positive Recovery- ")+1,LEN(Raw_data[[#This Row],[Location]])))</f>
        <v>Energy Corridor</v>
      </c>
      <c r="AC3538" s="45">
        <f t="shared" si="55"/>
        <v>45323</v>
      </c>
      <c r="AD3538" s="44" t="str">
        <f>VLOOKUP(Raw_data[[#This Row],[Locations]]&amp;Raw_data[[#This Row],[Looker2]],Category!A:E,5,0)</f>
        <v>Affiliate</v>
      </c>
      <c r="AE3538" s="44" t="str">
        <f>Raw_data[[#This Row],[Locations]]&amp;Raw_data[[#This Row],[Looker2]]</f>
        <v>Energy CorridorIOP</v>
      </c>
    </row>
    <row r="3539" spans="1:31">
      <c r="A3539" s="15">
        <v>45326</v>
      </c>
      <c r="B3539" s="15">
        <v>45323</v>
      </c>
      <c r="C3539" t="s">
        <v>9</v>
      </c>
      <c r="D3539">
        <v>210613</v>
      </c>
      <c r="E3539" t="s">
        <v>781</v>
      </c>
      <c r="F3539" t="s">
        <v>270</v>
      </c>
      <c r="G3539" t="s">
        <v>782</v>
      </c>
      <c r="H3539" t="s">
        <v>158</v>
      </c>
      <c r="I3539" t="s">
        <v>232</v>
      </c>
      <c r="J3539" t="s">
        <v>1045</v>
      </c>
      <c r="K3539" t="s">
        <v>81</v>
      </c>
      <c r="L3539" t="s">
        <v>128</v>
      </c>
      <c r="M3539">
        <v>1</v>
      </c>
      <c r="N3539" s="47">
        <v>275</v>
      </c>
      <c r="O3539" s="47">
        <v>0</v>
      </c>
      <c r="P3539" s="47">
        <v>0</v>
      </c>
      <c r="Q3539" s="47">
        <v>0</v>
      </c>
      <c r="R3539" s="47">
        <v>0</v>
      </c>
      <c r="S3539" s="47">
        <v>275</v>
      </c>
      <c r="T3539" s="47">
        <v>247.5</v>
      </c>
      <c r="U3539" s="47">
        <v>247.5</v>
      </c>
      <c r="V3539" t="s">
        <v>71</v>
      </c>
      <c r="W3539" t="s">
        <v>72</v>
      </c>
      <c r="X3539"/>
      <c r="Y3539" t="s">
        <v>240</v>
      </c>
      <c r="Z3539" s="43" t="str">
        <f>Raw_data[[#This Row],[Month]]&amp;Raw_data[[#This Row],[Locations]]&amp;Raw_data[[#This Row],[Looker2]]</f>
        <v>45323Energy CorridorIOP</v>
      </c>
      <c r="AA3539" s="44" t="str">
        <f>IFERROR(VLOOKUP(Raw_data[[#This Row],[Description]],'LU Table'!$A$1:$B$50,2,0),"")</f>
        <v>IOP</v>
      </c>
      <c r="AB3539" s="44" t="str">
        <f>TRIM(MID(Raw_data[[#This Row],[Location]],LEN("Positive Recovery- ")+1,LEN(Raw_data[[#This Row],[Location]])))</f>
        <v>Energy Corridor</v>
      </c>
      <c r="AC3539" s="45">
        <f t="shared" si="55"/>
        <v>45323</v>
      </c>
      <c r="AD3539" s="44" t="str">
        <f>VLOOKUP(Raw_data[[#This Row],[Locations]]&amp;Raw_data[[#This Row],[Looker2]],Category!A:E,5,0)</f>
        <v>Affiliate</v>
      </c>
      <c r="AE3539" s="44" t="str">
        <f>Raw_data[[#This Row],[Locations]]&amp;Raw_data[[#This Row],[Looker2]]</f>
        <v>Energy CorridorIOP</v>
      </c>
    </row>
    <row r="3540" spans="1:31">
      <c r="A3540" s="15">
        <v>45326</v>
      </c>
      <c r="B3540" s="15">
        <v>45323</v>
      </c>
      <c r="C3540" t="s">
        <v>9</v>
      </c>
      <c r="D3540">
        <v>210614</v>
      </c>
      <c r="E3540" t="s">
        <v>868</v>
      </c>
      <c r="F3540" t="s">
        <v>523</v>
      </c>
      <c r="G3540" t="s">
        <v>869</v>
      </c>
      <c r="H3540" t="s">
        <v>158</v>
      </c>
      <c r="I3540" t="s">
        <v>232</v>
      </c>
      <c r="J3540" t="s">
        <v>88</v>
      </c>
      <c r="K3540" t="s">
        <v>21</v>
      </c>
      <c r="L3540" t="s">
        <v>128</v>
      </c>
      <c r="M3540">
        <v>1</v>
      </c>
      <c r="N3540" s="47">
        <v>250</v>
      </c>
      <c r="O3540" s="47">
        <v>0</v>
      </c>
      <c r="P3540" s="47">
        <v>0</v>
      </c>
      <c r="Q3540" s="47">
        <v>0</v>
      </c>
      <c r="R3540" s="47">
        <v>0</v>
      </c>
      <c r="S3540" s="47">
        <v>250</v>
      </c>
      <c r="T3540" s="47">
        <v>225</v>
      </c>
      <c r="U3540" s="47">
        <v>225</v>
      </c>
      <c r="V3540" t="s">
        <v>71</v>
      </c>
      <c r="W3540" t="s">
        <v>72</v>
      </c>
      <c r="X3540"/>
      <c r="Y3540" t="s">
        <v>240</v>
      </c>
      <c r="Z3540" s="43" t="str">
        <f>Raw_data[[#This Row],[Month]]&amp;Raw_data[[#This Row],[Locations]]&amp;Raw_data[[#This Row],[Looker2]]</f>
        <v>45323Jersey VillageIOP</v>
      </c>
      <c r="AA3540" s="44" t="str">
        <f>IFERROR(VLOOKUP(Raw_data[[#This Row],[Description]],'LU Table'!$A$1:$B$50,2,0),"")</f>
        <v>IOP</v>
      </c>
      <c r="AB3540" s="44" t="str">
        <f>TRIM(MID(Raw_data[[#This Row],[Location]],LEN("Positive Recovery- ")+1,LEN(Raw_data[[#This Row],[Location]])))</f>
        <v>Jersey Village</v>
      </c>
      <c r="AC3540" s="45">
        <f t="shared" si="55"/>
        <v>45323</v>
      </c>
      <c r="AD3540" s="44" t="str">
        <f>VLOOKUP(Raw_data[[#This Row],[Locations]]&amp;Raw_data[[#This Row],[Looker2]],Category!A:E,5,0)</f>
        <v>Affiliate</v>
      </c>
      <c r="AE3540" s="44" t="str">
        <f>Raw_data[[#This Row],[Locations]]&amp;Raw_data[[#This Row],[Looker2]]</f>
        <v>Jersey VillageIOP</v>
      </c>
    </row>
    <row r="3541" spans="1:31">
      <c r="A3541" s="15">
        <v>45326</v>
      </c>
      <c r="B3541" s="15">
        <v>45323</v>
      </c>
      <c r="C3541" t="s">
        <v>9</v>
      </c>
      <c r="D3541">
        <v>210615</v>
      </c>
      <c r="E3541" t="s">
        <v>658</v>
      </c>
      <c r="F3541" t="s">
        <v>559</v>
      </c>
      <c r="G3541" t="s">
        <v>276</v>
      </c>
      <c r="H3541" t="s">
        <v>158</v>
      </c>
      <c r="I3541" t="s">
        <v>232</v>
      </c>
      <c r="J3541" t="s">
        <v>87</v>
      </c>
      <c r="K3541" t="s">
        <v>21</v>
      </c>
      <c r="L3541" t="s">
        <v>128</v>
      </c>
      <c r="M3541">
        <v>1</v>
      </c>
      <c r="N3541" s="47">
        <v>275</v>
      </c>
      <c r="O3541" s="47">
        <v>0</v>
      </c>
      <c r="P3541" s="47">
        <v>0</v>
      </c>
      <c r="Q3541" s="47">
        <v>0</v>
      </c>
      <c r="R3541" s="47">
        <v>0</v>
      </c>
      <c r="S3541" s="47">
        <v>275</v>
      </c>
      <c r="T3541" s="47">
        <v>247.5</v>
      </c>
      <c r="U3541" s="47">
        <v>247.5</v>
      </c>
      <c r="V3541" t="s">
        <v>71</v>
      </c>
      <c r="W3541" t="s">
        <v>72</v>
      </c>
      <c r="X3541"/>
      <c r="Y3541" t="s">
        <v>240</v>
      </c>
      <c r="Z3541" s="43" t="str">
        <f>Raw_data[[#This Row],[Month]]&amp;Raw_data[[#This Row],[Locations]]&amp;Raw_data[[#This Row],[Looker2]]</f>
        <v>45323Jersey VillageIOP</v>
      </c>
      <c r="AA3541" s="44" t="str">
        <f>IFERROR(VLOOKUP(Raw_data[[#This Row],[Description]],'LU Table'!$A$1:$B$50,2,0),"")</f>
        <v>IOP</v>
      </c>
      <c r="AB3541" s="44" t="str">
        <f>TRIM(MID(Raw_data[[#This Row],[Location]],LEN("Positive Recovery- ")+1,LEN(Raw_data[[#This Row],[Location]])))</f>
        <v>Jersey Village</v>
      </c>
      <c r="AC3541" s="45">
        <f t="shared" si="55"/>
        <v>45323</v>
      </c>
      <c r="AD3541" s="44" t="str">
        <f>VLOOKUP(Raw_data[[#This Row],[Locations]]&amp;Raw_data[[#This Row],[Looker2]],Category!A:E,5,0)</f>
        <v>Affiliate</v>
      </c>
      <c r="AE3541" s="44" t="str">
        <f>Raw_data[[#This Row],[Locations]]&amp;Raw_data[[#This Row],[Looker2]]</f>
        <v>Jersey VillageIOP</v>
      </c>
    </row>
    <row r="3542" spans="1:31">
      <c r="A3542" s="15">
        <v>45326</v>
      </c>
      <c r="B3542" s="15">
        <v>45323</v>
      </c>
      <c r="C3542" t="s">
        <v>9</v>
      </c>
      <c r="D3542">
        <v>210616</v>
      </c>
      <c r="E3542" t="s">
        <v>1254</v>
      </c>
      <c r="F3542" t="s">
        <v>1255</v>
      </c>
      <c r="G3542" t="s">
        <v>1256</v>
      </c>
      <c r="H3542" t="s">
        <v>160</v>
      </c>
      <c r="I3542" t="s">
        <v>232</v>
      </c>
      <c r="J3542" t="s">
        <v>94</v>
      </c>
      <c r="K3542" t="s">
        <v>234</v>
      </c>
      <c r="L3542" t="s">
        <v>128</v>
      </c>
      <c r="M3542">
        <v>1</v>
      </c>
      <c r="N3542" s="47">
        <v>215</v>
      </c>
      <c r="O3542" s="47">
        <v>0</v>
      </c>
      <c r="P3542" s="47">
        <v>0</v>
      </c>
      <c r="Q3542" s="47">
        <v>0</v>
      </c>
      <c r="R3542" s="47">
        <v>0</v>
      </c>
      <c r="S3542" s="47">
        <v>215</v>
      </c>
      <c r="T3542" s="47">
        <v>193.5</v>
      </c>
      <c r="U3542" s="47">
        <v>193.5</v>
      </c>
      <c r="V3542" t="s">
        <v>71</v>
      </c>
      <c r="W3542" t="s">
        <v>72</v>
      </c>
      <c r="X3542"/>
      <c r="Y3542" t="s">
        <v>240</v>
      </c>
      <c r="Z3542" s="43" t="str">
        <f>Raw_data[[#This Row],[Month]]&amp;Raw_data[[#This Row],[Locations]]&amp;Raw_data[[#This Row],[Looker2]]</f>
        <v>45323Clear LakeIOP</v>
      </c>
      <c r="AA3542" s="44" t="str">
        <f>IFERROR(VLOOKUP(Raw_data[[#This Row],[Description]],'LU Table'!$A$1:$B$50,2,0),"")</f>
        <v>IOP</v>
      </c>
      <c r="AB3542" s="44" t="str">
        <f>TRIM(MID(Raw_data[[#This Row],[Location]],LEN("Positive Recovery- ")+1,LEN(Raw_data[[#This Row],[Location]])))</f>
        <v>Clear Lake</v>
      </c>
      <c r="AC3542" s="45">
        <f t="shared" si="55"/>
        <v>45323</v>
      </c>
      <c r="AD3542" s="44" t="str">
        <f>VLOOKUP(Raw_data[[#This Row],[Locations]]&amp;Raw_data[[#This Row],[Looker2]],Category!A:E,5,0)</f>
        <v>Affiliate</v>
      </c>
      <c r="AE3542" s="44" t="str">
        <f>Raw_data[[#This Row],[Locations]]&amp;Raw_data[[#This Row],[Looker2]]</f>
        <v>Clear LakeIOP</v>
      </c>
    </row>
    <row r="3543" spans="1:31">
      <c r="A3543" s="15">
        <v>45326</v>
      </c>
      <c r="B3543" s="15">
        <v>45323</v>
      </c>
      <c r="C3543" t="s">
        <v>9</v>
      </c>
      <c r="D3543">
        <v>210617</v>
      </c>
      <c r="E3543" t="s">
        <v>1137</v>
      </c>
      <c r="F3543" t="s">
        <v>476</v>
      </c>
      <c r="G3543" t="s">
        <v>1138</v>
      </c>
      <c r="H3543" t="s">
        <v>167</v>
      </c>
      <c r="I3543" t="s">
        <v>232</v>
      </c>
      <c r="J3543" t="s">
        <v>1103</v>
      </c>
      <c r="K3543" t="s">
        <v>234</v>
      </c>
      <c r="L3543" t="s">
        <v>129</v>
      </c>
      <c r="M3543">
        <v>1</v>
      </c>
      <c r="N3543" s="47">
        <v>320</v>
      </c>
      <c r="O3543" s="47">
        <v>0</v>
      </c>
      <c r="P3543" s="47">
        <v>0</v>
      </c>
      <c r="Q3543" s="47">
        <v>0</v>
      </c>
      <c r="R3543" s="47">
        <v>0</v>
      </c>
      <c r="S3543" s="47">
        <v>320</v>
      </c>
      <c r="T3543" s="47">
        <v>288</v>
      </c>
      <c r="U3543" s="47">
        <v>288</v>
      </c>
      <c r="V3543" t="s">
        <v>71</v>
      </c>
      <c r="W3543" t="s">
        <v>72</v>
      </c>
      <c r="X3543"/>
      <c r="Y3543" t="s">
        <v>240</v>
      </c>
      <c r="Z3543" s="43" t="str">
        <f>Raw_data[[#This Row],[Month]]&amp;Raw_data[[#This Row],[Locations]]&amp;Raw_data[[#This Row],[Looker2]]</f>
        <v>45323Clear LakePHP</v>
      </c>
      <c r="AA3543" s="44" t="str">
        <f>IFERROR(VLOOKUP(Raw_data[[#This Row],[Description]],'LU Table'!$A$1:$B$50,2,0),"")</f>
        <v>PHP</v>
      </c>
      <c r="AB3543" s="44" t="str">
        <f>TRIM(MID(Raw_data[[#This Row],[Location]],LEN("Positive Recovery- ")+1,LEN(Raw_data[[#This Row],[Location]])))</f>
        <v>Clear Lake</v>
      </c>
      <c r="AC3543" s="45">
        <f t="shared" si="55"/>
        <v>45323</v>
      </c>
      <c r="AD3543" s="44" t="str">
        <f>VLOOKUP(Raw_data[[#This Row],[Locations]]&amp;Raw_data[[#This Row],[Looker2]],Category!A:E,5,0)</f>
        <v>Affiliate</v>
      </c>
      <c r="AE3543" s="44" t="str">
        <f>Raw_data[[#This Row],[Locations]]&amp;Raw_data[[#This Row],[Looker2]]</f>
        <v>Clear LakePHP</v>
      </c>
    </row>
    <row r="3544" spans="1:31">
      <c r="A3544" s="15">
        <v>45326</v>
      </c>
      <c r="B3544" s="15">
        <v>45323</v>
      </c>
      <c r="C3544" t="s">
        <v>9</v>
      </c>
      <c r="D3544">
        <v>210618</v>
      </c>
      <c r="E3544" t="s">
        <v>982</v>
      </c>
      <c r="F3544" t="s">
        <v>983</v>
      </c>
      <c r="G3544" t="s">
        <v>984</v>
      </c>
      <c r="H3544" t="s">
        <v>160</v>
      </c>
      <c r="I3544" t="s">
        <v>232</v>
      </c>
      <c r="J3544" t="s">
        <v>90</v>
      </c>
      <c r="K3544" t="s">
        <v>234</v>
      </c>
      <c r="L3544" t="s">
        <v>128</v>
      </c>
      <c r="M3544">
        <v>1</v>
      </c>
      <c r="N3544" s="47">
        <v>220</v>
      </c>
      <c r="O3544" s="47">
        <v>0</v>
      </c>
      <c r="P3544" s="47">
        <v>0</v>
      </c>
      <c r="Q3544" s="47">
        <v>0</v>
      </c>
      <c r="R3544" s="47">
        <v>0</v>
      </c>
      <c r="S3544" s="47">
        <v>220</v>
      </c>
      <c r="T3544" s="47">
        <v>198</v>
      </c>
      <c r="U3544" s="47">
        <v>198</v>
      </c>
      <c r="V3544" t="s">
        <v>71</v>
      </c>
      <c r="W3544" t="s">
        <v>72</v>
      </c>
      <c r="X3544"/>
      <c r="Y3544" t="s">
        <v>240</v>
      </c>
      <c r="Z3544" s="43" t="str">
        <f>Raw_data[[#This Row],[Month]]&amp;Raw_data[[#This Row],[Locations]]&amp;Raw_data[[#This Row],[Looker2]]</f>
        <v>45323Clear LakeIOP</v>
      </c>
      <c r="AA3544" s="44" t="str">
        <f>IFERROR(VLOOKUP(Raw_data[[#This Row],[Description]],'LU Table'!$A$1:$B$50,2,0),"")</f>
        <v>IOP</v>
      </c>
      <c r="AB3544" s="44" t="str">
        <f>TRIM(MID(Raw_data[[#This Row],[Location]],LEN("Positive Recovery- ")+1,LEN(Raw_data[[#This Row],[Location]])))</f>
        <v>Clear Lake</v>
      </c>
      <c r="AC3544" s="45">
        <f t="shared" si="55"/>
        <v>45323</v>
      </c>
      <c r="AD3544" s="44" t="str">
        <f>VLOOKUP(Raw_data[[#This Row],[Locations]]&amp;Raw_data[[#This Row],[Looker2]],Category!A:E,5,0)</f>
        <v>Affiliate</v>
      </c>
      <c r="AE3544" s="44" t="str">
        <f>Raw_data[[#This Row],[Locations]]&amp;Raw_data[[#This Row],[Looker2]]</f>
        <v>Clear LakeIOP</v>
      </c>
    </row>
    <row r="3545" spans="1:31">
      <c r="A3545" s="15">
        <v>45326</v>
      </c>
      <c r="B3545" s="15">
        <v>45323</v>
      </c>
      <c r="C3545" t="s">
        <v>9</v>
      </c>
      <c r="D3545">
        <v>210619</v>
      </c>
      <c r="E3545" t="s">
        <v>767</v>
      </c>
      <c r="F3545" t="s">
        <v>768</v>
      </c>
      <c r="G3545" t="s">
        <v>353</v>
      </c>
      <c r="H3545" t="s">
        <v>158</v>
      </c>
      <c r="I3545"/>
      <c r="J3545" t="s">
        <v>89</v>
      </c>
      <c r="K3545" t="s">
        <v>234</v>
      </c>
      <c r="L3545" t="s">
        <v>128</v>
      </c>
      <c r="M3545">
        <v>1</v>
      </c>
      <c r="N3545" s="47">
        <v>200</v>
      </c>
      <c r="O3545" s="47">
        <v>0</v>
      </c>
      <c r="P3545" s="47">
        <v>0</v>
      </c>
      <c r="Q3545" s="47">
        <v>0</v>
      </c>
      <c r="R3545" s="47">
        <v>0</v>
      </c>
      <c r="S3545" s="47">
        <v>200</v>
      </c>
      <c r="T3545" s="47">
        <v>180</v>
      </c>
      <c r="U3545" s="47">
        <v>180</v>
      </c>
      <c r="V3545" t="s">
        <v>71</v>
      </c>
      <c r="W3545" t="s">
        <v>72</v>
      </c>
      <c r="X3545"/>
      <c r="Y3545" t="s">
        <v>240</v>
      </c>
      <c r="Z3545" s="43" t="str">
        <f>Raw_data[[#This Row],[Month]]&amp;Raw_data[[#This Row],[Locations]]&amp;Raw_data[[#This Row],[Looker2]]</f>
        <v>45323Clear LakeIOP</v>
      </c>
      <c r="AA3545" s="44" t="str">
        <f>IFERROR(VLOOKUP(Raw_data[[#This Row],[Description]],'LU Table'!$A$1:$B$50,2,0),"")</f>
        <v>IOP</v>
      </c>
      <c r="AB3545" s="44" t="str">
        <f>TRIM(MID(Raw_data[[#This Row],[Location]],LEN("Positive Recovery- ")+1,LEN(Raw_data[[#This Row],[Location]])))</f>
        <v>Clear Lake</v>
      </c>
      <c r="AC3545" s="45">
        <f t="shared" si="55"/>
        <v>45323</v>
      </c>
      <c r="AD3545" s="44" t="str">
        <f>VLOOKUP(Raw_data[[#This Row],[Locations]]&amp;Raw_data[[#This Row],[Looker2]],Category!A:E,5,0)</f>
        <v>Affiliate</v>
      </c>
      <c r="AE3545" s="44" t="str">
        <f>Raw_data[[#This Row],[Locations]]&amp;Raw_data[[#This Row],[Looker2]]</f>
        <v>Clear LakeIOP</v>
      </c>
    </row>
    <row r="3546" spans="1:31">
      <c r="A3546" s="15">
        <v>45326</v>
      </c>
      <c r="B3546" s="15">
        <v>45323</v>
      </c>
      <c r="C3546" t="s">
        <v>9</v>
      </c>
      <c r="D3546">
        <v>210620</v>
      </c>
      <c r="E3546" t="s">
        <v>544</v>
      </c>
      <c r="F3546" t="s">
        <v>395</v>
      </c>
      <c r="G3546" t="s">
        <v>331</v>
      </c>
      <c r="H3546" t="s">
        <v>166</v>
      </c>
      <c r="I3546" t="s">
        <v>232</v>
      </c>
      <c r="J3546" t="s">
        <v>90</v>
      </c>
      <c r="K3546" t="s">
        <v>111</v>
      </c>
      <c r="L3546" t="s">
        <v>129</v>
      </c>
      <c r="M3546">
        <v>1</v>
      </c>
      <c r="N3546" s="47">
        <v>450</v>
      </c>
      <c r="O3546" s="47">
        <v>0</v>
      </c>
      <c r="P3546" s="47">
        <v>0</v>
      </c>
      <c r="Q3546" s="47">
        <v>0</v>
      </c>
      <c r="R3546" s="47">
        <v>0</v>
      </c>
      <c r="S3546" s="47">
        <v>450</v>
      </c>
      <c r="T3546" s="47">
        <v>405</v>
      </c>
      <c r="U3546" s="47">
        <v>405</v>
      </c>
      <c r="V3546" t="s">
        <v>71</v>
      </c>
      <c r="W3546" t="s">
        <v>72</v>
      </c>
      <c r="X3546"/>
      <c r="Y3546" t="s">
        <v>240</v>
      </c>
      <c r="Z3546" s="43" t="str">
        <f>Raw_data[[#This Row],[Month]]&amp;Raw_data[[#This Row],[Locations]]&amp;Raw_data[[#This Row],[Looker2]]</f>
        <v>45323GalleriaPHP</v>
      </c>
      <c r="AA3546" s="44" t="str">
        <f>IFERROR(VLOOKUP(Raw_data[[#This Row],[Description]],'LU Table'!$A$1:$B$50,2,0),"")</f>
        <v>PHP</v>
      </c>
      <c r="AB3546" s="44" t="str">
        <f>TRIM(MID(Raw_data[[#This Row],[Location]],LEN("Positive Recovery- ")+1,LEN(Raw_data[[#This Row],[Location]])))</f>
        <v>Galleria</v>
      </c>
      <c r="AC3546" s="45">
        <f t="shared" si="55"/>
        <v>45323</v>
      </c>
      <c r="AD3546" s="44" t="str">
        <f>VLOOKUP(Raw_data[[#This Row],[Locations]]&amp;Raw_data[[#This Row],[Looker2]],Category!A:E,5,0)</f>
        <v>Affiliate</v>
      </c>
      <c r="AE3546" s="44" t="str">
        <f>Raw_data[[#This Row],[Locations]]&amp;Raw_data[[#This Row],[Looker2]]</f>
        <v>GalleriaPHP</v>
      </c>
    </row>
    <row r="3547" spans="1:31">
      <c r="A3547" s="15">
        <v>45326</v>
      </c>
      <c r="B3547" s="15">
        <v>45323</v>
      </c>
      <c r="C3547" t="s">
        <v>9</v>
      </c>
      <c r="D3547">
        <v>210621</v>
      </c>
      <c r="E3547" t="s">
        <v>641</v>
      </c>
      <c r="F3547" t="s">
        <v>437</v>
      </c>
      <c r="G3547" t="s">
        <v>642</v>
      </c>
      <c r="H3547" t="s">
        <v>159</v>
      </c>
      <c r="I3547" t="s">
        <v>232</v>
      </c>
      <c r="J3547" t="s">
        <v>17</v>
      </c>
      <c r="K3547" t="s">
        <v>21</v>
      </c>
      <c r="L3547" t="s">
        <v>128</v>
      </c>
      <c r="M3547">
        <v>1</v>
      </c>
      <c r="N3547" s="47">
        <v>225</v>
      </c>
      <c r="O3547" s="47">
        <v>0</v>
      </c>
      <c r="P3547" s="47">
        <v>0</v>
      </c>
      <c r="Q3547" s="47">
        <v>0</v>
      </c>
      <c r="R3547" s="47">
        <v>0</v>
      </c>
      <c r="S3547" s="47">
        <v>0</v>
      </c>
      <c r="T3547" s="47">
        <v>225</v>
      </c>
      <c r="U3547" s="47">
        <v>0</v>
      </c>
      <c r="V3547" t="s">
        <v>71</v>
      </c>
      <c r="W3547" t="s">
        <v>72</v>
      </c>
      <c r="X3547"/>
      <c r="Y3547" t="s">
        <v>240</v>
      </c>
      <c r="Z3547" s="43" t="str">
        <f>Raw_data[[#This Row],[Month]]&amp;Raw_data[[#This Row],[Locations]]&amp;Raw_data[[#This Row],[Looker2]]</f>
        <v>45323Jersey VillageIOP</v>
      </c>
      <c r="AA3547" s="44" t="str">
        <f>IFERROR(VLOOKUP(Raw_data[[#This Row],[Description]],'LU Table'!$A$1:$B$50,2,0),"")</f>
        <v>IOP</v>
      </c>
      <c r="AB3547" s="44" t="str">
        <f>TRIM(MID(Raw_data[[#This Row],[Location]],LEN("Positive Recovery- ")+1,LEN(Raw_data[[#This Row],[Location]])))</f>
        <v>Jersey Village</v>
      </c>
      <c r="AC3547" s="45">
        <f t="shared" si="55"/>
        <v>45323</v>
      </c>
      <c r="AD3547" s="44" t="str">
        <f>VLOOKUP(Raw_data[[#This Row],[Locations]]&amp;Raw_data[[#This Row],[Looker2]],Category!A:E,5,0)</f>
        <v>Affiliate</v>
      </c>
      <c r="AE3547" s="44" t="str">
        <f>Raw_data[[#This Row],[Locations]]&amp;Raw_data[[#This Row],[Looker2]]</f>
        <v>Jersey VillageIOP</v>
      </c>
    </row>
    <row r="3548" spans="1:31">
      <c r="A3548" s="15">
        <v>45326</v>
      </c>
      <c r="B3548" s="15">
        <v>45323</v>
      </c>
      <c r="C3548" t="s">
        <v>9</v>
      </c>
      <c r="D3548">
        <v>210622</v>
      </c>
      <c r="E3548" t="s">
        <v>1015</v>
      </c>
      <c r="F3548" t="s">
        <v>261</v>
      </c>
      <c r="G3548" t="s">
        <v>1016</v>
      </c>
      <c r="H3548" t="s">
        <v>158</v>
      </c>
      <c r="I3548" t="s">
        <v>232</v>
      </c>
      <c r="J3548" t="s">
        <v>806</v>
      </c>
      <c r="K3548" t="s">
        <v>79</v>
      </c>
      <c r="L3548" t="s">
        <v>128</v>
      </c>
      <c r="M3548">
        <v>1</v>
      </c>
      <c r="N3548" s="47">
        <v>185</v>
      </c>
      <c r="O3548" s="47">
        <v>0</v>
      </c>
      <c r="P3548" s="47">
        <v>0</v>
      </c>
      <c r="Q3548" s="47">
        <v>0</v>
      </c>
      <c r="R3548" s="47">
        <v>0</v>
      </c>
      <c r="S3548" s="47">
        <v>185</v>
      </c>
      <c r="T3548" s="47">
        <v>166.5</v>
      </c>
      <c r="U3548" s="47">
        <v>166.5</v>
      </c>
      <c r="V3548" t="s">
        <v>71</v>
      </c>
      <c r="W3548" t="s">
        <v>72</v>
      </c>
      <c r="X3548"/>
      <c r="Y3548" t="s">
        <v>240</v>
      </c>
      <c r="Z3548" s="43" t="str">
        <f>Raw_data[[#This Row],[Month]]&amp;Raw_data[[#This Row],[Locations]]&amp;Raw_data[[#This Row],[Looker2]]</f>
        <v>45323Cinco RanchIOP</v>
      </c>
      <c r="AA3548" s="44" t="str">
        <f>IFERROR(VLOOKUP(Raw_data[[#This Row],[Description]],'LU Table'!$A$1:$B$50,2,0),"")</f>
        <v>IOP</v>
      </c>
      <c r="AB3548" s="44" t="str">
        <f>TRIM(MID(Raw_data[[#This Row],[Location]],LEN("Positive Recovery- ")+1,LEN(Raw_data[[#This Row],[Location]])))</f>
        <v>Cinco Ranch</v>
      </c>
      <c r="AC3548" s="45">
        <f t="shared" si="55"/>
        <v>45323</v>
      </c>
      <c r="AD3548" s="44" t="str">
        <f>VLOOKUP(Raw_data[[#This Row],[Locations]]&amp;Raw_data[[#This Row],[Looker2]],Category!A:E,5,0)</f>
        <v>Affiliate</v>
      </c>
      <c r="AE3548" s="44" t="str">
        <f>Raw_data[[#This Row],[Locations]]&amp;Raw_data[[#This Row],[Looker2]]</f>
        <v>Cinco RanchIOP</v>
      </c>
    </row>
    <row r="3549" spans="1:31">
      <c r="A3549" s="15">
        <v>45326</v>
      </c>
      <c r="B3549" s="15">
        <v>45323</v>
      </c>
      <c r="C3549" t="s">
        <v>9</v>
      </c>
      <c r="D3549">
        <v>210623</v>
      </c>
      <c r="E3549" t="s">
        <v>1017</v>
      </c>
      <c r="F3549" t="s">
        <v>1018</v>
      </c>
      <c r="G3549" t="s">
        <v>1019</v>
      </c>
      <c r="H3549" t="s">
        <v>158</v>
      </c>
      <c r="I3549" t="s">
        <v>232</v>
      </c>
      <c r="J3549" t="s">
        <v>88</v>
      </c>
      <c r="K3549" t="s">
        <v>79</v>
      </c>
      <c r="L3549" t="s">
        <v>128</v>
      </c>
      <c r="M3549">
        <v>1</v>
      </c>
      <c r="N3549" s="47">
        <v>250</v>
      </c>
      <c r="O3549" s="47">
        <v>0</v>
      </c>
      <c r="P3549" s="47">
        <v>0</v>
      </c>
      <c r="Q3549" s="47">
        <v>0</v>
      </c>
      <c r="R3549" s="47">
        <v>0</v>
      </c>
      <c r="S3549" s="47">
        <v>250</v>
      </c>
      <c r="T3549" s="47">
        <v>225</v>
      </c>
      <c r="U3549" s="47">
        <v>225</v>
      </c>
      <c r="V3549" t="s">
        <v>71</v>
      </c>
      <c r="W3549" t="s">
        <v>72</v>
      </c>
      <c r="X3549"/>
      <c r="Y3549" t="s">
        <v>240</v>
      </c>
      <c r="Z3549" s="43" t="str">
        <f>Raw_data[[#This Row],[Month]]&amp;Raw_data[[#This Row],[Locations]]&amp;Raw_data[[#This Row],[Looker2]]</f>
        <v>45323Cinco RanchIOP</v>
      </c>
      <c r="AA3549" s="44" t="str">
        <f>IFERROR(VLOOKUP(Raw_data[[#This Row],[Description]],'LU Table'!$A$1:$B$50,2,0),"")</f>
        <v>IOP</v>
      </c>
      <c r="AB3549" s="44" t="str">
        <f>TRIM(MID(Raw_data[[#This Row],[Location]],LEN("Positive Recovery- ")+1,LEN(Raw_data[[#This Row],[Location]])))</f>
        <v>Cinco Ranch</v>
      </c>
      <c r="AC3549" s="45">
        <f t="shared" si="55"/>
        <v>45323</v>
      </c>
      <c r="AD3549" s="44" t="str">
        <f>VLOOKUP(Raw_data[[#This Row],[Locations]]&amp;Raw_data[[#This Row],[Looker2]],Category!A:E,5,0)</f>
        <v>Affiliate</v>
      </c>
      <c r="AE3549" s="44" t="str">
        <f>Raw_data[[#This Row],[Locations]]&amp;Raw_data[[#This Row],[Looker2]]</f>
        <v>Cinco RanchIOP</v>
      </c>
    </row>
    <row r="3550" spans="1:31">
      <c r="A3550" s="15">
        <v>45326</v>
      </c>
      <c r="B3550" s="15">
        <v>45323</v>
      </c>
      <c r="C3550" t="s">
        <v>9</v>
      </c>
      <c r="D3550">
        <v>210624</v>
      </c>
      <c r="E3550" t="s">
        <v>114</v>
      </c>
      <c r="F3550" t="s">
        <v>296</v>
      </c>
      <c r="G3550" t="s">
        <v>297</v>
      </c>
      <c r="H3550" t="s">
        <v>172</v>
      </c>
      <c r="I3550" t="s">
        <v>232</v>
      </c>
      <c r="J3550" t="s">
        <v>17</v>
      </c>
      <c r="K3550" t="s">
        <v>79</v>
      </c>
      <c r="L3550" t="s">
        <v>135</v>
      </c>
      <c r="M3550">
        <v>1</v>
      </c>
      <c r="N3550" s="47">
        <v>40</v>
      </c>
      <c r="O3550" s="47">
        <v>0</v>
      </c>
      <c r="P3550" s="47">
        <v>0</v>
      </c>
      <c r="Q3550" s="47">
        <v>0</v>
      </c>
      <c r="R3550" s="47">
        <v>0</v>
      </c>
      <c r="S3550" s="47">
        <v>40</v>
      </c>
      <c r="T3550" s="47">
        <v>40</v>
      </c>
      <c r="U3550" s="47">
        <v>40</v>
      </c>
      <c r="V3550" t="s">
        <v>71</v>
      </c>
      <c r="W3550" t="s">
        <v>72</v>
      </c>
      <c r="X3550"/>
      <c r="Y3550" t="s">
        <v>240</v>
      </c>
      <c r="Z3550" s="43" t="str">
        <f>Raw_data[[#This Row],[Month]]&amp;Raw_data[[#This Row],[Locations]]&amp;Raw_data[[#This Row],[Looker2]]</f>
        <v>45323Cinco RanchAftercare</v>
      </c>
      <c r="AA3550" s="44" t="str">
        <f>IFERROR(VLOOKUP(Raw_data[[#This Row],[Description]],'LU Table'!$A$1:$B$50,2,0),"")</f>
        <v>Aftercare</v>
      </c>
      <c r="AB3550" s="44" t="str">
        <f>TRIM(MID(Raw_data[[#This Row],[Location]],LEN("Positive Recovery- ")+1,LEN(Raw_data[[#This Row],[Location]])))</f>
        <v>Cinco Ranch</v>
      </c>
      <c r="AC3550" s="45">
        <f t="shared" si="55"/>
        <v>45323</v>
      </c>
      <c r="AD3550" s="44" t="str">
        <f>VLOOKUP(Raw_data[[#This Row],[Locations]]&amp;Raw_data[[#This Row],[Looker2]],Category!A:E,5,0)</f>
        <v>Affiliate</v>
      </c>
      <c r="AE3550" s="44" t="str">
        <f>Raw_data[[#This Row],[Locations]]&amp;Raw_data[[#This Row],[Looker2]]</f>
        <v>Cinco RanchAftercare</v>
      </c>
    </row>
    <row r="3551" spans="1:31">
      <c r="A3551" s="15">
        <v>45326</v>
      </c>
      <c r="B3551" s="15">
        <v>45323</v>
      </c>
      <c r="C3551" t="s">
        <v>9</v>
      </c>
      <c r="D3551">
        <v>210625</v>
      </c>
      <c r="E3551" t="s">
        <v>142</v>
      </c>
      <c r="F3551" t="s">
        <v>254</v>
      </c>
      <c r="G3551" t="s">
        <v>480</v>
      </c>
      <c r="H3551" t="s">
        <v>158</v>
      </c>
      <c r="I3551" t="s">
        <v>232</v>
      </c>
      <c r="J3551" t="s">
        <v>88</v>
      </c>
      <c r="K3551" t="s">
        <v>22</v>
      </c>
      <c r="L3551" t="s">
        <v>128</v>
      </c>
      <c r="M3551">
        <v>1</v>
      </c>
      <c r="N3551" s="47">
        <v>250</v>
      </c>
      <c r="O3551" s="47">
        <v>0</v>
      </c>
      <c r="P3551" s="47">
        <v>0</v>
      </c>
      <c r="Q3551" s="47">
        <v>0</v>
      </c>
      <c r="R3551" s="47">
        <v>0</v>
      </c>
      <c r="S3551" s="47">
        <v>250</v>
      </c>
      <c r="T3551" s="47">
        <v>225</v>
      </c>
      <c r="U3551" s="47">
        <v>225</v>
      </c>
      <c r="V3551" t="s">
        <v>71</v>
      </c>
      <c r="W3551" t="s">
        <v>72</v>
      </c>
      <c r="X3551"/>
      <c r="Y3551" t="s">
        <v>240</v>
      </c>
      <c r="Z3551" s="43" t="str">
        <f>Raw_data[[#This Row],[Month]]&amp;Raw_data[[#This Row],[Locations]]&amp;Raw_data[[#This Row],[Looker2]]</f>
        <v>45323AustinIOP</v>
      </c>
      <c r="AA3551" s="44" t="str">
        <f>IFERROR(VLOOKUP(Raw_data[[#This Row],[Description]],'LU Table'!$A$1:$B$50,2,0),"")</f>
        <v>IOP</v>
      </c>
      <c r="AB3551" s="44" t="str">
        <f>TRIM(MID(Raw_data[[#This Row],[Location]],LEN("Positive Recovery- ")+1,LEN(Raw_data[[#This Row],[Location]])))</f>
        <v>Austin</v>
      </c>
      <c r="AC3551" s="45">
        <f t="shared" ref="AC3551:AC3614" si="56">B3551-DAY(B3551)+1</f>
        <v>45323</v>
      </c>
      <c r="AD3551" s="44" t="str">
        <f>VLOOKUP(Raw_data[[#This Row],[Locations]]&amp;Raw_data[[#This Row],[Looker2]],Category!A:E,5,0)</f>
        <v>Affiliate</v>
      </c>
      <c r="AE3551" s="44" t="str">
        <f>Raw_data[[#This Row],[Locations]]&amp;Raw_data[[#This Row],[Looker2]]</f>
        <v>AustinIOP</v>
      </c>
    </row>
    <row r="3552" spans="1:31">
      <c r="A3552" s="15">
        <v>45326</v>
      </c>
      <c r="B3552" s="15">
        <v>45323</v>
      </c>
      <c r="C3552" t="s">
        <v>9</v>
      </c>
      <c r="D3552">
        <v>210626</v>
      </c>
      <c r="E3552" t="s">
        <v>789</v>
      </c>
      <c r="F3552" t="s">
        <v>557</v>
      </c>
      <c r="G3552" t="s">
        <v>521</v>
      </c>
      <c r="H3552" t="s">
        <v>158</v>
      </c>
      <c r="I3552" t="s">
        <v>232</v>
      </c>
      <c r="J3552" t="s">
        <v>88</v>
      </c>
      <c r="K3552" t="s">
        <v>22</v>
      </c>
      <c r="L3552" t="s">
        <v>128</v>
      </c>
      <c r="M3552">
        <v>1</v>
      </c>
      <c r="N3552" s="47">
        <v>250</v>
      </c>
      <c r="O3552" s="47">
        <v>0</v>
      </c>
      <c r="P3552" s="47">
        <v>0</v>
      </c>
      <c r="Q3552" s="47">
        <v>0</v>
      </c>
      <c r="R3552" s="47">
        <v>0</v>
      </c>
      <c r="S3552" s="47">
        <v>250</v>
      </c>
      <c r="T3552" s="47">
        <v>225</v>
      </c>
      <c r="U3552" s="47">
        <v>225</v>
      </c>
      <c r="V3552" t="s">
        <v>71</v>
      </c>
      <c r="W3552" t="s">
        <v>72</v>
      </c>
      <c r="X3552"/>
      <c r="Y3552" t="s">
        <v>240</v>
      </c>
      <c r="Z3552" s="43" t="str">
        <f>Raw_data[[#This Row],[Month]]&amp;Raw_data[[#This Row],[Locations]]&amp;Raw_data[[#This Row],[Looker2]]</f>
        <v>45323AustinIOP</v>
      </c>
      <c r="AA3552" s="44" t="str">
        <f>IFERROR(VLOOKUP(Raw_data[[#This Row],[Description]],'LU Table'!$A$1:$B$50,2,0),"")</f>
        <v>IOP</v>
      </c>
      <c r="AB3552" s="44" t="str">
        <f>TRIM(MID(Raw_data[[#This Row],[Location]],LEN("Positive Recovery- ")+1,LEN(Raw_data[[#This Row],[Location]])))</f>
        <v>Austin</v>
      </c>
      <c r="AC3552" s="45">
        <f t="shared" si="56"/>
        <v>45323</v>
      </c>
      <c r="AD3552" s="44" t="str">
        <f>VLOOKUP(Raw_data[[#This Row],[Locations]]&amp;Raw_data[[#This Row],[Looker2]],Category!A:E,5,0)</f>
        <v>Affiliate</v>
      </c>
      <c r="AE3552" s="44" t="str">
        <f>Raw_data[[#This Row],[Locations]]&amp;Raw_data[[#This Row],[Looker2]]</f>
        <v>AustinIOP</v>
      </c>
    </row>
    <row r="3553" spans="1:31">
      <c r="A3553" s="15">
        <v>45326</v>
      </c>
      <c r="B3553" s="15">
        <v>45323</v>
      </c>
      <c r="C3553" t="s">
        <v>9</v>
      </c>
      <c r="D3553">
        <v>210627</v>
      </c>
      <c r="E3553" t="s">
        <v>1024</v>
      </c>
      <c r="F3553" t="s">
        <v>356</v>
      </c>
      <c r="G3553" t="s">
        <v>353</v>
      </c>
      <c r="H3553" t="s">
        <v>158</v>
      </c>
      <c r="I3553" t="s">
        <v>232</v>
      </c>
      <c r="J3553" t="s">
        <v>88</v>
      </c>
      <c r="K3553" t="s">
        <v>22</v>
      </c>
      <c r="L3553" t="s">
        <v>128</v>
      </c>
      <c r="M3553">
        <v>1</v>
      </c>
      <c r="N3553" s="47">
        <v>250</v>
      </c>
      <c r="O3553" s="47">
        <v>0</v>
      </c>
      <c r="P3553" s="47">
        <v>0</v>
      </c>
      <c r="Q3553" s="47">
        <v>0</v>
      </c>
      <c r="R3553" s="47">
        <v>0</v>
      </c>
      <c r="S3553" s="47">
        <v>250</v>
      </c>
      <c r="T3553" s="47">
        <v>225</v>
      </c>
      <c r="U3553" s="47">
        <v>225</v>
      </c>
      <c r="V3553" t="s">
        <v>71</v>
      </c>
      <c r="W3553" t="s">
        <v>72</v>
      </c>
      <c r="X3553"/>
      <c r="Y3553" t="s">
        <v>240</v>
      </c>
      <c r="Z3553" s="43" t="str">
        <f>Raw_data[[#This Row],[Month]]&amp;Raw_data[[#This Row],[Locations]]&amp;Raw_data[[#This Row],[Looker2]]</f>
        <v>45323AustinIOP</v>
      </c>
      <c r="AA3553" s="44" t="str">
        <f>IFERROR(VLOOKUP(Raw_data[[#This Row],[Description]],'LU Table'!$A$1:$B$50,2,0),"")</f>
        <v>IOP</v>
      </c>
      <c r="AB3553" s="44" t="str">
        <f>TRIM(MID(Raw_data[[#This Row],[Location]],LEN("Positive Recovery- ")+1,LEN(Raw_data[[#This Row],[Location]])))</f>
        <v>Austin</v>
      </c>
      <c r="AC3553" s="45">
        <f t="shared" si="56"/>
        <v>45323</v>
      </c>
      <c r="AD3553" s="44" t="str">
        <f>VLOOKUP(Raw_data[[#This Row],[Locations]]&amp;Raw_data[[#This Row],[Looker2]],Category!A:E,5,0)</f>
        <v>Affiliate</v>
      </c>
      <c r="AE3553" s="44" t="str">
        <f>Raw_data[[#This Row],[Locations]]&amp;Raw_data[[#This Row],[Looker2]]</f>
        <v>AustinIOP</v>
      </c>
    </row>
    <row r="3554" spans="1:31">
      <c r="A3554" s="15">
        <v>45326</v>
      </c>
      <c r="B3554" s="15">
        <v>45323</v>
      </c>
      <c r="C3554" t="s">
        <v>9</v>
      </c>
      <c r="D3554">
        <v>210628</v>
      </c>
      <c r="E3554" t="s">
        <v>612</v>
      </c>
      <c r="F3554" t="s">
        <v>461</v>
      </c>
      <c r="G3554" t="s">
        <v>481</v>
      </c>
      <c r="H3554" t="s">
        <v>158</v>
      </c>
      <c r="I3554" t="s">
        <v>232</v>
      </c>
      <c r="J3554" t="s">
        <v>88</v>
      </c>
      <c r="K3554" t="s">
        <v>21</v>
      </c>
      <c r="L3554" t="s">
        <v>128</v>
      </c>
      <c r="M3554">
        <v>1</v>
      </c>
      <c r="N3554" s="47">
        <v>250</v>
      </c>
      <c r="O3554" s="47">
        <v>0</v>
      </c>
      <c r="P3554" s="47">
        <v>0</v>
      </c>
      <c r="Q3554" s="47">
        <v>0</v>
      </c>
      <c r="R3554" s="47">
        <v>0</v>
      </c>
      <c r="S3554" s="47">
        <v>250</v>
      </c>
      <c r="T3554" s="47">
        <v>225</v>
      </c>
      <c r="U3554" s="47">
        <v>225</v>
      </c>
      <c r="V3554" t="s">
        <v>71</v>
      </c>
      <c r="W3554" t="s">
        <v>72</v>
      </c>
      <c r="X3554"/>
      <c r="Y3554" t="s">
        <v>240</v>
      </c>
      <c r="Z3554" s="43" t="str">
        <f>Raw_data[[#This Row],[Month]]&amp;Raw_data[[#This Row],[Locations]]&amp;Raw_data[[#This Row],[Looker2]]</f>
        <v>45323Jersey VillageIOP</v>
      </c>
      <c r="AA3554" s="44" t="str">
        <f>IFERROR(VLOOKUP(Raw_data[[#This Row],[Description]],'LU Table'!$A$1:$B$50,2,0),"")</f>
        <v>IOP</v>
      </c>
      <c r="AB3554" s="44" t="str">
        <f>TRIM(MID(Raw_data[[#This Row],[Location]],LEN("Positive Recovery- ")+1,LEN(Raw_data[[#This Row],[Location]])))</f>
        <v>Jersey Village</v>
      </c>
      <c r="AC3554" s="45">
        <f t="shared" si="56"/>
        <v>45323</v>
      </c>
      <c r="AD3554" s="44" t="str">
        <f>VLOOKUP(Raw_data[[#This Row],[Locations]]&amp;Raw_data[[#This Row],[Looker2]],Category!A:E,5,0)</f>
        <v>Affiliate</v>
      </c>
      <c r="AE3554" s="44" t="str">
        <f>Raw_data[[#This Row],[Locations]]&amp;Raw_data[[#This Row],[Looker2]]</f>
        <v>Jersey VillageIOP</v>
      </c>
    </row>
    <row r="3555" spans="1:31">
      <c r="A3555" s="15">
        <v>45326</v>
      </c>
      <c r="B3555" s="15">
        <v>45323</v>
      </c>
      <c r="C3555" t="s">
        <v>9</v>
      </c>
      <c r="D3555">
        <v>210629</v>
      </c>
      <c r="E3555" t="s">
        <v>980</v>
      </c>
      <c r="F3555" t="s">
        <v>295</v>
      </c>
      <c r="G3555" t="s">
        <v>981</v>
      </c>
      <c r="H3555" t="s">
        <v>160</v>
      </c>
      <c r="I3555" t="s">
        <v>232</v>
      </c>
      <c r="J3555" t="s">
        <v>94</v>
      </c>
      <c r="K3555" t="s">
        <v>21</v>
      </c>
      <c r="L3555" t="s">
        <v>128</v>
      </c>
      <c r="M3555">
        <v>1</v>
      </c>
      <c r="N3555" s="47">
        <v>215</v>
      </c>
      <c r="O3555" s="47">
        <v>0</v>
      </c>
      <c r="P3555" s="47">
        <v>0</v>
      </c>
      <c r="Q3555" s="47">
        <v>0</v>
      </c>
      <c r="R3555" s="47">
        <v>0</v>
      </c>
      <c r="S3555" s="47">
        <v>215</v>
      </c>
      <c r="T3555" s="47">
        <v>193.5</v>
      </c>
      <c r="U3555" s="47">
        <v>193.5</v>
      </c>
      <c r="V3555" t="s">
        <v>71</v>
      </c>
      <c r="W3555" t="s">
        <v>72</v>
      </c>
      <c r="X3555"/>
      <c r="Y3555" t="s">
        <v>240</v>
      </c>
      <c r="Z3555" s="43" t="str">
        <f>Raw_data[[#This Row],[Month]]&amp;Raw_data[[#This Row],[Locations]]&amp;Raw_data[[#This Row],[Looker2]]</f>
        <v>45323Jersey VillageIOP</v>
      </c>
      <c r="AA3555" s="44" t="str">
        <f>IFERROR(VLOOKUP(Raw_data[[#This Row],[Description]],'LU Table'!$A$1:$B$50,2,0),"")</f>
        <v>IOP</v>
      </c>
      <c r="AB3555" s="44" t="str">
        <f>TRIM(MID(Raw_data[[#This Row],[Location]],LEN("Positive Recovery- ")+1,LEN(Raw_data[[#This Row],[Location]])))</f>
        <v>Jersey Village</v>
      </c>
      <c r="AC3555" s="45">
        <f t="shared" si="56"/>
        <v>45323</v>
      </c>
      <c r="AD3555" s="44" t="str">
        <f>VLOOKUP(Raw_data[[#This Row],[Locations]]&amp;Raw_data[[#This Row],[Looker2]],Category!A:E,5,0)</f>
        <v>Affiliate</v>
      </c>
      <c r="AE3555" s="44" t="str">
        <f>Raw_data[[#This Row],[Locations]]&amp;Raw_data[[#This Row],[Looker2]]</f>
        <v>Jersey VillageIOP</v>
      </c>
    </row>
    <row r="3556" spans="1:31">
      <c r="A3556" s="15">
        <v>45326</v>
      </c>
      <c r="B3556" s="15">
        <v>45323</v>
      </c>
      <c r="C3556" t="s">
        <v>9</v>
      </c>
      <c r="D3556">
        <v>210630</v>
      </c>
      <c r="E3556" t="s">
        <v>879</v>
      </c>
      <c r="F3556" t="s">
        <v>332</v>
      </c>
      <c r="G3556" t="s">
        <v>880</v>
      </c>
      <c r="H3556" t="s">
        <v>159</v>
      </c>
      <c r="I3556" t="s">
        <v>232</v>
      </c>
      <c r="J3556" t="s">
        <v>17</v>
      </c>
      <c r="K3556" t="s">
        <v>22</v>
      </c>
      <c r="L3556" t="s">
        <v>128</v>
      </c>
      <c r="M3556">
        <v>1</v>
      </c>
      <c r="N3556" s="47">
        <v>225</v>
      </c>
      <c r="O3556" s="47">
        <v>0</v>
      </c>
      <c r="P3556" s="47">
        <v>0</v>
      </c>
      <c r="Q3556" s="47">
        <v>0</v>
      </c>
      <c r="R3556" s="47">
        <v>0</v>
      </c>
      <c r="S3556" s="47">
        <v>225</v>
      </c>
      <c r="T3556" s="47">
        <v>225</v>
      </c>
      <c r="U3556" s="47">
        <v>225</v>
      </c>
      <c r="V3556" t="s">
        <v>71</v>
      </c>
      <c r="W3556" t="s">
        <v>72</v>
      </c>
      <c r="X3556"/>
      <c r="Y3556" t="s">
        <v>240</v>
      </c>
      <c r="Z3556" s="43" t="str">
        <f>Raw_data[[#This Row],[Month]]&amp;Raw_data[[#This Row],[Locations]]&amp;Raw_data[[#This Row],[Looker2]]</f>
        <v>45323AustinIOP</v>
      </c>
      <c r="AA3556" s="44" t="str">
        <f>IFERROR(VLOOKUP(Raw_data[[#This Row],[Description]],'LU Table'!$A$1:$B$50,2,0),"")</f>
        <v>IOP</v>
      </c>
      <c r="AB3556" s="44" t="str">
        <f>TRIM(MID(Raw_data[[#This Row],[Location]],LEN("Positive Recovery- ")+1,LEN(Raw_data[[#This Row],[Location]])))</f>
        <v>Austin</v>
      </c>
      <c r="AC3556" s="45">
        <f t="shared" si="56"/>
        <v>45323</v>
      </c>
      <c r="AD3556" s="44" t="str">
        <f>VLOOKUP(Raw_data[[#This Row],[Locations]]&amp;Raw_data[[#This Row],[Looker2]],Category!A:E,5,0)</f>
        <v>Affiliate</v>
      </c>
      <c r="AE3556" s="44" t="str">
        <f>Raw_data[[#This Row],[Locations]]&amp;Raw_data[[#This Row],[Looker2]]</f>
        <v>AustinIOP</v>
      </c>
    </row>
    <row r="3557" spans="1:31">
      <c r="A3557" s="15">
        <v>45326</v>
      </c>
      <c r="B3557" s="15">
        <v>45323</v>
      </c>
      <c r="C3557" t="s">
        <v>9</v>
      </c>
      <c r="D3557">
        <v>210631</v>
      </c>
      <c r="E3557" t="s">
        <v>881</v>
      </c>
      <c r="F3557" t="s">
        <v>435</v>
      </c>
      <c r="G3557" t="s">
        <v>882</v>
      </c>
      <c r="H3557" t="s">
        <v>160</v>
      </c>
      <c r="I3557" t="s">
        <v>232</v>
      </c>
      <c r="J3557" t="s">
        <v>94</v>
      </c>
      <c r="K3557" t="s">
        <v>81</v>
      </c>
      <c r="L3557" t="s">
        <v>128</v>
      </c>
      <c r="M3557">
        <v>1</v>
      </c>
      <c r="N3557" s="47">
        <v>215</v>
      </c>
      <c r="O3557" s="47">
        <v>0</v>
      </c>
      <c r="P3557" s="47">
        <v>0</v>
      </c>
      <c r="Q3557" s="47">
        <v>0</v>
      </c>
      <c r="R3557" s="47">
        <v>0</v>
      </c>
      <c r="S3557" s="47">
        <v>215</v>
      </c>
      <c r="T3557" s="47">
        <v>193.5</v>
      </c>
      <c r="U3557" s="47">
        <v>193.5</v>
      </c>
      <c r="V3557" t="s">
        <v>71</v>
      </c>
      <c r="W3557" t="s">
        <v>72</v>
      </c>
      <c r="X3557"/>
      <c r="Y3557" t="s">
        <v>240</v>
      </c>
      <c r="Z3557" s="43" t="str">
        <f>Raw_data[[#This Row],[Month]]&amp;Raw_data[[#This Row],[Locations]]&amp;Raw_data[[#This Row],[Looker2]]</f>
        <v>45323Energy CorridorIOP</v>
      </c>
      <c r="AA3557" s="44" t="str">
        <f>IFERROR(VLOOKUP(Raw_data[[#This Row],[Description]],'LU Table'!$A$1:$B$50,2,0),"")</f>
        <v>IOP</v>
      </c>
      <c r="AB3557" s="44" t="str">
        <f>TRIM(MID(Raw_data[[#This Row],[Location]],LEN("Positive Recovery- ")+1,LEN(Raw_data[[#This Row],[Location]])))</f>
        <v>Energy Corridor</v>
      </c>
      <c r="AC3557" s="45">
        <f t="shared" si="56"/>
        <v>45323</v>
      </c>
      <c r="AD3557" s="44" t="str">
        <f>VLOOKUP(Raw_data[[#This Row],[Locations]]&amp;Raw_data[[#This Row],[Looker2]],Category!A:E,5,0)</f>
        <v>Affiliate</v>
      </c>
      <c r="AE3557" s="44" t="str">
        <f>Raw_data[[#This Row],[Locations]]&amp;Raw_data[[#This Row],[Looker2]]</f>
        <v>Energy CorridorIOP</v>
      </c>
    </row>
    <row r="3558" spans="1:31">
      <c r="A3558" s="15">
        <v>45326</v>
      </c>
      <c r="B3558" s="15">
        <v>45323</v>
      </c>
      <c r="C3558" t="s">
        <v>9</v>
      </c>
      <c r="D3558">
        <v>210632</v>
      </c>
      <c r="E3558" t="s">
        <v>98</v>
      </c>
      <c r="F3558" t="s">
        <v>365</v>
      </c>
      <c r="G3558" t="s">
        <v>366</v>
      </c>
      <c r="H3558" t="s">
        <v>172</v>
      </c>
      <c r="I3558" t="s">
        <v>232</v>
      </c>
      <c r="J3558" t="s">
        <v>17</v>
      </c>
      <c r="K3558" t="s">
        <v>81</v>
      </c>
      <c r="L3558" t="s">
        <v>135</v>
      </c>
      <c r="M3558">
        <v>1</v>
      </c>
      <c r="N3558" s="47">
        <v>40</v>
      </c>
      <c r="O3558" s="47">
        <v>0</v>
      </c>
      <c r="P3558" s="47">
        <v>0</v>
      </c>
      <c r="Q3558" s="47">
        <v>0</v>
      </c>
      <c r="R3558" s="47">
        <v>0</v>
      </c>
      <c r="S3558" s="47">
        <v>40</v>
      </c>
      <c r="T3558" s="47">
        <v>40</v>
      </c>
      <c r="U3558" s="47">
        <v>40</v>
      </c>
      <c r="V3558" t="s">
        <v>71</v>
      </c>
      <c r="W3558" t="s">
        <v>72</v>
      </c>
      <c r="X3558"/>
      <c r="Y3558" t="s">
        <v>240</v>
      </c>
      <c r="Z3558" s="43" t="str">
        <f>Raw_data[[#This Row],[Month]]&amp;Raw_data[[#This Row],[Locations]]&amp;Raw_data[[#This Row],[Looker2]]</f>
        <v>45323Energy CorridorAftercare</v>
      </c>
      <c r="AA3558" s="44" t="str">
        <f>IFERROR(VLOOKUP(Raw_data[[#This Row],[Description]],'LU Table'!$A$1:$B$50,2,0),"")</f>
        <v>Aftercare</v>
      </c>
      <c r="AB3558" s="44" t="str">
        <f>TRIM(MID(Raw_data[[#This Row],[Location]],LEN("Positive Recovery- ")+1,LEN(Raw_data[[#This Row],[Location]])))</f>
        <v>Energy Corridor</v>
      </c>
      <c r="AC3558" s="45">
        <f t="shared" si="56"/>
        <v>45323</v>
      </c>
      <c r="AD3558" s="44" t="str">
        <f>VLOOKUP(Raw_data[[#This Row],[Locations]]&amp;Raw_data[[#This Row],[Looker2]],Category!A:E,5,0)</f>
        <v>Affiliate</v>
      </c>
      <c r="AE3558" s="44" t="str">
        <f>Raw_data[[#This Row],[Locations]]&amp;Raw_data[[#This Row],[Looker2]]</f>
        <v>Energy CorridorAftercare</v>
      </c>
    </row>
    <row r="3559" spans="1:31">
      <c r="A3559" s="15">
        <v>45326</v>
      </c>
      <c r="B3559" s="15">
        <v>45323</v>
      </c>
      <c r="C3559" t="s">
        <v>9</v>
      </c>
      <c r="D3559">
        <v>210633</v>
      </c>
      <c r="E3559" t="s">
        <v>67</v>
      </c>
      <c r="F3559" t="s">
        <v>375</v>
      </c>
      <c r="G3559" t="s">
        <v>376</v>
      </c>
      <c r="H3559" t="s">
        <v>169</v>
      </c>
      <c r="I3559" t="s">
        <v>232</v>
      </c>
      <c r="J3559" t="s">
        <v>17</v>
      </c>
      <c r="K3559" t="s">
        <v>81</v>
      </c>
      <c r="L3559" t="s">
        <v>23</v>
      </c>
      <c r="M3559">
        <v>1</v>
      </c>
      <c r="N3559" s="47">
        <v>40</v>
      </c>
      <c r="O3559" s="47">
        <v>0</v>
      </c>
      <c r="P3559" s="47">
        <v>0</v>
      </c>
      <c r="Q3559" s="47">
        <v>0</v>
      </c>
      <c r="R3559" s="47">
        <v>0</v>
      </c>
      <c r="S3559" s="47">
        <v>40</v>
      </c>
      <c r="T3559" s="47">
        <v>40</v>
      </c>
      <c r="U3559" s="47">
        <v>40</v>
      </c>
      <c r="V3559" t="s">
        <v>71</v>
      </c>
      <c r="W3559" t="s">
        <v>72</v>
      </c>
      <c r="X3559"/>
      <c r="Y3559" t="s">
        <v>240</v>
      </c>
      <c r="Z3559" s="43" t="str">
        <f>Raw_data[[#This Row],[Month]]&amp;Raw_data[[#This Row],[Locations]]&amp;Raw_data[[#This Row],[Looker2]]</f>
        <v>45323Energy CorridorAftercare</v>
      </c>
      <c r="AA3559" s="44" t="str">
        <f>IFERROR(VLOOKUP(Raw_data[[#This Row],[Description]],'LU Table'!$A$1:$B$50,2,0),"")</f>
        <v>Aftercare</v>
      </c>
      <c r="AB3559" s="44" t="str">
        <f>TRIM(MID(Raw_data[[#This Row],[Location]],LEN("Positive Recovery- ")+1,LEN(Raw_data[[#This Row],[Location]])))</f>
        <v>Energy Corridor</v>
      </c>
      <c r="AC3559" s="45">
        <f t="shared" si="56"/>
        <v>45323</v>
      </c>
      <c r="AD3559" s="44" t="str">
        <f>VLOOKUP(Raw_data[[#This Row],[Locations]]&amp;Raw_data[[#This Row],[Looker2]],Category!A:E,5,0)</f>
        <v>Affiliate</v>
      </c>
      <c r="AE3559" s="44" t="str">
        <f>Raw_data[[#This Row],[Locations]]&amp;Raw_data[[#This Row],[Looker2]]</f>
        <v>Energy CorridorAftercare</v>
      </c>
    </row>
    <row r="3560" spans="1:31">
      <c r="A3560" s="15">
        <v>45326</v>
      </c>
      <c r="B3560" s="15">
        <v>45323</v>
      </c>
      <c r="C3560" t="s">
        <v>9</v>
      </c>
      <c r="D3560">
        <v>210634</v>
      </c>
      <c r="E3560" t="s">
        <v>84</v>
      </c>
      <c r="F3560" t="s">
        <v>391</v>
      </c>
      <c r="G3560" t="s">
        <v>392</v>
      </c>
      <c r="H3560" t="s">
        <v>169</v>
      </c>
      <c r="I3560" t="s">
        <v>232</v>
      </c>
      <c r="J3560" t="s">
        <v>17</v>
      </c>
      <c r="K3560" t="s">
        <v>81</v>
      </c>
      <c r="L3560" t="s">
        <v>23</v>
      </c>
      <c r="M3560">
        <v>1</v>
      </c>
      <c r="N3560" s="47">
        <v>40</v>
      </c>
      <c r="O3560" s="47">
        <v>0</v>
      </c>
      <c r="P3560" s="47">
        <v>0</v>
      </c>
      <c r="Q3560" s="47">
        <v>0</v>
      </c>
      <c r="R3560" s="47">
        <v>0</v>
      </c>
      <c r="S3560" s="47">
        <v>40</v>
      </c>
      <c r="T3560" s="47">
        <v>40</v>
      </c>
      <c r="U3560" s="47">
        <v>40</v>
      </c>
      <c r="V3560" t="s">
        <v>71</v>
      </c>
      <c r="W3560" t="s">
        <v>72</v>
      </c>
      <c r="X3560"/>
      <c r="Y3560" t="s">
        <v>240</v>
      </c>
      <c r="Z3560" s="43" t="str">
        <f>Raw_data[[#This Row],[Month]]&amp;Raw_data[[#This Row],[Locations]]&amp;Raw_data[[#This Row],[Looker2]]</f>
        <v>45323Energy CorridorAftercare</v>
      </c>
      <c r="AA3560" s="44" t="str">
        <f>IFERROR(VLOOKUP(Raw_data[[#This Row],[Description]],'LU Table'!$A$1:$B$50,2,0),"")</f>
        <v>Aftercare</v>
      </c>
      <c r="AB3560" s="44" t="str">
        <f>TRIM(MID(Raw_data[[#This Row],[Location]],LEN("Positive Recovery- ")+1,LEN(Raw_data[[#This Row],[Location]])))</f>
        <v>Energy Corridor</v>
      </c>
      <c r="AC3560" s="45">
        <f t="shared" si="56"/>
        <v>45323</v>
      </c>
      <c r="AD3560" s="44" t="str">
        <f>VLOOKUP(Raw_data[[#This Row],[Locations]]&amp;Raw_data[[#This Row],[Looker2]],Category!A:E,5,0)</f>
        <v>Affiliate</v>
      </c>
      <c r="AE3560" s="44" t="str">
        <f>Raw_data[[#This Row],[Locations]]&amp;Raw_data[[#This Row],[Looker2]]</f>
        <v>Energy CorridorAftercare</v>
      </c>
    </row>
    <row r="3561" spans="1:31">
      <c r="A3561" s="15">
        <v>45326</v>
      </c>
      <c r="B3561" s="15">
        <v>45323</v>
      </c>
      <c r="C3561" t="s">
        <v>9</v>
      </c>
      <c r="D3561">
        <v>210635</v>
      </c>
      <c r="E3561" t="s">
        <v>1185</v>
      </c>
      <c r="F3561" t="s">
        <v>307</v>
      </c>
      <c r="G3561" t="s">
        <v>501</v>
      </c>
      <c r="H3561" t="s">
        <v>160</v>
      </c>
      <c r="I3561" t="s">
        <v>232</v>
      </c>
      <c r="J3561" t="s">
        <v>90</v>
      </c>
      <c r="K3561" t="s">
        <v>81</v>
      </c>
      <c r="L3561" t="s">
        <v>128</v>
      </c>
      <c r="M3561">
        <v>1</v>
      </c>
      <c r="N3561" s="47">
        <v>220</v>
      </c>
      <c r="O3561" s="47">
        <v>0</v>
      </c>
      <c r="P3561" s="47">
        <v>0</v>
      </c>
      <c r="Q3561" s="47">
        <v>0</v>
      </c>
      <c r="R3561" s="47">
        <v>0</v>
      </c>
      <c r="S3561" s="47">
        <v>220</v>
      </c>
      <c r="T3561" s="47">
        <v>198</v>
      </c>
      <c r="U3561" s="47">
        <v>198</v>
      </c>
      <c r="V3561" t="s">
        <v>71</v>
      </c>
      <c r="W3561" t="s">
        <v>72</v>
      </c>
      <c r="X3561"/>
      <c r="Y3561" t="s">
        <v>240</v>
      </c>
      <c r="Z3561" s="43" t="str">
        <f>Raw_data[[#This Row],[Month]]&amp;Raw_data[[#This Row],[Locations]]&amp;Raw_data[[#This Row],[Looker2]]</f>
        <v>45323Energy CorridorIOP</v>
      </c>
      <c r="AA3561" s="44" t="str">
        <f>IFERROR(VLOOKUP(Raw_data[[#This Row],[Description]],'LU Table'!$A$1:$B$50,2,0),"")</f>
        <v>IOP</v>
      </c>
      <c r="AB3561" s="44" t="str">
        <f>TRIM(MID(Raw_data[[#This Row],[Location]],LEN("Positive Recovery- ")+1,LEN(Raw_data[[#This Row],[Location]])))</f>
        <v>Energy Corridor</v>
      </c>
      <c r="AC3561" s="45">
        <f t="shared" si="56"/>
        <v>45323</v>
      </c>
      <c r="AD3561" s="44" t="str">
        <f>VLOOKUP(Raw_data[[#This Row],[Locations]]&amp;Raw_data[[#This Row],[Looker2]],Category!A:E,5,0)</f>
        <v>Affiliate</v>
      </c>
      <c r="AE3561" s="44" t="str">
        <f>Raw_data[[#This Row],[Locations]]&amp;Raw_data[[#This Row],[Looker2]]</f>
        <v>Energy CorridorIOP</v>
      </c>
    </row>
    <row r="3562" spans="1:31">
      <c r="A3562" s="15">
        <v>45326</v>
      </c>
      <c r="B3562" s="15">
        <v>45323</v>
      </c>
      <c r="C3562" t="s">
        <v>9</v>
      </c>
      <c r="D3562">
        <v>210636</v>
      </c>
      <c r="E3562" t="s">
        <v>101</v>
      </c>
      <c r="F3562" t="s">
        <v>389</v>
      </c>
      <c r="G3562" t="s">
        <v>390</v>
      </c>
      <c r="H3562" t="s">
        <v>169</v>
      </c>
      <c r="I3562" t="s">
        <v>232</v>
      </c>
      <c r="J3562" t="s">
        <v>17</v>
      </c>
      <c r="K3562" t="s">
        <v>81</v>
      </c>
      <c r="L3562" t="s">
        <v>23</v>
      </c>
      <c r="M3562">
        <v>1</v>
      </c>
      <c r="N3562" s="47">
        <v>40</v>
      </c>
      <c r="O3562" s="47">
        <v>0</v>
      </c>
      <c r="P3562" s="47">
        <v>0</v>
      </c>
      <c r="Q3562" s="47">
        <v>0</v>
      </c>
      <c r="R3562" s="47">
        <v>0</v>
      </c>
      <c r="S3562" s="47">
        <v>40</v>
      </c>
      <c r="T3562" s="47">
        <v>40</v>
      </c>
      <c r="U3562" s="47">
        <v>40</v>
      </c>
      <c r="V3562" t="s">
        <v>71</v>
      </c>
      <c r="W3562" t="s">
        <v>72</v>
      </c>
      <c r="X3562"/>
      <c r="Y3562" t="s">
        <v>240</v>
      </c>
      <c r="Z3562" s="43" t="str">
        <f>Raw_data[[#This Row],[Month]]&amp;Raw_data[[#This Row],[Locations]]&amp;Raw_data[[#This Row],[Looker2]]</f>
        <v>45323Energy CorridorAftercare</v>
      </c>
      <c r="AA3562" s="44" t="str">
        <f>IFERROR(VLOOKUP(Raw_data[[#This Row],[Description]],'LU Table'!$A$1:$B$50,2,0),"")</f>
        <v>Aftercare</v>
      </c>
      <c r="AB3562" s="44" t="str">
        <f>TRIM(MID(Raw_data[[#This Row],[Location]],LEN("Positive Recovery- ")+1,LEN(Raw_data[[#This Row],[Location]])))</f>
        <v>Energy Corridor</v>
      </c>
      <c r="AC3562" s="45">
        <f t="shared" si="56"/>
        <v>45323</v>
      </c>
      <c r="AD3562" s="44" t="str">
        <f>VLOOKUP(Raw_data[[#This Row],[Locations]]&amp;Raw_data[[#This Row],[Looker2]],Category!A:E,5,0)</f>
        <v>Affiliate</v>
      </c>
      <c r="AE3562" s="44" t="str">
        <f>Raw_data[[#This Row],[Locations]]&amp;Raw_data[[#This Row],[Looker2]]</f>
        <v>Energy CorridorAftercare</v>
      </c>
    </row>
    <row r="3563" spans="1:31">
      <c r="A3563" s="15">
        <v>45326</v>
      </c>
      <c r="B3563" s="15">
        <v>45323</v>
      </c>
      <c r="C3563" t="s">
        <v>9</v>
      </c>
      <c r="D3563">
        <v>210637</v>
      </c>
      <c r="E3563" t="s">
        <v>136</v>
      </c>
      <c r="F3563" t="s">
        <v>381</v>
      </c>
      <c r="G3563" t="s">
        <v>474</v>
      </c>
      <c r="H3563" t="s">
        <v>172</v>
      </c>
      <c r="I3563" t="s">
        <v>232</v>
      </c>
      <c r="J3563" t="s">
        <v>17</v>
      </c>
      <c r="K3563" t="s">
        <v>81</v>
      </c>
      <c r="L3563" t="s">
        <v>135</v>
      </c>
      <c r="M3563">
        <v>1</v>
      </c>
      <c r="N3563" s="47">
        <v>40</v>
      </c>
      <c r="O3563" s="47">
        <v>0</v>
      </c>
      <c r="P3563" s="47">
        <v>0</v>
      </c>
      <c r="Q3563" s="47">
        <v>0</v>
      </c>
      <c r="R3563" s="47">
        <v>0</v>
      </c>
      <c r="S3563" s="47">
        <v>40</v>
      </c>
      <c r="T3563" s="47">
        <v>40</v>
      </c>
      <c r="U3563" s="47">
        <v>40</v>
      </c>
      <c r="V3563" t="s">
        <v>71</v>
      </c>
      <c r="W3563" t="s">
        <v>72</v>
      </c>
      <c r="X3563"/>
      <c r="Y3563" t="s">
        <v>240</v>
      </c>
      <c r="Z3563" s="43" t="str">
        <f>Raw_data[[#This Row],[Month]]&amp;Raw_data[[#This Row],[Locations]]&amp;Raw_data[[#This Row],[Looker2]]</f>
        <v>45323Energy CorridorAftercare</v>
      </c>
      <c r="AA3563" s="44" t="str">
        <f>IFERROR(VLOOKUP(Raw_data[[#This Row],[Description]],'LU Table'!$A$1:$B$50,2,0),"")</f>
        <v>Aftercare</v>
      </c>
      <c r="AB3563" s="44" t="str">
        <f>TRIM(MID(Raw_data[[#This Row],[Location]],LEN("Positive Recovery- ")+1,LEN(Raw_data[[#This Row],[Location]])))</f>
        <v>Energy Corridor</v>
      </c>
      <c r="AC3563" s="45">
        <f t="shared" si="56"/>
        <v>45323</v>
      </c>
      <c r="AD3563" s="44" t="str">
        <f>VLOOKUP(Raw_data[[#This Row],[Locations]]&amp;Raw_data[[#This Row],[Looker2]],Category!A:E,5,0)</f>
        <v>Affiliate</v>
      </c>
      <c r="AE3563" s="44" t="str">
        <f>Raw_data[[#This Row],[Locations]]&amp;Raw_data[[#This Row],[Looker2]]</f>
        <v>Energy CorridorAftercare</v>
      </c>
    </row>
    <row r="3564" spans="1:31">
      <c r="A3564" s="15">
        <v>45326</v>
      </c>
      <c r="B3564" s="15">
        <v>45323</v>
      </c>
      <c r="C3564" t="s">
        <v>9</v>
      </c>
      <c r="D3564">
        <v>210638</v>
      </c>
      <c r="E3564" t="s">
        <v>61</v>
      </c>
      <c r="F3564" t="s">
        <v>371</v>
      </c>
      <c r="G3564" t="s">
        <v>372</v>
      </c>
      <c r="H3564" t="s">
        <v>169</v>
      </c>
      <c r="I3564" t="s">
        <v>232</v>
      </c>
      <c r="J3564" t="s">
        <v>17</v>
      </c>
      <c r="K3564" t="s">
        <v>81</v>
      </c>
      <c r="L3564" t="s">
        <v>23</v>
      </c>
      <c r="M3564">
        <v>1</v>
      </c>
      <c r="N3564" s="47">
        <v>40</v>
      </c>
      <c r="O3564" s="47">
        <v>0</v>
      </c>
      <c r="P3564" s="47">
        <v>0</v>
      </c>
      <c r="Q3564" s="47">
        <v>0</v>
      </c>
      <c r="R3564" s="47">
        <v>0</v>
      </c>
      <c r="S3564" s="47">
        <v>40</v>
      </c>
      <c r="T3564" s="47">
        <v>40</v>
      </c>
      <c r="U3564" s="47">
        <v>40</v>
      </c>
      <c r="V3564" t="s">
        <v>71</v>
      </c>
      <c r="W3564" t="s">
        <v>72</v>
      </c>
      <c r="X3564"/>
      <c r="Y3564" t="s">
        <v>240</v>
      </c>
      <c r="Z3564" s="43" t="str">
        <f>Raw_data[[#This Row],[Month]]&amp;Raw_data[[#This Row],[Locations]]&amp;Raw_data[[#This Row],[Looker2]]</f>
        <v>45323Energy CorridorAftercare</v>
      </c>
      <c r="AA3564" s="44" t="str">
        <f>IFERROR(VLOOKUP(Raw_data[[#This Row],[Description]],'LU Table'!$A$1:$B$50,2,0),"")</f>
        <v>Aftercare</v>
      </c>
      <c r="AB3564" s="44" t="str">
        <f>TRIM(MID(Raw_data[[#This Row],[Location]],LEN("Positive Recovery- ")+1,LEN(Raw_data[[#This Row],[Location]])))</f>
        <v>Energy Corridor</v>
      </c>
      <c r="AC3564" s="45">
        <f t="shared" si="56"/>
        <v>45323</v>
      </c>
      <c r="AD3564" s="44" t="str">
        <f>VLOOKUP(Raw_data[[#This Row],[Locations]]&amp;Raw_data[[#This Row],[Looker2]],Category!A:E,5,0)</f>
        <v>Affiliate</v>
      </c>
      <c r="AE3564" s="44" t="str">
        <f>Raw_data[[#This Row],[Locations]]&amp;Raw_data[[#This Row],[Looker2]]</f>
        <v>Energy CorridorAftercare</v>
      </c>
    </row>
    <row r="3565" spans="1:31">
      <c r="A3565" s="15">
        <v>45326</v>
      </c>
      <c r="B3565" s="15">
        <v>45323</v>
      </c>
      <c r="C3565" t="s">
        <v>9</v>
      </c>
      <c r="D3565">
        <v>210639</v>
      </c>
      <c r="E3565" t="s">
        <v>750</v>
      </c>
      <c r="F3565" t="s">
        <v>438</v>
      </c>
      <c r="G3565" t="s">
        <v>751</v>
      </c>
      <c r="H3565" t="s">
        <v>172</v>
      </c>
      <c r="I3565" t="s">
        <v>232</v>
      </c>
      <c r="J3565" t="s">
        <v>17</v>
      </c>
      <c r="K3565" t="s">
        <v>81</v>
      </c>
      <c r="L3565" t="s">
        <v>135</v>
      </c>
      <c r="M3565">
        <v>1</v>
      </c>
      <c r="N3565" s="47">
        <v>40</v>
      </c>
      <c r="O3565" s="47">
        <v>0</v>
      </c>
      <c r="P3565" s="47">
        <v>0</v>
      </c>
      <c r="Q3565" s="47">
        <v>0</v>
      </c>
      <c r="R3565" s="47">
        <v>0</v>
      </c>
      <c r="S3565" s="47">
        <v>40</v>
      </c>
      <c r="T3565" s="47">
        <v>40</v>
      </c>
      <c r="U3565" s="47">
        <v>40</v>
      </c>
      <c r="V3565" t="s">
        <v>71</v>
      </c>
      <c r="W3565" t="s">
        <v>72</v>
      </c>
      <c r="X3565"/>
      <c r="Y3565" t="s">
        <v>240</v>
      </c>
      <c r="Z3565" s="43" t="str">
        <f>Raw_data[[#This Row],[Month]]&amp;Raw_data[[#This Row],[Locations]]&amp;Raw_data[[#This Row],[Looker2]]</f>
        <v>45323Energy CorridorAftercare</v>
      </c>
      <c r="AA3565" s="44" t="str">
        <f>IFERROR(VLOOKUP(Raw_data[[#This Row],[Description]],'LU Table'!$A$1:$B$50,2,0),"")</f>
        <v>Aftercare</v>
      </c>
      <c r="AB3565" s="44" t="str">
        <f>TRIM(MID(Raw_data[[#This Row],[Location]],LEN("Positive Recovery- ")+1,LEN(Raw_data[[#This Row],[Location]])))</f>
        <v>Energy Corridor</v>
      </c>
      <c r="AC3565" s="45">
        <f t="shared" si="56"/>
        <v>45323</v>
      </c>
      <c r="AD3565" s="44" t="str">
        <f>VLOOKUP(Raw_data[[#This Row],[Locations]]&amp;Raw_data[[#This Row],[Looker2]],Category!A:E,5,0)</f>
        <v>Affiliate</v>
      </c>
      <c r="AE3565" s="44" t="str">
        <f>Raw_data[[#This Row],[Locations]]&amp;Raw_data[[#This Row],[Looker2]]</f>
        <v>Energy CorridorAftercare</v>
      </c>
    </row>
    <row r="3566" spans="1:31">
      <c r="A3566" s="15">
        <v>45326</v>
      </c>
      <c r="B3566" s="15">
        <v>45323</v>
      </c>
      <c r="C3566" t="s">
        <v>9</v>
      </c>
      <c r="D3566">
        <v>210640</v>
      </c>
      <c r="E3566" t="s">
        <v>989</v>
      </c>
      <c r="F3566" t="s">
        <v>290</v>
      </c>
      <c r="G3566" t="s">
        <v>990</v>
      </c>
      <c r="H3566" t="s">
        <v>158</v>
      </c>
      <c r="I3566" t="s">
        <v>232</v>
      </c>
      <c r="J3566" t="s">
        <v>92</v>
      </c>
      <c r="K3566" t="s">
        <v>81</v>
      </c>
      <c r="L3566" t="s">
        <v>128</v>
      </c>
      <c r="M3566">
        <v>1</v>
      </c>
      <c r="N3566" s="47">
        <v>190</v>
      </c>
      <c r="O3566" s="47">
        <v>0</v>
      </c>
      <c r="P3566" s="47">
        <v>0</v>
      </c>
      <c r="Q3566" s="47">
        <v>0</v>
      </c>
      <c r="R3566" s="47">
        <v>0</v>
      </c>
      <c r="S3566" s="47">
        <v>0</v>
      </c>
      <c r="T3566" s="47">
        <v>171</v>
      </c>
      <c r="U3566" s="47">
        <v>171</v>
      </c>
      <c r="V3566" t="s">
        <v>71</v>
      </c>
      <c r="W3566" t="s">
        <v>72</v>
      </c>
      <c r="X3566"/>
      <c r="Y3566" t="s">
        <v>240</v>
      </c>
      <c r="Z3566" s="43" t="str">
        <f>Raw_data[[#This Row],[Month]]&amp;Raw_data[[#This Row],[Locations]]&amp;Raw_data[[#This Row],[Looker2]]</f>
        <v>45323Energy CorridorIOP</v>
      </c>
      <c r="AA3566" s="44" t="str">
        <f>IFERROR(VLOOKUP(Raw_data[[#This Row],[Description]],'LU Table'!$A$1:$B$50,2,0),"")</f>
        <v>IOP</v>
      </c>
      <c r="AB3566" s="44" t="str">
        <f>TRIM(MID(Raw_data[[#This Row],[Location]],LEN("Positive Recovery- ")+1,LEN(Raw_data[[#This Row],[Location]])))</f>
        <v>Energy Corridor</v>
      </c>
      <c r="AC3566" s="45">
        <f t="shared" si="56"/>
        <v>45323</v>
      </c>
      <c r="AD3566" s="44" t="str">
        <f>VLOOKUP(Raw_data[[#This Row],[Locations]]&amp;Raw_data[[#This Row],[Looker2]],Category!A:E,5,0)</f>
        <v>Affiliate</v>
      </c>
      <c r="AE3566" s="44" t="str">
        <f>Raw_data[[#This Row],[Locations]]&amp;Raw_data[[#This Row],[Looker2]]</f>
        <v>Energy CorridorIOP</v>
      </c>
    </row>
    <row r="3567" spans="1:31">
      <c r="A3567" s="15">
        <v>45326</v>
      </c>
      <c r="B3567" s="15">
        <v>45323</v>
      </c>
      <c r="C3567" t="s">
        <v>9</v>
      </c>
      <c r="D3567">
        <v>210641</v>
      </c>
      <c r="E3567" t="s">
        <v>115</v>
      </c>
      <c r="F3567" t="s">
        <v>285</v>
      </c>
      <c r="G3567" t="s">
        <v>286</v>
      </c>
      <c r="H3567" t="s">
        <v>172</v>
      </c>
      <c r="I3567" t="s">
        <v>232</v>
      </c>
      <c r="J3567" t="s">
        <v>17</v>
      </c>
      <c r="K3567" t="s">
        <v>81</v>
      </c>
      <c r="L3567" t="s">
        <v>135</v>
      </c>
      <c r="M3567">
        <v>1</v>
      </c>
      <c r="N3567" s="47">
        <v>40</v>
      </c>
      <c r="O3567" s="47">
        <v>0</v>
      </c>
      <c r="P3567" s="47">
        <v>0</v>
      </c>
      <c r="Q3567" s="47">
        <v>0</v>
      </c>
      <c r="R3567" s="47">
        <v>0</v>
      </c>
      <c r="S3567" s="47">
        <v>40</v>
      </c>
      <c r="T3567" s="47">
        <v>40</v>
      </c>
      <c r="U3567" s="47">
        <v>40</v>
      </c>
      <c r="V3567" t="s">
        <v>71</v>
      </c>
      <c r="W3567" t="s">
        <v>72</v>
      </c>
      <c r="X3567"/>
      <c r="Y3567" t="s">
        <v>240</v>
      </c>
      <c r="Z3567" s="43" t="str">
        <f>Raw_data[[#This Row],[Month]]&amp;Raw_data[[#This Row],[Locations]]&amp;Raw_data[[#This Row],[Looker2]]</f>
        <v>45323Energy CorridorAftercare</v>
      </c>
      <c r="AA3567" s="44" t="str">
        <f>IFERROR(VLOOKUP(Raw_data[[#This Row],[Description]],'LU Table'!$A$1:$B$50,2,0),"")</f>
        <v>Aftercare</v>
      </c>
      <c r="AB3567" s="44" t="str">
        <f>TRIM(MID(Raw_data[[#This Row],[Location]],LEN("Positive Recovery- ")+1,LEN(Raw_data[[#This Row],[Location]])))</f>
        <v>Energy Corridor</v>
      </c>
      <c r="AC3567" s="45">
        <f t="shared" si="56"/>
        <v>45323</v>
      </c>
      <c r="AD3567" s="44" t="str">
        <f>VLOOKUP(Raw_data[[#This Row],[Locations]]&amp;Raw_data[[#This Row],[Looker2]],Category!A:E,5,0)</f>
        <v>Affiliate</v>
      </c>
      <c r="AE3567" s="44" t="str">
        <f>Raw_data[[#This Row],[Locations]]&amp;Raw_data[[#This Row],[Looker2]]</f>
        <v>Energy CorridorAftercare</v>
      </c>
    </row>
    <row r="3568" spans="1:31">
      <c r="A3568" s="15">
        <v>45326</v>
      </c>
      <c r="B3568" s="15">
        <v>45323</v>
      </c>
      <c r="C3568" t="s">
        <v>9</v>
      </c>
      <c r="D3568">
        <v>210642</v>
      </c>
      <c r="E3568" t="s">
        <v>182</v>
      </c>
      <c r="F3568" t="s">
        <v>525</v>
      </c>
      <c r="G3568" t="s">
        <v>526</v>
      </c>
      <c r="H3568" t="s">
        <v>172</v>
      </c>
      <c r="I3568" t="s">
        <v>232</v>
      </c>
      <c r="J3568" t="s">
        <v>17</v>
      </c>
      <c r="K3568" t="s">
        <v>81</v>
      </c>
      <c r="L3568" t="s">
        <v>135</v>
      </c>
      <c r="M3568">
        <v>1</v>
      </c>
      <c r="N3568" s="47">
        <v>40</v>
      </c>
      <c r="O3568" s="47">
        <v>0</v>
      </c>
      <c r="P3568" s="47">
        <v>0</v>
      </c>
      <c r="Q3568" s="47">
        <v>0</v>
      </c>
      <c r="R3568" s="47">
        <v>0</v>
      </c>
      <c r="S3568" s="47">
        <v>40</v>
      </c>
      <c r="T3568" s="47">
        <v>40</v>
      </c>
      <c r="U3568" s="47">
        <v>40</v>
      </c>
      <c r="V3568" t="s">
        <v>71</v>
      </c>
      <c r="W3568" t="s">
        <v>72</v>
      </c>
      <c r="X3568"/>
      <c r="Y3568" t="s">
        <v>240</v>
      </c>
      <c r="Z3568" s="43" t="str">
        <f>Raw_data[[#This Row],[Month]]&amp;Raw_data[[#This Row],[Locations]]&amp;Raw_data[[#This Row],[Looker2]]</f>
        <v>45323Energy CorridorAftercare</v>
      </c>
      <c r="AA3568" s="44" t="str">
        <f>IFERROR(VLOOKUP(Raw_data[[#This Row],[Description]],'LU Table'!$A$1:$B$50,2,0),"")</f>
        <v>Aftercare</v>
      </c>
      <c r="AB3568" s="44" t="str">
        <f>TRIM(MID(Raw_data[[#This Row],[Location]],LEN("Positive Recovery- ")+1,LEN(Raw_data[[#This Row],[Location]])))</f>
        <v>Energy Corridor</v>
      </c>
      <c r="AC3568" s="45">
        <f t="shared" si="56"/>
        <v>45323</v>
      </c>
      <c r="AD3568" s="44" t="str">
        <f>VLOOKUP(Raw_data[[#This Row],[Locations]]&amp;Raw_data[[#This Row],[Looker2]],Category!A:E,5,0)</f>
        <v>Affiliate</v>
      </c>
      <c r="AE3568" s="44" t="str">
        <f>Raw_data[[#This Row],[Locations]]&amp;Raw_data[[#This Row],[Looker2]]</f>
        <v>Energy CorridorAftercare</v>
      </c>
    </row>
    <row r="3569" spans="1:31">
      <c r="A3569" s="15">
        <v>45326</v>
      </c>
      <c r="B3569" s="15">
        <v>45323</v>
      </c>
      <c r="C3569" t="s">
        <v>9</v>
      </c>
      <c r="D3569">
        <v>210643</v>
      </c>
      <c r="E3569" t="s">
        <v>104</v>
      </c>
      <c r="F3569" t="s">
        <v>255</v>
      </c>
      <c r="G3569" t="s">
        <v>368</v>
      </c>
      <c r="H3569" t="s">
        <v>172</v>
      </c>
      <c r="I3569" t="s">
        <v>232</v>
      </c>
      <c r="J3569" t="s">
        <v>17</v>
      </c>
      <c r="K3569" t="s">
        <v>81</v>
      </c>
      <c r="L3569" t="s">
        <v>135</v>
      </c>
      <c r="M3569">
        <v>1</v>
      </c>
      <c r="N3569" s="47">
        <v>40</v>
      </c>
      <c r="O3569" s="47">
        <v>0</v>
      </c>
      <c r="P3569" s="47">
        <v>0</v>
      </c>
      <c r="Q3569" s="47">
        <v>0</v>
      </c>
      <c r="R3569" s="47">
        <v>0</v>
      </c>
      <c r="S3569" s="47">
        <v>40</v>
      </c>
      <c r="T3569" s="47">
        <v>40</v>
      </c>
      <c r="U3569" s="47">
        <v>40</v>
      </c>
      <c r="V3569" t="s">
        <v>71</v>
      </c>
      <c r="W3569" t="s">
        <v>72</v>
      </c>
      <c r="X3569"/>
      <c r="Y3569" t="s">
        <v>240</v>
      </c>
      <c r="Z3569" s="43" t="str">
        <f>Raw_data[[#This Row],[Month]]&amp;Raw_data[[#This Row],[Locations]]&amp;Raw_data[[#This Row],[Looker2]]</f>
        <v>45323Energy CorridorAftercare</v>
      </c>
      <c r="AA3569" s="44" t="str">
        <f>IFERROR(VLOOKUP(Raw_data[[#This Row],[Description]],'LU Table'!$A$1:$B$50,2,0),"")</f>
        <v>Aftercare</v>
      </c>
      <c r="AB3569" s="44" t="str">
        <f>TRIM(MID(Raw_data[[#This Row],[Location]],LEN("Positive Recovery- ")+1,LEN(Raw_data[[#This Row],[Location]])))</f>
        <v>Energy Corridor</v>
      </c>
      <c r="AC3569" s="45">
        <f t="shared" si="56"/>
        <v>45323</v>
      </c>
      <c r="AD3569" s="44" t="str">
        <f>VLOOKUP(Raw_data[[#This Row],[Locations]]&amp;Raw_data[[#This Row],[Looker2]],Category!A:E,5,0)</f>
        <v>Affiliate</v>
      </c>
      <c r="AE3569" s="44" t="str">
        <f>Raw_data[[#This Row],[Locations]]&amp;Raw_data[[#This Row],[Looker2]]</f>
        <v>Energy CorridorAftercare</v>
      </c>
    </row>
    <row r="3570" spans="1:31">
      <c r="A3570" s="15">
        <v>45326</v>
      </c>
      <c r="B3570" s="15">
        <v>45323</v>
      </c>
      <c r="C3570" t="s">
        <v>9</v>
      </c>
      <c r="D3570">
        <v>210644</v>
      </c>
      <c r="E3570" t="s">
        <v>68</v>
      </c>
      <c r="F3570" t="s">
        <v>349</v>
      </c>
      <c r="G3570" t="s">
        <v>364</v>
      </c>
      <c r="H3570" t="s">
        <v>169</v>
      </c>
      <c r="I3570" t="s">
        <v>232</v>
      </c>
      <c r="J3570" t="s">
        <v>17</v>
      </c>
      <c r="K3570" t="s">
        <v>81</v>
      </c>
      <c r="L3570" t="s">
        <v>23</v>
      </c>
      <c r="M3570">
        <v>1</v>
      </c>
      <c r="N3570" s="47">
        <v>40</v>
      </c>
      <c r="O3570" s="47">
        <v>0</v>
      </c>
      <c r="P3570" s="47">
        <v>0</v>
      </c>
      <c r="Q3570" s="47">
        <v>0</v>
      </c>
      <c r="R3570" s="47">
        <v>0</v>
      </c>
      <c r="S3570" s="47">
        <v>40</v>
      </c>
      <c r="T3570" s="47">
        <v>40</v>
      </c>
      <c r="U3570" s="47">
        <v>40</v>
      </c>
      <c r="V3570" t="s">
        <v>71</v>
      </c>
      <c r="W3570" t="s">
        <v>72</v>
      </c>
      <c r="X3570"/>
      <c r="Y3570" t="s">
        <v>240</v>
      </c>
      <c r="Z3570" s="43" t="str">
        <f>Raw_data[[#This Row],[Month]]&amp;Raw_data[[#This Row],[Locations]]&amp;Raw_data[[#This Row],[Looker2]]</f>
        <v>45323Energy CorridorAftercare</v>
      </c>
      <c r="AA3570" s="44" t="str">
        <f>IFERROR(VLOOKUP(Raw_data[[#This Row],[Description]],'LU Table'!$A$1:$B$50,2,0),"")</f>
        <v>Aftercare</v>
      </c>
      <c r="AB3570" s="44" t="str">
        <f>TRIM(MID(Raw_data[[#This Row],[Location]],LEN("Positive Recovery- ")+1,LEN(Raw_data[[#This Row],[Location]])))</f>
        <v>Energy Corridor</v>
      </c>
      <c r="AC3570" s="45">
        <f t="shared" si="56"/>
        <v>45323</v>
      </c>
      <c r="AD3570" s="44" t="str">
        <f>VLOOKUP(Raw_data[[#This Row],[Locations]]&amp;Raw_data[[#This Row],[Looker2]],Category!A:E,5,0)</f>
        <v>Affiliate</v>
      </c>
      <c r="AE3570" s="44" t="str">
        <f>Raw_data[[#This Row],[Locations]]&amp;Raw_data[[#This Row],[Looker2]]</f>
        <v>Energy CorridorAftercare</v>
      </c>
    </row>
    <row r="3571" spans="1:31">
      <c r="A3571" s="15">
        <v>45326</v>
      </c>
      <c r="B3571" s="15">
        <v>45323</v>
      </c>
      <c r="C3571" t="s">
        <v>9</v>
      </c>
      <c r="D3571">
        <v>210645</v>
      </c>
      <c r="E3571" t="s">
        <v>1042</v>
      </c>
      <c r="F3571" t="s">
        <v>1043</v>
      </c>
      <c r="G3571" t="s">
        <v>1044</v>
      </c>
      <c r="H3571" t="s">
        <v>159</v>
      </c>
      <c r="I3571" t="s">
        <v>232</v>
      </c>
      <c r="J3571" t="s">
        <v>17</v>
      </c>
      <c r="K3571" t="s">
        <v>81</v>
      </c>
      <c r="L3571" t="s">
        <v>128</v>
      </c>
      <c r="M3571">
        <v>1</v>
      </c>
      <c r="N3571" s="47">
        <v>225</v>
      </c>
      <c r="O3571" s="47">
        <v>0</v>
      </c>
      <c r="P3571" s="47">
        <v>0</v>
      </c>
      <c r="Q3571" s="47">
        <v>0</v>
      </c>
      <c r="R3571" s="47">
        <v>0</v>
      </c>
      <c r="S3571" s="47">
        <v>225</v>
      </c>
      <c r="T3571" s="47">
        <v>225</v>
      </c>
      <c r="U3571" s="47">
        <v>225</v>
      </c>
      <c r="V3571" t="s">
        <v>71</v>
      </c>
      <c r="W3571" t="s">
        <v>72</v>
      </c>
      <c r="X3571"/>
      <c r="Y3571" t="s">
        <v>240</v>
      </c>
      <c r="Z3571" s="43" t="str">
        <f>Raw_data[[#This Row],[Month]]&amp;Raw_data[[#This Row],[Locations]]&amp;Raw_data[[#This Row],[Looker2]]</f>
        <v>45323Energy CorridorIOP</v>
      </c>
      <c r="AA3571" s="44" t="str">
        <f>IFERROR(VLOOKUP(Raw_data[[#This Row],[Description]],'LU Table'!$A$1:$B$50,2,0),"")</f>
        <v>IOP</v>
      </c>
      <c r="AB3571" s="44" t="str">
        <f>TRIM(MID(Raw_data[[#This Row],[Location]],LEN("Positive Recovery- ")+1,LEN(Raw_data[[#This Row],[Location]])))</f>
        <v>Energy Corridor</v>
      </c>
      <c r="AC3571" s="45">
        <f t="shared" si="56"/>
        <v>45323</v>
      </c>
      <c r="AD3571" s="44" t="str">
        <f>VLOOKUP(Raw_data[[#This Row],[Locations]]&amp;Raw_data[[#This Row],[Looker2]],Category!A:E,5,0)</f>
        <v>Affiliate</v>
      </c>
      <c r="AE3571" s="44" t="str">
        <f>Raw_data[[#This Row],[Locations]]&amp;Raw_data[[#This Row],[Looker2]]</f>
        <v>Energy CorridorIOP</v>
      </c>
    </row>
    <row r="3572" spans="1:31">
      <c r="A3572" s="15">
        <v>45326</v>
      </c>
      <c r="B3572" s="15">
        <v>45323</v>
      </c>
      <c r="C3572" t="s">
        <v>9</v>
      </c>
      <c r="D3572">
        <v>210646</v>
      </c>
      <c r="E3572" t="s">
        <v>622</v>
      </c>
      <c r="F3572" t="s">
        <v>348</v>
      </c>
      <c r="G3572" t="s">
        <v>623</v>
      </c>
      <c r="H3572" t="s">
        <v>172</v>
      </c>
      <c r="I3572" t="s">
        <v>232</v>
      </c>
      <c r="J3572" t="s">
        <v>17</v>
      </c>
      <c r="K3572" t="s">
        <v>81</v>
      </c>
      <c r="L3572" t="s">
        <v>135</v>
      </c>
      <c r="M3572">
        <v>1</v>
      </c>
      <c r="N3572" s="47">
        <v>40</v>
      </c>
      <c r="O3572" s="47">
        <v>0</v>
      </c>
      <c r="P3572" s="47">
        <v>0</v>
      </c>
      <c r="Q3572" s="47">
        <v>0</v>
      </c>
      <c r="R3572" s="47">
        <v>0</v>
      </c>
      <c r="S3572" s="47">
        <v>40</v>
      </c>
      <c r="T3572" s="47">
        <v>40</v>
      </c>
      <c r="U3572" s="47">
        <v>40</v>
      </c>
      <c r="V3572" t="s">
        <v>71</v>
      </c>
      <c r="W3572" t="s">
        <v>72</v>
      </c>
      <c r="X3572"/>
      <c r="Y3572" t="s">
        <v>240</v>
      </c>
      <c r="Z3572" s="43" t="str">
        <f>Raw_data[[#This Row],[Month]]&amp;Raw_data[[#This Row],[Locations]]&amp;Raw_data[[#This Row],[Looker2]]</f>
        <v>45323Energy CorridorAftercare</v>
      </c>
      <c r="AA3572" s="44" t="str">
        <f>IFERROR(VLOOKUP(Raw_data[[#This Row],[Description]],'LU Table'!$A$1:$B$50,2,0),"")</f>
        <v>Aftercare</v>
      </c>
      <c r="AB3572" s="44" t="str">
        <f>TRIM(MID(Raw_data[[#This Row],[Location]],LEN("Positive Recovery- ")+1,LEN(Raw_data[[#This Row],[Location]])))</f>
        <v>Energy Corridor</v>
      </c>
      <c r="AC3572" s="45">
        <f t="shared" si="56"/>
        <v>45323</v>
      </c>
      <c r="AD3572" s="44" t="str">
        <f>VLOOKUP(Raw_data[[#This Row],[Locations]]&amp;Raw_data[[#This Row],[Looker2]],Category!A:E,5,0)</f>
        <v>Affiliate</v>
      </c>
      <c r="AE3572" s="44" t="str">
        <f>Raw_data[[#This Row],[Locations]]&amp;Raw_data[[#This Row],[Looker2]]</f>
        <v>Energy CorridorAftercare</v>
      </c>
    </row>
    <row r="3573" spans="1:31">
      <c r="A3573" s="15">
        <v>45326</v>
      </c>
      <c r="B3573" s="15">
        <v>45323</v>
      </c>
      <c r="C3573" t="s">
        <v>9</v>
      </c>
      <c r="D3573">
        <v>210647</v>
      </c>
      <c r="E3573" t="s">
        <v>74</v>
      </c>
      <c r="F3573" t="s">
        <v>311</v>
      </c>
      <c r="G3573" t="s">
        <v>369</v>
      </c>
      <c r="H3573" t="s">
        <v>172</v>
      </c>
      <c r="I3573" t="s">
        <v>232</v>
      </c>
      <c r="J3573" t="s">
        <v>17</v>
      </c>
      <c r="K3573" t="s">
        <v>81</v>
      </c>
      <c r="L3573" t="s">
        <v>135</v>
      </c>
      <c r="M3573">
        <v>1</v>
      </c>
      <c r="N3573" s="47">
        <v>40</v>
      </c>
      <c r="O3573" s="47">
        <v>0</v>
      </c>
      <c r="P3573" s="47">
        <v>0</v>
      </c>
      <c r="Q3573" s="47">
        <v>0</v>
      </c>
      <c r="R3573" s="47">
        <v>0</v>
      </c>
      <c r="S3573" s="47">
        <v>40</v>
      </c>
      <c r="T3573" s="47">
        <v>40</v>
      </c>
      <c r="U3573" s="47">
        <v>40</v>
      </c>
      <c r="V3573" t="s">
        <v>71</v>
      </c>
      <c r="W3573" t="s">
        <v>72</v>
      </c>
      <c r="X3573"/>
      <c r="Y3573" t="s">
        <v>240</v>
      </c>
      <c r="Z3573" s="43" t="str">
        <f>Raw_data[[#This Row],[Month]]&amp;Raw_data[[#This Row],[Locations]]&amp;Raw_data[[#This Row],[Looker2]]</f>
        <v>45323Energy CorridorAftercare</v>
      </c>
      <c r="AA3573" s="44" t="str">
        <f>IFERROR(VLOOKUP(Raw_data[[#This Row],[Description]],'LU Table'!$A$1:$B$50,2,0),"")</f>
        <v>Aftercare</v>
      </c>
      <c r="AB3573" s="44" t="str">
        <f>TRIM(MID(Raw_data[[#This Row],[Location]],LEN("Positive Recovery- ")+1,LEN(Raw_data[[#This Row],[Location]])))</f>
        <v>Energy Corridor</v>
      </c>
      <c r="AC3573" s="45">
        <f t="shared" si="56"/>
        <v>45323</v>
      </c>
      <c r="AD3573" s="44" t="str">
        <f>VLOOKUP(Raw_data[[#This Row],[Locations]]&amp;Raw_data[[#This Row],[Looker2]],Category!A:E,5,0)</f>
        <v>Affiliate</v>
      </c>
      <c r="AE3573" s="44" t="str">
        <f>Raw_data[[#This Row],[Locations]]&amp;Raw_data[[#This Row],[Looker2]]</f>
        <v>Energy CorridorAftercare</v>
      </c>
    </row>
    <row r="3574" spans="1:31">
      <c r="A3574" s="15">
        <v>45326</v>
      </c>
      <c r="B3574" s="15">
        <v>45323</v>
      </c>
      <c r="C3574" t="s">
        <v>9</v>
      </c>
      <c r="D3574">
        <v>210648</v>
      </c>
      <c r="E3574" t="s">
        <v>582</v>
      </c>
      <c r="F3574" t="s">
        <v>394</v>
      </c>
      <c r="G3574" t="s">
        <v>583</v>
      </c>
      <c r="H3574" t="s">
        <v>172</v>
      </c>
      <c r="I3574" t="s">
        <v>232</v>
      </c>
      <c r="J3574" t="s">
        <v>17</v>
      </c>
      <c r="K3574" t="s">
        <v>81</v>
      </c>
      <c r="L3574" t="s">
        <v>135</v>
      </c>
      <c r="M3574">
        <v>1</v>
      </c>
      <c r="N3574" s="47">
        <v>40</v>
      </c>
      <c r="O3574" s="47">
        <v>0</v>
      </c>
      <c r="P3574" s="47">
        <v>0</v>
      </c>
      <c r="Q3574" s="47">
        <v>0</v>
      </c>
      <c r="R3574" s="47">
        <v>0</v>
      </c>
      <c r="S3574" s="47">
        <v>40</v>
      </c>
      <c r="T3574" s="47">
        <v>40</v>
      </c>
      <c r="U3574" s="47">
        <v>40</v>
      </c>
      <c r="V3574" t="s">
        <v>71</v>
      </c>
      <c r="W3574" t="s">
        <v>72</v>
      </c>
      <c r="X3574"/>
      <c r="Y3574" t="s">
        <v>240</v>
      </c>
      <c r="Z3574" s="43" t="str">
        <f>Raw_data[[#This Row],[Month]]&amp;Raw_data[[#This Row],[Locations]]&amp;Raw_data[[#This Row],[Looker2]]</f>
        <v>45323Energy CorridorAftercare</v>
      </c>
      <c r="AA3574" s="44" t="str">
        <f>IFERROR(VLOOKUP(Raw_data[[#This Row],[Description]],'LU Table'!$A$1:$B$50,2,0),"")</f>
        <v>Aftercare</v>
      </c>
      <c r="AB3574" s="44" t="str">
        <f>TRIM(MID(Raw_data[[#This Row],[Location]],LEN("Positive Recovery- ")+1,LEN(Raw_data[[#This Row],[Location]])))</f>
        <v>Energy Corridor</v>
      </c>
      <c r="AC3574" s="45">
        <f t="shared" si="56"/>
        <v>45323</v>
      </c>
      <c r="AD3574" s="44" t="str">
        <f>VLOOKUP(Raw_data[[#This Row],[Locations]]&amp;Raw_data[[#This Row],[Looker2]],Category!A:E,5,0)</f>
        <v>Affiliate</v>
      </c>
      <c r="AE3574" s="44" t="str">
        <f>Raw_data[[#This Row],[Locations]]&amp;Raw_data[[#This Row],[Looker2]]</f>
        <v>Energy CorridorAftercare</v>
      </c>
    </row>
    <row r="3575" spans="1:31">
      <c r="A3575" s="15">
        <v>45326</v>
      </c>
      <c r="B3575" s="15">
        <v>45323</v>
      </c>
      <c r="C3575" t="s">
        <v>9</v>
      </c>
      <c r="D3575">
        <v>210649</v>
      </c>
      <c r="E3575" t="s">
        <v>66</v>
      </c>
      <c r="F3575" t="s">
        <v>378</v>
      </c>
      <c r="G3575" t="s">
        <v>313</v>
      </c>
      <c r="H3575" t="s">
        <v>169</v>
      </c>
      <c r="I3575" t="s">
        <v>232</v>
      </c>
      <c r="J3575" t="s">
        <v>17</v>
      </c>
      <c r="K3575" t="s">
        <v>81</v>
      </c>
      <c r="L3575" t="s">
        <v>23</v>
      </c>
      <c r="M3575">
        <v>1</v>
      </c>
      <c r="N3575" s="47">
        <v>40</v>
      </c>
      <c r="O3575" s="47">
        <v>0</v>
      </c>
      <c r="P3575" s="47">
        <v>0</v>
      </c>
      <c r="Q3575" s="47">
        <v>0</v>
      </c>
      <c r="R3575" s="47">
        <v>0</v>
      </c>
      <c r="S3575" s="47">
        <v>40</v>
      </c>
      <c r="T3575" s="47">
        <v>40</v>
      </c>
      <c r="U3575" s="47">
        <v>40</v>
      </c>
      <c r="V3575" t="s">
        <v>71</v>
      </c>
      <c r="W3575" t="s">
        <v>72</v>
      </c>
      <c r="X3575"/>
      <c r="Y3575" t="s">
        <v>240</v>
      </c>
      <c r="Z3575" s="43" t="str">
        <f>Raw_data[[#This Row],[Month]]&amp;Raw_data[[#This Row],[Locations]]&amp;Raw_data[[#This Row],[Looker2]]</f>
        <v>45323Energy CorridorAftercare</v>
      </c>
      <c r="AA3575" s="44" t="str">
        <f>IFERROR(VLOOKUP(Raw_data[[#This Row],[Description]],'LU Table'!$A$1:$B$50,2,0),"")</f>
        <v>Aftercare</v>
      </c>
      <c r="AB3575" s="44" t="str">
        <f>TRIM(MID(Raw_data[[#This Row],[Location]],LEN("Positive Recovery- ")+1,LEN(Raw_data[[#This Row],[Location]])))</f>
        <v>Energy Corridor</v>
      </c>
      <c r="AC3575" s="45">
        <f t="shared" si="56"/>
        <v>45323</v>
      </c>
      <c r="AD3575" s="44" t="str">
        <f>VLOOKUP(Raw_data[[#This Row],[Locations]]&amp;Raw_data[[#This Row],[Looker2]],Category!A:E,5,0)</f>
        <v>Affiliate</v>
      </c>
      <c r="AE3575" s="44" t="str">
        <f>Raw_data[[#This Row],[Locations]]&amp;Raw_data[[#This Row],[Looker2]]</f>
        <v>Energy CorridorAftercare</v>
      </c>
    </row>
    <row r="3576" spans="1:31">
      <c r="A3576" s="15">
        <v>45326</v>
      </c>
      <c r="B3576" s="15">
        <v>45323</v>
      </c>
      <c r="C3576" t="s">
        <v>9</v>
      </c>
      <c r="D3576">
        <v>210650</v>
      </c>
      <c r="E3576" t="s">
        <v>655</v>
      </c>
      <c r="F3576" t="s">
        <v>283</v>
      </c>
      <c r="G3576" t="s">
        <v>656</v>
      </c>
      <c r="H3576" t="s">
        <v>160</v>
      </c>
      <c r="I3576" t="s">
        <v>232</v>
      </c>
      <c r="J3576" t="s">
        <v>90</v>
      </c>
      <c r="K3576" t="s">
        <v>79</v>
      </c>
      <c r="L3576" t="s">
        <v>128</v>
      </c>
      <c r="M3576">
        <v>1</v>
      </c>
      <c r="N3576" s="47">
        <v>220</v>
      </c>
      <c r="O3576" s="47">
        <v>0</v>
      </c>
      <c r="P3576" s="47">
        <v>0</v>
      </c>
      <c r="Q3576" s="47">
        <v>0</v>
      </c>
      <c r="R3576" s="47">
        <v>0</v>
      </c>
      <c r="S3576" s="47">
        <v>220</v>
      </c>
      <c r="T3576" s="47">
        <v>198</v>
      </c>
      <c r="U3576" s="47">
        <v>198</v>
      </c>
      <c r="V3576" t="s">
        <v>71</v>
      </c>
      <c r="W3576" t="s">
        <v>72</v>
      </c>
      <c r="X3576"/>
      <c r="Y3576" t="s">
        <v>240</v>
      </c>
      <c r="Z3576" s="43" t="str">
        <f>Raw_data[[#This Row],[Month]]&amp;Raw_data[[#This Row],[Locations]]&amp;Raw_data[[#This Row],[Looker2]]</f>
        <v>45323Cinco RanchIOP</v>
      </c>
      <c r="AA3576" s="44" t="str">
        <f>IFERROR(VLOOKUP(Raw_data[[#This Row],[Description]],'LU Table'!$A$1:$B$50,2,0),"")</f>
        <v>IOP</v>
      </c>
      <c r="AB3576" s="44" t="str">
        <f>TRIM(MID(Raw_data[[#This Row],[Location]],LEN("Positive Recovery- ")+1,LEN(Raw_data[[#This Row],[Location]])))</f>
        <v>Cinco Ranch</v>
      </c>
      <c r="AC3576" s="45">
        <f t="shared" si="56"/>
        <v>45323</v>
      </c>
      <c r="AD3576" s="44" t="str">
        <f>VLOOKUP(Raw_data[[#This Row],[Locations]]&amp;Raw_data[[#This Row],[Looker2]],Category!A:E,5,0)</f>
        <v>Affiliate</v>
      </c>
      <c r="AE3576" s="44" t="str">
        <f>Raw_data[[#This Row],[Locations]]&amp;Raw_data[[#This Row],[Looker2]]</f>
        <v>Cinco RanchIOP</v>
      </c>
    </row>
    <row r="3577" spans="1:31">
      <c r="A3577" s="15">
        <v>45326</v>
      </c>
      <c r="B3577" s="15">
        <v>45323</v>
      </c>
      <c r="C3577" t="s">
        <v>9</v>
      </c>
      <c r="D3577">
        <v>210651</v>
      </c>
      <c r="E3577" t="s">
        <v>668</v>
      </c>
      <c r="F3577" t="s">
        <v>350</v>
      </c>
      <c r="G3577" t="s">
        <v>669</v>
      </c>
      <c r="H3577" t="s">
        <v>160</v>
      </c>
      <c r="I3577" t="s">
        <v>232</v>
      </c>
      <c r="J3577" t="s">
        <v>96</v>
      </c>
      <c r="K3577" t="s">
        <v>79</v>
      </c>
      <c r="L3577" t="s">
        <v>128</v>
      </c>
      <c r="M3577">
        <v>1</v>
      </c>
      <c r="N3577" s="47">
        <v>169</v>
      </c>
      <c r="O3577" s="47">
        <v>0</v>
      </c>
      <c r="P3577" s="47">
        <v>0</v>
      </c>
      <c r="Q3577" s="47">
        <v>0</v>
      </c>
      <c r="R3577" s="47">
        <v>0</v>
      </c>
      <c r="S3577" s="47">
        <v>169</v>
      </c>
      <c r="T3577" s="47">
        <v>152.1</v>
      </c>
      <c r="U3577" s="47">
        <v>152.1</v>
      </c>
      <c r="V3577" t="s">
        <v>71</v>
      </c>
      <c r="W3577" t="s">
        <v>72</v>
      </c>
      <c r="X3577"/>
      <c r="Y3577" t="s">
        <v>240</v>
      </c>
      <c r="Z3577" s="43" t="str">
        <f>Raw_data[[#This Row],[Month]]&amp;Raw_data[[#This Row],[Locations]]&amp;Raw_data[[#This Row],[Looker2]]</f>
        <v>45323Cinco RanchIOP</v>
      </c>
      <c r="AA3577" s="44" t="str">
        <f>IFERROR(VLOOKUP(Raw_data[[#This Row],[Description]],'LU Table'!$A$1:$B$50,2,0),"")</f>
        <v>IOP</v>
      </c>
      <c r="AB3577" s="44" t="str">
        <f>TRIM(MID(Raw_data[[#This Row],[Location]],LEN("Positive Recovery- ")+1,LEN(Raw_data[[#This Row],[Location]])))</f>
        <v>Cinco Ranch</v>
      </c>
      <c r="AC3577" s="45">
        <f t="shared" si="56"/>
        <v>45323</v>
      </c>
      <c r="AD3577" s="44" t="str">
        <f>VLOOKUP(Raw_data[[#This Row],[Locations]]&amp;Raw_data[[#This Row],[Looker2]],Category!A:E,5,0)</f>
        <v>Affiliate</v>
      </c>
      <c r="AE3577" s="44" t="str">
        <f>Raw_data[[#This Row],[Locations]]&amp;Raw_data[[#This Row],[Looker2]]</f>
        <v>Cinco RanchIOP</v>
      </c>
    </row>
    <row r="3578" spans="1:31">
      <c r="A3578" s="15">
        <v>45326</v>
      </c>
      <c r="B3578" s="15">
        <v>45323</v>
      </c>
      <c r="C3578" t="s">
        <v>9</v>
      </c>
      <c r="D3578">
        <v>210652</v>
      </c>
      <c r="E3578" t="s">
        <v>860</v>
      </c>
      <c r="F3578" t="s">
        <v>290</v>
      </c>
      <c r="G3578" t="s">
        <v>472</v>
      </c>
      <c r="H3578" t="s">
        <v>160</v>
      </c>
      <c r="I3578" t="s">
        <v>232</v>
      </c>
      <c r="J3578" t="s">
        <v>95</v>
      </c>
      <c r="K3578" t="s">
        <v>79</v>
      </c>
      <c r="L3578" t="s">
        <v>128</v>
      </c>
      <c r="M3578">
        <v>1</v>
      </c>
      <c r="N3578" s="47">
        <v>130</v>
      </c>
      <c r="O3578" s="47">
        <v>0</v>
      </c>
      <c r="P3578" s="47">
        <v>0</v>
      </c>
      <c r="Q3578" s="47">
        <v>0</v>
      </c>
      <c r="R3578" s="47">
        <v>0</v>
      </c>
      <c r="S3578" s="47">
        <v>130</v>
      </c>
      <c r="T3578" s="47">
        <v>117</v>
      </c>
      <c r="U3578" s="47">
        <v>117</v>
      </c>
      <c r="V3578" t="s">
        <v>71</v>
      </c>
      <c r="W3578" t="s">
        <v>72</v>
      </c>
      <c r="X3578"/>
      <c r="Y3578" t="s">
        <v>240</v>
      </c>
      <c r="Z3578" s="43" t="str">
        <f>Raw_data[[#This Row],[Month]]&amp;Raw_data[[#This Row],[Locations]]&amp;Raw_data[[#This Row],[Looker2]]</f>
        <v>45323Cinco RanchIOP</v>
      </c>
      <c r="AA3578" s="44" t="str">
        <f>IFERROR(VLOOKUP(Raw_data[[#This Row],[Description]],'LU Table'!$A$1:$B$50,2,0),"")</f>
        <v>IOP</v>
      </c>
      <c r="AB3578" s="44" t="str">
        <f>TRIM(MID(Raw_data[[#This Row],[Location]],LEN("Positive Recovery- ")+1,LEN(Raw_data[[#This Row],[Location]])))</f>
        <v>Cinco Ranch</v>
      </c>
      <c r="AC3578" s="45">
        <f t="shared" si="56"/>
        <v>45323</v>
      </c>
      <c r="AD3578" s="44" t="str">
        <f>VLOOKUP(Raw_data[[#This Row],[Locations]]&amp;Raw_data[[#This Row],[Looker2]],Category!A:E,5,0)</f>
        <v>Affiliate</v>
      </c>
      <c r="AE3578" s="44" t="str">
        <f>Raw_data[[#This Row],[Locations]]&amp;Raw_data[[#This Row],[Looker2]]</f>
        <v>Cinco RanchIOP</v>
      </c>
    </row>
    <row r="3579" spans="1:31">
      <c r="A3579" s="15">
        <v>45326</v>
      </c>
      <c r="B3579" s="15">
        <v>45323</v>
      </c>
      <c r="C3579" t="s">
        <v>9</v>
      </c>
      <c r="D3579">
        <v>210653</v>
      </c>
      <c r="E3579" t="s">
        <v>83</v>
      </c>
      <c r="F3579" t="s">
        <v>253</v>
      </c>
      <c r="G3579" t="s">
        <v>294</v>
      </c>
      <c r="H3579" t="s">
        <v>160</v>
      </c>
      <c r="I3579" t="s">
        <v>232</v>
      </c>
      <c r="J3579" t="s">
        <v>94</v>
      </c>
      <c r="K3579" t="s">
        <v>76</v>
      </c>
      <c r="L3579" t="s">
        <v>128</v>
      </c>
      <c r="M3579">
        <v>1</v>
      </c>
      <c r="N3579" s="47">
        <v>215</v>
      </c>
      <c r="O3579" s="47">
        <v>0</v>
      </c>
      <c r="P3579" s="47">
        <v>0</v>
      </c>
      <c r="Q3579" s="47">
        <v>0</v>
      </c>
      <c r="R3579" s="47">
        <v>0</v>
      </c>
      <c r="S3579" s="47">
        <v>215</v>
      </c>
      <c r="T3579" s="47">
        <v>193.5</v>
      </c>
      <c r="U3579" s="47">
        <v>193.5</v>
      </c>
      <c r="V3579" t="s">
        <v>71</v>
      </c>
      <c r="W3579" t="s">
        <v>72</v>
      </c>
      <c r="X3579"/>
      <c r="Y3579" t="s">
        <v>240</v>
      </c>
      <c r="Z3579" s="43" t="str">
        <f>Raw_data[[#This Row],[Month]]&amp;Raw_data[[#This Row],[Locations]]&amp;Raw_data[[#This Row],[Looker2]]</f>
        <v>45323MontroseIOP</v>
      </c>
      <c r="AA3579" s="44" t="str">
        <f>IFERROR(VLOOKUP(Raw_data[[#This Row],[Description]],'LU Table'!$A$1:$B$50,2,0),"")</f>
        <v>IOP</v>
      </c>
      <c r="AB3579" s="44" t="str">
        <f>TRIM(MID(Raw_data[[#This Row],[Location]],LEN("Positive Recovery- ")+1,LEN(Raw_data[[#This Row],[Location]])))</f>
        <v>Montrose</v>
      </c>
      <c r="AC3579" s="45">
        <f t="shared" si="56"/>
        <v>45323</v>
      </c>
      <c r="AD3579" s="44" t="str">
        <f>VLOOKUP(Raw_data[[#This Row],[Locations]]&amp;Raw_data[[#This Row],[Looker2]],Category!A:E,5,0)</f>
        <v>Company Owned</v>
      </c>
      <c r="AE3579" s="44" t="str">
        <f>Raw_data[[#This Row],[Locations]]&amp;Raw_data[[#This Row],[Looker2]]</f>
        <v>MontroseIOP</v>
      </c>
    </row>
    <row r="3580" spans="1:31">
      <c r="A3580" s="15">
        <v>45326</v>
      </c>
      <c r="B3580" s="15">
        <v>45323</v>
      </c>
      <c r="C3580" t="s">
        <v>9</v>
      </c>
      <c r="D3580">
        <v>210654</v>
      </c>
      <c r="E3580" t="s">
        <v>1204</v>
      </c>
      <c r="F3580" t="s">
        <v>412</v>
      </c>
      <c r="G3580" t="s">
        <v>444</v>
      </c>
      <c r="H3580" t="s">
        <v>160</v>
      </c>
      <c r="I3580" t="s">
        <v>232</v>
      </c>
      <c r="J3580" t="s">
        <v>95</v>
      </c>
      <c r="K3580" t="s">
        <v>76</v>
      </c>
      <c r="L3580" t="s">
        <v>128</v>
      </c>
      <c r="M3580">
        <v>1</v>
      </c>
      <c r="N3580" s="47">
        <v>130</v>
      </c>
      <c r="O3580" s="47">
        <v>0</v>
      </c>
      <c r="P3580" s="47">
        <v>0</v>
      </c>
      <c r="Q3580" s="47">
        <v>0</v>
      </c>
      <c r="R3580" s="47">
        <v>0</v>
      </c>
      <c r="S3580" s="47">
        <v>130</v>
      </c>
      <c r="T3580" s="47">
        <v>117</v>
      </c>
      <c r="U3580" s="47">
        <v>117</v>
      </c>
      <c r="V3580" t="s">
        <v>71</v>
      </c>
      <c r="W3580" t="s">
        <v>72</v>
      </c>
      <c r="X3580"/>
      <c r="Y3580" t="s">
        <v>240</v>
      </c>
      <c r="Z3580" s="43" t="str">
        <f>Raw_data[[#This Row],[Month]]&amp;Raw_data[[#This Row],[Locations]]&amp;Raw_data[[#This Row],[Looker2]]</f>
        <v>45323MontroseIOP</v>
      </c>
      <c r="AA3580" s="44" t="str">
        <f>IFERROR(VLOOKUP(Raw_data[[#This Row],[Description]],'LU Table'!$A$1:$B$50,2,0),"")</f>
        <v>IOP</v>
      </c>
      <c r="AB3580" s="44" t="str">
        <f>TRIM(MID(Raw_data[[#This Row],[Location]],LEN("Positive Recovery- ")+1,LEN(Raw_data[[#This Row],[Location]])))</f>
        <v>Montrose</v>
      </c>
      <c r="AC3580" s="45">
        <f t="shared" si="56"/>
        <v>45323</v>
      </c>
      <c r="AD3580" s="44" t="str">
        <f>VLOOKUP(Raw_data[[#This Row],[Locations]]&amp;Raw_data[[#This Row],[Looker2]],Category!A:E,5,0)</f>
        <v>Company Owned</v>
      </c>
      <c r="AE3580" s="44" t="str">
        <f>Raw_data[[#This Row],[Locations]]&amp;Raw_data[[#This Row],[Looker2]]</f>
        <v>MontroseIOP</v>
      </c>
    </row>
    <row r="3581" spans="1:31">
      <c r="A3581" s="15">
        <v>45326</v>
      </c>
      <c r="B3581" s="15">
        <v>45323</v>
      </c>
      <c r="C3581" t="s">
        <v>9</v>
      </c>
      <c r="D3581">
        <v>210655</v>
      </c>
      <c r="E3581" t="s">
        <v>850</v>
      </c>
      <c r="F3581" t="s">
        <v>851</v>
      </c>
      <c r="G3581" t="s">
        <v>707</v>
      </c>
      <c r="H3581" t="s">
        <v>160</v>
      </c>
      <c r="I3581" t="s">
        <v>232</v>
      </c>
      <c r="J3581" t="s">
        <v>90</v>
      </c>
      <c r="K3581" t="s">
        <v>76</v>
      </c>
      <c r="L3581" t="s">
        <v>128</v>
      </c>
      <c r="M3581">
        <v>1</v>
      </c>
      <c r="N3581" s="47">
        <v>220</v>
      </c>
      <c r="O3581" s="47">
        <v>0</v>
      </c>
      <c r="P3581" s="47">
        <v>0</v>
      </c>
      <c r="Q3581" s="47">
        <v>0</v>
      </c>
      <c r="R3581" s="47">
        <v>0</v>
      </c>
      <c r="S3581" s="47">
        <v>220</v>
      </c>
      <c r="T3581" s="47">
        <v>198</v>
      </c>
      <c r="U3581" s="47">
        <v>198</v>
      </c>
      <c r="V3581" t="s">
        <v>71</v>
      </c>
      <c r="W3581" t="s">
        <v>72</v>
      </c>
      <c r="X3581"/>
      <c r="Y3581" t="s">
        <v>240</v>
      </c>
      <c r="Z3581" s="43" t="str">
        <f>Raw_data[[#This Row],[Month]]&amp;Raw_data[[#This Row],[Locations]]&amp;Raw_data[[#This Row],[Looker2]]</f>
        <v>45323MontroseIOP</v>
      </c>
      <c r="AA3581" s="44" t="str">
        <f>IFERROR(VLOOKUP(Raw_data[[#This Row],[Description]],'LU Table'!$A$1:$B$50,2,0),"")</f>
        <v>IOP</v>
      </c>
      <c r="AB3581" s="44" t="str">
        <f>TRIM(MID(Raw_data[[#This Row],[Location]],LEN("Positive Recovery- ")+1,LEN(Raw_data[[#This Row],[Location]])))</f>
        <v>Montrose</v>
      </c>
      <c r="AC3581" s="45">
        <f t="shared" si="56"/>
        <v>45323</v>
      </c>
      <c r="AD3581" s="44" t="str">
        <f>VLOOKUP(Raw_data[[#This Row],[Locations]]&amp;Raw_data[[#This Row],[Looker2]],Category!A:E,5,0)</f>
        <v>Company Owned</v>
      </c>
      <c r="AE3581" s="44" t="str">
        <f>Raw_data[[#This Row],[Locations]]&amp;Raw_data[[#This Row],[Looker2]]</f>
        <v>MontroseIOP</v>
      </c>
    </row>
    <row r="3582" spans="1:31">
      <c r="A3582" s="15">
        <v>45326</v>
      </c>
      <c r="B3582" s="15">
        <v>45323</v>
      </c>
      <c r="C3582" t="s">
        <v>9</v>
      </c>
      <c r="D3582">
        <v>210656</v>
      </c>
      <c r="E3582" t="s">
        <v>864</v>
      </c>
      <c r="F3582" t="s">
        <v>528</v>
      </c>
      <c r="G3582" t="s">
        <v>865</v>
      </c>
      <c r="H3582" t="s">
        <v>158</v>
      </c>
      <c r="I3582" t="s">
        <v>232</v>
      </c>
      <c r="J3582" t="s">
        <v>89</v>
      </c>
      <c r="K3582" t="s">
        <v>76</v>
      </c>
      <c r="L3582" t="s">
        <v>128</v>
      </c>
      <c r="M3582">
        <v>1</v>
      </c>
      <c r="N3582" s="47">
        <v>200</v>
      </c>
      <c r="O3582" s="47">
        <v>0</v>
      </c>
      <c r="P3582" s="47">
        <v>0</v>
      </c>
      <c r="Q3582" s="47">
        <v>0</v>
      </c>
      <c r="R3582" s="47">
        <v>0</v>
      </c>
      <c r="S3582" s="47">
        <v>200</v>
      </c>
      <c r="T3582" s="47">
        <v>180</v>
      </c>
      <c r="U3582" s="47">
        <v>180</v>
      </c>
      <c r="V3582" t="s">
        <v>71</v>
      </c>
      <c r="W3582" t="s">
        <v>72</v>
      </c>
      <c r="X3582"/>
      <c r="Y3582" t="s">
        <v>240</v>
      </c>
      <c r="Z3582" s="43" t="str">
        <f>Raw_data[[#This Row],[Month]]&amp;Raw_data[[#This Row],[Locations]]&amp;Raw_data[[#This Row],[Looker2]]</f>
        <v>45323MontroseIOP</v>
      </c>
      <c r="AA3582" s="44" t="str">
        <f>IFERROR(VLOOKUP(Raw_data[[#This Row],[Description]],'LU Table'!$A$1:$B$50,2,0),"")</f>
        <v>IOP</v>
      </c>
      <c r="AB3582" s="44" t="str">
        <f>TRIM(MID(Raw_data[[#This Row],[Location]],LEN("Positive Recovery- ")+1,LEN(Raw_data[[#This Row],[Location]])))</f>
        <v>Montrose</v>
      </c>
      <c r="AC3582" s="45">
        <f t="shared" si="56"/>
        <v>45323</v>
      </c>
      <c r="AD3582" s="44" t="str">
        <f>VLOOKUP(Raw_data[[#This Row],[Locations]]&amp;Raw_data[[#This Row],[Looker2]],Category!A:E,5,0)</f>
        <v>Company Owned</v>
      </c>
      <c r="AE3582" s="44" t="str">
        <f>Raw_data[[#This Row],[Locations]]&amp;Raw_data[[#This Row],[Looker2]]</f>
        <v>MontroseIOP</v>
      </c>
    </row>
    <row r="3583" spans="1:31">
      <c r="A3583" s="15">
        <v>45326</v>
      </c>
      <c r="B3583" s="15">
        <v>45323</v>
      </c>
      <c r="C3583" t="s">
        <v>9</v>
      </c>
      <c r="D3583">
        <v>210657</v>
      </c>
      <c r="E3583" t="s">
        <v>832</v>
      </c>
      <c r="F3583" t="s">
        <v>335</v>
      </c>
      <c r="G3583" t="s">
        <v>833</v>
      </c>
      <c r="H3583" t="s">
        <v>158</v>
      </c>
      <c r="I3583" t="s">
        <v>232</v>
      </c>
      <c r="J3583" t="s">
        <v>235</v>
      </c>
      <c r="K3583" t="s">
        <v>76</v>
      </c>
      <c r="L3583" t="s">
        <v>128</v>
      </c>
      <c r="M3583">
        <v>1</v>
      </c>
      <c r="N3583" s="47">
        <v>220</v>
      </c>
      <c r="O3583" s="47">
        <v>0</v>
      </c>
      <c r="P3583" s="47">
        <v>0</v>
      </c>
      <c r="Q3583" s="47">
        <v>0</v>
      </c>
      <c r="R3583" s="47">
        <v>0</v>
      </c>
      <c r="S3583" s="47">
        <v>220</v>
      </c>
      <c r="T3583" s="47">
        <v>198</v>
      </c>
      <c r="U3583" s="47">
        <v>198</v>
      </c>
      <c r="V3583" t="s">
        <v>71</v>
      </c>
      <c r="W3583" t="s">
        <v>72</v>
      </c>
      <c r="X3583"/>
      <c r="Y3583" t="s">
        <v>240</v>
      </c>
      <c r="Z3583" s="43" t="str">
        <f>Raw_data[[#This Row],[Month]]&amp;Raw_data[[#This Row],[Locations]]&amp;Raw_data[[#This Row],[Looker2]]</f>
        <v>45323MontroseIOP</v>
      </c>
      <c r="AA3583" s="44" t="str">
        <f>IFERROR(VLOOKUP(Raw_data[[#This Row],[Description]],'LU Table'!$A$1:$B$50,2,0),"")</f>
        <v>IOP</v>
      </c>
      <c r="AB3583" s="44" t="str">
        <f>TRIM(MID(Raw_data[[#This Row],[Location]],LEN("Positive Recovery- ")+1,LEN(Raw_data[[#This Row],[Location]])))</f>
        <v>Montrose</v>
      </c>
      <c r="AC3583" s="45">
        <f t="shared" si="56"/>
        <v>45323</v>
      </c>
      <c r="AD3583" s="44" t="str">
        <f>VLOOKUP(Raw_data[[#This Row],[Locations]]&amp;Raw_data[[#This Row],[Looker2]],Category!A:E,5,0)</f>
        <v>Company Owned</v>
      </c>
      <c r="AE3583" s="44" t="str">
        <f>Raw_data[[#This Row],[Locations]]&amp;Raw_data[[#This Row],[Looker2]]</f>
        <v>MontroseIOP</v>
      </c>
    </row>
    <row r="3584" spans="1:31">
      <c r="A3584" s="15">
        <v>45326</v>
      </c>
      <c r="B3584" s="15">
        <v>45323</v>
      </c>
      <c r="C3584" t="s">
        <v>9</v>
      </c>
      <c r="D3584">
        <v>210658</v>
      </c>
      <c r="E3584" t="s">
        <v>106</v>
      </c>
      <c r="F3584" t="s">
        <v>354</v>
      </c>
      <c r="G3584" t="s">
        <v>355</v>
      </c>
      <c r="H3584" t="s">
        <v>170</v>
      </c>
      <c r="I3584" t="s">
        <v>232</v>
      </c>
      <c r="J3584" t="s">
        <v>96</v>
      </c>
      <c r="K3584" t="s">
        <v>76</v>
      </c>
      <c r="L3584" t="s">
        <v>128</v>
      </c>
      <c r="M3584">
        <v>1</v>
      </c>
      <c r="N3584" s="47">
        <v>169</v>
      </c>
      <c r="O3584" s="47">
        <v>0</v>
      </c>
      <c r="P3584" s="47">
        <v>0</v>
      </c>
      <c r="Q3584" s="47">
        <v>0</v>
      </c>
      <c r="R3584" s="47">
        <v>0</v>
      </c>
      <c r="S3584" s="47">
        <v>169</v>
      </c>
      <c r="T3584" s="47">
        <v>152.1</v>
      </c>
      <c r="U3584" s="47">
        <v>152.1</v>
      </c>
      <c r="V3584" t="s">
        <v>71</v>
      </c>
      <c r="W3584" t="s">
        <v>72</v>
      </c>
      <c r="X3584"/>
      <c r="Y3584" t="s">
        <v>240</v>
      </c>
      <c r="Z3584" s="43" t="str">
        <f>Raw_data[[#This Row],[Month]]&amp;Raw_data[[#This Row],[Locations]]&amp;Raw_data[[#This Row],[Looker2]]</f>
        <v>45323MontroseIOP</v>
      </c>
      <c r="AA3584" s="44" t="str">
        <f>IFERROR(VLOOKUP(Raw_data[[#This Row],[Description]],'LU Table'!$A$1:$B$50,2,0),"")</f>
        <v>IOP</v>
      </c>
      <c r="AB3584" s="44" t="str">
        <f>TRIM(MID(Raw_data[[#This Row],[Location]],LEN("Positive Recovery- ")+1,LEN(Raw_data[[#This Row],[Location]])))</f>
        <v>Montrose</v>
      </c>
      <c r="AC3584" s="45">
        <f t="shared" si="56"/>
        <v>45323</v>
      </c>
      <c r="AD3584" s="44" t="str">
        <f>VLOOKUP(Raw_data[[#This Row],[Locations]]&amp;Raw_data[[#This Row],[Looker2]],Category!A:E,5,0)</f>
        <v>Company Owned</v>
      </c>
      <c r="AE3584" s="44" t="str">
        <f>Raw_data[[#This Row],[Locations]]&amp;Raw_data[[#This Row],[Looker2]]</f>
        <v>MontroseIOP</v>
      </c>
    </row>
    <row r="3585" spans="1:31">
      <c r="A3585" s="15">
        <v>45326</v>
      </c>
      <c r="B3585" s="15">
        <v>45323</v>
      </c>
      <c r="C3585" t="s">
        <v>9</v>
      </c>
      <c r="D3585">
        <v>210659</v>
      </c>
      <c r="E3585" t="s">
        <v>939</v>
      </c>
      <c r="F3585" t="s">
        <v>321</v>
      </c>
      <c r="G3585" t="s">
        <v>940</v>
      </c>
      <c r="H3585" t="s">
        <v>158</v>
      </c>
      <c r="I3585" t="s">
        <v>232</v>
      </c>
      <c r="J3585" t="s">
        <v>88</v>
      </c>
      <c r="K3585" t="s">
        <v>76</v>
      </c>
      <c r="L3585" t="s">
        <v>128</v>
      </c>
      <c r="M3585">
        <v>1</v>
      </c>
      <c r="N3585" s="47">
        <v>250</v>
      </c>
      <c r="O3585" s="47">
        <v>0</v>
      </c>
      <c r="P3585" s="47">
        <v>0</v>
      </c>
      <c r="Q3585" s="47">
        <v>0</v>
      </c>
      <c r="R3585" s="47">
        <v>0</v>
      </c>
      <c r="S3585" s="47">
        <v>250</v>
      </c>
      <c r="T3585" s="47">
        <v>225</v>
      </c>
      <c r="U3585" s="47">
        <v>225</v>
      </c>
      <c r="V3585" t="s">
        <v>71</v>
      </c>
      <c r="W3585" t="s">
        <v>72</v>
      </c>
      <c r="X3585"/>
      <c r="Y3585" t="s">
        <v>240</v>
      </c>
      <c r="Z3585" s="43" t="str">
        <f>Raw_data[[#This Row],[Month]]&amp;Raw_data[[#This Row],[Locations]]&amp;Raw_data[[#This Row],[Looker2]]</f>
        <v>45323MontroseIOP</v>
      </c>
      <c r="AA3585" s="44" t="str">
        <f>IFERROR(VLOOKUP(Raw_data[[#This Row],[Description]],'LU Table'!$A$1:$B$50,2,0),"")</f>
        <v>IOP</v>
      </c>
      <c r="AB3585" s="44" t="str">
        <f>TRIM(MID(Raw_data[[#This Row],[Location]],LEN("Positive Recovery- ")+1,LEN(Raw_data[[#This Row],[Location]])))</f>
        <v>Montrose</v>
      </c>
      <c r="AC3585" s="45">
        <f t="shared" si="56"/>
        <v>45323</v>
      </c>
      <c r="AD3585" s="44" t="str">
        <f>VLOOKUP(Raw_data[[#This Row],[Locations]]&amp;Raw_data[[#This Row],[Looker2]],Category!A:E,5,0)</f>
        <v>Company Owned</v>
      </c>
      <c r="AE3585" s="44" t="str">
        <f>Raw_data[[#This Row],[Locations]]&amp;Raw_data[[#This Row],[Looker2]]</f>
        <v>MontroseIOP</v>
      </c>
    </row>
    <row r="3586" spans="1:31">
      <c r="A3586" s="15">
        <v>45326</v>
      </c>
      <c r="B3586" s="15">
        <v>45323</v>
      </c>
      <c r="C3586" t="s">
        <v>9</v>
      </c>
      <c r="D3586">
        <v>210660</v>
      </c>
      <c r="E3586" t="s">
        <v>820</v>
      </c>
      <c r="F3586" t="s">
        <v>287</v>
      </c>
      <c r="G3586" t="s">
        <v>325</v>
      </c>
      <c r="H3586" t="s">
        <v>158</v>
      </c>
      <c r="I3586" t="s">
        <v>232</v>
      </c>
      <c r="J3586" t="s">
        <v>87</v>
      </c>
      <c r="K3586" t="s">
        <v>76</v>
      </c>
      <c r="L3586" t="s">
        <v>128</v>
      </c>
      <c r="M3586">
        <v>1</v>
      </c>
      <c r="N3586" s="47">
        <v>275</v>
      </c>
      <c r="O3586" s="47">
        <v>0</v>
      </c>
      <c r="P3586" s="47">
        <v>0</v>
      </c>
      <c r="Q3586" s="47">
        <v>0</v>
      </c>
      <c r="R3586" s="47">
        <v>0</v>
      </c>
      <c r="S3586" s="47">
        <v>275</v>
      </c>
      <c r="T3586" s="47">
        <v>247.5</v>
      </c>
      <c r="U3586" s="47">
        <v>247.5</v>
      </c>
      <c r="V3586" t="s">
        <v>71</v>
      </c>
      <c r="W3586" t="s">
        <v>72</v>
      </c>
      <c r="X3586"/>
      <c r="Y3586" t="s">
        <v>240</v>
      </c>
      <c r="Z3586" s="43" t="str">
        <f>Raw_data[[#This Row],[Month]]&amp;Raw_data[[#This Row],[Locations]]&amp;Raw_data[[#This Row],[Looker2]]</f>
        <v>45323MontroseIOP</v>
      </c>
      <c r="AA3586" s="44" t="str">
        <f>IFERROR(VLOOKUP(Raw_data[[#This Row],[Description]],'LU Table'!$A$1:$B$50,2,0),"")</f>
        <v>IOP</v>
      </c>
      <c r="AB3586" s="44" t="str">
        <f>TRIM(MID(Raw_data[[#This Row],[Location]],LEN("Positive Recovery- ")+1,LEN(Raw_data[[#This Row],[Location]])))</f>
        <v>Montrose</v>
      </c>
      <c r="AC3586" s="45">
        <f t="shared" si="56"/>
        <v>45323</v>
      </c>
      <c r="AD3586" s="44" t="str">
        <f>VLOOKUP(Raw_data[[#This Row],[Locations]]&amp;Raw_data[[#This Row],[Looker2]],Category!A:E,5,0)</f>
        <v>Company Owned</v>
      </c>
      <c r="AE3586" s="44" t="str">
        <f>Raw_data[[#This Row],[Locations]]&amp;Raw_data[[#This Row],[Looker2]]</f>
        <v>MontroseIOP</v>
      </c>
    </row>
    <row r="3587" spans="1:31">
      <c r="A3587" s="15">
        <v>45326</v>
      </c>
      <c r="B3587" s="15">
        <v>45323</v>
      </c>
      <c r="C3587" t="s">
        <v>9</v>
      </c>
      <c r="D3587">
        <v>210661</v>
      </c>
      <c r="E3587" t="s">
        <v>698</v>
      </c>
      <c r="F3587" t="s">
        <v>260</v>
      </c>
      <c r="G3587" t="s">
        <v>436</v>
      </c>
      <c r="H3587" t="s">
        <v>160</v>
      </c>
      <c r="I3587" t="s">
        <v>232</v>
      </c>
      <c r="J3587" t="s">
        <v>95</v>
      </c>
      <c r="K3587" t="s">
        <v>76</v>
      </c>
      <c r="L3587" t="s">
        <v>128</v>
      </c>
      <c r="M3587">
        <v>1</v>
      </c>
      <c r="N3587" s="47">
        <v>130</v>
      </c>
      <c r="O3587" s="47">
        <v>0</v>
      </c>
      <c r="P3587" s="47">
        <v>0</v>
      </c>
      <c r="Q3587" s="47">
        <v>0</v>
      </c>
      <c r="R3587" s="47">
        <v>0</v>
      </c>
      <c r="S3587" s="47">
        <v>130</v>
      </c>
      <c r="T3587" s="47">
        <v>117</v>
      </c>
      <c r="U3587" s="47">
        <v>117</v>
      </c>
      <c r="V3587" t="s">
        <v>71</v>
      </c>
      <c r="W3587" t="s">
        <v>72</v>
      </c>
      <c r="X3587"/>
      <c r="Y3587" t="s">
        <v>240</v>
      </c>
      <c r="Z3587" s="43" t="str">
        <f>Raw_data[[#This Row],[Month]]&amp;Raw_data[[#This Row],[Locations]]&amp;Raw_data[[#This Row],[Looker2]]</f>
        <v>45323MontroseIOP</v>
      </c>
      <c r="AA3587" s="44" t="str">
        <f>IFERROR(VLOOKUP(Raw_data[[#This Row],[Description]],'LU Table'!$A$1:$B$50,2,0),"")</f>
        <v>IOP</v>
      </c>
      <c r="AB3587" s="44" t="str">
        <f>TRIM(MID(Raw_data[[#This Row],[Location]],LEN("Positive Recovery- ")+1,LEN(Raw_data[[#This Row],[Location]])))</f>
        <v>Montrose</v>
      </c>
      <c r="AC3587" s="45">
        <f t="shared" si="56"/>
        <v>45323</v>
      </c>
      <c r="AD3587" s="44" t="str">
        <f>VLOOKUP(Raw_data[[#This Row],[Locations]]&amp;Raw_data[[#This Row],[Looker2]],Category!A:E,5,0)</f>
        <v>Company Owned</v>
      </c>
      <c r="AE3587" s="44" t="str">
        <f>Raw_data[[#This Row],[Locations]]&amp;Raw_data[[#This Row],[Looker2]]</f>
        <v>MontroseIOP</v>
      </c>
    </row>
    <row r="3588" spans="1:31">
      <c r="A3588" s="15">
        <v>45326</v>
      </c>
      <c r="B3588" s="15">
        <v>45323</v>
      </c>
      <c r="C3588" t="s">
        <v>9</v>
      </c>
      <c r="D3588">
        <v>210662</v>
      </c>
      <c r="E3588" t="s">
        <v>672</v>
      </c>
      <c r="F3588" t="s">
        <v>609</v>
      </c>
      <c r="G3588" t="s">
        <v>393</v>
      </c>
      <c r="H3588" t="s">
        <v>160</v>
      </c>
      <c r="I3588" t="s">
        <v>232</v>
      </c>
      <c r="J3588" t="s">
        <v>94</v>
      </c>
      <c r="K3588" t="s">
        <v>76</v>
      </c>
      <c r="L3588" t="s">
        <v>128</v>
      </c>
      <c r="M3588">
        <v>1</v>
      </c>
      <c r="N3588" s="47">
        <v>215</v>
      </c>
      <c r="O3588" s="47">
        <v>0</v>
      </c>
      <c r="P3588" s="47">
        <v>0</v>
      </c>
      <c r="Q3588" s="47">
        <v>0</v>
      </c>
      <c r="R3588" s="47">
        <v>0</v>
      </c>
      <c r="S3588" s="47">
        <v>215</v>
      </c>
      <c r="T3588" s="47">
        <v>193.5</v>
      </c>
      <c r="U3588" s="47">
        <v>193.5</v>
      </c>
      <c r="V3588" t="s">
        <v>71</v>
      </c>
      <c r="W3588" t="s">
        <v>72</v>
      </c>
      <c r="X3588"/>
      <c r="Y3588" t="s">
        <v>240</v>
      </c>
      <c r="Z3588" s="43" t="str">
        <f>Raw_data[[#This Row],[Month]]&amp;Raw_data[[#This Row],[Locations]]&amp;Raw_data[[#This Row],[Looker2]]</f>
        <v>45323MontroseIOP</v>
      </c>
      <c r="AA3588" s="44" t="str">
        <f>IFERROR(VLOOKUP(Raw_data[[#This Row],[Description]],'LU Table'!$A$1:$B$50,2,0),"")</f>
        <v>IOP</v>
      </c>
      <c r="AB3588" s="44" t="str">
        <f>TRIM(MID(Raw_data[[#This Row],[Location]],LEN("Positive Recovery- ")+1,LEN(Raw_data[[#This Row],[Location]])))</f>
        <v>Montrose</v>
      </c>
      <c r="AC3588" s="45">
        <f t="shared" si="56"/>
        <v>45323</v>
      </c>
      <c r="AD3588" s="44" t="str">
        <f>VLOOKUP(Raw_data[[#This Row],[Locations]]&amp;Raw_data[[#This Row],[Looker2]],Category!A:E,5,0)</f>
        <v>Company Owned</v>
      </c>
      <c r="AE3588" s="44" t="str">
        <f>Raw_data[[#This Row],[Locations]]&amp;Raw_data[[#This Row],[Looker2]]</f>
        <v>MontroseIOP</v>
      </c>
    </row>
    <row r="3589" spans="1:31">
      <c r="A3589" s="15">
        <v>45326</v>
      </c>
      <c r="B3589" s="15">
        <v>45323</v>
      </c>
      <c r="C3589" t="s">
        <v>9</v>
      </c>
      <c r="D3589">
        <v>210663</v>
      </c>
      <c r="E3589" t="s">
        <v>898</v>
      </c>
      <c r="F3589" t="s">
        <v>415</v>
      </c>
      <c r="G3589" t="s">
        <v>899</v>
      </c>
      <c r="H3589" t="s">
        <v>158</v>
      </c>
      <c r="I3589" t="s">
        <v>232</v>
      </c>
      <c r="J3589" t="s">
        <v>87</v>
      </c>
      <c r="K3589" t="s">
        <v>75</v>
      </c>
      <c r="L3589" t="s">
        <v>128</v>
      </c>
      <c r="M3589">
        <v>1</v>
      </c>
      <c r="N3589" s="47">
        <v>275</v>
      </c>
      <c r="O3589" s="47">
        <v>0</v>
      </c>
      <c r="P3589" s="47">
        <v>0</v>
      </c>
      <c r="Q3589" s="47">
        <v>0</v>
      </c>
      <c r="R3589" s="47">
        <v>0</v>
      </c>
      <c r="S3589" s="47">
        <v>275</v>
      </c>
      <c r="T3589" s="47">
        <v>247.5</v>
      </c>
      <c r="U3589" s="47">
        <v>247.5</v>
      </c>
      <c r="V3589" t="s">
        <v>71</v>
      </c>
      <c r="W3589" t="s">
        <v>72</v>
      </c>
      <c r="X3589"/>
      <c r="Y3589" t="s">
        <v>240</v>
      </c>
      <c r="Z3589" s="43" t="str">
        <f>Raw_data[[#This Row],[Month]]&amp;Raw_data[[#This Row],[Locations]]&amp;Raw_data[[#This Row],[Looker2]]</f>
        <v>45323The WoodlandsIOP</v>
      </c>
      <c r="AA3589" s="44" t="str">
        <f>IFERROR(VLOOKUP(Raw_data[[#This Row],[Description]],'LU Table'!$A$1:$B$50,2,0),"")</f>
        <v>IOP</v>
      </c>
      <c r="AB3589" s="44" t="str">
        <f>TRIM(MID(Raw_data[[#This Row],[Location]],LEN("Positive Recovery- ")+1,LEN(Raw_data[[#This Row],[Location]])))</f>
        <v>The Woodlands</v>
      </c>
      <c r="AC3589" s="45">
        <f t="shared" si="56"/>
        <v>45323</v>
      </c>
      <c r="AD3589" s="44" t="str">
        <f>VLOOKUP(Raw_data[[#This Row],[Locations]]&amp;Raw_data[[#This Row],[Looker2]],Category!A:E,5,0)</f>
        <v>Affiliate</v>
      </c>
      <c r="AE3589" s="44" t="str">
        <f>Raw_data[[#This Row],[Locations]]&amp;Raw_data[[#This Row],[Looker2]]</f>
        <v>The WoodlandsIOP</v>
      </c>
    </row>
    <row r="3590" spans="1:31">
      <c r="A3590" s="15">
        <v>45326</v>
      </c>
      <c r="B3590" s="15">
        <v>45323</v>
      </c>
      <c r="C3590" t="s">
        <v>9</v>
      </c>
      <c r="D3590">
        <v>210664</v>
      </c>
      <c r="E3590" t="s">
        <v>1140</v>
      </c>
      <c r="F3590" t="s">
        <v>653</v>
      </c>
      <c r="G3590" t="s">
        <v>292</v>
      </c>
      <c r="H3590" t="s">
        <v>158</v>
      </c>
      <c r="I3590" t="s">
        <v>232</v>
      </c>
      <c r="J3590" t="s">
        <v>87</v>
      </c>
      <c r="K3590" t="s">
        <v>75</v>
      </c>
      <c r="L3590" t="s">
        <v>128</v>
      </c>
      <c r="M3590">
        <v>1</v>
      </c>
      <c r="N3590" s="47">
        <v>275</v>
      </c>
      <c r="O3590" s="47">
        <v>0</v>
      </c>
      <c r="P3590" s="47">
        <v>0</v>
      </c>
      <c r="Q3590" s="47">
        <v>0</v>
      </c>
      <c r="R3590" s="47">
        <v>0</v>
      </c>
      <c r="S3590" s="47">
        <v>275</v>
      </c>
      <c r="T3590" s="47">
        <v>247.5</v>
      </c>
      <c r="U3590" s="47">
        <v>247.5</v>
      </c>
      <c r="V3590" t="s">
        <v>71</v>
      </c>
      <c r="W3590" t="s">
        <v>72</v>
      </c>
      <c r="X3590"/>
      <c r="Y3590" t="s">
        <v>240</v>
      </c>
      <c r="Z3590" s="43" t="str">
        <f>Raw_data[[#This Row],[Month]]&amp;Raw_data[[#This Row],[Locations]]&amp;Raw_data[[#This Row],[Looker2]]</f>
        <v>45323The WoodlandsIOP</v>
      </c>
      <c r="AA3590" s="44" t="str">
        <f>IFERROR(VLOOKUP(Raw_data[[#This Row],[Description]],'LU Table'!$A$1:$B$50,2,0),"")</f>
        <v>IOP</v>
      </c>
      <c r="AB3590" s="44" t="str">
        <f>TRIM(MID(Raw_data[[#This Row],[Location]],LEN("Positive Recovery- ")+1,LEN(Raw_data[[#This Row],[Location]])))</f>
        <v>The Woodlands</v>
      </c>
      <c r="AC3590" s="45">
        <f t="shared" si="56"/>
        <v>45323</v>
      </c>
      <c r="AD3590" s="44" t="str">
        <f>VLOOKUP(Raw_data[[#This Row],[Locations]]&amp;Raw_data[[#This Row],[Looker2]],Category!A:E,5,0)</f>
        <v>Affiliate</v>
      </c>
      <c r="AE3590" s="44" t="str">
        <f>Raw_data[[#This Row],[Locations]]&amp;Raw_data[[#This Row],[Looker2]]</f>
        <v>The WoodlandsIOP</v>
      </c>
    </row>
    <row r="3591" spans="1:31">
      <c r="A3591" s="15">
        <v>45326</v>
      </c>
      <c r="B3591" s="15">
        <v>45323</v>
      </c>
      <c r="C3591" t="s">
        <v>9</v>
      </c>
      <c r="D3591">
        <v>210665</v>
      </c>
      <c r="E3591" t="s">
        <v>836</v>
      </c>
      <c r="F3591" t="s">
        <v>255</v>
      </c>
      <c r="G3591" t="s">
        <v>308</v>
      </c>
      <c r="H3591" t="s">
        <v>160</v>
      </c>
      <c r="I3591" t="s">
        <v>232</v>
      </c>
      <c r="J3591" t="s">
        <v>90</v>
      </c>
      <c r="K3591" t="s">
        <v>75</v>
      </c>
      <c r="L3591" t="s">
        <v>128</v>
      </c>
      <c r="M3591">
        <v>1</v>
      </c>
      <c r="N3591" s="47">
        <v>220</v>
      </c>
      <c r="O3591" s="47">
        <v>0</v>
      </c>
      <c r="P3591" s="47">
        <v>0</v>
      </c>
      <c r="Q3591" s="47">
        <v>0</v>
      </c>
      <c r="R3591" s="47">
        <v>0</v>
      </c>
      <c r="S3591" s="47">
        <v>220</v>
      </c>
      <c r="T3591" s="47">
        <v>198</v>
      </c>
      <c r="U3591" s="47">
        <v>198</v>
      </c>
      <c r="V3591" t="s">
        <v>71</v>
      </c>
      <c r="W3591" t="s">
        <v>72</v>
      </c>
      <c r="X3591"/>
      <c r="Y3591" t="s">
        <v>240</v>
      </c>
      <c r="Z3591" s="43" t="str">
        <f>Raw_data[[#This Row],[Month]]&amp;Raw_data[[#This Row],[Locations]]&amp;Raw_data[[#This Row],[Looker2]]</f>
        <v>45323The WoodlandsIOP</v>
      </c>
      <c r="AA3591" s="44" t="str">
        <f>IFERROR(VLOOKUP(Raw_data[[#This Row],[Description]],'LU Table'!$A$1:$B$50,2,0),"")</f>
        <v>IOP</v>
      </c>
      <c r="AB3591" s="44" t="str">
        <f>TRIM(MID(Raw_data[[#This Row],[Location]],LEN("Positive Recovery- ")+1,LEN(Raw_data[[#This Row],[Location]])))</f>
        <v>The Woodlands</v>
      </c>
      <c r="AC3591" s="45">
        <f t="shared" si="56"/>
        <v>45323</v>
      </c>
      <c r="AD3591" s="44" t="str">
        <f>VLOOKUP(Raw_data[[#This Row],[Locations]]&amp;Raw_data[[#This Row],[Looker2]],Category!A:E,5,0)</f>
        <v>Affiliate</v>
      </c>
      <c r="AE3591" s="44" t="str">
        <f>Raw_data[[#This Row],[Locations]]&amp;Raw_data[[#This Row],[Looker2]]</f>
        <v>The WoodlandsIOP</v>
      </c>
    </row>
    <row r="3592" spans="1:31">
      <c r="A3592" s="15">
        <v>45326</v>
      </c>
      <c r="B3592" s="15">
        <v>45323</v>
      </c>
      <c r="C3592" t="s">
        <v>9</v>
      </c>
      <c r="D3592">
        <v>210666</v>
      </c>
      <c r="E3592" t="s">
        <v>752</v>
      </c>
      <c r="F3592" t="s">
        <v>753</v>
      </c>
      <c r="G3592" t="s">
        <v>252</v>
      </c>
      <c r="H3592" t="s">
        <v>160</v>
      </c>
      <c r="I3592" t="s">
        <v>232</v>
      </c>
      <c r="J3592" t="s">
        <v>90</v>
      </c>
      <c r="K3592" t="s">
        <v>75</v>
      </c>
      <c r="L3592" t="s">
        <v>128</v>
      </c>
      <c r="M3592">
        <v>1</v>
      </c>
      <c r="N3592" s="47">
        <v>220</v>
      </c>
      <c r="O3592" s="47">
        <v>0</v>
      </c>
      <c r="P3592" s="47">
        <v>0</v>
      </c>
      <c r="Q3592" s="47">
        <v>0</v>
      </c>
      <c r="R3592" s="47">
        <v>0</v>
      </c>
      <c r="S3592" s="47">
        <v>220</v>
      </c>
      <c r="T3592" s="47">
        <v>198</v>
      </c>
      <c r="U3592" s="47">
        <v>198</v>
      </c>
      <c r="V3592" t="s">
        <v>71</v>
      </c>
      <c r="W3592" t="s">
        <v>72</v>
      </c>
      <c r="X3592"/>
      <c r="Y3592" t="s">
        <v>240</v>
      </c>
      <c r="Z3592" s="43" t="str">
        <f>Raw_data[[#This Row],[Month]]&amp;Raw_data[[#This Row],[Locations]]&amp;Raw_data[[#This Row],[Looker2]]</f>
        <v>45323The WoodlandsIOP</v>
      </c>
      <c r="AA3592" s="44" t="str">
        <f>IFERROR(VLOOKUP(Raw_data[[#This Row],[Description]],'LU Table'!$A$1:$B$50,2,0),"")</f>
        <v>IOP</v>
      </c>
      <c r="AB3592" s="44" t="str">
        <f>TRIM(MID(Raw_data[[#This Row],[Location]],LEN("Positive Recovery- ")+1,LEN(Raw_data[[#This Row],[Location]])))</f>
        <v>The Woodlands</v>
      </c>
      <c r="AC3592" s="45">
        <f t="shared" si="56"/>
        <v>45323</v>
      </c>
      <c r="AD3592" s="44" t="str">
        <f>VLOOKUP(Raw_data[[#This Row],[Locations]]&amp;Raw_data[[#This Row],[Looker2]],Category!A:E,5,0)</f>
        <v>Affiliate</v>
      </c>
      <c r="AE3592" s="44" t="str">
        <f>Raw_data[[#This Row],[Locations]]&amp;Raw_data[[#This Row],[Looker2]]</f>
        <v>The WoodlandsIOP</v>
      </c>
    </row>
    <row r="3593" spans="1:31">
      <c r="A3593" s="15">
        <v>45326</v>
      </c>
      <c r="B3593" s="15">
        <v>45323</v>
      </c>
      <c r="C3593" t="s">
        <v>9</v>
      </c>
      <c r="D3593">
        <v>210667</v>
      </c>
      <c r="E3593" t="s">
        <v>816</v>
      </c>
      <c r="F3593" t="s">
        <v>265</v>
      </c>
      <c r="G3593" t="s">
        <v>817</v>
      </c>
      <c r="H3593" t="s">
        <v>160</v>
      </c>
      <c r="I3593" t="s">
        <v>232</v>
      </c>
      <c r="J3593" t="s">
        <v>94</v>
      </c>
      <c r="K3593" t="s">
        <v>75</v>
      </c>
      <c r="L3593" t="s">
        <v>128</v>
      </c>
      <c r="M3593">
        <v>1</v>
      </c>
      <c r="N3593" s="47">
        <v>215</v>
      </c>
      <c r="O3593" s="47">
        <v>0</v>
      </c>
      <c r="P3593" s="47">
        <v>0</v>
      </c>
      <c r="Q3593" s="47">
        <v>0</v>
      </c>
      <c r="R3593" s="47">
        <v>0</v>
      </c>
      <c r="S3593" s="47">
        <v>215</v>
      </c>
      <c r="T3593" s="47">
        <v>193.5</v>
      </c>
      <c r="U3593" s="47">
        <v>193.5</v>
      </c>
      <c r="V3593" t="s">
        <v>71</v>
      </c>
      <c r="W3593" t="s">
        <v>72</v>
      </c>
      <c r="X3593"/>
      <c r="Y3593" t="s">
        <v>240</v>
      </c>
      <c r="Z3593" s="43" t="str">
        <f>Raw_data[[#This Row],[Month]]&amp;Raw_data[[#This Row],[Locations]]&amp;Raw_data[[#This Row],[Looker2]]</f>
        <v>45323The WoodlandsIOP</v>
      </c>
      <c r="AA3593" s="44" t="str">
        <f>IFERROR(VLOOKUP(Raw_data[[#This Row],[Description]],'LU Table'!$A$1:$B$50,2,0),"")</f>
        <v>IOP</v>
      </c>
      <c r="AB3593" s="44" t="str">
        <f>TRIM(MID(Raw_data[[#This Row],[Location]],LEN("Positive Recovery- ")+1,LEN(Raw_data[[#This Row],[Location]])))</f>
        <v>The Woodlands</v>
      </c>
      <c r="AC3593" s="45">
        <f t="shared" si="56"/>
        <v>45323</v>
      </c>
      <c r="AD3593" s="44" t="str">
        <f>VLOOKUP(Raw_data[[#This Row],[Locations]]&amp;Raw_data[[#This Row],[Looker2]],Category!A:E,5,0)</f>
        <v>Affiliate</v>
      </c>
      <c r="AE3593" s="44" t="str">
        <f>Raw_data[[#This Row],[Locations]]&amp;Raw_data[[#This Row],[Looker2]]</f>
        <v>The WoodlandsIOP</v>
      </c>
    </row>
    <row r="3594" spans="1:31">
      <c r="A3594" s="15">
        <v>45326</v>
      </c>
      <c r="B3594" s="15">
        <v>45323</v>
      </c>
      <c r="C3594" t="s">
        <v>9</v>
      </c>
      <c r="D3594">
        <v>210668</v>
      </c>
      <c r="E3594" t="s">
        <v>801</v>
      </c>
      <c r="F3594" t="s">
        <v>302</v>
      </c>
      <c r="G3594" t="s">
        <v>802</v>
      </c>
      <c r="H3594" t="s">
        <v>159</v>
      </c>
      <c r="I3594"/>
      <c r="J3594" t="s">
        <v>17</v>
      </c>
      <c r="K3594" t="s">
        <v>75</v>
      </c>
      <c r="L3594" t="s">
        <v>128</v>
      </c>
      <c r="M3594">
        <v>1</v>
      </c>
      <c r="N3594" s="47">
        <v>125</v>
      </c>
      <c r="O3594" s="47">
        <v>0</v>
      </c>
      <c r="P3594" s="47">
        <v>0</v>
      </c>
      <c r="Q3594" s="47">
        <v>0</v>
      </c>
      <c r="R3594" s="47">
        <v>0</v>
      </c>
      <c r="S3594" s="47">
        <v>125</v>
      </c>
      <c r="T3594" s="47">
        <v>125</v>
      </c>
      <c r="U3594" s="47">
        <v>125</v>
      </c>
      <c r="V3594" t="s">
        <v>71</v>
      </c>
      <c r="W3594" t="s">
        <v>72</v>
      </c>
      <c r="X3594"/>
      <c r="Y3594" t="s">
        <v>240</v>
      </c>
      <c r="Z3594" s="43" t="str">
        <f>Raw_data[[#This Row],[Month]]&amp;Raw_data[[#This Row],[Locations]]&amp;Raw_data[[#This Row],[Looker2]]</f>
        <v>45323The WoodlandsIOP</v>
      </c>
      <c r="AA3594" s="44" t="str">
        <f>IFERROR(VLOOKUP(Raw_data[[#This Row],[Description]],'LU Table'!$A$1:$B$50,2,0),"")</f>
        <v>IOP</v>
      </c>
      <c r="AB3594" s="44" t="str">
        <f>TRIM(MID(Raw_data[[#This Row],[Location]],LEN("Positive Recovery- ")+1,LEN(Raw_data[[#This Row],[Location]])))</f>
        <v>The Woodlands</v>
      </c>
      <c r="AC3594" s="45">
        <f t="shared" si="56"/>
        <v>45323</v>
      </c>
      <c r="AD3594" s="44" t="str">
        <f>VLOOKUP(Raw_data[[#This Row],[Locations]]&amp;Raw_data[[#This Row],[Looker2]],Category!A:E,5,0)</f>
        <v>Affiliate</v>
      </c>
      <c r="AE3594" s="44" t="str">
        <f>Raw_data[[#This Row],[Locations]]&amp;Raw_data[[#This Row],[Looker2]]</f>
        <v>The WoodlandsIOP</v>
      </c>
    </row>
    <row r="3595" spans="1:31">
      <c r="A3595" s="15">
        <v>45326</v>
      </c>
      <c r="B3595" s="15">
        <v>45323</v>
      </c>
      <c r="C3595" t="s">
        <v>9</v>
      </c>
      <c r="D3595">
        <v>210669</v>
      </c>
      <c r="E3595" t="s">
        <v>662</v>
      </c>
      <c r="F3595" t="s">
        <v>289</v>
      </c>
      <c r="G3595" t="s">
        <v>663</v>
      </c>
      <c r="H3595" t="s">
        <v>158</v>
      </c>
      <c r="I3595" t="s">
        <v>232</v>
      </c>
      <c r="J3595" t="s">
        <v>87</v>
      </c>
      <c r="K3595" t="s">
        <v>579</v>
      </c>
      <c r="L3595" t="s">
        <v>128</v>
      </c>
      <c r="M3595">
        <v>1</v>
      </c>
      <c r="N3595" s="47">
        <v>275</v>
      </c>
      <c r="O3595" s="47">
        <v>0</v>
      </c>
      <c r="P3595" s="47">
        <v>0</v>
      </c>
      <c r="Q3595" s="47">
        <v>0</v>
      </c>
      <c r="R3595" s="47">
        <v>0</v>
      </c>
      <c r="S3595" s="47">
        <v>275</v>
      </c>
      <c r="T3595" s="47">
        <v>247.5</v>
      </c>
      <c r="U3595" s="47">
        <v>247.5</v>
      </c>
      <c r="V3595" t="s">
        <v>71</v>
      </c>
      <c r="W3595" t="s">
        <v>72</v>
      </c>
      <c r="X3595"/>
      <c r="Y3595" t="s">
        <v>240</v>
      </c>
      <c r="Z3595" s="43" t="str">
        <f>Raw_data[[#This Row],[Month]]&amp;Raw_data[[#This Row],[Locations]]&amp;Raw_data[[#This Row],[Looker2]]</f>
        <v>45323Round RockIOP</v>
      </c>
      <c r="AA3595" s="44" t="str">
        <f>IFERROR(VLOOKUP(Raw_data[[#This Row],[Description]],'LU Table'!$A$1:$B$50,2,0),"")</f>
        <v>IOP</v>
      </c>
      <c r="AB3595" s="44" t="str">
        <f>TRIM(MID(Raw_data[[#This Row],[Location]],LEN("Positive Recovery- ")+1,LEN(Raw_data[[#This Row],[Location]])))</f>
        <v>Round Rock</v>
      </c>
      <c r="AC3595" s="45">
        <f t="shared" si="56"/>
        <v>45323</v>
      </c>
      <c r="AD3595" s="44" t="str">
        <f>VLOOKUP(Raw_data[[#This Row],[Locations]]&amp;Raw_data[[#This Row],[Looker2]],Category!A:E,5,0)</f>
        <v>Affiliate</v>
      </c>
      <c r="AE3595" s="44" t="str">
        <f>Raw_data[[#This Row],[Locations]]&amp;Raw_data[[#This Row],[Looker2]]</f>
        <v>Round RockIOP</v>
      </c>
    </row>
    <row r="3596" spans="1:31">
      <c r="A3596" s="15">
        <v>45326</v>
      </c>
      <c r="B3596" s="15">
        <v>45323</v>
      </c>
      <c r="C3596" t="s">
        <v>9</v>
      </c>
      <c r="D3596">
        <v>210670</v>
      </c>
      <c r="E3596" t="s">
        <v>716</v>
      </c>
      <c r="F3596" t="s">
        <v>717</v>
      </c>
      <c r="G3596" t="s">
        <v>718</v>
      </c>
      <c r="H3596" t="s">
        <v>158</v>
      </c>
      <c r="I3596" t="s">
        <v>232</v>
      </c>
      <c r="J3596" t="s">
        <v>140</v>
      </c>
      <c r="K3596" t="s">
        <v>579</v>
      </c>
      <c r="L3596" t="s">
        <v>128</v>
      </c>
      <c r="M3596">
        <v>1</v>
      </c>
      <c r="N3596" s="47">
        <v>180</v>
      </c>
      <c r="O3596" s="47">
        <v>0</v>
      </c>
      <c r="P3596" s="47">
        <v>0</v>
      </c>
      <c r="Q3596" s="47">
        <v>0</v>
      </c>
      <c r="R3596" s="47">
        <v>0</v>
      </c>
      <c r="S3596" s="47">
        <v>180</v>
      </c>
      <c r="T3596" s="47">
        <v>162</v>
      </c>
      <c r="U3596" s="47">
        <v>162</v>
      </c>
      <c r="V3596" t="s">
        <v>71</v>
      </c>
      <c r="W3596" t="s">
        <v>72</v>
      </c>
      <c r="X3596"/>
      <c r="Y3596" t="s">
        <v>240</v>
      </c>
      <c r="Z3596" s="43" t="str">
        <f>Raw_data[[#This Row],[Month]]&amp;Raw_data[[#This Row],[Locations]]&amp;Raw_data[[#This Row],[Looker2]]</f>
        <v>45323Round RockIOP</v>
      </c>
      <c r="AA3596" s="44" t="str">
        <f>IFERROR(VLOOKUP(Raw_data[[#This Row],[Description]],'LU Table'!$A$1:$B$50,2,0),"")</f>
        <v>IOP</v>
      </c>
      <c r="AB3596" s="44" t="str">
        <f>TRIM(MID(Raw_data[[#This Row],[Location]],LEN("Positive Recovery- ")+1,LEN(Raw_data[[#This Row],[Location]])))</f>
        <v>Round Rock</v>
      </c>
      <c r="AC3596" s="45">
        <f t="shared" si="56"/>
        <v>45323</v>
      </c>
      <c r="AD3596" s="44" t="str">
        <f>VLOOKUP(Raw_data[[#This Row],[Locations]]&amp;Raw_data[[#This Row],[Looker2]],Category!A:E,5,0)</f>
        <v>Affiliate</v>
      </c>
      <c r="AE3596" s="44" t="str">
        <f>Raw_data[[#This Row],[Locations]]&amp;Raw_data[[#This Row],[Looker2]]</f>
        <v>Round RockIOP</v>
      </c>
    </row>
    <row r="3597" spans="1:31">
      <c r="A3597" s="15">
        <v>45326</v>
      </c>
      <c r="B3597" s="15">
        <v>45323</v>
      </c>
      <c r="C3597" t="s">
        <v>9</v>
      </c>
      <c r="D3597">
        <v>210671</v>
      </c>
      <c r="E3597" t="s">
        <v>821</v>
      </c>
      <c r="F3597" t="s">
        <v>278</v>
      </c>
      <c r="G3597" t="s">
        <v>822</v>
      </c>
      <c r="H3597" t="s">
        <v>158</v>
      </c>
      <c r="I3597" t="s">
        <v>232</v>
      </c>
      <c r="J3597" t="s">
        <v>88</v>
      </c>
      <c r="K3597" t="s">
        <v>579</v>
      </c>
      <c r="L3597" t="s">
        <v>128</v>
      </c>
      <c r="M3597">
        <v>1</v>
      </c>
      <c r="N3597" s="47">
        <v>250</v>
      </c>
      <c r="O3597" s="47">
        <v>0</v>
      </c>
      <c r="P3597" s="47">
        <v>0</v>
      </c>
      <c r="Q3597" s="47">
        <v>0</v>
      </c>
      <c r="R3597" s="47">
        <v>0</v>
      </c>
      <c r="S3597" s="47">
        <v>250</v>
      </c>
      <c r="T3597" s="47">
        <v>225</v>
      </c>
      <c r="U3597" s="47">
        <v>225</v>
      </c>
      <c r="V3597" t="s">
        <v>71</v>
      </c>
      <c r="W3597" t="s">
        <v>72</v>
      </c>
      <c r="X3597"/>
      <c r="Y3597" t="s">
        <v>240</v>
      </c>
      <c r="Z3597" s="43" t="str">
        <f>Raw_data[[#This Row],[Month]]&amp;Raw_data[[#This Row],[Locations]]&amp;Raw_data[[#This Row],[Looker2]]</f>
        <v>45323Round RockIOP</v>
      </c>
      <c r="AA3597" s="44" t="str">
        <f>IFERROR(VLOOKUP(Raw_data[[#This Row],[Description]],'LU Table'!$A$1:$B$50,2,0),"")</f>
        <v>IOP</v>
      </c>
      <c r="AB3597" s="44" t="str">
        <f>TRIM(MID(Raw_data[[#This Row],[Location]],LEN("Positive Recovery- ")+1,LEN(Raw_data[[#This Row],[Location]])))</f>
        <v>Round Rock</v>
      </c>
      <c r="AC3597" s="45">
        <f t="shared" si="56"/>
        <v>45323</v>
      </c>
      <c r="AD3597" s="44" t="str">
        <f>VLOOKUP(Raw_data[[#This Row],[Locations]]&amp;Raw_data[[#This Row],[Looker2]],Category!A:E,5,0)</f>
        <v>Affiliate</v>
      </c>
      <c r="AE3597" s="44" t="str">
        <f>Raw_data[[#This Row],[Locations]]&amp;Raw_data[[#This Row],[Looker2]]</f>
        <v>Round RockIOP</v>
      </c>
    </row>
    <row r="3598" spans="1:31">
      <c r="A3598" s="15">
        <v>45326</v>
      </c>
      <c r="B3598" s="15">
        <v>45323</v>
      </c>
      <c r="C3598" t="s">
        <v>9</v>
      </c>
      <c r="D3598">
        <v>210672</v>
      </c>
      <c r="E3598" t="s">
        <v>823</v>
      </c>
      <c r="F3598" t="s">
        <v>37</v>
      </c>
      <c r="G3598" t="s">
        <v>327</v>
      </c>
      <c r="H3598" t="s">
        <v>158</v>
      </c>
      <c r="I3598" t="s">
        <v>232</v>
      </c>
      <c r="J3598" t="s">
        <v>87</v>
      </c>
      <c r="K3598" t="s">
        <v>579</v>
      </c>
      <c r="L3598" t="s">
        <v>128</v>
      </c>
      <c r="M3598">
        <v>1</v>
      </c>
      <c r="N3598" s="47">
        <v>275</v>
      </c>
      <c r="O3598" s="47">
        <v>0</v>
      </c>
      <c r="P3598" s="47">
        <v>0</v>
      </c>
      <c r="Q3598" s="47">
        <v>0</v>
      </c>
      <c r="R3598" s="47">
        <v>0</v>
      </c>
      <c r="S3598" s="47">
        <v>275</v>
      </c>
      <c r="T3598" s="47">
        <v>247.5</v>
      </c>
      <c r="U3598" s="47">
        <v>247.5</v>
      </c>
      <c r="V3598" t="s">
        <v>71</v>
      </c>
      <c r="W3598" t="s">
        <v>72</v>
      </c>
      <c r="X3598"/>
      <c r="Y3598" t="s">
        <v>240</v>
      </c>
      <c r="Z3598" s="43" t="str">
        <f>Raw_data[[#This Row],[Month]]&amp;Raw_data[[#This Row],[Locations]]&amp;Raw_data[[#This Row],[Looker2]]</f>
        <v>45323Round RockIOP</v>
      </c>
      <c r="AA3598" s="44" t="str">
        <f>IFERROR(VLOOKUP(Raw_data[[#This Row],[Description]],'LU Table'!$A$1:$B$50,2,0),"")</f>
        <v>IOP</v>
      </c>
      <c r="AB3598" s="44" t="str">
        <f>TRIM(MID(Raw_data[[#This Row],[Location]],LEN("Positive Recovery- ")+1,LEN(Raw_data[[#This Row],[Location]])))</f>
        <v>Round Rock</v>
      </c>
      <c r="AC3598" s="45">
        <f t="shared" si="56"/>
        <v>45323</v>
      </c>
      <c r="AD3598" s="44" t="str">
        <f>VLOOKUP(Raw_data[[#This Row],[Locations]]&amp;Raw_data[[#This Row],[Looker2]],Category!A:E,5,0)</f>
        <v>Affiliate</v>
      </c>
      <c r="AE3598" s="44" t="str">
        <f>Raw_data[[#This Row],[Locations]]&amp;Raw_data[[#This Row],[Looker2]]</f>
        <v>Round RockIOP</v>
      </c>
    </row>
    <row r="3599" spans="1:31">
      <c r="A3599" s="15">
        <v>45326</v>
      </c>
      <c r="B3599" s="15">
        <v>45323</v>
      </c>
      <c r="C3599" t="s">
        <v>9</v>
      </c>
      <c r="D3599">
        <v>210673</v>
      </c>
      <c r="E3599" t="s">
        <v>792</v>
      </c>
      <c r="F3599" t="s">
        <v>793</v>
      </c>
      <c r="G3599" t="s">
        <v>303</v>
      </c>
      <c r="H3599" t="s">
        <v>166</v>
      </c>
      <c r="I3599" t="s">
        <v>232</v>
      </c>
      <c r="J3599" t="s">
        <v>90</v>
      </c>
      <c r="K3599" t="s">
        <v>19</v>
      </c>
      <c r="L3599" t="s">
        <v>129</v>
      </c>
      <c r="M3599">
        <v>1</v>
      </c>
      <c r="N3599" s="47">
        <v>450</v>
      </c>
      <c r="O3599" s="47">
        <v>0</v>
      </c>
      <c r="P3599" s="47">
        <v>0</v>
      </c>
      <c r="Q3599" s="47">
        <v>0</v>
      </c>
      <c r="R3599" s="47">
        <v>0</v>
      </c>
      <c r="S3599" s="47">
        <v>450</v>
      </c>
      <c r="T3599" s="47">
        <v>405</v>
      </c>
      <c r="U3599" s="47">
        <v>405</v>
      </c>
      <c r="V3599" t="s">
        <v>71</v>
      </c>
      <c r="W3599" t="s">
        <v>72</v>
      </c>
      <c r="X3599"/>
      <c r="Y3599" t="s">
        <v>240</v>
      </c>
      <c r="Z3599" s="43" t="str">
        <f>Raw_data[[#This Row],[Month]]&amp;Raw_data[[#This Row],[Locations]]&amp;Raw_data[[#This Row],[Looker2]]</f>
        <v>45323San MarcosPHP</v>
      </c>
      <c r="AA3599" s="44" t="str">
        <f>IFERROR(VLOOKUP(Raw_data[[#This Row],[Description]],'LU Table'!$A$1:$B$50,2,0),"")</f>
        <v>PHP</v>
      </c>
      <c r="AB3599" s="44" t="str">
        <f>TRIM(MID(Raw_data[[#This Row],[Location]],LEN("Positive Recovery- ")+1,LEN(Raw_data[[#This Row],[Location]])))</f>
        <v>San Marcos</v>
      </c>
      <c r="AC3599" s="45">
        <f t="shared" si="56"/>
        <v>45323</v>
      </c>
      <c r="AD3599" s="44" t="str">
        <f>VLOOKUP(Raw_data[[#This Row],[Locations]]&amp;Raw_data[[#This Row],[Looker2]],Category!A:E,5,0)</f>
        <v>Affiliate</v>
      </c>
      <c r="AE3599" s="44" t="str">
        <f>Raw_data[[#This Row],[Locations]]&amp;Raw_data[[#This Row],[Looker2]]</f>
        <v>San MarcosPHP</v>
      </c>
    </row>
    <row r="3600" spans="1:31">
      <c r="A3600" s="15">
        <v>45326</v>
      </c>
      <c r="B3600" s="15">
        <v>45323</v>
      </c>
      <c r="C3600" t="s">
        <v>9</v>
      </c>
      <c r="D3600">
        <v>210674</v>
      </c>
      <c r="E3600" t="s">
        <v>811</v>
      </c>
      <c r="F3600" t="s">
        <v>812</v>
      </c>
      <c r="G3600" t="s">
        <v>432</v>
      </c>
      <c r="H3600" t="s">
        <v>167</v>
      </c>
      <c r="I3600" t="s">
        <v>232</v>
      </c>
      <c r="J3600" t="s">
        <v>93</v>
      </c>
      <c r="K3600" t="s">
        <v>19</v>
      </c>
      <c r="L3600" t="s">
        <v>129</v>
      </c>
      <c r="M3600">
        <v>1</v>
      </c>
      <c r="N3600" s="47">
        <v>230</v>
      </c>
      <c r="O3600" s="47">
        <v>0</v>
      </c>
      <c r="P3600" s="47">
        <v>0</v>
      </c>
      <c r="Q3600" s="47">
        <v>0</v>
      </c>
      <c r="R3600" s="47">
        <v>0</v>
      </c>
      <c r="S3600" s="47">
        <v>230</v>
      </c>
      <c r="T3600" s="47">
        <v>207</v>
      </c>
      <c r="U3600" s="47">
        <v>207</v>
      </c>
      <c r="V3600" t="s">
        <v>71</v>
      </c>
      <c r="W3600" t="s">
        <v>72</v>
      </c>
      <c r="X3600"/>
      <c r="Y3600" t="s">
        <v>240</v>
      </c>
      <c r="Z3600" s="43" t="str">
        <f>Raw_data[[#This Row],[Month]]&amp;Raw_data[[#This Row],[Locations]]&amp;Raw_data[[#This Row],[Looker2]]</f>
        <v>45323San MarcosPHP</v>
      </c>
      <c r="AA3600" s="44" t="str">
        <f>IFERROR(VLOOKUP(Raw_data[[#This Row],[Description]],'LU Table'!$A$1:$B$50,2,0),"")</f>
        <v>PHP</v>
      </c>
      <c r="AB3600" s="44" t="str">
        <f>TRIM(MID(Raw_data[[#This Row],[Location]],LEN("Positive Recovery- ")+1,LEN(Raw_data[[#This Row],[Location]])))</f>
        <v>San Marcos</v>
      </c>
      <c r="AC3600" s="45">
        <f t="shared" si="56"/>
        <v>45323</v>
      </c>
      <c r="AD3600" s="44" t="str">
        <f>VLOOKUP(Raw_data[[#This Row],[Locations]]&amp;Raw_data[[#This Row],[Looker2]],Category!A:E,5,0)</f>
        <v>Affiliate</v>
      </c>
      <c r="AE3600" s="44" t="str">
        <f>Raw_data[[#This Row],[Locations]]&amp;Raw_data[[#This Row],[Looker2]]</f>
        <v>San MarcosPHP</v>
      </c>
    </row>
    <row r="3601" spans="1:31">
      <c r="A3601" s="15">
        <v>45326</v>
      </c>
      <c r="B3601" s="15">
        <v>45323</v>
      </c>
      <c r="C3601" t="s">
        <v>9</v>
      </c>
      <c r="D3601">
        <v>210675</v>
      </c>
      <c r="E3601" t="s">
        <v>125</v>
      </c>
      <c r="F3601" t="s">
        <v>417</v>
      </c>
      <c r="G3601" t="s">
        <v>320</v>
      </c>
      <c r="H3601" t="s">
        <v>166</v>
      </c>
      <c r="I3601" t="s">
        <v>232</v>
      </c>
      <c r="J3601" t="s">
        <v>94</v>
      </c>
      <c r="K3601" t="s">
        <v>19</v>
      </c>
      <c r="L3601" t="s">
        <v>129</v>
      </c>
      <c r="M3601">
        <v>1</v>
      </c>
      <c r="N3601" s="47">
        <v>325</v>
      </c>
      <c r="O3601" s="47">
        <v>0</v>
      </c>
      <c r="P3601" s="47">
        <v>0</v>
      </c>
      <c r="Q3601" s="47">
        <v>0</v>
      </c>
      <c r="R3601" s="47">
        <v>0</v>
      </c>
      <c r="S3601" s="47">
        <v>325</v>
      </c>
      <c r="T3601" s="47">
        <v>292.5</v>
      </c>
      <c r="U3601" s="47">
        <v>292.5</v>
      </c>
      <c r="V3601" t="s">
        <v>71</v>
      </c>
      <c r="W3601" t="s">
        <v>72</v>
      </c>
      <c r="X3601"/>
      <c r="Y3601" t="s">
        <v>240</v>
      </c>
      <c r="Z3601" s="43" t="str">
        <f>Raw_data[[#This Row],[Month]]&amp;Raw_data[[#This Row],[Locations]]&amp;Raw_data[[#This Row],[Looker2]]</f>
        <v>45323San MarcosPHP</v>
      </c>
      <c r="AA3601" s="44" t="str">
        <f>IFERROR(VLOOKUP(Raw_data[[#This Row],[Description]],'LU Table'!$A$1:$B$50,2,0),"")</f>
        <v>PHP</v>
      </c>
      <c r="AB3601" s="44" t="str">
        <f>TRIM(MID(Raw_data[[#This Row],[Location]],LEN("Positive Recovery- ")+1,LEN(Raw_data[[#This Row],[Location]])))</f>
        <v>San Marcos</v>
      </c>
      <c r="AC3601" s="45">
        <f t="shared" si="56"/>
        <v>45323</v>
      </c>
      <c r="AD3601" s="44" t="str">
        <f>VLOOKUP(Raw_data[[#This Row],[Locations]]&amp;Raw_data[[#This Row],[Looker2]],Category!A:E,5,0)</f>
        <v>Affiliate</v>
      </c>
      <c r="AE3601" s="44" t="str">
        <f>Raw_data[[#This Row],[Locations]]&amp;Raw_data[[#This Row],[Looker2]]</f>
        <v>San MarcosPHP</v>
      </c>
    </row>
    <row r="3602" spans="1:31">
      <c r="A3602" s="15">
        <v>45326</v>
      </c>
      <c r="B3602" s="15">
        <v>45323</v>
      </c>
      <c r="C3602" t="s">
        <v>9</v>
      </c>
      <c r="D3602">
        <v>210676</v>
      </c>
      <c r="E3602" t="s">
        <v>1141</v>
      </c>
      <c r="F3602" t="s">
        <v>1142</v>
      </c>
      <c r="G3602" t="s">
        <v>446</v>
      </c>
      <c r="H3602" t="s">
        <v>158</v>
      </c>
      <c r="I3602" t="s">
        <v>232</v>
      </c>
      <c r="J3602" t="s">
        <v>88</v>
      </c>
      <c r="K3602" t="s">
        <v>19</v>
      </c>
      <c r="L3602" t="s">
        <v>128</v>
      </c>
      <c r="M3602">
        <v>1</v>
      </c>
      <c r="N3602" s="47">
        <v>250</v>
      </c>
      <c r="O3602" s="47">
        <v>0</v>
      </c>
      <c r="P3602" s="47">
        <v>0</v>
      </c>
      <c r="Q3602" s="47">
        <v>0</v>
      </c>
      <c r="R3602" s="47">
        <v>0</v>
      </c>
      <c r="S3602" s="47">
        <v>250</v>
      </c>
      <c r="T3602" s="47">
        <v>225</v>
      </c>
      <c r="U3602" s="47">
        <v>225</v>
      </c>
      <c r="V3602" t="s">
        <v>71</v>
      </c>
      <c r="W3602" t="s">
        <v>72</v>
      </c>
      <c r="X3602"/>
      <c r="Y3602" t="s">
        <v>240</v>
      </c>
      <c r="Z3602" s="43" t="str">
        <f>Raw_data[[#This Row],[Month]]&amp;Raw_data[[#This Row],[Locations]]&amp;Raw_data[[#This Row],[Looker2]]</f>
        <v>45323San MarcosIOP</v>
      </c>
      <c r="AA3602" s="44" t="str">
        <f>IFERROR(VLOOKUP(Raw_data[[#This Row],[Description]],'LU Table'!$A$1:$B$50,2,0),"")</f>
        <v>IOP</v>
      </c>
      <c r="AB3602" s="44" t="str">
        <f>TRIM(MID(Raw_data[[#This Row],[Location]],LEN("Positive Recovery- ")+1,LEN(Raw_data[[#This Row],[Location]])))</f>
        <v>San Marcos</v>
      </c>
      <c r="AC3602" s="45">
        <f t="shared" si="56"/>
        <v>45323</v>
      </c>
      <c r="AD3602" s="44" t="str">
        <f>VLOOKUP(Raw_data[[#This Row],[Locations]]&amp;Raw_data[[#This Row],[Looker2]],Category!A:E,5,0)</f>
        <v>Affiliate</v>
      </c>
      <c r="AE3602" s="44" t="str">
        <f>Raw_data[[#This Row],[Locations]]&amp;Raw_data[[#This Row],[Looker2]]</f>
        <v>San MarcosIOP</v>
      </c>
    </row>
    <row r="3603" spans="1:31">
      <c r="A3603" s="15">
        <v>45326</v>
      </c>
      <c r="B3603" s="15">
        <v>45323</v>
      </c>
      <c r="C3603" t="s">
        <v>9</v>
      </c>
      <c r="D3603">
        <v>210677</v>
      </c>
      <c r="E3603" t="s">
        <v>1066</v>
      </c>
      <c r="F3603" t="s">
        <v>284</v>
      </c>
      <c r="G3603" t="s">
        <v>406</v>
      </c>
      <c r="H3603" t="s">
        <v>160</v>
      </c>
      <c r="I3603" t="s">
        <v>232</v>
      </c>
      <c r="J3603" t="s">
        <v>94</v>
      </c>
      <c r="K3603" t="s">
        <v>19</v>
      </c>
      <c r="L3603" t="s">
        <v>128</v>
      </c>
      <c r="M3603">
        <v>1</v>
      </c>
      <c r="N3603" s="47">
        <v>215</v>
      </c>
      <c r="O3603" s="47">
        <v>0</v>
      </c>
      <c r="P3603" s="47">
        <v>0</v>
      </c>
      <c r="Q3603" s="47">
        <v>0</v>
      </c>
      <c r="R3603" s="47">
        <v>0</v>
      </c>
      <c r="S3603" s="47">
        <v>215</v>
      </c>
      <c r="T3603" s="47">
        <v>193.5</v>
      </c>
      <c r="U3603" s="47">
        <v>193.5</v>
      </c>
      <c r="V3603" t="s">
        <v>71</v>
      </c>
      <c r="W3603" t="s">
        <v>72</v>
      </c>
      <c r="X3603"/>
      <c r="Y3603" t="s">
        <v>240</v>
      </c>
      <c r="Z3603" s="43" t="str">
        <f>Raw_data[[#This Row],[Month]]&amp;Raw_data[[#This Row],[Locations]]&amp;Raw_data[[#This Row],[Looker2]]</f>
        <v>45323San MarcosIOP</v>
      </c>
      <c r="AA3603" s="44" t="str">
        <f>IFERROR(VLOOKUP(Raw_data[[#This Row],[Description]],'LU Table'!$A$1:$B$50,2,0),"")</f>
        <v>IOP</v>
      </c>
      <c r="AB3603" s="44" t="str">
        <f>TRIM(MID(Raw_data[[#This Row],[Location]],LEN("Positive Recovery- ")+1,LEN(Raw_data[[#This Row],[Location]])))</f>
        <v>San Marcos</v>
      </c>
      <c r="AC3603" s="45">
        <f t="shared" si="56"/>
        <v>45323</v>
      </c>
      <c r="AD3603" s="44" t="str">
        <f>VLOOKUP(Raw_data[[#This Row],[Locations]]&amp;Raw_data[[#This Row],[Looker2]],Category!A:E,5,0)</f>
        <v>Affiliate</v>
      </c>
      <c r="AE3603" s="44" t="str">
        <f>Raw_data[[#This Row],[Locations]]&amp;Raw_data[[#This Row],[Looker2]]</f>
        <v>San MarcosIOP</v>
      </c>
    </row>
    <row r="3604" spans="1:31">
      <c r="A3604" s="15">
        <v>45326</v>
      </c>
      <c r="B3604" s="15">
        <v>45323</v>
      </c>
      <c r="C3604" t="s">
        <v>9</v>
      </c>
      <c r="D3604">
        <v>210678</v>
      </c>
      <c r="E3604" t="s">
        <v>577</v>
      </c>
      <c r="F3604" t="s">
        <v>578</v>
      </c>
      <c r="G3604" t="s">
        <v>323</v>
      </c>
      <c r="H3604" t="s">
        <v>160</v>
      </c>
      <c r="I3604" t="s">
        <v>232</v>
      </c>
      <c r="J3604" t="s">
        <v>94</v>
      </c>
      <c r="K3604" t="s">
        <v>19</v>
      </c>
      <c r="L3604" t="s">
        <v>128</v>
      </c>
      <c r="M3604">
        <v>1</v>
      </c>
      <c r="N3604" s="47">
        <v>215</v>
      </c>
      <c r="O3604" s="47">
        <v>0</v>
      </c>
      <c r="P3604" s="47">
        <v>0</v>
      </c>
      <c r="Q3604" s="47">
        <v>0</v>
      </c>
      <c r="R3604" s="47">
        <v>0</v>
      </c>
      <c r="S3604" s="47">
        <v>215</v>
      </c>
      <c r="T3604" s="47">
        <v>193.5</v>
      </c>
      <c r="U3604" s="47">
        <v>193.5</v>
      </c>
      <c r="V3604" t="s">
        <v>71</v>
      </c>
      <c r="W3604" t="s">
        <v>72</v>
      </c>
      <c r="X3604"/>
      <c r="Y3604" t="s">
        <v>240</v>
      </c>
      <c r="Z3604" s="43" t="str">
        <f>Raw_data[[#This Row],[Month]]&amp;Raw_data[[#This Row],[Locations]]&amp;Raw_data[[#This Row],[Looker2]]</f>
        <v>45323San MarcosIOP</v>
      </c>
      <c r="AA3604" s="44" t="str">
        <f>IFERROR(VLOOKUP(Raw_data[[#This Row],[Description]],'LU Table'!$A$1:$B$50,2,0),"")</f>
        <v>IOP</v>
      </c>
      <c r="AB3604" s="44" t="str">
        <f>TRIM(MID(Raw_data[[#This Row],[Location]],LEN("Positive Recovery- ")+1,LEN(Raw_data[[#This Row],[Location]])))</f>
        <v>San Marcos</v>
      </c>
      <c r="AC3604" s="45">
        <f t="shared" si="56"/>
        <v>45323</v>
      </c>
      <c r="AD3604" s="44" t="str">
        <f>VLOOKUP(Raw_data[[#This Row],[Locations]]&amp;Raw_data[[#This Row],[Looker2]],Category!A:E,5,0)</f>
        <v>Affiliate</v>
      </c>
      <c r="AE3604" s="44" t="str">
        <f>Raw_data[[#This Row],[Locations]]&amp;Raw_data[[#This Row],[Looker2]]</f>
        <v>San MarcosIOP</v>
      </c>
    </row>
    <row r="3605" spans="1:31">
      <c r="A3605" s="15">
        <v>45326</v>
      </c>
      <c r="B3605" s="15">
        <v>45323</v>
      </c>
      <c r="C3605" t="s">
        <v>9</v>
      </c>
      <c r="D3605">
        <v>210679</v>
      </c>
      <c r="E3605" t="s">
        <v>685</v>
      </c>
      <c r="F3605" t="s">
        <v>305</v>
      </c>
      <c r="G3605" t="s">
        <v>280</v>
      </c>
      <c r="H3605" t="s">
        <v>158</v>
      </c>
      <c r="I3605" t="s">
        <v>232</v>
      </c>
      <c r="J3605" t="s">
        <v>103</v>
      </c>
      <c r="K3605" t="s">
        <v>19</v>
      </c>
      <c r="L3605" t="s">
        <v>128</v>
      </c>
      <c r="M3605">
        <v>1</v>
      </c>
      <c r="N3605" s="47">
        <v>250</v>
      </c>
      <c r="O3605" s="47">
        <v>0</v>
      </c>
      <c r="P3605" s="47">
        <v>0</v>
      </c>
      <c r="Q3605" s="47">
        <v>0</v>
      </c>
      <c r="R3605" s="47">
        <v>0</v>
      </c>
      <c r="S3605" s="47">
        <v>0</v>
      </c>
      <c r="T3605" s="47">
        <v>225</v>
      </c>
      <c r="U3605" s="47">
        <v>10</v>
      </c>
      <c r="V3605" t="s">
        <v>71</v>
      </c>
      <c r="W3605" t="s">
        <v>72</v>
      </c>
      <c r="X3605"/>
      <c r="Y3605" t="s">
        <v>240</v>
      </c>
      <c r="Z3605" s="43" t="str">
        <f>Raw_data[[#This Row],[Month]]&amp;Raw_data[[#This Row],[Locations]]&amp;Raw_data[[#This Row],[Looker2]]</f>
        <v>45323San MarcosIOP</v>
      </c>
      <c r="AA3605" s="44" t="str">
        <f>IFERROR(VLOOKUP(Raw_data[[#This Row],[Description]],'LU Table'!$A$1:$B$50,2,0),"")</f>
        <v>IOP</v>
      </c>
      <c r="AB3605" s="44" t="str">
        <f>TRIM(MID(Raw_data[[#This Row],[Location]],LEN("Positive Recovery- ")+1,LEN(Raw_data[[#This Row],[Location]])))</f>
        <v>San Marcos</v>
      </c>
      <c r="AC3605" s="45">
        <f t="shared" si="56"/>
        <v>45323</v>
      </c>
      <c r="AD3605" s="44" t="str">
        <f>VLOOKUP(Raw_data[[#This Row],[Locations]]&amp;Raw_data[[#This Row],[Looker2]],Category!A:E,5,0)</f>
        <v>Affiliate</v>
      </c>
      <c r="AE3605" s="44" t="str">
        <f>Raw_data[[#This Row],[Locations]]&amp;Raw_data[[#This Row],[Looker2]]</f>
        <v>San MarcosIOP</v>
      </c>
    </row>
    <row r="3606" spans="1:31">
      <c r="A3606" s="15">
        <v>45326</v>
      </c>
      <c r="B3606" s="15">
        <v>45323</v>
      </c>
      <c r="C3606" t="s">
        <v>9</v>
      </c>
      <c r="D3606">
        <v>210680</v>
      </c>
      <c r="E3606" t="s">
        <v>794</v>
      </c>
      <c r="F3606" t="s">
        <v>427</v>
      </c>
      <c r="G3606" t="s">
        <v>795</v>
      </c>
      <c r="H3606" t="s">
        <v>158</v>
      </c>
      <c r="I3606" t="s">
        <v>232</v>
      </c>
      <c r="J3606" t="s">
        <v>87</v>
      </c>
      <c r="K3606" t="s">
        <v>19</v>
      </c>
      <c r="L3606" t="s">
        <v>128</v>
      </c>
      <c r="M3606">
        <v>1</v>
      </c>
      <c r="N3606" s="47">
        <v>275</v>
      </c>
      <c r="O3606" s="47">
        <v>0</v>
      </c>
      <c r="P3606" s="47">
        <v>0</v>
      </c>
      <c r="Q3606" s="47">
        <v>0</v>
      </c>
      <c r="R3606" s="47">
        <v>0</v>
      </c>
      <c r="S3606" s="47">
        <v>275</v>
      </c>
      <c r="T3606" s="47">
        <v>247.5</v>
      </c>
      <c r="U3606" s="47">
        <v>247.5</v>
      </c>
      <c r="V3606" t="s">
        <v>71</v>
      </c>
      <c r="W3606" t="s">
        <v>72</v>
      </c>
      <c r="X3606"/>
      <c r="Y3606" t="s">
        <v>240</v>
      </c>
      <c r="Z3606" s="43" t="str">
        <f>Raw_data[[#This Row],[Month]]&amp;Raw_data[[#This Row],[Locations]]&amp;Raw_data[[#This Row],[Looker2]]</f>
        <v>45323San MarcosIOP</v>
      </c>
      <c r="AA3606" s="44" t="str">
        <f>IFERROR(VLOOKUP(Raw_data[[#This Row],[Description]],'LU Table'!$A$1:$B$50,2,0),"")</f>
        <v>IOP</v>
      </c>
      <c r="AB3606" s="44" t="str">
        <f>TRIM(MID(Raw_data[[#This Row],[Location]],LEN("Positive Recovery- ")+1,LEN(Raw_data[[#This Row],[Location]])))</f>
        <v>San Marcos</v>
      </c>
      <c r="AC3606" s="45">
        <f t="shared" si="56"/>
        <v>45323</v>
      </c>
      <c r="AD3606" s="44" t="str">
        <f>VLOOKUP(Raw_data[[#This Row],[Locations]]&amp;Raw_data[[#This Row],[Looker2]],Category!A:E,5,0)</f>
        <v>Affiliate</v>
      </c>
      <c r="AE3606" s="44" t="str">
        <f>Raw_data[[#This Row],[Locations]]&amp;Raw_data[[#This Row],[Looker2]]</f>
        <v>San MarcosIOP</v>
      </c>
    </row>
    <row r="3607" spans="1:31">
      <c r="A3607" s="15">
        <v>45326</v>
      </c>
      <c r="B3607" s="15">
        <v>45323</v>
      </c>
      <c r="C3607" t="s">
        <v>9</v>
      </c>
      <c r="D3607">
        <v>210681</v>
      </c>
      <c r="E3607" t="s">
        <v>883</v>
      </c>
      <c r="F3607" t="s">
        <v>410</v>
      </c>
      <c r="G3607" t="s">
        <v>486</v>
      </c>
      <c r="H3607" t="s">
        <v>160</v>
      </c>
      <c r="I3607" t="s">
        <v>232</v>
      </c>
      <c r="J3607" t="s">
        <v>90</v>
      </c>
      <c r="K3607" t="s">
        <v>19</v>
      </c>
      <c r="L3607" t="s">
        <v>128</v>
      </c>
      <c r="M3607">
        <v>1</v>
      </c>
      <c r="N3607" s="47">
        <v>220</v>
      </c>
      <c r="O3607" s="47">
        <v>0</v>
      </c>
      <c r="P3607" s="47">
        <v>0</v>
      </c>
      <c r="Q3607" s="47">
        <v>0</v>
      </c>
      <c r="R3607" s="47">
        <v>0</v>
      </c>
      <c r="S3607" s="47">
        <v>220</v>
      </c>
      <c r="T3607" s="47">
        <v>198</v>
      </c>
      <c r="U3607" s="47">
        <v>198</v>
      </c>
      <c r="V3607" t="s">
        <v>71</v>
      </c>
      <c r="W3607" t="s">
        <v>72</v>
      </c>
      <c r="X3607"/>
      <c r="Y3607" t="s">
        <v>240</v>
      </c>
      <c r="Z3607" s="43" t="str">
        <f>Raw_data[[#This Row],[Month]]&amp;Raw_data[[#This Row],[Locations]]&amp;Raw_data[[#This Row],[Looker2]]</f>
        <v>45323San MarcosIOP</v>
      </c>
      <c r="AA3607" s="44" t="str">
        <f>IFERROR(VLOOKUP(Raw_data[[#This Row],[Description]],'LU Table'!$A$1:$B$50,2,0),"")</f>
        <v>IOP</v>
      </c>
      <c r="AB3607" s="44" t="str">
        <f>TRIM(MID(Raw_data[[#This Row],[Location]],LEN("Positive Recovery- ")+1,LEN(Raw_data[[#This Row],[Location]])))</f>
        <v>San Marcos</v>
      </c>
      <c r="AC3607" s="45">
        <f t="shared" si="56"/>
        <v>45323</v>
      </c>
      <c r="AD3607" s="44" t="str">
        <f>VLOOKUP(Raw_data[[#This Row],[Locations]]&amp;Raw_data[[#This Row],[Looker2]],Category!A:E,5,0)</f>
        <v>Affiliate</v>
      </c>
      <c r="AE3607" s="44" t="str">
        <f>Raw_data[[#This Row],[Locations]]&amp;Raw_data[[#This Row],[Looker2]]</f>
        <v>San MarcosIOP</v>
      </c>
    </row>
    <row r="3608" spans="1:31">
      <c r="A3608" s="15">
        <v>45326</v>
      </c>
      <c r="B3608" s="15">
        <v>45323</v>
      </c>
      <c r="C3608" t="s">
        <v>9</v>
      </c>
      <c r="D3608">
        <v>210682</v>
      </c>
      <c r="E3608" t="s">
        <v>706</v>
      </c>
      <c r="F3608" t="s">
        <v>519</v>
      </c>
      <c r="G3608" t="s">
        <v>707</v>
      </c>
      <c r="H3608" t="s">
        <v>158</v>
      </c>
      <c r="I3608" t="s">
        <v>232</v>
      </c>
      <c r="J3608" t="s">
        <v>88</v>
      </c>
      <c r="K3608" t="s">
        <v>19</v>
      </c>
      <c r="L3608" t="s">
        <v>128</v>
      </c>
      <c r="M3608">
        <v>1</v>
      </c>
      <c r="N3608" s="47">
        <v>250</v>
      </c>
      <c r="O3608" s="47">
        <v>0</v>
      </c>
      <c r="P3608" s="47">
        <v>0</v>
      </c>
      <c r="Q3608" s="47">
        <v>0</v>
      </c>
      <c r="R3608" s="47">
        <v>0</v>
      </c>
      <c r="S3608" s="47">
        <v>250</v>
      </c>
      <c r="T3608" s="47">
        <v>225</v>
      </c>
      <c r="U3608" s="47">
        <v>225</v>
      </c>
      <c r="V3608" t="s">
        <v>71</v>
      </c>
      <c r="W3608" t="s">
        <v>72</v>
      </c>
      <c r="X3608"/>
      <c r="Y3608" t="s">
        <v>240</v>
      </c>
      <c r="Z3608" s="43" t="str">
        <f>Raw_data[[#This Row],[Month]]&amp;Raw_data[[#This Row],[Locations]]&amp;Raw_data[[#This Row],[Looker2]]</f>
        <v>45323San MarcosIOP</v>
      </c>
      <c r="AA3608" s="44" t="str">
        <f>IFERROR(VLOOKUP(Raw_data[[#This Row],[Description]],'LU Table'!$A$1:$B$50,2,0),"")</f>
        <v>IOP</v>
      </c>
      <c r="AB3608" s="44" t="str">
        <f>TRIM(MID(Raw_data[[#This Row],[Location]],LEN("Positive Recovery- ")+1,LEN(Raw_data[[#This Row],[Location]])))</f>
        <v>San Marcos</v>
      </c>
      <c r="AC3608" s="45">
        <f t="shared" si="56"/>
        <v>45323</v>
      </c>
      <c r="AD3608" s="44" t="str">
        <f>VLOOKUP(Raw_data[[#This Row],[Locations]]&amp;Raw_data[[#This Row],[Looker2]],Category!A:E,5,0)</f>
        <v>Affiliate</v>
      </c>
      <c r="AE3608" s="44" t="str">
        <f>Raw_data[[#This Row],[Locations]]&amp;Raw_data[[#This Row],[Looker2]]</f>
        <v>San MarcosIOP</v>
      </c>
    </row>
    <row r="3609" spans="1:31">
      <c r="A3609" s="15">
        <v>45326</v>
      </c>
      <c r="B3609" s="15">
        <v>45323</v>
      </c>
      <c r="C3609" t="s">
        <v>9</v>
      </c>
      <c r="D3609">
        <v>210683</v>
      </c>
      <c r="E3609" t="s">
        <v>813</v>
      </c>
      <c r="F3609" t="s">
        <v>814</v>
      </c>
      <c r="G3609" t="s">
        <v>815</v>
      </c>
      <c r="H3609" t="s">
        <v>158</v>
      </c>
      <c r="I3609" t="s">
        <v>232</v>
      </c>
      <c r="J3609" t="s">
        <v>88</v>
      </c>
      <c r="K3609" t="s">
        <v>19</v>
      </c>
      <c r="L3609" t="s">
        <v>128</v>
      </c>
      <c r="M3609">
        <v>1</v>
      </c>
      <c r="N3609" s="47">
        <v>250</v>
      </c>
      <c r="O3609" s="47">
        <v>0</v>
      </c>
      <c r="P3609" s="47">
        <v>0</v>
      </c>
      <c r="Q3609" s="47">
        <v>0</v>
      </c>
      <c r="R3609" s="47">
        <v>0</v>
      </c>
      <c r="S3609" s="47">
        <v>250</v>
      </c>
      <c r="T3609" s="47">
        <v>225</v>
      </c>
      <c r="U3609" s="47">
        <v>225</v>
      </c>
      <c r="V3609" t="s">
        <v>71</v>
      </c>
      <c r="W3609" t="s">
        <v>72</v>
      </c>
      <c r="X3609"/>
      <c r="Y3609" t="s">
        <v>240</v>
      </c>
      <c r="Z3609" s="43" t="str">
        <f>Raw_data[[#This Row],[Month]]&amp;Raw_data[[#This Row],[Locations]]&amp;Raw_data[[#This Row],[Looker2]]</f>
        <v>45323San MarcosIOP</v>
      </c>
      <c r="AA3609" s="44" t="str">
        <f>IFERROR(VLOOKUP(Raw_data[[#This Row],[Description]],'LU Table'!$A$1:$B$50,2,0),"")</f>
        <v>IOP</v>
      </c>
      <c r="AB3609" s="44" t="str">
        <f>TRIM(MID(Raw_data[[#This Row],[Location]],LEN("Positive Recovery- ")+1,LEN(Raw_data[[#This Row],[Location]])))</f>
        <v>San Marcos</v>
      </c>
      <c r="AC3609" s="45">
        <f t="shared" si="56"/>
        <v>45323</v>
      </c>
      <c r="AD3609" s="44" t="str">
        <f>VLOOKUP(Raw_data[[#This Row],[Locations]]&amp;Raw_data[[#This Row],[Looker2]],Category!A:E,5,0)</f>
        <v>Affiliate</v>
      </c>
      <c r="AE3609" s="44" t="str">
        <f>Raw_data[[#This Row],[Locations]]&amp;Raw_data[[#This Row],[Looker2]]</f>
        <v>San MarcosIOP</v>
      </c>
    </row>
    <row r="3610" spans="1:31">
      <c r="A3610" s="15">
        <v>45326</v>
      </c>
      <c r="B3610" s="15">
        <v>45323</v>
      </c>
      <c r="C3610" t="s">
        <v>9</v>
      </c>
      <c r="D3610">
        <v>210684</v>
      </c>
      <c r="E3610" t="s">
        <v>606</v>
      </c>
      <c r="F3610" t="s">
        <v>404</v>
      </c>
      <c r="G3610" t="s">
        <v>607</v>
      </c>
      <c r="H3610" t="s">
        <v>160</v>
      </c>
      <c r="I3610" t="s">
        <v>232</v>
      </c>
      <c r="J3610" t="s">
        <v>90</v>
      </c>
      <c r="K3610" t="s">
        <v>19</v>
      </c>
      <c r="L3610" t="s">
        <v>128</v>
      </c>
      <c r="M3610">
        <v>1</v>
      </c>
      <c r="N3610" s="47">
        <v>220</v>
      </c>
      <c r="O3610" s="47">
        <v>0</v>
      </c>
      <c r="P3610" s="47">
        <v>0</v>
      </c>
      <c r="Q3610" s="47">
        <v>0</v>
      </c>
      <c r="R3610" s="47">
        <v>0</v>
      </c>
      <c r="S3610" s="47">
        <v>220</v>
      </c>
      <c r="T3610" s="47">
        <v>198</v>
      </c>
      <c r="U3610" s="47">
        <v>198</v>
      </c>
      <c r="V3610" t="s">
        <v>71</v>
      </c>
      <c r="W3610" t="s">
        <v>72</v>
      </c>
      <c r="X3610"/>
      <c r="Y3610" t="s">
        <v>240</v>
      </c>
      <c r="Z3610" s="43" t="str">
        <f>Raw_data[[#This Row],[Month]]&amp;Raw_data[[#This Row],[Locations]]&amp;Raw_data[[#This Row],[Looker2]]</f>
        <v>45323San MarcosIOP</v>
      </c>
      <c r="AA3610" s="44" t="str">
        <f>IFERROR(VLOOKUP(Raw_data[[#This Row],[Description]],'LU Table'!$A$1:$B$50,2,0),"")</f>
        <v>IOP</v>
      </c>
      <c r="AB3610" s="44" t="str">
        <f>TRIM(MID(Raw_data[[#This Row],[Location]],LEN("Positive Recovery- ")+1,LEN(Raw_data[[#This Row],[Location]])))</f>
        <v>San Marcos</v>
      </c>
      <c r="AC3610" s="45">
        <f t="shared" si="56"/>
        <v>45323</v>
      </c>
      <c r="AD3610" s="44" t="str">
        <f>VLOOKUP(Raw_data[[#This Row],[Locations]]&amp;Raw_data[[#This Row],[Looker2]],Category!A:E,5,0)</f>
        <v>Affiliate</v>
      </c>
      <c r="AE3610" s="44" t="str">
        <f>Raw_data[[#This Row],[Locations]]&amp;Raw_data[[#This Row],[Looker2]]</f>
        <v>San MarcosIOP</v>
      </c>
    </row>
    <row r="3611" spans="1:31">
      <c r="A3611" s="15">
        <v>45326</v>
      </c>
      <c r="B3611" s="15">
        <v>45323</v>
      </c>
      <c r="C3611" t="s">
        <v>9</v>
      </c>
      <c r="D3611">
        <v>210685</v>
      </c>
      <c r="E3611" t="s">
        <v>724</v>
      </c>
      <c r="F3611" t="s">
        <v>383</v>
      </c>
      <c r="G3611" t="s">
        <v>353</v>
      </c>
      <c r="H3611" t="s">
        <v>158</v>
      </c>
      <c r="I3611" t="s">
        <v>232</v>
      </c>
      <c r="J3611" t="s">
        <v>725</v>
      </c>
      <c r="K3611" t="s">
        <v>19</v>
      </c>
      <c r="L3611" t="s">
        <v>128</v>
      </c>
      <c r="M3611">
        <v>1</v>
      </c>
      <c r="N3611" s="47">
        <v>1500</v>
      </c>
      <c r="O3611" s="47">
        <v>0</v>
      </c>
      <c r="P3611" s="47">
        <v>0</v>
      </c>
      <c r="Q3611" s="47">
        <v>0</v>
      </c>
      <c r="R3611" s="47">
        <v>0</v>
      </c>
      <c r="S3611" s="47">
        <v>1500</v>
      </c>
      <c r="T3611" s="47">
        <v>150</v>
      </c>
      <c r="U3611" s="47">
        <v>150</v>
      </c>
      <c r="V3611" t="s">
        <v>71</v>
      </c>
      <c r="W3611" t="s">
        <v>72</v>
      </c>
      <c r="X3611"/>
      <c r="Y3611" t="s">
        <v>240</v>
      </c>
      <c r="Z3611" s="43" t="str">
        <f>Raw_data[[#This Row],[Month]]&amp;Raw_data[[#This Row],[Locations]]&amp;Raw_data[[#This Row],[Looker2]]</f>
        <v>45323San MarcosIOP</v>
      </c>
      <c r="AA3611" s="44" t="str">
        <f>IFERROR(VLOOKUP(Raw_data[[#This Row],[Description]],'LU Table'!$A$1:$B$50,2,0),"")</f>
        <v>IOP</v>
      </c>
      <c r="AB3611" s="44" t="str">
        <f>TRIM(MID(Raw_data[[#This Row],[Location]],LEN("Positive Recovery- ")+1,LEN(Raw_data[[#This Row],[Location]])))</f>
        <v>San Marcos</v>
      </c>
      <c r="AC3611" s="45">
        <f t="shared" si="56"/>
        <v>45323</v>
      </c>
      <c r="AD3611" s="44" t="str">
        <f>VLOOKUP(Raw_data[[#This Row],[Locations]]&amp;Raw_data[[#This Row],[Looker2]],Category!A:E,5,0)</f>
        <v>Affiliate</v>
      </c>
      <c r="AE3611" s="44" t="str">
        <f>Raw_data[[#This Row],[Locations]]&amp;Raw_data[[#This Row],[Looker2]]</f>
        <v>San MarcosIOP</v>
      </c>
    </row>
    <row r="3612" spans="1:31">
      <c r="A3612" s="15">
        <v>45326</v>
      </c>
      <c r="B3612" s="15">
        <v>45323</v>
      </c>
      <c r="C3612" t="s">
        <v>9</v>
      </c>
      <c r="D3612">
        <v>210686</v>
      </c>
      <c r="E3612" t="s">
        <v>796</v>
      </c>
      <c r="F3612" t="s">
        <v>483</v>
      </c>
      <c r="G3612" t="s">
        <v>353</v>
      </c>
      <c r="H3612" t="s">
        <v>158</v>
      </c>
      <c r="I3612" t="s">
        <v>232</v>
      </c>
      <c r="J3612" t="s">
        <v>92</v>
      </c>
      <c r="K3612" t="s">
        <v>19</v>
      </c>
      <c r="L3612" t="s">
        <v>128</v>
      </c>
      <c r="M3612">
        <v>1</v>
      </c>
      <c r="N3612" s="47">
        <v>190</v>
      </c>
      <c r="O3612" s="47">
        <v>0</v>
      </c>
      <c r="P3612" s="47">
        <v>0</v>
      </c>
      <c r="Q3612" s="47">
        <v>0</v>
      </c>
      <c r="R3612" s="47">
        <v>0</v>
      </c>
      <c r="S3612" s="47">
        <v>190</v>
      </c>
      <c r="T3612" s="47">
        <v>171</v>
      </c>
      <c r="U3612" s="47">
        <v>171</v>
      </c>
      <c r="V3612" t="s">
        <v>71</v>
      </c>
      <c r="W3612" t="s">
        <v>72</v>
      </c>
      <c r="X3612"/>
      <c r="Y3612" t="s">
        <v>240</v>
      </c>
      <c r="Z3612" s="43" t="str">
        <f>Raw_data[[#This Row],[Month]]&amp;Raw_data[[#This Row],[Locations]]&amp;Raw_data[[#This Row],[Looker2]]</f>
        <v>45323San MarcosIOP</v>
      </c>
      <c r="AA3612" s="44" t="str">
        <f>IFERROR(VLOOKUP(Raw_data[[#This Row],[Description]],'LU Table'!$A$1:$B$50,2,0),"")</f>
        <v>IOP</v>
      </c>
      <c r="AB3612" s="44" t="str">
        <f>TRIM(MID(Raw_data[[#This Row],[Location]],LEN("Positive Recovery- ")+1,LEN(Raw_data[[#This Row],[Location]])))</f>
        <v>San Marcos</v>
      </c>
      <c r="AC3612" s="45">
        <f t="shared" si="56"/>
        <v>45323</v>
      </c>
      <c r="AD3612" s="44" t="str">
        <f>VLOOKUP(Raw_data[[#This Row],[Locations]]&amp;Raw_data[[#This Row],[Looker2]],Category!A:E,5,0)</f>
        <v>Affiliate</v>
      </c>
      <c r="AE3612" s="44" t="str">
        <f>Raw_data[[#This Row],[Locations]]&amp;Raw_data[[#This Row],[Looker2]]</f>
        <v>San MarcosIOP</v>
      </c>
    </row>
    <row r="3613" spans="1:31">
      <c r="A3613" s="15">
        <v>45326</v>
      </c>
      <c r="B3613" s="15">
        <v>45323</v>
      </c>
      <c r="C3613" t="s">
        <v>9</v>
      </c>
      <c r="D3613">
        <v>210687</v>
      </c>
      <c r="E3613" t="s">
        <v>1026</v>
      </c>
      <c r="F3613" t="s">
        <v>304</v>
      </c>
      <c r="G3613" t="s">
        <v>1027</v>
      </c>
      <c r="H3613" t="s">
        <v>158</v>
      </c>
      <c r="I3613" t="s">
        <v>232</v>
      </c>
      <c r="J3613" t="s">
        <v>87</v>
      </c>
      <c r="K3613" t="s">
        <v>547</v>
      </c>
      <c r="L3613" t="s">
        <v>128</v>
      </c>
      <c r="M3613">
        <v>1</v>
      </c>
      <c r="N3613" s="47">
        <v>275</v>
      </c>
      <c r="O3613" s="47">
        <v>0</v>
      </c>
      <c r="P3613" s="47">
        <v>0</v>
      </c>
      <c r="Q3613" s="47">
        <v>0</v>
      </c>
      <c r="R3613" s="47">
        <v>0</v>
      </c>
      <c r="S3613" s="47">
        <v>275</v>
      </c>
      <c r="T3613" s="47">
        <v>247.5</v>
      </c>
      <c r="U3613" s="47">
        <v>247.5</v>
      </c>
      <c r="V3613" t="s">
        <v>71</v>
      </c>
      <c r="W3613" t="s">
        <v>72</v>
      </c>
      <c r="X3613"/>
      <c r="Y3613" t="s">
        <v>240</v>
      </c>
      <c r="Z3613" s="43" t="str">
        <f>Raw_data[[#This Row],[Month]]&amp;Raw_data[[#This Row],[Locations]]&amp;Raw_data[[#This Row],[Looker2]]</f>
        <v>45323ConroeIOP</v>
      </c>
      <c r="AA3613" s="44" t="str">
        <f>IFERROR(VLOOKUP(Raw_data[[#This Row],[Description]],'LU Table'!$A$1:$B$50,2,0),"")</f>
        <v>IOP</v>
      </c>
      <c r="AB3613" s="44" t="str">
        <f>TRIM(MID(Raw_data[[#This Row],[Location]],LEN("Positive Recovery- ")+1,LEN(Raw_data[[#This Row],[Location]])))</f>
        <v>Conroe</v>
      </c>
      <c r="AC3613" s="45">
        <f t="shared" si="56"/>
        <v>45323</v>
      </c>
      <c r="AD3613" s="44" t="str">
        <f>VLOOKUP(Raw_data[[#This Row],[Locations]]&amp;Raw_data[[#This Row],[Looker2]],Category!A:E,5,0)</f>
        <v>Affiliate</v>
      </c>
      <c r="AE3613" s="44" t="str">
        <f>Raw_data[[#This Row],[Locations]]&amp;Raw_data[[#This Row],[Looker2]]</f>
        <v>ConroeIOP</v>
      </c>
    </row>
    <row r="3614" spans="1:31">
      <c r="A3614" s="15">
        <v>45326</v>
      </c>
      <c r="B3614" s="15">
        <v>45323</v>
      </c>
      <c r="C3614" t="s">
        <v>9</v>
      </c>
      <c r="D3614">
        <v>210688</v>
      </c>
      <c r="E3614" t="s">
        <v>1152</v>
      </c>
      <c r="F3614" t="s">
        <v>1153</v>
      </c>
      <c r="G3614" t="s">
        <v>1154</v>
      </c>
      <c r="H3614" t="s">
        <v>158</v>
      </c>
      <c r="I3614" t="s">
        <v>232</v>
      </c>
      <c r="J3614" t="s">
        <v>87</v>
      </c>
      <c r="K3614" t="s">
        <v>547</v>
      </c>
      <c r="L3614" t="s">
        <v>128</v>
      </c>
      <c r="M3614">
        <v>1</v>
      </c>
      <c r="N3614" s="47">
        <v>275</v>
      </c>
      <c r="O3614" s="47">
        <v>0</v>
      </c>
      <c r="P3614" s="47">
        <v>0</v>
      </c>
      <c r="Q3614" s="47">
        <v>0</v>
      </c>
      <c r="R3614" s="47">
        <v>0</v>
      </c>
      <c r="S3614" s="47">
        <v>275</v>
      </c>
      <c r="T3614" s="47">
        <v>247.5</v>
      </c>
      <c r="U3614" s="47">
        <v>247.5</v>
      </c>
      <c r="V3614" t="s">
        <v>71</v>
      </c>
      <c r="W3614" t="s">
        <v>72</v>
      </c>
      <c r="X3614"/>
      <c r="Y3614" t="s">
        <v>240</v>
      </c>
      <c r="Z3614" s="43" t="str">
        <f>Raw_data[[#This Row],[Month]]&amp;Raw_data[[#This Row],[Locations]]&amp;Raw_data[[#This Row],[Looker2]]</f>
        <v>45323ConroeIOP</v>
      </c>
      <c r="AA3614" s="44" t="str">
        <f>IFERROR(VLOOKUP(Raw_data[[#This Row],[Description]],'LU Table'!$A$1:$B$50,2,0),"")</f>
        <v>IOP</v>
      </c>
      <c r="AB3614" s="44" t="str">
        <f>TRIM(MID(Raw_data[[#This Row],[Location]],LEN("Positive Recovery- ")+1,LEN(Raw_data[[#This Row],[Location]])))</f>
        <v>Conroe</v>
      </c>
      <c r="AC3614" s="45">
        <f t="shared" si="56"/>
        <v>45323</v>
      </c>
      <c r="AD3614" s="44" t="str">
        <f>VLOOKUP(Raw_data[[#This Row],[Locations]]&amp;Raw_data[[#This Row],[Looker2]],Category!A:E,5,0)</f>
        <v>Affiliate</v>
      </c>
      <c r="AE3614" s="44" t="str">
        <f>Raw_data[[#This Row],[Locations]]&amp;Raw_data[[#This Row],[Looker2]]</f>
        <v>ConroeIOP</v>
      </c>
    </row>
    <row r="3615" spans="1:31">
      <c r="A3615" s="15">
        <v>45326</v>
      </c>
      <c r="B3615" s="15">
        <v>45323</v>
      </c>
      <c r="C3615" t="s">
        <v>9</v>
      </c>
      <c r="D3615">
        <v>210690</v>
      </c>
      <c r="E3615" t="s">
        <v>945</v>
      </c>
      <c r="F3615" t="s">
        <v>536</v>
      </c>
      <c r="G3615" t="s">
        <v>454</v>
      </c>
      <c r="H3615" t="s">
        <v>158</v>
      </c>
      <c r="I3615" t="s">
        <v>232</v>
      </c>
      <c r="J3615" t="s">
        <v>88</v>
      </c>
      <c r="K3615" t="s">
        <v>547</v>
      </c>
      <c r="L3615" t="s">
        <v>128</v>
      </c>
      <c r="M3615">
        <v>1</v>
      </c>
      <c r="N3615" s="47">
        <v>250</v>
      </c>
      <c r="O3615" s="47">
        <v>0</v>
      </c>
      <c r="P3615" s="47">
        <v>0</v>
      </c>
      <c r="Q3615" s="47">
        <v>0</v>
      </c>
      <c r="R3615" s="47">
        <v>0</v>
      </c>
      <c r="S3615" s="47">
        <v>250</v>
      </c>
      <c r="T3615" s="47">
        <v>225</v>
      </c>
      <c r="U3615" s="47">
        <v>225</v>
      </c>
      <c r="V3615" t="s">
        <v>71</v>
      </c>
      <c r="W3615" t="s">
        <v>72</v>
      </c>
      <c r="X3615"/>
      <c r="Y3615" t="s">
        <v>240</v>
      </c>
      <c r="Z3615" s="43" t="str">
        <f>Raw_data[[#This Row],[Month]]&amp;Raw_data[[#This Row],[Locations]]&amp;Raw_data[[#This Row],[Looker2]]</f>
        <v>45323ConroeIOP</v>
      </c>
      <c r="AA3615" s="44" t="str">
        <f>IFERROR(VLOOKUP(Raw_data[[#This Row],[Description]],'LU Table'!$A$1:$B$50,2,0),"")</f>
        <v>IOP</v>
      </c>
      <c r="AB3615" s="44" t="str">
        <f>TRIM(MID(Raw_data[[#This Row],[Location]],LEN("Positive Recovery- ")+1,LEN(Raw_data[[#This Row],[Location]])))</f>
        <v>Conroe</v>
      </c>
      <c r="AC3615" s="45">
        <f t="shared" ref="AC3615:AC3678" si="57">B3615-DAY(B3615)+1</f>
        <v>45323</v>
      </c>
      <c r="AD3615" s="44" t="str">
        <f>VLOOKUP(Raw_data[[#This Row],[Locations]]&amp;Raw_data[[#This Row],[Looker2]],Category!A:E,5,0)</f>
        <v>Affiliate</v>
      </c>
      <c r="AE3615" s="44" t="str">
        <f>Raw_data[[#This Row],[Locations]]&amp;Raw_data[[#This Row],[Looker2]]</f>
        <v>ConroeIOP</v>
      </c>
    </row>
    <row r="3616" spans="1:31">
      <c r="A3616" s="15">
        <v>45326</v>
      </c>
      <c r="B3616" s="15">
        <v>45323</v>
      </c>
      <c r="C3616" t="s">
        <v>9</v>
      </c>
      <c r="D3616">
        <v>210691</v>
      </c>
      <c r="E3616" t="s">
        <v>1116</v>
      </c>
      <c r="F3616" t="s">
        <v>535</v>
      </c>
      <c r="G3616" t="s">
        <v>1117</v>
      </c>
      <c r="H3616" t="s">
        <v>157</v>
      </c>
      <c r="I3616" t="s">
        <v>232</v>
      </c>
      <c r="J3616" t="s">
        <v>88</v>
      </c>
      <c r="K3616" t="s">
        <v>547</v>
      </c>
      <c r="L3616" t="s">
        <v>129</v>
      </c>
      <c r="M3616">
        <v>1</v>
      </c>
      <c r="N3616" s="47">
        <v>400</v>
      </c>
      <c r="O3616" s="47">
        <v>0</v>
      </c>
      <c r="P3616" s="47">
        <v>0</v>
      </c>
      <c r="Q3616" s="47">
        <v>0</v>
      </c>
      <c r="R3616" s="47">
        <v>0</v>
      </c>
      <c r="S3616" s="47">
        <v>400</v>
      </c>
      <c r="T3616" s="47">
        <v>360</v>
      </c>
      <c r="U3616" s="47">
        <v>360</v>
      </c>
      <c r="V3616" t="s">
        <v>71</v>
      </c>
      <c r="W3616" t="s">
        <v>72</v>
      </c>
      <c r="X3616"/>
      <c r="Y3616" t="s">
        <v>240</v>
      </c>
      <c r="Z3616" s="43" t="str">
        <f>Raw_data[[#This Row],[Month]]&amp;Raw_data[[#This Row],[Locations]]&amp;Raw_data[[#This Row],[Looker2]]</f>
        <v>45323ConroePHP</v>
      </c>
      <c r="AA3616" s="44" t="str">
        <f>IFERROR(VLOOKUP(Raw_data[[#This Row],[Description]],'LU Table'!$A$1:$B$50,2,0),"")</f>
        <v>PHP</v>
      </c>
      <c r="AB3616" s="44" t="str">
        <f>TRIM(MID(Raw_data[[#This Row],[Location]],LEN("Positive Recovery- ")+1,LEN(Raw_data[[#This Row],[Location]])))</f>
        <v>Conroe</v>
      </c>
      <c r="AC3616" s="45">
        <f t="shared" si="57"/>
        <v>45323</v>
      </c>
      <c r="AD3616" s="44" t="str">
        <f>VLOOKUP(Raw_data[[#This Row],[Locations]]&amp;Raw_data[[#This Row],[Looker2]],Category!A:E,5,0)</f>
        <v>Affiliate</v>
      </c>
      <c r="AE3616" s="44" t="str">
        <f>Raw_data[[#This Row],[Locations]]&amp;Raw_data[[#This Row],[Looker2]]</f>
        <v>ConroePHP</v>
      </c>
    </row>
    <row r="3617" spans="1:31">
      <c r="A3617" s="15">
        <v>45326</v>
      </c>
      <c r="B3617" s="15">
        <v>45323</v>
      </c>
      <c r="C3617" t="s">
        <v>9</v>
      </c>
      <c r="D3617">
        <v>210692</v>
      </c>
      <c r="E3617" t="s">
        <v>1245</v>
      </c>
      <c r="F3617" t="s">
        <v>1246</v>
      </c>
      <c r="G3617" t="s">
        <v>1247</v>
      </c>
      <c r="H3617" t="s">
        <v>158</v>
      </c>
      <c r="I3617" t="s">
        <v>232</v>
      </c>
      <c r="J3617" t="s">
        <v>87</v>
      </c>
      <c r="K3617" t="s">
        <v>62</v>
      </c>
      <c r="L3617" t="s">
        <v>128</v>
      </c>
      <c r="M3617">
        <v>1</v>
      </c>
      <c r="N3617" s="47">
        <v>275</v>
      </c>
      <c r="O3617" s="47">
        <v>0</v>
      </c>
      <c r="P3617" s="47">
        <v>0</v>
      </c>
      <c r="Q3617" s="47">
        <v>0</v>
      </c>
      <c r="R3617" s="47">
        <v>0</v>
      </c>
      <c r="S3617" s="47">
        <v>275</v>
      </c>
      <c r="T3617" s="47">
        <v>247.5</v>
      </c>
      <c r="U3617" s="47">
        <v>247.5</v>
      </c>
      <c r="V3617" t="s">
        <v>71</v>
      </c>
      <c r="W3617" t="s">
        <v>72</v>
      </c>
      <c r="X3617"/>
      <c r="Y3617" t="s">
        <v>240</v>
      </c>
      <c r="Z3617" s="43" t="str">
        <f>Raw_data[[#This Row],[Month]]&amp;Raw_data[[#This Row],[Locations]]&amp;Raw_data[[#This Row],[Looker2]]</f>
        <v>45323SugarlandIOP</v>
      </c>
      <c r="AA3617" s="44" t="str">
        <f>IFERROR(VLOOKUP(Raw_data[[#This Row],[Description]],'LU Table'!$A$1:$B$50,2,0),"")</f>
        <v>IOP</v>
      </c>
      <c r="AB3617" s="44" t="str">
        <f>TRIM(MID(Raw_data[[#This Row],[Location]],LEN("Positive Recovery- ")+1,LEN(Raw_data[[#This Row],[Location]])))</f>
        <v>Sugarland</v>
      </c>
      <c r="AC3617" s="45">
        <f t="shared" si="57"/>
        <v>45323</v>
      </c>
      <c r="AD3617" s="44" t="str">
        <f>VLOOKUP(Raw_data[[#This Row],[Locations]]&amp;Raw_data[[#This Row],[Looker2]],Category!A:E,5,0)</f>
        <v>Affiliate</v>
      </c>
      <c r="AE3617" s="44" t="str">
        <f>Raw_data[[#This Row],[Locations]]&amp;Raw_data[[#This Row],[Looker2]]</f>
        <v>SugarlandIOP</v>
      </c>
    </row>
    <row r="3618" spans="1:31">
      <c r="A3618" s="15">
        <v>45326</v>
      </c>
      <c r="B3618" s="15">
        <v>45323</v>
      </c>
      <c r="C3618" t="s">
        <v>9</v>
      </c>
      <c r="D3618">
        <v>210693</v>
      </c>
      <c r="E3618" t="s">
        <v>1087</v>
      </c>
      <c r="F3618" t="s">
        <v>1088</v>
      </c>
      <c r="G3618" t="s">
        <v>317</v>
      </c>
      <c r="H3618" t="s">
        <v>158</v>
      </c>
      <c r="I3618" t="s">
        <v>232</v>
      </c>
      <c r="J3618" t="s">
        <v>88</v>
      </c>
      <c r="K3618" t="s">
        <v>62</v>
      </c>
      <c r="L3618" t="s">
        <v>128</v>
      </c>
      <c r="M3618">
        <v>1</v>
      </c>
      <c r="N3618" s="47">
        <v>250</v>
      </c>
      <c r="O3618" s="47">
        <v>0</v>
      </c>
      <c r="P3618" s="47">
        <v>0</v>
      </c>
      <c r="Q3618" s="47">
        <v>0</v>
      </c>
      <c r="R3618" s="47">
        <v>0</v>
      </c>
      <c r="S3618" s="47">
        <v>250</v>
      </c>
      <c r="T3618" s="47">
        <v>225</v>
      </c>
      <c r="U3618" s="47">
        <v>225</v>
      </c>
      <c r="V3618" t="s">
        <v>71</v>
      </c>
      <c r="W3618" t="s">
        <v>72</v>
      </c>
      <c r="X3618"/>
      <c r="Y3618" t="s">
        <v>240</v>
      </c>
      <c r="Z3618" s="43" t="str">
        <f>Raw_data[[#This Row],[Month]]&amp;Raw_data[[#This Row],[Locations]]&amp;Raw_data[[#This Row],[Looker2]]</f>
        <v>45323SugarlandIOP</v>
      </c>
      <c r="AA3618" s="44" t="str">
        <f>IFERROR(VLOOKUP(Raw_data[[#This Row],[Description]],'LU Table'!$A$1:$B$50,2,0),"")</f>
        <v>IOP</v>
      </c>
      <c r="AB3618" s="44" t="str">
        <f>TRIM(MID(Raw_data[[#This Row],[Location]],LEN("Positive Recovery- ")+1,LEN(Raw_data[[#This Row],[Location]])))</f>
        <v>Sugarland</v>
      </c>
      <c r="AC3618" s="45">
        <f t="shared" si="57"/>
        <v>45323</v>
      </c>
      <c r="AD3618" s="44" t="str">
        <f>VLOOKUP(Raw_data[[#This Row],[Locations]]&amp;Raw_data[[#This Row],[Looker2]],Category!A:E,5,0)</f>
        <v>Affiliate</v>
      </c>
      <c r="AE3618" s="44" t="str">
        <f>Raw_data[[#This Row],[Locations]]&amp;Raw_data[[#This Row],[Looker2]]</f>
        <v>SugarlandIOP</v>
      </c>
    </row>
    <row r="3619" spans="1:31">
      <c r="A3619" s="15">
        <v>45326</v>
      </c>
      <c r="B3619" s="15">
        <v>45323</v>
      </c>
      <c r="C3619" t="s">
        <v>9</v>
      </c>
      <c r="D3619">
        <v>210694</v>
      </c>
      <c r="E3619" t="s">
        <v>934</v>
      </c>
      <c r="F3619" t="s">
        <v>358</v>
      </c>
      <c r="G3619" t="s">
        <v>935</v>
      </c>
      <c r="H3619" t="s">
        <v>158</v>
      </c>
      <c r="I3619" t="s">
        <v>232</v>
      </c>
      <c r="J3619" t="s">
        <v>88</v>
      </c>
      <c r="K3619" t="s">
        <v>62</v>
      </c>
      <c r="L3619" t="s">
        <v>128</v>
      </c>
      <c r="M3619">
        <v>1</v>
      </c>
      <c r="N3619" s="47">
        <v>250</v>
      </c>
      <c r="O3619" s="47">
        <v>0</v>
      </c>
      <c r="P3619" s="47">
        <v>0</v>
      </c>
      <c r="Q3619" s="47">
        <v>0</v>
      </c>
      <c r="R3619" s="47">
        <v>0</v>
      </c>
      <c r="S3619" s="47">
        <v>250</v>
      </c>
      <c r="T3619" s="47">
        <v>225</v>
      </c>
      <c r="U3619" s="47">
        <v>225</v>
      </c>
      <c r="V3619" t="s">
        <v>71</v>
      </c>
      <c r="W3619" t="s">
        <v>72</v>
      </c>
      <c r="X3619"/>
      <c r="Y3619" t="s">
        <v>240</v>
      </c>
      <c r="Z3619" s="43" t="str">
        <f>Raw_data[[#This Row],[Month]]&amp;Raw_data[[#This Row],[Locations]]&amp;Raw_data[[#This Row],[Looker2]]</f>
        <v>45323SugarlandIOP</v>
      </c>
      <c r="AA3619" s="44" t="str">
        <f>IFERROR(VLOOKUP(Raw_data[[#This Row],[Description]],'LU Table'!$A$1:$B$50,2,0),"")</f>
        <v>IOP</v>
      </c>
      <c r="AB3619" s="44" t="str">
        <f>TRIM(MID(Raw_data[[#This Row],[Location]],LEN("Positive Recovery- ")+1,LEN(Raw_data[[#This Row],[Location]])))</f>
        <v>Sugarland</v>
      </c>
      <c r="AC3619" s="45">
        <f t="shared" si="57"/>
        <v>45323</v>
      </c>
      <c r="AD3619" s="44" t="str">
        <f>VLOOKUP(Raw_data[[#This Row],[Locations]]&amp;Raw_data[[#This Row],[Looker2]],Category!A:E,5,0)</f>
        <v>Affiliate</v>
      </c>
      <c r="AE3619" s="44" t="str">
        <f>Raw_data[[#This Row],[Locations]]&amp;Raw_data[[#This Row],[Looker2]]</f>
        <v>SugarlandIOP</v>
      </c>
    </row>
    <row r="3620" spans="1:31">
      <c r="A3620" s="15">
        <v>45326</v>
      </c>
      <c r="B3620" s="15">
        <v>45323</v>
      </c>
      <c r="C3620" t="s">
        <v>9</v>
      </c>
      <c r="D3620">
        <v>210695</v>
      </c>
      <c r="E3620" t="s">
        <v>985</v>
      </c>
      <c r="F3620" t="s">
        <v>324</v>
      </c>
      <c r="G3620" t="s">
        <v>393</v>
      </c>
      <c r="H3620" t="s">
        <v>158</v>
      </c>
      <c r="I3620" t="s">
        <v>232</v>
      </c>
      <c r="J3620" t="s">
        <v>87</v>
      </c>
      <c r="K3620" t="s">
        <v>62</v>
      </c>
      <c r="L3620" t="s">
        <v>128</v>
      </c>
      <c r="M3620">
        <v>1</v>
      </c>
      <c r="N3620" s="47">
        <v>275</v>
      </c>
      <c r="O3620" s="47">
        <v>0</v>
      </c>
      <c r="P3620" s="47">
        <v>0</v>
      </c>
      <c r="Q3620" s="47">
        <v>0</v>
      </c>
      <c r="R3620" s="47">
        <v>0</v>
      </c>
      <c r="S3620" s="47">
        <v>275</v>
      </c>
      <c r="T3620" s="47">
        <v>247.5</v>
      </c>
      <c r="U3620" s="47">
        <v>247.5</v>
      </c>
      <c r="V3620" t="s">
        <v>71</v>
      </c>
      <c r="W3620" t="s">
        <v>72</v>
      </c>
      <c r="X3620"/>
      <c r="Y3620" t="s">
        <v>240</v>
      </c>
      <c r="Z3620" s="43" t="str">
        <f>Raw_data[[#This Row],[Month]]&amp;Raw_data[[#This Row],[Locations]]&amp;Raw_data[[#This Row],[Looker2]]</f>
        <v>45323SugarlandIOP</v>
      </c>
      <c r="AA3620" s="44" t="str">
        <f>IFERROR(VLOOKUP(Raw_data[[#This Row],[Description]],'LU Table'!$A$1:$B$50,2,0),"")</f>
        <v>IOP</v>
      </c>
      <c r="AB3620" s="44" t="str">
        <f>TRIM(MID(Raw_data[[#This Row],[Location]],LEN("Positive Recovery- ")+1,LEN(Raw_data[[#This Row],[Location]])))</f>
        <v>Sugarland</v>
      </c>
      <c r="AC3620" s="45">
        <f t="shared" si="57"/>
        <v>45323</v>
      </c>
      <c r="AD3620" s="44" t="str">
        <f>VLOOKUP(Raw_data[[#This Row],[Locations]]&amp;Raw_data[[#This Row],[Looker2]],Category!A:E,5,0)</f>
        <v>Affiliate</v>
      </c>
      <c r="AE3620" s="44" t="str">
        <f>Raw_data[[#This Row],[Locations]]&amp;Raw_data[[#This Row],[Looker2]]</f>
        <v>SugarlandIOP</v>
      </c>
    </row>
    <row r="3621" spans="1:31">
      <c r="A3621" s="15">
        <v>45326</v>
      </c>
      <c r="B3621" s="15">
        <v>45323</v>
      </c>
      <c r="C3621" t="s">
        <v>9</v>
      </c>
      <c r="D3621">
        <v>210696</v>
      </c>
      <c r="E3621" t="s">
        <v>118</v>
      </c>
      <c r="F3621" t="s">
        <v>287</v>
      </c>
      <c r="G3621" t="s">
        <v>347</v>
      </c>
      <c r="H3621" t="s">
        <v>160</v>
      </c>
      <c r="I3621" t="s">
        <v>232</v>
      </c>
      <c r="J3621" t="s">
        <v>95</v>
      </c>
      <c r="K3621" t="s">
        <v>62</v>
      </c>
      <c r="L3621" t="s">
        <v>128</v>
      </c>
      <c r="M3621">
        <v>1</v>
      </c>
      <c r="N3621" s="47">
        <v>130</v>
      </c>
      <c r="O3621" s="47">
        <v>0</v>
      </c>
      <c r="P3621" s="47">
        <v>0</v>
      </c>
      <c r="Q3621" s="47">
        <v>0</v>
      </c>
      <c r="R3621" s="47">
        <v>0</v>
      </c>
      <c r="S3621" s="47">
        <v>130</v>
      </c>
      <c r="T3621" s="47">
        <v>117</v>
      </c>
      <c r="U3621" s="47">
        <v>117</v>
      </c>
      <c r="V3621" t="s">
        <v>71</v>
      </c>
      <c r="W3621" t="s">
        <v>72</v>
      </c>
      <c r="X3621"/>
      <c r="Y3621" t="s">
        <v>240</v>
      </c>
      <c r="Z3621" s="43" t="str">
        <f>Raw_data[[#This Row],[Month]]&amp;Raw_data[[#This Row],[Locations]]&amp;Raw_data[[#This Row],[Looker2]]</f>
        <v>45323SugarlandIOP</v>
      </c>
      <c r="AA3621" s="44" t="str">
        <f>IFERROR(VLOOKUP(Raw_data[[#This Row],[Description]],'LU Table'!$A$1:$B$50,2,0),"")</f>
        <v>IOP</v>
      </c>
      <c r="AB3621" s="44" t="str">
        <f>TRIM(MID(Raw_data[[#This Row],[Location]],LEN("Positive Recovery- ")+1,LEN(Raw_data[[#This Row],[Location]])))</f>
        <v>Sugarland</v>
      </c>
      <c r="AC3621" s="45">
        <f t="shared" si="57"/>
        <v>45323</v>
      </c>
      <c r="AD3621" s="44" t="str">
        <f>VLOOKUP(Raw_data[[#This Row],[Locations]]&amp;Raw_data[[#This Row],[Looker2]],Category!A:E,5,0)</f>
        <v>Affiliate</v>
      </c>
      <c r="AE3621" s="44" t="str">
        <f>Raw_data[[#This Row],[Locations]]&amp;Raw_data[[#This Row],[Looker2]]</f>
        <v>SugarlandIOP</v>
      </c>
    </row>
    <row r="3622" spans="1:31">
      <c r="A3622" s="15">
        <v>45326</v>
      </c>
      <c r="B3622" s="15">
        <v>45323</v>
      </c>
      <c r="C3622" t="s">
        <v>9</v>
      </c>
      <c r="D3622">
        <v>210697</v>
      </c>
      <c r="E3622" t="s">
        <v>190</v>
      </c>
      <c r="F3622" t="s">
        <v>425</v>
      </c>
      <c r="G3622" t="s">
        <v>522</v>
      </c>
      <c r="H3622" t="s">
        <v>160</v>
      </c>
      <c r="I3622" t="s">
        <v>232</v>
      </c>
      <c r="J3622" t="s">
        <v>95</v>
      </c>
      <c r="K3622" t="s">
        <v>62</v>
      </c>
      <c r="L3622" t="s">
        <v>128</v>
      </c>
      <c r="M3622">
        <v>1</v>
      </c>
      <c r="N3622" s="47">
        <v>130</v>
      </c>
      <c r="O3622" s="47">
        <v>0</v>
      </c>
      <c r="P3622" s="47">
        <v>0</v>
      </c>
      <c r="Q3622" s="47">
        <v>0</v>
      </c>
      <c r="R3622" s="47">
        <v>0</v>
      </c>
      <c r="S3622" s="47">
        <v>130</v>
      </c>
      <c r="T3622" s="47">
        <v>117</v>
      </c>
      <c r="U3622" s="47">
        <v>117</v>
      </c>
      <c r="V3622" t="s">
        <v>71</v>
      </c>
      <c r="W3622" t="s">
        <v>72</v>
      </c>
      <c r="X3622"/>
      <c r="Y3622" t="s">
        <v>240</v>
      </c>
      <c r="Z3622" s="43" t="str">
        <f>Raw_data[[#This Row],[Month]]&amp;Raw_data[[#This Row],[Locations]]&amp;Raw_data[[#This Row],[Looker2]]</f>
        <v>45323SugarlandIOP</v>
      </c>
      <c r="AA3622" s="44" t="str">
        <f>IFERROR(VLOOKUP(Raw_data[[#This Row],[Description]],'LU Table'!$A$1:$B$50,2,0),"")</f>
        <v>IOP</v>
      </c>
      <c r="AB3622" s="44" t="str">
        <f>TRIM(MID(Raw_data[[#This Row],[Location]],LEN("Positive Recovery- ")+1,LEN(Raw_data[[#This Row],[Location]])))</f>
        <v>Sugarland</v>
      </c>
      <c r="AC3622" s="45">
        <f t="shared" si="57"/>
        <v>45323</v>
      </c>
      <c r="AD3622" s="44" t="str">
        <f>VLOOKUP(Raw_data[[#This Row],[Locations]]&amp;Raw_data[[#This Row],[Looker2]],Category!A:E,5,0)</f>
        <v>Affiliate</v>
      </c>
      <c r="AE3622" s="44" t="str">
        <f>Raw_data[[#This Row],[Locations]]&amp;Raw_data[[#This Row],[Looker2]]</f>
        <v>SugarlandIOP</v>
      </c>
    </row>
    <row r="3623" spans="1:31">
      <c r="A3623" s="15">
        <v>45326</v>
      </c>
      <c r="B3623" s="15">
        <v>45323</v>
      </c>
      <c r="C3623" t="s">
        <v>9</v>
      </c>
      <c r="D3623">
        <v>210698</v>
      </c>
      <c r="E3623" t="s">
        <v>1143</v>
      </c>
      <c r="F3623" t="s">
        <v>1144</v>
      </c>
      <c r="G3623" t="s">
        <v>1145</v>
      </c>
      <c r="H3623" t="s">
        <v>159</v>
      </c>
      <c r="I3623" t="s">
        <v>232</v>
      </c>
      <c r="J3623" t="s">
        <v>88</v>
      </c>
      <c r="K3623" t="s">
        <v>62</v>
      </c>
      <c r="L3623" t="s">
        <v>128</v>
      </c>
      <c r="M3623">
        <v>1</v>
      </c>
      <c r="N3623" s="47">
        <v>250</v>
      </c>
      <c r="O3623" s="47">
        <v>0</v>
      </c>
      <c r="P3623" s="47">
        <v>0</v>
      </c>
      <c r="Q3623" s="47">
        <v>0</v>
      </c>
      <c r="R3623" s="47">
        <v>0</v>
      </c>
      <c r="S3623" s="47">
        <v>250</v>
      </c>
      <c r="T3623" s="47">
        <v>225</v>
      </c>
      <c r="U3623" s="47">
        <v>225</v>
      </c>
      <c r="V3623" t="s">
        <v>71</v>
      </c>
      <c r="W3623" t="s">
        <v>72</v>
      </c>
      <c r="X3623"/>
      <c r="Y3623" t="s">
        <v>240</v>
      </c>
      <c r="Z3623" s="43" t="str">
        <f>Raw_data[[#This Row],[Month]]&amp;Raw_data[[#This Row],[Locations]]&amp;Raw_data[[#This Row],[Looker2]]</f>
        <v>45323SugarlandIOP</v>
      </c>
      <c r="AA3623" s="44" t="str">
        <f>IFERROR(VLOOKUP(Raw_data[[#This Row],[Description]],'LU Table'!$A$1:$B$50,2,0),"")</f>
        <v>IOP</v>
      </c>
      <c r="AB3623" s="44" t="str">
        <f>TRIM(MID(Raw_data[[#This Row],[Location]],LEN("Positive Recovery- ")+1,LEN(Raw_data[[#This Row],[Location]])))</f>
        <v>Sugarland</v>
      </c>
      <c r="AC3623" s="45">
        <f t="shared" si="57"/>
        <v>45323</v>
      </c>
      <c r="AD3623" s="44" t="str">
        <f>VLOOKUP(Raw_data[[#This Row],[Locations]]&amp;Raw_data[[#This Row],[Looker2]],Category!A:E,5,0)</f>
        <v>Affiliate</v>
      </c>
      <c r="AE3623" s="44" t="str">
        <f>Raw_data[[#This Row],[Locations]]&amp;Raw_data[[#This Row],[Looker2]]</f>
        <v>SugarlandIOP</v>
      </c>
    </row>
    <row r="3624" spans="1:31">
      <c r="A3624" s="15">
        <v>45326</v>
      </c>
      <c r="B3624" s="15">
        <v>45323</v>
      </c>
      <c r="C3624" t="s">
        <v>9</v>
      </c>
      <c r="D3624">
        <v>210699</v>
      </c>
      <c r="E3624" t="s">
        <v>1211</v>
      </c>
      <c r="F3624" t="s">
        <v>321</v>
      </c>
      <c r="G3624" t="s">
        <v>482</v>
      </c>
      <c r="H3624" t="s">
        <v>166</v>
      </c>
      <c r="I3624" t="s">
        <v>232</v>
      </c>
      <c r="J3624" t="s">
        <v>90</v>
      </c>
      <c r="K3624" t="s">
        <v>77</v>
      </c>
      <c r="L3624" t="s">
        <v>129</v>
      </c>
      <c r="M3624">
        <v>1</v>
      </c>
      <c r="N3624" s="47">
        <v>450</v>
      </c>
      <c r="O3624" s="47">
        <v>0</v>
      </c>
      <c r="P3624" s="47">
        <v>0</v>
      </c>
      <c r="Q3624" s="47">
        <v>0</v>
      </c>
      <c r="R3624" s="47">
        <v>0</v>
      </c>
      <c r="S3624" s="47">
        <v>450</v>
      </c>
      <c r="T3624" s="47">
        <v>405</v>
      </c>
      <c r="U3624" s="47">
        <v>405</v>
      </c>
      <c r="V3624" t="s">
        <v>71</v>
      </c>
      <c r="W3624" t="s">
        <v>72</v>
      </c>
      <c r="X3624"/>
      <c r="Y3624" t="s">
        <v>240</v>
      </c>
      <c r="Z3624" s="43" t="str">
        <f>Raw_data[[#This Row],[Month]]&amp;Raw_data[[#This Row],[Locations]]&amp;Raw_data[[#This Row],[Looker2]]</f>
        <v>45323HumblePHP</v>
      </c>
      <c r="AA3624" s="44" t="str">
        <f>IFERROR(VLOOKUP(Raw_data[[#This Row],[Description]],'LU Table'!$A$1:$B$50,2,0),"")</f>
        <v>PHP</v>
      </c>
      <c r="AB3624" s="44" t="str">
        <f>TRIM(MID(Raw_data[[#This Row],[Location]],LEN("Positive Recovery- ")+1,LEN(Raw_data[[#This Row],[Location]])))</f>
        <v>Humble</v>
      </c>
      <c r="AC3624" s="45">
        <f t="shared" si="57"/>
        <v>45323</v>
      </c>
      <c r="AD3624" s="44" t="str">
        <f>VLOOKUP(Raw_data[[#This Row],[Locations]]&amp;Raw_data[[#This Row],[Looker2]],Category!A:E,5,0)</f>
        <v>Affiliate</v>
      </c>
      <c r="AE3624" s="44" t="str">
        <f>Raw_data[[#This Row],[Locations]]&amp;Raw_data[[#This Row],[Looker2]]</f>
        <v>HumblePHP</v>
      </c>
    </row>
    <row r="3625" spans="1:31">
      <c r="A3625" s="15">
        <v>45326</v>
      </c>
      <c r="B3625" s="15">
        <v>45323</v>
      </c>
      <c r="C3625" t="s">
        <v>9</v>
      </c>
      <c r="D3625">
        <v>210700</v>
      </c>
      <c r="E3625" t="s">
        <v>619</v>
      </c>
      <c r="F3625" t="s">
        <v>620</v>
      </c>
      <c r="G3625" t="s">
        <v>621</v>
      </c>
      <c r="H3625" t="s">
        <v>157</v>
      </c>
      <c r="I3625" t="s">
        <v>232</v>
      </c>
      <c r="J3625" t="s">
        <v>89</v>
      </c>
      <c r="K3625" t="s">
        <v>77</v>
      </c>
      <c r="L3625" t="s">
        <v>129</v>
      </c>
      <c r="M3625">
        <v>1</v>
      </c>
      <c r="N3625" s="47">
        <v>365</v>
      </c>
      <c r="O3625" s="47">
        <v>0</v>
      </c>
      <c r="P3625" s="47">
        <v>0</v>
      </c>
      <c r="Q3625" s="47">
        <v>0</v>
      </c>
      <c r="R3625" s="47">
        <v>0</v>
      </c>
      <c r="S3625" s="47">
        <v>365</v>
      </c>
      <c r="T3625" s="47">
        <v>328.5</v>
      </c>
      <c r="U3625" s="47">
        <v>328.5</v>
      </c>
      <c r="V3625" t="s">
        <v>71</v>
      </c>
      <c r="W3625" t="s">
        <v>72</v>
      </c>
      <c r="X3625"/>
      <c r="Y3625" t="s">
        <v>240</v>
      </c>
      <c r="Z3625" s="43" t="str">
        <f>Raw_data[[#This Row],[Month]]&amp;Raw_data[[#This Row],[Locations]]&amp;Raw_data[[#This Row],[Looker2]]</f>
        <v>45323HumblePHP</v>
      </c>
      <c r="AA3625" s="44" t="str">
        <f>IFERROR(VLOOKUP(Raw_data[[#This Row],[Description]],'LU Table'!$A$1:$B$50,2,0),"")</f>
        <v>PHP</v>
      </c>
      <c r="AB3625" s="44" t="str">
        <f>TRIM(MID(Raw_data[[#This Row],[Location]],LEN("Positive Recovery- ")+1,LEN(Raw_data[[#This Row],[Location]])))</f>
        <v>Humble</v>
      </c>
      <c r="AC3625" s="45">
        <f t="shared" si="57"/>
        <v>45323</v>
      </c>
      <c r="AD3625" s="44" t="str">
        <f>VLOOKUP(Raw_data[[#This Row],[Locations]]&amp;Raw_data[[#This Row],[Looker2]],Category!A:E,5,0)</f>
        <v>Affiliate</v>
      </c>
      <c r="AE3625" s="44" t="str">
        <f>Raw_data[[#This Row],[Locations]]&amp;Raw_data[[#This Row],[Looker2]]</f>
        <v>HumblePHP</v>
      </c>
    </row>
    <row r="3626" spans="1:31">
      <c r="A3626" s="15">
        <v>45326</v>
      </c>
      <c r="B3626" s="15">
        <v>45323</v>
      </c>
      <c r="C3626" t="s">
        <v>9</v>
      </c>
      <c r="D3626">
        <v>210701</v>
      </c>
      <c r="E3626" t="s">
        <v>1218</v>
      </c>
      <c r="F3626" t="s">
        <v>1219</v>
      </c>
      <c r="G3626" t="s">
        <v>1220</v>
      </c>
      <c r="H3626" t="s">
        <v>166</v>
      </c>
      <c r="I3626" t="s">
        <v>232</v>
      </c>
      <c r="J3626" t="s">
        <v>90</v>
      </c>
      <c r="K3626" t="s">
        <v>77</v>
      </c>
      <c r="L3626" t="s">
        <v>129</v>
      </c>
      <c r="M3626">
        <v>1</v>
      </c>
      <c r="N3626" s="47">
        <v>450</v>
      </c>
      <c r="O3626" s="47">
        <v>0</v>
      </c>
      <c r="P3626" s="47">
        <v>0</v>
      </c>
      <c r="Q3626" s="47">
        <v>0</v>
      </c>
      <c r="R3626" s="47">
        <v>0</v>
      </c>
      <c r="S3626" s="47">
        <v>450</v>
      </c>
      <c r="T3626" s="47">
        <v>405</v>
      </c>
      <c r="U3626" s="47">
        <v>405</v>
      </c>
      <c r="V3626" t="s">
        <v>71</v>
      </c>
      <c r="W3626" t="s">
        <v>72</v>
      </c>
      <c r="X3626"/>
      <c r="Y3626" t="s">
        <v>240</v>
      </c>
      <c r="Z3626" s="43" t="str">
        <f>Raw_data[[#This Row],[Month]]&amp;Raw_data[[#This Row],[Locations]]&amp;Raw_data[[#This Row],[Looker2]]</f>
        <v>45323HumblePHP</v>
      </c>
      <c r="AA3626" s="44" t="str">
        <f>IFERROR(VLOOKUP(Raw_data[[#This Row],[Description]],'LU Table'!$A$1:$B$50,2,0),"")</f>
        <v>PHP</v>
      </c>
      <c r="AB3626" s="44" t="str">
        <f>TRIM(MID(Raw_data[[#This Row],[Location]],LEN("Positive Recovery- ")+1,LEN(Raw_data[[#This Row],[Location]])))</f>
        <v>Humble</v>
      </c>
      <c r="AC3626" s="45">
        <f t="shared" si="57"/>
        <v>45323</v>
      </c>
      <c r="AD3626" s="44" t="str">
        <f>VLOOKUP(Raw_data[[#This Row],[Locations]]&amp;Raw_data[[#This Row],[Looker2]],Category!A:E,5,0)</f>
        <v>Affiliate</v>
      </c>
      <c r="AE3626" s="44" t="str">
        <f>Raw_data[[#This Row],[Locations]]&amp;Raw_data[[#This Row],[Looker2]]</f>
        <v>HumblePHP</v>
      </c>
    </row>
    <row r="3627" spans="1:31">
      <c r="A3627" s="15">
        <v>45326</v>
      </c>
      <c r="B3627" s="15">
        <v>45323</v>
      </c>
      <c r="C3627" t="s">
        <v>9</v>
      </c>
      <c r="D3627">
        <v>210702</v>
      </c>
      <c r="E3627" t="s">
        <v>1039</v>
      </c>
      <c r="F3627" t="s">
        <v>689</v>
      </c>
      <c r="G3627" t="s">
        <v>445</v>
      </c>
      <c r="H3627" t="s">
        <v>167</v>
      </c>
      <c r="I3627" t="s">
        <v>232</v>
      </c>
      <c r="J3627" t="s">
        <v>87</v>
      </c>
      <c r="K3627" t="s">
        <v>77</v>
      </c>
      <c r="L3627" t="s">
        <v>129</v>
      </c>
      <c r="M3627">
        <v>1</v>
      </c>
      <c r="N3627" s="47">
        <v>425</v>
      </c>
      <c r="O3627" s="47">
        <v>0</v>
      </c>
      <c r="P3627" s="47">
        <v>0</v>
      </c>
      <c r="Q3627" s="47">
        <v>0</v>
      </c>
      <c r="R3627" s="47">
        <v>0</v>
      </c>
      <c r="S3627" s="47">
        <v>425</v>
      </c>
      <c r="T3627" s="47">
        <v>425</v>
      </c>
      <c r="U3627" s="47">
        <v>425</v>
      </c>
      <c r="V3627" t="s">
        <v>71</v>
      </c>
      <c r="W3627" t="s">
        <v>72</v>
      </c>
      <c r="X3627"/>
      <c r="Y3627" t="s">
        <v>240</v>
      </c>
      <c r="Z3627" s="43" t="str">
        <f>Raw_data[[#This Row],[Month]]&amp;Raw_data[[#This Row],[Locations]]&amp;Raw_data[[#This Row],[Looker2]]</f>
        <v>45323HumblePHP</v>
      </c>
      <c r="AA3627" s="44" t="str">
        <f>IFERROR(VLOOKUP(Raw_data[[#This Row],[Description]],'LU Table'!$A$1:$B$50,2,0),"")</f>
        <v>PHP</v>
      </c>
      <c r="AB3627" s="44" t="str">
        <f>TRIM(MID(Raw_data[[#This Row],[Location]],LEN("Positive Recovery- ")+1,LEN(Raw_data[[#This Row],[Location]])))</f>
        <v>Humble</v>
      </c>
      <c r="AC3627" s="45">
        <f t="shared" si="57"/>
        <v>45323</v>
      </c>
      <c r="AD3627" s="44" t="str">
        <f>VLOOKUP(Raw_data[[#This Row],[Locations]]&amp;Raw_data[[#This Row],[Looker2]],Category!A:E,5,0)</f>
        <v>Affiliate</v>
      </c>
      <c r="AE3627" s="44" t="str">
        <f>Raw_data[[#This Row],[Locations]]&amp;Raw_data[[#This Row],[Looker2]]</f>
        <v>HumblePHP</v>
      </c>
    </row>
    <row r="3628" spans="1:31">
      <c r="A3628" s="15">
        <v>45326</v>
      </c>
      <c r="B3628" s="15">
        <v>45323</v>
      </c>
      <c r="C3628" t="s">
        <v>9</v>
      </c>
      <c r="D3628">
        <v>210703</v>
      </c>
      <c r="E3628" t="s">
        <v>1212</v>
      </c>
      <c r="F3628" t="s">
        <v>453</v>
      </c>
      <c r="G3628" t="s">
        <v>1213</v>
      </c>
      <c r="H3628" t="s">
        <v>157</v>
      </c>
      <c r="I3628" t="s">
        <v>232</v>
      </c>
      <c r="J3628" t="s">
        <v>88</v>
      </c>
      <c r="K3628" t="s">
        <v>77</v>
      </c>
      <c r="L3628" t="s">
        <v>129</v>
      </c>
      <c r="M3628">
        <v>1</v>
      </c>
      <c r="N3628" s="47">
        <v>400</v>
      </c>
      <c r="O3628" s="47">
        <v>0</v>
      </c>
      <c r="P3628" s="47">
        <v>0</v>
      </c>
      <c r="Q3628" s="47">
        <v>0</v>
      </c>
      <c r="R3628" s="47">
        <v>0</v>
      </c>
      <c r="S3628" s="47">
        <v>400</v>
      </c>
      <c r="T3628" s="47">
        <v>360</v>
      </c>
      <c r="U3628" s="47">
        <v>360</v>
      </c>
      <c r="V3628" t="s">
        <v>71</v>
      </c>
      <c r="W3628" t="s">
        <v>72</v>
      </c>
      <c r="X3628"/>
      <c r="Y3628" t="s">
        <v>240</v>
      </c>
      <c r="Z3628" s="43" t="str">
        <f>Raw_data[[#This Row],[Month]]&amp;Raw_data[[#This Row],[Locations]]&amp;Raw_data[[#This Row],[Looker2]]</f>
        <v>45323HumblePHP</v>
      </c>
      <c r="AA3628" s="44" t="str">
        <f>IFERROR(VLOOKUP(Raw_data[[#This Row],[Description]],'LU Table'!$A$1:$B$50,2,0),"")</f>
        <v>PHP</v>
      </c>
      <c r="AB3628" s="44" t="str">
        <f>TRIM(MID(Raw_data[[#This Row],[Location]],LEN("Positive Recovery- ")+1,LEN(Raw_data[[#This Row],[Location]])))</f>
        <v>Humble</v>
      </c>
      <c r="AC3628" s="45">
        <f t="shared" si="57"/>
        <v>45323</v>
      </c>
      <c r="AD3628" s="44" t="str">
        <f>VLOOKUP(Raw_data[[#This Row],[Locations]]&amp;Raw_data[[#This Row],[Looker2]],Category!A:E,5,0)</f>
        <v>Affiliate</v>
      </c>
      <c r="AE3628" s="44" t="str">
        <f>Raw_data[[#This Row],[Locations]]&amp;Raw_data[[#This Row],[Looker2]]</f>
        <v>HumblePHP</v>
      </c>
    </row>
    <row r="3629" spans="1:31">
      <c r="A3629" s="15">
        <v>45326</v>
      </c>
      <c r="B3629" s="15">
        <v>45323</v>
      </c>
      <c r="C3629" t="s">
        <v>9</v>
      </c>
      <c r="D3629">
        <v>210704</v>
      </c>
      <c r="E3629" t="s">
        <v>783</v>
      </c>
      <c r="F3629" t="s">
        <v>784</v>
      </c>
      <c r="G3629" t="s">
        <v>785</v>
      </c>
      <c r="H3629" t="s">
        <v>160</v>
      </c>
      <c r="I3629" t="s">
        <v>232</v>
      </c>
      <c r="J3629" t="s">
        <v>94</v>
      </c>
      <c r="K3629" t="s">
        <v>77</v>
      </c>
      <c r="L3629" t="s">
        <v>128</v>
      </c>
      <c r="M3629">
        <v>1</v>
      </c>
      <c r="N3629" s="47">
        <v>215</v>
      </c>
      <c r="O3629" s="47">
        <v>0</v>
      </c>
      <c r="P3629" s="47">
        <v>0</v>
      </c>
      <c r="Q3629" s="47">
        <v>0</v>
      </c>
      <c r="R3629" s="47">
        <v>0</v>
      </c>
      <c r="S3629" s="47">
        <v>215</v>
      </c>
      <c r="T3629" s="47">
        <v>193.5</v>
      </c>
      <c r="U3629" s="47">
        <v>193.5</v>
      </c>
      <c r="V3629" t="s">
        <v>71</v>
      </c>
      <c r="W3629" t="s">
        <v>72</v>
      </c>
      <c r="X3629"/>
      <c r="Y3629" t="s">
        <v>240</v>
      </c>
      <c r="Z3629" s="43" t="str">
        <f>Raw_data[[#This Row],[Month]]&amp;Raw_data[[#This Row],[Locations]]&amp;Raw_data[[#This Row],[Looker2]]</f>
        <v>45323HumbleIOP</v>
      </c>
      <c r="AA3629" s="44" t="str">
        <f>IFERROR(VLOOKUP(Raw_data[[#This Row],[Description]],'LU Table'!$A$1:$B$50,2,0),"")</f>
        <v>IOP</v>
      </c>
      <c r="AB3629" s="44" t="str">
        <f>TRIM(MID(Raw_data[[#This Row],[Location]],LEN("Positive Recovery- ")+1,LEN(Raw_data[[#This Row],[Location]])))</f>
        <v>Humble</v>
      </c>
      <c r="AC3629" s="45">
        <f t="shared" si="57"/>
        <v>45323</v>
      </c>
      <c r="AD3629" s="44" t="str">
        <f>VLOOKUP(Raw_data[[#This Row],[Locations]]&amp;Raw_data[[#This Row],[Looker2]],Category!A:E,5,0)</f>
        <v>Affiliate</v>
      </c>
      <c r="AE3629" s="44" t="str">
        <f>Raw_data[[#This Row],[Locations]]&amp;Raw_data[[#This Row],[Looker2]]</f>
        <v>HumbleIOP</v>
      </c>
    </row>
    <row r="3630" spans="1:31">
      <c r="A3630" s="15">
        <v>45326</v>
      </c>
      <c r="B3630" s="15">
        <v>45323</v>
      </c>
      <c r="C3630" t="s">
        <v>9</v>
      </c>
      <c r="D3630">
        <v>210705</v>
      </c>
      <c r="E3630" t="s">
        <v>1089</v>
      </c>
      <c r="F3630" t="s">
        <v>329</v>
      </c>
      <c r="G3630" t="s">
        <v>1090</v>
      </c>
      <c r="H3630" t="s">
        <v>159</v>
      </c>
      <c r="I3630" t="s">
        <v>232</v>
      </c>
      <c r="J3630" t="s">
        <v>92</v>
      </c>
      <c r="K3630" t="s">
        <v>77</v>
      </c>
      <c r="L3630" t="s">
        <v>128</v>
      </c>
      <c r="M3630">
        <v>1</v>
      </c>
      <c r="N3630" s="47">
        <v>190</v>
      </c>
      <c r="O3630" s="47">
        <v>0</v>
      </c>
      <c r="P3630" s="47">
        <v>0</v>
      </c>
      <c r="Q3630" s="47">
        <v>0</v>
      </c>
      <c r="R3630" s="47">
        <v>0</v>
      </c>
      <c r="S3630" s="47">
        <v>190</v>
      </c>
      <c r="T3630" s="47">
        <v>171</v>
      </c>
      <c r="U3630" s="47">
        <v>171</v>
      </c>
      <c r="V3630" t="s">
        <v>71</v>
      </c>
      <c r="W3630" t="s">
        <v>72</v>
      </c>
      <c r="X3630"/>
      <c r="Y3630" t="s">
        <v>240</v>
      </c>
      <c r="Z3630" s="43" t="str">
        <f>Raw_data[[#This Row],[Month]]&amp;Raw_data[[#This Row],[Locations]]&amp;Raw_data[[#This Row],[Looker2]]</f>
        <v>45323HumbleIOP</v>
      </c>
      <c r="AA3630" s="44" t="str">
        <f>IFERROR(VLOOKUP(Raw_data[[#This Row],[Description]],'LU Table'!$A$1:$B$50,2,0),"")</f>
        <v>IOP</v>
      </c>
      <c r="AB3630" s="44" t="str">
        <f>TRIM(MID(Raw_data[[#This Row],[Location]],LEN("Positive Recovery- ")+1,LEN(Raw_data[[#This Row],[Location]])))</f>
        <v>Humble</v>
      </c>
      <c r="AC3630" s="45">
        <f t="shared" si="57"/>
        <v>45323</v>
      </c>
      <c r="AD3630" s="44" t="str">
        <f>VLOOKUP(Raw_data[[#This Row],[Locations]]&amp;Raw_data[[#This Row],[Looker2]],Category!A:E,5,0)</f>
        <v>Affiliate</v>
      </c>
      <c r="AE3630" s="44" t="str">
        <f>Raw_data[[#This Row],[Locations]]&amp;Raw_data[[#This Row],[Looker2]]</f>
        <v>HumbleIOP</v>
      </c>
    </row>
    <row r="3631" spans="1:31">
      <c r="A3631" s="15">
        <v>45326</v>
      </c>
      <c r="B3631" s="15">
        <v>45323</v>
      </c>
      <c r="C3631" t="s">
        <v>9</v>
      </c>
      <c r="D3631">
        <v>210706</v>
      </c>
      <c r="E3631" t="s">
        <v>987</v>
      </c>
      <c r="F3631" t="s">
        <v>520</v>
      </c>
      <c r="G3631" t="s">
        <v>988</v>
      </c>
      <c r="H3631" t="s">
        <v>158</v>
      </c>
      <c r="I3631" t="s">
        <v>232</v>
      </c>
      <c r="J3631" t="s">
        <v>88</v>
      </c>
      <c r="K3631" t="s">
        <v>77</v>
      </c>
      <c r="L3631" t="s">
        <v>128</v>
      </c>
      <c r="M3631">
        <v>1</v>
      </c>
      <c r="N3631" s="47">
        <v>250</v>
      </c>
      <c r="O3631" s="47">
        <v>0</v>
      </c>
      <c r="P3631" s="47">
        <v>0</v>
      </c>
      <c r="Q3631" s="47">
        <v>0</v>
      </c>
      <c r="R3631" s="47">
        <v>0</v>
      </c>
      <c r="S3631" s="47">
        <v>250</v>
      </c>
      <c r="T3631" s="47">
        <v>225</v>
      </c>
      <c r="U3631" s="47">
        <v>225</v>
      </c>
      <c r="V3631" t="s">
        <v>71</v>
      </c>
      <c r="W3631" t="s">
        <v>72</v>
      </c>
      <c r="X3631"/>
      <c r="Y3631" t="s">
        <v>240</v>
      </c>
      <c r="Z3631" s="43" t="str">
        <f>Raw_data[[#This Row],[Month]]&amp;Raw_data[[#This Row],[Locations]]&amp;Raw_data[[#This Row],[Looker2]]</f>
        <v>45323HumbleIOP</v>
      </c>
      <c r="AA3631" s="44" t="str">
        <f>IFERROR(VLOOKUP(Raw_data[[#This Row],[Description]],'LU Table'!$A$1:$B$50,2,0),"")</f>
        <v>IOP</v>
      </c>
      <c r="AB3631" s="44" t="str">
        <f>TRIM(MID(Raw_data[[#This Row],[Location]],LEN("Positive Recovery- ")+1,LEN(Raw_data[[#This Row],[Location]])))</f>
        <v>Humble</v>
      </c>
      <c r="AC3631" s="45">
        <f t="shared" si="57"/>
        <v>45323</v>
      </c>
      <c r="AD3631" s="44" t="str">
        <f>VLOOKUP(Raw_data[[#This Row],[Locations]]&amp;Raw_data[[#This Row],[Looker2]],Category!A:E,5,0)</f>
        <v>Affiliate</v>
      </c>
      <c r="AE3631" s="44" t="str">
        <f>Raw_data[[#This Row],[Locations]]&amp;Raw_data[[#This Row],[Looker2]]</f>
        <v>HumbleIOP</v>
      </c>
    </row>
    <row r="3632" spans="1:31">
      <c r="A3632" s="15">
        <v>45326</v>
      </c>
      <c r="B3632" s="15">
        <v>45323</v>
      </c>
      <c r="C3632" t="s">
        <v>9</v>
      </c>
      <c r="D3632">
        <v>210707</v>
      </c>
      <c r="E3632" t="s">
        <v>188</v>
      </c>
      <c r="F3632" t="s">
        <v>449</v>
      </c>
      <c r="G3632" t="s">
        <v>513</v>
      </c>
      <c r="H3632" t="s">
        <v>159</v>
      </c>
      <c r="I3632" t="s">
        <v>232</v>
      </c>
      <c r="J3632" t="s">
        <v>88</v>
      </c>
      <c r="K3632" t="s">
        <v>77</v>
      </c>
      <c r="L3632" t="s">
        <v>128</v>
      </c>
      <c r="M3632">
        <v>1</v>
      </c>
      <c r="N3632" s="47">
        <v>250</v>
      </c>
      <c r="O3632" s="47">
        <v>0</v>
      </c>
      <c r="P3632" s="47">
        <v>0</v>
      </c>
      <c r="Q3632" s="47">
        <v>0</v>
      </c>
      <c r="R3632" s="47">
        <v>0</v>
      </c>
      <c r="S3632" s="47">
        <v>250</v>
      </c>
      <c r="T3632" s="47">
        <v>225</v>
      </c>
      <c r="U3632" s="47">
        <v>225</v>
      </c>
      <c r="V3632" t="s">
        <v>71</v>
      </c>
      <c r="W3632" t="s">
        <v>72</v>
      </c>
      <c r="X3632"/>
      <c r="Y3632" t="s">
        <v>240</v>
      </c>
      <c r="Z3632" s="43" t="str">
        <f>Raw_data[[#This Row],[Month]]&amp;Raw_data[[#This Row],[Locations]]&amp;Raw_data[[#This Row],[Looker2]]</f>
        <v>45323HumbleIOP</v>
      </c>
      <c r="AA3632" s="44" t="str">
        <f>IFERROR(VLOOKUP(Raw_data[[#This Row],[Description]],'LU Table'!$A$1:$B$50,2,0),"")</f>
        <v>IOP</v>
      </c>
      <c r="AB3632" s="44" t="str">
        <f>TRIM(MID(Raw_data[[#This Row],[Location]],LEN("Positive Recovery- ")+1,LEN(Raw_data[[#This Row],[Location]])))</f>
        <v>Humble</v>
      </c>
      <c r="AC3632" s="45">
        <f t="shared" si="57"/>
        <v>45323</v>
      </c>
      <c r="AD3632" s="44" t="str">
        <f>VLOOKUP(Raw_data[[#This Row],[Locations]]&amp;Raw_data[[#This Row],[Looker2]],Category!A:E,5,0)</f>
        <v>Affiliate</v>
      </c>
      <c r="AE3632" s="44" t="str">
        <f>Raw_data[[#This Row],[Locations]]&amp;Raw_data[[#This Row],[Looker2]]</f>
        <v>HumbleIOP</v>
      </c>
    </row>
    <row r="3633" spans="1:31">
      <c r="A3633" s="15">
        <v>45326</v>
      </c>
      <c r="B3633" s="15">
        <v>45323</v>
      </c>
      <c r="C3633" t="s">
        <v>9</v>
      </c>
      <c r="D3633">
        <v>210708</v>
      </c>
      <c r="E3633" t="s">
        <v>1069</v>
      </c>
      <c r="F3633" t="s">
        <v>1070</v>
      </c>
      <c r="G3633" t="s">
        <v>1071</v>
      </c>
      <c r="H3633" t="s">
        <v>158</v>
      </c>
      <c r="I3633" t="s">
        <v>232</v>
      </c>
      <c r="J3633" t="s">
        <v>87</v>
      </c>
      <c r="K3633" t="s">
        <v>77</v>
      </c>
      <c r="L3633" t="s">
        <v>128</v>
      </c>
      <c r="M3633">
        <v>1</v>
      </c>
      <c r="N3633" s="47">
        <v>275</v>
      </c>
      <c r="O3633" s="47">
        <v>0</v>
      </c>
      <c r="P3633" s="47">
        <v>0</v>
      </c>
      <c r="Q3633" s="47">
        <v>0</v>
      </c>
      <c r="R3633" s="47">
        <v>0</v>
      </c>
      <c r="S3633" s="47">
        <v>275</v>
      </c>
      <c r="T3633" s="47">
        <v>247.5</v>
      </c>
      <c r="U3633" s="47">
        <v>247.5</v>
      </c>
      <c r="V3633" t="s">
        <v>71</v>
      </c>
      <c r="W3633" t="s">
        <v>72</v>
      </c>
      <c r="X3633"/>
      <c r="Y3633" t="s">
        <v>240</v>
      </c>
      <c r="Z3633" s="43" t="str">
        <f>Raw_data[[#This Row],[Month]]&amp;Raw_data[[#This Row],[Locations]]&amp;Raw_data[[#This Row],[Looker2]]</f>
        <v>45323HumbleIOP</v>
      </c>
      <c r="AA3633" s="44" t="str">
        <f>IFERROR(VLOOKUP(Raw_data[[#This Row],[Description]],'LU Table'!$A$1:$B$50,2,0),"")</f>
        <v>IOP</v>
      </c>
      <c r="AB3633" s="44" t="str">
        <f>TRIM(MID(Raw_data[[#This Row],[Location]],LEN("Positive Recovery- ")+1,LEN(Raw_data[[#This Row],[Location]])))</f>
        <v>Humble</v>
      </c>
      <c r="AC3633" s="45">
        <f t="shared" si="57"/>
        <v>45323</v>
      </c>
      <c r="AD3633" s="44" t="str">
        <f>VLOOKUP(Raw_data[[#This Row],[Locations]]&amp;Raw_data[[#This Row],[Looker2]],Category!A:E,5,0)</f>
        <v>Affiliate</v>
      </c>
      <c r="AE3633" s="44" t="str">
        <f>Raw_data[[#This Row],[Locations]]&amp;Raw_data[[#This Row],[Looker2]]</f>
        <v>HumbleIOP</v>
      </c>
    </row>
    <row r="3634" spans="1:31">
      <c r="A3634" s="15">
        <v>45326</v>
      </c>
      <c r="B3634" s="15">
        <v>45323</v>
      </c>
      <c r="C3634" t="s">
        <v>9</v>
      </c>
      <c r="D3634">
        <v>210709</v>
      </c>
      <c r="E3634" t="s">
        <v>872</v>
      </c>
      <c r="F3634" t="s">
        <v>873</v>
      </c>
      <c r="G3634" t="s">
        <v>276</v>
      </c>
      <c r="H3634" t="s">
        <v>159</v>
      </c>
      <c r="I3634" t="s">
        <v>232</v>
      </c>
      <c r="J3634" t="s">
        <v>88</v>
      </c>
      <c r="K3634" t="s">
        <v>77</v>
      </c>
      <c r="L3634" t="s">
        <v>128</v>
      </c>
      <c r="M3634">
        <v>1</v>
      </c>
      <c r="N3634" s="47">
        <v>250</v>
      </c>
      <c r="O3634" s="47">
        <v>0</v>
      </c>
      <c r="P3634" s="47">
        <v>0</v>
      </c>
      <c r="Q3634" s="47">
        <v>0</v>
      </c>
      <c r="R3634" s="47">
        <v>0</v>
      </c>
      <c r="S3634" s="47">
        <v>250</v>
      </c>
      <c r="T3634" s="47">
        <v>225</v>
      </c>
      <c r="U3634" s="47">
        <v>225</v>
      </c>
      <c r="V3634" t="s">
        <v>71</v>
      </c>
      <c r="W3634" t="s">
        <v>72</v>
      </c>
      <c r="X3634"/>
      <c r="Y3634" t="s">
        <v>240</v>
      </c>
      <c r="Z3634" s="43" t="str">
        <f>Raw_data[[#This Row],[Month]]&amp;Raw_data[[#This Row],[Locations]]&amp;Raw_data[[#This Row],[Looker2]]</f>
        <v>45323HumbleIOP</v>
      </c>
      <c r="AA3634" s="44" t="str">
        <f>IFERROR(VLOOKUP(Raw_data[[#This Row],[Description]],'LU Table'!$A$1:$B$50,2,0),"")</f>
        <v>IOP</v>
      </c>
      <c r="AB3634" s="44" t="str">
        <f>TRIM(MID(Raw_data[[#This Row],[Location]],LEN("Positive Recovery- ")+1,LEN(Raw_data[[#This Row],[Location]])))</f>
        <v>Humble</v>
      </c>
      <c r="AC3634" s="45">
        <f t="shared" si="57"/>
        <v>45323</v>
      </c>
      <c r="AD3634" s="44" t="str">
        <f>VLOOKUP(Raw_data[[#This Row],[Locations]]&amp;Raw_data[[#This Row],[Looker2]],Category!A:E,5,0)</f>
        <v>Affiliate</v>
      </c>
      <c r="AE3634" s="44" t="str">
        <f>Raw_data[[#This Row],[Locations]]&amp;Raw_data[[#This Row],[Looker2]]</f>
        <v>HumbleIOP</v>
      </c>
    </row>
    <row r="3635" spans="1:31">
      <c r="A3635" s="15">
        <v>45326</v>
      </c>
      <c r="B3635" s="15">
        <v>45323</v>
      </c>
      <c r="C3635" t="s">
        <v>9</v>
      </c>
      <c r="D3635">
        <v>210710</v>
      </c>
      <c r="E3635" t="s">
        <v>824</v>
      </c>
      <c r="F3635" t="s">
        <v>539</v>
      </c>
      <c r="G3635" t="s">
        <v>825</v>
      </c>
      <c r="H3635" t="s">
        <v>158</v>
      </c>
      <c r="I3635" t="s">
        <v>232</v>
      </c>
      <c r="J3635" t="s">
        <v>88</v>
      </c>
      <c r="K3635" t="s">
        <v>77</v>
      </c>
      <c r="L3635" t="s">
        <v>128</v>
      </c>
      <c r="M3635">
        <v>1</v>
      </c>
      <c r="N3635" s="47">
        <v>250</v>
      </c>
      <c r="O3635" s="47">
        <v>0</v>
      </c>
      <c r="P3635" s="47">
        <v>0</v>
      </c>
      <c r="Q3635" s="47">
        <v>0</v>
      </c>
      <c r="R3635" s="47">
        <v>0</v>
      </c>
      <c r="S3635" s="47">
        <v>250</v>
      </c>
      <c r="T3635" s="47">
        <v>225</v>
      </c>
      <c r="U3635" s="47">
        <v>225</v>
      </c>
      <c r="V3635" t="s">
        <v>71</v>
      </c>
      <c r="W3635" t="s">
        <v>72</v>
      </c>
      <c r="X3635"/>
      <c r="Y3635" t="s">
        <v>240</v>
      </c>
      <c r="Z3635" s="43" t="str">
        <f>Raw_data[[#This Row],[Month]]&amp;Raw_data[[#This Row],[Locations]]&amp;Raw_data[[#This Row],[Looker2]]</f>
        <v>45323HumbleIOP</v>
      </c>
      <c r="AA3635" s="44" t="str">
        <f>IFERROR(VLOOKUP(Raw_data[[#This Row],[Description]],'LU Table'!$A$1:$B$50,2,0),"")</f>
        <v>IOP</v>
      </c>
      <c r="AB3635" s="44" t="str">
        <f>TRIM(MID(Raw_data[[#This Row],[Location]],LEN("Positive Recovery- ")+1,LEN(Raw_data[[#This Row],[Location]])))</f>
        <v>Humble</v>
      </c>
      <c r="AC3635" s="45">
        <f t="shared" si="57"/>
        <v>45323</v>
      </c>
      <c r="AD3635" s="44" t="str">
        <f>VLOOKUP(Raw_data[[#This Row],[Locations]]&amp;Raw_data[[#This Row],[Looker2]],Category!A:E,5,0)</f>
        <v>Affiliate</v>
      </c>
      <c r="AE3635" s="44" t="str">
        <f>Raw_data[[#This Row],[Locations]]&amp;Raw_data[[#This Row],[Looker2]]</f>
        <v>HumbleIOP</v>
      </c>
    </row>
    <row r="3636" spans="1:31">
      <c r="A3636" s="15">
        <v>45326</v>
      </c>
      <c r="B3636" s="15">
        <v>45323</v>
      </c>
      <c r="C3636" t="s">
        <v>9</v>
      </c>
      <c r="D3636">
        <v>210711</v>
      </c>
      <c r="E3636" t="s">
        <v>884</v>
      </c>
      <c r="F3636" t="s">
        <v>324</v>
      </c>
      <c r="G3636" t="s">
        <v>643</v>
      </c>
      <c r="H3636" t="s">
        <v>158</v>
      </c>
      <c r="I3636" t="s">
        <v>232</v>
      </c>
      <c r="J3636" t="s">
        <v>87</v>
      </c>
      <c r="K3636" t="s">
        <v>77</v>
      </c>
      <c r="L3636" t="s">
        <v>128</v>
      </c>
      <c r="M3636">
        <v>1</v>
      </c>
      <c r="N3636" s="47">
        <v>275</v>
      </c>
      <c r="O3636" s="47">
        <v>0</v>
      </c>
      <c r="P3636" s="47">
        <v>0</v>
      </c>
      <c r="Q3636" s="47">
        <v>0</v>
      </c>
      <c r="R3636" s="47">
        <v>0</v>
      </c>
      <c r="S3636" s="47">
        <v>275</v>
      </c>
      <c r="T3636" s="47">
        <v>247.5</v>
      </c>
      <c r="U3636" s="47">
        <v>247.5</v>
      </c>
      <c r="V3636" t="s">
        <v>71</v>
      </c>
      <c r="W3636" t="s">
        <v>72</v>
      </c>
      <c r="X3636"/>
      <c r="Y3636" t="s">
        <v>240</v>
      </c>
      <c r="Z3636" s="43" t="str">
        <f>Raw_data[[#This Row],[Month]]&amp;Raw_data[[#This Row],[Locations]]&amp;Raw_data[[#This Row],[Looker2]]</f>
        <v>45323HumbleIOP</v>
      </c>
      <c r="AA3636" s="44" t="str">
        <f>IFERROR(VLOOKUP(Raw_data[[#This Row],[Description]],'LU Table'!$A$1:$B$50,2,0),"")</f>
        <v>IOP</v>
      </c>
      <c r="AB3636" s="44" t="str">
        <f>TRIM(MID(Raw_data[[#This Row],[Location]],LEN("Positive Recovery- ")+1,LEN(Raw_data[[#This Row],[Location]])))</f>
        <v>Humble</v>
      </c>
      <c r="AC3636" s="45">
        <f t="shared" si="57"/>
        <v>45323</v>
      </c>
      <c r="AD3636" s="44" t="str">
        <f>VLOOKUP(Raw_data[[#This Row],[Locations]]&amp;Raw_data[[#This Row],[Looker2]],Category!A:E,5,0)</f>
        <v>Affiliate</v>
      </c>
      <c r="AE3636" s="44" t="str">
        <f>Raw_data[[#This Row],[Locations]]&amp;Raw_data[[#This Row],[Looker2]]</f>
        <v>HumbleIOP</v>
      </c>
    </row>
    <row r="3637" spans="1:31">
      <c r="A3637" s="15">
        <v>45326</v>
      </c>
      <c r="B3637" s="15">
        <v>45323</v>
      </c>
      <c r="C3637" t="s">
        <v>9</v>
      </c>
      <c r="D3637">
        <v>210712</v>
      </c>
      <c r="E3637" t="s">
        <v>837</v>
      </c>
      <c r="F3637" t="s">
        <v>307</v>
      </c>
      <c r="G3637" t="s">
        <v>838</v>
      </c>
      <c r="H3637" t="s">
        <v>158</v>
      </c>
      <c r="I3637" t="s">
        <v>232</v>
      </c>
      <c r="J3637" t="s">
        <v>87</v>
      </c>
      <c r="K3637" t="s">
        <v>107</v>
      </c>
      <c r="L3637" t="s">
        <v>128</v>
      </c>
      <c r="M3637">
        <v>1</v>
      </c>
      <c r="N3637" s="47">
        <v>275</v>
      </c>
      <c r="O3637" s="47">
        <v>0</v>
      </c>
      <c r="P3637" s="47">
        <v>0</v>
      </c>
      <c r="Q3637" s="47">
        <v>0</v>
      </c>
      <c r="R3637" s="47">
        <v>0</v>
      </c>
      <c r="S3637" s="47">
        <v>275</v>
      </c>
      <c r="T3637" s="47">
        <v>247.5</v>
      </c>
      <c r="U3637" s="47">
        <v>247.5</v>
      </c>
      <c r="V3637" t="s">
        <v>71</v>
      </c>
      <c r="W3637" t="s">
        <v>72</v>
      </c>
      <c r="X3637"/>
      <c r="Y3637" t="s">
        <v>240</v>
      </c>
      <c r="Z3637" s="43" t="str">
        <f>Raw_data[[#This Row],[Month]]&amp;Raw_data[[#This Row],[Locations]]&amp;Raw_data[[#This Row],[Looker2]]</f>
        <v>45323Dallas Ft WorthIOP</v>
      </c>
      <c r="AA3637" s="44" t="str">
        <f>IFERROR(VLOOKUP(Raw_data[[#This Row],[Description]],'LU Table'!$A$1:$B$50,2,0),"")</f>
        <v>IOP</v>
      </c>
      <c r="AB3637" s="44" t="str">
        <f>TRIM(MID(Raw_data[[#This Row],[Location]],LEN("Positive Recovery- ")+1,LEN(Raw_data[[#This Row],[Location]])))</f>
        <v>Dallas Ft Worth</v>
      </c>
      <c r="AC3637" s="45">
        <f t="shared" si="57"/>
        <v>45323</v>
      </c>
      <c r="AD3637" s="44" t="str">
        <f>VLOOKUP(Raw_data[[#This Row],[Locations]]&amp;Raw_data[[#This Row],[Looker2]],Category!A:E,5,0)</f>
        <v>Company Owned</v>
      </c>
      <c r="AE3637" s="44" t="str">
        <f>Raw_data[[#This Row],[Locations]]&amp;Raw_data[[#This Row],[Looker2]]</f>
        <v>Dallas Ft WorthIOP</v>
      </c>
    </row>
    <row r="3638" spans="1:31">
      <c r="A3638" s="15">
        <v>45326</v>
      </c>
      <c r="B3638" s="15">
        <v>45323</v>
      </c>
      <c r="C3638" t="s">
        <v>9</v>
      </c>
      <c r="D3638">
        <v>210713</v>
      </c>
      <c r="E3638" t="s">
        <v>1205</v>
      </c>
      <c r="F3638" t="s">
        <v>1206</v>
      </c>
      <c r="G3638" t="s">
        <v>1207</v>
      </c>
      <c r="H3638" t="s">
        <v>158</v>
      </c>
      <c r="I3638" t="s">
        <v>232</v>
      </c>
      <c r="J3638" t="s">
        <v>88</v>
      </c>
      <c r="K3638" t="s">
        <v>107</v>
      </c>
      <c r="L3638" t="s">
        <v>128</v>
      </c>
      <c r="M3638">
        <v>1</v>
      </c>
      <c r="N3638" s="47">
        <v>250</v>
      </c>
      <c r="O3638" s="47">
        <v>0</v>
      </c>
      <c r="P3638" s="47">
        <v>0</v>
      </c>
      <c r="Q3638" s="47">
        <v>0</v>
      </c>
      <c r="R3638" s="47">
        <v>0</v>
      </c>
      <c r="S3638" s="47">
        <v>250</v>
      </c>
      <c r="T3638" s="47">
        <v>225</v>
      </c>
      <c r="U3638" s="47">
        <v>225</v>
      </c>
      <c r="V3638" t="s">
        <v>71</v>
      </c>
      <c r="W3638" t="s">
        <v>72</v>
      </c>
      <c r="X3638"/>
      <c r="Y3638" t="s">
        <v>240</v>
      </c>
      <c r="Z3638" s="43" t="str">
        <f>Raw_data[[#This Row],[Month]]&amp;Raw_data[[#This Row],[Locations]]&amp;Raw_data[[#This Row],[Looker2]]</f>
        <v>45323Dallas Ft WorthIOP</v>
      </c>
      <c r="AA3638" s="44" t="str">
        <f>IFERROR(VLOOKUP(Raw_data[[#This Row],[Description]],'LU Table'!$A$1:$B$50,2,0),"")</f>
        <v>IOP</v>
      </c>
      <c r="AB3638" s="44" t="str">
        <f>TRIM(MID(Raw_data[[#This Row],[Location]],LEN("Positive Recovery- ")+1,LEN(Raw_data[[#This Row],[Location]])))</f>
        <v>Dallas Ft Worth</v>
      </c>
      <c r="AC3638" s="45">
        <f t="shared" si="57"/>
        <v>45323</v>
      </c>
      <c r="AD3638" s="44" t="str">
        <f>VLOOKUP(Raw_data[[#This Row],[Locations]]&amp;Raw_data[[#This Row],[Looker2]],Category!A:E,5,0)</f>
        <v>Company Owned</v>
      </c>
      <c r="AE3638" s="44" t="str">
        <f>Raw_data[[#This Row],[Locations]]&amp;Raw_data[[#This Row],[Looker2]]</f>
        <v>Dallas Ft WorthIOP</v>
      </c>
    </row>
    <row r="3639" spans="1:31">
      <c r="A3639" s="15">
        <v>45326</v>
      </c>
      <c r="B3639" s="15">
        <v>45323</v>
      </c>
      <c r="C3639" t="s">
        <v>9</v>
      </c>
      <c r="D3639">
        <v>210714</v>
      </c>
      <c r="E3639" t="s">
        <v>828</v>
      </c>
      <c r="F3639" t="s">
        <v>385</v>
      </c>
      <c r="G3639" t="s">
        <v>541</v>
      </c>
      <c r="H3639" t="s">
        <v>158</v>
      </c>
      <c r="I3639" t="s">
        <v>232</v>
      </c>
      <c r="J3639" t="s">
        <v>87</v>
      </c>
      <c r="K3639" t="s">
        <v>107</v>
      </c>
      <c r="L3639" t="s">
        <v>128</v>
      </c>
      <c r="M3639">
        <v>1</v>
      </c>
      <c r="N3639" s="47">
        <v>275</v>
      </c>
      <c r="O3639" s="47">
        <v>0</v>
      </c>
      <c r="P3639" s="47">
        <v>0</v>
      </c>
      <c r="Q3639" s="47">
        <v>0</v>
      </c>
      <c r="R3639" s="47">
        <v>0</v>
      </c>
      <c r="S3639" s="47">
        <v>275</v>
      </c>
      <c r="T3639" s="47">
        <v>247.5</v>
      </c>
      <c r="U3639" s="47">
        <v>247.5</v>
      </c>
      <c r="V3639" t="s">
        <v>71</v>
      </c>
      <c r="W3639" t="s">
        <v>72</v>
      </c>
      <c r="X3639"/>
      <c r="Y3639" t="s">
        <v>240</v>
      </c>
      <c r="Z3639" s="43" t="str">
        <f>Raw_data[[#This Row],[Month]]&amp;Raw_data[[#This Row],[Locations]]&amp;Raw_data[[#This Row],[Looker2]]</f>
        <v>45323Dallas Ft WorthIOP</v>
      </c>
      <c r="AA3639" s="44" t="str">
        <f>IFERROR(VLOOKUP(Raw_data[[#This Row],[Description]],'LU Table'!$A$1:$B$50,2,0),"")</f>
        <v>IOP</v>
      </c>
      <c r="AB3639" s="44" t="str">
        <f>TRIM(MID(Raw_data[[#This Row],[Location]],LEN("Positive Recovery- ")+1,LEN(Raw_data[[#This Row],[Location]])))</f>
        <v>Dallas Ft Worth</v>
      </c>
      <c r="AC3639" s="45">
        <f t="shared" si="57"/>
        <v>45323</v>
      </c>
      <c r="AD3639" s="44" t="str">
        <f>VLOOKUP(Raw_data[[#This Row],[Locations]]&amp;Raw_data[[#This Row],[Looker2]],Category!A:E,5,0)</f>
        <v>Company Owned</v>
      </c>
      <c r="AE3639" s="44" t="str">
        <f>Raw_data[[#This Row],[Locations]]&amp;Raw_data[[#This Row],[Looker2]]</f>
        <v>Dallas Ft WorthIOP</v>
      </c>
    </row>
    <row r="3640" spans="1:31">
      <c r="A3640" s="15">
        <v>45326</v>
      </c>
      <c r="B3640" s="15">
        <v>45323</v>
      </c>
      <c r="C3640" t="s">
        <v>9</v>
      </c>
      <c r="D3640">
        <v>210715</v>
      </c>
      <c r="E3640" t="s">
        <v>649</v>
      </c>
      <c r="F3640" t="s">
        <v>468</v>
      </c>
      <c r="G3640" t="s">
        <v>298</v>
      </c>
      <c r="H3640" t="s">
        <v>158</v>
      </c>
      <c r="I3640" t="s">
        <v>232</v>
      </c>
      <c r="J3640" t="s">
        <v>88</v>
      </c>
      <c r="K3640" t="s">
        <v>107</v>
      </c>
      <c r="L3640" t="s">
        <v>128</v>
      </c>
      <c r="M3640">
        <v>1</v>
      </c>
      <c r="N3640" s="47">
        <v>250</v>
      </c>
      <c r="O3640" s="47">
        <v>0</v>
      </c>
      <c r="P3640" s="47">
        <v>0</v>
      </c>
      <c r="Q3640" s="47">
        <v>0</v>
      </c>
      <c r="R3640" s="47">
        <v>0</v>
      </c>
      <c r="S3640" s="47">
        <v>250</v>
      </c>
      <c r="T3640" s="47">
        <v>225</v>
      </c>
      <c r="U3640" s="47">
        <v>225</v>
      </c>
      <c r="V3640" t="s">
        <v>71</v>
      </c>
      <c r="W3640" t="s">
        <v>72</v>
      </c>
      <c r="X3640"/>
      <c r="Y3640" t="s">
        <v>240</v>
      </c>
      <c r="Z3640" s="43" t="str">
        <f>Raw_data[[#This Row],[Month]]&amp;Raw_data[[#This Row],[Locations]]&amp;Raw_data[[#This Row],[Looker2]]</f>
        <v>45323Dallas Ft WorthIOP</v>
      </c>
      <c r="AA3640" s="44" t="str">
        <f>IFERROR(VLOOKUP(Raw_data[[#This Row],[Description]],'LU Table'!$A$1:$B$50,2,0),"")</f>
        <v>IOP</v>
      </c>
      <c r="AB3640" s="44" t="str">
        <f>TRIM(MID(Raw_data[[#This Row],[Location]],LEN("Positive Recovery- ")+1,LEN(Raw_data[[#This Row],[Location]])))</f>
        <v>Dallas Ft Worth</v>
      </c>
      <c r="AC3640" s="45">
        <f t="shared" si="57"/>
        <v>45323</v>
      </c>
      <c r="AD3640" s="44" t="str">
        <f>VLOOKUP(Raw_data[[#This Row],[Locations]]&amp;Raw_data[[#This Row],[Looker2]],Category!A:E,5,0)</f>
        <v>Company Owned</v>
      </c>
      <c r="AE3640" s="44" t="str">
        <f>Raw_data[[#This Row],[Locations]]&amp;Raw_data[[#This Row],[Looker2]]</f>
        <v>Dallas Ft WorthIOP</v>
      </c>
    </row>
    <row r="3641" spans="1:31">
      <c r="A3641" s="15">
        <v>45326</v>
      </c>
      <c r="B3641" s="15">
        <v>45323</v>
      </c>
      <c r="C3641" t="s">
        <v>9</v>
      </c>
      <c r="D3641">
        <v>210716</v>
      </c>
      <c r="E3641" t="s">
        <v>743</v>
      </c>
      <c r="F3641" t="s">
        <v>624</v>
      </c>
      <c r="G3641" t="s">
        <v>546</v>
      </c>
      <c r="H3641" t="s">
        <v>160</v>
      </c>
      <c r="I3641" t="s">
        <v>232</v>
      </c>
      <c r="J3641" t="s">
        <v>96</v>
      </c>
      <c r="K3641" t="s">
        <v>107</v>
      </c>
      <c r="L3641" t="s">
        <v>128</v>
      </c>
      <c r="M3641">
        <v>1</v>
      </c>
      <c r="N3641" s="47">
        <v>169</v>
      </c>
      <c r="O3641" s="47">
        <v>0</v>
      </c>
      <c r="P3641" s="47">
        <v>0</v>
      </c>
      <c r="Q3641" s="47">
        <v>0</v>
      </c>
      <c r="R3641" s="47">
        <v>0</v>
      </c>
      <c r="S3641" s="47">
        <v>169</v>
      </c>
      <c r="T3641" s="47">
        <v>152.1</v>
      </c>
      <c r="U3641" s="47">
        <v>152.1</v>
      </c>
      <c r="V3641" t="s">
        <v>71</v>
      </c>
      <c r="W3641" t="s">
        <v>72</v>
      </c>
      <c r="X3641"/>
      <c r="Y3641" t="s">
        <v>240</v>
      </c>
      <c r="Z3641" s="43" t="str">
        <f>Raw_data[[#This Row],[Month]]&amp;Raw_data[[#This Row],[Locations]]&amp;Raw_data[[#This Row],[Looker2]]</f>
        <v>45323Dallas Ft WorthIOP</v>
      </c>
      <c r="AA3641" s="44" t="str">
        <f>IFERROR(VLOOKUP(Raw_data[[#This Row],[Description]],'LU Table'!$A$1:$B$50,2,0),"")</f>
        <v>IOP</v>
      </c>
      <c r="AB3641" s="44" t="str">
        <f>TRIM(MID(Raw_data[[#This Row],[Location]],LEN("Positive Recovery- ")+1,LEN(Raw_data[[#This Row],[Location]])))</f>
        <v>Dallas Ft Worth</v>
      </c>
      <c r="AC3641" s="45">
        <f t="shared" si="57"/>
        <v>45323</v>
      </c>
      <c r="AD3641" s="44" t="str">
        <f>VLOOKUP(Raw_data[[#This Row],[Locations]]&amp;Raw_data[[#This Row],[Looker2]],Category!A:E,5,0)</f>
        <v>Company Owned</v>
      </c>
      <c r="AE3641" s="44" t="str">
        <f>Raw_data[[#This Row],[Locations]]&amp;Raw_data[[#This Row],[Looker2]]</f>
        <v>Dallas Ft WorthIOP</v>
      </c>
    </row>
    <row r="3642" spans="1:31">
      <c r="A3642" s="15">
        <v>45326</v>
      </c>
      <c r="B3642" s="15">
        <v>45323</v>
      </c>
      <c r="C3642" t="s">
        <v>9</v>
      </c>
      <c r="D3642">
        <v>210717</v>
      </c>
      <c r="E3642" t="s">
        <v>734</v>
      </c>
      <c r="F3642" t="s">
        <v>566</v>
      </c>
      <c r="G3642" t="s">
        <v>393</v>
      </c>
      <c r="H3642" t="s">
        <v>158</v>
      </c>
      <c r="I3642" t="s">
        <v>232</v>
      </c>
      <c r="J3642" t="s">
        <v>88</v>
      </c>
      <c r="K3642" t="s">
        <v>107</v>
      </c>
      <c r="L3642" t="s">
        <v>128</v>
      </c>
      <c r="M3642">
        <v>1</v>
      </c>
      <c r="N3642" s="47">
        <v>250</v>
      </c>
      <c r="O3642" s="47">
        <v>0</v>
      </c>
      <c r="P3642" s="47">
        <v>0</v>
      </c>
      <c r="Q3642" s="47">
        <v>0</v>
      </c>
      <c r="R3642" s="47">
        <v>0</v>
      </c>
      <c r="S3642" s="47">
        <v>250</v>
      </c>
      <c r="T3642" s="47">
        <v>225</v>
      </c>
      <c r="U3642" s="47">
        <v>225</v>
      </c>
      <c r="V3642" t="s">
        <v>71</v>
      </c>
      <c r="W3642" t="s">
        <v>72</v>
      </c>
      <c r="X3642"/>
      <c r="Y3642" t="s">
        <v>240</v>
      </c>
      <c r="Z3642" s="43" t="str">
        <f>Raw_data[[#This Row],[Month]]&amp;Raw_data[[#This Row],[Locations]]&amp;Raw_data[[#This Row],[Looker2]]</f>
        <v>45323Dallas Ft WorthIOP</v>
      </c>
      <c r="AA3642" s="44" t="str">
        <f>IFERROR(VLOOKUP(Raw_data[[#This Row],[Description]],'LU Table'!$A$1:$B$50,2,0),"")</f>
        <v>IOP</v>
      </c>
      <c r="AB3642" s="44" t="str">
        <f>TRIM(MID(Raw_data[[#This Row],[Location]],LEN("Positive Recovery- ")+1,LEN(Raw_data[[#This Row],[Location]])))</f>
        <v>Dallas Ft Worth</v>
      </c>
      <c r="AC3642" s="45">
        <f t="shared" si="57"/>
        <v>45323</v>
      </c>
      <c r="AD3642" s="44" t="str">
        <f>VLOOKUP(Raw_data[[#This Row],[Locations]]&amp;Raw_data[[#This Row],[Looker2]],Category!A:E,5,0)</f>
        <v>Company Owned</v>
      </c>
      <c r="AE3642" s="44" t="str">
        <f>Raw_data[[#This Row],[Locations]]&amp;Raw_data[[#This Row],[Looker2]]</f>
        <v>Dallas Ft WorthIOP</v>
      </c>
    </row>
    <row r="3643" spans="1:31">
      <c r="A3643" s="15">
        <v>45326</v>
      </c>
      <c r="B3643" s="15">
        <v>45323</v>
      </c>
      <c r="C3643" t="s">
        <v>9</v>
      </c>
      <c r="D3643">
        <v>210718</v>
      </c>
      <c r="E3643" t="s">
        <v>778</v>
      </c>
      <c r="F3643" t="s">
        <v>779</v>
      </c>
      <c r="G3643" t="s">
        <v>780</v>
      </c>
      <c r="H3643" t="s">
        <v>159</v>
      </c>
      <c r="I3643" t="s">
        <v>232</v>
      </c>
      <c r="J3643" t="s">
        <v>87</v>
      </c>
      <c r="K3643" t="s">
        <v>107</v>
      </c>
      <c r="L3643" t="s">
        <v>128</v>
      </c>
      <c r="M3643">
        <v>1</v>
      </c>
      <c r="N3643" s="47">
        <v>275</v>
      </c>
      <c r="O3643" s="47">
        <v>0</v>
      </c>
      <c r="P3643" s="47">
        <v>0</v>
      </c>
      <c r="Q3643" s="47">
        <v>0</v>
      </c>
      <c r="R3643" s="47">
        <v>0</v>
      </c>
      <c r="S3643" s="47">
        <v>275</v>
      </c>
      <c r="T3643" s="47">
        <v>247.5</v>
      </c>
      <c r="U3643" s="47">
        <v>247.5</v>
      </c>
      <c r="V3643" t="s">
        <v>71</v>
      </c>
      <c r="W3643" t="s">
        <v>72</v>
      </c>
      <c r="X3643"/>
      <c r="Y3643" t="s">
        <v>240</v>
      </c>
      <c r="Z3643" s="43" t="str">
        <f>Raw_data[[#This Row],[Month]]&amp;Raw_data[[#This Row],[Locations]]&amp;Raw_data[[#This Row],[Looker2]]</f>
        <v>45323Dallas Ft WorthIOP</v>
      </c>
      <c r="AA3643" s="44" t="str">
        <f>IFERROR(VLOOKUP(Raw_data[[#This Row],[Description]],'LU Table'!$A$1:$B$50,2,0),"")</f>
        <v>IOP</v>
      </c>
      <c r="AB3643" s="44" t="str">
        <f>TRIM(MID(Raw_data[[#This Row],[Location]],LEN("Positive Recovery- ")+1,LEN(Raw_data[[#This Row],[Location]])))</f>
        <v>Dallas Ft Worth</v>
      </c>
      <c r="AC3643" s="45">
        <f t="shared" si="57"/>
        <v>45323</v>
      </c>
      <c r="AD3643" s="44" t="str">
        <f>VLOOKUP(Raw_data[[#This Row],[Locations]]&amp;Raw_data[[#This Row],[Looker2]],Category!A:E,5,0)</f>
        <v>Company Owned</v>
      </c>
      <c r="AE3643" s="44" t="str">
        <f>Raw_data[[#This Row],[Locations]]&amp;Raw_data[[#This Row],[Looker2]]</f>
        <v>Dallas Ft WorthIOP</v>
      </c>
    </row>
    <row r="3644" spans="1:31">
      <c r="A3644" s="15">
        <v>45326</v>
      </c>
      <c r="B3644" s="15">
        <v>45323</v>
      </c>
      <c r="C3644" t="s">
        <v>9</v>
      </c>
      <c r="D3644">
        <v>210719</v>
      </c>
      <c r="E3644" t="s">
        <v>893</v>
      </c>
      <c r="F3644" t="s">
        <v>219</v>
      </c>
      <c r="G3644" t="s">
        <v>470</v>
      </c>
      <c r="H3644" t="s">
        <v>158</v>
      </c>
      <c r="I3644" t="s">
        <v>232</v>
      </c>
      <c r="J3644" t="s">
        <v>88</v>
      </c>
      <c r="K3644" t="s">
        <v>107</v>
      </c>
      <c r="L3644" t="s">
        <v>128</v>
      </c>
      <c r="M3644">
        <v>1</v>
      </c>
      <c r="N3644" s="47">
        <v>250</v>
      </c>
      <c r="O3644" s="47">
        <v>0</v>
      </c>
      <c r="P3644" s="47">
        <v>0</v>
      </c>
      <c r="Q3644" s="47">
        <v>0</v>
      </c>
      <c r="R3644" s="47">
        <v>0</v>
      </c>
      <c r="S3644" s="47">
        <v>250</v>
      </c>
      <c r="T3644" s="47">
        <v>225</v>
      </c>
      <c r="U3644" s="47">
        <v>225</v>
      </c>
      <c r="V3644" t="s">
        <v>71</v>
      </c>
      <c r="W3644" t="s">
        <v>72</v>
      </c>
      <c r="X3644"/>
      <c r="Y3644" t="s">
        <v>240</v>
      </c>
      <c r="Z3644" s="43" t="str">
        <f>Raw_data[[#This Row],[Month]]&amp;Raw_data[[#This Row],[Locations]]&amp;Raw_data[[#This Row],[Looker2]]</f>
        <v>45323Dallas Ft WorthIOP</v>
      </c>
      <c r="AA3644" s="44" t="str">
        <f>IFERROR(VLOOKUP(Raw_data[[#This Row],[Description]],'LU Table'!$A$1:$B$50,2,0),"")</f>
        <v>IOP</v>
      </c>
      <c r="AB3644" s="44" t="str">
        <f>TRIM(MID(Raw_data[[#This Row],[Location]],LEN("Positive Recovery- ")+1,LEN(Raw_data[[#This Row],[Location]])))</f>
        <v>Dallas Ft Worth</v>
      </c>
      <c r="AC3644" s="45">
        <f t="shared" si="57"/>
        <v>45323</v>
      </c>
      <c r="AD3644" s="44" t="str">
        <f>VLOOKUP(Raw_data[[#This Row],[Locations]]&amp;Raw_data[[#This Row],[Looker2]],Category!A:E,5,0)</f>
        <v>Company Owned</v>
      </c>
      <c r="AE3644" s="44" t="str">
        <f>Raw_data[[#This Row],[Locations]]&amp;Raw_data[[#This Row],[Looker2]]</f>
        <v>Dallas Ft WorthIOP</v>
      </c>
    </row>
    <row r="3645" spans="1:31">
      <c r="A3645" s="15">
        <v>45326</v>
      </c>
      <c r="B3645" s="15">
        <v>45323</v>
      </c>
      <c r="C3645" t="s">
        <v>9</v>
      </c>
      <c r="D3645">
        <v>210720</v>
      </c>
      <c r="E3645" t="s">
        <v>786</v>
      </c>
      <c r="F3645" t="s">
        <v>37</v>
      </c>
      <c r="G3645" t="s">
        <v>353</v>
      </c>
      <c r="H3645" t="s">
        <v>158</v>
      </c>
      <c r="I3645" t="s">
        <v>232</v>
      </c>
      <c r="J3645" t="s">
        <v>87</v>
      </c>
      <c r="K3645" t="s">
        <v>107</v>
      </c>
      <c r="L3645" t="s">
        <v>128</v>
      </c>
      <c r="M3645">
        <v>1</v>
      </c>
      <c r="N3645" s="47">
        <v>275</v>
      </c>
      <c r="O3645" s="47">
        <v>0</v>
      </c>
      <c r="P3645" s="47">
        <v>0</v>
      </c>
      <c r="Q3645" s="47">
        <v>0</v>
      </c>
      <c r="R3645" s="47">
        <v>0</v>
      </c>
      <c r="S3645" s="47">
        <v>275</v>
      </c>
      <c r="T3645" s="47">
        <v>247.5</v>
      </c>
      <c r="U3645" s="47">
        <v>247.5</v>
      </c>
      <c r="V3645" t="s">
        <v>71</v>
      </c>
      <c r="W3645" t="s">
        <v>72</v>
      </c>
      <c r="X3645"/>
      <c r="Y3645" t="s">
        <v>240</v>
      </c>
      <c r="Z3645" s="43" t="str">
        <f>Raw_data[[#This Row],[Month]]&amp;Raw_data[[#This Row],[Locations]]&amp;Raw_data[[#This Row],[Looker2]]</f>
        <v>45323Dallas Ft WorthIOP</v>
      </c>
      <c r="AA3645" s="44" t="str">
        <f>IFERROR(VLOOKUP(Raw_data[[#This Row],[Description]],'LU Table'!$A$1:$B$50,2,0),"")</f>
        <v>IOP</v>
      </c>
      <c r="AB3645" s="44" t="str">
        <f>TRIM(MID(Raw_data[[#This Row],[Location]],LEN("Positive Recovery- ")+1,LEN(Raw_data[[#This Row],[Location]])))</f>
        <v>Dallas Ft Worth</v>
      </c>
      <c r="AC3645" s="45">
        <f t="shared" si="57"/>
        <v>45323</v>
      </c>
      <c r="AD3645" s="44" t="str">
        <f>VLOOKUP(Raw_data[[#This Row],[Locations]]&amp;Raw_data[[#This Row],[Looker2]],Category!A:E,5,0)</f>
        <v>Company Owned</v>
      </c>
      <c r="AE3645" s="44" t="str">
        <f>Raw_data[[#This Row],[Locations]]&amp;Raw_data[[#This Row],[Looker2]]</f>
        <v>Dallas Ft WorthIOP</v>
      </c>
    </row>
    <row r="3646" spans="1:31">
      <c r="A3646" s="15">
        <v>45326</v>
      </c>
      <c r="B3646" s="15">
        <v>45323</v>
      </c>
      <c r="C3646" t="s">
        <v>9</v>
      </c>
      <c r="D3646">
        <v>210721</v>
      </c>
      <c r="E3646" t="s">
        <v>1257</v>
      </c>
      <c r="F3646" t="s">
        <v>509</v>
      </c>
      <c r="G3646" t="s">
        <v>268</v>
      </c>
      <c r="H3646" t="s">
        <v>170</v>
      </c>
      <c r="I3646" t="s">
        <v>232</v>
      </c>
      <c r="J3646" t="s">
        <v>680</v>
      </c>
      <c r="K3646" t="s">
        <v>78</v>
      </c>
      <c r="L3646" t="s">
        <v>128</v>
      </c>
      <c r="M3646">
        <v>1</v>
      </c>
      <c r="N3646" s="47">
        <v>165</v>
      </c>
      <c r="O3646" s="47">
        <v>0</v>
      </c>
      <c r="P3646" s="47">
        <v>0</v>
      </c>
      <c r="Q3646" s="47">
        <v>0</v>
      </c>
      <c r="R3646" s="47">
        <v>0</v>
      </c>
      <c r="S3646" s="47">
        <v>165</v>
      </c>
      <c r="T3646" s="47">
        <v>148.5</v>
      </c>
      <c r="U3646" s="47">
        <v>148.5</v>
      </c>
      <c r="V3646" t="s">
        <v>71</v>
      </c>
      <c r="W3646" t="s">
        <v>72</v>
      </c>
      <c r="X3646"/>
      <c r="Y3646" t="s">
        <v>240</v>
      </c>
      <c r="Z3646" s="43" t="str">
        <f>Raw_data[[#This Row],[Month]]&amp;Raw_data[[#This Row],[Locations]]&amp;Raw_data[[#This Row],[Looker2]]</f>
        <v>45323PasadenaIOP</v>
      </c>
      <c r="AA3646" s="44" t="str">
        <f>IFERROR(VLOOKUP(Raw_data[[#This Row],[Description]],'LU Table'!$A$1:$B$50,2,0),"")</f>
        <v>IOP</v>
      </c>
      <c r="AB3646" s="44" t="str">
        <f>TRIM(MID(Raw_data[[#This Row],[Location]],LEN("Positive Recovery- ")+1,LEN(Raw_data[[#This Row],[Location]])))</f>
        <v>Pasadena</v>
      </c>
      <c r="AC3646" s="45">
        <f t="shared" si="57"/>
        <v>45323</v>
      </c>
      <c r="AD3646" s="44" t="str">
        <f>VLOOKUP(Raw_data[[#This Row],[Locations]]&amp;Raw_data[[#This Row],[Looker2]],Category!A:E,5,0)</f>
        <v>Affiliate</v>
      </c>
      <c r="AE3646" s="44" t="str">
        <f>Raw_data[[#This Row],[Locations]]&amp;Raw_data[[#This Row],[Looker2]]</f>
        <v>PasadenaIOP</v>
      </c>
    </row>
    <row r="3647" spans="1:31">
      <c r="A3647" s="15">
        <v>45326</v>
      </c>
      <c r="B3647" s="15">
        <v>45323</v>
      </c>
      <c r="C3647" t="s">
        <v>9</v>
      </c>
      <c r="D3647">
        <v>210722</v>
      </c>
      <c r="E3647" t="s">
        <v>1186</v>
      </c>
      <c r="F3647" t="s">
        <v>306</v>
      </c>
      <c r="G3647" t="s">
        <v>1187</v>
      </c>
      <c r="H3647" t="s">
        <v>158</v>
      </c>
      <c r="I3647" t="s">
        <v>232</v>
      </c>
      <c r="J3647" t="s">
        <v>88</v>
      </c>
      <c r="K3647" t="s">
        <v>78</v>
      </c>
      <c r="L3647" t="s">
        <v>128</v>
      </c>
      <c r="M3647">
        <v>1</v>
      </c>
      <c r="N3647" s="47">
        <v>250</v>
      </c>
      <c r="O3647" s="47">
        <v>0</v>
      </c>
      <c r="P3647" s="47">
        <v>0</v>
      </c>
      <c r="Q3647" s="47">
        <v>0</v>
      </c>
      <c r="R3647" s="47">
        <v>0</v>
      </c>
      <c r="S3647" s="47">
        <v>250</v>
      </c>
      <c r="T3647" s="47">
        <v>225</v>
      </c>
      <c r="U3647" s="47">
        <v>225</v>
      </c>
      <c r="V3647" t="s">
        <v>71</v>
      </c>
      <c r="W3647" t="s">
        <v>72</v>
      </c>
      <c r="X3647"/>
      <c r="Y3647" t="s">
        <v>240</v>
      </c>
      <c r="Z3647" s="43" t="str">
        <f>Raw_data[[#This Row],[Month]]&amp;Raw_data[[#This Row],[Locations]]&amp;Raw_data[[#This Row],[Looker2]]</f>
        <v>45323PasadenaIOP</v>
      </c>
      <c r="AA3647" s="44" t="str">
        <f>IFERROR(VLOOKUP(Raw_data[[#This Row],[Description]],'LU Table'!$A$1:$B$50,2,0),"")</f>
        <v>IOP</v>
      </c>
      <c r="AB3647" s="44" t="str">
        <f>TRIM(MID(Raw_data[[#This Row],[Location]],LEN("Positive Recovery- ")+1,LEN(Raw_data[[#This Row],[Location]])))</f>
        <v>Pasadena</v>
      </c>
      <c r="AC3647" s="45">
        <f t="shared" si="57"/>
        <v>45323</v>
      </c>
      <c r="AD3647" s="44" t="str">
        <f>VLOOKUP(Raw_data[[#This Row],[Locations]]&amp;Raw_data[[#This Row],[Looker2]],Category!A:E,5,0)</f>
        <v>Affiliate</v>
      </c>
      <c r="AE3647" s="44" t="str">
        <f>Raw_data[[#This Row],[Locations]]&amp;Raw_data[[#This Row],[Looker2]]</f>
        <v>PasadenaIOP</v>
      </c>
    </row>
    <row r="3648" spans="1:31">
      <c r="A3648" s="15">
        <v>45326</v>
      </c>
      <c r="B3648" s="15">
        <v>45323</v>
      </c>
      <c r="C3648" t="s">
        <v>9</v>
      </c>
      <c r="D3648">
        <v>210723</v>
      </c>
      <c r="E3648" t="s">
        <v>683</v>
      </c>
      <c r="F3648" t="s">
        <v>424</v>
      </c>
      <c r="G3648" t="s">
        <v>684</v>
      </c>
      <c r="H3648" t="s">
        <v>160</v>
      </c>
      <c r="I3648" t="s">
        <v>232</v>
      </c>
      <c r="J3648" t="s">
        <v>90</v>
      </c>
      <c r="K3648" t="s">
        <v>78</v>
      </c>
      <c r="L3648" t="s">
        <v>128</v>
      </c>
      <c r="M3648">
        <v>1</v>
      </c>
      <c r="N3648" s="47">
        <v>220</v>
      </c>
      <c r="O3648" s="47">
        <v>0</v>
      </c>
      <c r="P3648" s="47">
        <v>0</v>
      </c>
      <c r="Q3648" s="47">
        <v>0</v>
      </c>
      <c r="R3648" s="47">
        <v>0</v>
      </c>
      <c r="S3648" s="47">
        <v>220</v>
      </c>
      <c r="T3648" s="47">
        <v>198</v>
      </c>
      <c r="U3648" s="47">
        <v>198</v>
      </c>
      <c r="V3648" t="s">
        <v>71</v>
      </c>
      <c r="W3648" t="s">
        <v>72</v>
      </c>
      <c r="X3648"/>
      <c r="Y3648" t="s">
        <v>240</v>
      </c>
      <c r="Z3648" s="43" t="str">
        <f>Raw_data[[#This Row],[Month]]&amp;Raw_data[[#This Row],[Locations]]&amp;Raw_data[[#This Row],[Looker2]]</f>
        <v>45323PasadenaIOP</v>
      </c>
      <c r="AA3648" s="44" t="str">
        <f>IFERROR(VLOOKUP(Raw_data[[#This Row],[Description]],'LU Table'!$A$1:$B$50,2,0),"")</f>
        <v>IOP</v>
      </c>
      <c r="AB3648" s="44" t="str">
        <f>TRIM(MID(Raw_data[[#This Row],[Location]],LEN("Positive Recovery- ")+1,LEN(Raw_data[[#This Row],[Location]])))</f>
        <v>Pasadena</v>
      </c>
      <c r="AC3648" s="45">
        <f t="shared" si="57"/>
        <v>45323</v>
      </c>
      <c r="AD3648" s="44" t="str">
        <f>VLOOKUP(Raw_data[[#This Row],[Locations]]&amp;Raw_data[[#This Row],[Looker2]],Category!A:E,5,0)</f>
        <v>Affiliate</v>
      </c>
      <c r="AE3648" s="44" t="str">
        <f>Raw_data[[#This Row],[Locations]]&amp;Raw_data[[#This Row],[Looker2]]</f>
        <v>PasadenaIOP</v>
      </c>
    </row>
    <row r="3649" spans="1:31">
      <c r="A3649" s="15">
        <v>45326</v>
      </c>
      <c r="B3649" s="15">
        <v>45323</v>
      </c>
      <c r="C3649" t="s">
        <v>9</v>
      </c>
      <c r="D3649">
        <v>210724</v>
      </c>
      <c r="E3649" t="s">
        <v>1203</v>
      </c>
      <c r="F3649" t="s">
        <v>494</v>
      </c>
      <c r="G3649" t="s">
        <v>312</v>
      </c>
      <c r="H3649" t="s">
        <v>160</v>
      </c>
      <c r="I3649" t="s">
        <v>232</v>
      </c>
      <c r="J3649" t="s">
        <v>95</v>
      </c>
      <c r="K3649" t="s">
        <v>21</v>
      </c>
      <c r="L3649" t="s">
        <v>128</v>
      </c>
      <c r="M3649">
        <v>1</v>
      </c>
      <c r="N3649" s="47">
        <v>130</v>
      </c>
      <c r="O3649" s="47">
        <v>0</v>
      </c>
      <c r="P3649" s="47">
        <v>0</v>
      </c>
      <c r="Q3649" s="47">
        <v>0</v>
      </c>
      <c r="R3649" s="47">
        <v>0</v>
      </c>
      <c r="S3649" s="47">
        <v>130</v>
      </c>
      <c r="T3649" s="47">
        <v>117</v>
      </c>
      <c r="U3649" s="47">
        <v>117</v>
      </c>
      <c r="V3649" t="s">
        <v>71</v>
      </c>
      <c r="W3649" t="s">
        <v>72</v>
      </c>
      <c r="X3649"/>
      <c r="Y3649" t="s">
        <v>240</v>
      </c>
      <c r="Z3649" s="43" t="str">
        <f>Raw_data[[#This Row],[Month]]&amp;Raw_data[[#This Row],[Locations]]&amp;Raw_data[[#This Row],[Looker2]]</f>
        <v>45323Jersey VillageIOP</v>
      </c>
      <c r="AA3649" s="44" t="str">
        <f>IFERROR(VLOOKUP(Raw_data[[#This Row],[Description]],'LU Table'!$A$1:$B$50,2,0),"")</f>
        <v>IOP</v>
      </c>
      <c r="AB3649" s="44" t="str">
        <f>TRIM(MID(Raw_data[[#This Row],[Location]],LEN("Positive Recovery- ")+1,LEN(Raw_data[[#This Row],[Location]])))</f>
        <v>Jersey Village</v>
      </c>
      <c r="AC3649" s="45">
        <f t="shared" si="57"/>
        <v>45323</v>
      </c>
      <c r="AD3649" s="44" t="str">
        <f>VLOOKUP(Raw_data[[#This Row],[Locations]]&amp;Raw_data[[#This Row],[Looker2]],Category!A:E,5,0)</f>
        <v>Affiliate</v>
      </c>
      <c r="AE3649" s="44" t="str">
        <f>Raw_data[[#This Row],[Locations]]&amp;Raw_data[[#This Row],[Looker2]]</f>
        <v>Jersey VillageIOP</v>
      </c>
    </row>
    <row r="3650" spans="1:31">
      <c r="A3650" s="15">
        <v>45326</v>
      </c>
      <c r="B3650" s="15">
        <v>45323</v>
      </c>
      <c r="C3650" t="s">
        <v>9</v>
      </c>
      <c r="D3650">
        <v>210725</v>
      </c>
      <c r="E3650" t="s">
        <v>861</v>
      </c>
      <c r="F3650" t="s">
        <v>862</v>
      </c>
      <c r="G3650" t="s">
        <v>863</v>
      </c>
      <c r="H3650" t="s">
        <v>158</v>
      </c>
      <c r="I3650" t="s">
        <v>232</v>
      </c>
      <c r="J3650" t="s">
        <v>92</v>
      </c>
      <c r="K3650" t="s">
        <v>144</v>
      </c>
      <c r="L3650" t="s">
        <v>128</v>
      </c>
      <c r="M3650">
        <v>1</v>
      </c>
      <c r="N3650" s="47">
        <v>190</v>
      </c>
      <c r="O3650" s="47">
        <v>0</v>
      </c>
      <c r="P3650" s="47">
        <v>0</v>
      </c>
      <c r="Q3650" s="47">
        <v>0</v>
      </c>
      <c r="R3650" s="47">
        <v>0</v>
      </c>
      <c r="S3650" s="47">
        <v>190</v>
      </c>
      <c r="T3650" s="47">
        <v>171</v>
      </c>
      <c r="U3650" s="47">
        <v>171</v>
      </c>
      <c r="V3650" t="s">
        <v>71</v>
      </c>
      <c r="W3650" t="s">
        <v>72</v>
      </c>
      <c r="X3650"/>
      <c r="Y3650" t="s">
        <v>240</v>
      </c>
      <c r="Z3650" s="43" t="str">
        <f>Raw_data[[#This Row],[Month]]&amp;Raw_data[[#This Row],[Locations]]&amp;Raw_data[[#This Row],[Looker2]]</f>
        <v>45323North LoopIOP</v>
      </c>
      <c r="AA3650" s="44" t="str">
        <f>IFERROR(VLOOKUP(Raw_data[[#This Row],[Description]],'LU Table'!$A$1:$B$50,2,0),"")</f>
        <v>IOP</v>
      </c>
      <c r="AB3650" s="44" t="str">
        <f>TRIM(MID(Raw_data[[#This Row],[Location]],LEN("Positive Recovery- ")+1,LEN(Raw_data[[#This Row],[Location]])))</f>
        <v>North Loop</v>
      </c>
      <c r="AC3650" s="45">
        <f t="shared" si="57"/>
        <v>45323</v>
      </c>
      <c r="AD3650" s="44" t="str">
        <f>VLOOKUP(Raw_data[[#This Row],[Locations]]&amp;Raw_data[[#This Row],[Looker2]],Category!A:E,5,0)</f>
        <v>Affiliate</v>
      </c>
      <c r="AE3650" s="44" t="str">
        <f>Raw_data[[#This Row],[Locations]]&amp;Raw_data[[#This Row],[Looker2]]</f>
        <v>North LoopIOP</v>
      </c>
    </row>
    <row r="3651" spans="1:31">
      <c r="A3651" s="15">
        <v>45326</v>
      </c>
      <c r="B3651" s="15">
        <v>45323</v>
      </c>
      <c r="C3651" t="s">
        <v>9</v>
      </c>
      <c r="D3651">
        <v>210726</v>
      </c>
      <c r="E3651" t="s">
        <v>1146</v>
      </c>
      <c r="F3651" t="s">
        <v>384</v>
      </c>
      <c r="G3651" t="s">
        <v>935</v>
      </c>
      <c r="H3651" t="s">
        <v>158</v>
      </c>
      <c r="I3651" t="s">
        <v>232</v>
      </c>
      <c r="J3651" t="s">
        <v>89</v>
      </c>
      <c r="K3651" t="s">
        <v>144</v>
      </c>
      <c r="L3651" t="s">
        <v>128</v>
      </c>
      <c r="M3651">
        <v>1</v>
      </c>
      <c r="N3651" s="47">
        <v>200</v>
      </c>
      <c r="O3651" s="47">
        <v>0</v>
      </c>
      <c r="P3651" s="47">
        <v>0</v>
      </c>
      <c r="Q3651" s="47">
        <v>0</v>
      </c>
      <c r="R3651" s="47">
        <v>0</v>
      </c>
      <c r="S3651" s="47">
        <v>200</v>
      </c>
      <c r="T3651" s="47">
        <v>180</v>
      </c>
      <c r="U3651" s="47">
        <v>180</v>
      </c>
      <c r="V3651" t="s">
        <v>71</v>
      </c>
      <c r="W3651" t="s">
        <v>72</v>
      </c>
      <c r="X3651"/>
      <c r="Y3651" t="s">
        <v>240</v>
      </c>
      <c r="Z3651" s="43" t="str">
        <f>Raw_data[[#This Row],[Month]]&amp;Raw_data[[#This Row],[Locations]]&amp;Raw_data[[#This Row],[Looker2]]</f>
        <v>45323North LoopIOP</v>
      </c>
      <c r="AA3651" s="44" t="str">
        <f>IFERROR(VLOOKUP(Raw_data[[#This Row],[Description]],'LU Table'!$A$1:$B$50,2,0),"")</f>
        <v>IOP</v>
      </c>
      <c r="AB3651" s="44" t="str">
        <f>TRIM(MID(Raw_data[[#This Row],[Location]],LEN("Positive Recovery- ")+1,LEN(Raw_data[[#This Row],[Location]])))</f>
        <v>North Loop</v>
      </c>
      <c r="AC3651" s="45">
        <f t="shared" si="57"/>
        <v>45323</v>
      </c>
      <c r="AD3651" s="44" t="str">
        <f>VLOOKUP(Raw_data[[#This Row],[Locations]]&amp;Raw_data[[#This Row],[Looker2]],Category!A:E,5,0)</f>
        <v>Affiliate</v>
      </c>
      <c r="AE3651" s="44" t="str">
        <f>Raw_data[[#This Row],[Locations]]&amp;Raw_data[[#This Row],[Looker2]]</f>
        <v>North LoopIOP</v>
      </c>
    </row>
    <row r="3652" spans="1:31">
      <c r="A3652" s="15">
        <v>45326</v>
      </c>
      <c r="B3652" s="15">
        <v>45323</v>
      </c>
      <c r="C3652" t="s">
        <v>9</v>
      </c>
      <c r="D3652">
        <v>210727</v>
      </c>
      <c r="E3652" t="s">
        <v>847</v>
      </c>
      <c r="F3652" t="s">
        <v>397</v>
      </c>
      <c r="G3652" t="s">
        <v>848</v>
      </c>
      <c r="H3652" t="s">
        <v>159</v>
      </c>
      <c r="I3652" t="s">
        <v>232</v>
      </c>
      <c r="J3652" t="s">
        <v>17</v>
      </c>
      <c r="K3652" t="s">
        <v>144</v>
      </c>
      <c r="L3652" t="s">
        <v>128</v>
      </c>
      <c r="M3652">
        <v>1</v>
      </c>
      <c r="N3652" s="47">
        <v>225</v>
      </c>
      <c r="O3652" s="47">
        <v>0</v>
      </c>
      <c r="P3652" s="47">
        <v>0</v>
      </c>
      <c r="Q3652" s="47">
        <v>0</v>
      </c>
      <c r="R3652" s="47">
        <v>0</v>
      </c>
      <c r="S3652" s="47">
        <v>225</v>
      </c>
      <c r="T3652" s="47">
        <v>225</v>
      </c>
      <c r="U3652" s="47">
        <v>225</v>
      </c>
      <c r="V3652" t="s">
        <v>71</v>
      </c>
      <c r="W3652" t="s">
        <v>72</v>
      </c>
      <c r="X3652"/>
      <c r="Y3652" t="s">
        <v>240</v>
      </c>
      <c r="Z3652" s="43" t="str">
        <f>Raw_data[[#This Row],[Month]]&amp;Raw_data[[#This Row],[Locations]]&amp;Raw_data[[#This Row],[Looker2]]</f>
        <v>45323North LoopIOP</v>
      </c>
      <c r="AA3652" s="44" t="str">
        <f>IFERROR(VLOOKUP(Raw_data[[#This Row],[Description]],'LU Table'!$A$1:$B$50,2,0),"")</f>
        <v>IOP</v>
      </c>
      <c r="AB3652" s="44" t="str">
        <f>TRIM(MID(Raw_data[[#This Row],[Location]],LEN("Positive Recovery- ")+1,LEN(Raw_data[[#This Row],[Location]])))</f>
        <v>North Loop</v>
      </c>
      <c r="AC3652" s="45">
        <f t="shared" si="57"/>
        <v>45323</v>
      </c>
      <c r="AD3652" s="44" t="str">
        <f>VLOOKUP(Raw_data[[#This Row],[Locations]]&amp;Raw_data[[#This Row],[Looker2]],Category!A:E,5,0)</f>
        <v>Affiliate</v>
      </c>
      <c r="AE3652" s="44" t="str">
        <f>Raw_data[[#This Row],[Locations]]&amp;Raw_data[[#This Row],[Looker2]]</f>
        <v>North LoopIOP</v>
      </c>
    </row>
    <row r="3653" spans="1:31">
      <c r="A3653" s="15">
        <v>45326</v>
      </c>
      <c r="B3653" s="15">
        <v>45323</v>
      </c>
      <c r="C3653" t="s">
        <v>9</v>
      </c>
      <c r="D3653">
        <v>210728</v>
      </c>
      <c r="E3653" t="s">
        <v>797</v>
      </c>
      <c r="F3653" t="s">
        <v>798</v>
      </c>
      <c r="G3653" t="s">
        <v>436</v>
      </c>
      <c r="H3653" t="s">
        <v>158</v>
      </c>
      <c r="I3653" t="s">
        <v>232</v>
      </c>
      <c r="J3653" t="s">
        <v>89</v>
      </c>
      <c r="K3653" t="s">
        <v>144</v>
      </c>
      <c r="L3653" t="s">
        <v>128</v>
      </c>
      <c r="M3653">
        <v>1</v>
      </c>
      <c r="N3653" s="47">
        <v>200</v>
      </c>
      <c r="O3653" s="47">
        <v>0</v>
      </c>
      <c r="P3653" s="47">
        <v>0</v>
      </c>
      <c r="Q3653" s="47">
        <v>0</v>
      </c>
      <c r="R3653" s="47">
        <v>0</v>
      </c>
      <c r="S3653" s="47">
        <v>200</v>
      </c>
      <c r="T3653" s="47">
        <v>180</v>
      </c>
      <c r="U3653" s="47">
        <v>180</v>
      </c>
      <c r="V3653" t="s">
        <v>71</v>
      </c>
      <c r="W3653" t="s">
        <v>72</v>
      </c>
      <c r="X3653"/>
      <c r="Y3653" t="s">
        <v>240</v>
      </c>
      <c r="Z3653" s="43" t="str">
        <f>Raw_data[[#This Row],[Month]]&amp;Raw_data[[#This Row],[Locations]]&amp;Raw_data[[#This Row],[Looker2]]</f>
        <v>45323North LoopIOP</v>
      </c>
      <c r="AA3653" s="44" t="str">
        <f>IFERROR(VLOOKUP(Raw_data[[#This Row],[Description]],'LU Table'!$A$1:$B$50,2,0),"")</f>
        <v>IOP</v>
      </c>
      <c r="AB3653" s="44" t="str">
        <f>TRIM(MID(Raw_data[[#This Row],[Location]],LEN("Positive Recovery- ")+1,LEN(Raw_data[[#This Row],[Location]])))</f>
        <v>North Loop</v>
      </c>
      <c r="AC3653" s="45">
        <f t="shared" si="57"/>
        <v>45323</v>
      </c>
      <c r="AD3653" s="44" t="str">
        <f>VLOOKUP(Raw_data[[#This Row],[Locations]]&amp;Raw_data[[#This Row],[Looker2]],Category!A:E,5,0)</f>
        <v>Affiliate</v>
      </c>
      <c r="AE3653" s="44" t="str">
        <f>Raw_data[[#This Row],[Locations]]&amp;Raw_data[[#This Row],[Looker2]]</f>
        <v>North LoopIOP</v>
      </c>
    </row>
    <row r="3654" spans="1:31">
      <c r="A3654" s="15">
        <v>45326</v>
      </c>
      <c r="B3654" s="15">
        <v>45323</v>
      </c>
      <c r="C3654" t="s">
        <v>9</v>
      </c>
      <c r="D3654">
        <v>210729</v>
      </c>
      <c r="E3654" t="s">
        <v>849</v>
      </c>
      <c r="F3654" t="s">
        <v>423</v>
      </c>
      <c r="G3654" t="s">
        <v>312</v>
      </c>
      <c r="H3654" t="s">
        <v>159</v>
      </c>
      <c r="I3654" t="s">
        <v>232</v>
      </c>
      <c r="J3654" t="s">
        <v>17</v>
      </c>
      <c r="K3654" t="s">
        <v>144</v>
      </c>
      <c r="L3654" t="s">
        <v>128</v>
      </c>
      <c r="M3654">
        <v>1</v>
      </c>
      <c r="N3654" s="47">
        <v>225</v>
      </c>
      <c r="O3654" s="47">
        <v>0</v>
      </c>
      <c r="P3654" s="47">
        <v>0</v>
      </c>
      <c r="Q3654" s="47">
        <v>0</v>
      </c>
      <c r="R3654" s="47">
        <v>0</v>
      </c>
      <c r="S3654" s="47">
        <v>225</v>
      </c>
      <c r="T3654" s="47">
        <v>225</v>
      </c>
      <c r="U3654" s="47">
        <v>225</v>
      </c>
      <c r="V3654" t="s">
        <v>71</v>
      </c>
      <c r="W3654" t="s">
        <v>72</v>
      </c>
      <c r="X3654"/>
      <c r="Y3654" t="s">
        <v>240</v>
      </c>
      <c r="Z3654" s="43" t="str">
        <f>Raw_data[[#This Row],[Month]]&amp;Raw_data[[#This Row],[Locations]]&amp;Raw_data[[#This Row],[Looker2]]</f>
        <v>45323North LoopIOP</v>
      </c>
      <c r="AA3654" s="44" t="str">
        <f>IFERROR(VLOOKUP(Raw_data[[#This Row],[Description]],'LU Table'!$A$1:$B$50,2,0),"")</f>
        <v>IOP</v>
      </c>
      <c r="AB3654" s="44" t="str">
        <f>TRIM(MID(Raw_data[[#This Row],[Location]],LEN("Positive Recovery- ")+1,LEN(Raw_data[[#This Row],[Location]])))</f>
        <v>North Loop</v>
      </c>
      <c r="AC3654" s="45">
        <f t="shared" si="57"/>
        <v>45323</v>
      </c>
      <c r="AD3654" s="44" t="str">
        <f>VLOOKUP(Raw_data[[#This Row],[Locations]]&amp;Raw_data[[#This Row],[Looker2]],Category!A:E,5,0)</f>
        <v>Affiliate</v>
      </c>
      <c r="AE3654" s="44" t="str">
        <f>Raw_data[[#This Row],[Locations]]&amp;Raw_data[[#This Row],[Looker2]]</f>
        <v>North LoopIOP</v>
      </c>
    </row>
    <row r="3655" spans="1:31">
      <c r="A3655" s="15">
        <v>45326</v>
      </c>
      <c r="B3655" s="15">
        <v>45323</v>
      </c>
      <c r="C3655" t="s">
        <v>9</v>
      </c>
      <c r="D3655">
        <v>210730</v>
      </c>
      <c r="E3655" t="s">
        <v>1104</v>
      </c>
      <c r="F3655" t="s">
        <v>1105</v>
      </c>
      <c r="G3655" t="s">
        <v>1106</v>
      </c>
      <c r="H3655" t="s">
        <v>160</v>
      </c>
      <c r="I3655" t="s">
        <v>232</v>
      </c>
      <c r="J3655" t="s">
        <v>96</v>
      </c>
      <c r="K3655" t="s">
        <v>144</v>
      </c>
      <c r="L3655" t="s">
        <v>128</v>
      </c>
      <c r="M3655">
        <v>1</v>
      </c>
      <c r="N3655" s="47">
        <v>169</v>
      </c>
      <c r="O3655" s="47">
        <v>0</v>
      </c>
      <c r="P3655" s="47">
        <v>0</v>
      </c>
      <c r="Q3655" s="47">
        <v>0</v>
      </c>
      <c r="R3655" s="47">
        <v>0</v>
      </c>
      <c r="S3655" s="47">
        <v>169</v>
      </c>
      <c r="T3655" s="47">
        <v>152.1</v>
      </c>
      <c r="U3655" s="47">
        <v>152.1</v>
      </c>
      <c r="V3655" t="s">
        <v>71</v>
      </c>
      <c r="W3655" t="s">
        <v>72</v>
      </c>
      <c r="X3655"/>
      <c r="Y3655" t="s">
        <v>240</v>
      </c>
      <c r="Z3655" s="43" t="str">
        <f>Raw_data[[#This Row],[Month]]&amp;Raw_data[[#This Row],[Locations]]&amp;Raw_data[[#This Row],[Looker2]]</f>
        <v>45323North LoopIOP</v>
      </c>
      <c r="AA3655" s="44" t="str">
        <f>IFERROR(VLOOKUP(Raw_data[[#This Row],[Description]],'LU Table'!$A$1:$B$50,2,0),"")</f>
        <v>IOP</v>
      </c>
      <c r="AB3655" s="44" t="str">
        <f>TRIM(MID(Raw_data[[#This Row],[Location]],LEN("Positive Recovery- ")+1,LEN(Raw_data[[#This Row],[Location]])))</f>
        <v>North Loop</v>
      </c>
      <c r="AC3655" s="45">
        <f t="shared" si="57"/>
        <v>45323</v>
      </c>
      <c r="AD3655" s="44" t="str">
        <f>VLOOKUP(Raw_data[[#This Row],[Locations]]&amp;Raw_data[[#This Row],[Looker2]],Category!A:E,5,0)</f>
        <v>Affiliate</v>
      </c>
      <c r="AE3655" s="44" t="str">
        <f>Raw_data[[#This Row],[Locations]]&amp;Raw_data[[#This Row],[Looker2]]</f>
        <v>North LoopIOP</v>
      </c>
    </row>
    <row r="3656" spans="1:31">
      <c r="A3656" s="15">
        <v>45326</v>
      </c>
      <c r="B3656" s="15">
        <v>45323</v>
      </c>
      <c r="C3656" t="s">
        <v>9</v>
      </c>
      <c r="D3656">
        <v>210737</v>
      </c>
      <c r="E3656" t="s">
        <v>1083</v>
      </c>
      <c r="F3656" t="s">
        <v>275</v>
      </c>
      <c r="G3656" t="s">
        <v>1084</v>
      </c>
      <c r="H3656" t="s">
        <v>158</v>
      </c>
      <c r="I3656" t="s">
        <v>232</v>
      </c>
      <c r="J3656" t="s">
        <v>103</v>
      </c>
      <c r="K3656" t="s">
        <v>62</v>
      </c>
      <c r="L3656" t="s">
        <v>128</v>
      </c>
      <c r="M3656">
        <v>1</v>
      </c>
      <c r="N3656" s="47">
        <v>250</v>
      </c>
      <c r="O3656" s="47">
        <v>0</v>
      </c>
      <c r="P3656" s="47">
        <v>0</v>
      </c>
      <c r="Q3656" s="47">
        <v>0</v>
      </c>
      <c r="R3656" s="47">
        <v>0</v>
      </c>
      <c r="S3656" s="47">
        <v>250</v>
      </c>
      <c r="T3656" s="47">
        <v>225</v>
      </c>
      <c r="U3656" s="47">
        <v>225</v>
      </c>
      <c r="V3656" t="s">
        <v>71</v>
      </c>
      <c r="W3656" t="s">
        <v>72</v>
      </c>
      <c r="X3656"/>
      <c r="Y3656" t="s">
        <v>240</v>
      </c>
      <c r="Z3656" s="43" t="str">
        <f>Raw_data[[#This Row],[Month]]&amp;Raw_data[[#This Row],[Locations]]&amp;Raw_data[[#This Row],[Looker2]]</f>
        <v>45323SugarlandIOP</v>
      </c>
      <c r="AA3656" s="44" t="str">
        <f>IFERROR(VLOOKUP(Raw_data[[#This Row],[Description]],'LU Table'!$A$1:$B$50,2,0),"")</f>
        <v>IOP</v>
      </c>
      <c r="AB3656" s="44" t="str">
        <f>TRIM(MID(Raw_data[[#This Row],[Location]],LEN("Positive Recovery- ")+1,LEN(Raw_data[[#This Row],[Location]])))</f>
        <v>Sugarland</v>
      </c>
      <c r="AC3656" s="45">
        <f t="shared" si="57"/>
        <v>45323</v>
      </c>
      <c r="AD3656" s="44" t="str">
        <f>VLOOKUP(Raw_data[[#This Row],[Locations]]&amp;Raw_data[[#This Row],[Looker2]],Category!A:E,5,0)</f>
        <v>Affiliate</v>
      </c>
      <c r="AE3656" s="44" t="str">
        <f>Raw_data[[#This Row],[Locations]]&amp;Raw_data[[#This Row],[Looker2]]</f>
        <v>SugarlandIOP</v>
      </c>
    </row>
    <row r="3657" spans="1:31">
      <c r="A3657" s="15">
        <v>45326</v>
      </c>
      <c r="B3657" s="15">
        <v>45323</v>
      </c>
      <c r="C3657" t="s">
        <v>9</v>
      </c>
      <c r="D3657">
        <v>210738</v>
      </c>
      <c r="E3657" t="s">
        <v>1258</v>
      </c>
      <c r="F3657" t="s">
        <v>1259</v>
      </c>
      <c r="G3657" t="s">
        <v>317</v>
      </c>
      <c r="H3657" t="s">
        <v>159</v>
      </c>
      <c r="I3657" t="s">
        <v>232</v>
      </c>
      <c r="J3657" t="s">
        <v>92</v>
      </c>
      <c r="K3657" t="s">
        <v>62</v>
      </c>
      <c r="L3657" t="s">
        <v>128</v>
      </c>
      <c r="M3657">
        <v>1</v>
      </c>
      <c r="N3657" s="47">
        <v>190</v>
      </c>
      <c r="O3657" s="47">
        <v>0</v>
      </c>
      <c r="P3657" s="47">
        <v>0</v>
      </c>
      <c r="Q3657" s="47">
        <v>0</v>
      </c>
      <c r="R3657" s="47">
        <v>0</v>
      </c>
      <c r="S3657" s="47">
        <v>190</v>
      </c>
      <c r="T3657" s="47">
        <v>171</v>
      </c>
      <c r="U3657" s="47">
        <v>171</v>
      </c>
      <c r="V3657" t="s">
        <v>71</v>
      </c>
      <c r="W3657" t="s">
        <v>72</v>
      </c>
      <c r="X3657"/>
      <c r="Y3657" t="s">
        <v>240</v>
      </c>
      <c r="Z3657" s="43" t="str">
        <f>Raw_data[[#This Row],[Month]]&amp;Raw_data[[#This Row],[Locations]]&amp;Raw_data[[#This Row],[Looker2]]</f>
        <v>45323SugarlandIOP</v>
      </c>
      <c r="AA3657" s="44" t="str">
        <f>IFERROR(VLOOKUP(Raw_data[[#This Row],[Description]],'LU Table'!$A$1:$B$50,2,0),"")</f>
        <v>IOP</v>
      </c>
      <c r="AB3657" s="44" t="str">
        <f>TRIM(MID(Raw_data[[#This Row],[Location]],LEN("Positive Recovery- ")+1,LEN(Raw_data[[#This Row],[Location]])))</f>
        <v>Sugarland</v>
      </c>
      <c r="AC3657" s="45">
        <f t="shared" si="57"/>
        <v>45323</v>
      </c>
      <c r="AD3657" s="44" t="str">
        <f>VLOOKUP(Raw_data[[#This Row],[Locations]]&amp;Raw_data[[#This Row],[Looker2]],Category!A:E,5,0)</f>
        <v>Affiliate</v>
      </c>
      <c r="AE3657" s="44" t="str">
        <f>Raw_data[[#This Row],[Locations]]&amp;Raw_data[[#This Row],[Looker2]]</f>
        <v>SugarlandIOP</v>
      </c>
    </row>
    <row r="3658" spans="1:31">
      <c r="A3658" s="15">
        <v>45326</v>
      </c>
      <c r="B3658" s="15">
        <v>45323</v>
      </c>
      <c r="C3658" t="s">
        <v>9</v>
      </c>
      <c r="D3658">
        <v>210739</v>
      </c>
      <c r="E3658" t="s">
        <v>857</v>
      </c>
      <c r="F3658" t="s">
        <v>279</v>
      </c>
      <c r="G3658" t="s">
        <v>858</v>
      </c>
      <c r="H3658" t="s">
        <v>158</v>
      </c>
      <c r="I3658" t="s">
        <v>232</v>
      </c>
      <c r="J3658" t="s">
        <v>103</v>
      </c>
      <c r="K3658" t="s">
        <v>62</v>
      </c>
      <c r="L3658" t="s">
        <v>128</v>
      </c>
      <c r="M3658">
        <v>1</v>
      </c>
      <c r="N3658" s="47">
        <v>250</v>
      </c>
      <c r="O3658" s="47">
        <v>0</v>
      </c>
      <c r="P3658" s="47">
        <v>0</v>
      </c>
      <c r="Q3658" s="47">
        <v>0</v>
      </c>
      <c r="R3658" s="47">
        <v>0</v>
      </c>
      <c r="S3658" s="47">
        <v>250</v>
      </c>
      <c r="T3658" s="47">
        <v>225</v>
      </c>
      <c r="U3658" s="47">
        <v>225</v>
      </c>
      <c r="V3658" t="s">
        <v>71</v>
      </c>
      <c r="W3658" t="s">
        <v>72</v>
      </c>
      <c r="X3658"/>
      <c r="Y3658" t="s">
        <v>240</v>
      </c>
      <c r="Z3658" s="43" t="str">
        <f>Raw_data[[#This Row],[Month]]&amp;Raw_data[[#This Row],[Locations]]&amp;Raw_data[[#This Row],[Looker2]]</f>
        <v>45323SugarlandIOP</v>
      </c>
      <c r="AA3658" s="44" t="str">
        <f>IFERROR(VLOOKUP(Raw_data[[#This Row],[Description]],'LU Table'!$A$1:$B$50,2,0),"")</f>
        <v>IOP</v>
      </c>
      <c r="AB3658" s="44" t="str">
        <f>TRIM(MID(Raw_data[[#This Row],[Location]],LEN("Positive Recovery- ")+1,LEN(Raw_data[[#This Row],[Location]])))</f>
        <v>Sugarland</v>
      </c>
      <c r="AC3658" s="45">
        <f t="shared" si="57"/>
        <v>45323</v>
      </c>
      <c r="AD3658" s="44" t="str">
        <f>VLOOKUP(Raw_data[[#This Row],[Locations]]&amp;Raw_data[[#This Row],[Looker2]],Category!A:E,5,0)</f>
        <v>Affiliate</v>
      </c>
      <c r="AE3658" s="44" t="str">
        <f>Raw_data[[#This Row],[Locations]]&amp;Raw_data[[#This Row],[Looker2]]</f>
        <v>SugarlandIOP</v>
      </c>
    </row>
    <row r="3659" spans="1:31">
      <c r="A3659" s="15">
        <v>45326</v>
      </c>
      <c r="B3659" s="15">
        <v>45323</v>
      </c>
      <c r="C3659" t="s">
        <v>9</v>
      </c>
      <c r="D3659">
        <v>210740</v>
      </c>
      <c r="E3659" t="s">
        <v>842</v>
      </c>
      <c r="F3659" t="s">
        <v>676</v>
      </c>
      <c r="G3659" t="s">
        <v>308</v>
      </c>
      <c r="H3659" t="s">
        <v>158</v>
      </c>
      <c r="I3659" t="s">
        <v>232</v>
      </c>
      <c r="J3659" t="s">
        <v>749</v>
      </c>
      <c r="K3659" t="s">
        <v>62</v>
      </c>
      <c r="L3659" t="s">
        <v>128</v>
      </c>
      <c r="M3659">
        <v>1</v>
      </c>
      <c r="N3659" s="47">
        <v>158</v>
      </c>
      <c r="O3659" s="47">
        <v>0</v>
      </c>
      <c r="P3659" s="47">
        <v>0</v>
      </c>
      <c r="Q3659" s="47">
        <v>0</v>
      </c>
      <c r="R3659" s="47">
        <v>0</v>
      </c>
      <c r="S3659" s="47">
        <v>158</v>
      </c>
      <c r="T3659" s="47">
        <v>142.19999999999999</v>
      </c>
      <c r="U3659" s="47">
        <v>142.19999999999999</v>
      </c>
      <c r="V3659" t="s">
        <v>71</v>
      </c>
      <c r="W3659" t="s">
        <v>72</v>
      </c>
      <c r="X3659"/>
      <c r="Y3659" t="s">
        <v>240</v>
      </c>
      <c r="Z3659" s="43" t="str">
        <f>Raw_data[[#This Row],[Month]]&amp;Raw_data[[#This Row],[Locations]]&amp;Raw_data[[#This Row],[Looker2]]</f>
        <v>45323SugarlandIOP</v>
      </c>
      <c r="AA3659" s="44" t="str">
        <f>IFERROR(VLOOKUP(Raw_data[[#This Row],[Description]],'LU Table'!$A$1:$B$50,2,0),"")</f>
        <v>IOP</v>
      </c>
      <c r="AB3659" s="44" t="str">
        <f>TRIM(MID(Raw_data[[#This Row],[Location]],LEN("Positive Recovery- ")+1,LEN(Raw_data[[#This Row],[Location]])))</f>
        <v>Sugarland</v>
      </c>
      <c r="AC3659" s="45">
        <f t="shared" si="57"/>
        <v>45323</v>
      </c>
      <c r="AD3659" s="44" t="str">
        <f>VLOOKUP(Raw_data[[#This Row],[Locations]]&amp;Raw_data[[#This Row],[Looker2]],Category!A:E,5,0)</f>
        <v>Affiliate</v>
      </c>
      <c r="AE3659" s="44" t="str">
        <f>Raw_data[[#This Row],[Locations]]&amp;Raw_data[[#This Row],[Looker2]]</f>
        <v>SugarlandIOP</v>
      </c>
    </row>
    <row r="3660" spans="1:31">
      <c r="A3660" s="15">
        <v>45326</v>
      </c>
      <c r="B3660" s="15">
        <v>45323</v>
      </c>
      <c r="C3660" t="s">
        <v>9</v>
      </c>
      <c r="D3660">
        <v>210741</v>
      </c>
      <c r="E3660" t="s">
        <v>1135</v>
      </c>
      <c r="F3660" t="s">
        <v>289</v>
      </c>
      <c r="G3660" t="s">
        <v>1136</v>
      </c>
      <c r="H3660" t="s">
        <v>158</v>
      </c>
      <c r="I3660" t="s">
        <v>232</v>
      </c>
      <c r="J3660" t="s">
        <v>87</v>
      </c>
      <c r="K3660" t="s">
        <v>62</v>
      </c>
      <c r="L3660" t="s">
        <v>128</v>
      </c>
      <c r="M3660">
        <v>1</v>
      </c>
      <c r="N3660" s="47">
        <v>275</v>
      </c>
      <c r="O3660" s="47">
        <v>0</v>
      </c>
      <c r="P3660" s="47">
        <v>0</v>
      </c>
      <c r="Q3660" s="47">
        <v>0</v>
      </c>
      <c r="R3660" s="47">
        <v>0</v>
      </c>
      <c r="S3660" s="47">
        <v>275</v>
      </c>
      <c r="T3660" s="47">
        <v>247.5</v>
      </c>
      <c r="U3660" s="47">
        <v>247.5</v>
      </c>
      <c r="V3660" t="s">
        <v>71</v>
      </c>
      <c r="W3660" t="s">
        <v>72</v>
      </c>
      <c r="X3660"/>
      <c r="Y3660" t="s">
        <v>240</v>
      </c>
      <c r="Z3660" s="43" t="str">
        <f>Raw_data[[#This Row],[Month]]&amp;Raw_data[[#This Row],[Locations]]&amp;Raw_data[[#This Row],[Looker2]]</f>
        <v>45323SugarlandIOP</v>
      </c>
      <c r="AA3660" s="44" t="str">
        <f>IFERROR(VLOOKUP(Raw_data[[#This Row],[Description]],'LU Table'!$A$1:$B$50,2,0),"")</f>
        <v>IOP</v>
      </c>
      <c r="AB3660" s="44" t="str">
        <f>TRIM(MID(Raw_data[[#This Row],[Location]],LEN("Positive Recovery- ")+1,LEN(Raw_data[[#This Row],[Location]])))</f>
        <v>Sugarland</v>
      </c>
      <c r="AC3660" s="45">
        <f t="shared" si="57"/>
        <v>45323</v>
      </c>
      <c r="AD3660" s="44" t="str">
        <f>VLOOKUP(Raw_data[[#This Row],[Locations]]&amp;Raw_data[[#This Row],[Looker2]],Category!A:E,5,0)</f>
        <v>Affiliate</v>
      </c>
      <c r="AE3660" s="44" t="str">
        <f>Raw_data[[#This Row],[Locations]]&amp;Raw_data[[#This Row],[Looker2]]</f>
        <v>SugarlandIOP</v>
      </c>
    </row>
    <row r="3661" spans="1:31">
      <c r="A3661" s="15">
        <v>45326</v>
      </c>
      <c r="B3661" s="15">
        <v>45323</v>
      </c>
      <c r="C3661" t="s">
        <v>9</v>
      </c>
      <c r="D3661">
        <v>210742</v>
      </c>
      <c r="E3661" t="s">
        <v>1094</v>
      </c>
      <c r="F3661" t="s">
        <v>332</v>
      </c>
      <c r="G3661" t="s">
        <v>1095</v>
      </c>
      <c r="H3661" t="s">
        <v>158</v>
      </c>
      <c r="I3661" t="s">
        <v>232</v>
      </c>
      <c r="J3661" t="s">
        <v>92</v>
      </c>
      <c r="K3661" t="s">
        <v>62</v>
      </c>
      <c r="L3661" t="s">
        <v>128</v>
      </c>
      <c r="M3661">
        <v>1</v>
      </c>
      <c r="N3661" s="47">
        <v>190</v>
      </c>
      <c r="O3661" s="47">
        <v>0</v>
      </c>
      <c r="P3661" s="47">
        <v>0</v>
      </c>
      <c r="Q3661" s="47">
        <v>0</v>
      </c>
      <c r="R3661" s="47">
        <v>0</v>
      </c>
      <c r="S3661" s="47">
        <v>190</v>
      </c>
      <c r="T3661" s="47">
        <v>171</v>
      </c>
      <c r="U3661" s="47">
        <v>171</v>
      </c>
      <c r="V3661" t="s">
        <v>71</v>
      </c>
      <c r="W3661" t="s">
        <v>72</v>
      </c>
      <c r="X3661"/>
      <c r="Y3661" t="s">
        <v>240</v>
      </c>
      <c r="Z3661" s="43" t="str">
        <f>Raw_data[[#This Row],[Month]]&amp;Raw_data[[#This Row],[Locations]]&amp;Raw_data[[#This Row],[Looker2]]</f>
        <v>45323SugarlandIOP</v>
      </c>
      <c r="AA3661" s="44" t="str">
        <f>IFERROR(VLOOKUP(Raw_data[[#This Row],[Description]],'LU Table'!$A$1:$B$50,2,0),"")</f>
        <v>IOP</v>
      </c>
      <c r="AB3661" s="44" t="str">
        <f>TRIM(MID(Raw_data[[#This Row],[Location]],LEN("Positive Recovery- ")+1,LEN(Raw_data[[#This Row],[Location]])))</f>
        <v>Sugarland</v>
      </c>
      <c r="AC3661" s="45">
        <f t="shared" si="57"/>
        <v>45323</v>
      </c>
      <c r="AD3661" s="44" t="str">
        <f>VLOOKUP(Raw_data[[#This Row],[Locations]]&amp;Raw_data[[#This Row],[Looker2]],Category!A:E,5,0)</f>
        <v>Affiliate</v>
      </c>
      <c r="AE3661" s="44" t="str">
        <f>Raw_data[[#This Row],[Locations]]&amp;Raw_data[[#This Row],[Looker2]]</f>
        <v>SugarlandIOP</v>
      </c>
    </row>
    <row r="3662" spans="1:31">
      <c r="A3662" s="15">
        <v>45326</v>
      </c>
      <c r="B3662" s="15">
        <v>45323</v>
      </c>
      <c r="C3662" t="s">
        <v>9</v>
      </c>
      <c r="D3662">
        <v>210743</v>
      </c>
      <c r="E3662" t="s">
        <v>1236</v>
      </c>
      <c r="F3662" t="s">
        <v>699</v>
      </c>
      <c r="G3662" t="s">
        <v>1237</v>
      </c>
      <c r="H3662" t="s">
        <v>159</v>
      </c>
      <c r="I3662" t="s">
        <v>232</v>
      </c>
      <c r="J3662" t="s">
        <v>17</v>
      </c>
      <c r="K3662" t="s">
        <v>62</v>
      </c>
      <c r="L3662" t="s">
        <v>128</v>
      </c>
      <c r="M3662">
        <v>1</v>
      </c>
      <c r="N3662" s="47">
        <v>225</v>
      </c>
      <c r="O3662" s="47">
        <v>0</v>
      </c>
      <c r="P3662" s="47">
        <v>0</v>
      </c>
      <c r="Q3662" s="47">
        <v>0</v>
      </c>
      <c r="R3662" s="47">
        <v>0</v>
      </c>
      <c r="S3662" s="47">
        <v>225</v>
      </c>
      <c r="T3662" s="47">
        <v>225</v>
      </c>
      <c r="U3662" s="47">
        <v>225</v>
      </c>
      <c r="V3662" t="s">
        <v>71</v>
      </c>
      <c r="W3662" t="s">
        <v>72</v>
      </c>
      <c r="X3662"/>
      <c r="Y3662" t="s">
        <v>240</v>
      </c>
      <c r="Z3662" s="43" t="str">
        <f>Raw_data[[#This Row],[Month]]&amp;Raw_data[[#This Row],[Locations]]&amp;Raw_data[[#This Row],[Looker2]]</f>
        <v>45323SugarlandIOP</v>
      </c>
      <c r="AA3662" s="44" t="str">
        <f>IFERROR(VLOOKUP(Raw_data[[#This Row],[Description]],'LU Table'!$A$1:$B$50,2,0),"")</f>
        <v>IOP</v>
      </c>
      <c r="AB3662" s="44" t="str">
        <f>TRIM(MID(Raw_data[[#This Row],[Location]],LEN("Positive Recovery- ")+1,LEN(Raw_data[[#This Row],[Location]])))</f>
        <v>Sugarland</v>
      </c>
      <c r="AC3662" s="45">
        <f t="shared" si="57"/>
        <v>45323</v>
      </c>
      <c r="AD3662" s="44" t="str">
        <f>VLOOKUP(Raw_data[[#This Row],[Locations]]&amp;Raw_data[[#This Row],[Looker2]],Category!A:E,5,0)</f>
        <v>Affiliate</v>
      </c>
      <c r="AE3662" s="44" t="str">
        <f>Raw_data[[#This Row],[Locations]]&amp;Raw_data[[#This Row],[Looker2]]</f>
        <v>SugarlandIOP</v>
      </c>
    </row>
    <row r="3663" spans="1:31">
      <c r="A3663" s="15">
        <v>45326</v>
      </c>
      <c r="B3663" s="15">
        <v>45323</v>
      </c>
      <c r="C3663" t="s">
        <v>9</v>
      </c>
      <c r="D3663">
        <v>210744</v>
      </c>
      <c r="E3663" t="s">
        <v>885</v>
      </c>
      <c r="F3663" t="s">
        <v>886</v>
      </c>
      <c r="G3663" t="s">
        <v>887</v>
      </c>
      <c r="H3663" t="s">
        <v>160</v>
      </c>
      <c r="I3663" t="s">
        <v>232</v>
      </c>
      <c r="J3663" t="s">
        <v>90</v>
      </c>
      <c r="K3663" t="s">
        <v>62</v>
      </c>
      <c r="L3663" t="s">
        <v>128</v>
      </c>
      <c r="M3663">
        <v>1</v>
      </c>
      <c r="N3663" s="47">
        <v>220</v>
      </c>
      <c r="O3663" s="47">
        <v>0</v>
      </c>
      <c r="P3663" s="47">
        <v>0</v>
      </c>
      <c r="Q3663" s="47">
        <v>0</v>
      </c>
      <c r="R3663" s="47">
        <v>0</v>
      </c>
      <c r="S3663" s="47">
        <v>220</v>
      </c>
      <c r="T3663" s="47">
        <v>198</v>
      </c>
      <c r="U3663" s="47">
        <v>198</v>
      </c>
      <c r="V3663" t="s">
        <v>71</v>
      </c>
      <c r="W3663" t="s">
        <v>72</v>
      </c>
      <c r="X3663"/>
      <c r="Y3663" t="s">
        <v>240</v>
      </c>
      <c r="Z3663" s="43" t="str">
        <f>Raw_data[[#This Row],[Month]]&amp;Raw_data[[#This Row],[Locations]]&amp;Raw_data[[#This Row],[Looker2]]</f>
        <v>45323SugarlandIOP</v>
      </c>
      <c r="AA3663" s="44" t="str">
        <f>IFERROR(VLOOKUP(Raw_data[[#This Row],[Description]],'LU Table'!$A$1:$B$50,2,0),"")</f>
        <v>IOP</v>
      </c>
      <c r="AB3663" s="44" t="str">
        <f>TRIM(MID(Raw_data[[#This Row],[Location]],LEN("Positive Recovery- ")+1,LEN(Raw_data[[#This Row],[Location]])))</f>
        <v>Sugarland</v>
      </c>
      <c r="AC3663" s="45">
        <f t="shared" si="57"/>
        <v>45323</v>
      </c>
      <c r="AD3663" s="44" t="str">
        <f>VLOOKUP(Raw_data[[#This Row],[Locations]]&amp;Raw_data[[#This Row],[Looker2]],Category!A:E,5,0)</f>
        <v>Affiliate</v>
      </c>
      <c r="AE3663" s="44" t="str">
        <f>Raw_data[[#This Row],[Locations]]&amp;Raw_data[[#This Row],[Looker2]]</f>
        <v>SugarlandIOP</v>
      </c>
    </row>
    <row r="3664" spans="1:31">
      <c r="A3664" s="15">
        <v>45326</v>
      </c>
      <c r="B3664" s="15">
        <v>45323</v>
      </c>
      <c r="C3664" t="s">
        <v>9</v>
      </c>
      <c r="D3664">
        <v>210745</v>
      </c>
      <c r="E3664" t="s">
        <v>1182</v>
      </c>
      <c r="F3664" t="s">
        <v>1183</v>
      </c>
      <c r="G3664" t="s">
        <v>1184</v>
      </c>
      <c r="H3664" t="s">
        <v>158</v>
      </c>
      <c r="I3664" t="s">
        <v>232</v>
      </c>
      <c r="J3664" t="s">
        <v>89</v>
      </c>
      <c r="K3664" t="s">
        <v>62</v>
      </c>
      <c r="L3664" t="s">
        <v>128</v>
      </c>
      <c r="M3664">
        <v>1</v>
      </c>
      <c r="N3664" s="47">
        <v>200</v>
      </c>
      <c r="O3664" s="47">
        <v>0</v>
      </c>
      <c r="P3664" s="47">
        <v>0</v>
      </c>
      <c r="Q3664" s="47">
        <v>0</v>
      </c>
      <c r="R3664" s="47">
        <v>0</v>
      </c>
      <c r="S3664" s="47">
        <v>200</v>
      </c>
      <c r="T3664" s="47">
        <v>180</v>
      </c>
      <c r="U3664" s="47">
        <v>180</v>
      </c>
      <c r="V3664" t="s">
        <v>71</v>
      </c>
      <c r="W3664" t="s">
        <v>72</v>
      </c>
      <c r="X3664"/>
      <c r="Y3664" t="s">
        <v>240</v>
      </c>
      <c r="Z3664" s="43" t="str">
        <f>Raw_data[[#This Row],[Month]]&amp;Raw_data[[#This Row],[Locations]]&amp;Raw_data[[#This Row],[Looker2]]</f>
        <v>45323SugarlandIOP</v>
      </c>
      <c r="AA3664" s="44" t="str">
        <f>IFERROR(VLOOKUP(Raw_data[[#This Row],[Description]],'LU Table'!$A$1:$B$50,2,0),"")</f>
        <v>IOP</v>
      </c>
      <c r="AB3664" s="44" t="str">
        <f>TRIM(MID(Raw_data[[#This Row],[Location]],LEN("Positive Recovery- ")+1,LEN(Raw_data[[#This Row],[Location]])))</f>
        <v>Sugarland</v>
      </c>
      <c r="AC3664" s="45">
        <f t="shared" si="57"/>
        <v>45323</v>
      </c>
      <c r="AD3664" s="44" t="str">
        <f>VLOOKUP(Raw_data[[#This Row],[Locations]]&amp;Raw_data[[#This Row],[Looker2]],Category!A:E,5,0)</f>
        <v>Affiliate</v>
      </c>
      <c r="AE3664" s="44" t="str">
        <f>Raw_data[[#This Row],[Locations]]&amp;Raw_data[[#This Row],[Looker2]]</f>
        <v>SugarlandIOP</v>
      </c>
    </row>
    <row r="3665" spans="1:31">
      <c r="A3665" s="15">
        <v>45326</v>
      </c>
      <c r="B3665" s="15">
        <v>45323</v>
      </c>
      <c r="C3665" t="s">
        <v>9</v>
      </c>
      <c r="D3665">
        <v>210746</v>
      </c>
      <c r="E3665" t="s">
        <v>1050</v>
      </c>
      <c r="F3665" t="s">
        <v>1051</v>
      </c>
      <c r="G3665" t="s">
        <v>1052</v>
      </c>
      <c r="H3665" t="s">
        <v>160</v>
      </c>
      <c r="I3665" t="s">
        <v>232</v>
      </c>
      <c r="J3665" t="s">
        <v>95</v>
      </c>
      <c r="K3665" t="s">
        <v>62</v>
      </c>
      <c r="L3665" t="s">
        <v>128</v>
      </c>
      <c r="M3665">
        <v>1</v>
      </c>
      <c r="N3665" s="47">
        <v>130</v>
      </c>
      <c r="O3665" s="47">
        <v>0</v>
      </c>
      <c r="P3665" s="47">
        <v>0</v>
      </c>
      <c r="Q3665" s="47">
        <v>0</v>
      </c>
      <c r="R3665" s="47">
        <v>0</v>
      </c>
      <c r="S3665" s="47">
        <v>130</v>
      </c>
      <c r="T3665" s="47">
        <v>117</v>
      </c>
      <c r="U3665" s="47">
        <v>117</v>
      </c>
      <c r="V3665" t="s">
        <v>71</v>
      </c>
      <c r="W3665" t="s">
        <v>72</v>
      </c>
      <c r="X3665"/>
      <c r="Y3665" t="s">
        <v>240</v>
      </c>
      <c r="Z3665" s="43" t="str">
        <f>Raw_data[[#This Row],[Month]]&amp;Raw_data[[#This Row],[Locations]]&amp;Raw_data[[#This Row],[Looker2]]</f>
        <v>45323SugarlandIOP</v>
      </c>
      <c r="AA3665" s="44" t="str">
        <f>IFERROR(VLOOKUP(Raw_data[[#This Row],[Description]],'LU Table'!$A$1:$B$50,2,0),"")</f>
        <v>IOP</v>
      </c>
      <c r="AB3665" s="44" t="str">
        <f>TRIM(MID(Raw_data[[#This Row],[Location]],LEN("Positive Recovery- ")+1,LEN(Raw_data[[#This Row],[Location]])))</f>
        <v>Sugarland</v>
      </c>
      <c r="AC3665" s="45">
        <f t="shared" si="57"/>
        <v>45323</v>
      </c>
      <c r="AD3665" s="44" t="str">
        <f>VLOOKUP(Raw_data[[#This Row],[Locations]]&amp;Raw_data[[#This Row],[Looker2]],Category!A:E,5,0)</f>
        <v>Affiliate</v>
      </c>
      <c r="AE3665" s="44" t="str">
        <f>Raw_data[[#This Row],[Locations]]&amp;Raw_data[[#This Row],[Looker2]]</f>
        <v>SugarlandIOP</v>
      </c>
    </row>
    <row r="3666" spans="1:31">
      <c r="A3666" s="15">
        <v>45326</v>
      </c>
      <c r="B3666" s="15">
        <v>45323</v>
      </c>
      <c r="C3666" t="s">
        <v>9</v>
      </c>
      <c r="D3666">
        <v>210747</v>
      </c>
      <c r="E3666" t="s">
        <v>771</v>
      </c>
      <c r="F3666" t="s">
        <v>434</v>
      </c>
      <c r="G3666" t="s">
        <v>327</v>
      </c>
      <c r="H3666" t="s">
        <v>158</v>
      </c>
      <c r="I3666" t="s">
        <v>232</v>
      </c>
      <c r="J3666" t="s">
        <v>932</v>
      </c>
      <c r="K3666" t="s">
        <v>62</v>
      </c>
      <c r="L3666" t="s">
        <v>128</v>
      </c>
      <c r="M3666">
        <v>1</v>
      </c>
      <c r="N3666" s="47">
        <v>700</v>
      </c>
      <c r="O3666" s="47">
        <v>0</v>
      </c>
      <c r="P3666" s="47">
        <v>0</v>
      </c>
      <c r="Q3666" s="47">
        <v>0</v>
      </c>
      <c r="R3666" s="47">
        <v>0</v>
      </c>
      <c r="S3666" s="47">
        <v>700</v>
      </c>
      <c r="T3666" s="47">
        <v>630</v>
      </c>
      <c r="U3666" s="47">
        <v>630</v>
      </c>
      <c r="V3666" t="s">
        <v>71</v>
      </c>
      <c r="W3666" t="s">
        <v>72</v>
      </c>
      <c r="X3666"/>
      <c r="Y3666" t="s">
        <v>240</v>
      </c>
      <c r="Z3666" s="43" t="str">
        <f>Raw_data[[#This Row],[Month]]&amp;Raw_data[[#This Row],[Locations]]&amp;Raw_data[[#This Row],[Looker2]]</f>
        <v>45323SugarlandIOP</v>
      </c>
      <c r="AA3666" s="44" t="str">
        <f>IFERROR(VLOOKUP(Raw_data[[#This Row],[Description]],'LU Table'!$A$1:$B$50,2,0),"")</f>
        <v>IOP</v>
      </c>
      <c r="AB3666" s="44" t="str">
        <f>TRIM(MID(Raw_data[[#This Row],[Location]],LEN("Positive Recovery- ")+1,LEN(Raw_data[[#This Row],[Location]])))</f>
        <v>Sugarland</v>
      </c>
      <c r="AC3666" s="45">
        <f t="shared" si="57"/>
        <v>45323</v>
      </c>
      <c r="AD3666" s="44" t="str">
        <f>VLOOKUP(Raw_data[[#This Row],[Locations]]&amp;Raw_data[[#This Row],[Looker2]],Category!A:E,5,0)</f>
        <v>Affiliate</v>
      </c>
      <c r="AE3666" s="44" t="str">
        <f>Raw_data[[#This Row],[Locations]]&amp;Raw_data[[#This Row],[Looker2]]</f>
        <v>SugarlandIOP</v>
      </c>
    </row>
    <row r="3667" spans="1:31">
      <c r="A3667" s="15">
        <v>45326</v>
      </c>
      <c r="B3667" s="15">
        <v>45323</v>
      </c>
      <c r="C3667" t="s">
        <v>9</v>
      </c>
      <c r="D3667">
        <v>210748</v>
      </c>
      <c r="E3667" t="s">
        <v>977</v>
      </c>
      <c r="F3667" t="s">
        <v>827</v>
      </c>
      <c r="G3667" t="s">
        <v>482</v>
      </c>
      <c r="H3667" t="s">
        <v>159</v>
      </c>
      <c r="I3667" t="s">
        <v>232</v>
      </c>
      <c r="J3667" t="s">
        <v>17</v>
      </c>
      <c r="K3667" t="s">
        <v>62</v>
      </c>
      <c r="L3667" t="s">
        <v>128</v>
      </c>
      <c r="M3667">
        <v>1</v>
      </c>
      <c r="N3667" s="47">
        <v>200</v>
      </c>
      <c r="O3667" s="47">
        <v>0</v>
      </c>
      <c r="P3667" s="47">
        <v>0</v>
      </c>
      <c r="Q3667" s="47">
        <v>0</v>
      </c>
      <c r="R3667" s="47">
        <v>0</v>
      </c>
      <c r="S3667" s="47">
        <v>200</v>
      </c>
      <c r="T3667" s="47">
        <v>200</v>
      </c>
      <c r="U3667" s="47">
        <v>200</v>
      </c>
      <c r="V3667" t="s">
        <v>71</v>
      </c>
      <c r="W3667" t="s">
        <v>72</v>
      </c>
      <c r="X3667"/>
      <c r="Y3667" t="s">
        <v>240</v>
      </c>
      <c r="Z3667" s="43" t="str">
        <f>Raw_data[[#This Row],[Month]]&amp;Raw_data[[#This Row],[Locations]]&amp;Raw_data[[#This Row],[Looker2]]</f>
        <v>45323SugarlandIOP</v>
      </c>
      <c r="AA3667" s="44" t="str">
        <f>IFERROR(VLOOKUP(Raw_data[[#This Row],[Description]],'LU Table'!$A$1:$B$50,2,0),"")</f>
        <v>IOP</v>
      </c>
      <c r="AB3667" s="44" t="str">
        <f>TRIM(MID(Raw_data[[#This Row],[Location]],LEN("Positive Recovery- ")+1,LEN(Raw_data[[#This Row],[Location]])))</f>
        <v>Sugarland</v>
      </c>
      <c r="AC3667" s="45">
        <f t="shared" si="57"/>
        <v>45323</v>
      </c>
      <c r="AD3667" s="44" t="str">
        <f>VLOOKUP(Raw_data[[#This Row],[Locations]]&amp;Raw_data[[#This Row],[Looker2]],Category!A:E,5,0)</f>
        <v>Affiliate</v>
      </c>
      <c r="AE3667" s="44" t="str">
        <f>Raw_data[[#This Row],[Locations]]&amp;Raw_data[[#This Row],[Looker2]]</f>
        <v>SugarlandIOP</v>
      </c>
    </row>
    <row r="3668" spans="1:31">
      <c r="A3668" s="15">
        <v>45326</v>
      </c>
      <c r="B3668" s="15">
        <v>45323</v>
      </c>
      <c r="C3668" t="s">
        <v>9</v>
      </c>
      <c r="D3668">
        <v>210749</v>
      </c>
      <c r="E3668" t="s">
        <v>694</v>
      </c>
      <c r="F3668" t="s">
        <v>361</v>
      </c>
      <c r="G3668" t="s">
        <v>381</v>
      </c>
      <c r="H3668" t="s">
        <v>158</v>
      </c>
      <c r="I3668" t="s">
        <v>232</v>
      </c>
      <c r="J3668" t="s">
        <v>87</v>
      </c>
      <c r="K3668" t="s">
        <v>18</v>
      </c>
      <c r="L3668" t="s">
        <v>128</v>
      </c>
      <c r="M3668">
        <v>1</v>
      </c>
      <c r="N3668" s="47">
        <v>275</v>
      </c>
      <c r="O3668" s="47">
        <v>0</v>
      </c>
      <c r="P3668" s="47">
        <v>0</v>
      </c>
      <c r="Q3668" s="47">
        <v>0</v>
      </c>
      <c r="R3668" s="47">
        <v>0</v>
      </c>
      <c r="S3668" s="47">
        <v>275</v>
      </c>
      <c r="T3668" s="47">
        <v>247.5</v>
      </c>
      <c r="U3668" s="47">
        <v>247.5</v>
      </c>
      <c r="V3668" t="s">
        <v>71</v>
      </c>
      <c r="W3668" t="s">
        <v>72</v>
      </c>
      <c r="X3668"/>
      <c r="Y3668" t="s">
        <v>240</v>
      </c>
      <c r="Z3668" s="43" t="str">
        <f>Raw_data[[#This Row],[Month]]&amp;Raw_data[[#This Row],[Locations]]&amp;Raw_data[[#This Row],[Looker2]]</f>
        <v>45323San AntonioIOP</v>
      </c>
      <c r="AA3668" s="44" t="str">
        <f>IFERROR(VLOOKUP(Raw_data[[#This Row],[Description]],'LU Table'!$A$1:$B$50,2,0),"")</f>
        <v>IOP</v>
      </c>
      <c r="AB3668" s="44" t="str">
        <f>TRIM(MID(Raw_data[[#This Row],[Location]],LEN("Positive Recovery- ")+1,LEN(Raw_data[[#This Row],[Location]])))</f>
        <v>San Antonio</v>
      </c>
      <c r="AC3668" s="45">
        <f t="shared" si="57"/>
        <v>45323</v>
      </c>
      <c r="AD3668" s="44" t="str">
        <f>VLOOKUP(Raw_data[[#This Row],[Locations]]&amp;Raw_data[[#This Row],[Looker2]],Category!A:E,5,0)</f>
        <v>Affiliate</v>
      </c>
      <c r="AE3668" s="44" t="str">
        <f>Raw_data[[#This Row],[Locations]]&amp;Raw_data[[#This Row],[Looker2]]</f>
        <v>San AntonioIOP</v>
      </c>
    </row>
    <row r="3669" spans="1:31">
      <c r="A3669" s="15">
        <v>45326</v>
      </c>
      <c r="B3669" s="15">
        <v>45323</v>
      </c>
      <c r="C3669" t="s">
        <v>9</v>
      </c>
      <c r="D3669">
        <v>210750</v>
      </c>
      <c r="E3669" t="s">
        <v>1170</v>
      </c>
      <c r="F3669" t="s">
        <v>1171</v>
      </c>
      <c r="G3669" t="s">
        <v>1172</v>
      </c>
      <c r="H3669" t="s">
        <v>158</v>
      </c>
      <c r="I3669" t="s">
        <v>232</v>
      </c>
      <c r="J3669" t="s">
        <v>88</v>
      </c>
      <c r="K3669" t="s">
        <v>18</v>
      </c>
      <c r="L3669" t="s">
        <v>128</v>
      </c>
      <c r="M3669">
        <v>1</v>
      </c>
      <c r="N3669" s="47">
        <v>250</v>
      </c>
      <c r="O3669" s="47">
        <v>0</v>
      </c>
      <c r="P3669" s="47">
        <v>0</v>
      </c>
      <c r="Q3669" s="47">
        <v>0</v>
      </c>
      <c r="R3669" s="47">
        <v>0</v>
      </c>
      <c r="S3669" s="47">
        <v>250</v>
      </c>
      <c r="T3669" s="47">
        <v>225</v>
      </c>
      <c r="U3669" s="47">
        <v>225</v>
      </c>
      <c r="V3669" t="s">
        <v>71</v>
      </c>
      <c r="W3669" t="s">
        <v>72</v>
      </c>
      <c r="X3669"/>
      <c r="Y3669" t="s">
        <v>240</v>
      </c>
      <c r="Z3669" s="43" t="str">
        <f>Raw_data[[#This Row],[Month]]&amp;Raw_data[[#This Row],[Locations]]&amp;Raw_data[[#This Row],[Looker2]]</f>
        <v>45323San AntonioIOP</v>
      </c>
      <c r="AA3669" s="44" t="str">
        <f>IFERROR(VLOOKUP(Raw_data[[#This Row],[Description]],'LU Table'!$A$1:$B$50,2,0),"")</f>
        <v>IOP</v>
      </c>
      <c r="AB3669" s="44" t="str">
        <f>TRIM(MID(Raw_data[[#This Row],[Location]],LEN("Positive Recovery- ")+1,LEN(Raw_data[[#This Row],[Location]])))</f>
        <v>San Antonio</v>
      </c>
      <c r="AC3669" s="45">
        <f t="shared" si="57"/>
        <v>45323</v>
      </c>
      <c r="AD3669" s="44" t="str">
        <f>VLOOKUP(Raw_data[[#This Row],[Locations]]&amp;Raw_data[[#This Row],[Looker2]],Category!A:E,5,0)</f>
        <v>Affiliate</v>
      </c>
      <c r="AE3669" s="44" t="str">
        <f>Raw_data[[#This Row],[Locations]]&amp;Raw_data[[#This Row],[Looker2]]</f>
        <v>San AntonioIOP</v>
      </c>
    </row>
    <row r="3670" spans="1:31">
      <c r="A3670" s="15">
        <v>45326</v>
      </c>
      <c r="B3670" s="15">
        <v>45323</v>
      </c>
      <c r="C3670" t="s">
        <v>9</v>
      </c>
      <c r="D3670">
        <v>210751</v>
      </c>
      <c r="E3670" t="s">
        <v>951</v>
      </c>
      <c r="F3670" t="s">
        <v>479</v>
      </c>
      <c r="G3670" t="s">
        <v>952</v>
      </c>
      <c r="H3670" t="s">
        <v>160</v>
      </c>
      <c r="I3670" t="s">
        <v>232</v>
      </c>
      <c r="J3670" t="s">
        <v>961</v>
      </c>
      <c r="K3670" t="s">
        <v>18</v>
      </c>
      <c r="L3670" t="s">
        <v>128</v>
      </c>
      <c r="M3670">
        <v>1</v>
      </c>
      <c r="N3670" s="47">
        <v>220</v>
      </c>
      <c r="O3670" s="47">
        <v>0</v>
      </c>
      <c r="P3670" s="47">
        <v>0</v>
      </c>
      <c r="Q3670" s="47">
        <v>0</v>
      </c>
      <c r="R3670" s="47">
        <v>0</v>
      </c>
      <c r="S3670" s="47">
        <v>220</v>
      </c>
      <c r="T3670" s="47">
        <v>198</v>
      </c>
      <c r="U3670" s="47">
        <v>198</v>
      </c>
      <c r="V3670" t="s">
        <v>71</v>
      </c>
      <c r="W3670" t="s">
        <v>72</v>
      </c>
      <c r="X3670"/>
      <c r="Y3670" t="s">
        <v>240</v>
      </c>
      <c r="Z3670" s="43" t="str">
        <f>Raw_data[[#This Row],[Month]]&amp;Raw_data[[#This Row],[Locations]]&amp;Raw_data[[#This Row],[Looker2]]</f>
        <v>45323San AntonioIOP</v>
      </c>
      <c r="AA3670" s="44" t="str">
        <f>IFERROR(VLOOKUP(Raw_data[[#This Row],[Description]],'LU Table'!$A$1:$B$50,2,0),"")</f>
        <v>IOP</v>
      </c>
      <c r="AB3670" s="44" t="str">
        <f>TRIM(MID(Raw_data[[#This Row],[Location]],LEN("Positive Recovery- ")+1,LEN(Raw_data[[#This Row],[Location]])))</f>
        <v>San Antonio</v>
      </c>
      <c r="AC3670" s="45">
        <f t="shared" si="57"/>
        <v>45323</v>
      </c>
      <c r="AD3670" s="44" t="str">
        <f>VLOOKUP(Raw_data[[#This Row],[Locations]]&amp;Raw_data[[#This Row],[Looker2]],Category!A:E,5,0)</f>
        <v>Affiliate</v>
      </c>
      <c r="AE3670" s="44" t="str">
        <f>Raw_data[[#This Row],[Locations]]&amp;Raw_data[[#This Row],[Looker2]]</f>
        <v>San AntonioIOP</v>
      </c>
    </row>
    <row r="3671" spans="1:31">
      <c r="A3671" s="15">
        <v>45326</v>
      </c>
      <c r="B3671" s="15">
        <v>45323</v>
      </c>
      <c r="C3671" t="s">
        <v>9</v>
      </c>
      <c r="D3671">
        <v>210752</v>
      </c>
      <c r="E3671" t="s">
        <v>1063</v>
      </c>
      <c r="F3671" t="s">
        <v>827</v>
      </c>
      <c r="G3671" t="s">
        <v>996</v>
      </c>
      <c r="H3671" t="s">
        <v>159</v>
      </c>
      <c r="I3671" t="s">
        <v>232</v>
      </c>
      <c r="J3671" t="s">
        <v>17</v>
      </c>
      <c r="K3671" t="s">
        <v>18</v>
      </c>
      <c r="L3671" t="s">
        <v>128</v>
      </c>
      <c r="M3671">
        <v>1</v>
      </c>
      <c r="N3671" s="47">
        <v>225</v>
      </c>
      <c r="O3671" s="47">
        <v>0</v>
      </c>
      <c r="P3671" s="47">
        <v>0</v>
      </c>
      <c r="Q3671" s="47">
        <v>0</v>
      </c>
      <c r="R3671" s="47">
        <v>0</v>
      </c>
      <c r="S3671" s="47">
        <v>225</v>
      </c>
      <c r="T3671" s="47">
        <v>225</v>
      </c>
      <c r="U3671" s="47">
        <v>225</v>
      </c>
      <c r="V3671" t="s">
        <v>71</v>
      </c>
      <c r="W3671" t="s">
        <v>72</v>
      </c>
      <c r="X3671"/>
      <c r="Y3671" t="s">
        <v>240</v>
      </c>
      <c r="Z3671" s="43" t="str">
        <f>Raw_data[[#This Row],[Month]]&amp;Raw_data[[#This Row],[Locations]]&amp;Raw_data[[#This Row],[Looker2]]</f>
        <v>45323San AntonioIOP</v>
      </c>
      <c r="AA3671" s="44" t="str">
        <f>IFERROR(VLOOKUP(Raw_data[[#This Row],[Description]],'LU Table'!$A$1:$B$50,2,0),"")</f>
        <v>IOP</v>
      </c>
      <c r="AB3671" s="44" t="str">
        <f>TRIM(MID(Raw_data[[#This Row],[Location]],LEN("Positive Recovery- ")+1,LEN(Raw_data[[#This Row],[Location]])))</f>
        <v>San Antonio</v>
      </c>
      <c r="AC3671" s="45">
        <f t="shared" si="57"/>
        <v>45323</v>
      </c>
      <c r="AD3671" s="44" t="str">
        <f>VLOOKUP(Raw_data[[#This Row],[Locations]]&amp;Raw_data[[#This Row],[Looker2]],Category!A:E,5,0)</f>
        <v>Affiliate</v>
      </c>
      <c r="AE3671" s="44" t="str">
        <f>Raw_data[[#This Row],[Locations]]&amp;Raw_data[[#This Row],[Looker2]]</f>
        <v>San AntonioIOP</v>
      </c>
    </row>
    <row r="3672" spans="1:31">
      <c r="A3672" s="15">
        <v>45326</v>
      </c>
      <c r="B3672" s="15">
        <v>45323</v>
      </c>
      <c r="C3672" t="s">
        <v>9</v>
      </c>
      <c r="D3672">
        <v>210753</v>
      </c>
      <c r="E3672" t="s">
        <v>818</v>
      </c>
      <c r="F3672" t="s">
        <v>819</v>
      </c>
      <c r="G3672" t="s">
        <v>432</v>
      </c>
      <c r="H3672" t="s">
        <v>158</v>
      </c>
      <c r="I3672" t="s">
        <v>232</v>
      </c>
      <c r="J3672" t="s">
        <v>97</v>
      </c>
      <c r="K3672" t="s">
        <v>18</v>
      </c>
      <c r="L3672" t="s">
        <v>128</v>
      </c>
      <c r="M3672">
        <v>1</v>
      </c>
      <c r="N3672" s="47">
        <v>225</v>
      </c>
      <c r="O3672" s="47">
        <v>0</v>
      </c>
      <c r="P3672" s="47">
        <v>0</v>
      </c>
      <c r="Q3672" s="47">
        <v>0</v>
      </c>
      <c r="R3672" s="47">
        <v>0</v>
      </c>
      <c r="S3672" s="47">
        <v>225</v>
      </c>
      <c r="T3672" s="47">
        <v>202.5</v>
      </c>
      <c r="U3672" s="47">
        <v>202.5</v>
      </c>
      <c r="V3672" t="s">
        <v>71</v>
      </c>
      <c r="W3672" t="s">
        <v>72</v>
      </c>
      <c r="X3672"/>
      <c r="Y3672" t="s">
        <v>240</v>
      </c>
      <c r="Z3672" s="43" t="str">
        <f>Raw_data[[#This Row],[Month]]&amp;Raw_data[[#This Row],[Locations]]&amp;Raw_data[[#This Row],[Looker2]]</f>
        <v>45323San AntonioIOP</v>
      </c>
      <c r="AA3672" s="44" t="str">
        <f>IFERROR(VLOOKUP(Raw_data[[#This Row],[Description]],'LU Table'!$A$1:$B$50,2,0),"")</f>
        <v>IOP</v>
      </c>
      <c r="AB3672" s="44" t="str">
        <f>TRIM(MID(Raw_data[[#This Row],[Location]],LEN("Positive Recovery- ")+1,LEN(Raw_data[[#This Row],[Location]])))</f>
        <v>San Antonio</v>
      </c>
      <c r="AC3672" s="45">
        <f t="shared" si="57"/>
        <v>45323</v>
      </c>
      <c r="AD3672" s="44" t="str">
        <f>VLOOKUP(Raw_data[[#This Row],[Locations]]&amp;Raw_data[[#This Row],[Looker2]],Category!A:E,5,0)</f>
        <v>Affiliate</v>
      </c>
      <c r="AE3672" s="44" t="str">
        <f>Raw_data[[#This Row],[Locations]]&amp;Raw_data[[#This Row],[Looker2]]</f>
        <v>San AntonioIOP</v>
      </c>
    </row>
    <row r="3673" spans="1:31">
      <c r="A3673" s="15">
        <v>45326</v>
      </c>
      <c r="B3673" s="15">
        <v>45323</v>
      </c>
      <c r="C3673" t="s">
        <v>9</v>
      </c>
      <c r="D3673">
        <v>210754</v>
      </c>
      <c r="E3673" t="s">
        <v>1242</v>
      </c>
      <c r="F3673" t="s">
        <v>257</v>
      </c>
      <c r="G3673" t="s">
        <v>1243</v>
      </c>
      <c r="H3673" t="s">
        <v>160</v>
      </c>
      <c r="I3673" t="s">
        <v>232</v>
      </c>
      <c r="J3673" t="s">
        <v>90</v>
      </c>
      <c r="K3673" t="s">
        <v>18</v>
      </c>
      <c r="L3673" t="s">
        <v>128</v>
      </c>
      <c r="M3673">
        <v>1</v>
      </c>
      <c r="N3673" s="47">
        <v>220</v>
      </c>
      <c r="O3673" s="47">
        <v>0</v>
      </c>
      <c r="P3673" s="47">
        <v>0</v>
      </c>
      <c r="Q3673" s="47">
        <v>0</v>
      </c>
      <c r="R3673" s="47">
        <v>0</v>
      </c>
      <c r="S3673" s="47">
        <v>220</v>
      </c>
      <c r="T3673" s="47">
        <v>198</v>
      </c>
      <c r="U3673" s="47">
        <v>198</v>
      </c>
      <c r="V3673" t="s">
        <v>71</v>
      </c>
      <c r="W3673" t="s">
        <v>72</v>
      </c>
      <c r="X3673"/>
      <c r="Y3673" t="s">
        <v>240</v>
      </c>
      <c r="Z3673" s="43" t="str">
        <f>Raw_data[[#This Row],[Month]]&amp;Raw_data[[#This Row],[Locations]]&amp;Raw_data[[#This Row],[Looker2]]</f>
        <v>45323San AntonioIOP</v>
      </c>
      <c r="AA3673" s="44" t="str">
        <f>IFERROR(VLOOKUP(Raw_data[[#This Row],[Description]],'LU Table'!$A$1:$B$50,2,0),"")</f>
        <v>IOP</v>
      </c>
      <c r="AB3673" s="44" t="str">
        <f>TRIM(MID(Raw_data[[#This Row],[Location]],LEN("Positive Recovery- ")+1,LEN(Raw_data[[#This Row],[Location]])))</f>
        <v>San Antonio</v>
      </c>
      <c r="AC3673" s="45">
        <f t="shared" si="57"/>
        <v>45323</v>
      </c>
      <c r="AD3673" s="44" t="str">
        <f>VLOOKUP(Raw_data[[#This Row],[Locations]]&amp;Raw_data[[#This Row],[Looker2]],Category!A:E,5,0)</f>
        <v>Affiliate</v>
      </c>
      <c r="AE3673" s="44" t="str">
        <f>Raw_data[[#This Row],[Locations]]&amp;Raw_data[[#This Row],[Looker2]]</f>
        <v>San AntonioIOP</v>
      </c>
    </row>
    <row r="3674" spans="1:31">
      <c r="A3674" s="15">
        <v>45326</v>
      </c>
      <c r="B3674" s="15">
        <v>45323</v>
      </c>
      <c r="C3674" t="s">
        <v>9</v>
      </c>
      <c r="D3674">
        <v>210755</v>
      </c>
      <c r="E3674" t="s">
        <v>1173</v>
      </c>
      <c r="F3674" t="s">
        <v>314</v>
      </c>
      <c r="G3674" t="s">
        <v>444</v>
      </c>
      <c r="H3674" t="s">
        <v>158</v>
      </c>
      <c r="I3674" t="s">
        <v>232</v>
      </c>
      <c r="J3674" t="s">
        <v>87</v>
      </c>
      <c r="K3674" t="s">
        <v>18</v>
      </c>
      <c r="L3674" t="s">
        <v>128</v>
      </c>
      <c r="M3674">
        <v>1</v>
      </c>
      <c r="N3674" s="47">
        <v>275</v>
      </c>
      <c r="O3674" s="47">
        <v>0</v>
      </c>
      <c r="P3674" s="47">
        <v>0</v>
      </c>
      <c r="Q3674" s="47">
        <v>0</v>
      </c>
      <c r="R3674" s="47">
        <v>0</v>
      </c>
      <c r="S3674" s="47">
        <v>275</v>
      </c>
      <c r="T3674" s="47">
        <v>247.5</v>
      </c>
      <c r="U3674" s="47">
        <v>247.5</v>
      </c>
      <c r="V3674" t="s">
        <v>71</v>
      </c>
      <c r="W3674" t="s">
        <v>72</v>
      </c>
      <c r="X3674"/>
      <c r="Y3674" t="s">
        <v>240</v>
      </c>
      <c r="Z3674" s="43" t="str">
        <f>Raw_data[[#This Row],[Month]]&amp;Raw_data[[#This Row],[Locations]]&amp;Raw_data[[#This Row],[Looker2]]</f>
        <v>45323San AntonioIOP</v>
      </c>
      <c r="AA3674" s="44" t="str">
        <f>IFERROR(VLOOKUP(Raw_data[[#This Row],[Description]],'LU Table'!$A$1:$B$50,2,0),"")</f>
        <v>IOP</v>
      </c>
      <c r="AB3674" s="44" t="str">
        <f>TRIM(MID(Raw_data[[#This Row],[Location]],LEN("Positive Recovery- ")+1,LEN(Raw_data[[#This Row],[Location]])))</f>
        <v>San Antonio</v>
      </c>
      <c r="AC3674" s="45">
        <f t="shared" si="57"/>
        <v>45323</v>
      </c>
      <c r="AD3674" s="44" t="str">
        <f>VLOOKUP(Raw_data[[#This Row],[Locations]]&amp;Raw_data[[#This Row],[Looker2]],Category!A:E,5,0)</f>
        <v>Affiliate</v>
      </c>
      <c r="AE3674" s="44" t="str">
        <f>Raw_data[[#This Row],[Locations]]&amp;Raw_data[[#This Row],[Looker2]]</f>
        <v>San AntonioIOP</v>
      </c>
    </row>
    <row r="3675" spans="1:31">
      <c r="A3675" s="15">
        <v>45326</v>
      </c>
      <c r="B3675" s="15">
        <v>45324</v>
      </c>
      <c r="C3675" t="s">
        <v>9</v>
      </c>
      <c r="D3675">
        <v>210501</v>
      </c>
      <c r="E3675" t="s">
        <v>1148</v>
      </c>
      <c r="F3675" t="s">
        <v>1149</v>
      </c>
      <c r="G3675" t="s">
        <v>1150</v>
      </c>
      <c r="H3675" t="s">
        <v>171</v>
      </c>
      <c r="I3675" t="s">
        <v>232</v>
      </c>
      <c r="J3675" t="s">
        <v>87</v>
      </c>
      <c r="K3675" t="s">
        <v>16</v>
      </c>
      <c r="L3675" t="s">
        <v>131</v>
      </c>
      <c r="M3675">
        <v>1</v>
      </c>
      <c r="N3675" s="47">
        <v>425</v>
      </c>
      <c r="O3675" s="47">
        <v>0</v>
      </c>
      <c r="P3675" s="47">
        <v>0</v>
      </c>
      <c r="Q3675" s="47">
        <v>0</v>
      </c>
      <c r="R3675" s="47">
        <v>0</v>
      </c>
      <c r="S3675" s="47">
        <v>425</v>
      </c>
      <c r="T3675" s="47">
        <v>382.5</v>
      </c>
      <c r="U3675" s="47">
        <v>382.5</v>
      </c>
      <c r="V3675" t="s">
        <v>71</v>
      </c>
      <c r="W3675" t="s">
        <v>72</v>
      </c>
      <c r="X3675"/>
      <c r="Y3675" t="s">
        <v>240</v>
      </c>
      <c r="Z3675" s="43" t="str">
        <f>Raw_data[[#This Row],[Month]]&amp;Raw_data[[#This Row],[Locations]]&amp;Raw_data[[#This Row],[Looker2]]</f>
        <v>45323Garden OaksRTC</v>
      </c>
      <c r="AA3675" s="44" t="str">
        <f>IFERROR(VLOOKUP(Raw_data[[#This Row],[Description]],'LU Table'!$A$1:$B$50,2,0),"")</f>
        <v>RTC</v>
      </c>
      <c r="AB3675" s="44" t="str">
        <f>TRIM(MID(Raw_data[[#This Row],[Location]],LEN("Positive Recovery- ")+1,LEN(Raw_data[[#This Row],[Location]])))</f>
        <v>Garden Oaks</v>
      </c>
      <c r="AC3675" s="45">
        <f t="shared" si="57"/>
        <v>45323</v>
      </c>
      <c r="AD3675" s="44" t="str">
        <f>VLOOKUP(Raw_data[[#This Row],[Locations]]&amp;Raw_data[[#This Row],[Looker2]],Category!A:E,5,0)</f>
        <v>Company Owned</v>
      </c>
      <c r="AE3675" s="44" t="str">
        <f>Raw_data[[#This Row],[Locations]]&amp;Raw_data[[#This Row],[Looker2]]</f>
        <v>Garden OaksRTC</v>
      </c>
    </row>
    <row r="3676" spans="1:31">
      <c r="A3676" s="15">
        <v>45326</v>
      </c>
      <c r="B3676" s="15">
        <v>45324</v>
      </c>
      <c r="C3676" t="s">
        <v>9</v>
      </c>
      <c r="D3676">
        <v>210502</v>
      </c>
      <c r="E3676" t="s">
        <v>1061</v>
      </c>
      <c r="F3676" t="s">
        <v>278</v>
      </c>
      <c r="G3676" t="s">
        <v>1062</v>
      </c>
      <c r="H3676" t="s">
        <v>173</v>
      </c>
      <c r="I3676" t="s">
        <v>232</v>
      </c>
      <c r="J3676" t="s">
        <v>96</v>
      </c>
      <c r="K3676" t="s">
        <v>57</v>
      </c>
      <c r="L3676" t="s">
        <v>130</v>
      </c>
      <c r="M3676">
        <v>1</v>
      </c>
      <c r="N3676" s="47">
        <v>364</v>
      </c>
      <c r="O3676" s="47">
        <v>0</v>
      </c>
      <c r="P3676" s="47">
        <v>0</v>
      </c>
      <c r="Q3676" s="47">
        <v>0</v>
      </c>
      <c r="R3676" s="47">
        <v>0</v>
      </c>
      <c r="S3676" s="47">
        <v>364</v>
      </c>
      <c r="T3676" s="47">
        <v>327.60000000000002</v>
      </c>
      <c r="U3676" s="47">
        <v>327.60000000000002</v>
      </c>
      <c r="V3676" t="s">
        <v>71</v>
      </c>
      <c r="W3676" t="s">
        <v>72</v>
      </c>
      <c r="X3676"/>
      <c r="Y3676" t="s">
        <v>240</v>
      </c>
      <c r="Z3676" s="43" t="str">
        <f>Raw_data[[#This Row],[Month]]&amp;Raw_data[[#This Row],[Locations]]&amp;Raw_data[[#This Row],[Looker2]]</f>
        <v>45323Hill CountryRTC</v>
      </c>
      <c r="AA3676" s="44" t="str">
        <f>IFERROR(VLOOKUP(Raw_data[[#This Row],[Description]],'LU Table'!$A$1:$B$50,2,0),"")</f>
        <v>RTC</v>
      </c>
      <c r="AB3676" s="44" t="str">
        <f>TRIM(MID(Raw_data[[#This Row],[Location]],LEN("Positive Recovery- ")+1,LEN(Raw_data[[#This Row],[Location]])))</f>
        <v>Hill Country</v>
      </c>
      <c r="AC3676" s="45">
        <f t="shared" si="57"/>
        <v>45323</v>
      </c>
      <c r="AD3676" s="44" t="str">
        <f>VLOOKUP(Raw_data[[#This Row],[Locations]]&amp;Raw_data[[#This Row],[Looker2]],Category!A:E,5,0)</f>
        <v>Company Owned</v>
      </c>
      <c r="AE3676" s="44" t="str">
        <f>Raw_data[[#This Row],[Locations]]&amp;Raw_data[[#This Row],[Looker2]]</f>
        <v>Hill CountryRTC</v>
      </c>
    </row>
    <row r="3677" spans="1:31">
      <c r="A3677" s="15">
        <v>45326</v>
      </c>
      <c r="B3677" s="15">
        <v>45324</v>
      </c>
      <c r="C3677" t="s">
        <v>9</v>
      </c>
      <c r="D3677">
        <v>210503</v>
      </c>
      <c r="E3677" t="s">
        <v>1111</v>
      </c>
      <c r="F3677" t="s">
        <v>1112</v>
      </c>
      <c r="G3677" t="s">
        <v>1113</v>
      </c>
      <c r="H3677" t="s">
        <v>151</v>
      </c>
      <c r="I3677" t="s">
        <v>232</v>
      </c>
      <c r="J3677" t="s">
        <v>17</v>
      </c>
      <c r="K3677" t="s">
        <v>16</v>
      </c>
      <c r="L3677" t="s">
        <v>131</v>
      </c>
      <c r="M3677">
        <v>1</v>
      </c>
      <c r="N3677" s="47">
        <v>400</v>
      </c>
      <c r="O3677" s="47">
        <v>0</v>
      </c>
      <c r="P3677" s="47">
        <v>0</v>
      </c>
      <c r="Q3677" s="47">
        <v>0</v>
      </c>
      <c r="R3677" s="47">
        <v>0</v>
      </c>
      <c r="S3677" s="47">
        <v>0</v>
      </c>
      <c r="T3677" s="47">
        <v>400</v>
      </c>
      <c r="U3677" s="47">
        <v>0</v>
      </c>
      <c r="V3677" t="s">
        <v>71</v>
      </c>
      <c r="W3677" t="s">
        <v>72</v>
      </c>
      <c r="X3677"/>
      <c r="Y3677" t="s">
        <v>240</v>
      </c>
      <c r="Z3677" s="43" t="str">
        <f>Raw_data[[#This Row],[Month]]&amp;Raw_data[[#This Row],[Locations]]&amp;Raw_data[[#This Row],[Looker2]]</f>
        <v>45323Garden OaksRTC</v>
      </c>
      <c r="AA3677" s="44" t="str">
        <f>IFERROR(VLOOKUP(Raw_data[[#This Row],[Description]],'LU Table'!$A$1:$B$50,2,0),"")</f>
        <v>RTC</v>
      </c>
      <c r="AB3677" s="44" t="str">
        <f>TRIM(MID(Raw_data[[#This Row],[Location]],LEN("Positive Recovery- ")+1,LEN(Raw_data[[#This Row],[Location]])))</f>
        <v>Garden Oaks</v>
      </c>
      <c r="AC3677" s="45">
        <f t="shared" si="57"/>
        <v>45323</v>
      </c>
      <c r="AD3677" s="44" t="str">
        <f>VLOOKUP(Raw_data[[#This Row],[Locations]]&amp;Raw_data[[#This Row],[Looker2]],Category!A:E,5,0)</f>
        <v>Company Owned</v>
      </c>
      <c r="AE3677" s="44" t="str">
        <f>Raw_data[[#This Row],[Locations]]&amp;Raw_data[[#This Row],[Looker2]]</f>
        <v>Garden OaksRTC</v>
      </c>
    </row>
    <row r="3678" spans="1:31">
      <c r="A3678" s="15">
        <v>45326</v>
      </c>
      <c r="B3678" s="15">
        <v>45324</v>
      </c>
      <c r="C3678" t="s">
        <v>9</v>
      </c>
      <c r="D3678">
        <v>210504</v>
      </c>
      <c r="E3678" t="s">
        <v>1197</v>
      </c>
      <c r="F3678" t="s">
        <v>1198</v>
      </c>
      <c r="G3678" t="s">
        <v>630</v>
      </c>
      <c r="H3678" t="s">
        <v>155</v>
      </c>
      <c r="I3678" t="s">
        <v>232</v>
      </c>
      <c r="J3678" t="s">
        <v>89</v>
      </c>
      <c r="K3678" t="s">
        <v>16</v>
      </c>
      <c r="L3678" t="s">
        <v>130</v>
      </c>
      <c r="M3678">
        <v>1</v>
      </c>
      <c r="N3678" s="47">
        <v>600</v>
      </c>
      <c r="O3678" s="47">
        <v>0</v>
      </c>
      <c r="P3678" s="47">
        <v>0</v>
      </c>
      <c r="Q3678" s="47">
        <v>0</v>
      </c>
      <c r="R3678" s="47">
        <v>0</v>
      </c>
      <c r="S3678" s="47">
        <v>600</v>
      </c>
      <c r="T3678" s="47">
        <v>540</v>
      </c>
      <c r="U3678" s="47">
        <v>540</v>
      </c>
      <c r="V3678" t="s">
        <v>71</v>
      </c>
      <c r="W3678" t="s">
        <v>72</v>
      </c>
      <c r="X3678"/>
      <c r="Y3678" t="s">
        <v>240</v>
      </c>
      <c r="Z3678" s="43" t="str">
        <f>Raw_data[[#This Row],[Month]]&amp;Raw_data[[#This Row],[Locations]]&amp;Raw_data[[#This Row],[Looker2]]</f>
        <v>45323Garden OaksDetox</v>
      </c>
      <c r="AA3678" s="44" t="str">
        <f>IFERROR(VLOOKUP(Raw_data[[#This Row],[Description]],'LU Table'!$A$1:$B$50,2,0),"")</f>
        <v>Detox</v>
      </c>
      <c r="AB3678" s="44" t="str">
        <f>TRIM(MID(Raw_data[[#This Row],[Location]],LEN("Positive Recovery- ")+1,LEN(Raw_data[[#This Row],[Location]])))</f>
        <v>Garden Oaks</v>
      </c>
      <c r="AC3678" s="45">
        <f t="shared" si="57"/>
        <v>45323</v>
      </c>
      <c r="AD3678" s="44" t="str">
        <f>VLOOKUP(Raw_data[[#This Row],[Locations]]&amp;Raw_data[[#This Row],[Looker2]],Category!A:E,5,0)</f>
        <v>Company Owned</v>
      </c>
      <c r="AE3678" s="44" t="str">
        <f>Raw_data[[#This Row],[Locations]]&amp;Raw_data[[#This Row],[Looker2]]</f>
        <v>Garden OaksDetox</v>
      </c>
    </row>
    <row r="3679" spans="1:31">
      <c r="A3679" s="15">
        <v>45326</v>
      </c>
      <c r="B3679" s="15">
        <v>45324</v>
      </c>
      <c r="C3679" t="s">
        <v>9</v>
      </c>
      <c r="D3679">
        <v>210505</v>
      </c>
      <c r="E3679" t="s">
        <v>1162</v>
      </c>
      <c r="F3679" t="s">
        <v>307</v>
      </c>
      <c r="G3679" t="s">
        <v>452</v>
      </c>
      <c r="H3679" t="s">
        <v>151</v>
      </c>
      <c r="I3679" t="s">
        <v>232</v>
      </c>
      <c r="J3679" t="s">
        <v>17</v>
      </c>
      <c r="K3679" t="s">
        <v>107</v>
      </c>
      <c r="L3679" t="s">
        <v>130</v>
      </c>
      <c r="M3679">
        <v>1</v>
      </c>
      <c r="N3679" s="47">
        <v>500</v>
      </c>
      <c r="O3679" s="47">
        <v>0</v>
      </c>
      <c r="P3679" s="47">
        <v>0</v>
      </c>
      <c r="Q3679" s="47">
        <v>0</v>
      </c>
      <c r="R3679" s="47">
        <v>0</v>
      </c>
      <c r="S3679" s="47">
        <v>0</v>
      </c>
      <c r="T3679" s="47">
        <v>500</v>
      </c>
      <c r="U3679" s="47">
        <v>0</v>
      </c>
      <c r="V3679" t="s">
        <v>71</v>
      </c>
      <c r="W3679" t="s">
        <v>72</v>
      </c>
      <c r="X3679"/>
      <c r="Y3679" t="s">
        <v>240</v>
      </c>
      <c r="Z3679" s="43" t="str">
        <f>Raw_data[[#This Row],[Month]]&amp;Raw_data[[#This Row],[Locations]]&amp;Raw_data[[#This Row],[Looker2]]</f>
        <v>45323Dallas Ft WorthRTC</v>
      </c>
      <c r="AA3679" s="44" t="str">
        <f>IFERROR(VLOOKUP(Raw_data[[#This Row],[Description]],'LU Table'!$A$1:$B$50,2,0),"")</f>
        <v>RTC</v>
      </c>
      <c r="AB3679" s="44" t="str">
        <f>TRIM(MID(Raw_data[[#This Row],[Location]],LEN("Positive Recovery- ")+1,LEN(Raw_data[[#This Row],[Location]])))</f>
        <v>Dallas Ft Worth</v>
      </c>
      <c r="AC3679" s="45">
        <f t="shared" ref="AC3679:AC3742" si="58">B3679-DAY(B3679)+1</f>
        <v>45323</v>
      </c>
      <c r="AD3679" s="44" t="str">
        <f>VLOOKUP(Raw_data[[#This Row],[Locations]]&amp;Raw_data[[#This Row],[Looker2]],Category!A:E,5,0)</f>
        <v>Company Owned</v>
      </c>
      <c r="AE3679" s="44" t="str">
        <f>Raw_data[[#This Row],[Locations]]&amp;Raw_data[[#This Row],[Looker2]]</f>
        <v>Dallas Ft WorthRTC</v>
      </c>
    </row>
    <row r="3680" spans="1:31">
      <c r="A3680" s="15">
        <v>45326</v>
      </c>
      <c r="B3680" s="15">
        <v>45324</v>
      </c>
      <c r="C3680" t="s">
        <v>9</v>
      </c>
      <c r="D3680">
        <v>210506</v>
      </c>
      <c r="E3680" t="s">
        <v>999</v>
      </c>
      <c r="F3680" t="s">
        <v>1000</v>
      </c>
      <c r="G3680" t="s">
        <v>317</v>
      </c>
      <c r="H3680" t="s">
        <v>164</v>
      </c>
      <c r="I3680" t="s">
        <v>232</v>
      </c>
      <c r="J3680" t="s">
        <v>88</v>
      </c>
      <c r="K3680" t="s">
        <v>16</v>
      </c>
      <c r="L3680" t="s">
        <v>131</v>
      </c>
      <c r="M3680">
        <v>1</v>
      </c>
      <c r="N3680" s="47">
        <v>400</v>
      </c>
      <c r="O3680" s="47">
        <v>0</v>
      </c>
      <c r="P3680" s="47">
        <v>0</v>
      </c>
      <c r="Q3680" s="47">
        <v>0</v>
      </c>
      <c r="R3680" s="47">
        <v>0</v>
      </c>
      <c r="S3680" s="47">
        <v>400</v>
      </c>
      <c r="T3680" s="47">
        <v>360</v>
      </c>
      <c r="U3680" s="47">
        <v>360</v>
      </c>
      <c r="V3680" t="s">
        <v>71</v>
      </c>
      <c r="W3680" t="s">
        <v>72</v>
      </c>
      <c r="X3680"/>
      <c r="Y3680" t="s">
        <v>240</v>
      </c>
      <c r="Z3680" s="43" t="str">
        <f>Raw_data[[#This Row],[Month]]&amp;Raw_data[[#This Row],[Locations]]&amp;Raw_data[[#This Row],[Looker2]]</f>
        <v>45323Garden OaksRTC</v>
      </c>
      <c r="AA3680" s="44" t="str">
        <f>IFERROR(VLOOKUP(Raw_data[[#This Row],[Description]],'LU Table'!$A$1:$B$50,2,0),"")</f>
        <v>RTC</v>
      </c>
      <c r="AB3680" s="44" t="str">
        <f>TRIM(MID(Raw_data[[#This Row],[Location]],LEN("Positive Recovery- ")+1,LEN(Raw_data[[#This Row],[Location]])))</f>
        <v>Garden Oaks</v>
      </c>
      <c r="AC3680" s="45">
        <f t="shared" si="58"/>
        <v>45323</v>
      </c>
      <c r="AD3680" s="44" t="str">
        <f>VLOOKUP(Raw_data[[#This Row],[Locations]]&amp;Raw_data[[#This Row],[Looker2]],Category!A:E,5,0)</f>
        <v>Company Owned</v>
      </c>
      <c r="AE3680" s="44" t="str">
        <f>Raw_data[[#This Row],[Locations]]&amp;Raw_data[[#This Row],[Looker2]]</f>
        <v>Garden OaksRTC</v>
      </c>
    </row>
    <row r="3681" spans="1:31">
      <c r="A3681" s="15">
        <v>45326</v>
      </c>
      <c r="B3681" s="15">
        <v>45324</v>
      </c>
      <c r="C3681" t="s">
        <v>9</v>
      </c>
      <c r="D3681">
        <v>210507</v>
      </c>
      <c r="E3681" t="s">
        <v>1100</v>
      </c>
      <c r="F3681" t="s">
        <v>608</v>
      </c>
      <c r="G3681" t="s">
        <v>631</v>
      </c>
      <c r="H3681" t="s">
        <v>627</v>
      </c>
      <c r="I3681" t="s">
        <v>232</v>
      </c>
      <c r="J3681" t="s">
        <v>94</v>
      </c>
      <c r="K3681" t="s">
        <v>57</v>
      </c>
      <c r="L3681" t="s">
        <v>130</v>
      </c>
      <c r="M3681">
        <v>1</v>
      </c>
      <c r="N3681" s="47">
        <v>495</v>
      </c>
      <c r="O3681" s="47">
        <v>0</v>
      </c>
      <c r="P3681" s="47">
        <v>0</v>
      </c>
      <c r="Q3681" s="47">
        <v>0</v>
      </c>
      <c r="R3681" s="47">
        <v>0</v>
      </c>
      <c r="S3681" s="47">
        <v>495</v>
      </c>
      <c r="T3681" s="47">
        <v>445.5</v>
      </c>
      <c r="U3681" s="47">
        <v>445.5</v>
      </c>
      <c r="V3681" t="s">
        <v>71</v>
      </c>
      <c r="W3681" t="s">
        <v>72</v>
      </c>
      <c r="X3681"/>
      <c r="Y3681" t="s">
        <v>240</v>
      </c>
      <c r="Z3681" s="43" t="str">
        <f>Raw_data[[#This Row],[Month]]&amp;Raw_data[[#This Row],[Locations]]&amp;Raw_data[[#This Row],[Looker2]]</f>
        <v>45323Hill CountryRTC</v>
      </c>
      <c r="AA3681" s="44" t="str">
        <f>IFERROR(VLOOKUP(Raw_data[[#This Row],[Description]],'LU Table'!$A$1:$B$50,2,0),"")</f>
        <v>RTC</v>
      </c>
      <c r="AB3681" s="44" t="str">
        <f>TRIM(MID(Raw_data[[#This Row],[Location]],LEN("Positive Recovery- ")+1,LEN(Raw_data[[#This Row],[Location]])))</f>
        <v>Hill Country</v>
      </c>
      <c r="AC3681" s="45">
        <f t="shared" si="58"/>
        <v>45323</v>
      </c>
      <c r="AD3681" s="44" t="str">
        <f>VLOOKUP(Raw_data[[#This Row],[Locations]]&amp;Raw_data[[#This Row],[Looker2]],Category!A:E,5,0)</f>
        <v>Company Owned</v>
      </c>
      <c r="AE3681" s="44" t="str">
        <f>Raw_data[[#This Row],[Locations]]&amp;Raw_data[[#This Row],[Looker2]]</f>
        <v>Hill CountryRTC</v>
      </c>
    </row>
    <row r="3682" spans="1:31">
      <c r="A3682" s="15">
        <v>45326</v>
      </c>
      <c r="B3682" s="15">
        <v>45324</v>
      </c>
      <c r="C3682" t="s">
        <v>9</v>
      </c>
      <c r="D3682">
        <v>210508</v>
      </c>
      <c r="E3682" t="s">
        <v>1109</v>
      </c>
      <c r="F3682" t="s">
        <v>311</v>
      </c>
      <c r="G3682" t="s">
        <v>1110</v>
      </c>
      <c r="H3682" t="s">
        <v>151</v>
      </c>
      <c r="I3682" t="s">
        <v>232</v>
      </c>
      <c r="J3682" t="s">
        <v>17</v>
      </c>
      <c r="K3682" t="s">
        <v>57</v>
      </c>
      <c r="L3682" t="s">
        <v>130</v>
      </c>
      <c r="M3682">
        <v>1</v>
      </c>
      <c r="N3682" s="47">
        <v>518.75</v>
      </c>
      <c r="O3682" s="47">
        <v>0</v>
      </c>
      <c r="P3682" s="47">
        <v>0</v>
      </c>
      <c r="Q3682" s="47">
        <v>0</v>
      </c>
      <c r="R3682" s="47">
        <v>0</v>
      </c>
      <c r="S3682" s="47">
        <v>0</v>
      </c>
      <c r="T3682" s="47">
        <v>518.75</v>
      </c>
      <c r="U3682" s="47">
        <v>0</v>
      </c>
      <c r="V3682" t="s">
        <v>71</v>
      </c>
      <c r="W3682" t="s">
        <v>72</v>
      </c>
      <c r="X3682"/>
      <c r="Y3682" t="s">
        <v>240</v>
      </c>
      <c r="Z3682" s="43" t="str">
        <f>Raw_data[[#This Row],[Month]]&amp;Raw_data[[#This Row],[Locations]]&amp;Raw_data[[#This Row],[Looker2]]</f>
        <v>45323Hill CountryRTC</v>
      </c>
      <c r="AA3682" s="44" t="str">
        <f>IFERROR(VLOOKUP(Raw_data[[#This Row],[Description]],'LU Table'!$A$1:$B$50,2,0),"")</f>
        <v>RTC</v>
      </c>
      <c r="AB3682" s="44" t="str">
        <f>TRIM(MID(Raw_data[[#This Row],[Location]],LEN("Positive Recovery- ")+1,LEN(Raw_data[[#This Row],[Location]])))</f>
        <v>Hill Country</v>
      </c>
      <c r="AC3682" s="45">
        <f t="shared" si="58"/>
        <v>45323</v>
      </c>
      <c r="AD3682" s="44" t="str">
        <f>VLOOKUP(Raw_data[[#This Row],[Locations]]&amp;Raw_data[[#This Row],[Looker2]],Category!A:E,5,0)</f>
        <v>Company Owned</v>
      </c>
      <c r="AE3682" s="44" t="str">
        <f>Raw_data[[#This Row],[Locations]]&amp;Raw_data[[#This Row],[Looker2]]</f>
        <v>Hill CountryRTC</v>
      </c>
    </row>
    <row r="3683" spans="1:31">
      <c r="A3683" s="15">
        <v>45326</v>
      </c>
      <c r="B3683" s="15">
        <v>45324</v>
      </c>
      <c r="C3683" t="s">
        <v>9</v>
      </c>
      <c r="D3683">
        <v>210509</v>
      </c>
      <c r="E3683" t="s">
        <v>1072</v>
      </c>
      <c r="F3683" t="s">
        <v>321</v>
      </c>
      <c r="G3683" t="s">
        <v>1073</v>
      </c>
      <c r="H3683" t="s">
        <v>151</v>
      </c>
      <c r="I3683" t="s">
        <v>232</v>
      </c>
      <c r="J3683" t="s">
        <v>87</v>
      </c>
      <c r="K3683" t="s">
        <v>107</v>
      </c>
      <c r="L3683" t="s">
        <v>131</v>
      </c>
      <c r="M3683">
        <v>1</v>
      </c>
      <c r="N3683" s="47">
        <v>470</v>
      </c>
      <c r="O3683" s="47">
        <v>0</v>
      </c>
      <c r="P3683" s="47">
        <v>0</v>
      </c>
      <c r="Q3683" s="47">
        <v>0</v>
      </c>
      <c r="R3683" s="47">
        <v>0</v>
      </c>
      <c r="S3683" s="47">
        <v>470</v>
      </c>
      <c r="T3683" s="47">
        <v>423</v>
      </c>
      <c r="U3683" s="47">
        <v>423</v>
      </c>
      <c r="V3683" t="s">
        <v>71</v>
      </c>
      <c r="W3683" t="s">
        <v>72</v>
      </c>
      <c r="X3683"/>
      <c r="Y3683" t="s">
        <v>240</v>
      </c>
      <c r="Z3683" s="43" t="str">
        <f>Raw_data[[#This Row],[Month]]&amp;Raw_data[[#This Row],[Locations]]&amp;Raw_data[[#This Row],[Looker2]]</f>
        <v>45323Dallas Ft WorthRTC</v>
      </c>
      <c r="AA3683" s="44" t="str">
        <f>IFERROR(VLOOKUP(Raw_data[[#This Row],[Description]],'LU Table'!$A$1:$B$50,2,0),"")</f>
        <v>RTC</v>
      </c>
      <c r="AB3683" s="44" t="str">
        <f>TRIM(MID(Raw_data[[#This Row],[Location]],LEN("Positive Recovery- ")+1,LEN(Raw_data[[#This Row],[Location]])))</f>
        <v>Dallas Ft Worth</v>
      </c>
      <c r="AC3683" s="45">
        <f t="shared" si="58"/>
        <v>45323</v>
      </c>
      <c r="AD3683" s="44" t="str">
        <f>VLOOKUP(Raw_data[[#This Row],[Locations]]&amp;Raw_data[[#This Row],[Looker2]],Category!A:E,5,0)</f>
        <v>Company Owned</v>
      </c>
      <c r="AE3683" s="44" t="str">
        <f>Raw_data[[#This Row],[Locations]]&amp;Raw_data[[#This Row],[Looker2]]</f>
        <v>Dallas Ft WorthRTC</v>
      </c>
    </row>
    <row r="3684" spans="1:31">
      <c r="A3684" s="15">
        <v>45326</v>
      </c>
      <c r="B3684" s="15">
        <v>45324</v>
      </c>
      <c r="C3684" t="s">
        <v>9</v>
      </c>
      <c r="D3684">
        <v>210510</v>
      </c>
      <c r="E3684" t="s">
        <v>1163</v>
      </c>
      <c r="F3684" t="s">
        <v>1164</v>
      </c>
      <c r="G3684" t="s">
        <v>1165</v>
      </c>
      <c r="H3684" t="s">
        <v>151</v>
      </c>
      <c r="I3684" t="s">
        <v>232</v>
      </c>
      <c r="J3684" t="s">
        <v>89</v>
      </c>
      <c r="K3684" t="s">
        <v>16</v>
      </c>
      <c r="L3684" t="s">
        <v>130</v>
      </c>
      <c r="M3684">
        <v>1</v>
      </c>
      <c r="N3684" s="47">
        <v>425</v>
      </c>
      <c r="O3684" s="47">
        <v>0</v>
      </c>
      <c r="P3684" s="47">
        <v>0</v>
      </c>
      <c r="Q3684" s="47">
        <v>0</v>
      </c>
      <c r="R3684" s="47">
        <v>0</v>
      </c>
      <c r="S3684" s="47">
        <v>425</v>
      </c>
      <c r="T3684" s="47">
        <v>382.5</v>
      </c>
      <c r="U3684" s="47">
        <v>382.5</v>
      </c>
      <c r="V3684" t="s">
        <v>71</v>
      </c>
      <c r="W3684" t="s">
        <v>72</v>
      </c>
      <c r="X3684"/>
      <c r="Y3684" t="s">
        <v>240</v>
      </c>
      <c r="Z3684" s="43" t="str">
        <f>Raw_data[[#This Row],[Month]]&amp;Raw_data[[#This Row],[Locations]]&amp;Raw_data[[#This Row],[Looker2]]</f>
        <v>45323Garden OaksRTC</v>
      </c>
      <c r="AA3684" s="44" t="str">
        <f>IFERROR(VLOOKUP(Raw_data[[#This Row],[Description]],'LU Table'!$A$1:$B$50,2,0),"")</f>
        <v>RTC</v>
      </c>
      <c r="AB3684" s="44" t="str">
        <f>TRIM(MID(Raw_data[[#This Row],[Location]],LEN("Positive Recovery- ")+1,LEN(Raw_data[[#This Row],[Location]])))</f>
        <v>Garden Oaks</v>
      </c>
      <c r="AC3684" s="45">
        <f t="shared" si="58"/>
        <v>45323</v>
      </c>
      <c r="AD3684" s="44" t="str">
        <f>VLOOKUP(Raw_data[[#This Row],[Locations]]&amp;Raw_data[[#This Row],[Looker2]],Category!A:E,5,0)</f>
        <v>Company Owned</v>
      </c>
      <c r="AE3684" s="44" t="str">
        <f>Raw_data[[#This Row],[Locations]]&amp;Raw_data[[#This Row],[Looker2]]</f>
        <v>Garden OaksRTC</v>
      </c>
    </row>
    <row r="3685" spans="1:31">
      <c r="A3685" s="15">
        <v>45326</v>
      </c>
      <c r="B3685" s="15">
        <v>45324</v>
      </c>
      <c r="C3685" t="s">
        <v>9</v>
      </c>
      <c r="D3685">
        <v>210512</v>
      </c>
      <c r="E3685" t="s">
        <v>1004</v>
      </c>
      <c r="F3685" t="s">
        <v>324</v>
      </c>
      <c r="G3685" t="s">
        <v>1005</v>
      </c>
      <c r="H3685" t="s">
        <v>151</v>
      </c>
      <c r="I3685" t="s">
        <v>232</v>
      </c>
      <c r="J3685" t="s">
        <v>806</v>
      </c>
      <c r="K3685" t="s">
        <v>16</v>
      </c>
      <c r="L3685" t="s">
        <v>130</v>
      </c>
      <c r="M3685">
        <v>1</v>
      </c>
      <c r="N3685" s="47">
        <v>470</v>
      </c>
      <c r="O3685" s="47">
        <v>0</v>
      </c>
      <c r="P3685" s="47">
        <v>0</v>
      </c>
      <c r="Q3685" s="47">
        <v>0</v>
      </c>
      <c r="R3685" s="47">
        <v>0</v>
      </c>
      <c r="S3685" s="47">
        <v>470</v>
      </c>
      <c r="T3685" s="47">
        <v>423</v>
      </c>
      <c r="U3685" s="47">
        <v>423</v>
      </c>
      <c r="V3685" t="s">
        <v>71</v>
      </c>
      <c r="W3685" t="s">
        <v>72</v>
      </c>
      <c r="X3685"/>
      <c r="Y3685" t="s">
        <v>240</v>
      </c>
      <c r="Z3685" s="43" t="str">
        <f>Raw_data[[#This Row],[Month]]&amp;Raw_data[[#This Row],[Locations]]&amp;Raw_data[[#This Row],[Looker2]]</f>
        <v>45323Garden OaksRTC</v>
      </c>
      <c r="AA3685" s="44" t="str">
        <f>IFERROR(VLOOKUP(Raw_data[[#This Row],[Description]],'LU Table'!$A$1:$B$50,2,0),"")</f>
        <v>RTC</v>
      </c>
      <c r="AB3685" s="44" t="str">
        <f>TRIM(MID(Raw_data[[#This Row],[Location]],LEN("Positive Recovery- ")+1,LEN(Raw_data[[#This Row],[Location]])))</f>
        <v>Garden Oaks</v>
      </c>
      <c r="AC3685" s="45">
        <f t="shared" si="58"/>
        <v>45323</v>
      </c>
      <c r="AD3685" s="44" t="str">
        <f>VLOOKUP(Raw_data[[#This Row],[Locations]]&amp;Raw_data[[#This Row],[Looker2]],Category!A:E,5,0)</f>
        <v>Company Owned</v>
      </c>
      <c r="AE3685" s="44" t="str">
        <f>Raw_data[[#This Row],[Locations]]&amp;Raw_data[[#This Row],[Looker2]]</f>
        <v>Garden OaksRTC</v>
      </c>
    </row>
    <row r="3686" spans="1:31">
      <c r="A3686" s="15">
        <v>45326</v>
      </c>
      <c r="B3686" s="15">
        <v>45324</v>
      </c>
      <c r="C3686" t="s">
        <v>9</v>
      </c>
      <c r="D3686">
        <v>210513</v>
      </c>
      <c r="E3686" t="s">
        <v>1251</v>
      </c>
      <c r="F3686" t="s">
        <v>1252</v>
      </c>
      <c r="G3686" t="s">
        <v>1253</v>
      </c>
      <c r="H3686" t="s">
        <v>152</v>
      </c>
      <c r="I3686" t="s">
        <v>232</v>
      </c>
      <c r="J3686" t="s">
        <v>90</v>
      </c>
      <c r="K3686" t="s">
        <v>107</v>
      </c>
      <c r="L3686" t="s">
        <v>131</v>
      </c>
      <c r="M3686">
        <v>1</v>
      </c>
      <c r="N3686" s="47">
        <v>535</v>
      </c>
      <c r="O3686" s="47">
        <v>0</v>
      </c>
      <c r="P3686" s="47">
        <v>0</v>
      </c>
      <c r="Q3686" s="47">
        <v>0</v>
      </c>
      <c r="R3686" s="47">
        <v>0</v>
      </c>
      <c r="S3686" s="47">
        <v>535</v>
      </c>
      <c r="T3686" s="47">
        <v>481.5</v>
      </c>
      <c r="U3686" s="47">
        <v>481.5</v>
      </c>
      <c r="V3686" t="s">
        <v>71</v>
      </c>
      <c r="W3686" t="s">
        <v>72</v>
      </c>
      <c r="X3686"/>
      <c r="Y3686" t="s">
        <v>240</v>
      </c>
      <c r="Z3686" s="43" t="str">
        <f>Raw_data[[#This Row],[Month]]&amp;Raw_data[[#This Row],[Locations]]&amp;Raw_data[[#This Row],[Looker2]]</f>
        <v>45323Dallas Ft WorthRTC</v>
      </c>
      <c r="AA3686" s="44" t="str">
        <f>IFERROR(VLOOKUP(Raw_data[[#This Row],[Description]],'LU Table'!$A$1:$B$50,2,0),"")</f>
        <v>RTC</v>
      </c>
      <c r="AB3686" s="44" t="str">
        <f>TRIM(MID(Raw_data[[#This Row],[Location]],LEN("Positive Recovery- ")+1,LEN(Raw_data[[#This Row],[Location]])))</f>
        <v>Dallas Ft Worth</v>
      </c>
      <c r="AC3686" s="45">
        <f t="shared" si="58"/>
        <v>45323</v>
      </c>
      <c r="AD3686" s="44" t="str">
        <f>VLOOKUP(Raw_data[[#This Row],[Locations]]&amp;Raw_data[[#This Row],[Looker2]],Category!A:E,5,0)</f>
        <v>Company Owned</v>
      </c>
      <c r="AE3686" s="44" t="str">
        <f>Raw_data[[#This Row],[Locations]]&amp;Raw_data[[#This Row],[Looker2]]</f>
        <v>Dallas Ft WorthRTC</v>
      </c>
    </row>
    <row r="3687" spans="1:31">
      <c r="A3687" s="15">
        <v>45326</v>
      </c>
      <c r="B3687" s="15">
        <v>45324</v>
      </c>
      <c r="C3687" t="s">
        <v>9</v>
      </c>
      <c r="D3687">
        <v>210514</v>
      </c>
      <c r="E3687" t="s">
        <v>1129</v>
      </c>
      <c r="F3687" t="s">
        <v>284</v>
      </c>
      <c r="G3687" t="s">
        <v>1130</v>
      </c>
      <c r="H3687" t="s">
        <v>151</v>
      </c>
      <c r="I3687" t="s">
        <v>232</v>
      </c>
      <c r="J3687" t="s">
        <v>103</v>
      </c>
      <c r="K3687" t="s">
        <v>57</v>
      </c>
      <c r="L3687" t="s">
        <v>131</v>
      </c>
      <c r="M3687">
        <v>1</v>
      </c>
      <c r="N3687" s="47">
        <v>500</v>
      </c>
      <c r="O3687" s="47">
        <v>0</v>
      </c>
      <c r="P3687" s="47">
        <v>0</v>
      </c>
      <c r="Q3687" s="47">
        <v>0</v>
      </c>
      <c r="R3687" s="47">
        <v>0</v>
      </c>
      <c r="S3687" s="47">
        <v>500</v>
      </c>
      <c r="T3687" s="47">
        <v>450</v>
      </c>
      <c r="U3687" s="47">
        <v>450</v>
      </c>
      <c r="V3687" t="s">
        <v>71</v>
      </c>
      <c r="W3687" t="s">
        <v>72</v>
      </c>
      <c r="X3687"/>
      <c r="Y3687" t="s">
        <v>240</v>
      </c>
      <c r="Z3687" s="43" t="str">
        <f>Raw_data[[#This Row],[Month]]&amp;Raw_data[[#This Row],[Locations]]&amp;Raw_data[[#This Row],[Looker2]]</f>
        <v>45323Hill CountryRTC</v>
      </c>
      <c r="AA3687" s="44" t="str">
        <f>IFERROR(VLOOKUP(Raw_data[[#This Row],[Description]],'LU Table'!$A$1:$B$50,2,0),"")</f>
        <v>RTC</v>
      </c>
      <c r="AB3687" s="44" t="str">
        <f>TRIM(MID(Raw_data[[#This Row],[Location]],LEN("Positive Recovery- ")+1,LEN(Raw_data[[#This Row],[Location]])))</f>
        <v>Hill Country</v>
      </c>
      <c r="AC3687" s="45">
        <f t="shared" si="58"/>
        <v>45323</v>
      </c>
      <c r="AD3687" s="44" t="str">
        <f>VLOOKUP(Raw_data[[#This Row],[Locations]]&amp;Raw_data[[#This Row],[Looker2]],Category!A:E,5,0)</f>
        <v>Company Owned</v>
      </c>
      <c r="AE3687" s="44" t="str">
        <f>Raw_data[[#This Row],[Locations]]&amp;Raw_data[[#This Row],[Looker2]]</f>
        <v>Hill CountryRTC</v>
      </c>
    </row>
    <row r="3688" spans="1:31">
      <c r="A3688" s="15">
        <v>45326</v>
      </c>
      <c r="B3688" s="15">
        <v>45324</v>
      </c>
      <c r="C3688" t="s">
        <v>9</v>
      </c>
      <c r="D3688">
        <v>210516</v>
      </c>
      <c r="E3688" t="s">
        <v>1176</v>
      </c>
      <c r="F3688" t="s">
        <v>1177</v>
      </c>
      <c r="G3688" t="s">
        <v>1178</v>
      </c>
      <c r="H3688" t="s">
        <v>171</v>
      </c>
      <c r="I3688" t="s">
        <v>232</v>
      </c>
      <c r="J3688" t="s">
        <v>93</v>
      </c>
      <c r="K3688" t="s">
        <v>107</v>
      </c>
      <c r="L3688" t="s">
        <v>131</v>
      </c>
      <c r="M3688">
        <v>1</v>
      </c>
      <c r="N3688" s="47">
        <v>230</v>
      </c>
      <c r="O3688" s="47">
        <v>0</v>
      </c>
      <c r="P3688" s="47">
        <v>0</v>
      </c>
      <c r="Q3688" s="47">
        <v>0</v>
      </c>
      <c r="R3688" s="47">
        <v>0</v>
      </c>
      <c r="S3688" s="47">
        <v>230</v>
      </c>
      <c r="T3688" s="47">
        <v>207</v>
      </c>
      <c r="U3688" s="47">
        <v>207</v>
      </c>
      <c r="V3688" t="s">
        <v>71</v>
      </c>
      <c r="W3688" t="s">
        <v>72</v>
      </c>
      <c r="X3688"/>
      <c r="Y3688" t="s">
        <v>240</v>
      </c>
      <c r="Z3688" s="43" t="str">
        <f>Raw_data[[#This Row],[Month]]&amp;Raw_data[[#This Row],[Locations]]&amp;Raw_data[[#This Row],[Looker2]]</f>
        <v>45323Dallas Ft WorthRTC</v>
      </c>
      <c r="AA3688" s="44" t="str">
        <f>IFERROR(VLOOKUP(Raw_data[[#This Row],[Description]],'LU Table'!$A$1:$B$50,2,0),"")</f>
        <v>RTC</v>
      </c>
      <c r="AB3688" s="44" t="str">
        <f>TRIM(MID(Raw_data[[#This Row],[Location]],LEN("Positive Recovery- ")+1,LEN(Raw_data[[#This Row],[Location]])))</f>
        <v>Dallas Ft Worth</v>
      </c>
      <c r="AC3688" s="45">
        <f t="shared" si="58"/>
        <v>45323</v>
      </c>
      <c r="AD3688" s="44" t="str">
        <f>VLOOKUP(Raw_data[[#This Row],[Locations]]&amp;Raw_data[[#This Row],[Looker2]],Category!A:E,5,0)</f>
        <v>Company Owned</v>
      </c>
      <c r="AE3688" s="44" t="str">
        <f>Raw_data[[#This Row],[Locations]]&amp;Raw_data[[#This Row],[Looker2]]</f>
        <v>Dallas Ft WorthRTC</v>
      </c>
    </row>
    <row r="3689" spans="1:31">
      <c r="A3689" s="15">
        <v>45326</v>
      </c>
      <c r="B3689" s="15">
        <v>45324</v>
      </c>
      <c r="C3689" t="s">
        <v>9</v>
      </c>
      <c r="D3689">
        <v>210517</v>
      </c>
      <c r="E3689" t="s">
        <v>598</v>
      </c>
      <c r="F3689" t="s">
        <v>363</v>
      </c>
      <c r="G3689" t="s">
        <v>599</v>
      </c>
      <c r="H3689" t="s">
        <v>154</v>
      </c>
      <c r="I3689" t="s">
        <v>232</v>
      </c>
      <c r="J3689" t="s">
        <v>93</v>
      </c>
      <c r="K3689" t="s">
        <v>107</v>
      </c>
      <c r="L3689" t="s">
        <v>131</v>
      </c>
      <c r="M3689">
        <v>1</v>
      </c>
      <c r="N3689" s="47">
        <v>530</v>
      </c>
      <c r="O3689" s="47">
        <v>0</v>
      </c>
      <c r="P3689" s="47">
        <v>0</v>
      </c>
      <c r="Q3689" s="47">
        <v>0</v>
      </c>
      <c r="R3689" s="47">
        <v>0</v>
      </c>
      <c r="S3689" s="47">
        <v>530</v>
      </c>
      <c r="T3689" s="47">
        <v>477</v>
      </c>
      <c r="U3689" s="47">
        <v>477</v>
      </c>
      <c r="V3689" t="s">
        <v>71</v>
      </c>
      <c r="W3689" t="s">
        <v>72</v>
      </c>
      <c r="X3689"/>
      <c r="Y3689" t="s">
        <v>240</v>
      </c>
      <c r="Z3689" s="43" t="str">
        <f>Raw_data[[#This Row],[Month]]&amp;Raw_data[[#This Row],[Locations]]&amp;Raw_data[[#This Row],[Looker2]]</f>
        <v>45323Dallas Ft WorthRTC</v>
      </c>
      <c r="AA3689" s="44" t="str">
        <f>IFERROR(VLOOKUP(Raw_data[[#This Row],[Description]],'LU Table'!$A$1:$B$50,2,0),"")</f>
        <v>RTC</v>
      </c>
      <c r="AB3689" s="44" t="str">
        <f>TRIM(MID(Raw_data[[#This Row],[Location]],LEN("Positive Recovery- ")+1,LEN(Raw_data[[#This Row],[Location]])))</f>
        <v>Dallas Ft Worth</v>
      </c>
      <c r="AC3689" s="45">
        <f t="shared" si="58"/>
        <v>45323</v>
      </c>
      <c r="AD3689" s="44" t="str">
        <f>VLOOKUP(Raw_data[[#This Row],[Locations]]&amp;Raw_data[[#This Row],[Looker2]],Category!A:E,5,0)</f>
        <v>Company Owned</v>
      </c>
      <c r="AE3689" s="44" t="str">
        <f>Raw_data[[#This Row],[Locations]]&amp;Raw_data[[#This Row],[Looker2]]</f>
        <v>Dallas Ft WorthRTC</v>
      </c>
    </row>
    <row r="3690" spans="1:31">
      <c r="A3690" s="15">
        <v>45326</v>
      </c>
      <c r="B3690" s="15">
        <v>45324</v>
      </c>
      <c r="C3690" t="s">
        <v>9</v>
      </c>
      <c r="D3690">
        <v>210518</v>
      </c>
      <c r="E3690" t="s">
        <v>1058</v>
      </c>
      <c r="F3690" t="s">
        <v>1059</v>
      </c>
      <c r="G3690" t="s">
        <v>1060</v>
      </c>
      <c r="H3690" t="s">
        <v>151</v>
      </c>
      <c r="I3690" t="s">
        <v>232</v>
      </c>
      <c r="J3690" t="s">
        <v>89</v>
      </c>
      <c r="K3690" t="s">
        <v>16</v>
      </c>
      <c r="L3690" t="s">
        <v>131</v>
      </c>
      <c r="M3690">
        <v>1</v>
      </c>
      <c r="N3690" s="47">
        <v>425</v>
      </c>
      <c r="O3690" s="47">
        <v>0</v>
      </c>
      <c r="P3690" s="47">
        <v>0</v>
      </c>
      <c r="Q3690" s="47">
        <v>0</v>
      </c>
      <c r="R3690" s="47">
        <v>0</v>
      </c>
      <c r="S3690" s="47">
        <v>425</v>
      </c>
      <c r="T3690" s="47">
        <v>382.5</v>
      </c>
      <c r="U3690" s="47">
        <v>382.5</v>
      </c>
      <c r="V3690" t="s">
        <v>71</v>
      </c>
      <c r="W3690" t="s">
        <v>72</v>
      </c>
      <c r="X3690"/>
      <c r="Y3690" t="s">
        <v>240</v>
      </c>
      <c r="Z3690" s="43" t="str">
        <f>Raw_data[[#This Row],[Month]]&amp;Raw_data[[#This Row],[Locations]]&amp;Raw_data[[#This Row],[Looker2]]</f>
        <v>45323Garden OaksRTC</v>
      </c>
      <c r="AA3690" s="44" t="str">
        <f>IFERROR(VLOOKUP(Raw_data[[#This Row],[Description]],'LU Table'!$A$1:$B$50,2,0),"")</f>
        <v>RTC</v>
      </c>
      <c r="AB3690" s="44" t="str">
        <f>TRIM(MID(Raw_data[[#This Row],[Location]],LEN("Positive Recovery- ")+1,LEN(Raw_data[[#This Row],[Location]])))</f>
        <v>Garden Oaks</v>
      </c>
      <c r="AC3690" s="45">
        <f t="shared" si="58"/>
        <v>45323</v>
      </c>
      <c r="AD3690" s="44" t="str">
        <f>VLOOKUP(Raw_data[[#This Row],[Locations]]&amp;Raw_data[[#This Row],[Looker2]],Category!A:E,5,0)</f>
        <v>Company Owned</v>
      </c>
      <c r="AE3690" s="44" t="str">
        <f>Raw_data[[#This Row],[Locations]]&amp;Raw_data[[#This Row],[Looker2]]</f>
        <v>Garden OaksRTC</v>
      </c>
    </row>
    <row r="3691" spans="1:31">
      <c r="A3691" s="15">
        <v>45326</v>
      </c>
      <c r="B3691" s="15">
        <v>45324</v>
      </c>
      <c r="C3691" t="s">
        <v>9</v>
      </c>
      <c r="D3691">
        <v>210519</v>
      </c>
      <c r="E3691" t="s">
        <v>1226</v>
      </c>
      <c r="F3691" t="s">
        <v>306</v>
      </c>
      <c r="G3691" t="s">
        <v>416</v>
      </c>
      <c r="H3691" t="s">
        <v>175</v>
      </c>
      <c r="I3691" t="s">
        <v>232</v>
      </c>
      <c r="J3691" t="s">
        <v>90</v>
      </c>
      <c r="K3691" t="s">
        <v>16</v>
      </c>
      <c r="L3691" t="s">
        <v>130</v>
      </c>
      <c r="M3691">
        <v>1</v>
      </c>
      <c r="N3691" s="47">
        <v>775</v>
      </c>
      <c r="O3691" s="47">
        <v>0</v>
      </c>
      <c r="P3691" s="47">
        <v>0</v>
      </c>
      <c r="Q3691" s="47">
        <v>0</v>
      </c>
      <c r="R3691" s="47">
        <v>0</v>
      </c>
      <c r="S3691" s="47">
        <v>775</v>
      </c>
      <c r="T3691" s="47">
        <v>697.5</v>
      </c>
      <c r="U3691" s="47">
        <v>697.5</v>
      </c>
      <c r="V3691" t="s">
        <v>71</v>
      </c>
      <c r="W3691" t="s">
        <v>72</v>
      </c>
      <c r="X3691"/>
      <c r="Y3691" t="s">
        <v>240</v>
      </c>
      <c r="Z3691" s="43" t="str">
        <f>Raw_data[[#This Row],[Month]]&amp;Raw_data[[#This Row],[Locations]]&amp;Raw_data[[#This Row],[Looker2]]</f>
        <v>45323Garden OaksDetox</v>
      </c>
      <c r="AA3691" s="44" t="str">
        <f>IFERROR(VLOOKUP(Raw_data[[#This Row],[Description]],'LU Table'!$A$1:$B$50,2,0),"")</f>
        <v>Detox</v>
      </c>
      <c r="AB3691" s="44" t="str">
        <f>TRIM(MID(Raw_data[[#This Row],[Location]],LEN("Positive Recovery- ")+1,LEN(Raw_data[[#This Row],[Location]])))</f>
        <v>Garden Oaks</v>
      </c>
      <c r="AC3691" s="45">
        <f t="shared" si="58"/>
        <v>45323</v>
      </c>
      <c r="AD3691" s="44" t="str">
        <f>VLOOKUP(Raw_data[[#This Row],[Locations]]&amp;Raw_data[[#This Row],[Looker2]],Category!A:E,5,0)</f>
        <v>Company Owned</v>
      </c>
      <c r="AE3691" s="44" t="str">
        <f>Raw_data[[#This Row],[Locations]]&amp;Raw_data[[#This Row],[Looker2]]</f>
        <v>Garden OaksDetox</v>
      </c>
    </row>
    <row r="3692" spans="1:31">
      <c r="A3692" s="15">
        <v>45326</v>
      </c>
      <c r="B3692" s="15">
        <v>45324</v>
      </c>
      <c r="C3692" t="s">
        <v>9</v>
      </c>
      <c r="D3692">
        <v>210520</v>
      </c>
      <c r="E3692" t="s">
        <v>1179</v>
      </c>
      <c r="F3692" t="s">
        <v>1180</v>
      </c>
      <c r="G3692" t="s">
        <v>1181</v>
      </c>
      <c r="H3692" t="s">
        <v>151</v>
      </c>
      <c r="I3692" t="s">
        <v>232</v>
      </c>
      <c r="J3692" t="s">
        <v>88</v>
      </c>
      <c r="K3692" t="s">
        <v>16</v>
      </c>
      <c r="L3692" t="s">
        <v>130</v>
      </c>
      <c r="M3692">
        <v>1</v>
      </c>
      <c r="N3692" s="47">
        <v>500</v>
      </c>
      <c r="O3692" s="47">
        <v>0</v>
      </c>
      <c r="P3692" s="47">
        <v>0</v>
      </c>
      <c r="Q3692" s="47">
        <v>0</v>
      </c>
      <c r="R3692" s="47">
        <v>0</v>
      </c>
      <c r="S3692" s="47">
        <v>500</v>
      </c>
      <c r="T3692" s="47">
        <v>450</v>
      </c>
      <c r="U3692" s="47">
        <v>450</v>
      </c>
      <c r="V3692" t="s">
        <v>71</v>
      </c>
      <c r="W3692" t="s">
        <v>72</v>
      </c>
      <c r="X3692"/>
      <c r="Y3692" t="s">
        <v>240</v>
      </c>
      <c r="Z3692" s="43" t="str">
        <f>Raw_data[[#This Row],[Month]]&amp;Raw_data[[#This Row],[Locations]]&amp;Raw_data[[#This Row],[Looker2]]</f>
        <v>45323Garden OaksRTC</v>
      </c>
      <c r="AA3692" s="44" t="str">
        <f>IFERROR(VLOOKUP(Raw_data[[#This Row],[Description]],'LU Table'!$A$1:$B$50,2,0),"")</f>
        <v>RTC</v>
      </c>
      <c r="AB3692" s="44" t="str">
        <f>TRIM(MID(Raw_data[[#This Row],[Location]],LEN("Positive Recovery- ")+1,LEN(Raw_data[[#This Row],[Location]])))</f>
        <v>Garden Oaks</v>
      </c>
      <c r="AC3692" s="45">
        <f t="shared" si="58"/>
        <v>45323</v>
      </c>
      <c r="AD3692" s="44" t="str">
        <f>VLOOKUP(Raw_data[[#This Row],[Locations]]&amp;Raw_data[[#This Row],[Looker2]],Category!A:E,5,0)</f>
        <v>Company Owned</v>
      </c>
      <c r="AE3692" s="44" t="str">
        <f>Raw_data[[#This Row],[Locations]]&amp;Raw_data[[#This Row],[Looker2]]</f>
        <v>Garden OaksRTC</v>
      </c>
    </row>
    <row r="3693" spans="1:31">
      <c r="A3693" s="15">
        <v>45326</v>
      </c>
      <c r="B3693" s="15">
        <v>45324</v>
      </c>
      <c r="C3693" t="s">
        <v>9</v>
      </c>
      <c r="D3693">
        <v>210521</v>
      </c>
      <c r="E3693" t="s">
        <v>1192</v>
      </c>
      <c r="F3693" t="s">
        <v>330</v>
      </c>
      <c r="G3693" t="s">
        <v>488</v>
      </c>
      <c r="H3693" t="s">
        <v>151</v>
      </c>
      <c r="I3693" t="s">
        <v>232</v>
      </c>
      <c r="J3693" t="s">
        <v>17</v>
      </c>
      <c r="K3693" t="s">
        <v>16</v>
      </c>
      <c r="L3693" t="s">
        <v>130</v>
      </c>
      <c r="M3693">
        <v>1</v>
      </c>
      <c r="N3693" s="47">
        <v>400</v>
      </c>
      <c r="O3693" s="47">
        <v>0</v>
      </c>
      <c r="P3693" s="47">
        <v>0</v>
      </c>
      <c r="Q3693" s="47">
        <v>0</v>
      </c>
      <c r="R3693" s="47">
        <v>0</v>
      </c>
      <c r="S3693" s="47">
        <v>0</v>
      </c>
      <c r="T3693" s="47">
        <v>400</v>
      </c>
      <c r="U3693" s="47">
        <v>0</v>
      </c>
      <c r="V3693" t="s">
        <v>71</v>
      </c>
      <c r="W3693" t="s">
        <v>72</v>
      </c>
      <c r="X3693"/>
      <c r="Y3693" t="s">
        <v>240</v>
      </c>
      <c r="Z3693" s="43" t="str">
        <f>Raw_data[[#This Row],[Month]]&amp;Raw_data[[#This Row],[Locations]]&amp;Raw_data[[#This Row],[Looker2]]</f>
        <v>45323Garden OaksRTC</v>
      </c>
      <c r="AA3693" s="44" t="str">
        <f>IFERROR(VLOOKUP(Raw_data[[#This Row],[Description]],'LU Table'!$A$1:$B$50,2,0),"")</f>
        <v>RTC</v>
      </c>
      <c r="AB3693" s="44" t="str">
        <f>TRIM(MID(Raw_data[[#This Row],[Location]],LEN("Positive Recovery- ")+1,LEN(Raw_data[[#This Row],[Location]])))</f>
        <v>Garden Oaks</v>
      </c>
      <c r="AC3693" s="45">
        <f t="shared" si="58"/>
        <v>45323</v>
      </c>
      <c r="AD3693" s="44" t="str">
        <f>VLOOKUP(Raw_data[[#This Row],[Locations]]&amp;Raw_data[[#This Row],[Looker2]],Category!A:E,5,0)</f>
        <v>Company Owned</v>
      </c>
      <c r="AE3693" s="44" t="str">
        <f>Raw_data[[#This Row],[Locations]]&amp;Raw_data[[#This Row],[Looker2]]</f>
        <v>Garden OaksRTC</v>
      </c>
    </row>
    <row r="3694" spans="1:31">
      <c r="A3694" s="15">
        <v>45326</v>
      </c>
      <c r="B3694" s="15">
        <v>45324</v>
      </c>
      <c r="C3694" t="s">
        <v>9</v>
      </c>
      <c r="D3694">
        <v>210522</v>
      </c>
      <c r="E3694" t="s">
        <v>1228</v>
      </c>
      <c r="F3694" t="s">
        <v>1229</v>
      </c>
      <c r="G3694" t="s">
        <v>1230</v>
      </c>
      <c r="H3694" t="s">
        <v>155</v>
      </c>
      <c r="I3694" t="s">
        <v>232</v>
      </c>
      <c r="J3694" t="s">
        <v>88</v>
      </c>
      <c r="K3694" t="s">
        <v>16</v>
      </c>
      <c r="L3694" t="s">
        <v>130</v>
      </c>
      <c r="M3694">
        <v>1</v>
      </c>
      <c r="N3694" s="47">
        <v>700</v>
      </c>
      <c r="O3694" s="47">
        <v>0</v>
      </c>
      <c r="P3694" s="47">
        <v>0</v>
      </c>
      <c r="Q3694" s="47">
        <v>0</v>
      </c>
      <c r="R3694" s="47">
        <v>0</v>
      </c>
      <c r="S3694" s="47">
        <v>700</v>
      </c>
      <c r="T3694" s="47">
        <v>630</v>
      </c>
      <c r="U3694" s="47">
        <v>630</v>
      </c>
      <c r="V3694" t="s">
        <v>71</v>
      </c>
      <c r="W3694" t="s">
        <v>72</v>
      </c>
      <c r="X3694"/>
      <c r="Y3694" t="s">
        <v>240</v>
      </c>
      <c r="Z3694" s="43" t="str">
        <f>Raw_data[[#This Row],[Month]]&amp;Raw_data[[#This Row],[Locations]]&amp;Raw_data[[#This Row],[Looker2]]</f>
        <v>45323Garden OaksDetox</v>
      </c>
      <c r="AA3694" s="44" t="str">
        <f>IFERROR(VLOOKUP(Raw_data[[#This Row],[Description]],'LU Table'!$A$1:$B$50,2,0),"")</f>
        <v>Detox</v>
      </c>
      <c r="AB3694" s="44" t="str">
        <f>TRIM(MID(Raw_data[[#This Row],[Location]],LEN("Positive Recovery- ")+1,LEN(Raw_data[[#This Row],[Location]])))</f>
        <v>Garden Oaks</v>
      </c>
      <c r="AC3694" s="45">
        <f t="shared" si="58"/>
        <v>45323</v>
      </c>
      <c r="AD3694" s="44" t="str">
        <f>VLOOKUP(Raw_data[[#This Row],[Locations]]&amp;Raw_data[[#This Row],[Looker2]],Category!A:E,5,0)</f>
        <v>Company Owned</v>
      </c>
      <c r="AE3694" s="44" t="str">
        <f>Raw_data[[#This Row],[Locations]]&amp;Raw_data[[#This Row],[Looker2]]</f>
        <v>Garden OaksDetox</v>
      </c>
    </row>
    <row r="3695" spans="1:31">
      <c r="A3695" s="15">
        <v>45326</v>
      </c>
      <c r="B3695" s="15">
        <v>45324</v>
      </c>
      <c r="C3695" t="s">
        <v>9</v>
      </c>
      <c r="D3695">
        <v>210523</v>
      </c>
      <c r="E3695" t="s">
        <v>1098</v>
      </c>
      <c r="F3695" t="s">
        <v>464</v>
      </c>
      <c r="G3695" t="s">
        <v>1099</v>
      </c>
      <c r="H3695" t="s">
        <v>151</v>
      </c>
      <c r="I3695" t="s">
        <v>232</v>
      </c>
      <c r="J3695" t="s">
        <v>88</v>
      </c>
      <c r="K3695" t="s">
        <v>107</v>
      </c>
      <c r="L3695" t="s">
        <v>131</v>
      </c>
      <c r="M3695">
        <v>1</v>
      </c>
      <c r="N3695" s="47">
        <v>500</v>
      </c>
      <c r="O3695" s="47">
        <v>0</v>
      </c>
      <c r="P3695" s="47">
        <v>0</v>
      </c>
      <c r="Q3695" s="47">
        <v>0</v>
      </c>
      <c r="R3695" s="47">
        <v>0</v>
      </c>
      <c r="S3695" s="47">
        <v>500</v>
      </c>
      <c r="T3695" s="47">
        <v>450</v>
      </c>
      <c r="U3695" s="47">
        <v>450</v>
      </c>
      <c r="V3695" t="s">
        <v>71</v>
      </c>
      <c r="W3695" t="s">
        <v>72</v>
      </c>
      <c r="X3695"/>
      <c r="Y3695" t="s">
        <v>240</v>
      </c>
      <c r="Z3695" s="43" t="str">
        <f>Raw_data[[#This Row],[Month]]&amp;Raw_data[[#This Row],[Locations]]&amp;Raw_data[[#This Row],[Looker2]]</f>
        <v>45323Dallas Ft WorthRTC</v>
      </c>
      <c r="AA3695" s="44" t="str">
        <f>IFERROR(VLOOKUP(Raw_data[[#This Row],[Description]],'LU Table'!$A$1:$B$50,2,0),"")</f>
        <v>RTC</v>
      </c>
      <c r="AB3695" s="44" t="str">
        <f>TRIM(MID(Raw_data[[#This Row],[Location]],LEN("Positive Recovery- ")+1,LEN(Raw_data[[#This Row],[Location]])))</f>
        <v>Dallas Ft Worth</v>
      </c>
      <c r="AC3695" s="45">
        <f t="shared" si="58"/>
        <v>45323</v>
      </c>
      <c r="AD3695" s="44" t="str">
        <f>VLOOKUP(Raw_data[[#This Row],[Locations]]&amp;Raw_data[[#This Row],[Looker2]],Category!A:E,5,0)</f>
        <v>Company Owned</v>
      </c>
      <c r="AE3695" s="44" t="str">
        <f>Raw_data[[#This Row],[Locations]]&amp;Raw_data[[#This Row],[Looker2]]</f>
        <v>Dallas Ft WorthRTC</v>
      </c>
    </row>
    <row r="3696" spans="1:31">
      <c r="A3696" s="15">
        <v>45326</v>
      </c>
      <c r="B3696" s="15">
        <v>45324</v>
      </c>
      <c r="C3696" t="s">
        <v>9</v>
      </c>
      <c r="D3696">
        <v>210524</v>
      </c>
      <c r="E3696" t="s">
        <v>1155</v>
      </c>
      <c r="F3696" t="s">
        <v>690</v>
      </c>
      <c r="G3696" t="s">
        <v>1156</v>
      </c>
      <c r="H3696" t="s">
        <v>151</v>
      </c>
      <c r="I3696" t="s">
        <v>232</v>
      </c>
      <c r="J3696" t="s">
        <v>932</v>
      </c>
      <c r="K3696" t="s">
        <v>16</v>
      </c>
      <c r="L3696" t="s">
        <v>131</v>
      </c>
      <c r="M3696">
        <v>1</v>
      </c>
      <c r="N3696" s="47">
        <v>550</v>
      </c>
      <c r="O3696" s="47">
        <v>0</v>
      </c>
      <c r="P3696" s="47">
        <v>0</v>
      </c>
      <c r="Q3696" s="47">
        <v>0</v>
      </c>
      <c r="R3696" s="47">
        <v>0</v>
      </c>
      <c r="S3696" s="47">
        <v>550</v>
      </c>
      <c r="T3696" s="47">
        <v>495</v>
      </c>
      <c r="U3696" s="47">
        <v>495</v>
      </c>
      <c r="V3696" t="s">
        <v>71</v>
      </c>
      <c r="W3696" t="s">
        <v>72</v>
      </c>
      <c r="X3696"/>
      <c r="Y3696" t="s">
        <v>240</v>
      </c>
      <c r="Z3696" s="43" t="str">
        <f>Raw_data[[#This Row],[Month]]&amp;Raw_data[[#This Row],[Locations]]&amp;Raw_data[[#This Row],[Looker2]]</f>
        <v>45323Garden OaksRTC</v>
      </c>
      <c r="AA3696" s="44" t="str">
        <f>IFERROR(VLOOKUP(Raw_data[[#This Row],[Description]],'LU Table'!$A$1:$B$50,2,0),"")</f>
        <v>RTC</v>
      </c>
      <c r="AB3696" s="44" t="str">
        <f>TRIM(MID(Raw_data[[#This Row],[Location]],LEN("Positive Recovery- ")+1,LEN(Raw_data[[#This Row],[Location]])))</f>
        <v>Garden Oaks</v>
      </c>
      <c r="AC3696" s="45">
        <f t="shared" si="58"/>
        <v>45323</v>
      </c>
      <c r="AD3696" s="44" t="str">
        <f>VLOOKUP(Raw_data[[#This Row],[Locations]]&amp;Raw_data[[#This Row],[Looker2]],Category!A:E,5,0)</f>
        <v>Company Owned</v>
      </c>
      <c r="AE3696" s="44" t="str">
        <f>Raw_data[[#This Row],[Locations]]&amp;Raw_data[[#This Row],[Looker2]]</f>
        <v>Garden OaksRTC</v>
      </c>
    </row>
    <row r="3697" spans="1:31">
      <c r="A3697" s="15">
        <v>45326</v>
      </c>
      <c r="B3697" s="15">
        <v>45324</v>
      </c>
      <c r="C3697" t="s">
        <v>9</v>
      </c>
      <c r="D3697">
        <v>210525</v>
      </c>
      <c r="E3697" t="s">
        <v>228</v>
      </c>
      <c r="F3697" t="s">
        <v>377</v>
      </c>
      <c r="G3697" t="s">
        <v>542</v>
      </c>
      <c r="H3697" t="s">
        <v>151</v>
      </c>
      <c r="I3697" t="s">
        <v>232</v>
      </c>
      <c r="J3697" t="s">
        <v>17</v>
      </c>
      <c r="K3697" t="s">
        <v>16</v>
      </c>
      <c r="L3697" t="s">
        <v>131</v>
      </c>
      <c r="M3697">
        <v>1</v>
      </c>
      <c r="N3697" s="47">
        <v>400</v>
      </c>
      <c r="O3697" s="47">
        <v>0</v>
      </c>
      <c r="P3697" s="47">
        <v>0</v>
      </c>
      <c r="Q3697" s="47">
        <v>0</v>
      </c>
      <c r="R3697" s="47">
        <v>0</v>
      </c>
      <c r="S3697" s="47">
        <v>0</v>
      </c>
      <c r="T3697" s="47">
        <v>400</v>
      </c>
      <c r="U3697" s="47">
        <v>0</v>
      </c>
      <c r="V3697" t="s">
        <v>71</v>
      </c>
      <c r="W3697" t="s">
        <v>72</v>
      </c>
      <c r="X3697"/>
      <c r="Y3697" t="s">
        <v>240</v>
      </c>
      <c r="Z3697" s="43" t="str">
        <f>Raw_data[[#This Row],[Month]]&amp;Raw_data[[#This Row],[Locations]]&amp;Raw_data[[#This Row],[Looker2]]</f>
        <v>45323Garden OaksRTC</v>
      </c>
      <c r="AA3697" s="44" t="str">
        <f>IFERROR(VLOOKUP(Raw_data[[#This Row],[Description]],'LU Table'!$A$1:$B$50,2,0),"")</f>
        <v>RTC</v>
      </c>
      <c r="AB3697" s="44" t="str">
        <f>TRIM(MID(Raw_data[[#This Row],[Location]],LEN("Positive Recovery- ")+1,LEN(Raw_data[[#This Row],[Location]])))</f>
        <v>Garden Oaks</v>
      </c>
      <c r="AC3697" s="45">
        <f t="shared" si="58"/>
        <v>45323</v>
      </c>
      <c r="AD3697" s="44" t="str">
        <f>VLOOKUP(Raw_data[[#This Row],[Locations]]&amp;Raw_data[[#This Row],[Looker2]],Category!A:E,5,0)</f>
        <v>Company Owned</v>
      </c>
      <c r="AE3697" s="44" t="str">
        <f>Raw_data[[#This Row],[Locations]]&amp;Raw_data[[#This Row],[Looker2]]</f>
        <v>Garden OaksRTC</v>
      </c>
    </row>
    <row r="3698" spans="1:31">
      <c r="A3698" s="15">
        <v>45326</v>
      </c>
      <c r="B3698" s="15">
        <v>45324</v>
      </c>
      <c r="C3698" t="s">
        <v>9</v>
      </c>
      <c r="D3698">
        <v>210526</v>
      </c>
      <c r="E3698" t="s">
        <v>1191</v>
      </c>
      <c r="F3698" t="s">
        <v>403</v>
      </c>
      <c r="G3698" t="s">
        <v>993</v>
      </c>
      <c r="H3698" t="s">
        <v>151</v>
      </c>
      <c r="I3698" t="s">
        <v>232</v>
      </c>
      <c r="J3698" t="s">
        <v>17</v>
      </c>
      <c r="K3698" t="s">
        <v>107</v>
      </c>
      <c r="L3698" t="s">
        <v>130</v>
      </c>
      <c r="M3698">
        <v>1</v>
      </c>
      <c r="N3698" s="47">
        <v>500</v>
      </c>
      <c r="O3698" s="47">
        <v>0</v>
      </c>
      <c r="P3698" s="47">
        <v>0</v>
      </c>
      <c r="Q3698" s="47">
        <v>0</v>
      </c>
      <c r="R3698" s="47">
        <v>0</v>
      </c>
      <c r="S3698" s="47">
        <v>500</v>
      </c>
      <c r="T3698" s="47">
        <v>500</v>
      </c>
      <c r="U3698" s="47">
        <v>500</v>
      </c>
      <c r="V3698" t="s">
        <v>71</v>
      </c>
      <c r="W3698" t="s">
        <v>72</v>
      </c>
      <c r="X3698"/>
      <c r="Y3698" t="s">
        <v>240</v>
      </c>
      <c r="Z3698" s="43" t="str">
        <f>Raw_data[[#This Row],[Month]]&amp;Raw_data[[#This Row],[Locations]]&amp;Raw_data[[#This Row],[Looker2]]</f>
        <v>45323Dallas Ft WorthRTC</v>
      </c>
      <c r="AA3698" s="44" t="str">
        <f>IFERROR(VLOOKUP(Raw_data[[#This Row],[Description]],'LU Table'!$A$1:$B$50,2,0),"")</f>
        <v>RTC</v>
      </c>
      <c r="AB3698" s="44" t="str">
        <f>TRIM(MID(Raw_data[[#This Row],[Location]],LEN("Positive Recovery- ")+1,LEN(Raw_data[[#This Row],[Location]])))</f>
        <v>Dallas Ft Worth</v>
      </c>
      <c r="AC3698" s="45">
        <f t="shared" si="58"/>
        <v>45323</v>
      </c>
      <c r="AD3698" s="44" t="str">
        <f>VLOOKUP(Raw_data[[#This Row],[Locations]]&amp;Raw_data[[#This Row],[Looker2]],Category!A:E,5,0)</f>
        <v>Company Owned</v>
      </c>
      <c r="AE3698" s="44" t="str">
        <f>Raw_data[[#This Row],[Locations]]&amp;Raw_data[[#This Row],[Looker2]]</f>
        <v>Dallas Ft WorthRTC</v>
      </c>
    </row>
    <row r="3699" spans="1:31">
      <c r="A3699" s="15">
        <v>45326</v>
      </c>
      <c r="B3699" s="15">
        <v>45324</v>
      </c>
      <c r="C3699" t="s">
        <v>9</v>
      </c>
      <c r="D3699">
        <v>210527</v>
      </c>
      <c r="E3699" t="s">
        <v>1227</v>
      </c>
      <c r="F3699" t="s">
        <v>266</v>
      </c>
      <c r="G3699" t="s">
        <v>347</v>
      </c>
      <c r="H3699" t="s">
        <v>155</v>
      </c>
      <c r="I3699" t="s">
        <v>232</v>
      </c>
      <c r="J3699" t="s">
        <v>88</v>
      </c>
      <c r="K3699" t="s">
        <v>16</v>
      </c>
      <c r="L3699" t="s">
        <v>130</v>
      </c>
      <c r="M3699">
        <v>1</v>
      </c>
      <c r="N3699" s="47">
        <v>700</v>
      </c>
      <c r="O3699" s="47">
        <v>0</v>
      </c>
      <c r="P3699" s="47">
        <v>0</v>
      </c>
      <c r="Q3699" s="47">
        <v>0</v>
      </c>
      <c r="R3699" s="47">
        <v>0</v>
      </c>
      <c r="S3699" s="47">
        <v>700</v>
      </c>
      <c r="T3699" s="47">
        <v>630</v>
      </c>
      <c r="U3699" s="47">
        <v>630</v>
      </c>
      <c r="V3699" t="s">
        <v>71</v>
      </c>
      <c r="W3699" t="s">
        <v>72</v>
      </c>
      <c r="X3699"/>
      <c r="Y3699" t="s">
        <v>240</v>
      </c>
      <c r="Z3699" s="43" t="str">
        <f>Raw_data[[#This Row],[Month]]&amp;Raw_data[[#This Row],[Locations]]&amp;Raw_data[[#This Row],[Looker2]]</f>
        <v>45323Garden OaksDetox</v>
      </c>
      <c r="AA3699" s="44" t="str">
        <f>IFERROR(VLOOKUP(Raw_data[[#This Row],[Description]],'LU Table'!$A$1:$B$50,2,0),"")</f>
        <v>Detox</v>
      </c>
      <c r="AB3699" s="44" t="str">
        <f>TRIM(MID(Raw_data[[#This Row],[Location]],LEN("Positive Recovery- ")+1,LEN(Raw_data[[#This Row],[Location]])))</f>
        <v>Garden Oaks</v>
      </c>
      <c r="AC3699" s="45">
        <f t="shared" si="58"/>
        <v>45323</v>
      </c>
      <c r="AD3699" s="44" t="str">
        <f>VLOOKUP(Raw_data[[#This Row],[Locations]]&amp;Raw_data[[#This Row],[Looker2]],Category!A:E,5,0)</f>
        <v>Company Owned</v>
      </c>
      <c r="AE3699" s="44" t="str">
        <f>Raw_data[[#This Row],[Locations]]&amp;Raw_data[[#This Row],[Looker2]]</f>
        <v>Garden OaksDetox</v>
      </c>
    </row>
    <row r="3700" spans="1:31">
      <c r="A3700" s="15">
        <v>45326</v>
      </c>
      <c r="B3700" s="15">
        <v>45324</v>
      </c>
      <c r="C3700" t="s">
        <v>9</v>
      </c>
      <c r="D3700">
        <v>210528</v>
      </c>
      <c r="E3700" t="s">
        <v>975</v>
      </c>
      <c r="F3700" t="s">
        <v>255</v>
      </c>
      <c r="G3700" t="s">
        <v>976</v>
      </c>
      <c r="H3700" t="s">
        <v>627</v>
      </c>
      <c r="I3700" t="s">
        <v>232</v>
      </c>
      <c r="J3700" t="s">
        <v>94</v>
      </c>
      <c r="K3700" t="s">
        <v>16</v>
      </c>
      <c r="L3700" t="s">
        <v>130</v>
      </c>
      <c r="M3700">
        <v>1</v>
      </c>
      <c r="N3700" s="47">
        <v>495</v>
      </c>
      <c r="O3700" s="47">
        <v>0</v>
      </c>
      <c r="P3700" s="47">
        <v>0</v>
      </c>
      <c r="Q3700" s="47">
        <v>0</v>
      </c>
      <c r="R3700" s="47">
        <v>0</v>
      </c>
      <c r="S3700" s="47">
        <v>495</v>
      </c>
      <c r="T3700" s="47">
        <v>445.5</v>
      </c>
      <c r="U3700" s="47">
        <v>445.5</v>
      </c>
      <c r="V3700" t="s">
        <v>71</v>
      </c>
      <c r="W3700" t="s">
        <v>72</v>
      </c>
      <c r="X3700"/>
      <c r="Y3700" t="s">
        <v>240</v>
      </c>
      <c r="Z3700" s="43" t="str">
        <f>Raw_data[[#This Row],[Month]]&amp;Raw_data[[#This Row],[Locations]]&amp;Raw_data[[#This Row],[Looker2]]</f>
        <v>45323Garden OaksRTC</v>
      </c>
      <c r="AA3700" s="44" t="str">
        <f>IFERROR(VLOOKUP(Raw_data[[#This Row],[Description]],'LU Table'!$A$1:$B$50,2,0),"")</f>
        <v>RTC</v>
      </c>
      <c r="AB3700" s="44" t="str">
        <f>TRIM(MID(Raw_data[[#This Row],[Location]],LEN("Positive Recovery- ")+1,LEN(Raw_data[[#This Row],[Location]])))</f>
        <v>Garden Oaks</v>
      </c>
      <c r="AC3700" s="45">
        <f t="shared" si="58"/>
        <v>45323</v>
      </c>
      <c r="AD3700" s="44" t="str">
        <f>VLOOKUP(Raw_data[[#This Row],[Locations]]&amp;Raw_data[[#This Row],[Looker2]],Category!A:E,5,0)</f>
        <v>Company Owned</v>
      </c>
      <c r="AE3700" s="44" t="str">
        <f>Raw_data[[#This Row],[Locations]]&amp;Raw_data[[#This Row],[Looker2]]</f>
        <v>Garden OaksRTC</v>
      </c>
    </row>
    <row r="3701" spans="1:31">
      <c r="A3701" s="15">
        <v>45326</v>
      </c>
      <c r="B3701" s="15">
        <v>45324</v>
      </c>
      <c r="C3701" t="s">
        <v>9</v>
      </c>
      <c r="D3701">
        <v>210529</v>
      </c>
      <c r="E3701" t="s">
        <v>1159</v>
      </c>
      <c r="F3701" t="s">
        <v>1160</v>
      </c>
      <c r="G3701" t="s">
        <v>1161</v>
      </c>
      <c r="H3701" t="s">
        <v>151</v>
      </c>
      <c r="I3701" t="s">
        <v>232</v>
      </c>
      <c r="J3701" t="s">
        <v>17</v>
      </c>
      <c r="K3701" t="s">
        <v>16</v>
      </c>
      <c r="L3701" t="s">
        <v>131</v>
      </c>
      <c r="M3701">
        <v>1</v>
      </c>
      <c r="N3701" s="47">
        <v>480</v>
      </c>
      <c r="O3701" s="47">
        <v>0</v>
      </c>
      <c r="P3701" s="47">
        <v>0</v>
      </c>
      <c r="Q3701" s="47">
        <v>0</v>
      </c>
      <c r="R3701" s="47">
        <v>0</v>
      </c>
      <c r="S3701" s="47">
        <v>480</v>
      </c>
      <c r="T3701" s="47">
        <v>480</v>
      </c>
      <c r="U3701" s="47">
        <v>480</v>
      </c>
      <c r="V3701" t="s">
        <v>71</v>
      </c>
      <c r="W3701" t="s">
        <v>72</v>
      </c>
      <c r="X3701"/>
      <c r="Y3701" t="s">
        <v>240</v>
      </c>
      <c r="Z3701" s="43" t="str">
        <f>Raw_data[[#This Row],[Month]]&amp;Raw_data[[#This Row],[Locations]]&amp;Raw_data[[#This Row],[Looker2]]</f>
        <v>45323Garden OaksRTC</v>
      </c>
      <c r="AA3701" s="44" t="str">
        <f>IFERROR(VLOOKUP(Raw_data[[#This Row],[Description]],'LU Table'!$A$1:$B$50,2,0),"")</f>
        <v>RTC</v>
      </c>
      <c r="AB3701" s="44" t="str">
        <f>TRIM(MID(Raw_data[[#This Row],[Location]],LEN("Positive Recovery- ")+1,LEN(Raw_data[[#This Row],[Location]])))</f>
        <v>Garden Oaks</v>
      </c>
      <c r="AC3701" s="45">
        <f t="shared" si="58"/>
        <v>45323</v>
      </c>
      <c r="AD3701" s="44" t="str">
        <f>VLOOKUP(Raw_data[[#This Row],[Locations]]&amp;Raw_data[[#This Row],[Looker2]],Category!A:E,5,0)</f>
        <v>Company Owned</v>
      </c>
      <c r="AE3701" s="44" t="str">
        <f>Raw_data[[#This Row],[Locations]]&amp;Raw_data[[#This Row],[Looker2]]</f>
        <v>Garden OaksRTC</v>
      </c>
    </row>
    <row r="3702" spans="1:31">
      <c r="A3702" s="15">
        <v>45326</v>
      </c>
      <c r="B3702" s="15">
        <v>45324</v>
      </c>
      <c r="C3702" t="s">
        <v>9</v>
      </c>
      <c r="D3702">
        <v>210530</v>
      </c>
      <c r="E3702" t="s">
        <v>1214</v>
      </c>
      <c r="F3702" t="s">
        <v>1215</v>
      </c>
      <c r="G3702" t="s">
        <v>1216</v>
      </c>
      <c r="H3702" t="s">
        <v>155</v>
      </c>
      <c r="I3702" t="s">
        <v>232</v>
      </c>
      <c r="J3702" t="s">
        <v>87</v>
      </c>
      <c r="K3702" t="s">
        <v>107</v>
      </c>
      <c r="L3702" t="s">
        <v>130</v>
      </c>
      <c r="M3702">
        <v>1</v>
      </c>
      <c r="N3702" s="47">
        <v>775</v>
      </c>
      <c r="O3702" s="47">
        <v>0</v>
      </c>
      <c r="P3702" s="47">
        <v>0</v>
      </c>
      <c r="Q3702" s="47">
        <v>0</v>
      </c>
      <c r="R3702" s="47">
        <v>0</v>
      </c>
      <c r="S3702" s="47">
        <v>775</v>
      </c>
      <c r="T3702" s="47">
        <v>697.5</v>
      </c>
      <c r="U3702" s="47">
        <v>697.5</v>
      </c>
      <c r="V3702" t="s">
        <v>71</v>
      </c>
      <c r="W3702" t="s">
        <v>72</v>
      </c>
      <c r="X3702"/>
      <c r="Y3702" t="s">
        <v>240</v>
      </c>
      <c r="Z3702" s="43" t="str">
        <f>Raw_data[[#This Row],[Month]]&amp;Raw_data[[#This Row],[Locations]]&amp;Raw_data[[#This Row],[Looker2]]</f>
        <v>45323Dallas Ft WorthDetox</v>
      </c>
      <c r="AA3702" s="44" t="str">
        <f>IFERROR(VLOOKUP(Raw_data[[#This Row],[Description]],'LU Table'!$A$1:$B$50,2,0),"")</f>
        <v>Detox</v>
      </c>
      <c r="AB3702" s="44" t="str">
        <f>TRIM(MID(Raw_data[[#This Row],[Location]],LEN("Positive Recovery- ")+1,LEN(Raw_data[[#This Row],[Location]])))</f>
        <v>Dallas Ft Worth</v>
      </c>
      <c r="AC3702" s="45">
        <f t="shared" si="58"/>
        <v>45323</v>
      </c>
      <c r="AD3702" s="44" t="str">
        <f>VLOOKUP(Raw_data[[#This Row],[Locations]]&amp;Raw_data[[#This Row],[Looker2]],Category!A:E,5,0)</f>
        <v>Company Owned</v>
      </c>
      <c r="AE3702" s="44" t="str">
        <f>Raw_data[[#This Row],[Locations]]&amp;Raw_data[[#This Row],[Looker2]]</f>
        <v>Dallas Ft WorthDetox</v>
      </c>
    </row>
    <row r="3703" spans="1:31">
      <c r="A3703" s="15">
        <v>45326</v>
      </c>
      <c r="B3703" s="15">
        <v>45324</v>
      </c>
      <c r="C3703" t="s">
        <v>9</v>
      </c>
      <c r="D3703">
        <v>210531</v>
      </c>
      <c r="E3703" t="s">
        <v>1174</v>
      </c>
      <c r="F3703" t="s">
        <v>287</v>
      </c>
      <c r="G3703" t="s">
        <v>1175</v>
      </c>
      <c r="H3703" t="s">
        <v>151</v>
      </c>
      <c r="I3703" t="s">
        <v>232</v>
      </c>
      <c r="J3703" t="s">
        <v>88</v>
      </c>
      <c r="K3703" t="s">
        <v>107</v>
      </c>
      <c r="L3703" t="s">
        <v>130</v>
      </c>
      <c r="M3703">
        <v>1</v>
      </c>
      <c r="N3703" s="47">
        <v>500</v>
      </c>
      <c r="O3703" s="47">
        <v>0</v>
      </c>
      <c r="P3703" s="47">
        <v>0</v>
      </c>
      <c r="Q3703" s="47">
        <v>0</v>
      </c>
      <c r="R3703" s="47">
        <v>0</v>
      </c>
      <c r="S3703" s="47">
        <v>500</v>
      </c>
      <c r="T3703" s="47">
        <v>450</v>
      </c>
      <c r="U3703" s="47">
        <v>450</v>
      </c>
      <c r="V3703" t="s">
        <v>71</v>
      </c>
      <c r="W3703" t="s">
        <v>72</v>
      </c>
      <c r="X3703"/>
      <c r="Y3703" t="s">
        <v>240</v>
      </c>
      <c r="Z3703" s="43" t="str">
        <f>Raw_data[[#This Row],[Month]]&amp;Raw_data[[#This Row],[Locations]]&amp;Raw_data[[#This Row],[Looker2]]</f>
        <v>45323Dallas Ft WorthRTC</v>
      </c>
      <c r="AA3703" s="44" t="str">
        <f>IFERROR(VLOOKUP(Raw_data[[#This Row],[Description]],'LU Table'!$A$1:$B$50,2,0),"")</f>
        <v>RTC</v>
      </c>
      <c r="AB3703" s="44" t="str">
        <f>TRIM(MID(Raw_data[[#This Row],[Location]],LEN("Positive Recovery- ")+1,LEN(Raw_data[[#This Row],[Location]])))</f>
        <v>Dallas Ft Worth</v>
      </c>
      <c r="AC3703" s="45">
        <f t="shared" si="58"/>
        <v>45323</v>
      </c>
      <c r="AD3703" s="44" t="str">
        <f>VLOOKUP(Raw_data[[#This Row],[Locations]]&amp;Raw_data[[#This Row],[Looker2]],Category!A:E,5,0)</f>
        <v>Company Owned</v>
      </c>
      <c r="AE3703" s="44" t="str">
        <f>Raw_data[[#This Row],[Locations]]&amp;Raw_data[[#This Row],[Looker2]]</f>
        <v>Dallas Ft WorthRTC</v>
      </c>
    </row>
    <row r="3704" spans="1:31">
      <c r="A3704" s="15">
        <v>45326</v>
      </c>
      <c r="B3704" s="15">
        <v>45324</v>
      </c>
      <c r="C3704" t="s">
        <v>9</v>
      </c>
      <c r="D3704">
        <v>210532</v>
      </c>
      <c r="E3704" t="s">
        <v>116</v>
      </c>
      <c r="F3704" t="s">
        <v>272</v>
      </c>
      <c r="G3704" t="s">
        <v>273</v>
      </c>
      <c r="H3704" t="s">
        <v>164</v>
      </c>
      <c r="I3704" t="s">
        <v>232</v>
      </c>
      <c r="J3704" t="s">
        <v>89</v>
      </c>
      <c r="K3704" t="s">
        <v>16</v>
      </c>
      <c r="L3704" t="s">
        <v>131</v>
      </c>
      <c r="M3704">
        <v>1</v>
      </c>
      <c r="N3704" s="47">
        <v>365</v>
      </c>
      <c r="O3704" s="47">
        <v>0</v>
      </c>
      <c r="P3704" s="47">
        <v>0</v>
      </c>
      <c r="Q3704" s="47">
        <v>0</v>
      </c>
      <c r="R3704" s="47">
        <v>0</v>
      </c>
      <c r="S3704" s="47">
        <v>365</v>
      </c>
      <c r="T3704" s="47">
        <v>328.5</v>
      </c>
      <c r="U3704" s="47">
        <v>328.5</v>
      </c>
      <c r="V3704" t="s">
        <v>71</v>
      </c>
      <c r="W3704" t="s">
        <v>72</v>
      </c>
      <c r="X3704"/>
      <c r="Y3704" t="s">
        <v>240</v>
      </c>
      <c r="Z3704" s="43" t="str">
        <f>Raw_data[[#This Row],[Month]]&amp;Raw_data[[#This Row],[Locations]]&amp;Raw_data[[#This Row],[Looker2]]</f>
        <v>45323Garden OaksRTC</v>
      </c>
      <c r="AA3704" s="44" t="str">
        <f>IFERROR(VLOOKUP(Raw_data[[#This Row],[Description]],'LU Table'!$A$1:$B$50,2,0),"")</f>
        <v>RTC</v>
      </c>
      <c r="AB3704" s="44" t="str">
        <f>TRIM(MID(Raw_data[[#This Row],[Location]],LEN("Positive Recovery- ")+1,LEN(Raw_data[[#This Row],[Location]])))</f>
        <v>Garden Oaks</v>
      </c>
      <c r="AC3704" s="45">
        <f t="shared" si="58"/>
        <v>45323</v>
      </c>
      <c r="AD3704" s="44" t="str">
        <f>VLOOKUP(Raw_data[[#This Row],[Locations]]&amp;Raw_data[[#This Row],[Looker2]],Category!A:E,5,0)</f>
        <v>Company Owned</v>
      </c>
      <c r="AE3704" s="44" t="str">
        <f>Raw_data[[#This Row],[Locations]]&amp;Raw_data[[#This Row],[Looker2]]</f>
        <v>Garden OaksRTC</v>
      </c>
    </row>
    <row r="3705" spans="1:31">
      <c r="A3705" s="15">
        <v>45326</v>
      </c>
      <c r="B3705" s="15">
        <v>45324</v>
      </c>
      <c r="C3705" t="s">
        <v>9</v>
      </c>
      <c r="D3705">
        <v>210533</v>
      </c>
      <c r="E3705" t="s">
        <v>1096</v>
      </c>
      <c r="F3705" t="s">
        <v>282</v>
      </c>
      <c r="G3705" t="s">
        <v>1097</v>
      </c>
      <c r="H3705" t="s">
        <v>627</v>
      </c>
      <c r="I3705" t="s">
        <v>232</v>
      </c>
      <c r="J3705" t="s">
        <v>94</v>
      </c>
      <c r="K3705" t="s">
        <v>16</v>
      </c>
      <c r="L3705" t="s">
        <v>130</v>
      </c>
      <c r="M3705">
        <v>1</v>
      </c>
      <c r="N3705" s="47">
        <v>495</v>
      </c>
      <c r="O3705" s="47">
        <v>0</v>
      </c>
      <c r="P3705" s="47">
        <v>0</v>
      </c>
      <c r="Q3705" s="47">
        <v>0</v>
      </c>
      <c r="R3705" s="47">
        <v>0</v>
      </c>
      <c r="S3705" s="47">
        <v>495</v>
      </c>
      <c r="T3705" s="47">
        <v>445.5</v>
      </c>
      <c r="U3705" s="47">
        <v>445.5</v>
      </c>
      <c r="V3705" t="s">
        <v>71</v>
      </c>
      <c r="W3705" t="s">
        <v>72</v>
      </c>
      <c r="X3705"/>
      <c r="Y3705" t="s">
        <v>240</v>
      </c>
      <c r="Z3705" s="43" t="str">
        <f>Raw_data[[#This Row],[Month]]&amp;Raw_data[[#This Row],[Locations]]&amp;Raw_data[[#This Row],[Looker2]]</f>
        <v>45323Garden OaksRTC</v>
      </c>
      <c r="AA3705" s="44" t="str">
        <f>IFERROR(VLOOKUP(Raw_data[[#This Row],[Description]],'LU Table'!$A$1:$B$50,2,0),"")</f>
        <v>RTC</v>
      </c>
      <c r="AB3705" s="44" t="str">
        <f>TRIM(MID(Raw_data[[#This Row],[Location]],LEN("Positive Recovery- ")+1,LEN(Raw_data[[#This Row],[Location]])))</f>
        <v>Garden Oaks</v>
      </c>
      <c r="AC3705" s="45">
        <f t="shared" si="58"/>
        <v>45323</v>
      </c>
      <c r="AD3705" s="44" t="str">
        <f>VLOOKUP(Raw_data[[#This Row],[Locations]]&amp;Raw_data[[#This Row],[Looker2]],Category!A:E,5,0)</f>
        <v>Company Owned</v>
      </c>
      <c r="AE3705" s="44" t="str">
        <f>Raw_data[[#This Row],[Locations]]&amp;Raw_data[[#This Row],[Looker2]]</f>
        <v>Garden OaksRTC</v>
      </c>
    </row>
    <row r="3706" spans="1:31">
      <c r="A3706" s="15">
        <v>45326</v>
      </c>
      <c r="B3706" s="15">
        <v>45324</v>
      </c>
      <c r="C3706" t="s">
        <v>9</v>
      </c>
      <c r="D3706">
        <v>210534</v>
      </c>
      <c r="E3706" t="s">
        <v>1076</v>
      </c>
      <c r="F3706" t="s">
        <v>1077</v>
      </c>
      <c r="G3706" t="s">
        <v>1078</v>
      </c>
      <c r="H3706" t="s">
        <v>151</v>
      </c>
      <c r="I3706" t="s">
        <v>232</v>
      </c>
      <c r="J3706" t="s">
        <v>89</v>
      </c>
      <c r="K3706" t="s">
        <v>16</v>
      </c>
      <c r="L3706" t="s">
        <v>131</v>
      </c>
      <c r="M3706">
        <v>1</v>
      </c>
      <c r="N3706" s="47">
        <v>425</v>
      </c>
      <c r="O3706" s="47">
        <v>0</v>
      </c>
      <c r="P3706" s="47">
        <v>0</v>
      </c>
      <c r="Q3706" s="47">
        <v>0</v>
      </c>
      <c r="R3706" s="47">
        <v>0</v>
      </c>
      <c r="S3706" s="47">
        <v>425</v>
      </c>
      <c r="T3706" s="47">
        <v>382.5</v>
      </c>
      <c r="U3706" s="47">
        <v>382.5</v>
      </c>
      <c r="V3706" t="s">
        <v>71</v>
      </c>
      <c r="W3706" t="s">
        <v>72</v>
      </c>
      <c r="X3706"/>
      <c r="Y3706" t="s">
        <v>240</v>
      </c>
      <c r="Z3706" s="43" t="str">
        <f>Raw_data[[#This Row],[Month]]&amp;Raw_data[[#This Row],[Locations]]&amp;Raw_data[[#This Row],[Looker2]]</f>
        <v>45323Garden OaksRTC</v>
      </c>
      <c r="AA3706" s="44" t="str">
        <f>IFERROR(VLOOKUP(Raw_data[[#This Row],[Description]],'LU Table'!$A$1:$B$50,2,0),"")</f>
        <v>RTC</v>
      </c>
      <c r="AB3706" s="44" t="str">
        <f>TRIM(MID(Raw_data[[#This Row],[Location]],LEN("Positive Recovery- ")+1,LEN(Raw_data[[#This Row],[Location]])))</f>
        <v>Garden Oaks</v>
      </c>
      <c r="AC3706" s="45">
        <f t="shared" si="58"/>
        <v>45323</v>
      </c>
      <c r="AD3706" s="44" t="str">
        <f>VLOOKUP(Raw_data[[#This Row],[Locations]]&amp;Raw_data[[#This Row],[Looker2]],Category!A:E,5,0)</f>
        <v>Company Owned</v>
      </c>
      <c r="AE3706" s="44" t="str">
        <f>Raw_data[[#This Row],[Locations]]&amp;Raw_data[[#This Row],[Looker2]]</f>
        <v>Garden OaksRTC</v>
      </c>
    </row>
    <row r="3707" spans="1:31">
      <c r="A3707" s="15">
        <v>45326</v>
      </c>
      <c r="B3707" s="15">
        <v>45324</v>
      </c>
      <c r="C3707" t="s">
        <v>9</v>
      </c>
      <c r="D3707">
        <v>210535</v>
      </c>
      <c r="E3707" t="s">
        <v>691</v>
      </c>
      <c r="F3707" t="s">
        <v>314</v>
      </c>
      <c r="G3707" t="s">
        <v>692</v>
      </c>
      <c r="H3707" t="s">
        <v>627</v>
      </c>
      <c r="I3707" t="s">
        <v>232</v>
      </c>
      <c r="J3707" t="s">
        <v>94</v>
      </c>
      <c r="K3707" t="s">
        <v>107</v>
      </c>
      <c r="L3707" t="s">
        <v>130</v>
      </c>
      <c r="M3707">
        <v>1</v>
      </c>
      <c r="N3707" s="47">
        <v>495</v>
      </c>
      <c r="O3707" s="47">
        <v>0</v>
      </c>
      <c r="P3707" s="47">
        <v>0</v>
      </c>
      <c r="Q3707" s="47">
        <v>0</v>
      </c>
      <c r="R3707" s="47">
        <v>0</v>
      </c>
      <c r="S3707" s="47">
        <v>495</v>
      </c>
      <c r="T3707" s="47">
        <v>445.5</v>
      </c>
      <c r="U3707" s="47">
        <v>445.5</v>
      </c>
      <c r="V3707" t="s">
        <v>71</v>
      </c>
      <c r="W3707" t="s">
        <v>72</v>
      </c>
      <c r="X3707"/>
      <c r="Y3707" t="s">
        <v>240</v>
      </c>
      <c r="Z3707" s="43" t="str">
        <f>Raw_data[[#This Row],[Month]]&amp;Raw_data[[#This Row],[Locations]]&amp;Raw_data[[#This Row],[Looker2]]</f>
        <v>45323Dallas Ft WorthRTC</v>
      </c>
      <c r="AA3707" s="44" t="str">
        <f>IFERROR(VLOOKUP(Raw_data[[#This Row],[Description]],'LU Table'!$A$1:$B$50,2,0),"")</f>
        <v>RTC</v>
      </c>
      <c r="AB3707" s="44" t="str">
        <f>TRIM(MID(Raw_data[[#This Row],[Location]],LEN("Positive Recovery- ")+1,LEN(Raw_data[[#This Row],[Location]])))</f>
        <v>Dallas Ft Worth</v>
      </c>
      <c r="AC3707" s="45">
        <f t="shared" si="58"/>
        <v>45323</v>
      </c>
      <c r="AD3707" s="44" t="str">
        <f>VLOOKUP(Raw_data[[#This Row],[Locations]]&amp;Raw_data[[#This Row],[Looker2]],Category!A:E,5,0)</f>
        <v>Company Owned</v>
      </c>
      <c r="AE3707" s="44" t="str">
        <f>Raw_data[[#This Row],[Locations]]&amp;Raw_data[[#This Row],[Looker2]]</f>
        <v>Dallas Ft WorthRTC</v>
      </c>
    </row>
    <row r="3708" spans="1:31">
      <c r="A3708" s="15">
        <v>45326</v>
      </c>
      <c r="B3708" s="15">
        <v>45324</v>
      </c>
      <c r="C3708" t="s">
        <v>9</v>
      </c>
      <c r="D3708">
        <v>210536</v>
      </c>
      <c r="E3708" t="s">
        <v>997</v>
      </c>
      <c r="F3708" t="s">
        <v>351</v>
      </c>
      <c r="G3708" t="s">
        <v>408</v>
      </c>
      <c r="H3708" t="s">
        <v>151</v>
      </c>
      <c r="I3708" t="s">
        <v>232</v>
      </c>
      <c r="J3708" t="s">
        <v>806</v>
      </c>
      <c r="K3708" t="s">
        <v>107</v>
      </c>
      <c r="L3708" t="s">
        <v>130</v>
      </c>
      <c r="M3708">
        <v>1</v>
      </c>
      <c r="N3708" s="47">
        <v>470</v>
      </c>
      <c r="O3708" s="47">
        <v>0</v>
      </c>
      <c r="P3708" s="47">
        <v>0</v>
      </c>
      <c r="Q3708" s="47">
        <v>0</v>
      </c>
      <c r="R3708" s="47">
        <v>0</v>
      </c>
      <c r="S3708" s="47">
        <v>470</v>
      </c>
      <c r="T3708" s="47">
        <v>423</v>
      </c>
      <c r="U3708" s="47">
        <v>423</v>
      </c>
      <c r="V3708" t="s">
        <v>71</v>
      </c>
      <c r="W3708" t="s">
        <v>72</v>
      </c>
      <c r="X3708"/>
      <c r="Y3708" t="s">
        <v>240</v>
      </c>
      <c r="Z3708" s="43" t="str">
        <f>Raw_data[[#This Row],[Month]]&amp;Raw_data[[#This Row],[Locations]]&amp;Raw_data[[#This Row],[Looker2]]</f>
        <v>45323Dallas Ft WorthRTC</v>
      </c>
      <c r="AA3708" s="44" t="str">
        <f>IFERROR(VLOOKUP(Raw_data[[#This Row],[Description]],'LU Table'!$A$1:$B$50,2,0),"")</f>
        <v>RTC</v>
      </c>
      <c r="AB3708" s="44" t="str">
        <f>TRIM(MID(Raw_data[[#This Row],[Location]],LEN("Positive Recovery- ")+1,LEN(Raw_data[[#This Row],[Location]])))</f>
        <v>Dallas Ft Worth</v>
      </c>
      <c r="AC3708" s="45">
        <f t="shared" si="58"/>
        <v>45323</v>
      </c>
      <c r="AD3708" s="44" t="str">
        <f>VLOOKUP(Raw_data[[#This Row],[Locations]]&amp;Raw_data[[#This Row],[Looker2]],Category!A:E,5,0)</f>
        <v>Company Owned</v>
      </c>
      <c r="AE3708" s="44" t="str">
        <f>Raw_data[[#This Row],[Locations]]&amp;Raw_data[[#This Row],[Looker2]]</f>
        <v>Dallas Ft WorthRTC</v>
      </c>
    </row>
    <row r="3709" spans="1:31">
      <c r="A3709" s="15">
        <v>45326</v>
      </c>
      <c r="B3709" s="15">
        <v>45324</v>
      </c>
      <c r="C3709" t="s">
        <v>9</v>
      </c>
      <c r="D3709">
        <v>210538</v>
      </c>
      <c r="E3709" t="s">
        <v>1079</v>
      </c>
      <c r="F3709" t="s">
        <v>1080</v>
      </c>
      <c r="G3709" t="s">
        <v>1081</v>
      </c>
      <c r="H3709" t="s">
        <v>154</v>
      </c>
      <c r="I3709" t="s">
        <v>232</v>
      </c>
      <c r="J3709" t="s">
        <v>93</v>
      </c>
      <c r="K3709" t="s">
        <v>107</v>
      </c>
      <c r="L3709" t="s">
        <v>131</v>
      </c>
      <c r="M3709">
        <v>1</v>
      </c>
      <c r="N3709" s="47">
        <v>530</v>
      </c>
      <c r="O3709" s="47">
        <v>0</v>
      </c>
      <c r="P3709" s="47">
        <v>0</v>
      </c>
      <c r="Q3709" s="47">
        <v>0</v>
      </c>
      <c r="R3709" s="47">
        <v>0</v>
      </c>
      <c r="S3709" s="47">
        <v>530</v>
      </c>
      <c r="T3709" s="47">
        <v>477</v>
      </c>
      <c r="U3709" s="47">
        <v>477</v>
      </c>
      <c r="V3709" t="s">
        <v>71</v>
      </c>
      <c r="W3709" t="s">
        <v>72</v>
      </c>
      <c r="X3709"/>
      <c r="Y3709" t="s">
        <v>240</v>
      </c>
      <c r="Z3709" s="43" t="str">
        <f>Raw_data[[#This Row],[Month]]&amp;Raw_data[[#This Row],[Locations]]&amp;Raw_data[[#This Row],[Looker2]]</f>
        <v>45323Dallas Ft WorthRTC</v>
      </c>
      <c r="AA3709" s="44" t="str">
        <f>IFERROR(VLOOKUP(Raw_data[[#This Row],[Description]],'LU Table'!$A$1:$B$50,2,0),"")</f>
        <v>RTC</v>
      </c>
      <c r="AB3709" s="44" t="str">
        <f>TRIM(MID(Raw_data[[#This Row],[Location]],LEN("Positive Recovery- ")+1,LEN(Raw_data[[#This Row],[Location]])))</f>
        <v>Dallas Ft Worth</v>
      </c>
      <c r="AC3709" s="45">
        <f t="shared" si="58"/>
        <v>45323</v>
      </c>
      <c r="AD3709" s="44" t="str">
        <f>VLOOKUP(Raw_data[[#This Row],[Locations]]&amp;Raw_data[[#This Row],[Looker2]],Category!A:E,5,0)</f>
        <v>Company Owned</v>
      </c>
      <c r="AE3709" s="44" t="str">
        <f>Raw_data[[#This Row],[Locations]]&amp;Raw_data[[#This Row],[Looker2]]</f>
        <v>Dallas Ft WorthRTC</v>
      </c>
    </row>
    <row r="3710" spans="1:31">
      <c r="A3710" s="15">
        <v>45326</v>
      </c>
      <c r="B3710" s="15">
        <v>45324</v>
      </c>
      <c r="C3710" t="s">
        <v>9</v>
      </c>
      <c r="D3710">
        <v>210539</v>
      </c>
      <c r="E3710" t="s">
        <v>695</v>
      </c>
      <c r="F3710" t="s">
        <v>1120</v>
      </c>
      <c r="G3710" t="s">
        <v>696</v>
      </c>
      <c r="H3710" t="s">
        <v>151</v>
      </c>
      <c r="I3710" t="s">
        <v>232</v>
      </c>
      <c r="J3710" t="s">
        <v>87</v>
      </c>
      <c r="K3710" t="s">
        <v>57</v>
      </c>
      <c r="L3710" t="s">
        <v>130</v>
      </c>
      <c r="M3710">
        <v>1</v>
      </c>
      <c r="N3710" s="47">
        <v>470</v>
      </c>
      <c r="O3710" s="47">
        <v>0</v>
      </c>
      <c r="P3710" s="47">
        <v>0</v>
      </c>
      <c r="Q3710" s="47">
        <v>0</v>
      </c>
      <c r="R3710" s="47">
        <v>0</v>
      </c>
      <c r="S3710" s="47">
        <v>470</v>
      </c>
      <c r="T3710" s="47">
        <v>423</v>
      </c>
      <c r="U3710" s="47">
        <v>423</v>
      </c>
      <c r="V3710" t="s">
        <v>71</v>
      </c>
      <c r="W3710" t="s">
        <v>72</v>
      </c>
      <c r="X3710"/>
      <c r="Y3710" t="s">
        <v>240</v>
      </c>
      <c r="Z3710" s="43" t="str">
        <f>Raw_data[[#This Row],[Month]]&amp;Raw_data[[#This Row],[Locations]]&amp;Raw_data[[#This Row],[Looker2]]</f>
        <v>45323Hill CountryRTC</v>
      </c>
      <c r="AA3710" s="44" t="str">
        <f>IFERROR(VLOOKUP(Raw_data[[#This Row],[Description]],'LU Table'!$A$1:$B$50,2,0),"")</f>
        <v>RTC</v>
      </c>
      <c r="AB3710" s="44" t="str">
        <f>TRIM(MID(Raw_data[[#This Row],[Location]],LEN("Positive Recovery- ")+1,LEN(Raw_data[[#This Row],[Location]])))</f>
        <v>Hill Country</v>
      </c>
      <c r="AC3710" s="45">
        <f t="shared" si="58"/>
        <v>45323</v>
      </c>
      <c r="AD3710" s="44" t="str">
        <f>VLOOKUP(Raw_data[[#This Row],[Locations]]&amp;Raw_data[[#This Row],[Looker2]],Category!A:E,5,0)</f>
        <v>Company Owned</v>
      </c>
      <c r="AE3710" s="44" t="str">
        <f>Raw_data[[#This Row],[Locations]]&amp;Raw_data[[#This Row],[Looker2]]</f>
        <v>Hill CountryRTC</v>
      </c>
    </row>
    <row r="3711" spans="1:31">
      <c r="A3711" s="15">
        <v>45326</v>
      </c>
      <c r="B3711" s="15">
        <v>45324</v>
      </c>
      <c r="C3711" t="s">
        <v>9</v>
      </c>
      <c r="D3711">
        <v>210540</v>
      </c>
      <c r="E3711" t="s">
        <v>1006</v>
      </c>
      <c r="F3711" t="s">
        <v>362</v>
      </c>
      <c r="G3711" t="s">
        <v>728</v>
      </c>
      <c r="H3711" t="s">
        <v>151</v>
      </c>
      <c r="I3711" t="s">
        <v>232</v>
      </c>
      <c r="J3711" t="s">
        <v>87</v>
      </c>
      <c r="K3711" t="s">
        <v>57</v>
      </c>
      <c r="L3711" t="s">
        <v>131</v>
      </c>
      <c r="M3711">
        <v>1</v>
      </c>
      <c r="N3711" s="47">
        <v>470</v>
      </c>
      <c r="O3711" s="47">
        <v>0</v>
      </c>
      <c r="P3711" s="47">
        <v>0</v>
      </c>
      <c r="Q3711" s="47">
        <v>0</v>
      </c>
      <c r="R3711" s="47">
        <v>0</v>
      </c>
      <c r="S3711" s="47">
        <v>470</v>
      </c>
      <c r="T3711" s="47">
        <v>423</v>
      </c>
      <c r="U3711" s="47">
        <v>423</v>
      </c>
      <c r="V3711" t="s">
        <v>71</v>
      </c>
      <c r="W3711" t="s">
        <v>72</v>
      </c>
      <c r="X3711"/>
      <c r="Y3711" t="s">
        <v>240</v>
      </c>
      <c r="Z3711" s="43" t="str">
        <f>Raw_data[[#This Row],[Month]]&amp;Raw_data[[#This Row],[Locations]]&amp;Raw_data[[#This Row],[Looker2]]</f>
        <v>45323Hill CountryRTC</v>
      </c>
      <c r="AA3711" s="44" t="str">
        <f>IFERROR(VLOOKUP(Raw_data[[#This Row],[Description]],'LU Table'!$A$1:$B$50,2,0),"")</f>
        <v>RTC</v>
      </c>
      <c r="AB3711" s="44" t="str">
        <f>TRIM(MID(Raw_data[[#This Row],[Location]],LEN("Positive Recovery- ")+1,LEN(Raw_data[[#This Row],[Location]])))</f>
        <v>Hill Country</v>
      </c>
      <c r="AC3711" s="45">
        <f t="shared" si="58"/>
        <v>45323</v>
      </c>
      <c r="AD3711" s="44" t="str">
        <f>VLOOKUP(Raw_data[[#This Row],[Locations]]&amp;Raw_data[[#This Row],[Looker2]],Category!A:E,5,0)</f>
        <v>Company Owned</v>
      </c>
      <c r="AE3711" s="44" t="str">
        <f>Raw_data[[#This Row],[Locations]]&amp;Raw_data[[#This Row],[Looker2]]</f>
        <v>Hill CountryRTC</v>
      </c>
    </row>
    <row r="3712" spans="1:31">
      <c r="A3712" s="15">
        <v>45326</v>
      </c>
      <c r="B3712" s="15">
        <v>45324</v>
      </c>
      <c r="C3712" t="s">
        <v>9</v>
      </c>
      <c r="D3712">
        <v>210541</v>
      </c>
      <c r="E3712" t="s">
        <v>1123</v>
      </c>
      <c r="F3712" t="s">
        <v>1124</v>
      </c>
      <c r="G3712" t="s">
        <v>632</v>
      </c>
      <c r="H3712" t="s">
        <v>151</v>
      </c>
      <c r="I3712" t="s">
        <v>232</v>
      </c>
      <c r="J3712" t="s">
        <v>17</v>
      </c>
      <c r="K3712" t="s">
        <v>16</v>
      </c>
      <c r="L3712" t="s">
        <v>131</v>
      </c>
      <c r="M3712">
        <v>1</v>
      </c>
      <c r="N3712" s="47">
        <v>400</v>
      </c>
      <c r="O3712" s="47">
        <v>0</v>
      </c>
      <c r="P3712" s="47">
        <v>0</v>
      </c>
      <c r="Q3712" s="47">
        <v>0</v>
      </c>
      <c r="R3712" s="47">
        <v>0</v>
      </c>
      <c r="S3712" s="47">
        <v>0</v>
      </c>
      <c r="T3712" s="47">
        <v>400</v>
      </c>
      <c r="U3712" s="47">
        <v>0</v>
      </c>
      <c r="V3712" t="s">
        <v>71</v>
      </c>
      <c r="W3712" t="s">
        <v>72</v>
      </c>
      <c r="X3712"/>
      <c r="Y3712" t="s">
        <v>240</v>
      </c>
      <c r="Z3712" s="43" t="str">
        <f>Raw_data[[#This Row],[Month]]&amp;Raw_data[[#This Row],[Locations]]&amp;Raw_data[[#This Row],[Looker2]]</f>
        <v>45323Garden OaksRTC</v>
      </c>
      <c r="AA3712" s="44" t="str">
        <f>IFERROR(VLOOKUP(Raw_data[[#This Row],[Description]],'LU Table'!$A$1:$B$50,2,0),"")</f>
        <v>RTC</v>
      </c>
      <c r="AB3712" s="44" t="str">
        <f>TRIM(MID(Raw_data[[#This Row],[Location]],LEN("Positive Recovery- ")+1,LEN(Raw_data[[#This Row],[Location]])))</f>
        <v>Garden Oaks</v>
      </c>
      <c r="AC3712" s="45">
        <f t="shared" si="58"/>
        <v>45323</v>
      </c>
      <c r="AD3712" s="44" t="str">
        <f>VLOOKUP(Raw_data[[#This Row],[Locations]]&amp;Raw_data[[#This Row],[Looker2]],Category!A:E,5,0)</f>
        <v>Company Owned</v>
      </c>
      <c r="AE3712" s="44" t="str">
        <f>Raw_data[[#This Row],[Locations]]&amp;Raw_data[[#This Row],[Looker2]]</f>
        <v>Garden OaksRTC</v>
      </c>
    </row>
    <row r="3713" spans="1:31">
      <c r="A3713" s="15">
        <v>45326</v>
      </c>
      <c r="B3713" s="15">
        <v>45324</v>
      </c>
      <c r="C3713" t="s">
        <v>9</v>
      </c>
      <c r="D3713">
        <v>210543</v>
      </c>
      <c r="E3713" t="s">
        <v>712</v>
      </c>
      <c r="F3713" t="s">
        <v>713</v>
      </c>
      <c r="G3713" t="s">
        <v>353</v>
      </c>
      <c r="H3713" t="s">
        <v>154</v>
      </c>
      <c r="I3713" t="s">
        <v>232</v>
      </c>
      <c r="J3713" t="s">
        <v>93</v>
      </c>
      <c r="K3713" t="s">
        <v>107</v>
      </c>
      <c r="L3713" t="s">
        <v>130</v>
      </c>
      <c r="M3713">
        <v>1</v>
      </c>
      <c r="N3713" s="47">
        <v>530</v>
      </c>
      <c r="O3713" s="47">
        <v>0</v>
      </c>
      <c r="P3713" s="47">
        <v>0</v>
      </c>
      <c r="Q3713" s="47">
        <v>0</v>
      </c>
      <c r="R3713" s="47">
        <v>0</v>
      </c>
      <c r="S3713" s="47">
        <v>530</v>
      </c>
      <c r="T3713" s="47">
        <v>477</v>
      </c>
      <c r="U3713" s="47">
        <v>477</v>
      </c>
      <c r="V3713" t="s">
        <v>71</v>
      </c>
      <c r="W3713" t="s">
        <v>72</v>
      </c>
      <c r="X3713"/>
      <c r="Y3713" t="s">
        <v>240</v>
      </c>
      <c r="Z3713" s="43" t="str">
        <f>Raw_data[[#This Row],[Month]]&amp;Raw_data[[#This Row],[Locations]]&amp;Raw_data[[#This Row],[Looker2]]</f>
        <v>45323Dallas Ft WorthRTC</v>
      </c>
      <c r="AA3713" s="44" t="str">
        <f>IFERROR(VLOOKUP(Raw_data[[#This Row],[Description]],'LU Table'!$A$1:$B$50,2,0),"")</f>
        <v>RTC</v>
      </c>
      <c r="AB3713" s="44" t="str">
        <f>TRIM(MID(Raw_data[[#This Row],[Location]],LEN("Positive Recovery- ")+1,LEN(Raw_data[[#This Row],[Location]])))</f>
        <v>Dallas Ft Worth</v>
      </c>
      <c r="AC3713" s="45">
        <f t="shared" si="58"/>
        <v>45323</v>
      </c>
      <c r="AD3713" s="44" t="str">
        <f>VLOOKUP(Raw_data[[#This Row],[Locations]]&amp;Raw_data[[#This Row],[Looker2]],Category!A:E,5,0)</f>
        <v>Company Owned</v>
      </c>
      <c r="AE3713" s="44" t="str">
        <f>Raw_data[[#This Row],[Locations]]&amp;Raw_data[[#This Row],[Looker2]]</f>
        <v>Dallas Ft WorthRTC</v>
      </c>
    </row>
    <row r="3714" spans="1:31">
      <c r="A3714" s="15">
        <v>45326</v>
      </c>
      <c r="B3714" s="15">
        <v>45324</v>
      </c>
      <c r="C3714" t="s">
        <v>9</v>
      </c>
      <c r="D3714">
        <v>210544</v>
      </c>
      <c r="E3714" t="s">
        <v>759</v>
      </c>
      <c r="F3714" t="s">
        <v>760</v>
      </c>
      <c r="G3714" t="s">
        <v>761</v>
      </c>
      <c r="H3714" t="s">
        <v>164</v>
      </c>
      <c r="I3714" t="s">
        <v>232</v>
      </c>
      <c r="J3714" t="s">
        <v>931</v>
      </c>
      <c r="K3714" t="s">
        <v>107</v>
      </c>
      <c r="L3714" t="s">
        <v>130</v>
      </c>
      <c r="M3714">
        <v>1</v>
      </c>
      <c r="N3714" s="47">
        <v>435</v>
      </c>
      <c r="O3714" s="47">
        <v>0</v>
      </c>
      <c r="P3714" s="47">
        <v>0</v>
      </c>
      <c r="Q3714" s="47">
        <v>0</v>
      </c>
      <c r="R3714" s="47">
        <v>0</v>
      </c>
      <c r="S3714" s="47">
        <v>435</v>
      </c>
      <c r="T3714" s="47">
        <v>391.5</v>
      </c>
      <c r="U3714" s="47">
        <v>391.5</v>
      </c>
      <c r="V3714" t="s">
        <v>71</v>
      </c>
      <c r="W3714" t="s">
        <v>72</v>
      </c>
      <c r="X3714"/>
      <c r="Y3714" t="s">
        <v>240</v>
      </c>
      <c r="Z3714" s="43" t="str">
        <f>Raw_data[[#This Row],[Month]]&amp;Raw_data[[#This Row],[Locations]]&amp;Raw_data[[#This Row],[Looker2]]</f>
        <v>45323Dallas Ft WorthRTC</v>
      </c>
      <c r="AA3714" s="44" t="str">
        <f>IFERROR(VLOOKUP(Raw_data[[#This Row],[Description]],'LU Table'!$A$1:$B$50,2,0),"")</f>
        <v>RTC</v>
      </c>
      <c r="AB3714" s="44" t="str">
        <f>TRIM(MID(Raw_data[[#This Row],[Location]],LEN("Positive Recovery- ")+1,LEN(Raw_data[[#This Row],[Location]])))</f>
        <v>Dallas Ft Worth</v>
      </c>
      <c r="AC3714" s="45">
        <f t="shared" si="58"/>
        <v>45323</v>
      </c>
      <c r="AD3714" s="44" t="str">
        <f>VLOOKUP(Raw_data[[#This Row],[Locations]]&amp;Raw_data[[#This Row],[Looker2]],Category!A:E,5,0)</f>
        <v>Company Owned</v>
      </c>
      <c r="AE3714" s="44" t="str">
        <f>Raw_data[[#This Row],[Locations]]&amp;Raw_data[[#This Row],[Looker2]]</f>
        <v>Dallas Ft WorthRTC</v>
      </c>
    </row>
    <row r="3715" spans="1:31">
      <c r="A3715" s="15">
        <v>45326</v>
      </c>
      <c r="B3715" s="15">
        <v>45324</v>
      </c>
      <c r="C3715" t="s">
        <v>9</v>
      </c>
      <c r="D3715">
        <v>210545</v>
      </c>
      <c r="E3715" t="s">
        <v>1194</v>
      </c>
      <c r="F3715" t="s">
        <v>332</v>
      </c>
      <c r="G3715" t="s">
        <v>1195</v>
      </c>
      <c r="H3715" t="s">
        <v>155</v>
      </c>
      <c r="I3715" t="s">
        <v>232</v>
      </c>
      <c r="J3715" t="s">
        <v>94</v>
      </c>
      <c r="K3715" t="s">
        <v>16</v>
      </c>
      <c r="L3715" t="s">
        <v>130</v>
      </c>
      <c r="M3715">
        <v>1</v>
      </c>
      <c r="N3715" s="47">
        <v>610</v>
      </c>
      <c r="O3715" s="47">
        <v>0</v>
      </c>
      <c r="P3715" s="47">
        <v>0</v>
      </c>
      <c r="Q3715" s="47">
        <v>0</v>
      </c>
      <c r="R3715" s="47">
        <v>0</v>
      </c>
      <c r="S3715" s="47">
        <v>610</v>
      </c>
      <c r="T3715" s="47">
        <v>549</v>
      </c>
      <c r="U3715" s="47">
        <v>549</v>
      </c>
      <c r="V3715" t="s">
        <v>71</v>
      </c>
      <c r="W3715" t="s">
        <v>72</v>
      </c>
      <c r="X3715"/>
      <c r="Y3715" t="s">
        <v>240</v>
      </c>
      <c r="Z3715" s="43" t="str">
        <f>Raw_data[[#This Row],[Month]]&amp;Raw_data[[#This Row],[Locations]]&amp;Raw_data[[#This Row],[Looker2]]</f>
        <v>45323Garden OaksDetox</v>
      </c>
      <c r="AA3715" s="44" t="str">
        <f>IFERROR(VLOOKUP(Raw_data[[#This Row],[Description]],'LU Table'!$A$1:$B$50,2,0),"")</f>
        <v>Detox</v>
      </c>
      <c r="AB3715" s="44" t="str">
        <f>TRIM(MID(Raw_data[[#This Row],[Location]],LEN("Positive Recovery- ")+1,LEN(Raw_data[[#This Row],[Location]])))</f>
        <v>Garden Oaks</v>
      </c>
      <c r="AC3715" s="45">
        <f t="shared" si="58"/>
        <v>45323</v>
      </c>
      <c r="AD3715" s="44" t="str">
        <f>VLOOKUP(Raw_data[[#This Row],[Locations]]&amp;Raw_data[[#This Row],[Looker2]],Category!A:E,5,0)</f>
        <v>Company Owned</v>
      </c>
      <c r="AE3715" s="44" t="str">
        <f>Raw_data[[#This Row],[Locations]]&amp;Raw_data[[#This Row],[Looker2]]</f>
        <v>Garden OaksDetox</v>
      </c>
    </row>
    <row r="3716" spans="1:31">
      <c r="A3716" s="15">
        <v>45326</v>
      </c>
      <c r="B3716" s="15">
        <v>45324</v>
      </c>
      <c r="C3716" t="s">
        <v>9</v>
      </c>
      <c r="D3716">
        <v>210546</v>
      </c>
      <c r="E3716" t="s">
        <v>1260</v>
      </c>
      <c r="F3716" t="s">
        <v>403</v>
      </c>
      <c r="G3716" t="s">
        <v>736</v>
      </c>
      <c r="H3716" t="s">
        <v>155</v>
      </c>
      <c r="I3716" t="s">
        <v>232</v>
      </c>
      <c r="J3716" t="s">
        <v>89</v>
      </c>
      <c r="K3716" t="s">
        <v>16</v>
      </c>
      <c r="L3716" t="s">
        <v>130</v>
      </c>
      <c r="M3716">
        <v>1</v>
      </c>
      <c r="N3716" s="47">
        <v>600</v>
      </c>
      <c r="O3716" s="47">
        <v>0</v>
      </c>
      <c r="P3716" s="47">
        <v>0</v>
      </c>
      <c r="Q3716" s="47">
        <v>0</v>
      </c>
      <c r="R3716" s="47">
        <v>0</v>
      </c>
      <c r="S3716" s="47">
        <v>600</v>
      </c>
      <c r="T3716" s="47">
        <v>540</v>
      </c>
      <c r="U3716" s="47">
        <v>540</v>
      </c>
      <c r="V3716" t="s">
        <v>71</v>
      </c>
      <c r="W3716" t="s">
        <v>72</v>
      </c>
      <c r="X3716"/>
      <c r="Y3716" t="s">
        <v>240</v>
      </c>
      <c r="Z3716" s="43" t="str">
        <f>Raw_data[[#This Row],[Month]]&amp;Raw_data[[#This Row],[Locations]]&amp;Raw_data[[#This Row],[Looker2]]</f>
        <v>45323Garden OaksDetox</v>
      </c>
      <c r="AA3716" s="44" t="str">
        <f>IFERROR(VLOOKUP(Raw_data[[#This Row],[Description]],'LU Table'!$A$1:$B$50,2,0),"")</f>
        <v>Detox</v>
      </c>
      <c r="AB3716" s="44" t="str">
        <f>TRIM(MID(Raw_data[[#This Row],[Location]],LEN("Positive Recovery- ")+1,LEN(Raw_data[[#This Row],[Location]])))</f>
        <v>Garden Oaks</v>
      </c>
      <c r="AC3716" s="45">
        <f t="shared" si="58"/>
        <v>45323</v>
      </c>
      <c r="AD3716" s="44" t="str">
        <f>VLOOKUP(Raw_data[[#This Row],[Locations]]&amp;Raw_data[[#This Row],[Looker2]],Category!A:E,5,0)</f>
        <v>Company Owned</v>
      </c>
      <c r="AE3716" s="44" t="str">
        <f>Raw_data[[#This Row],[Locations]]&amp;Raw_data[[#This Row],[Looker2]]</f>
        <v>Garden OaksDetox</v>
      </c>
    </row>
    <row r="3717" spans="1:31">
      <c r="A3717" s="15">
        <v>45326</v>
      </c>
      <c r="B3717" s="15">
        <v>45324</v>
      </c>
      <c r="C3717" t="s">
        <v>9</v>
      </c>
      <c r="D3717">
        <v>210547</v>
      </c>
      <c r="E3717" t="s">
        <v>1261</v>
      </c>
      <c r="F3717" t="s">
        <v>397</v>
      </c>
      <c r="G3717" t="s">
        <v>1262</v>
      </c>
      <c r="H3717" t="s">
        <v>155</v>
      </c>
      <c r="I3717" t="s">
        <v>232</v>
      </c>
      <c r="J3717" t="s">
        <v>87</v>
      </c>
      <c r="K3717" t="s">
        <v>57</v>
      </c>
      <c r="L3717" t="s">
        <v>130</v>
      </c>
      <c r="M3717">
        <v>1</v>
      </c>
      <c r="N3717" s="47">
        <v>775</v>
      </c>
      <c r="O3717" s="47">
        <v>0</v>
      </c>
      <c r="P3717" s="47">
        <v>0</v>
      </c>
      <c r="Q3717" s="47">
        <v>0</v>
      </c>
      <c r="R3717" s="47">
        <v>0</v>
      </c>
      <c r="S3717" s="47">
        <v>775</v>
      </c>
      <c r="T3717" s="47">
        <v>697.5</v>
      </c>
      <c r="U3717" s="47">
        <v>697.5</v>
      </c>
      <c r="V3717" t="s">
        <v>71</v>
      </c>
      <c r="W3717" t="s">
        <v>72</v>
      </c>
      <c r="X3717"/>
      <c r="Y3717" t="s">
        <v>240</v>
      </c>
      <c r="Z3717" s="43" t="str">
        <f>Raw_data[[#This Row],[Month]]&amp;Raw_data[[#This Row],[Locations]]&amp;Raw_data[[#This Row],[Looker2]]</f>
        <v>45323Hill CountryDetox</v>
      </c>
      <c r="AA3717" s="44" t="str">
        <f>IFERROR(VLOOKUP(Raw_data[[#This Row],[Description]],'LU Table'!$A$1:$B$50,2,0),"")</f>
        <v>Detox</v>
      </c>
      <c r="AB3717" s="44" t="str">
        <f>TRIM(MID(Raw_data[[#This Row],[Location]],LEN("Positive Recovery- ")+1,LEN(Raw_data[[#This Row],[Location]])))</f>
        <v>Hill Country</v>
      </c>
      <c r="AC3717" s="45">
        <f t="shared" si="58"/>
        <v>45323</v>
      </c>
      <c r="AD3717" s="44" t="str">
        <f>VLOOKUP(Raw_data[[#This Row],[Locations]]&amp;Raw_data[[#This Row],[Looker2]],Category!A:E,5,0)</f>
        <v>Company Owned</v>
      </c>
      <c r="AE3717" s="44" t="str">
        <f>Raw_data[[#This Row],[Locations]]&amp;Raw_data[[#This Row],[Looker2]]</f>
        <v>Hill CountryDetox</v>
      </c>
    </row>
    <row r="3718" spans="1:31">
      <c r="A3718" s="15">
        <v>45326</v>
      </c>
      <c r="B3718" s="15">
        <v>45324</v>
      </c>
      <c r="C3718" t="s">
        <v>9</v>
      </c>
      <c r="D3718">
        <v>210731</v>
      </c>
      <c r="E3718" t="s">
        <v>1234</v>
      </c>
      <c r="F3718" t="s">
        <v>407</v>
      </c>
      <c r="G3718" t="s">
        <v>1235</v>
      </c>
      <c r="H3718" t="s">
        <v>166</v>
      </c>
      <c r="I3718" t="s">
        <v>232</v>
      </c>
      <c r="J3718" t="s">
        <v>94</v>
      </c>
      <c r="K3718" t="s">
        <v>75</v>
      </c>
      <c r="L3718" t="s">
        <v>129</v>
      </c>
      <c r="M3718">
        <v>1</v>
      </c>
      <c r="N3718" s="47">
        <v>325</v>
      </c>
      <c r="O3718" s="47">
        <v>0</v>
      </c>
      <c r="P3718" s="47">
        <v>0</v>
      </c>
      <c r="Q3718" s="47">
        <v>0</v>
      </c>
      <c r="R3718" s="47">
        <v>0</v>
      </c>
      <c r="S3718" s="47">
        <v>325</v>
      </c>
      <c r="T3718" s="47">
        <v>292.5</v>
      </c>
      <c r="U3718" s="47">
        <v>292.5</v>
      </c>
      <c r="V3718" t="s">
        <v>71</v>
      </c>
      <c r="W3718" t="s">
        <v>72</v>
      </c>
      <c r="X3718"/>
      <c r="Y3718" t="s">
        <v>240</v>
      </c>
      <c r="Z3718" s="43" t="str">
        <f>Raw_data[[#This Row],[Month]]&amp;Raw_data[[#This Row],[Locations]]&amp;Raw_data[[#This Row],[Looker2]]</f>
        <v>45323The WoodlandsPHP</v>
      </c>
      <c r="AA3718" s="44" t="str">
        <f>IFERROR(VLOOKUP(Raw_data[[#This Row],[Description]],'LU Table'!$A$1:$B$50,2,0),"")</f>
        <v>PHP</v>
      </c>
      <c r="AB3718" s="44" t="str">
        <f>TRIM(MID(Raw_data[[#This Row],[Location]],LEN("Positive Recovery- ")+1,LEN(Raw_data[[#This Row],[Location]])))</f>
        <v>The Woodlands</v>
      </c>
      <c r="AC3718" s="45">
        <f t="shared" si="58"/>
        <v>45323</v>
      </c>
      <c r="AD3718" s="44" t="str">
        <f>VLOOKUP(Raw_data[[#This Row],[Locations]]&amp;Raw_data[[#This Row],[Looker2]],Category!A:E,5,0)</f>
        <v>Affiliate</v>
      </c>
      <c r="AE3718" s="44" t="str">
        <f>Raw_data[[#This Row],[Locations]]&amp;Raw_data[[#This Row],[Looker2]]</f>
        <v>The WoodlandsPHP</v>
      </c>
    </row>
    <row r="3719" spans="1:31">
      <c r="A3719" s="15">
        <v>45326</v>
      </c>
      <c r="B3719" s="15">
        <v>45324</v>
      </c>
      <c r="C3719" t="s">
        <v>9</v>
      </c>
      <c r="D3719">
        <v>210732</v>
      </c>
      <c r="E3719" t="s">
        <v>186</v>
      </c>
      <c r="F3719" t="s">
        <v>514</v>
      </c>
      <c r="G3719" t="s">
        <v>515</v>
      </c>
      <c r="H3719" t="s">
        <v>166</v>
      </c>
      <c r="I3719" t="s">
        <v>232</v>
      </c>
      <c r="J3719" t="s">
        <v>94</v>
      </c>
      <c r="K3719" t="s">
        <v>22</v>
      </c>
      <c r="L3719" t="s">
        <v>129</v>
      </c>
      <c r="M3719">
        <v>1</v>
      </c>
      <c r="N3719" s="47">
        <v>325</v>
      </c>
      <c r="O3719" s="47">
        <v>0</v>
      </c>
      <c r="P3719" s="47">
        <v>0</v>
      </c>
      <c r="Q3719" s="47">
        <v>0</v>
      </c>
      <c r="R3719" s="47">
        <v>0</v>
      </c>
      <c r="S3719" s="47">
        <v>325</v>
      </c>
      <c r="T3719" s="47">
        <v>292.5</v>
      </c>
      <c r="U3719" s="47">
        <v>292.5</v>
      </c>
      <c r="V3719" t="s">
        <v>71</v>
      </c>
      <c r="W3719" t="s">
        <v>72</v>
      </c>
      <c r="X3719"/>
      <c r="Y3719" t="s">
        <v>240</v>
      </c>
      <c r="Z3719" s="43" t="str">
        <f>Raw_data[[#This Row],[Month]]&amp;Raw_data[[#This Row],[Locations]]&amp;Raw_data[[#This Row],[Looker2]]</f>
        <v>45323AustinPHP</v>
      </c>
      <c r="AA3719" s="44" t="str">
        <f>IFERROR(VLOOKUP(Raw_data[[#This Row],[Description]],'LU Table'!$A$1:$B$50,2,0),"")</f>
        <v>PHP</v>
      </c>
      <c r="AB3719" s="44" t="str">
        <f>TRIM(MID(Raw_data[[#This Row],[Location]],LEN("Positive Recovery- ")+1,LEN(Raw_data[[#This Row],[Location]])))</f>
        <v>Austin</v>
      </c>
      <c r="AC3719" s="45">
        <f t="shared" si="58"/>
        <v>45323</v>
      </c>
      <c r="AD3719" s="44" t="str">
        <f>VLOOKUP(Raw_data[[#This Row],[Locations]]&amp;Raw_data[[#This Row],[Looker2]],Category!A:E,5,0)</f>
        <v>Affiliate</v>
      </c>
      <c r="AE3719" s="44" t="str">
        <f>Raw_data[[#This Row],[Locations]]&amp;Raw_data[[#This Row],[Looker2]]</f>
        <v>AustinPHP</v>
      </c>
    </row>
    <row r="3720" spans="1:31">
      <c r="A3720" s="15">
        <v>45326</v>
      </c>
      <c r="B3720" s="15">
        <v>45324</v>
      </c>
      <c r="C3720" t="s">
        <v>9</v>
      </c>
      <c r="D3720">
        <v>210733</v>
      </c>
      <c r="E3720" t="s">
        <v>110</v>
      </c>
      <c r="F3720" t="s">
        <v>386</v>
      </c>
      <c r="G3720" t="s">
        <v>387</v>
      </c>
      <c r="H3720" t="s">
        <v>157</v>
      </c>
      <c r="I3720" t="s">
        <v>232</v>
      </c>
      <c r="J3720" t="s">
        <v>88</v>
      </c>
      <c r="K3720" t="s">
        <v>76</v>
      </c>
      <c r="L3720" t="s">
        <v>129</v>
      </c>
      <c r="M3720">
        <v>1</v>
      </c>
      <c r="N3720" s="47">
        <v>400</v>
      </c>
      <c r="O3720" s="47">
        <v>0</v>
      </c>
      <c r="P3720" s="47">
        <v>0</v>
      </c>
      <c r="Q3720" s="47">
        <v>0</v>
      </c>
      <c r="R3720" s="47">
        <v>0</v>
      </c>
      <c r="S3720" s="47">
        <v>400</v>
      </c>
      <c r="T3720" s="47">
        <v>360</v>
      </c>
      <c r="U3720" s="47">
        <v>360</v>
      </c>
      <c r="V3720" t="s">
        <v>71</v>
      </c>
      <c r="W3720" t="s">
        <v>72</v>
      </c>
      <c r="X3720"/>
      <c r="Y3720" t="s">
        <v>240</v>
      </c>
      <c r="Z3720" s="43" t="str">
        <f>Raw_data[[#This Row],[Month]]&amp;Raw_data[[#This Row],[Locations]]&amp;Raw_data[[#This Row],[Looker2]]</f>
        <v>45323MontrosePHP</v>
      </c>
      <c r="AA3720" s="44" t="str">
        <f>IFERROR(VLOOKUP(Raw_data[[#This Row],[Description]],'LU Table'!$A$1:$B$50,2,0),"")</f>
        <v>PHP</v>
      </c>
      <c r="AB3720" s="44" t="str">
        <f>TRIM(MID(Raw_data[[#This Row],[Location]],LEN("Positive Recovery- ")+1,LEN(Raw_data[[#This Row],[Location]])))</f>
        <v>Montrose</v>
      </c>
      <c r="AC3720" s="45">
        <f t="shared" si="58"/>
        <v>45323</v>
      </c>
      <c r="AD3720" s="44" t="str">
        <f>VLOOKUP(Raw_data[[#This Row],[Locations]]&amp;Raw_data[[#This Row],[Looker2]],Category!A:E,5,0)</f>
        <v>Company Owned</v>
      </c>
      <c r="AE3720" s="44" t="str">
        <f>Raw_data[[#This Row],[Locations]]&amp;Raw_data[[#This Row],[Looker2]]</f>
        <v>MontrosePHP</v>
      </c>
    </row>
    <row r="3721" spans="1:31">
      <c r="A3721" s="15">
        <v>45326</v>
      </c>
      <c r="B3721" s="15">
        <v>45324</v>
      </c>
      <c r="C3721" t="s">
        <v>9</v>
      </c>
      <c r="D3721">
        <v>210734</v>
      </c>
      <c r="E3721" t="s">
        <v>888</v>
      </c>
      <c r="F3721" t="s">
        <v>290</v>
      </c>
      <c r="G3721" t="s">
        <v>889</v>
      </c>
      <c r="H3721" t="s">
        <v>157</v>
      </c>
      <c r="I3721" t="s">
        <v>232</v>
      </c>
      <c r="J3721" t="s">
        <v>17</v>
      </c>
      <c r="K3721" t="s">
        <v>76</v>
      </c>
      <c r="L3721" t="s">
        <v>129</v>
      </c>
      <c r="M3721">
        <v>1</v>
      </c>
      <c r="N3721" s="47">
        <v>300</v>
      </c>
      <c r="O3721" s="47">
        <v>0</v>
      </c>
      <c r="P3721" s="47">
        <v>0</v>
      </c>
      <c r="Q3721" s="47">
        <v>0</v>
      </c>
      <c r="R3721" s="47">
        <v>0</v>
      </c>
      <c r="S3721" s="47">
        <v>300</v>
      </c>
      <c r="T3721" s="47">
        <v>300</v>
      </c>
      <c r="U3721" s="47">
        <v>300</v>
      </c>
      <c r="V3721" t="s">
        <v>71</v>
      </c>
      <c r="W3721" t="s">
        <v>72</v>
      </c>
      <c r="X3721"/>
      <c r="Y3721" t="s">
        <v>240</v>
      </c>
      <c r="Z3721" s="43" t="str">
        <f>Raw_data[[#This Row],[Month]]&amp;Raw_data[[#This Row],[Locations]]&amp;Raw_data[[#This Row],[Looker2]]</f>
        <v>45323MontrosePHP</v>
      </c>
      <c r="AA3721" s="44" t="str">
        <f>IFERROR(VLOOKUP(Raw_data[[#This Row],[Description]],'LU Table'!$A$1:$B$50,2,0),"")</f>
        <v>PHP</v>
      </c>
      <c r="AB3721" s="44" t="str">
        <f>TRIM(MID(Raw_data[[#This Row],[Location]],LEN("Positive Recovery- ")+1,LEN(Raw_data[[#This Row],[Location]])))</f>
        <v>Montrose</v>
      </c>
      <c r="AC3721" s="45">
        <f t="shared" si="58"/>
        <v>45323</v>
      </c>
      <c r="AD3721" s="44" t="str">
        <f>VLOOKUP(Raw_data[[#This Row],[Locations]]&amp;Raw_data[[#This Row],[Looker2]],Category!A:E,5,0)</f>
        <v>Company Owned</v>
      </c>
      <c r="AE3721" s="44" t="str">
        <f>Raw_data[[#This Row],[Locations]]&amp;Raw_data[[#This Row],[Looker2]]</f>
        <v>MontrosePHP</v>
      </c>
    </row>
    <row r="3722" spans="1:31">
      <c r="A3722" s="15">
        <v>45326</v>
      </c>
      <c r="B3722" s="15">
        <v>45324</v>
      </c>
      <c r="C3722" t="s">
        <v>9</v>
      </c>
      <c r="D3722">
        <v>210735</v>
      </c>
      <c r="E3722" t="s">
        <v>99</v>
      </c>
      <c r="F3722" t="s">
        <v>278</v>
      </c>
      <c r="G3722" t="s">
        <v>400</v>
      </c>
      <c r="H3722" t="s">
        <v>165</v>
      </c>
      <c r="I3722" t="s">
        <v>232</v>
      </c>
      <c r="J3722" t="s">
        <v>711</v>
      </c>
      <c r="K3722" t="s">
        <v>76</v>
      </c>
      <c r="L3722" t="s">
        <v>129</v>
      </c>
      <c r="M3722">
        <v>1</v>
      </c>
      <c r="N3722" s="47">
        <v>312</v>
      </c>
      <c r="O3722" s="47">
        <v>0</v>
      </c>
      <c r="P3722" s="47">
        <v>0</v>
      </c>
      <c r="Q3722" s="47">
        <v>0</v>
      </c>
      <c r="R3722" s="47">
        <v>0</v>
      </c>
      <c r="S3722" s="47">
        <v>312</v>
      </c>
      <c r="T3722" s="47">
        <v>280.8</v>
      </c>
      <c r="U3722" s="47">
        <v>280.8</v>
      </c>
      <c r="V3722" t="s">
        <v>71</v>
      </c>
      <c r="W3722" t="s">
        <v>72</v>
      </c>
      <c r="X3722"/>
      <c r="Y3722" t="s">
        <v>240</v>
      </c>
      <c r="Z3722" s="43" t="str">
        <f>Raw_data[[#This Row],[Month]]&amp;Raw_data[[#This Row],[Locations]]&amp;Raw_data[[#This Row],[Looker2]]</f>
        <v>45323MontrosePHP</v>
      </c>
      <c r="AA3722" s="44" t="str">
        <f>IFERROR(VLOOKUP(Raw_data[[#This Row],[Description]],'LU Table'!$A$1:$B$50,2,0),"")</f>
        <v>PHP</v>
      </c>
      <c r="AB3722" s="44" t="str">
        <f>TRIM(MID(Raw_data[[#This Row],[Location]],LEN("Positive Recovery- ")+1,LEN(Raw_data[[#This Row],[Location]])))</f>
        <v>Montrose</v>
      </c>
      <c r="AC3722" s="45">
        <f t="shared" si="58"/>
        <v>45323</v>
      </c>
      <c r="AD3722" s="44" t="str">
        <f>VLOOKUP(Raw_data[[#This Row],[Locations]]&amp;Raw_data[[#This Row],[Looker2]],Category!A:E,5,0)</f>
        <v>Company Owned</v>
      </c>
      <c r="AE3722" s="44" t="str">
        <f>Raw_data[[#This Row],[Locations]]&amp;Raw_data[[#This Row],[Looker2]]</f>
        <v>MontrosePHP</v>
      </c>
    </row>
    <row r="3723" spans="1:31">
      <c r="A3723" s="15">
        <v>45326</v>
      </c>
      <c r="B3723" s="15">
        <v>45324</v>
      </c>
      <c r="C3723" t="s">
        <v>9</v>
      </c>
      <c r="D3723">
        <v>210736</v>
      </c>
      <c r="E3723" t="s">
        <v>1231</v>
      </c>
      <c r="F3723" t="s">
        <v>1232</v>
      </c>
      <c r="G3723" t="s">
        <v>1233</v>
      </c>
      <c r="H3723" t="s">
        <v>167</v>
      </c>
      <c r="I3723" t="s">
        <v>232</v>
      </c>
      <c r="J3723" t="s">
        <v>236</v>
      </c>
      <c r="K3723" t="s">
        <v>22</v>
      </c>
      <c r="L3723" t="s">
        <v>129</v>
      </c>
      <c r="M3723">
        <v>1</v>
      </c>
      <c r="N3723" s="47">
        <v>320</v>
      </c>
      <c r="O3723" s="47">
        <v>0</v>
      </c>
      <c r="P3723" s="47">
        <v>0</v>
      </c>
      <c r="Q3723" s="47">
        <v>0</v>
      </c>
      <c r="R3723" s="47">
        <v>0</v>
      </c>
      <c r="S3723" s="47">
        <v>320</v>
      </c>
      <c r="T3723" s="47">
        <v>288</v>
      </c>
      <c r="U3723" s="47">
        <v>288</v>
      </c>
      <c r="V3723" t="s">
        <v>71</v>
      </c>
      <c r="W3723" t="s">
        <v>72</v>
      </c>
      <c r="X3723"/>
      <c r="Y3723" t="s">
        <v>240</v>
      </c>
      <c r="Z3723" s="43" t="str">
        <f>Raw_data[[#This Row],[Month]]&amp;Raw_data[[#This Row],[Locations]]&amp;Raw_data[[#This Row],[Looker2]]</f>
        <v>45323AustinPHP</v>
      </c>
      <c r="AA3723" s="44" t="str">
        <f>IFERROR(VLOOKUP(Raw_data[[#This Row],[Description]],'LU Table'!$A$1:$B$50,2,0),"")</f>
        <v>PHP</v>
      </c>
      <c r="AB3723" s="44" t="str">
        <f>TRIM(MID(Raw_data[[#This Row],[Location]],LEN("Positive Recovery- ")+1,LEN(Raw_data[[#This Row],[Location]])))</f>
        <v>Austin</v>
      </c>
      <c r="AC3723" s="45">
        <f t="shared" si="58"/>
        <v>45323</v>
      </c>
      <c r="AD3723" s="44" t="str">
        <f>VLOOKUP(Raw_data[[#This Row],[Locations]]&amp;Raw_data[[#This Row],[Looker2]],Category!A:E,5,0)</f>
        <v>Affiliate</v>
      </c>
      <c r="AE3723" s="44" t="str">
        <f>Raw_data[[#This Row],[Locations]]&amp;Raw_data[[#This Row],[Looker2]]</f>
        <v>AustinPHP</v>
      </c>
    </row>
    <row r="3724" spans="1:31">
      <c r="A3724" s="15">
        <v>45326</v>
      </c>
      <c r="B3724" s="15">
        <v>45324</v>
      </c>
      <c r="C3724" t="s">
        <v>9</v>
      </c>
      <c r="D3724">
        <v>210756</v>
      </c>
      <c r="E3724" t="s">
        <v>1137</v>
      </c>
      <c r="F3724" t="s">
        <v>476</v>
      </c>
      <c r="G3724" t="s">
        <v>1138</v>
      </c>
      <c r="H3724" t="s">
        <v>167</v>
      </c>
      <c r="I3724" t="s">
        <v>232</v>
      </c>
      <c r="J3724" t="s">
        <v>1103</v>
      </c>
      <c r="K3724" t="s">
        <v>234</v>
      </c>
      <c r="L3724" t="s">
        <v>129</v>
      </c>
      <c r="M3724">
        <v>1</v>
      </c>
      <c r="N3724" s="47">
        <v>320</v>
      </c>
      <c r="O3724" s="47">
        <v>0</v>
      </c>
      <c r="P3724" s="47">
        <v>0</v>
      </c>
      <c r="Q3724" s="47">
        <v>0</v>
      </c>
      <c r="R3724" s="47">
        <v>0</v>
      </c>
      <c r="S3724" s="47">
        <v>320</v>
      </c>
      <c r="T3724" s="47">
        <v>288</v>
      </c>
      <c r="U3724" s="47">
        <v>288</v>
      </c>
      <c r="V3724" t="s">
        <v>71</v>
      </c>
      <c r="W3724" t="s">
        <v>72</v>
      </c>
      <c r="X3724"/>
      <c r="Y3724" t="s">
        <v>240</v>
      </c>
      <c r="Z3724" s="43" t="str">
        <f>Raw_data[[#This Row],[Month]]&amp;Raw_data[[#This Row],[Locations]]&amp;Raw_data[[#This Row],[Looker2]]</f>
        <v>45323Clear LakePHP</v>
      </c>
      <c r="AA3724" s="44" t="str">
        <f>IFERROR(VLOOKUP(Raw_data[[#This Row],[Description]],'LU Table'!$A$1:$B$50,2,0),"")</f>
        <v>PHP</v>
      </c>
      <c r="AB3724" s="44" t="str">
        <f>TRIM(MID(Raw_data[[#This Row],[Location]],LEN("Positive Recovery- ")+1,LEN(Raw_data[[#This Row],[Location]])))</f>
        <v>Clear Lake</v>
      </c>
      <c r="AC3724" s="45">
        <f t="shared" si="58"/>
        <v>45323</v>
      </c>
      <c r="AD3724" s="44" t="str">
        <f>VLOOKUP(Raw_data[[#This Row],[Locations]]&amp;Raw_data[[#This Row],[Looker2]],Category!A:E,5,0)</f>
        <v>Affiliate</v>
      </c>
      <c r="AE3724" s="44" t="str">
        <f>Raw_data[[#This Row],[Locations]]&amp;Raw_data[[#This Row],[Looker2]]</f>
        <v>Clear LakePHP</v>
      </c>
    </row>
    <row r="3725" spans="1:31">
      <c r="A3725" s="15">
        <v>45326</v>
      </c>
      <c r="B3725" s="15">
        <v>45325</v>
      </c>
      <c r="C3725" t="s">
        <v>9</v>
      </c>
      <c r="D3725">
        <v>210549</v>
      </c>
      <c r="E3725" t="s">
        <v>1148</v>
      </c>
      <c r="F3725" t="s">
        <v>1149</v>
      </c>
      <c r="G3725" t="s">
        <v>1150</v>
      </c>
      <c r="H3725" t="s">
        <v>171</v>
      </c>
      <c r="I3725" t="s">
        <v>232</v>
      </c>
      <c r="J3725" t="s">
        <v>87</v>
      </c>
      <c r="K3725" t="s">
        <v>16</v>
      </c>
      <c r="L3725" t="s">
        <v>131</v>
      </c>
      <c r="M3725">
        <v>1</v>
      </c>
      <c r="N3725" s="47">
        <v>425</v>
      </c>
      <c r="O3725" s="47">
        <v>0</v>
      </c>
      <c r="P3725" s="47">
        <v>0</v>
      </c>
      <c r="Q3725" s="47">
        <v>0</v>
      </c>
      <c r="R3725" s="47">
        <v>0</v>
      </c>
      <c r="S3725" s="47">
        <v>425</v>
      </c>
      <c r="T3725" s="47">
        <v>382.5</v>
      </c>
      <c r="U3725" s="47">
        <v>382.5</v>
      </c>
      <c r="V3725" t="s">
        <v>71</v>
      </c>
      <c r="W3725" t="s">
        <v>72</v>
      </c>
      <c r="X3725"/>
      <c r="Y3725" t="s">
        <v>240</v>
      </c>
      <c r="Z3725" s="43" t="str">
        <f>Raw_data[[#This Row],[Month]]&amp;Raw_data[[#This Row],[Locations]]&amp;Raw_data[[#This Row],[Looker2]]</f>
        <v>45323Garden OaksRTC</v>
      </c>
      <c r="AA3725" s="44" t="str">
        <f>IFERROR(VLOOKUP(Raw_data[[#This Row],[Description]],'LU Table'!$A$1:$B$50,2,0),"")</f>
        <v>RTC</v>
      </c>
      <c r="AB3725" s="44" t="str">
        <f>TRIM(MID(Raw_data[[#This Row],[Location]],LEN("Positive Recovery- ")+1,LEN(Raw_data[[#This Row],[Location]])))</f>
        <v>Garden Oaks</v>
      </c>
      <c r="AC3725" s="45">
        <f t="shared" si="58"/>
        <v>45323</v>
      </c>
      <c r="AD3725" s="44" t="str">
        <f>VLOOKUP(Raw_data[[#This Row],[Locations]]&amp;Raw_data[[#This Row],[Looker2]],Category!A:E,5,0)</f>
        <v>Company Owned</v>
      </c>
      <c r="AE3725" s="44" t="str">
        <f>Raw_data[[#This Row],[Locations]]&amp;Raw_data[[#This Row],[Looker2]]</f>
        <v>Garden OaksRTC</v>
      </c>
    </row>
    <row r="3726" spans="1:31">
      <c r="A3726" s="15">
        <v>45326</v>
      </c>
      <c r="B3726" s="15">
        <v>45325</v>
      </c>
      <c r="C3726" t="s">
        <v>9</v>
      </c>
      <c r="D3726">
        <v>210550</v>
      </c>
      <c r="E3726" t="s">
        <v>1061</v>
      </c>
      <c r="F3726" t="s">
        <v>278</v>
      </c>
      <c r="G3726" t="s">
        <v>1062</v>
      </c>
      <c r="H3726" t="s">
        <v>173</v>
      </c>
      <c r="I3726" t="s">
        <v>232</v>
      </c>
      <c r="J3726" t="s">
        <v>96</v>
      </c>
      <c r="K3726" t="s">
        <v>57</v>
      </c>
      <c r="L3726" t="s">
        <v>130</v>
      </c>
      <c r="M3726">
        <v>1</v>
      </c>
      <c r="N3726" s="47">
        <v>364</v>
      </c>
      <c r="O3726" s="47">
        <v>0</v>
      </c>
      <c r="P3726" s="47">
        <v>0</v>
      </c>
      <c r="Q3726" s="47">
        <v>0</v>
      </c>
      <c r="R3726" s="47">
        <v>0</v>
      </c>
      <c r="S3726" s="47">
        <v>364</v>
      </c>
      <c r="T3726" s="47">
        <v>327.60000000000002</v>
      </c>
      <c r="U3726" s="47">
        <v>327.60000000000002</v>
      </c>
      <c r="V3726" t="s">
        <v>71</v>
      </c>
      <c r="W3726" t="s">
        <v>72</v>
      </c>
      <c r="X3726"/>
      <c r="Y3726" t="s">
        <v>240</v>
      </c>
      <c r="Z3726" s="43" t="str">
        <f>Raw_data[[#This Row],[Month]]&amp;Raw_data[[#This Row],[Locations]]&amp;Raw_data[[#This Row],[Looker2]]</f>
        <v>45323Hill CountryRTC</v>
      </c>
      <c r="AA3726" s="44" t="str">
        <f>IFERROR(VLOOKUP(Raw_data[[#This Row],[Description]],'LU Table'!$A$1:$B$50,2,0),"")</f>
        <v>RTC</v>
      </c>
      <c r="AB3726" s="44" t="str">
        <f>TRIM(MID(Raw_data[[#This Row],[Location]],LEN("Positive Recovery- ")+1,LEN(Raw_data[[#This Row],[Location]])))</f>
        <v>Hill Country</v>
      </c>
      <c r="AC3726" s="45">
        <f t="shared" si="58"/>
        <v>45323</v>
      </c>
      <c r="AD3726" s="44" t="str">
        <f>VLOOKUP(Raw_data[[#This Row],[Locations]]&amp;Raw_data[[#This Row],[Looker2]],Category!A:E,5,0)</f>
        <v>Company Owned</v>
      </c>
      <c r="AE3726" s="44" t="str">
        <f>Raw_data[[#This Row],[Locations]]&amp;Raw_data[[#This Row],[Looker2]]</f>
        <v>Hill CountryRTC</v>
      </c>
    </row>
    <row r="3727" spans="1:31">
      <c r="A3727" s="15">
        <v>45326</v>
      </c>
      <c r="B3727" s="15">
        <v>45325</v>
      </c>
      <c r="C3727" t="s">
        <v>9</v>
      </c>
      <c r="D3727">
        <v>210551</v>
      </c>
      <c r="E3727" t="s">
        <v>1111</v>
      </c>
      <c r="F3727" t="s">
        <v>1112</v>
      </c>
      <c r="G3727" t="s">
        <v>1113</v>
      </c>
      <c r="H3727" t="s">
        <v>151</v>
      </c>
      <c r="I3727" t="s">
        <v>232</v>
      </c>
      <c r="J3727" t="s">
        <v>17</v>
      </c>
      <c r="K3727" t="s">
        <v>16</v>
      </c>
      <c r="L3727" t="s">
        <v>131</v>
      </c>
      <c r="M3727">
        <v>1</v>
      </c>
      <c r="N3727" s="47">
        <v>400</v>
      </c>
      <c r="O3727" s="47">
        <v>0</v>
      </c>
      <c r="P3727" s="47">
        <v>0</v>
      </c>
      <c r="Q3727" s="47">
        <v>0</v>
      </c>
      <c r="R3727" s="47">
        <v>0</v>
      </c>
      <c r="S3727" s="47">
        <v>0</v>
      </c>
      <c r="T3727" s="47">
        <v>400</v>
      </c>
      <c r="U3727" s="47">
        <v>0</v>
      </c>
      <c r="V3727" t="s">
        <v>71</v>
      </c>
      <c r="W3727" t="s">
        <v>72</v>
      </c>
      <c r="X3727"/>
      <c r="Y3727" t="s">
        <v>240</v>
      </c>
      <c r="Z3727" s="43" t="str">
        <f>Raw_data[[#This Row],[Month]]&amp;Raw_data[[#This Row],[Locations]]&amp;Raw_data[[#This Row],[Looker2]]</f>
        <v>45323Garden OaksRTC</v>
      </c>
      <c r="AA3727" s="44" t="str">
        <f>IFERROR(VLOOKUP(Raw_data[[#This Row],[Description]],'LU Table'!$A$1:$B$50,2,0),"")</f>
        <v>RTC</v>
      </c>
      <c r="AB3727" s="44" t="str">
        <f>TRIM(MID(Raw_data[[#This Row],[Location]],LEN("Positive Recovery- ")+1,LEN(Raw_data[[#This Row],[Location]])))</f>
        <v>Garden Oaks</v>
      </c>
      <c r="AC3727" s="45">
        <f t="shared" si="58"/>
        <v>45323</v>
      </c>
      <c r="AD3727" s="44" t="str">
        <f>VLOOKUP(Raw_data[[#This Row],[Locations]]&amp;Raw_data[[#This Row],[Looker2]],Category!A:E,5,0)</f>
        <v>Company Owned</v>
      </c>
      <c r="AE3727" s="44" t="str">
        <f>Raw_data[[#This Row],[Locations]]&amp;Raw_data[[#This Row],[Looker2]]</f>
        <v>Garden OaksRTC</v>
      </c>
    </row>
    <row r="3728" spans="1:31">
      <c r="A3728" s="15">
        <v>45326</v>
      </c>
      <c r="B3728" s="15">
        <v>45325</v>
      </c>
      <c r="C3728" t="s">
        <v>9</v>
      </c>
      <c r="D3728">
        <v>210552</v>
      </c>
      <c r="E3728" t="s">
        <v>1197</v>
      </c>
      <c r="F3728" t="s">
        <v>1198</v>
      </c>
      <c r="G3728" t="s">
        <v>630</v>
      </c>
      <c r="H3728" t="s">
        <v>151</v>
      </c>
      <c r="I3728" t="s">
        <v>232</v>
      </c>
      <c r="J3728" t="s">
        <v>89</v>
      </c>
      <c r="K3728" t="s">
        <v>16</v>
      </c>
      <c r="L3728" t="s">
        <v>130</v>
      </c>
      <c r="M3728">
        <v>1</v>
      </c>
      <c r="N3728" s="47">
        <v>425</v>
      </c>
      <c r="O3728" s="47">
        <v>0</v>
      </c>
      <c r="P3728" s="47">
        <v>0</v>
      </c>
      <c r="Q3728" s="47">
        <v>0</v>
      </c>
      <c r="R3728" s="47">
        <v>0</v>
      </c>
      <c r="S3728" s="47">
        <v>425</v>
      </c>
      <c r="T3728" s="47">
        <v>382.5</v>
      </c>
      <c r="U3728" s="47">
        <v>382.5</v>
      </c>
      <c r="V3728" t="s">
        <v>71</v>
      </c>
      <c r="W3728" t="s">
        <v>72</v>
      </c>
      <c r="X3728"/>
      <c r="Y3728" t="s">
        <v>240</v>
      </c>
      <c r="Z3728" s="43" t="str">
        <f>Raw_data[[#This Row],[Month]]&amp;Raw_data[[#This Row],[Locations]]&amp;Raw_data[[#This Row],[Looker2]]</f>
        <v>45323Garden OaksRTC</v>
      </c>
      <c r="AA3728" s="44" t="str">
        <f>IFERROR(VLOOKUP(Raw_data[[#This Row],[Description]],'LU Table'!$A$1:$B$50,2,0),"")</f>
        <v>RTC</v>
      </c>
      <c r="AB3728" s="44" t="str">
        <f>TRIM(MID(Raw_data[[#This Row],[Location]],LEN("Positive Recovery- ")+1,LEN(Raw_data[[#This Row],[Location]])))</f>
        <v>Garden Oaks</v>
      </c>
      <c r="AC3728" s="45">
        <f t="shared" si="58"/>
        <v>45323</v>
      </c>
      <c r="AD3728" s="44" t="str">
        <f>VLOOKUP(Raw_data[[#This Row],[Locations]]&amp;Raw_data[[#This Row],[Looker2]],Category!A:E,5,0)</f>
        <v>Company Owned</v>
      </c>
      <c r="AE3728" s="44" t="str">
        <f>Raw_data[[#This Row],[Locations]]&amp;Raw_data[[#This Row],[Looker2]]</f>
        <v>Garden OaksRTC</v>
      </c>
    </row>
    <row r="3729" spans="1:31">
      <c r="A3729" s="15">
        <v>45326</v>
      </c>
      <c r="B3729" s="15">
        <v>45325</v>
      </c>
      <c r="C3729" t="s">
        <v>9</v>
      </c>
      <c r="D3729">
        <v>210553</v>
      </c>
      <c r="E3729" t="s">
        <v>1162</v>
      </c>
      <c r="F3729" t="s">
        <v>307</v>
      </c>
      <c r="G3729" t="s">
        <v>452</v>
      </c>
      <c r="H3729" t="s">
        <v>151</v>
      </c>
      <c r="I3729" t="s">
        <v>232</v>
      </c>
      <c r="J3729" t="s">
        <v>17</v>
      </c>
      <c r="K3729" t="s">
        <v>107</v>
      </c>
      <c r="L3729" t="s">
        <v>130</v>
      </c>
      <c r="M3729">
        <v>1</v>
      </c>
      <c r="N3729" s="47">
        <v>500</v>
      </c>
      <c r="O3729" s="47">
        <v>0</v>
      </c>
      <c r="P3729" s="47">
        <v>0</v>
      </c>
      <c r="Q3729" s="47">
        <v>0</v>
      </c>
      <c r="R3729" s="47">
        <v>0</v>
      </c>
      <c r="S3729" s="47">
        <v>0</v>
      </c>
      <c r="T3729" s="47">
        <v>500</v>
      </c>
      <c r="U3729" s="47">
        <v>0</v>
      </c>
      <c r="V3729" t="s">
        <v>71</v>
      </c>
      <c r="W3729" t="s">
        <v>72</v>
      </c>
      <c r="X3729"/>
      <c r="Y3729" t="s">
        <v>240</v>
      </c>
      <c r="Z3729" s="43" t="str">
        <f>Raw_data[[#This Row],[Month]]&amp;Raw_data[[#This Row],[Locations]]&amp;Raw_data[[#This Row],[Looker2]]</f>
        <v>45323Dallas Ft WorthRTC</v>
      </c>
      <c r="AA3729" s="44" t="str">
        <f>IFERROR(VLOOKUP(Raw_data[[#This Row],[Description]],'LU Table'!$A$1:$B$50,2,0),"")</f>
        <v>RTC</v>
      </c>
      <c r="AB3729" s="44" t="str">
        <f>TRIM(MID(Raw_data[[#This Row],[Location]],LEN("Positive Recovery- ")+1,LEN(Raw_data[[#This Row],[Location]])))</f>
        <v>Dallas Ft Worth</v>
      </c>
      <c r="AC3729" s="45">
        <f t="shared" si="58"/>
        <v>45323</v>
      </c>
      <c r="AD3729" s="44" t="str">
        <f>VLOOKUP(Raw_data[[#This Row],[Locations]]&amp;Raw_data[[#This Row],[Looker2]],Category!A:E,5,0)</f>
        <v>Company Owned</v>
      </c>
      <c r="AE3729" s="44" t="str">
        <f>Raw_data[[#This Row],[Locations]]&amp;Raw_data[[#This Row],[Looker2]]</f>
        <v>Dallas Ft WorthRTC</v>
      </c>
    </row>
    <row r="3730" spans="1:31">
      <c r="A3730" s="15">
        <v>45326</v>
      </c>
      <c r="B3730" s="15">
        <v>45325</v>
      </c>
      <c r="C3730" t="s">
        <v>9</v>
      </c>
      <c r="D3730">
        <v>210554</v>
      </c>
      <c r="E3730" t="s">
        <v>999</v>
      </c>
      <c r="F3730" t="s">
        <v>1000</v>
      </c>
      <c r="G3730" t="s">
        <v>317</v>
      </c>
      <c r="H3730" t="s">
        <v>164</v>
      </c>
      <c r="I3730" t="s">
        <v>232</v>
      </c>
      <c r="J3730" t="s">
        <v>88</v>
      </c>
      <c r="K3730" t="s">
        <v>16</v>
      </c>
      <c r="L3730" t="s">
        <v>131</v>
      </c>
      <c r="M3730">
        <v>1</v>
      </c>
      <c r="N3730" s="47">
        <v>400</v>
      </c>
      <c r="O3730" s="47">
        <v>0</v>
      </c>
      <c r="P3730" s="47">
        <v>0</v>
      </c>
      <c r="Q3730" s="47">
        <v>0</v>
      </c>
      <c r="R3730" s="47">
        <v>0</v>
      </c>
      <c r="S3730" s="47">
        <v>400</v>
      </c>
      <c r="T3730" s="47">
        <v>360</v>
      </c>
      <c r="U3730" s="47">
        <v>360</v>
      </c>
      <c r="V3730" t="s">
        <v>71</v>
      </c>
      <c r="W3730" t="s">
        <v>72</v>
      </c>
      <c r="X3730"/>
      <c r="Y3730" t="s">
        <v>240</v>
      </c>
      <c r="Z3730" s="43" t="str">
        <f>Raw_data[[#This Row],[Month]]&amp;Raw_data[[#This Row],[Locations]]&amp;Raw_data[[#This Row],[Looker2]]</f>
        <v>45323Garden OaksRTC</v>
      </c>
      <c r="AA3730" s="44" t="str">
        <f>IFERROR(VLOOKUP(Raw_data[[#This Row],[Description]],'LU Table'!$A$1:$B$50,2,0),"")</f>
        <v>RTC</v>
      </c>
      <c r="AB3730" s="44" t="str">
        <f>TRIM(MID(Raw_data[[#This Row],[Location]],LEN("Positive Recovery- ")+1,LEN(Raw_data[[#This Row],[Location]])))</f>
        <v>Garden Oaks</v>
      </c>
      <c r="AC3730" s="45">
        <f t="shared" si="58"/>
        <v>45323</v>
      </c>
      <c r="AD3730" s="44" t="str">
        <f>VLOOKUP(Raw_data[[#This Row],[Locations]]&amp;Raw_data[[#This Row],[Looker2]],Category!A:E,5,0)</f>
        <v>Company Owned</v>
      </c>
      <c r="AE3730" s="44" t="str">
        <f>Raw_data[[#This Row],[Locations]]&amp;Raw_data[[#This Row],[Looker2]]</f>
        <v>Garden OaksRTC</v>
      </c>
    </row>
    <row r="3731" spans="1:31">
      <c r="A3731" s="15">
        <v>45326</v>
      </c>
      <c r="B3731" s="15">
        <v>45325</v>
      </c>
      <c r="C3731" t="s">
        <v>9</v>
      </c>
      <c r="D3731">
        <v>210555</v>
      </c>
      <c r="E3731" t="s">
        <v>1100</v>
      </c>
      <c r="F3731" t="s">
        <v>608</v>
      </c>
      <c r="G3731" t="s">
        <v>631</v>
      </c>
      <c r="H3731" t="s">
        <v>627</v>
      </c>
      <c r="I3731" t="s">
        <v>232</v>
      </c>
      <c r="J3731" t="s">
        <v>94</v>
      </c>
      <c r="K3731" t="s">
        <v>57</v>
      </c>
      <c r="L3731" t="s">
        <v>130</v>
      </c>
      <c r="M3731">
        <v>1</v>
      </c>
      <c r="N3731" s="47">
        <v>495</v>
      </c>
      <c r="O3731" s="47">
        <v>0</v>
      </c>
      <c r="P3731" s="47">
        <v>0</v>
      </c>
      <c r="Q3731" s="47">
        <v>0</v>
      </c>
      <c r="R3731" s="47">
        <v>0</v>
      </c>
      <c r="S3731" s="47">
        <v>495</v>
      </c>
      <c r="T3731" s="47">
        <v>445.5</v>
      </c>
      <c r="U3731" s="47">
        <v>445.5</v>
      </c>
      <c r="V3731" t="s">
        <v>71</v>
      </c>
      <c r="W3731" t="s">
        <v>72</v>
      </c>
      <c r="X3731"/>
      <c r="Y3731" t="s">
        <v>240</v>
      </c>
      <c r="Z3731" s="43" t="str">
        <f>Raw_data[[#This Row],[Month]]&amp;Raw_data[[#This Row],[Locations]]&amp;Raw_data[[#This Row],[Looker2]]</f>
        <v>45323Hill CountryRTC</v>
      </c>
      <c r="AA3731" s="44" t="str">
        <f>IFERROR(VLOOKUP(Raw_data[[#This Row],[Description]],'LU Table'!$A$1:$B$50,2,0),"")</f>
        <v>RTC</v>
      </c>
      <c r="AB3731" s="44" t="str">
        <f>TRIM(MID(Raw_data[[#This Row],[Location]],LEN("Positive Recovery- ")+1,LEN(Raw_data[[#This Row],[Location]])))</f>
        <v>Hill Country</v>
      </c>
      <c r="AC3731" s="45">
        <f t="shared" si="58"/>
        <v>45323</v>
      </c>
      <c r="AD3731" s="44" t="str">
        <f>VLOOKUP(Raw_data[[#This Row],[Locations]]&amp;Raw_data[[#This Row],[Looker2]],Category!A:E,5,0)</f>
        <v>Company Owned</v>
      </c>
      <c r="AE3731" s="44" t="str">
        <f>Raw_data[[#This Row],[Locations]]&amp;Raw_data[[#This Row],[Looker2]]</f>
        <v>Hill CountryRTC</v>
      </c>
    </row>
    <row r="3732" spans="1:31">
      <c r="A3732" s="15">
        <v>45326</v>
      </c>
      <c r="B3732" s="15">
        <v>45325</v>
      </c>
      <c r="C3732" t="s">
        <v>9</v>
      </c>
      <c r="D3732">
        <v>210556</v>
      </c>
      <c r="E3732" t="s">
        <v>1109</v>
      </c>
      <c r="F3732" t="s">
        <v>311</v>
      </c>
      <c r="G3732" t="s">
        <v>1110</v>
      </c>
      <c r="H3732" t="s">
        <v>151</v>
      </c>
      <c r="I3732" t="s">
        <v>232</v>
      </c>
      <c r="J3732" t="s">
        <v>17</v>
      </c>
      <c r="K3732" t="s">
        <v>57</v>
      </c>
      <c r="L3732" t="s">
        <v>130</v>
      </c>
      <c r="M3732">
        <v>1</v>
      </c>
      <c r="N3732" s="47">
        <v>518.75</v>
      </c>
      <c r="O3732" s="47">
        <v>0</v>
      </c>
      <c r="P3732" s="47">
        <v>0</v>
      </c>
      <c r="Q3732" s="47">
        <v>0</v>
      </c>
      <c r="R3732" s="47">
        <v>0</v>
      </c>
      <c r="S3732" s="47">
        <v>0</v>
      </c>
      <c r="T3732" s="47">
        <v>518.75</v>
      </c>
      <c r="U3732" s="47">
        <v>0</v>
      </c>
      <c r="V3732" t="s">
        <v>71</v>
      </c>
      <c r="W3732" t="s">
        <v>72</v>
      </c>
      <c r="X3732"/>
      <c r="Y3732" t="s">
        <v>240</v>
      </c>
      <c r="Z3732" s="43" t="str">
        <f>Raw_data[[#This Row],[Month]]&amp;Raw_data[[#This Row],[Locations]]&amp;Raw_data[[#This Row],[Looker2]]</f>
        <v>45323Hill CountryRTC</v>
      </c>
      <c r="AA3732" s="44" t="str">
        <f>IFERROR(VLOOKUP(Raw_data[[#This Row],[Description]],'LU Table'!$A$1:$B$50,2,0),"")</f>
        <v>RTC</v>
      </c>
      <c r="AB3732" s="44" t="str">
        <f>TRIM(MID(Raw_data[[#This Row],[Location]],LEN("Positive Recovery- ")+1,LEN(Raw_data[[#This Row],[Location]])))</f>
        <v>Hill Country</v>
      </c>
      <c r="AC3732" s="45">
        <f t="shared" si="58"/>
        <v>45323</v>
      </c>
      <c r="AD3732" s="44" t="str">
        <f>VLOOKUP(Raw_data[[#This Row],[Locations]]&amp;Raw_data[[#This Row],[Looker2]],Category!A:E,5,0)</f>
        <v>Company Owned</v>
      </c>
      <c r="AE3732" s="44" t="str">
        <f>Raw_data[[#This Row],[Locations]]&amp;Raw_data[[#This Row],[Looker2]]</f>
        <v>Hill CountryRTC</v>
      </c>
    </row>
    <row r="3733" spans="1:31">
      <c r="A3733" s="15">
        <v>45326</v>
      </c>
      <c r="B3733" s="15">
        <v>45325</v>
      </c>
      <c r="C3733" t="s">
        <v>9</v>
      </c>
      <c r="D3733">
        <v>210557</v>
      </c>
      <c r="E3733" t="s">
        <v>1072</v>
      </c>
      <c r="F3733" t="s">
        <v>321</v>
      </c>
      <c r="G3733" t="s">
        <v>1073</v>
      </c>
      <c r="H3733" t="s">
        <v>151</v>
      </c>
      <c r="I3733" t="s">
        <v>232</v>
      </c>
      <c r="J3733" t="s">
        <v>87</v>
      </c>
      <c r="K3733" t="s">
        <v>107</v>
      </c>
      <c r="L3733" t="s">
        <v>131</v>
      </c>
      <c r="M3733">
        <v>1</v>
      </c>
      <c r="N3733" s="47">
        <v>470</v>
      </c>
      <c r="O3733" s="47">
        <v>0</v>
      </c>
      <c r="P3733" s="47">
        <v>0</v>
      </c>
      <c r="Q3733" s="47">
        <v>0</v>
      </c>
      <c r="R3733" s="47">
        <v>0</v>
      </c>
      <c r="S3733" s="47">
        <v>470</v>
      </c>
      <c r="T3733" s="47">
        <v>423</v>
      </c>
      <c r="U3733" s="47">
        <v>423</v>
      </c>
      <c r="V3733" t="s">
        <v>71</v>
      </c>
      <c r="W3733" t="s">
        <v>72</v>
      </c>
      <c r="X3733"/>
      <c r="Y3733" t="s">
        <v>240</v>
      </c>
      <c r="Z3733" s="43" t="str">
        <f>Raw_data[[#This Row],[Month]]&amp;Raw_data[[#This Row],[Locations]]&amp;Raw_data[[#This Row],[Looker2]]</f>
        <v>45323Dallas Ft WorthRTC</v>
      </c>
      <c r="AA3733" s="44" t="str">
        <f>IFERROR(VLOOKUP(Raw_data[[#This Row],[Description]],'LU Table'!$A$1:$B$50,2,0),"")</f>
        <v>RTC</v>
      </c>
      <c r="AB3733" s="44" t="str">
        <f>TRIM(MID(Raw_data[[#This Row],[Location]],LEN("Positive Recovery- ")+1,LEN(Raw_data[[#This Row],[Location]])))</f>
        <v>Dallas Ft Worth</v>
      </c>
      <c r="AC3733" s="45">
        <f t="shared" si="58"/>
        <v>45323</v>
      </c>
      <c r="AD3733" s="44" t="str">
        <f>VLOOKUP(Raw_data[[#This Row],[Locations]]&amp;Raw_data[[#This Row],[Looker2]],Category!A:E,5,0)</f>
        <v>Company Owned</v>
      </c>
      <c r="AE3733" s="44" t="str">
        <f>Raw_data[[#This Row],[Locations]]&amp;Raw_data[[#This Row],[Looker2]]</f>
        <v>Dallas Ft WorthRTC</v>
      </c>
    </row>
    <row r="3734" spans="1:31">
      <c r="A3734" s="15">
        <v>45326</v>
      </c>
      <c r="B3734" s="15">
        <v>45325</v>
      </c>
      <c r="C3734" t="s">
        <v>9</v>
      </c>
      <c r="D3734">
        <v>210558</v>
      </c>
      <c r="E3734" t="s">
        <v>1163</v>
      </c>
      <c r="F3734" t="s">
        <v>1164</v>
      </c>
      <c r="G3734" t="s">
        <v>1165</v>
      </c>
      <c r="H3734" t="s">
        <v>151</v>
      </c>
      <c r="I3734" t="s">
        <v>232</v>
      </c>
      <c r="J3734" t="s">
        <v>89</v>
      </c>
      <c r="K3734" t="s">
        <v>16</v>
      </c>
      <c r="L3734" t="s">
        <v>130</v>
      </c>
      <c r="M3734">
        <v>1</v>
      </c>
      <c r="N3734" s="47">
        <v>425</v>
      </c>
      <c r="O3734" s="47">
        <v>0</v>
      </c>
      <c r="P3734" s="47">
        <v>0</v>
      </c>
      <c r="Q3734" s="47">
        <v>0</v>
      </c>
      <c r="R3734" s="47">
        <v>0</v>
      </c>
      <c r="S3734" s="47">
        <v>425</v>
      </c>
      <c r="T3734" s="47">
        <v>382.5</v>
      </c>
      <c r="U3734" s="47">
        <v>382.5</v>
      </c>
      <c r="V3734" t="s">
        <v>71</v>
      </c>
      <c r="W3734" t="s">
        <v>72</v>
      </c>
      <c r="X3734"/>
      <c r="Y3734" t="s">
        <v>240</v>
      </c>
      <c r="Z3734" s="43" t="str">
        <f>Raw_data[[#This Row],[Month]]&amp;Raw_data[[#This Row],[Locations]]&amp;Raw_data[[#This Row],[Looker2]]</f>
        <v>45323Garden OaksRTC</v>
      </c>
      <c r="AA3734" s="44" t="str">
        <f>IFERROR(VLOOKUP(Raw_data[[#This Row],[Description]],'LU Table'!$A$1:$B$50,2,0),"")</f>
        <v>RTC</v>
      </c>
      <c r="AB3734" s="44" t="str">
        <f>TRIM(MID(Raw_data[[#This Row],[Location]],LEN("Positive Recovery- ")+1,LEN(Raw_data[[#This Row],[Location]])))</f>
        <v>Garden Oaks</v>
      </c>
      <c r="AC3734" s="45">
        <f t="shared" si="58"/>
        <v>45323</v>
      </c>
      <c r="AD3734" s="44" t="str">
        <f>VLOOKUP(Raw_data[[#This Row],[Locations]]&amp;Raw_data[[#This Row],[Looker2]],Category!A:E,5,0)</f>
        <v>Company Owned</v>
      </c>
      <c r="AE3734" s="44" t="str">
        <f>Raw_data[[#This Row],[Locations]]&amp;Raw_data[[#This Row],[Looker2]]</f>
        <v>Garden OaksRTC</v>
      </c>
    </row>
    <row r="3735" spans="1:31">
      <c r="A3735" s="15">
        <v>45326</v>
      </c>
      <c r="B3735" s="15">
        <v>45325</v>
      </c>
      <c r="C3735" t="s">
        <v>9</v>
      </c>
      <c r="D3735">
        <v>210560</v>
      </c>
      <c r="E3735" t="s">
        <v>1004</v>
      </c>
      <c r="F3735" t="s">
        <v>324</v>
      </c>
      <c r="G3735" t="s">
        <v>1005</v>
      </c>
      <c r="H3735" t="s">
        <v>151</v>
      </c>
      <c r="I3735" t="s">
        <v>232</v>
      </c>
      <c r="J3735" t="s">
        <v>806</v>
      </c>
      <c r="K3735" t="s">
        <v>16</v>
      </c>
      <c r="L3735" t="s">
        <v>130</v>
      </c>
      <c r="M3735">
        <v>1</v>
      </c>
      <c r="N3735" s="47">
        <v>470</v>
      </c>
      <c r="O3735" s="47">
        <v>0</v>
      </c>
      <c r="P3735" s="47">
        <v>0</v>
      </c>
      <c r="Q3735" s="47">
        <v>0</v>
      </c>
      <c r="R3735" s="47">
        <v>0</v>
      </c>
      <c r="S3735" s="47">
        <v>470</v>
      </c>
      <c r="T3735" s="47">
        <v>423</v>
      </c>
      <c r="U3735" s="47">
        <v>423</v>
      </c>
      <c r="V3735" t="s">
        <v>71</v>
      </c>
      <c r="W3735" t="s">
        <v>72</v>
      </c>
      <c r="X3735"/>
      <c r="Y3735" t="s">
        <v>240</v>
      </c>
      <c r="Z3735" s="43" t="str">
        <f>Raw_data[[#This Row],[Month]]&amp;Raw_data[[#This Row],[Locations]]&amp;Raw_data[[#This Row],[Looker2]]</f>
        <v>45323Garden OaksRTC</v>
      </c>
      <c r="AA3735" s="44" t="str">
        <f>IFERROR(VLOOKUP(Raw_data[[#This Row],[Description]],'LU Table'!$A$1:$B$50,2,0),"")</f>
        <v>RTC</v>
      </c>
      <c r="AB3735" s="44" t="str">
        <f>TRIM(MID(Raw_data[[#This Row],[Location]],LEN("Positive Recovery- ")+1,LEN(Raw_data[[#This Row],[Location]])))</f>
        <v>Garden Oaks</v>
      </c>
      <c r="AC3735" s="45">
        <f t="shared" si="58"/>
        <v>45323</v>
      </c>
      <c r="AD3735" s="44" t="str">
        <f>VLOOKUP(Raw_data[[#This Row],[Locations]]&amp;Raw_data[[#This Row],[Looker2]],Category!A:E,5,0)</f>
        <v>Company Owned</v>
      </c>
      <c r="AE3735" s="44" t="str">
        <f>Raw_data[[#This Row],[Locations]]&amp;Raw_data[[#This Row],[Looker2]]</f>
        <v>Garden OaksRTC</v>
      </c>
    </row>
    <row r="3736" spans="1:31">
      <c r="A3736" s="15">
        <v>45326</v>
      </c>
      <c r="B3736" s="15">
        <v>45325</v>
      </c>
      <c r="C3736" t="s">
        <v>9</v>
      </c>
      <c r="D3736">
        <v>210561</v>
      </c>
      <c r="E3736" t="s">
        <v>1251</v>
      </c>
      <c r="F3736" t="s">
        <v>1252</v>
      </c>
      <c r="G3736" t="s">
        <v>1253</v>
      </c>
      <c r="H3736" t="s">
        <v>152</v>
      </c>
      <c r="I3736" t="s">
        <v>232</v>
      </c>
      <c r="J3736" t="s">
        <v>90</v>
      </c>
      <c r="K3736" t="s">
        <v>107</v>
      </c>
      <c r="L3736" t="s">
        <v>131</v>
      </c>
      <c r="M3736">
        <v>1</v>
      </c>
      <c r="N3736" s="47">
        <v>535</v>
      </c>
      <c r="O3736" s="47">
        <v>0</v>
      </c>
      <c r="P3736" s="47">
        <v>0</v>
      </c>
      <c r="Q3736" s="47">
        <v>0</v>
      </c>
      <c r="R3736" s="47">
        <v>0</v>
      </c>
      <c r="S3736" s="47">
        <v>535</v>
      </c>
      <c r="T3736" s="47">
        <v>481.5</v>
      </c>
      <c r="U3736" s="47">
        <v>481.5</v>
      </c>
      <c r="V3736" t="s">
        <v>71</v>
      </c>
      <c r="W3736" t="s">
        <v>72</v>
      </c>
      <c r="X3736"/>
      <c r="Y3736" t="s">
        <v>240</v>
      </c>
      <c r="Z3736" s="43" t="str">
        <f>Raw_data[[#This Row],[Month]]&amp;Raw_data[[#This Row],[Locations]]&amp;Raw_data[[#This Row],[Looker2]]</f>
        <v>45323Dallas Ft WorthRTC</v>
      </c>
      <c r="AA3736" s="44" t="str">
        <f>IFERROR(VLOOKUP(Raw_data[[#This Row],[Description]],'LU Table'!$A$1:$B$50,2,0),"")</f>
        <v>RTC</v>
      </c>
      <c r="AB3736" s="44" t="str">
        <f>TRIM(MID(Raw_data[[#This Row],[Location]],LEN("Positive Recovery- ")+1,LEN(Raw_data[[#This Row],[Location]])))</f>
        <v>Dallas Ft Worth</v>
      </c>
      <c r="AC3736" s="45">
        <f t="shared" si="58"/>
        <v>45323</v>
      </c>
      <c r="AD3736" s="44" t="str">
        <f>VLOOKUP(Raw_data[[#This Row],[Locations]]&amp;Raw_data[[#This Row],[Looker2]],Category!A:E,5,0)</f>
        <v>Company Owned</v>
      </c>
      <c r="AE3736" s="44" t="str">
        <f>Raw_data[[#This Row],[Locations]]&amp;Raw_data[[#This Row],[Looker2]]</f>
        <v>Dallas Ft WorthRTC</v>
      </c>
    </row>
    <row r="3737" spans="1:31">
      <c r="A3737" s="15">
        <v>45326</v>
      </c>
      <c r="B3737" s="15">
        <v>45325</v>
      </c>
      <c r="C3737" t="s">
        <v>9</v>
      </c>
      <c r="D3737">
        <v>210562</v>
      </c>
      <c r="E3737" t="s">
        <v>1129</v>
      </c>
      <c r="F3737" t="s">
        <v>284</v>
      </c>
      <c r="G3737" t="s">
        <v>1130</v>
      </c>
      <c r="H3737" t="s">
        <v>151</v>
      </c>
      <c r="I3737" t="s">
        <v>232</v>
      </c>
      <c r="J3737" t="s">
        <v>103</v>
      </c>
      <c r="K3737" t="s">
        <v>57</v>
      </c>
      <c r="L3737" t="s">
        <v>131</v>
      </c>
      <c r="M3737">
        <v>1</v>
      </c>
      <c r="N3737" s="47">
        <v>500</v>
      </c>
      <c r="O3737" s="47">
        <v>0</v>
      </c>
      <c r="P3737" s="47">
        <v>0</v>
      </c>
      <c r="Q3737" s="47">
        <v>0</v>
      </c>
      <c r="R3737" s="47">
        <v>0</v>
      </c>
      <c r="S3737" s="47">
        <v>500</v>
      </c>
      <c r="T3737" s="47">
        <v>450</v>
      </c>
      <c r="U3737" s="47">
        <v>450</v>
      </c>
      <c r="V3737" t="s">
        <v>71</v>
      </c>
      <c r="W3737" t="s">
        <v>72</v>
      </c>
      <c r="X3737"/>
      <c r="Y3737" t="s">
        <v>240</v>
      </c>
      <c r="Z3737" s="43" t="str">
        <f>Raw_data[[#This Row],[Month]]&amp;Raw_data[[#This Row],[Locations]]&amp;Raw_data[[#This Row],[Looker2]]</f>
        <v>45323Hill CountryRTC</v>
      </c>
      <c r="AA3737" s="44" t="str">
        <f>IFERROR(VLOOKUP(Raw_data[[#This Row],[Description]],'LU Table'!$A$1:$B$50,2,0),"")</f>
        <v>RTC</v>
      </c>
      <c r="AB3737" s="44" t="str">
        <f>TRIM(MID(Raw_data[[#This Row],[Location]],LEN("Positive Recovery- ")+1,LEN(Raw_data[[#This Row],[Location]])))</f>
        <v>Hill Country</v>
      </c>
      <c r="AC3737" s="45">
        <f t="shared" si="58"/>
        <v>45323</v>
      </c>
      <c r="AD3737" s="44" t="str">
        <f>VLOOKUP(Raw_data[[#This Row],[Locations]]&amp;Raw_data[[#This Row],[Looker2]],Category!A:E,5,0)</f>
        <v>Company Owned</v>
      </c>
      <c r="AE3737" s="44" t="str">
        <f>Raw_data[[#This Row],[Locations]]&amp;Raw_data[[#This Row],[Looker2]]</f>
        <v>Hill CountryRTC</v>
      </c>
    </row>
    <row r="3738" spans="1:31">
      <c r="A3738" s="15">
        <v>45326</v>
      </c>
      <c r="B3738" s="15">
        <v>45325</v>
      </c>
      <c r="C3738" t="s">
        <v>9</v>
      </c>
      <c r="D3738">
        <v>210564</v>
      </c>
      <c r="E3738" t="s">
        <v>1260</v>
      </c>
      <c r="F3738" t="s">
        <v>403</v>
      </c>
      <c r="G3738" t="s">
        <v>736</v>
      </c>
      <c r="H3738" t="s">
        <v>155</v>
      </c>
      <c r="I3738" t="s">
        <v>232</v>
      </c>
      <c r="J3738" t="s">
        <v>89</v>
      </c>
      <c r="K3738" t="s">
        <v>16</v>
      </c>
      <c r="L3738" t="s">
        <v>130</v>
      </c>
      <c r="M3738">
        <v>1</v>
      </c>
      <c r="N3738" s="47">
        <v>600</v>
      </c>
      <c r="O3738" s="47">
        <v>0</v>
      </c>
      <c r="P3738" s="47">
        <v>0</v>
      </c>
      <c r="Q3738" s="47">
        <v>0</v>
      </c>
      <c r="R3738" s="47">
        <v>0</v>
      </c>
      <c r="S3738" s="47">
        <v>600</v>
      </c>
      <c r="T3738" s="47">
        <v>540</v>
      </c>
      <c r="U3738" s="47">
        <v>540</v>
      </c>
      <c r="V3738" t="s">
        <v>71</v>
      </c>
      <c r="W3738" t="s">
        <v>72</v>
      </c>
      <c r="X3738"/>
      <c r="Y3738" t="s">
        <v>240</v>
      </c>
      <c r="Z3738" s="43" t="str">
        <f>Raw_data[[#This Row],[Month]]&amp;Raw_data[[#This Row],[Locations]]&amp;Raw_data[[#This Row],[Looker2]]</f>
        <v>45323Garden OaksDetox</v>
      </c>
      <c r="AA3738" s="44" t="str">
        <f>IFERROR(VLOOKUP(Raw_data[[#This Row],[Description]],'LU Table'!$A$1:$B$50,2,0),"")</f>
        <v>Detox</v>
      </c>
      <c r="AB3738" s="44" t="str">
        <f>TRIM(MID(Raw_data[[#This Row],[Location]],LEN("Positive Recovery- ")+1,LEN(Raw_data[[#This Row],[Location]])))</f>
        <v>Garden Oaks</v>
      </c>
      <c r="AC3738" s="45">
        <f t="shared" si="58"/>
        <v>45323</v>
      </c>
      <c r="AD3738" s="44" t="str">
        <f>VLOOKUP(Raw_data[[#This Row],[Locations]]&amp;Raw_data[[#This Row],[Looker2]],Category!A:E,5,0)</f>
        <v>Company Owned</v>
      </c>
      <c r="AE3738" s="44" t="str">
        <f>Raw_data[[#This Row],[Locations]]&amp;Raw_data[[#This Row],[Looker2]]</f>
        <v>Garden OaksDetox</v>
      </c>
    </row>
    <row r="3739" spans="1:31">
      <c r="A3739" s="15">
        <v>45326</v>
      </c>
      <c r="B3739" s="15">
        <v>45325</v>
      </c>
      <c r="C3739" t="s">
        <v>9</v>
      </c>
      <c r="D3739">
        <v>210565</v>
      </c>
      <c r="E3739" t="s">
        <v>1176</v>
      </c>
      <c r="F3739" t="s">
        <v>1177</v>
      </c>
      <c r="G3739" t="s">
        <v>1178</v>
      </c>
      <c r="H3739" t="s">
        <v>171</v>
      </c>
      <c r="I3739" t="s">
        <v>232</v>
      </c>
      <c r="J3739" t="s">
        <v>93</v>
      </c>
      <c r="K3739" t="s">
        <v>107</v>
      </c>
      <c r="L3739" t="s">
        <v>131</v>
      </c>
      <c r="M3739">
        <v>1</v>
      </c>
      <c r="N3739" s="47">
        <v>230</v>
      </c>
      <c r="O3739" s="47">
        <v>0</v>
      </c>
      <c r="P3739" s="47">
        <v>0</v>
      </c>
      <c r="Q3739" s="47">
        <v>0</v>
      </c>
      <c r="R3739" s="47">
        <v>0</v>
      </c>
      <c r="S3739" s="47">
        <v>230</v>
      </c>
      <c r="T3739" s="47">
        <v>207</v>
      </c>
      <c r="U3739" s="47">
        <v>207</v>
      </c>
      <c r="V3739" t="s">
        <v>71</v>
      </c>
      <c r="W3739" t="s">
        <v>72</v>
      </c>
      <c r="X3739"/>
      <c r="Y3739" t="s">
        <v>240</v>
      </c>
      <c r="Z3739" s="43" t="str">
        <f>Raw_data[[#This Row],[Month]]&amp;Raw_data[[#This Row],[Locations]]&amp;Raw_data[[#This Row],[Looker2]]</f>
        <v>45323Dallas Ft WorthRTC</v>
      </c>
      <c r="AA3739" s="44" t="str">
        <f>IFERROR(VLOOKUP(Raw_data[[#This Row],[Description]],'LU Table'!$A$1:$B$50,2,0),"")</f>
        <v>RTC</v>
      </c>
      <c r="AB3739" s="44" t="str">
        <f>TRIM(MID(Raw_data[[#This Row],[Location]],LEN("Positive Recovery- ")+1,LEN(Raw_data[[#This Row],[Location]])))</f>
        <v>Dallas Ft Worth</v>
      </c>
      <c r="AC3739" s="45">
        <f t="shared" si="58"/>
        <v>45323</v>
      </c>
      <c r="AD3739" s="44" t="str">
        <f>VLOOKUP(Raw_data[[#This Row],[Locations]]&amp;Raw_data[[#This Row],[Looker2]],Category!A:E,5,0)</f>
        <v>Company Owned</v>
      </c>
      <c r="AE3739" s="44" t="str">
        <f>Raw_data[[#This Row],[Locations]]&amp;Raw_data[[#This Row],[Looker2]]</f>
        <v>Dallas Ft WorthRTC</v>
      </c>
    </row>
    <row r="3740" spans="1:31">
      <c r="A3740" s="15">
        <v>45326</v>
      </c>
      <c r="B3740" s="15">
        <v>45325</v>
      </c>
      <c r="C3740" t="s">
        <v>9</v>
      </c>
      <c r="D3740">
        <v>210566</v>
      </c>
      <c r="E3740" t="s">
        <v>598</v>
      </c>
      <c r="F3740" t="s">
        <v>363</v>
      </c>
      <c r="G3740" t="s">
        <v>599</v>
      </c>
      <c r="H3740" t="s">
        <v>154</v>
      </c>
      <c r="I3740" t="s">
        <v>232</v>
      </c>
      <c r="J3740" t="s">
        <v>93</v>
      </c>
      <c r="K3740" t="s">
        <v>107</v>
      </c>
      <c r="L3740" t="s">
        <v>131</v>
      </c>
      <c r="M3740">
        <v>1</v>
      </c>
      <c r="N3740" s="47">
        <v>530</v>
      </c>
      <c r="O3740" s="47">
        <v>0</v>
      </c>
      <c r="P3740" s="47">
        <v>0</v>
      </c>
      <c r="Q3740" s="47">
        <v>0</v>
      </c>
      <c r="R3740" s="47">
        <v>0</v>
      </c>
      <c r="S3740" s="47">
        <v>530</v>
      </c>
      <c r="T3740" s="47">
        <v>477</v>
      </c>
      <c r="U3740" s="47">
        <v>477</v>
      </c>
      <c r="V3740" t="s">
        <v>71</v>
      </c>
      <c r="W3740" t="s">
        <v>72</v>
      </c>
      <c r="X3740"/>
      <c r="Y3740" t="s">
        <v>240</v>
      </c>
      <c r="Z3740" s="43" t="str">
        <f>Raw_data[[#This Row],[Month]]&amp;Raw_data[[#This Row],[Locations]]&amp;Raw_data[[#This Row],[Looker2]]</f>
        <v>45323Dallas Ft WorthRTC</v>
      </c>
      <c r="AA3740" s="44" t="str">
        <f>IFERROR(VLOOKUP(Raw_data[[#This Row],[Description]],'LU Table'!$A$1:$B$50,2,0),"")</f>
        <v>RTC</v>
      </c>
      <c r="AB3740" s="44" t="str">
        <f>TRIM(MID(Raw_data[[#This Row],[Location]],LEN("Positive Recovery- ")+1,LEN(Raw_data[[#This Row],[Location]])))</f>
        <v>Dallas Ft Worth</v>
      </c>
      <c r="AC3740" s="45">
        <f t="shared" si="58"/>
        <v>45323</v>
      </c>
      <c r="AD3740" s="44" t="str">
        <f>VLOOKUP(Raw_data[[#This Row],[Locations]]&amp;Raw_data[[#This Row],[Looker2]],Category!A:E,5,0)</f>
        <v>Company Owned</v>
      </c>
      <c r="AE3740" s="44" t="str">
        <f>Raw_data[[#This Row],[Locations]]&amp;Raw_data[[#This Row],[Looker2]]</f>
        <v>Dallas Ft WorthRTC</v>
      </c>
    </row>
    <row r="3741" spans="1:31">
      <c r="A3741" s="15">
        <v>45326</v>
      </c>
      <c r="B3741" s="15">
        <v>45325</v>
      </c>
      <c r="C3741" t="s">
        <v>9</v>
      </c>
      <c r="D3741">
        <v>210567</v>
      </c>
      <c r="E3741" t="s">
        <v>1058</v>
      </c>
      <c r="F3741" t="s">
        <v>1059</v>
      </c>
      <c r="G3741" t="s">
        <v>1060</v>
      </c>
      <c r="H3741" t="s">
        <v>151</v>
      </c>
      <c r="I3741" t="s">
        <v>232</v>
      </c>
      <c r="J3741" t="s">
        <v>89</v>
      </c>
      <c r="K3741" t="s">
        <v>16</v>
      </c>
      <c r="L3741" t="s">
        <v>131</v>
      </c>
      <c r="M3741">
        <v>1</v>
      </c>
      <c r="N3741" s="47">
        <v>425</v>
      </c>
      <c r="O3741" s="47">
        <v>0</v>
      </c>
      <c r="P3741" s="47">
        <v>0</v>
      </c>
      <c r="Q3741" s="47">
        <v>0</v>
      </c>
      <c r="R3741" s="47">
        <v>0</v>
      </c>
      <c r="S3741" s="47">
        <v>425</v>
      </c>
      <c r="T3741" s="47">
        <v>382.5</v>
      </c>
      <c r="U3741" s="47">
        <v>382.5</v>
      </c>
      <c r="V3741" t="s">
        <v>71</v>
      </c>
      <c r="W3741" t="s">
        <v>72</v>
      </c>
      <c r="X3741"/>
      <c r="Y3741" t="s">
        <v>240</v>
      </c>
      <c r="Z3741" s="43" t="str">
        <f>Raw_data[[#This Row],[Month]]&amp;Raw_data[[#This Row],[Locations]]&amp;Raw_data[[#This Row],[Looker2]]</f>
        <v>45323Garden OaksRTC</v>
      </c>
      <c r="AA3741" s="44" t="str">
        <f>IFERROR(VLOOKUP(Raw_data[[#This Row],[Description]],'LU Table'!$A$1:$B$50,2,0),"")</f>
        <v>RTC</v>
      </c>
      <c r="AB3741" s="44" t="str">
        <f>TRIM(MID(Raw_data[[#This Row],[Location]],LEN("Positive Recovery- ")+1,LEN(Raw_data[[#This Row],[Location]])))</f>
        <v>Garden Oaks</v>
      </c>
      <c r="AC3741" s="45">
        <f t="shared" si="58"/>
        <v>45323</v>
      </c>
      <c r="AD3741" s="44" t="str">
        <f>VLOOKUP(Raw_data[[#This Row],[Locations]]&amp;Raw_data[[#This Row],[Looker2]],Category!A:E,5,0)</f>
        <v>Company Owned</v>
      </c>
      <c r="AE3741" s="44" t="str">
        <f>Raw_data[[#This Row],[Locations]]&amp;Raw_data[[#This Row],[Looker2]]</f>
        <v>Garden OaksRTC</v>
      </c>
    </row>
    <row r="3742" spans="1:31">
      <c r="A3742" s="15">
        <v>45326</v>
      </c>
      <c r="B3742" s="15">
        <v>45325</v>
      </c>
      <c r="C3742" t="s">
        <v>9</v>
      </c>
      <c r="D3742">
        <v>210568</v>
      </c>
      <c r="E3742" t="s">
        <v>1226</v>
      </c>
      <c r="F3742" t="s">
        <v>306</v>
      </c>
      <c r="G3742" t="s">
        <v>416</v>
      </c>
      <c r="H3742" t="s">
        <v>175</v>
      </c>
      <c r="I3742" t="s">
        <v>232</v>
      </c>
      <c r="J3742" t="s">
        <v>90</v>
      </c>
      <c r="K3742" t="s">
        <v>16</v>
      </c>
      <c r="L3742" t="s">
        <v>130</v>
      </c>
      <c r="M3742">
        <v>1</v>
      </c>
      <c r="N3742" s="47">
        <v>775</v>
      </c>
      <c r="O3742" s="47">
        <v>0</v>
      </c>
      <c r="P3742" s="47">
        <v>0</v>
      </c>
      <c r="Q3742" s="47">
        <v>0</v>
      </c>
      <c r="R3742" s="47">
        <v>0</v>
      </c>
      <c r="S3742" s="47">
        <v>775</v>
      </c>
      <c r="T3742" s="47">
        <v>697.5</v>
      </c>
      <c r="U3742" s="47">
        <v>697.5</v>
      </c>
      <c r="V3742" t="s">
        <v>71</v>
      </c>
      <c r="W3742" t="s">
        <v>72</v>
      </c>
      <c r="X3742"/>
      <c r="Y3742" t="s">
        <v>240</v>
      </c>
      <c r="Z3742" s="43" t="str">
        <f>Raw_data[[#This Row],[Month]]&amp;Raw_data[[#This Row],[Locations]]&amp;Raw_data[[#This Row],[Looker2]]</f>
        <v>45323Garden OaksDetox</v>
      </c>
      <c r="AA3742" s="44" t="str">
        <f>IFERROR(VLOOKUP(Raw_data[[#This Row],[Description]],'LU Table'!$A$1:$B$50,2,0),"")</f>
        <v>Detox</v>
      </c>
      <c r="AB3742" s="44" t="str">
        <f>TRIM(MID(Raw_data[[#This Row],[Location]],LEN("Positive Recovery- ")+1,LEN(Raw_data[[#This Row],[Location]])))</f>
        <v>Garden Oaks</v>
      </c>
      <c r="AC3742" s="45">
        <f t="shared" si="58"/>
        <v>45323</v>
      </c>
      <c r="AD3742" s="44" t="str">
        <f>VLOOKUP(Raw_data[[#This Row],[Locations]]&amp;Raw_data[[#This Row],[Looker2]],Category!A:E,5,0)</f>
        <v>Company Owned</v>
      </c>
      <c r="AE3742" s="44" t="str">
        <f>Raw_data[[#This Row],[Locations]]&amp;Raw_data[[#This Row],[Looker2]]</f>
        <v>Garden OaksDetox</v>
      </c>
    </row>
    <row r="3743" spans="1:31">
      <c r="A3743" s="15">
        <v>45326</v>
      </c>
      <c r="B3743" s="15">
        <v>45325</v>
      </c>
      <c r="C3743" t="s">
        <v>9</v>
      </c>
      <c r="D3743">
        <v>210569</v>
      </c>
      <c r="E3743" t="s">
        <v>1179</v>
      </c>
      <c r="F3743" t="s">
        <v>1180</v>
      </c>
      <c r="G3743" t="s">
        <v>1181</v>
      </c>
      <c r="H3743" t="s">
        <v>151</v>
      </c>
      <c r="I3743" t="s">
        <v>232</v>
      </c>
      <c r="J3743" t="s">
        <v>88</v>
      </c>
      <c r="K3743" t="s">
        <v>16</v>
      </c>
      <c r="L3743" t="s">
        <v>130</v>
      </c>
      <c r="M3743">
        <v>1</v>
      </c>
      <c r="N3743" s="47">
        <v>500</v>
      </c>
      <c r="O3743" s="47">
        <v>0</v>
      </c>
      <c r="P3743" s="47">
        <v>0</v>
      </c>
      <c r="Q3743" s="47">
        <v>0</v>
      </c>
      <c r="R3743" s="47">
        <v>0</v>
      </c>
      <c r="S3743" s="47">
        <v>500</v>
      </c>
      <c r="T3743" s="47">
        <v>450</v>
      </c>
      <c r="U3743" s="47">
        <v>450</v>
      </c>
      <c r="V3743" t="s">
        <v>71</v>
      </c>
      <c r="W3743" t="s">
        <v>72</v>
      </c>
      <c r="X3743"/>
      <c r="Y3743" t="s">
        <v>240</v>
      </c>
      <c r="Z3743" s="43" t="str">
        <f>Raw_data[[#This Row],[Month]]&amp;Raw_data[[#This Row],[Locations]]&amp;Raw_data[[#This Row],[Looker2]]</f>
        <v>45323Garden OaksRTC</v>
      </c>
      <c r="AA3743" s="44" t="str">
        <f>IFERROR(VLOOKUP(Raw_data[[#This Row],[Description]],'LU Table'!$A$1:$B$50,2,0),"")</f>
        <v>RTC</v>
      </c>
      <c r="AB3743" s="44" t="str">
        <f>TRIM(MID(Raw_data[[#This Row],[Location]],LEN("Positive Recovery- ")+1,LEN(Raw_data[[#This Row],[Location]])))</f>
        <v>Garden Oaks</v>
      </c>
      <c r="AC3743" s="45">
        <f t="shared" ref="AC3743:AC3806" si="59">B3743-DAY(B3743)+1</f>
        <v>45323</v>
      </c>
      <c r="AD3743" s="44" t="str">
        <f>VLOOKUP(Raw_data[[#This Row],[Locations]]&amp;Raw_data[[#This Row],[Looker2]],Category!A:E,5,0)</f>
        <v>Company Owned</v>
      </c>
      <c r="AE3743" s="44" t="str">
        <f>Raw_data[[#This Row],[Locations]]&amp;Raw_data[[#This Row],[Looker2]]</f>
        <v>Garden OaksRTC</v>
      </c>
    </row>
    <row r="3744" spans="1:31">
      <c r="A3744" s="15">
        <v>45326</v>
      </c>
      <c r="B3744" s="15">
        <v>45325</v>
      </c>
      <c r="C3744" t="s">
        <v>9</v>
      </c>
      <c r="D3744">
        <v>210570</v>
      </c>
      <c r="E3744" t="s">
        <v>1192</v>
      </c>
      <c r="F3744" t="s">
        <v>330</v>
      </c>
      <c r="G3744" t="s">
        <v>488</v>
      </c>
      <c r="H3744" t="s">
        <v>151</v>
      </c>
      <c r="I3744" t="s">
        <v>232</v>
      </c>
      <c r="J3744" t="s">
        <v>17</v>
      </c>
      <c r="K3744" t="s">
        <v>16</v>
      </c>
      <c r="L3744" t="s">
        <v>130</v>
      </c>
      <c r="M3744">
        <v>1</v>
      </c>
      <c r="N3744" s="47">
        <v>400</v>
      </c>
      <c r="O3744" s="47">
        <v>0</v>
      </c>
      <c r="P3744" s="47">
        <v>0</v>
      </c>
      <c r="Q3744" s="47">
        <v>0</v>
      </c>
      <c r="R3744" s="47">
        <v>0</v>
      </c>
      <c r="S3744" s="47">
        <v>0</v>
      </c>
      <c r="T3744" s="47">
        <v>400</v>
      </c>
      <c r="U3744" s="47">
        <v>0</v>
      </c>
      <c r="V3744" t="s">
        <v>71</v>
      </c>
      <c r="W3744" t="s">
        <v>72</v>
      </c>
      <c r="X3744"/>
      <c r="Y3744" t="s">
        <v>240</v>
      </c>
      <c r="Z3744" s="43" t="str">
        <f>Raw_data[[#This Row],[Month]]&amp;Raw_data[[#This Row],[Locations]]&amp;Raw_data[[#This Row],[Looker2]]</f>
        <v>45323Garden OaksRTC</v>
      </c>
      <c r="AA3744" s="44" t="str">
        <f>IFERROR(VLOOKUP(Raw_data[[#This Row],[Description]],'LU Table'!$A$1:$B$50,2,0),"")</f>
        <v>RTC</v>
      </c>
      <c r="AB3744" s="44" t="str">
        <f>TRIM(MID(Raw_data[[#This Row],[Location]],LEN("Positive Recovery- ")+1,LEN(Raw_data[[#This Row],[Location]])))</f>
        <v>Garden Oaks</v>
      </c>
      <c r="AC3744" s="45">
        <f t="shared" si="59"/>
        <v>45323</v>
      </c>
      <c r="AD3744" s="44" t="str">
        <f>VLOOKUP(Raw_data[[#This Row],[Locations]]&amp;Raw_data[[#This Row],[Looker2]],Category!A:E,5,0)</f>
        <v>Company Owned</v>
      </c>
      <c r="AE3744" s="44" t="str">
        <f>Raw_data[[#This Row],[Locations]]&amp;Raw_data[[#This Row],[Looker2]]</f>
        <v>Garden OaksRTC</v>
      </c>
    </row>
    <row r="3745" spans="1:31">
      <c r="A3745" s="15">
        <v>45326</v>
      </c>
      <c r="B3745" s="15">
        <v>45325</v>
      </c>
      <c r="C3745" t="s">
        <v>9</v>
      </c>
      <c r="D3745">
        <v>210571</v>
      </c>
      <c r="E3745" t="s">
        <v>1228</v>
      </c>
      <c r="F3745" t="s">
        <v>1229</v>
      </c>
      <c r="G3745" t="s">
        <v>1230</v>
      </c>
      <c r="H3745" t="s">
        <v>155</v>
      </c>
      <c r="I3745" t="s">
        <v>232</v>
      </c>
      <c r="J3745" t="s">
        <v>88</v>
      </c>
      <c r="K3745" t="s">
        <v>16</v>
      </c>
      <c r="L3745" t="s">
        <v>130</v>
      </c>
      <c r="M3745">
        <v>1</v>
      </c>
      <c r="N3745" s="47">
        <v>700</v>
      </c>
      <c r="O3745" s="47">
        <v>0</v>
      </c>
      <c r="P3745" s="47">
        <v>0</v>
      </c>
      <c r="Q3745" s="47">
        <v>0</v>
      </c>
      <c r="R3745" s="47">
        <v>0</v>
      </c>
      <c r="S3745" s="47">
        <v>700</v>
      </c>
      <c r="T3745" s="47">
        <v>630</v>
      </c>
      <c r="U3745" s="47">
        <v>630</v>
      </c>
      <c r="V3745" t="s">
        <v>71</v>
      </c>
      <c r="W3745" t="s">
        <v>72</v>
      </c>
      <c r="X3745"/>
      <c r="Y3745" t="s">
        <v>240</v>
      </c>
      <c r="Z3745" s="43" t="str">
        <f>Raw_data[[#This Row],[Month]]&amp;Raw_data[[#This Row],[Locations]]&amp;Raw_data[[#This Row],[Looker2]]</f>
        <v>45323Garden OaksDetox</v>
      </c>
      <c r="AA3745" s="44" t="str">
        <f>IFERROR(VLOOKUP(Raw_data[[#This Row],[Description]],'LU Table'!$A$1:$B$50,2,0),"")</f>
        <v>Detox</v>
      </c>
      <c r="AB3745" s="44" t="str">
        <f>TRIM(MID(Raw_data[[#This Row],[Location]],LEN("Positive Recovery- ")+1,LEN(Raw_data[[#This Row],[Location]])))</f>
        <v>Garden Oaks</v>
      </c>
      <c r="AC3745" s="45">
        <f t="shared" si="59"/>
        <v>45323</v>
      </c>
      <c r="AD3745" s="44" t="str">
        <f>VLOOKUP(Raw_data[[#This Row],[Locations]]&amp;Raw_data[[#This Row],[Looker2]],Category!A:E,5,0)</f>
        <v>Company Owned</v>
      </c>
      <c r="AE3745" s="44" t="str">
        <f>Raw_data[[#This Row],[Locations]]&amp;Raw_data[[#This Row],[Looker2]]</f>
        <v>Garden OaksDetox</v>
      </c>
    </row>
    <row r="3746" spans="1:31">
      <c r="A3746" s="15">
        <v>45326</v>
      </c>
      <c r="B3746" s="15">
        <v>45325</v>
      </c>
      <c r="C3746" t="s">
        <v>9</v>
      </c>
      <c r="D3746">
        <v>210572</v>
      </c>
      <c r="E3746" t="s">
        <v>1098</v>
      </c>
      <c r="F3746" t="s">
        <v>464</v>
      </c>
      <c r="G3746" t="s">
        <v>1099</v>
      </c>
      <c r="H3746" t="s">
        <v>151</v>
      </c>
      <c r="I3746" t="s">
        <v>232</v>
      </c>
      <c r="J3746" t="s">
        <v>88</v>
      </c>
      <c r="K3746" t="s">
        <v>107</v>
      </c>
      <c r="L3746" t="s">
        <v>131</v>
      </c>
      <c r="M3746">
        <v>1</v>
      </c>
      <c r="N3746" s="47">
        <v>500</v>
      </c>
      <c r="O3746" s="47">
        <v>0</v>
      </c>
      <c r="P3746" s="47">
        <v>0</v>
      </c>
      <c r="Q3746" s="47">
        <v>0</v>
      </c>
      <c r="R3746" s="47">
        <v>0</v>
      </c>
      <c r="S3746" s="47">
        <v>500</v>
      </c>
      <c r="T3746" s="47">
        <v>450</v>
      </c>
      <c r="U3746" s="47">
        <v>450</v>
      </c>
      <c r="V3746" t="s">
        <v>71</v>
      </c>
      <c r="W3746" t="s">
        <v>72</v>
      </c>
      <c r="X3746"/>
      <c r="Y3746" t="s">
        <v>240</v>
      </c>
      <c r="Z3746" s="43" t="str">
        <f>Raw_data[[#This Row],[Month]]&amp;Raw_data[[#This Row],[Locations]]&amp;Raw_data[[#This Row],[Looker2]]</f>
        <v>45323Dallas Ft WorthRTC</v>
      </c>
      <c r="AA3746" s="44" t="str">
        <f>IFERROR(VLOOKUP(Raw_data[[#This Row],[Description]],'LU Table'!$A$1:$B$50,2,0),"")</f>
        <v>RTC</v>
      </c>
      <c r="AB3746" s="44" t="str">
        <f>TRIM(MID(Raw_data[[#This Row],[Location]],LEN("Positive Recovery- ")+1,LEN(Raw_data[[#This Row],[Location]])))</f>
        <v>Dallas Ft Worth</v>
      </c>
      <c r="AC3746" s="45">
        <f t="shared" si="59"/>
        <v>45323</v>
      </c>
      <c r="AD3746" s="44" t="str">
        <f>VLOOKUP(Raw_data[[#This Row],[Locations]]&amp;Raw_data[[#This Row],[Looker2]],Category!A:E,5,0)</f>
        <v>Company Owned</v>
      </c>
      <c r="AE3746" s="44" t="str">
        <f>Raw_data[[#This Row],[Locations]]&amp;Raw_data[[#This Row],[Looker2]]</f>
        <v>Dallas Ft WorthRTC</v>
      </c>
    </row>
    <row r="3747" spans="1:31">
      <c r="A3747" s="15">
        <v>45326</v>
      </c>
      <c r="B3747" s="15">
        <v>45325</v>
      </c>
      <c r="C3747" t="s">
        <v>9</v>
      </c>
      <c r="D3747">
        <v>210573</v>
      </c>
      <c r="E3747" t="s">
        <v>1155</v>
      </c>
      <c r="F3747" t="s">
        <v>690</v>
      </c>
      <c r="G3747" t="s">
        <v>1156</v>
      </c>
      <c r="H3747" t="s">
        <v>151</v>
      </c>
      <c r="I3747" t="s">
        <v>232</v>
      </c>
      <c r="J3747" t="s">
        <v>932</v>
      </c>
      <c r="K3747" t="s">
        <v>16</v>
      </c>
      <c r="L3747" t="s">
        <v>131</v>
      </c>
      <c r="M3747">
        <v>1</v>
      </c>
      <c r="N3747" s="47">
        <v>550</v>
      </c>
      <c r="O3747" s="47">
        <v>0</v>
      </c>
      <c r="P3747" s="47">
        <v>0</v>
      </c>
      <c r="Q3747" s="47">
        <v>0</v>
      </c>
      <c r="R3747" s="47">
        <v>0</v>
      </c>
      <c r="S3747" s="47">
        <v>550</v>
      </c>
      <c r="T3747" s="47">
        <v>495</v>
      </c>
      <c r="U3747" s="47">
        <v>495</v>
      </c>
      <c r="V3747" t="s">
        <v>71</v>
      </c>
      <c r="W3747" t="s">
        <v>72</v>
      </c>
      <c r="X3747"/>
      <c r="Y3747" t="s">
        <v>240</v>
      </c>
      <c r="Z3747" s="43" t="str">
        <f>Raw_data[[#This Row],[Month]]&amp;Raw_data[[#This Row],[Locations]]&amp;Raw_data[[#This Row],[Looker2]]</f>
        <v>45323Garden OaksRTC</v>
      </c>
      <c r="AA3747" s="44" t="str">
        <f>IFERROR(VLOOKUP(Raw_data[[#This Row],[Description]],'LU Table'!$A$1:$B$50,2,0),"")</f>
        <v>RTC</v>
      </c>
      <c r="AB3747" s="44" t="str">
        <f>TRIM(MID(Raw_data[[#This Row],[Location]],LEN("Positive Recovery- ")+1,LEN(Raw_data[[#This Row],[Location]])))</f>
        <v>Garden Oaks</v>
      </c>
      <c r="AC3747" s="45">
        <f t="shared" si="59"/>
        <v>45323</v>
      </c>
      <c r="AD3747" s="44" t="str">
        <f>VLOOKUP(Raw_data[[#This Row],[Locations]]&amp;Raw_data[[#This Row],[Looker2]],Category!A:E,5,0)</f>
        <v>Company Owned</v>
      </c>
      <c r="AE3747" s="44" t="str">
        <f>Raw_data[[#This Row],[Locations]]&amp;Raw_data[[#This Row],[Looker2]]</f>
        <v>Garden OaksRTC</v>
      </c>
    </row>
    <row r="3748" spans="1:31">
      <c r="A3748" s="15">
        <v>45326</v>
      </c>
      <c r="B3748" s="15">
        <v>45325</v>
      </c>
      <c r="C3748" t="s">
        <v>9</v>
      </c>
      <c r="D3748">
        <v>210574</v>
      </c>
      <c r="E3748" t="s">
        <v>228</v>
      </c>
      <c r="F3748" t="s">
        <v>377</v>
      </c>
      <c r="G3748" t="s">
        <v>542</v>
      </c>
      <c r="H3748" t="s">
        <v>151</v>
      </c>
      <c r="I3748" t="s">
        <v>232</v>
      </c>
      <c r="J3748" t="s">
        <v>17</v>
      </c>
      <c r="K3748" t="s">
        <v>16</v>
      </c>
      <c r="L3748" t="s">
        <v>131</v>
      </c>
      <c r="M3748">
        <v>1</v>
      </c>
      <c r="N3748" s="47">
        <v>400</v>
      </c>
      <c r="O3748" s="47">
        <v>0</v>
      </c>
      <c r="P3748" s="47">
        <v>0</v>
      </c>
      <c r="Q3748" s="47">
        <v>0</v>
      </c>
      <c r="R3748" s="47">
        <v>0</v>
      </c>
      <c r="S3748" s="47">
        <v>0</v>
      </c>
      <c r="T3748" s="47">
        <v>400</v>
      </c>
      <c r="U3748" s="47">
        <v>0</v>
      </c>
      <c r="V3748" t="s">
        <v>71</v>
      </c>
      <c r="W3748" t="s">
        <v>72</v>
      </c>
      <c r="X3748"/>
      <c r="Y3748" t="s">
        <v>240</v>
      </c>
      <c r="Z3748" s="43" t="str">
        <f>Raw_data[[#This Row],[Month]]&amp;Raw_data[[#This Row],[Locations]]&amp;Raw_data[[#This Row],[Looker2]]</f>
        <v>45323Garden OaksRTC</v>
      </c>
      <c r="AA3748" s="44" t="str">
        <f>IFERROR(VLOOKUP(Raw_data[[#This Row],[Description]],'LU Table'!$A$1:$B$50,2,0),"")</f>
        <v>RTC</v>
      </c>
      <c r="AB3748" s="44" t="str">
        <f>TRIM(MID(Raw_data[[#This Row],[Location]],LEN("Positive Recovery- ")+1,LEN(Raw_data[[#This Row],[Location]])))</f>
        <v>Garden Oaks</v>
      </c>
      <c r="AC3748" s="45">
        <f t="shared" si="59"/>
        <v>45323</v>
      </c>
      <c r="AD3748" s="44" t="str">
        <f>VLOOKUP(Raw_data[[#This Row],[Locations]]&amp;Raw_data[[#This Row],[Looker2]],Category!A:E,5,0)</f>
        <v>Company Owned</v>
      </c>
      <c r="AE3748" s="44" t="str">
        <f>Raw_data[[#This Row],[Locations]]&amp;Raw_data[[#This Row],[Looker2]]</f>
        <v>Garden OaksRTC</v>
      </c>
    </row>
    <row r="3749" spans="1:31">
      <c r="A3749" s="15">
        <v>45326</v>
      </c>
      <c r="B3749" s="15">
        <v>45325</v>
      </c>
      <c r="C3749" t="s">
        <v>9</v>
      </c>
      <c r="D3749">
        <v>210575</v>
      </c>
      <c r="E3749" t="s">
        <v>1191</v>
      </c>
      <c r="F3749" t="s">
        <v>403</v>
      </c>
      <c r="G3749" t="s">
        <v>993</v>
      </c>
      <c r="H3749" t="s">
        <v>151</v>
      </c>
      <c r="I3749" t="s">
        <v>232</v>
      </c>
      <c r="J3749" t="s">
        <v>17</v>
      </c>
      <c r="K3749" t="s">
        <v>107</v>
      </c>
      <c r="L3749" t="s">
        <v>130</v>
      </c>
      <c r="M3749">
        <v>1</v>
      </c>
      <c r="N3749" s="47">
        <v>500</v>
      </c>
      <c r="O3749" s="47">
        <v>0</v>
      </c>
      <c r="P3749" s="47">
        <v>0</v>
      </c>
      <c r="Q3749" s="47">
        <v>0</v>
      </c>
      <c r="R3749" s="47">
        <v>0</v>
      </c>
      <c r="S3749" s="47">
        <v>500</v>
      </c>
      <c r="T3749" s="47">
        <v>500</v>
      </c>
      <c r="U3749" s="47">
        <v>500</v>
      </c>
      <c r="V3749" t="s">
        <v>71</v>
      </c>
      <c r="W3749" t="s">
        <v>72</v>
      </c>
      <c r="X3749"/>
      <c r="Y3749" t="s">
        <v>240</v>
      </c>
      <c r="Z3749" s="43" t="str">
        <f>Raw_data[[#This Row],[Month]]&amp;Raw_data[[#This Row],[Locations]]&amp;Raw_data[[#This Row],[Looker2]]</f>
        <v>45323Dallas Ft WorthRTC</v>
      </c>
      <c r="AA3749" s="44" t="str">
        <f>IFERROR(VLOOKUP(Raw_data[[#This Row],[Description]],'LU Table'!$A$1:$B$50,2,0),"")</f>
        <v>RTC</v>
      </c>
      <c r="AB3749" s="44" t="str">
        <f>TRIM(MID(Raw_data[[#This Row],[Location]],LEN("Positive Recovery- ")+1,LEN(Raw_data[[#This Row],[Location]])))</f>
        <v>Dallas Ft Worth</v>
      </c>
      <c r="AC3749" s="45">
        <f t="shared" si="59"/>
        <v>45323</v>
      </c>
      <c r="AD3749" s="44" t="str">
        <f>VLOOKUP(Raw_data[[#This Row],[Locations]]&amp;Raw_data[[#This Row],[Looker2]],Category!A:E,5,0)</f>
        <v>Company Owned</v>
      </c>
      <c r="AE3749" s="44" t="str">
        <f>Raw_data[[#This Row],[Locations]]&amp;Raw_data[[#This Row],[Looker2]]</f>
        <v>Dallas Ft WorthRTC</v>
      </c>
    </row>
    <row r="3750" spans="1:31">
      <c r="A3750" s="15">
        <v>45326</v>
      </c>
      <c r="B3750" s="15">
        <v>45325</v>
      </c>
      <c r="C3750" t="s">
        <v>9</v>
      </c>
      <c r="D3750">
        <v>210576</v>
      </c>
      <c r="E3750" t="s">
        <v>1227</v>
      </c>
      <c r="F3750" t="s">
        <v>266</v>
      </c>
      <c r="G3750" t="s">
        <v>347</v>
      </c>
      <c r="H3750" t="s">
        <v>155</v>
      </c>
      <c r="I3750" t="s">
        <v>232</v>
      </c>
      <c r="J3750" t="s">
        <v>88</v>
      </c>
      <c r="K3750" t="s">
        <v>16</v>
      </c>
      <c r="L3750" t="s">
        <v>130</v>
      </c>
      <c r="M3750">
        <v>1</v>
      </c>
      <c r="N3750" s="47">
        <v>700</v>
      </c>
      <c r="O3750" s="47">
        <v>0</v>
      </c>
      <c r="P3750" s="47">
        <v>0</v>
      </c>
      <c r="Q3750" s="47">
        <v>0</v>
      </c>
      <c r="R3750" s="47">
        <v>0</v>
      </c>
      <c r="S3750" s="47">
        <v>700</v>
      </c>
      <c r="T3750" s="47">
        <v>630</v>
      </c>
      <c r="U3750" s="47">
        <v>630</v>
      </c>
      <c r="V3750" t="s">
        <v>71</v>
      </c>
      <c r="W3750" t="s">
        <v>72</v>
      </c>
      <c r="X3750"/>
      <c r="Y3750" t="s">
        <v>240</v>
      </c>
      <c r="Z3750" s="43" t="str">
        <f>Raw_data[[#This Row],[Month]]&amp;Raw_data[[#This Row],[Locations]]&amp;Raw_data[[#This Row],[Looker2]]</f>
        <v>45323Garden OaksDetox</v>
      </c>
      <c r="AA3750" s="44" t="str">
        <f>IFERROR(VLOOKUP(Raw_data[[#This Row],[Description]],'LU Table'!$A$1:$B$50,2,0),"")</f>
        <v>Detox</v>
      </c>
      <c r="AB3750" s="44" t="str">
        <f>TRIM(MID(Raw_data[[#This Row],[Location]],LEN("Positive Recovery- ")+1,LEN(Raw_data[[#This Row],[Location]])))</f>
        <v>Garden Oaks</v>
      </c>
      <c r="AC3750" s="45">
        <f t="shared" si="59"/>
        <v>45323</v>
      </c>
      <c r="AD3750" s="44" t="str">
        <f>VLOOKUP(Raw_data[[#This Row],[Locations]]&amp;Raw_data[[#This Row],[Looker2]],Category!A:E,5,0)</f>
        <v>Company Owned</v>
      </c>
      <c r="AE3750" s="44" t="str">
        <f>Raw_data[[#This Row],[Locations]]&amp;Raw_data[[#This Row],[Looker2]]</f>
        <v>Garden OaksDetox</v>
      </c>
    </row>
    <row r="3751" spans="1:31">
      <c r="A3751" s="15">
        <v>45326</v>
      </c>
      <c r="B3751" s="15">
        <v>45325</v>
      </c>
      <c r="C3751" t="s">
        <v>9</v>
      </c>
      <c r="D3751">
        <v>210577</v>
      </c>
      <c r="E3751" t="s">
        <v>975</v>
      </c>
      <c r="F3751" t="s">
        <v>255</v>
      </c>
      <c r="G3751" t="s">
        <v>976</v>
      </c>
      <c r="H3751" t="s">
        <v>627</v>
      </c>
      <c r="I3751" t="s">
        <v>232</v>
      </c>
      <c r="J3751" t="s">
        <v>94</v>
      </c>
      <c r="K3751" t="s">
        <v>16</v>
      </c>
      <c r="L3751" t="s">
        <v>130</v>
      </c>
      <c r="M3751">
        <v>1</v>
      </c>
      <c r="N3751" s="47">
        <v>495</v>
      </c>
      <c r="O3751" s="47">
        <v>0</v>
      </c>
      <c r="P3751" s="47">
        <v>0</v>
      </c>
      <c r="Q3751" s="47">
        <v>0</v>
      </c>
      <c r="R3751" s="47">
        <v>0</v>
      </c>
      <c r="S3751" s="47">
        <v>495</v>
      </c>
      <c r="T3751" s="47">
        <v>445.5</v>
      </c>
      <c r="U3751" s="47">
        <v>445.5</v>
      </c>
      <c r="V3751" t="s">
        <v>71</v>
      </c>
      <c r="W3751" t="s">
        <v>72</v>
      </c>
      <c r="X3751"/>
      <c r="Y3751" t="s">
        <v>240</v>
      </c>
      <c r="Z3751" s="43" t="str">
        <f>Raw_data[[#This Row],[Month]]&amp;Raw_data[[#This Row],[Locations]]&amp;Raw_data[[#This Row],[Looker2]]</f>
        <v>45323Garden OaksRTC</v>
      </c>
      <c r="AA3751" s="44" t="str">
        <f>IFERROR(VLOOKUP(Raw_data[[#This Row],[Description]],'LU Table'!$A$1:$B$50,2,0),"")</f>
        <v>RTC</v>
      </c>
      <c r="AB3751" s="44" t="str">
        <f>TRIM(MID(Raw_data[[#This Row],[Location]],LEN("Positive Recovery- ")+1,LEN(Raw_data[[#This Row],[Location]])))</f>
        <v>Garden Oaks</v>
      </c>
      <c r="AC3751" s="45">
        <f t="shared" si="59"/>
        <v>45323</v>
      </c>
      <c r="AD3751" s="44" t="str">
        <f>VLOOKUP(Raw_data[[#This Row],[Locations]]&amp;Raw_data[[#This Row],[Looker2]],Category!A:E,5,0)</f>
        <v>Company Owned</v>
      </c>
      <c r="AE3751" s="44" t="str">
        <f>Raw_data[[#This Row],[Locations]]&amp;Raw_data[[#This Row],[Looker2]]</f>
        <v>Garden OaksRTC</v>
      </c>
    </row>
    <row r="3752" spans="1:31">
      <c r="A3752" s="15">
        <v>45326</v>
      </c>
      <c r="B3752" s="15">
        <v>45325</v>
      </c>
      <c r="C3752" t="s">
        <v>9</v>
      </c>
      <c r="D3752">
        <v>210578</v>
      </c>
      <c r="E3752" t="s">
        <v>1159</v>
      </c>
      <c r="F3752" t="s">
        <v>1160</v>
      </c>
      <c r="G3752" t="s">
        <v>1161</v>
      </c>
      <c r="H3752" t="s">
        <v>151</v>
      </c>
      <c r="I3752" t="s">
        <v>232</v>
      </c>
      <c r="J3752" t="s">
        <v>17</v>
      </c>
      <c r="K3752" t="s">
        <v>16</v>
      </c>
      <c r="L3752" t="s">
        <v>131</v>
      </c>
      <c r="M3752">
        <v>1</v>
      </c>
      <c r="N3752" s="47">
        <v>480</v>
      </c>
      <c r="O3752" s="47">
        <v>0</v>
      </c>
      <c r="P3752" s="47">
        <v>0</v>
      </c>
      <c r="Q3752" s="47">
        <v>0</v>
      </c>
      <c r="R3752" s="47">
        <v>0</v>
      </c>
      <c r="S3752" s="47">
        <v>480</v>
      </c>
      <c r="T3752" s="47">
        <v>480</v>
      </c>
      <c r="U3752" s="47">
        <v>480</v>
      </c>
      <c r="V3752" t="s">
        <v>71</v>
      </c>
      <c r="W3752" t="s">
        <v>72</v>
      </c>
      <c r="X3752"/>
      <c r="Y3752" t="s">
        <v>240</v>
      </c>
      <c r="Z3752" s="43" t="str">
        <f>Raw_data[[#This Row],[Month]]&amp;Raw_data[[#This Row],[Locations]]&amp;Raw_data[[#This Row],[Looker2]]</f>
        <v>45323Garden OaksRTC</v>
      </c>
      <c r="AA3752" s="44" t="str">
        <f>IFERROR(VLOOKUP(Raw_data[[#This Row],[Description]],'LU Table'!$A$1:$B$50,2,0),"")</f>
        <v>RTC</v>
      </c>
      <c r="AB3752" s="44" t="str">
        <f>TRIM(MID(Raw_data[[#This Row],[Location]],LEN("Positive Recovery- ")+1,LEN(Raw_data[[#This Row],[Location]])))</f>
        <v>Garden Oaks</v>
      </c>
      <c r="AC3752" s="45">
        <f t="shared" si="59"/>
        <v>45323</v>
      </c>
      <c r="AD3752" s="44" t="str">
        <f>VLOOKUP(Raw_data[[#This Row],[Locations]]&amp;Raw_data[[#This Row],[Looker2]],Category!A:E,5,0)</f>
        <v>Company Owned</v>
      </c>
      <c r="AE3752" s="44" t="str">
        <f>Raw_data[[#This Row],[Locations]]&amp;Raw_data[[#This Row],[Looker2]]</f>
        <v>Garden OaksRTC</v>
      </c>
    </row>
    <row r="3753" spans="1:31">
      <c r="A3753" s="15">
        <v>45326</v>
      </c>
      <c r="B3753" s="15">
        <v>45325</v>
      </c>
      <c r="C3753" t="s">
        <v>9</v>
      </c>
      <c r="D3753">
        <v>210580</v>
      </c>
      <c r="E3753" t="s">
        <v>1214</v>
      </c>
      <c r="F3753" t="s">
        <v>1215</v>
      </c>
      <c r="G3753" t="s">
        <v>1216</v>
      </c>
      <c r="H3753" t="s">
        <v>171</v>
      </c>
      <c r="I3753" t="s">
        <v>232</v>
      </c>
      <c r="J3753" t="s">
        <v>87</v>
      </c>
      <c r="K3753" t="s">
        <v>107</v>
      </c>
      <c r="L3753" t="s">
        <v>134</v>
      </c>
      <c r="M3753">
        <v>1</v>
      </c>
      <c r="N3753" s="47">
        <v>425</v>
      </c>
      <c r="O3753" s="47">
        <v>0</v>
      </c>
      <c r="P3753" s="47">
        <v>0</v>
      </c>
      <c r="Q3753" s="47">
        <v>0</v>
      </c>
      <c r="R3753" s="47">
        <v>0</v>
      </c>
      <c r="S3753" s="47">
        <v>425</v>
      </c>
      <c r="T3753" s="47">
        <v>382.5</v>
      </c>
      <c r="U3753" s="47">
        <v>382.5</v>
      </c>
      <c r="V3753" t="s">
        <v>71</v>
      </c>
      <c r="W3753" t="s">
        <v>72</v>
      </c>
      <c r="X3753"/>
      <c r="Y3753" t="s">
        <v>240</v>
      </c>
      <c r="Z3753" s="43" t="str">
        <f>Raw_data[[#This Row],[Month]]&amp;Raw_data[[#This Row],[Locations]]&amp;Raw_data[[#This Row],[Looker2]]</f>
        <v>45323Dallas Ft WorthRTC</v>
      </c>
      <c r="AA3753" s="44" t="str">
        <f>IFERROR(VLOOKUP(Raw_data[[#This Row],[Description]],'LU Table'!$A$1:$B$50,2,0),"")</f>
        <v>RTC</v>
      </c>
      <c r="AB3753" s="44" t="str">
        <f>TRIM(MID(Raw_data[[#This Row],[Location]],LEN("Positive Recovery- ")+1,LEN(Raw_data[[#This Row],[Location]])))</f>
        <v>Dallas Ft Worth</v>
      </c>
      <c r="AC3753" s="45">
        <f t="shared" si="59"/>
        <v>45323</v>
      </c>
      <c r="AD3753" s="44" t="str">
        <f>VLOOKUP(Raw_data[[#This Row],[Locations]]&amp;Raw_data[[#This Row],[Looker2]],Category!A:E,5,0)</f>
        <v>Company Owned</v>
      </c>
      <c r="AE3753" s="44" t="str">
        <f>Raw_data[[#This Row],[Locations]]&amp;Raw_data[[#This Row],[Looker2]]</f>
        <v>Dallas Ft WorthRTC</v>
      </c>
    </row>
    <row r="3754" spans="1:31">
      <c r="A3754" s="15">
        <v>45326</v>
      </c>
      <c r="B3754" s="15">
        <v>45325</v>
      </c>
      <c r="C3754" t="s">
        <v>9</v>
      </c>
      <c r="D3754">
        <v>210581</v>
      </c>
      <c r="E3754" t="s">
        <v>1174</v>
      </c>
      <c r="F3754" t="s">
        <v>287</v>
      </c>
      <c r="G3754" t="s">
        <v>1175</v>
      </c>
      <c r="H3754" t="s">
        <v>151</v>
      </c>
      <c r="I3754" t="s">
        <v>232</v>
      </c>
      <c r="J3754" t="s">
        <v>88</v>
      </c>
      <c r="K3754" t="s">
        <v>107</v>
      </c>
      <c r="L3754" t="s">
        <v>130</v>
      </c>
      <c r="M3754">
        <v>1</v>
      </c>
      <c r="N3754" s="47">
        <v>500</v>
      </c>
      <c r="O3754" s="47">
        <v>0</v>
      </c>
      <c r="P3754" s="47">
        <v>0</v>
      </c>
      <c r="Q3754" s="47">
        <v>0</v>
      </c>
      <c r="R3754" s="47">
        <v>0</v>
      </c>
      <c r="S3754" s="47">
        <v>500</v>
      </c>
      <c r="T3754" s="47">
        <v>450</v>
      </c>
      <c r="U3754" s="47">
        <v>450</v>
      </c>
      <c r="V3754" t="s">
        <v>71</v>
      </c>
      <c r="W3754" t="s">
        <v>72</v>
      </c>
      <c r="X3754"/>
      <c r="Y3754" t="s">
        <v>240</v>
      </c>
      <c r="Z3754" s="43" t="str">
        <f>Raw_data[[#This Row],[Month]]&amp;Raw_data[[#This Row],[Locations]]&amp;Raw_data[[#This Row],[Looker2]]</f>
        <v>45323Dallas Ft WorthRTC</v>
      </c>
      <c r="AA3754" s="44" t="str">
        <f>IFERROR(VLOOKUP(Raw_data[[#This Row],[Description]],'LU Table'!$A$1:$B$50,2,0),"")</f>
        <v>RTC</v>
      </c>
      <c r="AB3754" s="44" t="str">
        <f>TRIM(MID(Raw_data[[#This Row],[Location]],LEN("Positive Recovery- ")+1,LEN(Raw_data[[#This Row],[Location]])))</f>
        <v>Dallas Ft Worth</v>
      </c>
      <c r="AC3754" s="45">
        <f t="shared" si="59"/>
        <v>45323</v>
      </c>
      <c r="AD3754" s="44" t="str">
        <f>VLOOKUP(Raw_data[[#This Row],[Locations]]&amp;Raw_data[[#This Row],[Looker2]],Category!A:E,5,0)</f>
        <v>Company Owned</v>
      </c>
      <c r="AE3754" s="44" t="str">
        <f>Raw_data[[#This Row],[Locations]]&amp;Raw_data[[#This Row],[Looker2]]</f>
        <v>Dallas Ft WorthRTC</v>
      </c>
    </row>
    <row r="3755" spans="1:31">
      <c r="A3755" s="15">
        <v>45326</v>
      </c>
      <c r="B3755" s="15">
        <v>45325</v>
      </c>
      <c r="C3755" t="s">
        <v>9</v>
      </c>
      <c r="D3755">
        <v>210582</v>
      </c>
      <c r="E3755" t="s">
        <v>116</v>
      </c>
      <c r="F3755" t="s">
        <v>272</v>
      </c>
      <c r="G3755" t="s">
        <v>273</v>
      </c>
      <c r="H3755" t="s">
        <v>164</v>
      </c>
      <c r="I3755" t="s">
        <v>232</v>
      </c>
      <c r="J3755" t="s">
        <v>89</v>
      </c>
      <c r="K3755" t="s">
        <v>16</v>
      </c>
      <c r="L3755" t="s">
        <v>131</v>
      </c>
      <c r="M3755">
        <v>1</v>
      </c>
      <c r="N3755" s="47">
        <v>365</v>
      </c>
      <c r="O3755" s="47">
        <v>0</v>
      </c>
      <c r="P3755" s="47">
        <v>0</v>
      </c>
      <c r="Q3755" s="47">
        <v>0</v>
      </c>
      <c r="R3755" s="47">
        <v>0</v>
      </c>
      <c r="S3755" s="47">
        <v>365</v>
      </c>
      <c r="T3755" s="47">
        <v>328.5</v>
      </c>
      <c r="U3755" s="47">
        <v>328.5</v>
      </c>
      <c r="V3755" t="s">
        <v>71</v>
      </c>
      <c r="W3755" t="s">
        <v>72</v>
      </c>
      <c r="X3755"/>
      <c r="Y3755" t="s">
        <v>240</v>
      </c>
      <c r="Z3755" s="43" t="str">
        <f>Raw_data[[#This Row],[Month]]&amp;Raw_data[[#This Row],[Locations]]&amp;Raw_data[[#This Row],[Looker2]]</f>
        <v>45323Garden OaksRTC</v>
      </c>
      <c r="AA3755" s="44" t="str">
        <f>IFERROR(VLOOKUP(Raw_data[[#This Row],[Description]],'LU Table'!$A$1:$B$50,2,0),"")</f>
        <v>RTC</v>
      </c>
      <c r="AB3755" s="44" t="str">
        <f>TRIM(MID(Raw_data[[#This Row],[Location]],LEN("Positive Recovery- ")+1,LEN(Raw_data[[#This Row],[Location]])))</f>
        <v>Garden Oaks</v>
      </c>
      <c r="AC3755" s="45">
        <f t="shared" si="59"/>
        <v>45323</v>
      </c>
      <c r="AD3755" s="44" t="str">
        <f>VLOOKUP(Raw_data[[#This Row],[Locations]]&amp;Raw_data[[#This Row],[Looker2]],Category!A:E,5,0)</f>
        <v>Company Owned</v>
      </c>
      <c r="AE3755" s="44" t="str">
        <f>Raw_data[[#This Row],[Locations]]&amp;Raw_data[[#This Row],[Looker2]]</f>
        <v>Garden OaksRTC</v>
      </c>
    </row>
    <row r="3756" spans="1:31">
      <c r="A3756" s="15">
        <v>45326</v>
      </c>
      <c r="B3756" s="15">
        <v>45325</v>
      </c>
      <c r="C3756" t="s">
        <v>9</v>
      </c>
      <c r="D3756">
        <v>210583</v>
      </c>
      <c r="E3756" t="s">
        <v>1096</v>
      </c>
      <c r="F3756" t="s">
        <v>282</v>
      </c>
      <c r="G3756" t="s">
        <v>1097</v>
      </c>
      <c r="H3756" t="s">
        <v>627</v>
      </c>
      <c r="I3756" t="s">
        <v>232</v>
      </c>
      <c r="J3756" t="s">
        <v>94</v>
      </c>
      <c r="K3756" t="s">
        <v>16</v>
      </c>
      <c r="L3756" t="s">
        <v>130</v>
      </c>
      <c r="M3756">
        <v>1</v>
      </c>
      <c r="N3756" s="47">
        <v>495</v>
      </c>
      <c r="O3756" s="47">
        <v>0</v>
      </c>
      <c r="P3756" s="47">
        <v>0</v>
      </c>
      <c r="Q3756" s="47">
        <v>0</v>
      </c>
      <c r="R3756" s="47">
        <v>0</v>
      </c>
      <c r="S3756" s="47">
        <v>495</v>
      </c>
      <c r="T3756" s="47">
        <v>445.5</v>
      </c>
      <c r="U3756" s="47">
        <v>445.5</v>
      </c>
      <c r="V3756" t="s">
        <v>71</v>
      </c>
      <c r="W3756" t="s">
        <v>72</v>
      </c>
      <c r="X3756"/>
      <c r="Y3756" t="s">
        <v>240</v>
      </c>
      <c r="Z3756" s="43" t="str">
        <f>Raw_data[[#This Row],[Month]]&amp;Raw_data[[#This Row],[Locations]]&amp;Raw_data[[#This Row],[Looker2]]</f>
        <v>45323Garden OaksRTC</v>
      </c>
      <c r="AA3756" s="44" t="str">
        <f>IFERROR(VLOOKUP(Raw_data[[#This Row],[Description]],'LU Table'!$A$1:$B$50,2,0),"")</f>
        <v>RTC</v>
      </c>
      <c r="AB3756" s="44" t="str">
        <f>TRIM(MID(Raw_data[[#This Row],[Location]],LEN("Positive Recovery- ")+1,LEN(Raw_data[[#This Row],[Location]])))</f>
        <v>Garden Oaks</v>
      </c>
      <c r="AC3756" s="45">
        <f t="shared" si="59"/>
        <v>45323</v>
      </c>
      <c r="AD3756" s="44" t="str">
        <f>VLOOKUP(Raw_data[[#This Row],[Locations]]&amp;Raw_data[[#This Row],[Looker2]],Category!A:E,5,0)</f>
        <v>Company Owned</v>
      </c>
      <c r="AE3756" s="44" t="str">
        <f>Raw_data[[#This Row],[Locations]]&amp;Raw_data[[#This Row],[Looker2]]</f>
        <v>Garden OaksRTC</v>
      </c>
    </row>
    <row r="3757" spans="1:31">
      <c r="A3757" s="15">
        <v>45326</v>
      </c>
      <c r="B3757" s="15">
        <v>45325</v>
      </c>
      <c r="C3757" t="s">
        <v>9</v>
      </c>
      <c r="D3757">
        <v>210584</v>
      </c>
      <c r="E3757" t="s">
        <v>1076</v>
      </c>
      <c r="F3757" t="s">
        <v>1077</v>
      </c>
      <c r="G3757" t="s">
        <v>1078</v>
      </c>
      <c r="H3757" t="s">
        <v>151</v>
      </c>
      <c r="I3757" t="s">
        <v>232</v>
      </c>
      <c r="J3757" t="s">
        <v>89</v>
      </c>
      <c r="K3757" t="s">
        <v>16</v>
      </c>
      <c r="L3757" t="s">
        <v>131</v>
      </c>
      <c r="M3757">
        <v>1</v>
      </c>
      <c r="N3757" s="47">
        <v>425</v>
      </c>
      <c r="O3757" s="47">
        <v>0</v>
      </c>
      <c r="P3757" s="47">
        <v>0</v>
      </c>
      <c r="Q3757" s="47">
        <v>0</v>
      </c>
      <c r="R3757" s="47">
        <v>0</v>
      </c>
      <c r="S3757" s="47">
        <v>425</v>
      </c>
      <c r="T3757" s="47">
        <v>382.5</v>
      </c>
      <c r="U3757" s="47">
        <v>382.5</v>
      </c>
      <c r="V3757" t="s">
        <v>71</v>
      </c>
      <c r="W3757" t="s">
        <v>72</v>
      </c>
      <c r="X3757"/>
      <c r="Y3757" t="s">
        <v>240</v>
      </c>
      <c r="Z3757" s="43" t="str">
        <f>Raw_data[[#This Row],[Month]]&amp;Raw_data[[#This Row],[Locations]]&amp;Raw_data[[#This Row],[Looker2]]</f>
        <v>45323Garden OaksRTC</v>
      </c>
      <c r="AA3757" s="44" t="str">
        <f>IFERROR(VLOOKUP(Raw_data[[#This Row],[Description]],'LU Table'!$A$1:$B$50,2,0),"")</f>
        <v>RTC</v>
      </c>
      <c r="AB3757" s="44" t="str">
        <f>TRIM(MID(Raw_data[[#This Row],[Location]],LEN("Positive Recovery- ")+1,LEN(Raw_data[[#This Row],[Location]])))</f>
        <v>Garden Oaks</v>
      </c>
      <c r="AC3757" s="45">
        <f t="shared" si="59"/>
        <v>45323</v>
      </c>
      <c r="AD3757" s="44" t="str">
        <f>VLOOKUP(Raw_data[[#This Row],[Locations]]&amp;Raw_data[[#This Row],[Looker2]],Category!A:E,5,0)</f>
        <v>Company Owned</v>
      </c>
      <c r="AE3757" s="44" t="str">
        <f>Raw_data[[#This Row],[Locations]]&amp;Raw_data[[#This Row],[Looker2]]</f>
        <v>Garden OaksRTC</v>
      </c>
    </row>
    <row r="3758" spans="1:31">
      <c r="A3758" s="15">
        <v>45326</v>
      </c>
      <c r="B3758" s="15">
        <v>45325</v>
      </c>
      <c r="C3758" t="s">
        <v>9</v>
      </c>
      <c r="D3758">
        <v>210585</v>
      </c>
      <c r="E3758" t="s">
        <v>1261</v>
      </c>
      <c r="F3758" t="s">
        <v>397</v>
      </c>
      <c r="G3758" t="s">
        <v>1262</v>
      </c>
      <c r="H3758" t="s">
        <v>155</v>
      </c>
      <c r="I3758" t="s">
        <v>232</v>
      </c>
      <c r="J3758" t="s">
        <v>87</v>
      </c>
      <c r="K3758" t="s">
        <v>57</v>
      </c>
      <c r="L3758" t="s">
        <v>130</v>
      </c>
      <c r="M3758">
        <v>1</v>
      </c>
      <c r="N3758" s="47">
        <v>775</v>
      </c>
      <c r="O3758" s="47">
        <v>0</v>
      </c>
      <c r="P3758" s="47">
        <v>0</v>
      </c>
      <c r="Q3758" s="47">
        <v>0</v>
      </c>
      <c r="R3758" s="47">
        <v>0</v>
      </c>
      <c r="S3758" s="47">
        <v>775</v>
      </c>
      <c r="T3758" s="47">
        <v>697.5</v>
      </c>
      <c r="U3758" s="47">
        <v>697.5</v>
      </c>
      <c r="V3758" t="s">
        <v>71</v>
      </c>
      <c r="W3758" t="s">
        <v>72</v>
      </c>
      <c r="X3758"/>
      <c r="Y3758" t="s">
        <v>240</v>
      </c>
      <c r="Z3758" s="43" t="str">
        <f>Raw_data[[#This Row],[Month]]&amp;Raw_data[[#This Row],[Locations]]&amp;Raw_data[[#This Row],[Looker2]]</f>
        <v>45323Hill CountryDetox</v>
      </c>
      <c r="AA3758" s="44" t="str">
        <f>IFERROR(VLOOKUP(Raw_data[[#This Row],[Description]],'LU Table'!$A$1:$B$50,2,0),"")</f>
        <v>Detox</v>
      </c>
      <c r="AB3758" s="44" t="str">
        <f>TRIM(MID(Raw_data[[#This Row],[Location]],LEN("Positive Recovery- ")+1,LEN(Raw_data[[#This Row],[Location]])))</f>
        <v>Hill Country</v>
      </c>
      <c r="AC3758" s="45">
        <f t="shared" si="59"/>
        <v>45323</v>
      </c>
      <c r="AD3758" s="44" t="str">
        <f>VLOOKUP(Raw_data[[#This Row],[Locations]]&amp;Raw_data[[#This Row],[Looker2]],Category!A:E,5,0)</f>
        <v>Company Owned</v>
      </c>
      <c r="AE3758" s="44" t="str">
        <f>Raw_data[[#This Row],[Locations]]&amp;Raw_data[[#This Row],[Looker2]]</f>
        <v>Hill CountryDetox</v>
      </c>
    </row>
    <row r="3759" spans="1:31">
      <c r="A3759" s="15">
        <v>45326</v>
      </c>
      <c r="B3759" s="15">
        <v>45325</v>
      </c>
      <c r="C3759" t="s">
        <v>9</v>
      </c>
      <c r="D3759">
        <v>210586</v>
      </c>
      <c r="E3759" t="s">
        <v>997</v>
      </c>
      <c r="F3759" t="s">
        <v>351</v>
      </c>
      <c r="G3759" t="s">
        <v>408</v>
      </c>
      <c r="H3759" t="s">
        <v>151</v>
      </c>
      <c r="I3759" t="s">
        <v>232</v>
      </c>
      <c r="J3759" t="s">
        <v>806</v>
      </c>
      <c r="K3759" t="s">
        <v>107</v>
      </c>
      <c r="L3759" t="s">
        <v>130</v>
      </c>
      <c r="M3759">
        <v>1</v>
      </c>
      <c r="N3759" s="47">
        <v>470</v>
      </c>
      <c r="O3759" s="47">
        <v>0</v>
      </c>
      <c r="P3759" s="47">
        <v>0</v>
      </c>
      <c r="Q3759" s="47">
        <v>0</v>
      </c>
      <c r="R3759" s="47">
        <v>0</v>
      </c>
      <c r="S3759" s="47">
        <v>470</v>
      </c>
      <c r="T3759" s="47">
        <v>423</v>
      </c>
      <c r="U3759" s="47">
        <v>423</v>
      </c>
      <c r="V3759" t="s">
        <v>71</v>
      </c>
      <c r="W3759" t="s">
        <v>72</v>
      </c>
      <c r="X3759"/>
      <c r="Y3759" t="s">
        <v>240</v>
      </c>
      <c r="Z3759" s="43" t="str">
        <f>Raw_data[[#This Row],[Month]]&amp;Raw_data[[#This Row],[Locations]]&amp;Raw_data[[#This Row],[Looker2]]</f>
        <v>45323Dallas Ft WorthRTC</v>
      </c>
      <c r="AA3759" s="44" t="str">
        <f>IFERROR(VLOOKUP(Raw_data[[#This Row],[Description]],'LU Table'!$A$1:$B$50,2,0),"")</f>
        <v>RTC</v>
      </c>
      <c r="AB3759" s="44" t="str">
        <f>TRIM(MID(Raw_data[[#This Row],[Location]],LEN("Positive Recovery- ")+1,LEN(Raw_data[[#This Row],[Location]])))</f>
        <v>Dallas Ft Worth</v>
      </c>
      <c r="AC3759" s="45">
        <f t="shared" si="59"/>
        <v>45323</v>
      </c>
      <c r="AD3759" s="44" t="str">
        <f>VLOOKUP(Raw_data[[#This Row],[Locations]]&amp;Raw_data[[#This Row],[Looker2]],Category!A:E,5,0)</f>
        <v>Company Owned</v>
      </c>
      <c r="AE3759" s="44" t="str">
        <f>Raw_data[[#This Row],[Locations]]&amp;Raw_data[[#This Row],[Looker2]]</f>
        <v>Dallas Ft WorthRTC</v>
      </c>
    </row>
    <row r="3760" spans="1:31">
      <c r="A3760" s="15">
        <v>45326</v>
      </c>
      <c r="B3760" s="15">
        <v>45325</v>
      </c>
      <c r="C3760" t="s">
        <v>9</v>
      </c>
      <c r="D3760">
        <v>210588</v>
      </c>
      <c r="E3760" t="s">
        <v>1079</v>
      </c>
      <c r="F3760" t="s">
        <v>1080</v>
      </c>
      <c r="G3760" t="s">
        <v>1081</v>
      </c>
      <c r="H3760" t="s">
        <v>154</v>
      </c>
      <c r="I3760" t="s">
        <v>232</v>
      </c>
      <c r="J3760" t="s">
        <v>93</v>
      </c>
      <c r="K3760" t="s">
        <v>107</v>
      </c>
      <c r="L3760" t="s">
        <v>131</v>
      </c>
      <c r="M3760">
        <v>1</v>
      </c>
      <c r="N3760" s="47">
        <v>530</v>
      </c>
      <c r="O3760" s="47">
        <v>0</v>
      </c>
      <c r="P3760" s="47">
        <v>0</v>
      </c>
      <c r="Q3760" s="47">
        <v>0</v>
      </c>
      <c r="R3760" s="47">
        <v>0</v>
      </c>
      <c r="S3760" s="47">
        <v>530</v>
      </c>
      <c r="T3760" s="47">
        <v>477</v>
      </c>
      <c r="U3760" s="47">
        <v>477</v>
      </c>
      <c r="V3760" t="s">
        <v>71</v>
      </c>
      <c r="W3760" t="s">
        <v>72</v>
      </c>
      <c r="X3760"/>
      <c r="Y3760" t="s">
        <v>240</v>
      </c>
      <c r="Z3760" s="43" t="str">
        <f>Raw_data[[#This Row],[Month]]&amp;Raw_data[[#This Row],[Locations]]&amp;Raw_data[[#This Row],[Looker2]]</f>
        <v>45323Dallas Ft WorthRTC</v>
      </c>
      <c r="AA3760" s="44" t="str">
        <f>IFERROR(VLOOKUP(Raw_data[[#This Row],[Description]],'LU Table'!$A$1:$B$50,2,0),"")</f>
        <v>RTC</v>
      </c>
      <c r="AB3760" s="44" t="str">
        <f>TRIM(MID(Raw_data[[#This Row],[Location]],LEN("Positive Recovery- ")+1,LEN(Raw_data[[#This Row],[Location]])))</f>
        <v>Dallas Ft Worth</v>
      </c>
      <c r="AC3760" s="45">
        <f t="shared" si="59"/>
        <v>45323</v>
      </c>
      <c r="AD3760" s="44" t="str">
        <f>VLOOKUP(Raw_data[[#This Row],[Locations]]&amp;Raw_data[[#This Row],[Looker2]],Category!A:E,5,0)</f>
        <v>Company Owned</v>
      </c>
      <c r="AE3760" s="44" t="str">
        <f>Raw_data[[#This Row],[Locations]]&amp;Raw_data[[#This Row],[Looker2]]</f>
        <v>Dallas Ft WorthRTC</v>
      </c>
    </row>
    <row r="3761" spans="1:31">
      <c r="A3761" s="15">
        <v>45326</v>
      </c>
      <c r="B3761" s="15">
        <v>45325</v>
      </c>
      <c r="C3761" t="s">
        <v>9</v>
      </c>
      <c r="D3761">
        <v>210589</v>
      </c>
      <c r="E3761" t="s">
        <v>695</v>
      </c>
      <c r="F3761" t="s">
        <v>1120</v>
      </c>
      <c r="G3761" t="s">
        <v>696</v>
      </c>
      <c r="H3761" t="s">
        <v>151</v>
      </c>
      <c r="I3761" t="s">
        <v>232</v>
      </c>
      <c r="J3761" t="s">
        <v>87</v>
      </c>
      <c r="K3761" t="s">
        <v>57</v>
      </c>
      <c r="L3761" t="s">
        <v>130</v>
      </c>
      <c r="M3761">
        <v>1</v>
      </c>
      <c r="N3761" s="47">
        <v>470</v>
      </c>
      <c r="O3761" s="47">
        <v>0</v>
      </c>
      <c r="P3761" s="47">
        <v>0</v>
      </c>
      <c r="Q3761" s="47">
        <v>0</v>
      </c>
      <c r="R3761" s="47">
        <v>0</v>
      </c>
      <c r="S3761" s="47">
        <v>470</v>
      </c>
      <c r="T3761" s="47">
        <v>423</v>
      </c>
      <c r="U3761" s="47">
        <v>423</v>
      </c>
      <c r="V3761" t="s">
        <v>71</v>
      </c>
      <c r="W3761" t="s">
        <v>72</v>
      </c>
      <c r="X3761"/>
      <c r="Y3761" t="s">
        <v>240</v>
      </c>
      <c r="Z3761" s="43" t="str">
        <f>Raw_data[[#This Row],[Month]]&amp;Raw_data[[#This Row],[Locations]]&amp;Raw_data[[#This Row],[Looker2]]</f>
        <v>45323Hill CountryRTC</v>
      </c>
      <c r="AA3761" s="44" t="str">
        <f>IFERROR(VLOOKUP(Raw_data[[#This Row],[Description]],'LU Table'!$A$1:$B$50,2,0),"")</f>
        <v>RTC</v>
      </c>
      <c r="AB3761" s="44" t="str">
        <f>TRIM(MID(Raw_data[[#This Row],[Location]],LEN("Positive Recovery- ")+1,LEN(Raw_data[[#This Row],[Location]])))</f>
        <v>Hill Country</v>
      </c>
      <c r="AC3761" s="45">
        <f t="shared" si="59"/>
        <v>45323</v>
      </c>
      <c r="AD3761" s="44" t="str">
        <f>VLOOKUP(Raw_data[[#This Row],[Locations]]&amp;Raw_data[[#This Row],[Looker2]],Category!A:E,5,0)</f>
        <v>Company Owned</v>
      </c>
      <c r="AE3761" s="44" t="str">
        <f>Raw_data[[#This Row],[Locations]]&amp;Raw_data[[#This Row],[Looker2]]</f>
        <v>Hill CountryRTC</v>
      </c>
    </row>
    <row r="3762" spans="1:31">
      <c r="A3762" s="15">
        <v>45326</v>
      </c>
      <c r="B3762" s="15">
        <v>45325</v>
      </c>
      <c r="C3762" t="s">
        <v>9</v>
      </c>
      <c r="D3762">
        <v>210590</v>
      </c>
      <c r="E3762" t="s">
        <v>1006</v>
      </c>
      <c r="F3762" t="s">
        <v>362</v>
      </c>
      <c r="G3762" t="s">
        <v>728</v>
      </c>
      <c r="H3762" t="s">
        <v>151</v>
      </c>
      <c r="I3762" t="s">
        <v>232</v>
      </c>
      <c r="J3762" t="s">
        <v>87</v>
      </c>
      <c r="K3762" t="s">
        <v>57</v>
      </c>
      <c r="L3762" t="s">
        <v>131</v>
      </c>
      <c r="M3762">
        <v>1</v>
      </c>
      <c r="N3762" s="47">
        <v>470</v>
      </c>
      <c r="O3762" s="47">
        <v>0</v>
      </c>
      <c r="P3762" s="47">
        <v>0</v>
      </c>
      <c r="Q3762" s="47">
        <v>0</v>
      </c>
      <c r="R3762" s="47">
        <v>0</v>
      </c>
      <c r="S3762" s="47">
        <v>470</v>
      </c>
      <c r="T3762" s="47">
        <v>423</v>
      </c>
      <c r="U3762" s="47">
        <v>423</v>
      </c>
      <c r="V3762" t="s">
        <v>71</v>
      </c>
      <c r="W3762" t="s">
        <v>72</v>
      </c>
      <c r="X3762"/>
      <c r="Y3762" t="s">
        <v>240</v>
      </c>
      <c r="Z3762" s="43" t="str">
        <f>Raw_data[[#This Row],[Month]]&amp;Raw_data[[#This Row],[Locations]]&amp;Raw_data[[#This Row],[Looker2]]</f>
        <v>45323Hill CountryRTC</v>
      </c>
      <c r="AA3762" s="44" t="str">
        <f>IFERROR(VLOOKUP(Raw_data[[#This Row],[Description]],'LU Table'!$A$1:$B$50,2,0),"")</f>
        <v>RTC</v>
      </c>
      <c r="AB3762" s="44" t="str">
        <f>TRIM(MID(Raw_data[[#This Row],[Location]],LEN("Positive Recovery- ")+1,LEN(Raw_data[[#This Row],[Location]])))</f>
        <v>Hill Country</v>
      </c>
      <c r="AC3762" s="45">
        <f t="shared" si="59"/>
        <v>45323</v>
      </c>
      <c r="AD3762" s="44" t="str">
        <f>VLOOKUP(Raw_data[[#This Row],[Locations]]&amp;Raw_data[[#This Row],[Looker2]],Category!A:E,5,0)</f>
        <v>Company Owned</v>
      </c>
      <c r="AE3762" s="44" t="str">
        <f>Raw_data[[#This Row],[Locations]]&amp;Raw_data[[#This Row],[Looker2]]</f>
        <v>Hill CountryRTC</v>
      </c>
    </row>
    <row r="3763" spans="1:31">
      <c r="A3763" s="15">
        <v>45326</v>
      </c>
      <c r="B3763" s="15">
        <v>45325</v>
      </c>
      <c r="C3763" t="s">
        <v>9</v>
      </c>
      <c r="D3763">
        <v>210591</v>
      </c>
      <c r="E3763" t="s">
        <v>1123</v>
      </c>
      <c r="F3763" t="s">
        <v>1124</v>
      </c>
      <c r="G3763" t="s">
        <v>632</v>
      </c>
      <c r="H3763" t="s">
        <v>151</v>
      </c>
      <c r="I3763" t="s">
        <v>232</v>
      </c>
      <c r="J3763" t="s">
        <v>17</v>
      </c>
      <c r="K3763" t="s">
        <v>16</v>
      </c>
      <c r="L3763" t="s">
        <v>131</v>
      </c>
      <c r="M3763">
        <v>1</v>
      </c>
      <c r="N3763" s="47">
        <v>400</v>
      </c>
      <c r="O3763" s="47">
        <v>0</v>
      </c>
      <c r="P3763" s="47">
        <v>0</v>
      </c>
      <c r="Q3763" s="47">
        <v>0</v>
      </c>
      <c r="R3763" s="47">
        <v>0</v>
      </c>
      <c r="S3763" s="47">
        <v>0</v>
      </c>
      <c r="T3763" s="47">
        <v>400</v>
      </c>
      <c r="U3763" s="47">
        <v>0</v>
      </c>
      <c r="V3763" t="s">
        <v>71</v>
      </c>
      <c r="W3763" t="s">
        <v>72</v>
      </c>
      <c r="X3763"/>
      <c r="Y3763" t="s">
        <v>240</v>
      </c>
      <c r="Z3763" s="43" t="str">
        <f>Raw_data[[#This Row],[Month]]&amp;Raw_data[[#This Row],[Locations]]&amp;Raw_data[[#This Row],[Looker2]]</f>
        <v>45323Garden OaksRTC</v>
      </c>
      <c r="AA3763" s="44" t="str">
        <f>IFERROR(VLOOKUP(Raw_data[[#This Row],[Description]],'LU Table'!$A$1:$B$50,2,0),"")</f>
        <v>RTC</v>
      </c>
      <c r="AB3763" s="44" t="str">
        <f>TRIM(MID(Raw_data[[#This Row],[Location]],LEN("Positive Recovery- ")+1,LEN(Raw_data[[#This Row],[Location]])))</f>
        <v>Garden Oaks</v>
      </c>
      <c r="AC3763" s="45">
        <f t="shared" si="59"/>
        <v>45323</v>
      </c>
      <c r="AD3763" s="44" t="str">
        <f>VLOOKUP(Raw_data[[#This Row],[Locations]]&amp;Raw_data[[#This Row],[Looker2]],Category!A:E,5,0)</f>
        <v>Company Owned</v>
      </c>
      <c r="AE3763" s="44" t="str">
        <f>Raw_data[[#This Row],[Locations]]&amp;Raw_data[[#This Row],[Looker2]]</f>
        <v>Garden OaksRTC</v>
      </c>
    </row>
    <row r="3764" spans="1:31">
      <c r="A3764" s="15">
        <v>45326</v>
      </c>
      <c r="B3764" s="15">
        <v>45325</v>
      </c>
      <c r="C3764" t="s">
        <v>9</v>
      </c>
      <c r="D3764">
        <v>210593</v>
      </c>
      <c r="E3764" t="s">
        <v>759</v>
      </c>
      <c r="F3764" t="s">
        <v>760</v>
      </c>
      <c r="G3764" t="s">
        <v>761</v>
      </c>
      <c r="H3764" t="s">
        <v>164</v>
      </c>
      <c r="I3764" t="s">
        <v>232</v>
      </c>
      <c r="J3764" t="s">
        <v>931</v>
      </c>
      <c r="K3764" t="s">
        <v>107</v>
      </c>
      <c r="L3764" t="s">
        <v>130</v>
      </c>
      <c r="M3764">
        <v>1</v>
      </c>
      <c r="N3764" s="47">
        <v>435</v>
      </c>
      <c r="O3764" s="47">
        <v>0</v>
      </c>
      <c r="P3764" s="47">
        <v>0</v>
      </c>
      <c r="Q3764" s="47">
        <v>0</v>
      </c>
      <c r="R3764" s="47">
        <v>0</v>
      </c>
      <c r="S3764" s="47">
        <v>435</v>
      </c>
      <c r="T3764" s="47">
        <v>391.5</v>
      </c>
      <c r="U3764" s="47">
        <v>391.5</v>
      </c>
      <c r="V3764" t="s">
        <v>71</v>
      </c>
      <c r="W3764" t="s">
        <v>72</v>
      </c>
      <c r="X3764"/>
      <c r="Y3764" t="s">
        <v>240</v>
      </c>
      <c r="Z3764" s="43" t="str">
        <f>Raw_data[[#This Row],[Month]]&amp;Raw_data[[#This Row],[Locations]]&amp;Raw_data[[#This Row],[Looker2]]</f>
        <v>45323Dallas Ft WorthRTC</v>
      </c>
      <c r="AA3764" s="44" t="str">
        <f>IFERROR(VLOOKUP(Raw_data[[#This Row],[Description]],'LU Table'!$A$1:$B$50,2,0),"")</f>
        <v>RTC</v>
      </c>
      <c r="AB3764" s="44" t="str">
        <f>TRIM(MID(Raw_data[[#This Row],[Location]],LEN("Positive Recovery- ")+1,LEN(Raw_data[[#This Row],[Location]])))</f>
        <v>Dallas Ft Worth</v>
      </c>
      <c r="AC3764" s="45">
        <f t="shared" si="59"/>
        <v>45323</v>
      </c>
      <c r="AD3764" s="44" t="str">
        <f>VLOOKUP(Raw_data[[#This Row],[Locations]]&amp;Raw_data[[#This Row],[Looker2]],Category!A:E,5,0)</f>
        <v>Company Owned</v>
      </c>
      <c r="AE3764" s="44" t="str">
        <f>Raw_data[[#This Row],[Locations]]&amp;Raw_data[[#This Row],[Looker2]]</f>
        <v>Dallas Ft WorthRTC</v>
      </c>
    </row>
    <row r="3765" spans="1:31">
      <c r="A3765" s="15">
        <v>45326</v>
      </c>
      <c r="B3765" s="15">
        <v>45325</v>
      </c>
      <c r="C3765" t="s">
        <v>9</v>
      </c>
      <c r="D3765">
        <v>210594</v>
      </c>
      <c r="E3765" t="s">
        <v>1194</v>
      </c>
      <c r="F3765" t="s">
        <v>332</v>
      </c>
      <c r="G3765" t="s">
        <v>1195</v>
      </c>
      <c r="H3765" t="s">
        <v>155</v>
      </c>
      <c r="I3765" t="s">
        <v>232</v>
      </c>
      <c r="J3765" t="s">
        <v>94</v>
      </c>
      <c r="K3765" t="s">
        <v>16</v>
      </c>
      <c r="L3765" t="s">
        <v>130</v>
      </c>
      <c r="M3765">
        <v>1</v>
      </c>
      <c r="N3765" s="47">
        <v>610</v>
      </c>
      <c r="O3765" s="47">
        <v>0</v>
      </c>
      <c r="P3765" s="47">
        <v>0</v>
      </c>
      <c r="Q3765" s="47">
        <v>0</v>
      </c>
      <c r="R3765" s="47">
        <v>0</v>
      </c>
      <c r="S3765" s="47">
        <v>610</v>
      </c>
      <c r="T3765" s="47">
        <v>549</v>
      </c>
      <c r="U3765" s="47">
        <v>549</v>
      </c>
      <c r="V3765" t="s">
        <v>71</v>
      </c>
      <c r="W3765" t="s">
        <v>72</v>
      </c>
      <c r="X3765"/>
      <c r="Y3765" t="s">
        <v>240</v>
      </c>
      <c r="Z3765" s="43" t="str">
        <f>Raw_data[[#This Row],[Month]]&amp;Raw_data[[#This Row],[Locations]]&amp;Raw_data[[#This Row],[Looker2]]</f>
        <v>45323Garden OaksDetox</v>
      </c>
      <c r="AA3765" s="44" t="str">
        <f>IFERROR(VLOOKUP(Raw_data[[#This Row],[Description]],'LU Table'!$A$1:$B$50,2,0),"")</f>
        <v>Detox</v>
      </c>
      <c r="AB3765" s="44" t="str">
        <f>TRIM(MID(Raw_data[[#This Row],[Location]],LEN("Positive Recovery- ")+1,LEN(Raw_data[[#This Row],[Location]])))</f>
        <v>Garden Oaks</v>
      </c>
      <c r="AC3765" s="45">
        <f t="shared" si="59"/>
        <v>45323</v>
      </c>
      <c r="AD3765" s="44" t="str">
        <f>VLOOKUP(Raw_data[[#This Row],[Locations]]&amp;Raw_data[[#This Row],[Looker2]],Category!A:E,5,0)</f>
        <v>Company Owned</v>
      </c>
      <c r="AE3765" s="44" t="str">
        <f>Raw_data[[#This Row],[Locations]]&amp;Raw_data[[#This Row],[Looker2]]</f>
        <v>Garden OaksDetox</v>
      </c>
    </row>
    <row r="3766" spans="1:31">
      <c r="A3766" s="15">
        <v>45326</v>
      </c>
      <c r="B3766" s="15">
        <v>45325</v>
      </c>
      <c r="C3766" t="s">
        <v>9</v>
      </c>
      <c r="D3766">
        <v>210595</v>
      </c>
      <c r="E3766" t="s">
        <v>1263</v>
      </c>
      <c r="F3766" t="s">
        <v>405</v>
      </c>
      <c r="G3766" t="s">
        <v>370</v>
      </c>
      <c r="H3766" t="s">
        <v>155</v>
      </c>
      <c r="I3766" t="s">
        <v>232</v>
      </c>
      <c r="J3766" t="s">
        <v>88</v>
      </c>
      <c r="K3766" t="s">
        <v>16</v>
      </c>
      <c r="L3766" t="s">
        <v>130</v>
      </c>
      <c r="M3766">
        <v>1</v>
      </c>
      <c r="N3766" s="47">
        <v>700</v>
      </c>
      <c r="O3766" s="47">
        <v>0</v>
      </c>
      <c r="P3766" s="47">
        <v>0</v>
      </c>
      <c r="Q3766" s="47">
        <v>0</v>
      </c>
      <c r="R3766" s="47">
        <v>0</v>
      </c>
      <c r="S3766" s="47">
        <v>700</v>
      </c>
      <c r="T3766" s="47">
        <v>630</v>
      </c>
      <c r="U3766" s="47">
        <v>630</v>
      </c>
      <c r="V3766" t="s">
        <v>71</v>
      </c>
      <c r="W3766" t="s">
        <v>72</v>
      </c>
      <c r="X3766"/>
      <c r="Y3766" t="s">
        <v>240</v>
      </c>
      <c r="Z3766" s="43" t="str">
        <f>Raw_data[[#This Row],[Month]]&amp;Raw_data[[#This Row],[Locations]]&amp;Raw_data[[#This Row],[Looker2]]</f>
        <v>45323Garden OaksDetox</v>
      </c>
      <c r="AA3766" s="44" t="str">
        <f>IFERROR(VLOOKUP(Raw_data[[#This Row],[Description]],'LU Table'!$A$1:$B$50,2,0),"")</f>
        <v>Detox</v>
      </c>
      <c r="AB3766" s="44" t="str">
        <f>TRIM(MID(Raw_data[[#This Row],[Location]],LEN("Positive Recovery- ")+1,LEN(Raw_data[[#This Row],[Location]])))</f>
        <v>Garden Oaks</v>
      </c>
      <c r="AC3766" s="45">
        <f t="shared" si="59"/>
        <v>45323</v>
      </c>
      <c r="AD3766" s="44" t="str">
        <f>VLOOKUP(Raw_data[[#This Row],[Locations]]&amp;Raw_data[[#This Row],[Looker2]],Category!A:E,5,0)</f>
        <v>Company Owned</v>
      </c>
      <c r="AE3766" s="44" t="str">
        <f>Raw_data[[#This Row],[Locations]]&amp;Raw_data[[#This Row],[Looker2]]</f>
        <v>Garden OaksDetox</v>
      </c>
    </row>
    <row r="3767" spans="1:31">
      <c r="A3767" s="15">
        <v>45326</v>
      </c>
      <c r="B3767" s="15">
        <v>45325</v>
      </c>
      <c r="C3767" t="s">
        <v>9</v>
      </c>
      <c r="D3767">
        <v>210596</v>
      </c>
      <c r="E3767" t="s">
        <v>1264</v>
      </c>
      <c r="F3767" t="s">
        <v>1265</v>
      </c>
      <c r="G3767" t="s">
        <v>1266</v>
      </c>
      <c r="H3767" t="s">
        <v>155</v>
      </c>
      <c r="I3767" t="s">
        <v>232</v>
      </c>
      <c r="J3767" t="s">
        <v>1045</v>
      </c>
      <c r="K3767" t="s">
        <v>107</v>
      </c>
      <c r="L3767" t="s">
        <v>130</v>
      </c>
      <c r="M3767">
        <v>1</v>
      </c>
      <c r="N3767" s="47">
        <v>775</v>
      </c>
      <c r="O3767" s="47">
        <v>0</v>
      </c>
      <c r="P3767" s="47">
        <v>0</v>
      </c>
      <c r="Q3767" s="47">
        <v>0</v>
      </c>
      <c r="R3767" s="47">
        <v>0</v>
      </c>
      <c r="S3767" s="47">
        <v>775</v>
      </c>
      <c r="T3767" s="47">
        <v>697.5</v>
      </c>
      <c r="U3767" s="47">
        <v>697.5</v>
      </c>
      <c r="V3767" t="s">
        <v>71</v>
      </c>
      <c r="W3767" t="s">
        <v>72</v>
      </c>
      <c r="X3767"/>
      <c r="Y3767" t="s">
        <v>240</v>
      </c>
      <c r="Z3767" s="43" t="str">
        <f>Raw_data[[#This Row],[Month]]&amp;Raw_data[[#This Row],[Locations]]&amp;Raw_data[[#This Row],[Looker2]]</f>
        <v>45323Dallas Ft WorthDetox</v>
      </c>
      <c r="AA3767" s="44" t="str">
        <f>IFERROR(VLOOKUP(Raw_data[[#This Row],[Description]],'LU Table'!$A$1:$B$50,2,0),"")</f>
        <v>Detox</v>
      </c>
      <c r="AB3767" s="44" t="str">
        <f>TRIM(MID(Raw_data[[#This Row],[Location]],LEN("Positive Recovery- ")+1,LEN(Raw_data[[#This Row],[Location]])))</f>
        <v>Dallas Ft Worth</v>
      </c>
      <c r="AC3767" s="45">
        <f t="shared" si="59"/>
        <v>45323</v>
      </c>
      <c r="AD3767" s="44" t="str">
        <f>VLOOKUP(Raw_data[[#This Row],[Locations]]&amp;Raw_data[[#This Row],[Looker2]],Category!A:E,5,0)</f>
        <v>Company Owned</v>
      </c>
      <c r="AE3767" s="44" t="str">
        <f>Raw_data[[#This Row],[Locations]]&amp;Raw_data[[#This Row],[Looker2]]</f>
        <v>Dallas Ft WorthDetox</v>
      </c>
    </row>
    <row r="3768" spans="1:31">
      <c r="A3768" s="15">
        <v>45326</v>
      </c>
      <c r="B3768" s="15">
        <v>45325</v>
      </c>
      <c r="C3768" t="s">
        <v>9</v>
      </c>
      <c r="D3768">
        <v>210597</v>
      </c>
      <c r="E3768" t="s">
        <v>193</v>
      </c>
      <c r="F3768" t="s">
        <v>502</v>
      </c>
      <c r="G3768" t="s">
        <v>503</v>
      </c>
      <c r="H3768" t="s">
        <v>151</v>
      </c>
      <c r="I3768" t="s">
        <v>232</v>
      </c>
      <c r="J3768" t="s">
        <v>89</v>
      </c>
      <c r="K3768" t="s">
        <v>16</v>
      </c>
      <c r="L3768" t="s">
        <v>131</v>
      </c>
      <c r="M3768">
        <v>1</v>
      </c>
      <c r="N3768" s="47">
        <v>425</v>
      </c>
      <c r="O3768" s="47">
        <v>0</v>
      </c>
      <c r="P3768" s="47">
        <v>0</v>
      </c>
      <c r="Q3768" s="47">
        <v>0</v>
      </c>
      <c r="R3768" s="47">
        <v>0</v>
      </c>
      <c r="S3768" s="47">
        <v>425</v>
      </c>
      <c r="T3768" s="47">
        <v>382.5</v>
      </c>
      <c r="U3768" s="47">
        <v>382.5</v>
      </c>
      <c r="V3768" t="s">
        <v>71</v>
      </c>
      <c r="W3768" t="s">
        <v>72</v>
      </c>
      <c r="X3768"/>
      <c r="Y3768" t="s">
        <v>240</v>
      </c>
      <c r="Z3768" s="43" t="str">
        <f>Raw_data[[#This Row],[Month]]&amp;Raw_data[[#This Row],[Locations]]&amp;Raw_data[[#This Row],[Looker2]]</f>
        <v>45323Garden OaksRTC</v>
      </c>
      <c r="AA3768" s="44" t="str">
        <f>IFERROR(VLOOKUP(Raw_data[[#This Row],[Description]],'LU Table'!$A$1:$B$50,2,0),"")</f>
        <v>RTC</v>
      </c>
      <c r="AB3768" s="44" t="str">
        <f>TRIM(MID(Raw_data[[#This Row],[Location]],LEN("Positive Recovery- ")+1,LEN(Raw_data[[#This Row],[Location]])))</f>
        <v>Garden Oaks</v>
      </c>
      <c r="AC3768" s="45">
        <f t="shared" si="59"/>
        <v>45323</v>
      </c>
      <c r="AD3768" s="44" t="str">
        <f>VLOOKUP(Raw_data[[#This Row],[Locations]]&amp;Raw_data[[#This Row],[Looker2]],Category!A:E,5,0)</f>
        <v>Company Owned</v>
      </c>
      <c r="AE3768" s="44" t="str">
        <f>Raw_data[[#This Row],[Locations]]&amp;Raw_data[[#This Row],[Looker2]]</f>
        <v>Garden OaksRTC</v>
      </c>
    </row>
    <row r="3769" spans="1:31">
      <c r="A3769" s="15">
        <v>45326</v>
      </c>
      <c r="B3769" s="15">
        <v>45325</v>
      </c>
      <c r="C3769" t="s">
        <v>9</v>
      </c>
      <c r="D3769">
        <v>210598</v>
      </c>
      <c r="E3769" t="s">
        <v>1267</v>
      </c>
      <c r="F3769" t="s">
        <v>1268</v>
      </c>
      <c r="G3769" t="s">
        <v>1269</v>
      </c>
      <c r="H3769" t="s">
        <v>155</v>
      </c>
      <c r="I3769" t="s">
        <v>232</v>
      </c>
      <c r="J3769" t="s">
        <v>87</v>
      </c>
      <c r="K3769" t="s">
        <v>57</v>
      </c>
      <c r="L3769" t="s">
        <v>130</v>
      </c>
      <c r="M3769">
        <v>1</v>
      </c>
      <c r="N3769" s="47">
        <v>775</v>
      </c>
      <c r="O3769" s="47">
        <v>0</v>
      </c>
      <c r="P3769" s="47">
        <v>0</v>
      </c>
      <c r="Q3769" s="47">
        <v>0</v>
      </c>
      <c r="R3769" s="47">
        <v>0</v>
      </c>
      <c r="S3769" s="47">
        <v>775</v>
      </c>
      <c r="T3769" s="47">
        <v>697.5</v>
      </c>
      <c r="U3769" s="47">
        <v>697.5</v>
      </c>
      <c r="V3769" t="s">
        <v>71</v>
      </c>
      <c r="W3769" t="s">
        <v>72</v>
      </c>
      <c r="X3769"/>
      <c r="Y3769" t="s">
        <v>240</v>
      </c>
      <c r="Z3769" s="43" t="str">
        <f>Raw_data[[#This Row],[Month]]&amp;Raw_data[[#This Row],[Locations]]&amp;Raw_data[[#This Row],[Looker2]]</f>
        <v>45323Hill CountryDetox</v>
      </c>
      <c r="AA3769" s="44" t="str">
        <f>IFERROR(VLOOKUP(Raw_data[[#This Row],[Description]],'LU Table'!$A$1:$B$50,2,0),"")</f>
        <v>Detox</v>
      </c>
      <c r="AB3769" s="44" t="str">
        <f>TRIM(MID(Raw_data[[#This Row],[Location]],LEN("Positive Recovery- ")+1,LEN(Raw_data[[#This Row],[Location]])))</f>
        <v>Hill Country</v>
      </c>
      <c r="AC3769" s="45">
        <f t="shared" si="59"/>
        <v>45323</v>
      </c>
      <c r="AD3769" s="44" t="str">
        <f>VLOOKUP(Raw_data[[#This Row],[Locations]]&amp;Raw_data[[#This Row],[Looker2]],Category!A:E,5,0)</f>
        <v>Company Owned</v>
      </c>
      <c r="AE3769" s="44" t="str">
        <f>Raw_data[[#This Row],[Locations]]&amp;Raw_data[[#This Row],[Looker2]]</f>
        <v>Hill CountryDetox</v>
      </c>
    </row>
    <row r="3770" spans="1:31">
      <c r="A3770" s="15">
        <v>45326</v>
      </c>
      <c r="B3770" s="15">
        <v>45325</v>
      </c>
      <c r="C3770" t="s">
        <v>9</v>
      </c>
      <c r="D3770">
        <v>210599</v>
      </c>
      <c r="E3770" t="s">
        <v>1270</v>
      </c>
      <c r="F3770" t="s">
        <v>277</v>
      </c>
      <c r="G3770" t="s">
        <v>1271</v>
      </c>
      <c r="H3770" t="s">
        <v>155</v>
      </c>
      <c r="I3770" t="s">
        <v>232</v>
      </c>
      <c r="J3770" t="s">
        <v>87</v>
      </c>
      <c r="K3770" t="s">
        <v>16</v>
      </c>
      <c r="L3770" t="s">
        <v>130</v>
      </c>
      <c r="M3770">
        <v>1</v>
      </c>
      <c r="N3770" s="47">
        <v>775</v>
      </c>
      <c r="O3770" s="47">
        <v>0</v>
      </c>
      <c r="P3770" s="47">
        <v>0</v>
      </c>
      <c r="Q3770" s="47">
        <v>0</v>
      </c>
      <c r="R3770" s="47">
        <v>0</v>
      </c>
      <c r="S3770" s="47">
        <v>775</v>
      </c>
      <c r="T3770" s="47">
        <v>697.5</v>
      </c>
      <c r="U3770" s="47">
        <v>697.5</v>
      </c>
      <c r="V3770" t="s">
        <v>71</v>
      </c>
      <c r="W3770" t="s">
        <v>72</v>
      </c>
      <c r="X3770"/>
      <c r="Y3770" t="s">
        <v>240</v>
      </c>
      <c r="Z3770" s="43" t="str">
        <f>Raw_data[[#This Row],[Month]]&amp;Raw_data[[#This Row],[Locations]]&amp;Raw_data[[#This Row],[Looker2]]</f>
        <v>45323Garden OaksDetox</v>
      </c>
      <c r="AA3770" s="44" t="str">
        <f>IFERROR(VLOOKUP(Raw_data[[#This Row],[Description]],'LU Table'!$A$1:$B$50,2,0),"")</f>
        <v>Detox</v>
      </c>
      <c r="AB3770" s="44" t="str">
        <f>TRIM(MID(Raw_data[[#This Row],[Location]],LEN("Positive Recovery- ")+1,LEN(Raw_data[[#This Row],[Location]])))</f>
        <v>Garden Oaks</v>
      </c>
      <c r="AC3770" s="45">
        <f t="shared" si="59"/>
        <v>45323</v>
      </c>
      <c r="AD3770" s="44" t="str">
        <f>VLOOKUP(Raw_data[[#This Row],[Locations]]&amp;Raw_data[[#This Row],[Looker2]],Category!A:E,5,0)</f>
        <v>Company Owned</v>
      </c>
      <c r="AE3770" s="44" t="str">
        <f>Raw_data[[#This Row],[Locations]]&amp;Raw_data[[#This Row],[Looker2]]</f>
        <v>Garden OaksDetox</v>
      </c>
    </row>
    <row r="3771" spans="1:31">
      <c r="A3771" s="15">
        <v>45327</v>
      </c>
      <c r="B3771" s="15">
        <v>45320</v>
      </c>
      <c r="C3771" t="s">
        <v>9</v>
      </c>
      <c r="D3771">
        <v>210823</v>
      </c>
      <c r="E3771" t="s">
        <v>1169</v>
      </c>
      <c r="F3771" t="s">
        <v>405</v>
      </c>
      <c r="G3771" t="s">
        <v>512</v>
      </c>
      <c r="H3771" t="s">
        <v>157</v>
      </c>
      <c r="I3771" t="s">
        <v>232</v>
      </c>
      <c r="J3771" t="s">
        <v>88</v>
      </c>
      <c r="K3771" t="s">
        <v>18</v>
      </c>
      <c r="L3771" t="s">
        <v>129</v>
      </c>
      <c r="M3771">
        <v>1</v>
      </c>
      <c r="N3771" s="47">
        <v>400</v>
      </c>
      <c r="O3771" s="47">
        <v>0</v>
      </c>
      <c r="P3771" s="47">
        <v>0</v>
      </c>
      <c r="Q3771" s="47">
        <v>0</v>
      </c>
      <c r="R3771" s="47">
        <v>0</v>
      </c>
      <c r="S3771" s="47">
        <v>400</v>
      </c>
      <c r="T3771" s="47">
        <v>360</v>
      </c>
      <c r="U3771" s="47">
        <v>360</v>
      </c>
      <c r="V3771" t="s">
        <v>71</v>
      </c>
      <c r="W3771" t="s">
        <v>72</v>
      </c>
      <c r="X3771"/>
      <c r="Y3771" t="s">
        <v>240</v>
      </c>
      <c r="Z3771" s="43" t="str">
        <f>Raw_data[[#This Row],[Month]]&amp;Raw_data[[#This Row],[Locations]]&amp;Raw_data[[#This Row],[Looker2]]</f>
        <v>45292San AntonioPHP</v>
      </c>
      <c r="AA3771" s="44" t="str">
        <f>IFERROR(VLOOKUP(Raw_data[[#This Row],[Description]],'LU Table'!$A$1:$B$50,2,0),"")</f>
        <v>PHP</v>
      </c>
      <c r="AB3771" s="44" t="str">
        <f>TRIM(MID(Raw_data[[#This Row],[Location]],LEN("Positive Recovery- ")+1,LEN(Raw_data[[#This Row],[Location]])))</f>
        <v>San Antonio</v>
      </c>
      <c r="AC3771" s="45">
        <f t="shared" si="59"/>
        <v>45292</v>
      </c>
      <c r="AD3771" s="44" t="str">
        <f>VLOOKUP(Raw_data[[#This Row],[Locations]]&amp;Raw_data[[#This Row],[Looker2]],Category!A:E,5,0)</f>
        <v>Affiliate</v>
      </c>
      <c r="AE3771" s="44" t="str">
        <f>Raw_data[[#This Row],[Locations]]&amp;Raw_data[[#This Row],[Looker2]]</f>
        <v>San AntonioPHP</v>
      </c>
    </row>
    <row r="3772" spans="1:31">
      <c r="A3772" s="15">
        <v>45327</v>
      </c>
      <c r="B3772" s="15">
        <v>45320</v>
      </c>
      <c r="C3772" t="s">
        <v>9</v>
      </c>
      <c r="D3772">
        <v>210824</v>
      </c>
      <c r="E3772" t="s">
        <v>694</v>
      </c>
      <c r="F3772" t="s">
        <v>361</v>
      </c>
      <c r="G3772" t="s">
        <v>381</v>
      </c>
      <c r="H3772" t="s">
        <v>158</v>
      </c>
      <c r="I3772" t="s">
        <v>232</v>
      </c>
      <c r="J3772" t="s">
        <v>87</v>
      </c>
      <c r="K3772" t="s">
        <v>18</v>
      </c>
      <c r="L3772" t="s">
        <v>128</v>
      </c>
      <c r="M3772">
        <v>1</v>
      </c>
      <c r="N3772" s="47">
        <v>275</v>
      </c>
      <c r="O3772" s="47">
        <v>0</v>
      </c>
      <c r="P3772" s="47">
        <v>0</v>
      </c>
      <c r="Q3772" s="47">
        <v>0</v>
      </c>
      <c r="R3772" s="47">
        <v>0</v>
      </c>
      <c r="S3772" s="47">
        <v>275</v>
      </c>
      <c r="T3772" s="47">
        <v>247.5</v>
      </c>
      <c r="U3772" s="47">
        <v>247.5</v>
      </c>
      <c r="V3772" t="s">
        <v>71</v>
      </c>
      <c r="W3772" t="s">
        <v>72</v>
      </c>
      <c r="X3772"/>
      <c r="Y3772" t="s">
        <v>240</v>
      </c>
      <c r="Z3772" s="43" t="str">
        <f>Raw_data[[#This Row],[Month]]&amp;Raw_data[[#This Row],[Locations]]&amp;Raw_data[[#This Row],[Looker2]]</f>
        <v>45292San AntonioIOP</v>
      </c>
      <c r="AA3772" s="44" t="str">
        <f>IFERROR(VLOOKUP(Raw_data[[#This Row],[Description]],'LU Table'!$A$1:$B$50,2,0),"")</f>
        <v>IOP</v>
      </c>
      <c r="AB3772" s="44" t="str">
        <f>TRIM(MID(Raw_data[[#This Row],[Location]],LEN("Positive Recovery- ")+1,LEN(Raw_data[[#This Row],[Location]])))</f>
        <v>San Antonio</v>
      </c>
      <c r="AC3772" s="45">
        <f t="shared" si="59"/>
        <v>45292</v>
      </c>
      <c r="AD3772" s="44" t="str">
        <f>VLOOKUP(Raw_data[[#This Row],[Locations]]&amp;Raw_data[[#This Row],[Looker2]],Category!A:E,5,0)</f>
        <v>Affiliate</v>
      </c>
      <c r="AE3772" s="44" t="str">
        <f>Raw_data[[#This Row],[Locations]]&amp;Raw_data[[#This Row],[Looker2]]</f>
        <v>San AntonioIOP</v>
      </c>
    </row>
    <row r="3773" spans="1:31">
      <c r="A3773" s="15">
        <v>45327</v>
      </c>
      <c r="B3773" s="15">
        <v>45320</v>
      </c>
      <c r="C3773" t="s">
        <v>9</v>
      </c>
      <c r="D3773">
        <v>210825</v>
      </c>
      <c r="E3773" t="s">
        <v>1170</v>
      </c>
      <c r="F3773" t="s">
        <v>1171</v>
      </c>
      <c r="G3773" t="s">
        <v>1172</v>
      </c>
      <c r="H3773" t="s">
        <v>158</v>
      </c>
      <c r="I3773" t="s">
        <v>232</v>
      </c>
      <c r="J3773" t="s">
        <v>88</v>
      </c>
      <c r="K3773" t="s">
        <v>18</v>
      </c>
      <c r="L3773" t="s">
        <v>128</v>
      </c>
      <c r="M3773">
        <v>1</v>
      </c>
      <c r="N3773" s="47">
        <v>250</v>
      </c>
      <c r="O3773" s="47">
        <v>0</v>
      </c>
      <c r="P3773" s="47">
        <v>0</v>
      </c>
      <c r="Q3773" s="47">
        <v>0</v>
      </c>
      <c r="R3773" s="47">
        <v>0</v>
      </c>
      <c r="S3773" s="47">
        <v>250</v>
      </c>
      <c r="T3773" s="47">
        <v>225</v>
      </c>
      <c r="U3773" s="47">
        <v>225</v>
      </c>
      <c r="V3773" t="s">
        <v>71</v>
      </c>
      <c r="W3773" t="s">
        <v>72</v>
      </c>
      <c r="X3773"/>
      <c r="Y3773" t="s">
        <v>240</v>
      </c>
      <c r="Z3773" s="43" t="str">
        <f>Raw_data[[#This Row],[Month]]&amp;Raw_data[[#This Row],[Locations]]&amp;Raw_data[[#This Row],[Looker2]]</f>
        <v>45292San AntonioIOP</v>
      </c>
      <c r="AA3773" s="44" t="str">
        <f>IFERROR(VLOOKUP(Raw_data[[#This Row],[Description]],'LU Table'!$A$1:$B$50,2,0),"")</f>
        <v>IOP</v>
      </c>
      <c r="AB3773" s="44" t="str">
        <f>TRIM(MID(Raw_data[[#This Row],[Location]],LEN("Positive Recovery- ")+1,LEN(Raw_data[[#This Row],[Location]])))</f>
        <v>San Antonio</v>
      </c>
      <c r="AC3773" s="45">
        <f t="shared" si="59"/>
        <v>45292</v>
      </c>
      <c r="AD3773" s="44" t="str">
        <f>VLOOKUP(Raw_data[[#This Row],[Locations]]&amp;Raw_data[[#This Row],[Looker2]],Category!A:E,5,0)</f>
        <v>Affiliate</v>
      </c>
      <c r="AE3773" s="44" t="str">
        <f>Raw_data[[#This Row],[Locations]]&amp;Raw_data[[#This Row],[Looker2]]</f>
        <v>San AntonioIOP</v>
      </c>
    </row>
    <row r="3774" spans="1:31">
      <c r="A3774" s="15">
        <v>45327</v>
      </c>
      <c r="B3774" s="15">
        <v>45320</v>
      </c>
      <c r="C3774" t="s">
        <v>9</v>
      </c>
      <c r="D3774">
        <v>210826</v>
      </c>
      <c r="E3774" t="s">
        <v>951</v>
      </c>
      <c r="F3774" t="s">
        <v>479</v>
      </c>
      <c r="G3774" t="s">
        <v>952</v>
      </c>
      <c r="H3774" t="s">
        <v>160</v>
      </c>
      <c r="I3774" t="s">
        <v>232</v>
      </c>
      <c r="J3774" t="s">
        <v>961</v>
      </c>
      <c r="K3774" t="s">
        <v>18</v>
      </c>
      <c r="L3774" t="s">
        <v>128</v>
      </c>
      <c r="M3774">
        <v>1</v>
      </c>
      <c r="N3774" s="47">
        <v>220</v>
      </c>
      <c r="O3774" s="47">
        <v>0</v>
      </c>
      <c r="P3774" s="47">
        <v>0</v>
      </c>
      <c r="Q3774" s="47">
        <v>0</v>
      </c>
      <c r="R3774" s="47">
        <v>0</v>
      </c>
      <c r="S3774" s="47">
        <v>220</v>
      </c>
      <c r="T3774" s="47">
        <v>198</v>
      </c>
      <c r="U3774" s="47">
        <v>198</v>
      </c>
      <c r="V3774" t="s">
        <v>71</v>
      </c>
      <c r="W3774" t="s">
        <v>72</v>
      </c>
      <c r="X3774"/>
      <c r="Y3774" t="s">
        <v>240</v>
      </c>
      <c r="Z3774" s="43" t="str">
        <f>Raw_data[[#This Row],[Month]]&amp;Raw_data[[#This Row],[Locations]]&amp;Raw_data[[#This Row],[Looker2]]</f>
        <v>45292San AntonioIOP</v>
      </c>
      <c r="AA3774" s="44" t="str">
        <f>IFERROR(VLOOKUP(Raw_data[[#This Row],[Description]],'LU Table'!$A$1:$B$50,2,0),"")</f>
        <v>IOP</v>
      </c>
      <c r="AB3774" s="44" t="str">
        <f>TRIM(MID(Raw_data[[#This Row],[Location]],LEN("Positive Recovery- ")+1,LEN(Raw_data[[#This Row],[Location]])))</f>
        <v>San Antonio</v>
      </c>
      <c r="AC3774" s="45">
        <f t="shared" si="59"/>
        <v>45292</v>
      </c>
      <c r="AD3774" s="44" t="str">
        <f>VLOOKUP(Raw_data[[#This Row],[Locations]]&amp;Raw_data[[#This Row],[Looker2]],Category!A:E,5,0)</f>
        <v>Affiliate</v>
      </c>
      <c r="AE3774" s="44" t="str">
        <f>Raw_data[[#This Row],[Locations]]&amp;Raw_data[[#This Row],[Looker2]]</f>
        <v>San AntonioIOP</v>
      </c>
    </row>
    <row r="3775" spans="1:31">
      <c r="A3775" s="15">
        <v>45327</v>
      </c>
      <c r="B3775" s="15">
        <v>45320</v>
      </c>
      <c r="C3775" t="s">
        <v>9</v>
      </c>
      <c r="D3775">
        <v>210827</v>
      </c>
      <c r="E3775" t="s">
        <v>1063</v>
      </c>
      <c r="F3775" t="s">
        <v>827</v>
      </c>
      <c r="G3775" t="s">
        <v>996</v>
      </c>
      <c r="H3775" t="s">
        <v>159</v>
      </c>
      <c r="I3775" t="s">
        <v>232</v>
      </c>
      <c r="J3775" t="s">
        <v>17</v>
      </c>
      <c r="K3775" t="s">
        <v>18</v>
      </c>
      <c r="L3775" t="s">
        <v>128</v>
      </c>
      <c r="M3775">
        <v>1</v>
      </c>
      <c r="N3775" s="47">
        <v>225</v>
      </c>
      <c r="O3775" s="47">
        <v>0</v>
      </c>
      <c r="P3775" s="47">
        <v>0</v>
      </c>
      <c r="Q3775" s="47">
        <v>0</v>
      </c>
      <c r="R3775" s="47">
        <v>0</v>
      </c>
      <c r="S3775" s="47">
        <v>225</v>
      </c>
      <c r="T3775" s="47">
        <v>225</v>
      </c>
      <c r="U3775" s="47">
        <v>225</v>
      </c>
      <c r="V3775" t="s">
        <v>71</v>
      </c>
      <c r="W3775" t="s">
        <v>72</v>
      </c>
      <c r="X3775"/>
      <c r="Y3775" t="s">
        <v>240</v>
      </c>
      <c r="Z3775" s="43" t="str">
        <f>Raw_data[[#This Row],[Month]]&amp;Raw_data[[#This Row],[Locations]]&amp;Raw_data[[#This Row],[Looker2]]</f>
        <v>45292San AntonioIOP</v>
      </c>
      <c r="AA3775" s="44" t="str">
        <f>IFERROR(VLOOKUP(Raw_data[[#This Row],[Description]],'LU Table'!$A$1:$B$50,2,0),"")</f>
        <v>IOP</v>
      </c>
      <c r="AB3775" s="44" t="str">
        <f>TRIM(MID(Raw_data[[#This Row],[Location]],LEN("Positive Recovery- ")+1,LEN(Raw_data[[#This Row],[Location]])))</f>
        <v>San Antonio</v>
      </c>
      <c r="AC3775" s="45">
        <f t="shared" si="59"/>
        <v>45292</v>
      </c>
      <c r="AD3775" s="44" t="str">
        <f>VLOOKUP(Raw_data[[#This Row],[Locations]]&amp;Raw_data[[#This Row],[Looker2]],Category!A:E,5,0)</f>
        <v>Affiliate</v>
      </c>
      <c r="AE3775" s="44" t="str">
        <f>Raw_data[[#This Row],[Locations]]&amp;Raw_data[[#This Row],[Looker2]]</f>
        <v>San AntonioIOP</v>
      </c>
    </row>
    <row r="3776" spans="1:31">
      <c r="A3776" s="15">
        <v>45327</v>
      </c>
      <c r="B3776" s="15">
        <v>45320</v>
      </c>
      <c r="C3776" t="s">
        <v>9</v>
      </c>
      <c r="D3776">
        <v>210828</v>
      </c>
      <c r="E3776" t="s">
        <v>818</v>
      </c>
      <c r="F3776" t="s">
        <v>819</v>
      </c>
      <c r="G3776" t="s">
        <v>432</v>
      </c>
      <c r="H3776" t="s">
        <v>158</v>
      </c>
      <c r="I3776" t="s">
        <v>232</v>
      </c>
      <c r="J3776" t="s">
        <v>97</v>
      </c>
      <c r="K3776" t="s">
        <v>18</v>
      </c>
      <c r="L3776" t="s">
        <v>128</v>
      </c>
      <c r="M3776">
        <v>1</v>
      </c>
      <c r="N3776" s="47">
        <v>225</v>
      </c>
      <c r="O3776" s="47">
        <v>0</v>
      </c>
      <c r="P3776" s="47">
        <v>0</v>
      </c>
      <c r="Q3776" s="47">
        <v>0</v>
      </c>
      <c r="R3776" s="47">
        <v>0</v>
      </c>
      <c r="S3776" s="47">
        <v>225</v>
      </c>
      <c r="T3776" s="47">
        <v>202.5</v>
      </c>
      <c r="U3776" s="47">
        <v>202.5</v>
      </c>
      <c r="V3776" t="s">
        <v>71</v>
      </c>
      <c r="W3776" t="s">
        <v>72</v>
      </c>
      <c r="X3776"/>
      <c r="Y3776" t="s">
        <v>240</v>
      </c>
      <c r="Z3776" s="43" t="str">
        <f>Raw_data[[#This Row],[Month]]&amp;Raw_data[[#This Row],[Locations]]&amp;Raw_data[[#This Row],[Looker2]]</f>
        <v>45292San AntonioIOP</v>
      </c>
      <c r="AA3776" s="44" t="str">
        <f>IFERROR(VLOOKUP(Raw_data[[#This Row],[Description]],'LU Table'!$A$1:$B$50,2,0),"")</f>
        <v>IOP</v>
      </c>
      <c r="AB3776" s="44" t="str">
        <f>TRIM(MID(Raw_data[[#This Row],[Location]],LEN("Positive Recovery- ")+1,LEN(Raw_data[[#This Row],[Location]])))</f>
        <v>San Antonio</v>
      </c>
      <c r="AC3776" s="45">
        <f t="shared" si="59"/>
        <v>45292</v>
      </c>
      <c r="AD3776" s="44" t="str">
        <f>VLOOKUP(Raw_data[[#This Row],[Locations]]&amp;Raw_data[[#This Row],[Looker2]],Category!A:E,5,0)</f>
        <v>Affiliate</v>
      </c>
      <c r="AE3776" s="44" t="str">
        <f>Raw_data[[#This Row],[Locations]]&amp;Raw_data[[#This Row],[Looker2]]</f>
        <v>San AntonioIOP</v>
      </c>
    </row>
    <row r="3777" spans="1:31">
      <c r="A3777" s="15">
        <v>45327</v>
      </c>
      <c r="B3777" s="15">
        <v>45320</v>
      </c>
      <c r="C3777" t="s">
        <v>9</v>
      </c>
      <c r="D3777">
        <v>210829</v>
      </c>
      <c r="E3777" t="s">
        <v>1242</v>
      </c>
      <c r="F3777" t="s">
        <v>257</v>
      </c>
      <c r="G3777" t="s">
        <v>1243</v>
      </c>
      <c r="H3777" t="s">
        <v>160</v>
      </c>
      <c r="I3777" t="s">
        <v>232</v>
      </c>
      <c r="J3777" t="s">
        <v>90</v>
      </c>
      <c r="K3777" t="s">
        <v>18</v>
      </c>
      <c r="L3777" t="s">
        <v>128</v>
      </c>
      <c r="M3777">
        <v>1</v>
      </c>
      <c r="N3777" s="47">
        <v>220</v>
      </c>
      <c r="O3777" s="47">
        <v>0</v>
      </c>
      <c r="P3777" s="47">
        <v>0</v>
      </c>
      <c r="Q3777" s="47">
        <v>0</v>
      </c>
      <c r="R3777" s="47">
        <v>0</v>
      </c>
      <c r="S3777" s="47">
        <v>220</v>
      </c>
      <c r="T3777" s="47">
        <v>198</v>
      </c>
      <c r="U3777" s="47">
        <v>198</v>
      </c>
      <c r="V3777" t="s">
        <v>71</v>
      </c>
      <c r="W3777" t="s">
        <v>72</v>
      </c>
      <c r="X3777"/>
      <c r="Y3777" t="s">
        <v>240</v>
      </c>
      <c r="Z3777" s="43" t="str">
        <f>Raw_data[[#This Row],[Month]]&amp;Raw_data[[#This Row],[Locations]]&amp;Raw_data[[#This Row],[Looker2]]</f>
        <v>45292San AntonioIOP</v>
      </c>
      <c r="AA3777" s="44" t="str">
        <f>IFERROR(VLOOKUP(Raw_data[[#This Row],[Description]],'LU Table'!$A$1:$B$50,2,0),"")</f>
        <v>IOP</v>
      </c>
      <c r="AB3777" s="44" t="str">
        <f>TRIM(MID(Raw_data[[#This Row],[Location]],LEN("Positive Recovery- ")+1,LEN(Raw_data[[#This Row],[Location]])))</f>
        <v>San Antonio</v>
      </c>
      <c r="AC3777" s="45">
        <f t="shared" si="59"/>
        <v>45292</v>
      </c>
      <c r="AD3777" s="44" t="str">
        <f>VLOOKUP(Raw_data[[#This Row],[Locations]]&amp;Raw_data[[#This Row],[Looker2]],Category!A:E,5,0)</f>
        <v>Affiliate</v>
      </c>
      <c r="AE3777" s="44" t="str">
        <f>Raw_data[[#This Row],[Locations]]&amp;Raw_data[[#This Row],[Looker2]]</f>
        <v>San AntonioIOP</v>
      </c>
    </row>
    <row r="3778" spans="1:31">
      <c r="A3778" s="15">
        <v>45327</v>
      </c>
      <c r="B3778" s="15">
        <v>45320</v>
      </c>
      <c r="C3778" t="s">
        <v>9</v>
      </c>
      <c r="D3778">
        <v>210830</v>
      </c>
      <c r="E3778" t="s">
        <v>1173</v>
      </c>
      <c r="F3778" t="s">
        <v>314</v>
      </c>
      <c r="G3778" t="s">
        <v>444</v>
      </c>
      <c r="H3778" t="s">
        <v>158</v>
      </c>
      <c r="I3778" t="s">
        <v>232</v>
      </c>
      <c r="J3778" t="s">
        <v>87</v>
      </c>
      <c r="K3778" t="s">
        <v>18</v>
      </c>
      <c r="L3778" t="s">
        <v>128</v>
      </c>
      <c r="M3778">
        <v>1</v>
      </c>
      <c r="N3778" s="47">
        <v>275</v>
      </c>
      <c r="O3778" s="47">
        <v>0</v>
      </c>
      <c r="P3778" s="47">
        <v>0</v>
      </c>
      <c r="Q3778" s="47">
        <v>0</v>
      </c>
      <c r="R3778" s="47">
        <v>0</v>
      </c>
      <c r="S3778" s="47">
        <v>275</v>
      </c>
      <c r="T3778" s="47">
        <v>247.5</v>
      </c>
      <c r="U3778" s="47">
        <v>247.5</v>
      </c>
      <c r="V3778" t="s">
        <v>71</v>
      </c>
      <c r="W3778" t="s">
        <v>72</v>
      </c>
      <c r="X3778"/>
      <c r="Y3778" t="s">
        <v>240</v>
      </c>
      <c r="Z3778" s="43" t="str">
        <f>Raw_data[[#This Row],[Month]]&amp;Raw_data[[#This Row],[Locations]]&amp;Raw_data[[#This Row],[Looker2]]</f>
        <v>45292San AntonioIOP</v>
      </c>
      <c r="AA3778" s="44" t="str">
        <f>IFERROR(VLOOKUP(Raw_data[[#This Row],[Description]],'LU Table'!$A$1:$B$50,2,0),"")</f>
        <v>IOP</v>
      </c>
      <c r="AB3778" s="44" t="str">
        <f>TRIM(MID(Raw_data[[#This Row],[Location]],LEN("Positive Recovery- ")+1,LEN(Raw_data[[#This Row],[Location]])))</f>
        <v>San Antonio</v>
      </c>
      <c r="AC3778" s="45">
        <f t="shared" si="59"/>
        <v>45292</v>
      </c>
      <c r="AD3778" s="44" t="str">
        <f>VLOOKUP(Raw_data[[#This Row],[Locations]]&amp;Raw_data[[#This Row],[Looker2]],Category!A:E,5,0)</f>
        <v>Affiliate</v>
      </c>
      <c r="AE3778" s="44" t="str">
        <f>Raw_data[[#This Row],[Locations]]&amp;Raw_data[[#This Row],[Looker2]]</f>
        <v>San AntonioIOP</v>
      </c>
    </row>
    <row r="3779" spans="1:31">
      <c r="A3779" s="15">
        <v>45327</v>
      </c>
      <c r="B3779" s="15">
        <v>45321</v>
      </c>
      <c r="C3779" t="s">
        <v>9</v>
      </c>
      <c r="D3779">
        <v>210804</v>
      </c>
      <c r="E3779" t="s">
        <v>110</v>
      </c>
      <c r="F3779" t="s">
        <v>386</v>
      </c>
      <c r="G3779" t="s">
        <v>387</v>
      </c>
      <c r="H3779" t="s">
        <v>157</v>
      </c>
      <c r="I3779" t="s">
        <v>232</v>
      </c>
      <c r="J3779" t="s">
        <v>88</v>
      </c>
      <c r="K3779" t="s">
        <v>76</v>
      </c>
      <c r="L3779" t="s">
        <v>129</v>
      </c>
      <c r="M3779">
        <v>1</v>
      </c>
      <c r="N3779" s="47">
        <v>400</v>
      </c>
      <c r="O3779" s="47">
        <v>0</v>
      </c>
      <c r="P3779" s="47">
        <v>0</v>
      </c>
      <c r="Q3779" s="47">
        <v>0</v>
      </c>
      <c r="R3779" s="47">
        <v>0</v>
      </c>
      <c r="S3779" s="47">
        <v>400</v>
      </c>
      <c r="T3779" s="47">
        <v>360</v>
      </c>
      <c r="U3779" s="47">
        <v>360</v>
      </c>
      <c r="V3779" t="s">
        <v>71</v>
      </c>
      <c r="W3779" t="s">
        <v>72</v>
      </c>
      <c r="X3779"/>
      <c r="Y3779" t="s">
        <v>240</v>
      </c>
      <c r="Z3779" s="43" t="str">
        <f>Raw_data[[#This Row],[Month]]&amp;Raw_data[[#This Row],[Locations]]&amp;Raw_data[[#This Row],[Looker2]]</f>
        <v>45292MontrosePHP</v>
      </c>
      <c r="AA3779" s="44" t="str">
        <f>IFERROR(VLOOKUP(Raw_data[[#This Row],[Description]],'LU Table'!$A$1:$B$50,2,0),"")</f>
        <v>PHP</v>
      </c>
      <c r="AB3779" s="44" t="str">
        <f>TRIM(MID(Raw_data[[#This Row],[Location]],LEN("Positive Recovery- ")+1,LEN(Raw_data[[#This Row],[Location]])))</f>
        <v>Montrose</v>
      </c>
      <c r="AC3779" s="45">
        <f t="shared" si="59"/>
        <v>45292</v>
      </c>
      <c r="AD3779" s="44" t="str">
        <f>VLOOKUP(Raw_data[[#This Row],[Locations]]&amp;Raw_data[[#This Row],[Looker2]],Category!A:E,5,0)</f>
        <v>Company Owned</v>
      </c>
      <c r="AE3779" s="44" t="str">
        <f>Raw_data[[#This Row],[Locations]]&amp;Raw_data[[#This Row],[Looker2]]</f>
        <v>MontrosePHP</v>
      </c>
    </row>
    <row r="3780" spans="1:31">
      <c r="A3780" s="15">
        <v>45327</v>
      </c>
      <c r="B3780" s="15">
        <v>45322</v>
      </c>
      <c r="C3780" t="s">
        <v>9</v>
      </c>
      <c r="D3780">
        <v>210822</v>
      </c>
      <c r="E3780" t="s">
        <v>1176</v>
      </c>
      <c r="F3780" t="s">
        <v>1177</v>
      </c>
      <c r="G3780" t="s">
        <v>1178</v>
      </c>
      <c r="H3780" t="s">
        <v>171</v>
      </c>
      <c r="I3780" t="s">
        <v>232</v>
      </c>
      <c r="J3780" t="s">
        <v>93</v>
      </c>
      <c r="K3780" t="s">
        <v>107</v>
      </c>
      <c r="L3780" t="s">
        <v>131</v>
      </c>
      <c r="M3780">
        <v>1</v>
      </c>
      <c r="N3780" s="47">
        <v>230</v>
      </c>
      <c r="O3780" s="47">
        <v>0</v>
      </c>
      <c r="P3780" s="47">
        <v>0</v>
      </c>
      <c r="Q3780" s="47">
        <v>0</v>
      </c>
      <c r="R3780" s="47">
        <v>0</v>
      </c>
      <c r="S3780" s="47">
        <v>230</v>
      </c>
      <c r="T3780" s="47">
        <v>207</v>
      </c>
      <c r="U3780" s="47">
        <v>207</v>
      </c>
      <c r="V3780" t="s">
        <v>71</v>
      </c>
      <c r="W3780" t="s">
        <v>72</v>
      </c>
      <c r="X3780"/>
      <c r="Y3780" t="s">
        <v>240</v>
      </c>
      <c r="Z3780" s="43" t="str">
        <f>Raw_data[[#This Row],[Month]]&amp;Raw_data[[#This Row],[Locations]]&amp;Raw_data[[#This Row],[Looker2]]</f>
        <v>45292Dallas Ft WorthRTC</v>
      </c>
      <c r="AA3780" s="44" t="str">
        <f>IFERROR(VLOOKUP(Raw_data[[#This Row],[Description]],'LU Table'!$A$1:$B$50,2,0),"")</f>
        <v>RTC</v>
      </c>
      <c r="AB3780" s="44" t="str">
        <f>TRIM(MID(Raw_data[[#This Row],[Location]],LEN("Positive Recovery- ")+1,LEN(Raw_data[[#This Row],[Location]])))</f>
        <v>Dallas Ft Worth</v>
      </c>
      <c r="AC3780" s="45">
        <f t="shared" si="59"/>
        <v>45292</v>
      </c>
      <c r="AD3780" s="44" t="str">
        <f>VLOOKUP(Raw_data[[#This Row],[Locations]]&amp;Raw_data[[#This Row],[Looker2]],Category!A:E,5,0)</f>
        <v>Company Owned</v>
      </c>
      <c r="AE3780" s="44" t="str">
        <f>Raw_data[[#This Row],[Locations]]&amp;Raw_data[[#This Row],[Looker2]]</f>
        <v>Dallas Ft WorthRTC</v>
      </c>
    </row>
    <row r="3781" spans="1:31">
      <c r="A3781" s="15">
        <v>45327</v>
      </c>
      <c r="B3781" s="15">
        <v>45323</v>
      </c>
      <c r="C3781" t="s">
        <v>9</v>
      </c>
      <c r="D3781">
        <v>210805</v>
      </c>
      <c r="E3781" t="s">
        <v>99</v>
      </c>
      <c r="F3781" t="s">
        <v>278</v>
      </c>
      <c r="G3781" t="s">
        <v>400</v>
      </c>
      <c r="H3781" t="s">
        <v>165</v>
      </c>
      <c r="I3781" t="s">
        <v>232</v>
      </c>
      <c r="J3781" t="s">
        <v>711</v>
      </c>
      <c r="K3781" t="s">
        <v>76</v>
      </c>
      <c r="L3781" t="s">
        <v>129</v>
      </c>
      <c r="M3781">
        <v>1</v>
      </c>
      <c r="N3781" s="47">
        <v>312</v>
      </c>
      <c r="O3781" s="47">
        <v>0</v>
      </c>
      <c r="P3781" s="47">
        <v>0</v>
      </c>
      <c r="Q3781" s="47">
        <v>0</v>
      </c>
      <c r="R3781" s="47">
        <v>0</v>
      </c>
      <c r="S3781" s="47">
        <v>312</v>
      </c>
      <c r="T3781" s="47">
        <v>280.8</v>
      </c>
      <c r="U3781" s="47">
        <v>280.8</v>
      </c>
      <c r="V3781" t="s">
        <v>71</v>
      </c>
      <c r="W3781" t="s">
        <v>72</v>
      </c>
      <c r="X3781"/>
      <c r="Y3781" t="s">
        <v>240</v>
      </c>
      <c r="Z3781" s="43" t="str">
        <f>Raw_data[[#This Row],[Month]]&amp;Raw_data[[#This Row],[Locations]]&amp;Raw_data[[#This Row],[Looker2]]</f>
        <v>45323MontrosePHP</v>
      </c>
      <c r="AA3781" s="44" t="str">
        <f>IFERROR(VLOOKUP(Raw_data[[#This Row],[Description]],'LU Table'!$A$1:$B$50,2,0),"")</f>
        <v>PHP</v>
      </c>
      <c r="AB3781" s="44" t="str">
        <f>TRIM(MID(Raw_data[[#This Row],[Location]],LEN("Positive Recovery- ")+1,LEN(Raw_data[[#This Row],[Location]])))</f>
        <v>Montrose</v>
      </c>
      <c r="AC3781" s="45">
        <f t="shared" si="59"/>
        <v>45323</v>
      </c>
      <c r="AD3781" s="44" t="str">
        <f>VLOOKUP(Raw_data[[#This Row],[Locations]]&amp;Raw_data[[#This Row],[Looker2]],Category!A:E,5,0)</f>
        <v>Company Owned</v>
      </c>
      <c r="AE3781" s="44" t="str">
        <f>Raw_data[[#This Row],[Locations]]&amp;Raw_data[[#This Row],[Looker2]]</f>
        <v>MontrosePHP</v>
      </c>
    </row>
    <row r="3782" spans="1:31">
      <c r="A3782" s="15">
        <v>45327</v>
      </c>
      <c r="B3782" s="15">
        <v>45323</v>
      </c>
      <c r="C3782" t="s">
        <v>9</v>
      </c>
      <c r="D3782">
        <v>210806</v>
      </c>
      <c r="E3782" t="s">
        <v>888</v>
      </c>
      <c r="F3782" t="s">
        <v>290</v>
      </c>
      <c r="G3782" t="s">
        <v>889</v>
      </c>
      <c r="H3782" t="s">
        <v>157</v>
      </c>
      <c r="I3782" t="s">
        <v>232</v>
      </c>
      <c r="J3782" t="s">
        <v>17</v>
      </c>
      <c r="K3782" t="s">
        <v>76</v>
      </c>
      <c r="L3782" t="s">
        <v>129</v>
      </c>
      <c r="M3782">
        <v>1</v>
      </c>
      <c r="N3782" s="47">
        <v>300</v>
      </c>
      <c r="O3782" s="47">
        <v>0</v>
      </c>
      <c r="P3782" s="47">
        <v>0</v>
      </c>
      <c r="Q3782" s="47">
        <v>0</v>
      </c>
      <c r="R3782" s="47">
        <v>0</v>
      </c>
      <c r="S3782" s="47">
        <v>300</v>
      </c>
      <c r="T3782" s="47">
        <v>300</v>
      </c>
      <c r="U3782" s="47">
        <v>300</v>
      </c>
      <c r="V3782" t="s">
        <v>71</v>
      </c>
      <c r="W3782" t="s">
        <v>72</v>
      </c>
      <c r="X3782"/>
      <c r="Y3782" t="s">
        <v>240</v>
      </c>
      <c r="Z3782" s="43" t="str">
        <f>Raw_data[[#This Row],[Month]]&amp;Raw_data[[#This Row],[Locations]]&amp;Raw_data[[#This Row],[Looker2]]</f>
        <v>45323MontrosePHP</v>
      </c>
      <c r="AA3782" s="44" t="str">
        <f>IFERROR(VLOOKUP(Raw_data[[#This Row],[Description]],'LU Table'!$A$1:$B$50,2,0),"")</f>
        <v>PHP</v>
      </c>
      <c r="AB3782" s="44" t="str">
        <f>TRIM(MID(Raw_data[[#This Row],[Location]],LEN("Positive Recovery- ")+1,LEN(Raw_data[[#This Row],[Location]])))</f>
        <v>Montrose</v>
      </c>
      <c r="AC3782" s="45">
        <f t="shared" si="59"/>
        <v>45323</v>
      </c>
      <c r="AD3782" s="44" t="str">
        <f>VLOOKUP(Raw_data[[#This Row],[Locations]]&amp;Raw_data[[#This Row],[Looker2]],Category!A:E,5,0)</f>
        <v>Company Owned</v>
      </c>
      <c r="AE3782" s="44" t="str">
        <f>Raw_data[[#This Row],[Locations]]&amp;Raw_data[[#This Row],[Looker2]]</f>
        <v>MontrosePHP</v>
      </c>
    </row>
    <row r="3783" spans="1:31">
      <c r="A3783" s="15">
        <v>45327</v>
      </c>
      <c r="B3783" s="15">
        <v>45323</v>
      </c>
      <c r="C3783" t="s">
        <v>9</v>
      </c>
      <c r="D3783">
        <v>210807</v>
      </c>
      <c r="E3783" t="s">
        <v>1053</v>
      </c>
      <c r="F3783" t="s">
        <v>1054</v>
      </c>
      <c r="G3783" t="s">
        <v>339</v>
      </c>
      <c r="H3783" t="s">
        <v>159</v>
      </c>
      <c r="I3783" t="s">
        <v>232</v>
      </c>
      <c r="J3783" t="s">
        <v>88</v>
      </c>
      <c r="K3783" t="s">
        <v>76</v>
      </c>
      <c r="L3783" t="s">
        <v>128</v>
      </c>
      <c r="M3783">
        <v>1</v>
      </c>
      <c r="N3783" s="47">
        <v>250</v>
      </c>
      <c r="O3783" s="47">
        <v>0</v>
      </c>
      <c r="P3783" s="47">
        <v>0</v>
      </c>
      <c r="Q3783" s="47">
        <v>0</v>
      </c>
      <c r="R3783" s="47">
        <v>0</v>
      </c>
      <c r="S3783" s="47">
        <v>250</v>
      </c>
      <c r="T3783" s="47">
        <v>225</v>
      </c>
      <c r="U3783" s="47">
        <v>225</v>
      </c>
      <c r="V3783" t="s">
        <v>71</v>
      </c>
      <c r="W3783" t="s">
        <v>72</v>
      </c>
      <c r="X3783"/>
      <c r="Y3783" t="s">
        <v>240</v>
      </c>
      <c r="Z3783" s="43" t="str">
        <f>Raw_data[[#This Row],[Month]]&amp;Raw_data[[#This Row],[Locations]]&amp;Raw_data[[#This Row],[Looker2]]</f>
        <v>45323MontroseIOP</v>
      </c>
      <c r="AA3783" s="44" t="str">
        <f>IFERROR(VLOOKUP(Raw_data[[#This Row],[Description]],'LU Table'!$A$1:$B$50,2,0),"")</f>
        <v>IOP</v>
      </c>
      <c r="AB3783" s="44" t="str">
        <f>TRIM(MID(Raw_data[[#This Row],[Location]],LEN("Positive Recovery- ")+1,LEN(Raw_data[[#This Row],[Location]])))</f>
        <v>Montrose</v>
      </c>
      <c r="AC3783" s="45">
        <f t="shared" si="59"/>
        <v>45323</v>
      </c>
      <c r="AD3783" s="44" t="str">
        <f>VLOOKUP(Raw_data[[#This Row],[Locations]]&amp;Raw_data[[#This Row],[Looker2]],Category!A:E,5,0)</f>
        <v>Company Owned</v>
      </c>
      <c r="AE3783" s="44" t="str">
        <f>Raw_data[[#This Row],[Locations]]&amp;Raw_data[[#This Row],[Looker2]]</f>
        <v>MontroseIOP</v>
      </c>
    </row>
    <row r="3784" spans="1:31">
      <c r="A3784" s="15">
        <v>45327</v>
      </c>
      <c r="B3784" s="15">
        <v>45323</v>
      </c>
      <c r="C3784" t="s">
        <v>9</v>
      </c>
      <c r="D3784">
        <v>210808</v>
      </c>
      <c r="E3784" t="s">
        <v>639</v>
      </c>
      <c r="F3784" t="s">
        <v>302</v>
      </c>
      <c r="G3784" t="s">
        <v>640</v>
      </c>
      <c r="H3784" t="s">
        <v>160</v>
      </c>
      <c r="I3784" t="s">
        <v>232</v>
      </c>
      <c r="J3784" t="s">
        <v>132</v>
      </c>
      <c r="K3784" t="s">
        <v>76</v>
      </c>
      <c r="L3784" t="s">
        <v>128</v>
      </c>
      <c r="M3784">
        <v>1</v>
      </c>
      <c r="N3784" s="47">
        <v>165</v>
      </c>
      <c r="O3784" s="47">
        <v>0</v>
      </c>
      <c r="P3784" s="47">
        <v>0</v>
      </c>
      <c r="Q3784" s="47">
        <v>0</v>
      </c>
      <c r="R3784" s="47">
        <v>0</v>
      </c>
      <c r="S3784" s="47">
        <v>165</v>
      </c>
      <c r="T3784" s="47">
        <v>148.5</v>
      </c>
      <c r="U3784" s="47">
        <v>148.5</v>
      </c>
      <c r="V3784" t="s">
        <v>71</v>
      </c>
      <c r="W3784" t="s">
        <v>72</v>
      </c>
      <c r="X3784"/>
      <c r="Y3784" t="s">
        <v>240</v>
      </c>
      <c r="Z3784" s="43" t="str">
        <f>Raw_data[[#This Row],[Month]]&amp;Raw_data[[#This Row],[Locations]]&amp;Raw_data[[#This Row],[Looker2]]</f>
        <v>45323MontroseIOP</v>
      </c>
      <c r="AA3784" s="44" t="str">
        <f>IFERROR(VLOOKUP(Raw_data[[#This Row],[Description]],'LU Table'!$A$1:$B$50,2,0),"")</f>
        <v>IOP</v>
      </c>
      <c r="AB3784" s="44" t="str">
        <f>TRIM(MID(Raw_data[[#This Row],[Location]],LEN("Positive Recovery- ")+1,LEN(Raw_data[[#This Row],[Location]])))</f>
        <v>Montrose</v>
      </c>
      <c r="AC3784" s="45">
        <f t="shared" si="59"/>
        <v>45323</v>
      </c>
      <c r="AD3784" s="44" t="str">
        <f>VLOOKUP(Raw_data[[#This Row],[Locations]]&amp;Raw_data[[#This Row],[Looker2]],Category!A:E,5,0)</f>
        <v>Company Owned</v>
      </c>
      <c r="AE3784" s="44" t="str">
        <f>Raw_data[[#This Row],[Locations]]&amp;Raw_data[[#This Row],[Looker2]]</f>
        <v>MontroseIOP</v>
      </c>
    </row>
    <row r="3785" spans="1:31">
      <c r="A3785" s="15">
        <v>45327</v>
      </c>
      <c r="B3785" s="15">
        <v>45323</v>
      </c>
      <c r="C3785" t="s">
        <v>9</v>
      </c>
      <c r="D3785">
        <v>210809</v>
      </c>
      <c r="E3785" t="s">
        <v>1020</v>
      </c>
      <c r="F3785" t="s">
        <v>299</v>
      </c>
      <c r="G3785" t="s">
        <v>1021</v>
      </c>
      <c r="H3785" t="s">
        <v>158</v>
      </c>
      <c r="I3785" t="s">
        <v>232</v>
      </c>
      <c r="J3785" t="s">
        <v>88</v>
      </c>
      <c r="K3785" t="s">
        <v>76</v>
      </c>
      <c r="L3785" t="s">
        <v>128</v>
      </c>
      <c r="M3785">
        <v>1</v>
      </c>
      <c r="N3785" s="47">
        <v>250</v>
      </c>
      <c r="O3785" s="47">
        <v>0</v>
      </c>
      <c r="P3785" s="47">
        <v>0</v>
      </c>
      <c r="Q3785" s="47">
        <v>0</v>
      </c>
      <c r="R3785" s="47">
        <v>0</v>
      </c>
      <c r="S3785" s="47">
        <v>250</v>
      </c>
      <c r="T3785" s="47">
        <v>225</v>
      </c>
      <c r="U3785" s="47">
        <v>225</v>
      </c>
      <c r="V3785" t="s">
        <v>71</v>
      </c>
      <c r="W3785" t="s">
        <v>72</v>
      </c>
      <c r="X3785"/>
      <c r="Y3785" t="s">
        <v>240</v>
      </c>
      <c r="Z3785" s="43" t="str">
        <f>Raw_data[[#This Row],[Month]]&amp;Raw_data[[#This Row],[Locations]]&amp;Raw_data[[#This Row],[Looker2]]</f>
        <v>45323MontroseIOP</v>
      </c>
      <c r="AA3785" s="44" t="str">
        <f>IFERROR(VLOOKUP(Raw_data[[#This Row],[Description]],'LU Table'!$A$1:$B$50,2,0),"")</f>
        <v>IOP</v>
      </c>
      <c r="AB3785" s="44" t="str">
        <f>TRIM(MID(Raw_data[[#This Row],[Location]],LEN("Positive Recovery- ")+1,LEN(Raw_data[[#This Row],[Location]])))</f>
        <v>Montrose</v>
      </c>
      <c r="AC3785" s="45">
        <f t="shared" si="59"/>
        <v>45323</v>
      </c>
      <c r="AD3785" s="44" t="str">
        <f>VLOOKUP(Raw_data[[#This Row],[Locations]]&amp;Raw_data[[#This Row],[Looker2]],Category!A:E,5,0)</f>
        <v>Company Owned</v>
      </c>
      <c r="AE3785" s="44" t="str">
        <f>Raw_data[[#This Row],[Locations]]&amp;Raw_data[[#This Row],[Looker2]]</f>
        <v>MontroseIOP</v>
      </c>
    </row>
    <row r="3786" spans="1:31">
      <c r="A3786" s="15">
        <v>45327</v>
      </c>
      <c r="B3786" s="15">
        <v>45323</v>
      </c>
      <c r="C3786" t="s">
        <v>9</v>
      </c>
      <c r="D3786">
        <v>210810</v>
      </c>
      <c r="E3786" t="s">
        <v>803</v>
      </c>
      <c r="F3786" t="s">
        <v>804</v>
      </c>
      <c r="G3786" t="s">
        <v>805</v>
      </c>
      <c r="H3786" t="s">
        <v>159</v>
      </c>
      <c r="I3786" t="s">
        <v>232</v>
      </c>
      <c r="J3786" t="s">
        <v>17</v>
      </c>
      <c r="K3786" t="s">
        <v>76</v>
      </c>
      <c r="L3786" t="s">
        <v>128</v>
      </c>
      <c r="M3786">
        <v>1</v>
      </c>
      <c r="N3786" s="47">
        <v>225</v>
      </c>
      <c r="O3786" s="47">
        <v>0</v>
      </c>
      <c r="P3786" s="47">
        <v>0</v>
      </c>
      <c r="Q3786" s="47">
        <v>0</v>
      </c>
      <c r="R3786" s="47">
        <v>0</v>
      </c>
      <c r="S3786" s="47">
        <v>225</v>
      </c>
      <c r="T3786" s="47">
        <v>225</v>
      </c>
      <c r="U3786" s="47">
        <v>225</v>
      </c>
      <c r="V3786" t="s">
        <v>71</v>
      </c>
      <c r="W3786" t="s">
        <v>72</v>
      </c>
      <c r="X3786"/>
      <c r="Y3786" t="s">
        <v>240</v>
      </c>
      <c r="Z3786" s="43" t="str">
        <f>Raw_data[[#This Row],[Month]]&amp;Raw_data[[#This Row],[Locations]]&amp;Raw_data[[#This Row],[Looker2]]</f>
        <v>45323MontroseIOP</v>
      </c>
      <c r="AA3786" s="44" t="str">
        <f>IFERROR(VLOOKUP(Raw_data[[#This Row],[Description]],'LU Table'!$A$1:$B$50,2,0),"")</f>
        <v>IOP</v>
      </c>
      <c r="AB3786" s="44" t="str">
        <f>TRIM(MID(Raw_data[[#This Row],[Location]],LEN("Positive Recovery- ")+1,LEN(Raw_data[[#This Row],[Location]])))</f>
        <v>Montrose</v>
      </c>
      <c r="AC3786" s="45">
        <f t="shared" si="59"/>
        <v>45323</v>
      </c>
      <c r="AD3786" s="44" t="str">
        <f>VLOOKUP(Raw_data[[#This Row],[Locations]]&amp;Raw_data[[#This Row],[Looker2]],Category!A:E,5,0)</f>
        <v>Company Owned</v>
      </c>
      <c r="AE3786" s="44" t="str">
        <f>Raw_data[[#This Row],[Locations]]&amp;Raw_data[[#This Row],[Looker2]]</f>
        <v>MontroseIOP</v>
      </c>
    </row>
    <row r="3787" spans="1:31">
      <c r="A3787" s="15">
        <v>45327</v>
      </c>
      <c r="B3787" s="15">
        <v>45323</v>
      </c>
      <c r="C3787" t="s">
        <v>9</v>
      </c>
      <c r="D3787">
        <v>210811</v>
      </c>
      <c r="E3787" t="s">
        <v>141</v>
      </c>
      <c r="F3787" t="s">
        <v>478</v>
      </c>
      <c r="G3787" t="s">
        <v>325</v>
      </c>
      <c r="H3787" t="s">
        <v>158</v>
      </c>
      <c r="I3787" t="s">
        <v>232</v>
      </c>
      <c r="J3787" t="s">
        <v>89</v>
      </c>
      <c r="K3787" t="s">
        <v>76</v>
      </c>
      <c r="L3787" t="s">
        <v>128</v>
      </c>
      <c r="M3787">
        <v>1</v>
      </c>
      <c r="N3787" s="47">
        <v>200</v>
      </c>
      <c r="O3787" s="47">
        <v>0</v>
      </c>
      <c r="P3787" s="47">
        <v>0</v>
      </c>
      <c r="Q3787" s="47">
        <v>0</v>
      </c>
      <c r="R3787" s="47">
        <v>0</v>
      </c>
      <c r="S3787" s="47">
        <v>200</v>
      </c>
      <c r="T3787" s="47">
        <v>180</v>
      </c>
      <c r="U3787" s="47">
        <v>180</v>
      </c>
      <c r="V3787" t="s">
        <v>71</v>
      </c>
      <c r="W3787" t="s">
        <v>72</v>
      </c>
      <c r="X3787"/>
      <c r="Y3787" t="s">
        <v>240</v>
      </c>
      <c r="Z3787" s="43" t="str">
        <f>Raw_data[[#This Row],[Month]]&amp;Raw_data[[#This Row],[Locations]]&amp;Raw_data[[#This Row],[Looker2]]</f>
        <v>45323MontroseIOP</v>
      </c>
      <c r="AA3787" s="44" t="str">
        <f>IFERROR(VLOOKUP(Raw_data[[#This Row],[Description]],'LU Table'!$A$1:$B$50,2,0),"")</f>
        <v>IOP</v>
      </c>
      <c r="AB3787" s="44" t="str">
        <f>TRIM(MID(Raw_data[[#This Row],[Location]],LEN("Positive Recovery- ")+1,LEN(Raw_data[[#This Row],[Location]])))</f>
        <v>Montrose</v>
      </c>
      <c r="AC3787" s="45">
        <f t="shared" si="59"/>
        <v>45323</v>
      </c>
      <c r="AD3787" s="44" t="str">
        <f>VLOOKUP(Raw_data[[#This Row],[Locations]]&amp;Raw_data[[#This Row],[Looker2]],Category!A:E,5,0)</f>
        <v>Company Owned</v>
      </c>
      <c r="AE3787" s="44" t="str">
        <f>Raw_data[[#This Row],[Locations]]&amp;Raw_data[[#This Row],[Looker2]]</f>
        <v>MontroseIOP</v>
      </c>
    </row>
    <row r="3788" spans="1:31">
      <c r="A3788" s="15">
        <v>45327</v>
      </c>
      <c r="B3788" s="15">
        <v>45323</v>
      </c>
      <c r="C3788" t="s">
        <v>9</v>
      </c>
      <c r="D3788">
        <v>210812</v>
      </c>
      <c r="E3788" t="s">
        <v>1238</v>
      </c>
      <c r="F3788" t="s">
        <v>343</v>
      </c>
      <c r="G3788" t="s">
        <v>1239</v>
      </c>
      <c r="H3788" t="s">
        <v>158</v>
      </c>
      <c r="I3788" t="s">
        <v>232</v>
      </c>
      <c r="J3788" t="s">
        <v>103</v>
      </c>
      <c r="K3788" t="s">
        <v>76</v>
      </c>
      <c r="L3788" t="s">
        <v>128</v>
      </c>
      <c r="M3788">
        <v>1</v>
      </c>
      <c r="N3788" s="47">
        <v>250</v>
      </c>
      <c r="O3788" s="47">
        <v>0</v>
      </c>
      <c r="P3788" s="47">
        <v>0</v>
      </c>
      <c r="Q3788" s="47">
        <v>0</v>
      </c>
      <c r="R3788" s="47">
        <v>0</v>
      </c>
      <c r="S3788" s="47">
        <v>0</v>
      </c>
      <c r="T3788" s="47">
        <v>225</v>
      </c>
      <c r="U3788" s="47">
        <v>10</v>
      </c>
      <c r="V3788" t="s">
        <v>71</v>
      </c>
      <c r="W3788" t="s">
        <v>72</v>
      </c>
      <c r="X3788"/>
      <c r="Y3788" t="s">
        <v>240</v>
      </c>
      <c r="Z3788" s="43" t="str">
        <f>Raw_data[[#This Row],[Month]]&amp;Raw_data[[#This Row],[Locations]]&amp;Raw_data[[#This Row],[Looker2]]</f>
        <v>45323MontroseIOP</v>
      </c>
      <c r="AA3788" s="44" t="str">
        <f>IFERROR(VLOOKUP(Raw_data[[#This Row],[Description]],'LU Table'!$A$1:$B$50,2,0),"")</f>
        <v>IOP</v>
      </c>
      <c r="AB3788" s="44" t="str">
        <f>TRIM(MID(Raw_data[[#This Row],[Location]],LEN("Positive Recovery- ")+1,LEN(Raw_data[[#This Row],[Location]])))</f>
        <v>Montrose</v>
      </c>
      <c r="AC3788" s="45">
        <f t="shared" si="59"/>
        <v>45323</v>
      </c>
      <c r="AD3788" s="44" t="str">
        <f>VLOOKUP(Raw_data[[#This Row],[Locations]]&amp;Raw_data[[#This Row],[Looker2]],Category!A:E,5,0)</f>
        <v>Company Owned</v>
      </c>
      <c r="AE3788" s="44" t="str">
        <f>Raw_data[[#This Row],[Locations]]&amp;Raw_data[[#This Row],[Looker2]]</f>
        <v>MontroseIOP</v>
      </c>
    </row>
    <row r="3789" spans="1:31">
      <c r="A3789" s="15">
        <v>45327</v>
      </c>
      <c r="B3789" s="15">
        <v>45323</v>
      </c>
      <c r="C3789" t="s">
        <v>9</v>
      </c>
      <c r="D3789">
        <v>210813</v>
      </c>
      <c r="E3789" t="s">
        <v>710</v>
      </c>
      <c r="F3789" t="s">
        <v>363</v>
      </c>
      <c r="G3789" t="s">
        <v>344</v>
      </c>
      <c r="H3789" t="s">
        <v>160</v>
      </c>
      <c r="I3789" t="s">
        <v>232</v>
      </c>
      <c r="J3789" t="s">
        <v>711</v>
      </c>
      <c r="K3789" t="s">
        <v>76</v>
      </c>
      <c r="L3789" t="s">
        <v>128</v>
      </c>
      <c r="M3789">
        <v>1</v>
      </c>
      <c r="N3789" s="47">
        <v>165</v>
      </c>
      <c r="O3789" s="47">
        <v>0</v>
      </c>
      <c r="P3789" s="47">
        <v>0</v>
      </c>
      <c r="Q3789" s="47">
        <v>0</v>
      </c>
      <c r="R3789" s="47">
        <v>0</v>
      </c>
      <c r="S3789" s="47">
        <v>165</v>
      </c>
      <c r="T3789" s="47">
        <v>148.5</v>
      </c>
      <c r="U3789" s="47">
        <v>148.5</v>
      </c>
      <c r="V3789" t="s">
        <v>71</v>
      </c>
      <c r="W3789" t="s">
        <v>72</v>
      </c>
      <c r="X3789"/>
      <c r="Y3789" t="s">
        <v>240</v>
      </c>
      <c r="Z3789" s="43" t="str">
        <f>Raw_data[[#This Row],[Month]]&amp;Raw_data[[#This Row],[Locations]]&amp;Raw_data[[#This Row],[Looker2]]</f>
        <v>45323MontroseIOP</v>
      </c>
      <c r="AA3789" s="44" t="str">
        <f>IFERROR(VLOOKUP(Raw_data[[#This Row],[Description]],'LU Table'!$A$1:$B$50,2,0),"")</f>
        <v>IOP</v>
      </c>
      <c r="AB3789" s="44" t="str">
        <f>TRIM(MID(Raw_data[[#This Row],[Location]],LEN("Positive Recovery- ")+1,LEN(Raw_data[[#This Row],[Location]])))</f>
        <v>Montrose</v>
      </c>
      <c r="AC3789" s="45">
        <f t="shared" si="59"/>
        <v>45323</v>
      </c>
      <c r="AD3789" s="44" t="str">
        <f>VLOOKUP(Raw_data[[#This Row],[Locations]]&amp;Raw_data[[#This Row],[Looker2]],Category!A:E,5,0)</f>
        <v>Company Owned</v>
      </c>
      <c r="AE3789" s="44" t="str">
        <f>Raw_data[[#This Row],[Locations]]&amp;Raw_data[[#This Row],[Looker2]]</f>
        <v>MontroseIOP</v>
      </c>
    </row>
    <row r="3790" spans="1:31">
      <c r="A3790" s="15">
        <v>45327</v>
      </c>
      <c r="B3790" s="15">
        <v>45323</v>
      </c>
      <c r="C3790" t="s">
        <v>9</v>
      </c>
      <c r="D3790">
        <v>210814</v>
      </c>
      <c r="E3790" t="s">
        <v>787</v>
      </c>
      <c r="F3790" t="s">
        <v>648</v>
      </c>
      <c r="G3790" t="s">
        <v>788</v>
      </c>
      <c r="H3790" t="s">
        <v>158</v>
      </c>
      <c r="I3790" t="s">
        <v>232</v>
      </c>
      <c r="J3790" t="s">
        <v>103</v>
      </c>
      <c r="K3790" t="s">
        <v>76</v>
      </c>
      <c r="L3790" t="s">
        <v>128</v>
      </c>
      <c r="M3790">
        <v>1</v>
      </c>
      <c r="N3790" s="47">
        <v>250</v>
      </c>
      <c r="O3790" s="47">
        <v>0</v>
      </c>
      <c r="P3790" s="47">
        <v>0</v>
      </c>
      <c r="Q3790" s="47">
        <v>0</v>
      </c>
      <c r="R3790" s="47">
        <v>0</v>
      </c>
      <c r="S3790" s="47">
        <v>0</v>
      </c>
      <c r="T3790" s="47">
        <v>225</v>
      </c>
      <c r="U3790" s="47">
        <v>10</v>
      </c>
      <c r="V3790" t="s">
        <v>71</v>
      </c>
      <c r="W3790" t="s">
        <v>72</v>
      </c>
      <c r="X3790"/>
      <c r="Y3790" t="s">
        <v>240</v>
      </c>
      <c r="Z3790" s="43" t="str">
        <f>Raw_data[[#This Row],[Month]]&amp;Raw_data[[#This Row],[Locations]]&amp;Raw_data[[#This Row],[Looker2]]</f>
        <v>45323MontroseIOP</v>
      </c>
      <c r="AA3790" s="44" t="str">
        <f>IFERROR(VLOOKUP(Raw_data[[#This Row],[Description]],'LU Table'!$A$1:$B$50,2,0),"")</f>
        <v>IOP</v>
      </c>
      <c r="AB3790" s="44" t="str">
        <f>TRIM(MID(Raw_data[[#This Row],[Location]],LEN("Positive Recovery- ")+1,LEN(Raw_data[[#This Row],[Location]])))</f>
        <v>Montrose</v>
      </c>
      <c r="AC3790" s="45">
        <f t="shared" si="59"/>
        <v>45323</v>
      </c>
      <c r="AD3790" s="44" t="str">
        <f>VLOOKUP(Raw_data[[#This Row],[Locations]]&amp;Raw_data[[#This Row],[Looker2]],Category!A:E,5,0)</f>
        <v>Company Owned</v>
      </c>
      <c r="AE3790" s="44" t="str">
        <f>Raw_data[[#This Row],[Locations]]&amp;Raw_data[[#This Row],[Looker2]]</f>
        <v>MontroseIOP</v>
      </c>
    </row>
    <row r="3791" spans="1:31">
      <c r="A3791" s="15">
        <v>45327</v>
      </c>
      <c r="B3791" s="15">
        <v>45323</v>
      </c>
      <c r="C3791" t="s">
        <v>9</v>
      </c>
      <c r="D3791">
        <v>210815</v>
      </c>
      <c r="E3791" t="s">
        <v>994</v>
      </c>
      <c r="F3791" t="s">
        <v>321</v>
      </c>
      <c r="G3791" t="s">
        <v>276</v>
      </c>
      <c r="H3791" t="s">
        <v>151</v>
      </c>
      <c r="I3791" t="s">
        <v>232</v>
      </c>
      <c r="J3791" t="s">
        <v>95</v>
      </c>
      <c r="K3791" t="s">
        <v>107</v>
      </c>
      <c r="L3791" t="s">
        <v>130</v>
      </c>
      <c r="M3791">
        <v>4</v>
      </c>
      <c r="N3791" s="47">
        <v>2120</v>
      </c>
      <c r="O3791" s="47">
        <v>0</v>
      </c>
      <c r="P3791" s="47">
        <v>0</v>
      </c>
      <c r="Q3791" s="47">
        <v>0</v>
      </c>
      <c r="R3791" s="47">
        <v>0</v>
      </c>
      <c r="S3791" s="47">
        <v>2120</v>
      </c>
      <c r="T3791" s="47">
        <v>2088</v>
      </c>
      <c r="U3791" s="47">
        <v>2088</v>
      </c>
      <c r="V3791" t="s">
        <v>71</v>
      </c>
      <c r="W3791" t="s">
        <v>72</v>
      </c>
      <c r="X3791"/>
      <c r="Y3791" t="s">
        <v>240</v>
      </c>
      <c r="Z3791" s="43" t="str">
        <f>Raw_data[[#This Row],[Month]]&amp;Raw_data[[#This Row],[Locations]]&amp;Raw_data[[#This Row],[Looker2]]</f>
        <v>45323Dallas Ft WorthRTC</v>
      </c>
      <c r="AA3791" s="44" t="str">
        <f>IFERROR(VLOOKUP(Raw_data[[#This Row],[Description]],'LU Table'!$A$1:$B$50,2,0),"")</f>
        <v>RTC</v>
      </c>
      <c r="AB3791" s="44" t="str">
        <f>TRIM(MID(Raw_data[[#This Row],[Location]],LEN("Positive Recovery- ")+1,LEN(Raw_data[[#This Row],[Location]])))</f>
        <v>Dallas Ft Worth</v>
      </c>
      <c r="AC3791" s="45">
        <f t="shared" si="59"/>
        <v>45323</v>
      </c>
      <c r="AD3791" s="44" t="str">
        <f>VLOOKUP(Raw_data[[#This Row],[Locations]]&amp;Raw_data[[#This Row],[Looker2]],Category!A:E,5,0)</f>
        <v>Company Owned</v>
      </c>
      <c r="AE3791" s="44" t="str">
        <f>Raw_data[[#This Row],[Locations]]&amp;Raw_data[[#This Row],[Looker2]]</f>
        <v>Dallas Ft WorthRTC</v>
      </c>
    </row>
    <row r="3792" spans="1:31">
      <c r="A3792" s="15">
        <v>45327</v>
      </c>
      <c r="B3792" s="15">
        <v>45323</v>
      </c>
      <c r="C3792" t="s">
        <v>9</v>
      </c>
      <c r="D3792">
        <v>210816</v>
      </c>
      <c r="E3792" t="s">
        <v>1193</v>
      </c>
      <c r="F3792" t="s">
        <v>426</v>
      </c>
      <c r="G3792" t="s">
        <v>430</v>
      </c>
      <c r="H3792" t="s">
        <v>151</v>
      </c>
      <c r="I3792" t="s">
        <v>232</v>
      </c>
      <c r="J3792" t="s">
        <v>95</v>
      </c>
      <c r="K3792" t="s">
        <v>16</v>
      </c>
      <c r="L3792" t="s">
        <v>130</v>
      </c>
      <c r="M3792">
        <v>4</v>
      </c>
      <c r="N3792" s="47">
        <v>2120</v>
      </c>
      <c r="O3792" s="47">
        <v>0</v>
      </c>
      <c r="P3792" s="47">
        <v>0</v>
      </c>
      <c r="Q3792" s="47">
        <v>0</v>
      </c>
      <c r="R3792" s="47">
        <v>0</v>
      </c>
      <c r="S3792" s="47">
        <v>2120</v>
      </c>
      <c r="T3792" s="47">
        <v>2088</v>
      </c>
      <c r="U3792" s="47">
        <v>2088</v>
      </c>
      <c r="V3792" t="s">
        <v>71</v>
      </c>
      <c r="W3792" t="s">
        <v>72</v>
      </c>
      <c r="X3792"/>
      <c r="Y3792" t="s">
        <v>240</v>
      </c>
      <c r="Z3792" s="43" t="str">
        <f>Raw_data[[#This Row],[Month]]&amp;Raw_data[[#This Row],[Locations]]&amp;Raw_data[[#This Row],[Looker2]]</f>
        <v>45323Garden OaksRTC</v>
      </c>
      <c r="AA3792" s="44" t="str">
        <f>IFERROR(VLOOKUP(Raw_data[[#This Row],[Description]],'LU Table'!$A$1:$B$50,2,0),"")</f>
        <v>RTC</v>
      </c>
      <c r="AB3792" s="44" t="str">
        <f>TRIM(MID(Raw_data[[#This Row],[Location]],LEN("Positive Recovery- ")+1,LEN(Raw_data[[#This Row],[Location]])))</f>
        <v>Garden Oaks</v>
      </c>
      <c r="AC3792" s="45">
        <f t="shared" si="59"/>
        <v>45323</v>
      </c>
      <c r="AD3792" s="44" t="str">
        <f>VLOOKUP(Raw_data[[#This Row],[Locations]]&amp;Raw_data[[#This Row],[Looker2]],Category!A:E,5,0)</f>
        <v>Company Owned</v>
      </c>
      <c r="AE3792" s="44" t="str">
        <f>Raw_data[[#This Row],[Locations]]&amp;Raw_data[[#This Row],[Looker2]]</f>
        <v>Garden OaksRTC</v>
      </c>
    </row>
    <row r="3793" spans="1:31">
      <c r="A3793" s="15">
        <v>45327</v>
      </c>
      <c r="B3793" s="15">
        <v>45323</v>
      </c>
      <c r="C3793" t="s">
        <v>9</v>
      </c>
      <c r="D3793">
        <v>210817</v>
      </c>
      <c r="E3793" t="s">
        <v>1272</v>
      </c>
      <c r="F3793" t="s">
        <v>453</v>
      </c>
      <c r="G3793" t="s">
        <v>546</v>
      </c>
      <c r="H3793" t="s">
        <v>151</v>
      </c>
      <c r="I3793" t="s">
        <v>232</v>
      </c>
      <c r="J3793" t="s">
        <v>95</v>
      </c>
      <c r="K3793" t="s">
        <v>16</v>
      </c>
      <c r="L3793" t="s">
        <v>131</v>
      </c>
      <c r="M3793">
        <v>4</v>
      </c>
      <c r="N3793" s="47">
        <v>2120</v>
      </c>
      <c r="O3793" s="47">
        <v>0</v>
      </c>
      <c r="P3793" s="47">
        <v>0</v>
      </c>
      <c r="Q3793" s="47">
        <v>0</v>
      </c>
      <c r="R3793" s="47">
        <v>0</v>
      </c>
      <c r="S3793" s="47">
        <v>2120</v>
      </c>
      <c r="T3793" s="47">
        <v>2088</v>
      </c>
      <c r="U3793" s="47">
        <v>2088</v>
      </c>
      <c r="V3793" t="s">
        <v>71</v>
      </c>
      <c r="W3793" t="s">
        <v>72</v>
      </c>
      <c r="X3793"/>
      <c r="Y3793" t="s">
        <v>240</v>
      </c>
      <c r="Z3793" s="43" t="str">
        <f>Raw_data[[#This Row],[Month]]&amp;Raw_data[[#This Row],[Locations]]&amp;Raw_data[[#This Row],[Looker2]]</f>
        <v>45323Garden OaksRTC</v>
      </c>
      <c r="AA3793" s="44" t="str">
        <f>IFERROR(VLOOKUP(Raw_data[[#This Row],[Description]],'LU Table'!$A$1:$B$50,2,0),"")</f>
        <v>RTC</v>
      </c>
      <c r="AB3793" s="44" t="str">
        <f>TRIM(MID(Raw_data[[#This Row],[Location]],LEN("Positive Recovery- ")+1,LEN(Raw_data[[#This Row],[Location]])))</f>
        <v>Garden Oaks</v>
      </c>
      <c r="AC3793" s="45">
        <f t="shared" si="59"/>
        <v>45323</v>
      </c>
      <c r="AD3793" s="44" t="str">
        <f>VLOOKUP(Raw_data[[#This Row],[Locations]]&amp;Raw_data[[#This Row],[Looker2]],Category!A:E,5,0)</f>
        <v>Company Owned</v>
      </c>
      <c r="AE3793" s="44" t="str">
        <f>Raw_data[[#This Row],[Locations]]&amp;Raw_data[[#This Row],[Looker2]]</f>
        <v>Garden OaksRTC</v>
      </c>
    </row>
    <row r="3794" spans="1:31">
      <c r="A3794" s="15">
        <v>45327</v>
      </c>
      <c r="B3794" s="15">
        <v>45324</v>
      </c>
      <c r="C3794" t="s">
        <v>9</v>
      </c>
      <c r="D3794">
        <v>210819</v>
      </c>
      <c r="E3794" t="s">
        <v>544</v>
      </c>
      <c r="F3794" t="s">
        <v>395</v>
      </c>
      <c r="G3794" t="s">
        <v>331</v>
      </c>
      <c r="H3794" t="s">
        <v>166</v>
      </c>
      <c r="I3794" t="s">
        <v>232</v>
      </c>
      <c r="J3794" t="s">
        <v>90</v>
      </c>
      <c r="K3794" t="s">
        <v>111</v>
      </c>
      <c r="L3794" t="s">
        <v>129</v>
      </c>
      <c r="M3794">
        <v>1</v>
      </c>
      <c r="N3794" s="47">
        <v>450</v>
      </c>
      <c r="O3794" s="47">
        <v>0</v>
      </c>
      <c r="P3794" s="47">
        <v>0</v>
      </c>
      <c r="Q3794" s="47">
        <v>0</v>
      </c>
      <c r="R3794" s="47">
        <v>0</v>
      </c>
      <c r="S3794" s="47">
        <v>450</v>
      </c>
      <c r="T3794" s="47">
        <v>405</v>
      </c>
      <c r="U3794" s="47">
        <v>405</v>
      </c>
      <c r="V3794" t="s">
        <v>71</v>
      </c>
      <c r="W3794" t="s">
        <v>72</v>
      </c>
      <c r="X3794"/>
      <c r="Y3794" t="s">
        <v>240</v>
      </c>
      <c r="Z3794" s="43" t="str">
        <f>Raw_data[[#This Row],[Month]]&amp;Raw_data[[#This Row],[Locations]]&amp;Raw_data[[#This Row],[Looker2]]</f>
        <v>45323GalleriaPHP</v>
      </c>
      <c r="AA3794" s="44" t="str">
        <f>IFERROR(VLOOKUP(Raw_data[[#This Row],[Description]],'LU Table'!$A$1:$B$50,2,0),"")</f>
        <v>PHP</v>
      </c>
      <c r="AB3794" s="44" t="str">
        <f>TRIM(MID(Raw_data[[#This Row],[Location]],LEN("Positive Recovery- ")+1,LEN(Raw_data[[#This Row],[Location]])))</f>
        <v>Galleria</v>
      </c>
      <c r="AC3794" s="45">
        <f t="shared" si="59"/>
        <v>45323</v>
      </c>
      <c r="AD3794" s="44" t="str">
        <f>VLOOKUP(Raw_data[[#This Row],[Locations]]&amp;Raw_data[[#This Row],[Looker2]],Category!A:E,5,0)</f>
        <v>Affiliate</v>
      </c>
      <c r="AE3794" s="44" t="str">
        <f>Raw_data[[#This Row],[Locations]]&amp;Raw_data[[#This Row],[Looker2]]</f>
        <v>GalleriaPHP</v>
      </c>
    </row>
    <row r="3795" spans="1:31">
      <c r="A3795" s="15">
        <v>45327</v>
      </c>
      <c r="B3795" s="15">
        <v>45324</v>
      </c>
      <c r="C3795" t="s">
        <v>9</v>
      </c>
      <c r="D3795">
        <v>210820</v>
      </c>
      <c r="E3795" t="s">
        <v>1273</v>
      </c>
      <c r="F3795" t="s">
        <v>289</v>
      </c>
      <c r="G3795" t="s">
        <v>1274</v>
      </c>
      <c r="H3795" t="s">
        <v>151</v>
      </c>
      <c r="I3795" t="s">
        <v>232</v>
      </c>
      <c r="J3795" t="s">
        <v>95</v>
      </c>
      <c r="K3795" t="s">
        <v>107</v>
      </c>
      <c r="L3795" t="s">
        <v>131</v>
      </c>
      <c r="M3795">
        <v>3</v>
      </c>
      <c r="N3795" s="47">
        <v>1590</v>
      </c>
      <c r="O3795" s="47">
        <v>0</v>
      </c>
      <c r="P3795" s="47">
        <v>0</v>
      </c>
      <c r="Q3795" s="47">
        <v>0</v>
      </c>
      <c r="R3795" s="47">
        <v>0</v>
      </c>
      <c r="S3795" s="47">
        <v>1590</v>
      </c>
      <c r="T3795" s="47">
        <v>1566</v>
      </c>
      <c r="U3795" s="47">
        <v>1566</v>
      </c>
      <c r="V3795" t="s">
        <v>71</v>
      </c>
      <c r="W3795" t="s">
        <v>72</v>
      </c>
      <c r="X3795"/>
      <c r="Y3795" t="s">
        <v>240</v>
      </c>
      <c r="Z3795" s="43" t="str">
        <f>Raw_data[[#This Row],[Month]]&amp;Raw_data[[#This Row],[Locations]]&amp;Raw_data[[#This Row],[Looker2]]</f>
        <v>45323Dallas Ft WorthRTC</v>
      </c>
      <c r="AA3795" s="44" t="str">
        <f>IFERROR(VLOOKUP(Raw_data[[#This Row],[Description]],'LU Table'!$A$1:$B$50,2,0),"")</f>
        <v>RTC</v>
      </c>
      <c r="AB3795" s="44" t="str">
        <f>TRIM(MID(Raw_data[[#This Row],[Location]],LEN("Positive Recovery- ")+1,LEN(Raw_data[[#This Row],[Location]])))</f>
        <v>Dallas Ft Worth</v>
      </c>
      <c r="AC3795" s="45">
        <f t="shared" si="59"/>
        <v>45323</v>
      </c>
      <c r="AD3795" s="44" t="str">
        <f>VLOOKUP(Raw_data[[#This Row],[Locations]]&amp;Raw_data[[#This Row],[Looker2]],Category!A:E,5,0)</f>
        <v>Company Owned</v>
      </c>
      <c r="AE3795" s="44" t="str">
        <f>Raw_data[[#This Row],[Locations]]&amp;Raw_data[[#This Row],[Looker2]]</f>
        <v>Dallas Ft WorthRTC</v>
      </c>
    </row>
    <row r="3796" spans="1:31">
      <c r="A3796" s="15">
        <v>45327</v>
      </c>
      <c r="B3796" s="15">
        <v>45326</v>
      </c>
      <c r="C3796" t="s">
        <v>9</v>
      </c>
      <c r="D3796">
        <v>210757</v>
      </c>
      <c r="E3796" t="s">
        <v>1148</v>
      </c>
      <c r="F3796" t="s">
        <v>1149</v>
      </c>
      <c r="G3796" t="s">
        <v>1150</v>
      </c>
      <c r="H3796" t="s">
        <v>171</v>
      </c>
      <c r="I3796" t="s">
        <v>232</v>
      </c>
      <c r="J3796" t="s">
        <v>87</v>
      </c>
      <c r="K3796" t="s">
        <v>16</v>
      </c>
      <c r="L3796" t="s">
        <v>131</v>
      </c>
      <c r="M3796">
        <v>1</v>
      </c>
      <c r="N3796" s="47">
        <v>425</v>
      </c>
      <c r="O3796" s="47">
        <v>0</v>
      </c>
      <c r="P3796" s="47">
        <v>0</v>
      </c>
      <c r="Q3796" s="47">
        <v>0</v>
      </c>
      <c r="R3796" s="47">
        <v>0</v>
      </c>
      <c r="S3796" s="47">
        <v>425</v>
      </c>
      <c r="T3796" s="47">
        <v>382.5</v>
      </c>
      <c r="U3796" s="47">
        <v>382.5</v>
      </c>
      <c r="V3796" t="s">
        <v>71</v>
      </c>
      <c r="W3796" t="s">
        <v>72</v>
      </c>
      <c r="X3796"/>
      <c r="Y3796" t="s">
        <v>240</v>
      </c>
      <c r="Z3796" s="43" t="str">
        <f>Raw_data[[#This Row],[Month]]&amp;Raw_data[[#This Row],[Locations]]&amp;Raw_data[[#This Row],[Looker2]]</f>
        <v>45323Garden OaksRTC</v>
      </c>
      <c r="AA3796" s="44" t="str">
        <f>IFERROR(VLOOKUP(Raw_data[[#This Row],[Description]],'LU Table'!$A$1:$B$50,2,0),"")</f>
        <v>RTC</v>
      </c>
      <c r="AB3796" s="44" t="str">
        <f>TRIM(MID(Raw_data[[#This Row],[Location]],LEN("Positive Recovery- ")+1,LEN(Raw_data[[#This Row],[Location]])))</f>
        <v>Garden Oaks</v>
      </c>
      <c r="AC3796" s="45">
        <f t="shared" si="59"/>
        <v>45323</v>
      </c>
      <c r="AD3796" s="44" t="str">
        <f>VLOOKUP(Raw_data[[#This Row],[Locations]]&amp;Raw_data[[#This Row],[Looker2]],Category!A:E,5,0)</f>
        <v>Company Owned</v>
      </c>
      <c r="AE3796" s="44" t="str">
        <f>Raw_data[[#This Row],[Locations]]&amp;Raw_data[[#This Row],[Looker2]]</f>
        <v>Garden OaksRTC</v>
      </c>
    </row>
    <row r="3797" spans="1:31">
      <c r="A3797" s="15">
        <v>45327</v>
      </c>
      <c r="B3797" s="15">
        <v>45326</v>
      </c>
      <c r="C3797" t="s">
        <v>9</v>
      </c>
      <c r="D3797">
        <v>210758</v>
      </c>
      <c r="E3797" t="s">
        <v>1061</v>
      </c>
      <c r="F3797" t="s">
        <v>278</v>
      </c>
      <c r="G3797" t="s">
        <v>1062</v>
      </c>
      <c r="H3797" t="s">
        <v>173</v>
      </c>
      <c r="I3797" t="s">
        <v>232</v>
      </c>
      <c r="J3797" t="s">
        <v>96</v>
      </c>
      <c r="K3797" t="s">
        <v>57</v>
      </c>
      <c r="L3797" t="s">
        <v>130</v>
      </c>
      <c r="M3797">
        <v>1</v>
      </c>
      <c r="N3797" s="47">
        <v>364</v>
      </c>
      <c r="O3797" s="47">
        <v>0</v>
      </c>
      <c r="P3797" s="47">
        <v>0</v>
      </c>
      <c r="Q3797" s="47">
        <v>0</v>
      </c>
      <c r="R3797" s="47">
        <v>0</v>
      </c>
      <c r="S3797" s="47">
        <v>364</v>
      </c>
      <c r="T3797" s="47">
        <v>327.60000000000002</v>
      </c>
      <c r="U3797" s="47">
        <v>327.60000000000002</v>
      </c>
      <c r="V3797" t="s">
        <v>71</v>
      </c>
      <c r="W3797" t="s">
        <v>72</v>
      </c>
      <c r="X3797"/>
      <c r="Y3797" t="s">
        <v>240</v>
      </c>
      <c r="Z3797" s="43" t="str">
        <f>Raw_data[[#This Row],[Month]]&amp;Raw_data[[#This Row],[Locations]]&amp;Raw_data[[#This Row],[Looker2]]</f>
        <v>45323Hill CountryRTC</v>
      </c>
      <c r="AA3797" s="44" t="str">
        <f>IFERROR(VLOOKUP(Raw_data[[#This Row],[Description]],'LU Table'!$A$1:$B$50,2,0),"")</f>
        <v>RTC</v>
      </c>
      <c r="AB3797" s="44" t="str">
        <f>TRIM(MID(Raw_data[[#This Row],[Location]],LEN("Positive Recovery- ")+1,LEN(Raw_data[[#This Row],[Location]])))</f>
        <v>Hill Country</v>
      </c>
      <c r="AC3797" s="45">
        <f t="shared" si="59"/>
        <v>45323</v>
      </c>
      <c r="AD3797" s="44" t="str">
        <f>VLOOKUP(Raw_data[[#This Row],[Locations]]&amp;Raw_data[[#This Row],[Looker2]],Category!A:E,5,0)</f>
        <v>Company Owned</v>
      </c>
      <c r="AE3797" s="44" t="str">
        <f>Raw_data[[#This Row],[Locations]]&amp;Raw_data[[#This Row],[Looker2]]</f>
        <v>Hill CountryRTC</v>
      </c>
    </row>
    <row r="3798" spans="1:31">
      <c r="A3798" s="15">
        <v>45327</v>
      </c>
      <c r="B3798" s="15">
        <v>45326</v>
      </c>
      <c r="C3798" t="s">
        <v>9</v>
      </c>
      <c r="D3798">
        <v>210759</v>
      </c>
      <c r="E3798" t="s">
        <v>1111</v>
      </c>
      <c r="F3798" t="s">
        <v>1112</v>
      </c>
      <c r="G3798" t="s">
        <v>1113</v>
      </c>
      <c r="H3798" t="s">
        <v>151</v>
      </c>
      <c r="I3798" t="s">
        <v>232</v>
      </c>
      <c r="J3798" t="s">
        <v>17</v>
      </c>
      <c r="K3798" t="s">
        <v>16</v>
      </c>
      <c r="L3798" t="s">
        <v>131</v>
      </c>
      <c r="M3798">
        <v>1</v>
      </c>
      <c r="N3798" s="47">
        <v>400</v>
      </c>
      <c r="O3798" s="47">
        <v>0</v>
      </c>
      <c r="P3798" s="47">
        <v>0</v>
      </c>
      <c r="Q3798" s="47">
        <v>0</v>
      </c>
      <c r="R3798" s="47">
        <v>0</v>
      </c>
      <c r="S3798" s="47">
        <v>0</v>
      </c>
      <c r="T3798" s="47">
        <v>400</v>
      </c>
      <c r="U3798" s="47">
        <v>0</v>
      </c>
      <c r="V3798" t="s">
        <v>71</v>
      </c>
      <c r="W3798" t="s">
        <v>72</v>
      </c>
      <c r="X3798"/>
      <c r="Y3798" t="s">
        <v>240</v>
      </c>
      <c r="Z3798" s="43" t="str">
        <f>Raw_data[[#This Row],[Month]]&amp;Raw_data[[#This Row],[Locations]]&amp;Raw_data[[#This Row],[Looker2]]</f>
        <v>45323Garden OaksRTC</v>
      </c>
      <c r="AA3798" s="44" t="str">
        <f>IFERROR(VLOOKUP(Raw_data[[#This Row],[Description]],'LU Table'!$A$1:$B$50,2,0),"")</f>
        <v>RTC</v>
      </c>
      <c r="AB3798" s="44" t="str">
        <f>TRIM(MID(Raw_data[[#This Row],[Location]],LEN("Positive Recovery- ")+1,LEN(Raw_data[[#This Row],[Location]])))</f>
        <v>Garden Oaks</v>
      </c>
      <c r="AC3798" s="45">
        <f t="shared" si="59"/>
        <v>45323</v>
      </c>
      <c r="AD3798" s="44" t="str">
        <f>VLOOKUP(Raw_data[[#This Row],[Locations]]&amp;Raw_data[[#This Row],[Looker2]],Category!A:E,5,0)</f>
        <v>Company Owned</v>
      </c>
      <c r="AE3798" s="44" t="str">
        <f>Raw_data[[#This Row],[Locations]]&amp;Raw_data[[#This Row],[Looker2]]</f>
        <v>Garden OaksRTC</v>
      </c>
    </row>
    <row r="3799" spans="1:31">
      <c r="A3799" s="15">
        <v>45327</v>
      </c>
      <c r="B3799" s="15">
        <v>45326</v>
      </c>
      <c r="C3799" t="s">
        <v>9</v>
      </c>
      <c r="D3799">
        <v>210760</v>
      </c>
      <c r="E3799" t="s">
        <v>1197</v>
      </c>
      <c r="F3799" t="s">
        <v>1198</v>
      </c>
      <c r="G3799" t="s">
        <v>630</v>
      </c>
      <c r="H3799" t="s">
        <v>151</v>
      </c>
      <c r="I3799" t="s">
        <v>232</v>
      </c>
      <c r="J3799" t="s">
        <v>89</v>
      </c>
      <c r="K3799" t="s">
        <v>16</v>
      </c>
      <c r="L3799" t="s">
        <v>130</v>
      </c>
      <c r="M3799">
        <v>1</v>
      </c>
      <c r="N3799" s="47">
        <v>425</v>
      </c>
      <c r="O3799" s="47">
        <v>0</v>
      </c>
      <c r="P3799" s="47">
        <v>0</v>
      </c>
      <c r="Q3799" s="47">
        <v>0</v>
      </c>
      <c r="R3799" s="47">
        <v>0</v>
      </c>
      <c r="S3799" s="47">
        <v>425</v>
      </c>
      <c r="T3799" s="47">
        <v>382.5</v>
      </c>
      <c r="U3799" s="47">
        <v>382.5</v>
      </c>
      <c r="V3799" t="s">
        <v>71</v>
      </c>
      <c r="W3799" t="s">
        <v>72</v>
      </c>
      <c r="X3799"/>
      <c r="Y3799" t="s">
        <v>240</v>
      </c>
      <c r="Z3799" s="43" t="str">
        <f>Raw_data[[#This Row],[Month]]&amp;Raw_data[[#This Row],[Locations]]&amp;Raw_data[[#This Row],[Looker2]]</f>
        <v>45323Garden OaksRTC</v>
      </c>
      <c r="AA3799" s="44" t="str">
        <f>IFERROR(VLOOKUP(Raw_data[[#This Row],[Description]],'LU Table'!$A$1:$B$50,2,0),"")</f>
        <v>RTC</v>
      </c>
      <c r="AB3799" s="44" t="str">
        <f>TRIM(MID(Raw_data[[#This Row],[Location]],LEN("Positive Recovery- ")+1,LEN(Raw_data[[#This Row],[Location]])))</f>
        <v>Garden Oaks</v>
      </c>
      <c r="AC3799" s="45">
        <f t="shared" si="59"/>
        <v>45323</v>
      </c>
      <c r="AD3799" s="44" t="str">
        <f>VLOOKUP(Raw_data[[#This Row],[Locations]]&amp;Raw_data[[#This Row],[Looker2]],Category!A:E,5,0)</f>
        <v>Company Owned</v>
      </c>
      <c r="AE3799" s="44" t="str">
        <f>Raw_data[[#This Row],[Locations]]&amp;Raw_data[[#This Row],[Looker2]]</f>
        <v>Garden OaksRTC</v>
      </c>
    </row>
    <row r="3800" spans="1:31">
      <c r="A3800" s="15">
        <v>45327</v>
      </c>
      <c r="B3800" s="15">
        <v>45326</v>
      </c>
      <c r="C3800" t="s">
        <v>9</v>
      </c>
      <c r="D3800">
        <v>210761</v>
      </c>
      <c r="E3800" t="s">
        <v>1162</v>
      </c>
      <c r="F3800" t="s">
        <v>307</v>
      </c>
      <c r="G3800" t="s">
        <v>452</v>
      </c>
      <c r="H3800" t="s">
        <v>151</v>
      </c>
      <c r="I3800" t="s">
        <v>232</v>
      </c>
      <c r="J3800" t="s">
        <v>17</v>
      </c>
      <c r="K3800" t="s">
        <v>107</v>
      </c>
      <c r="L3800" t="s">
        <v>130</v>
      </c>
      <c r="M3800">
        <v>1</v>
      </c>
      <c r="N3800" s="47">
        <v>500</v>
      </c>
      <c r="O3800" s="47">
        <v>0</v>
      </c>
      <c r="P3800" s="47">
        <v>0</v>
      </c>
      <c r="Q3800" s="47">
        <v>0</v>
      </c>
      <c r="R3800" s="47">
        <v>0</v>
      </c>
      <c r="S3800" s="47">
        <v>0</v>
      </c>
      <c r="T3800" s="47">
        <v>500</v>
      </c>
      <c r="U3800" s="47">
        <v>0</v>
      </c>
      <c r="V3800" t="s">
        <v>71</v>
      </c>
      <c r="W3800" t="s">
        <v>72</v>
      </c>
      <c r="X3800"/>
      <c r="Y3800" t="s">
        <v>240</v>
      </c>
      <c r="Z3800" s="43" t="str">
        <f>Raw_data[[#This Row],[Month]]&amp;Raw_data[[#This Row],[Locations]]&amp;Raw_data[[#This Row],[Looker2]]</f>
        <v>45323Dallas Ft WorthRTC</v>
      </c>
      <c r="AA3800" s="44" t="str">
        <f>IFERROR(VLOOKUP(Raw_data[[#This Row],[Description]],'LU Table'!$A$1:$B$50,2,0),"")</f>
        <v>RTC</v>
      </c>
      <c r="AB3800" s="44" t="str">
        <f>TRIM(MID(Raw_data[[#This Row],[Location]],LEN("Positive Recovery- ")+1,LEN(Raw_data[[#This Row],[Location]])))</f>
        <v>Dallas Ft Worth</v>
      </c>
      <c r="AC3800" s="45">
        <f t="shared" si="59"/>
        <v>45323</v>
      </c>
      <c r="AD3800" s="44" t="str">
        <f>VLOOKUP(Raw_data[[#This Row],[Locations]]&amp;Raw_data[[#This Row],[Looker2]],Category!A:E,5,0)</f>
        <v>Company Owned</v>
      </c>
      <c r="AE3800" s="44" t="str">
        <f>Raw_data[[#This Row],[Locations]]&amp;Raw_data[[#This Row],[Looker2]]</f>
        <v>Dallas Ft WorthRTC</v>
      </c>
    </row>
    <row r="3801" spans="1:31">
      <c r="A3801" s="15">
        <v>45327</v>
      </c>
      <c r="B3801" s="15">
        <v>45326</v>
      </c>
      <c r="C3801" t="s">
        <v>9</v>
      </c>
      <c r="D3801">
        <v>210762</v>
      </c>
      <c r="E3801" t="s">
        <v>999</v>
      </c>
      <c r="F3801" t="s">
        <v>1000</v>
      </c>
      <c r="G3801" t="s">
        <v>317</v>
      </c>
      <c r="H3801" t="s">
        <v>164</v>
      </c>
      <c r="I3801" t="s">
        <v>232</v>
      </c>
      <c r="J3801" t="s">
        <v>88</v>
      </c>
      <c r="K3801" t="s">
        <v>16</v>
      </c>
      <c r="L3801" t="s">
        <v>131</v>
      </c>
      <c r="M3801">
        <v>1</v>
      </c>
      <c r="N3801" s="47">
        <v>400</v>
      </c>
      <c r="O3801" s="47">
        <v>0</v>
      </c>
      <c r="P3801" s="47">
        <v>0</v>
      </c>
      <c r="Q3801" s="47">
        <v>0</v>
      </c>
      <c r="R3801" s="47">
        <v>0</v>
      </c>
      <c r="S3801" s="47">
        <v>400</v>
      </c>
      <c r="T3801" s="47">
        <v>360</v>
      </c>
      <c r="U3801" s="47">
        <v>360</v>
      </c>
      <c r="V3801" t="s">
        <v>71</v>
      </c>
      <c r="W3801" t="s">
        <v>72</v>
      </c>
      <c r="X3801"/>
      <c r="Y3801" t="s">
        <v>240</v>
      </c>
      <c r="Z3801" s="43" t="str">
        <f>Raw_data[[#This Row],[Month]]&amp;Raw_data[[#This Row],[Locations]]&amp;Raw_data[[#This Row],[Looker2]]</f>
        <v>45323Garden OaksRTC</v>
      </c>
      <c r="AA3801" s="44" t="str">
        <f>IFERROR(VLOOKUP(Raw_data[[#This Row],[Description]],'LU Table'!$A$1:$B$50,2,0),"")</f>
        <v>RTC</v>
      </c>
      <c r="AB3801" s="44" t="str">
        <f>TRIM(MID(Raw_data[[#This Row],[Location]],LEN("Positive Recovery- ")+1,LEN(Raw_data[[#This Row],[Location]])))</f>
        <v>Garden Oaks</v>
      </c>
      <c r="AC3801" s="45">
        <f t="shared" si="59"/>
        <v>45323</v>
      </c>
      <c r="AD3801" s="44" t="str">
        <f>VLOOKUP(Raw_data[[#This Row],[Locations]]&amp;Raw_data[[#This Row],[Looker2]],Category!A:E,5,0)</f>
        <v>Company Owned</v>
      </c>
      <c r="AE3801" s="44" t="str">
        <f>Raw_data[[#This Row],[Locations]]&amp;Raw_data[[#This Row],[Looker2]]</f>
        <v>Garden OaksRTC</v>
      </c>
    </row>
    <row r="3802" spans="1:31">
      <c r="A3802" s="15">
        <v>45327</v>
      </c>
      <c r="B3802" s="15">
        <v>45326</v>
      </c>
      <c r="C3802" t="s">
        <v>9</v>
      </c>
      <c r="D3802">
        <v>210763</v>
      </c>
      <c r="E3802" t="s">
        <v>1100</v>
      </c>
      <c r="F3802" t="s">
        <v>608</v>
      </c>
      <c r="G3802" t="s">
        <v>631</v>
      </c>
      <c r="H3802" t="s">
        <v>627</v>
      </c>
      <c r="I3802" t="s">
        <v>232</v>
      </c>
      <c r="J3802" t="s">
        <v>94</v>
      </c>
      <c r="K3802" t="s">
        <v>57</v>
      </c>
      <c r="L3802" t="s">
        <v>130</v>
      </c>
      <c r="M3802">
        <v>1</v>
      </c>
      <c r="N3802" s="47">
        <v>495</v>
      </c>
      <c r="O3802" s="47">
        <v>0</v>
      </c>
      <c r="P3802" s="47">
        <v>0</v>
      </c>
      <c r="Q3802" s="47">
        <v>0</v>
      </c>
      <c r="R3802" s="47">
        <v>0</v>
      </c>
      <c r="S3802" s="47">
        <v>495</v>
      </c>
      <c r="T3802" s="47">
        <v>445.5</v>
      </c>
      <c r="U3802" s="47">
        <v>445.5</v>
      </c>
      <c r="V3802" t="s">
        <v>71</v>
      </c>
      <c r="W3802" t="s">
        <v>72</v>
      </c>
      <c r="X3802"/>
      <c r="Y3802" t="s">
        <v>240</v>
      </c>
      <c r="Z3802" s="43" t="str">
        <f>Raw_data[[#This Row],[Month]]&amp;Raw_data[[#This Row],[Locations]]&amp;Raw_data[[#This Row],[Looker2]]</f>
        <v>45323Hill CountryRTC</v>
      </c>
      <c r="AA3802" s="44" t="str">
        <f>IFERROR(VLOOKUP(Raw_data[[#This Row],[Description]],'LU Table'!$A$1:$B$50,2,0),"")</f>
        <v>RTC</v>
      </c>
      <c r="AB3802" s="44" t="str">
        <f>TRIM(MID(Raw_data[[#This Row],[Location]],LEN("Positive Recovery- ")+1,LEN(Raw_data[[#This Row],[Location]])))</f>
        <v>Hill Country</v>
      </c>
      <c r="AC3802" s="45">
        <f t="shared" si="59"/>
        <v>45323</v>
      </c>
      <c r="AD3802" s="44" t="str">
        <f>VLOOKUP(Raw_data[[#This Row],[Locations]]&amp;Raw_data[[#This Row],[Looker2]],Category!A:E,5,0)</f>
        <v>Company Owned</v>
      </c>
      <c r="AE3802" s="44" t="str">
        <f>Raw_data[[#This Row],[Locations]]&amp;Raw_data[[#This Row],[Looker2]]</f>
        <v>Hill CountryRTC</v>
      </c>
    </row>
    <row r="3803" spans="1:31">
      <c r="A3803" s="15">
        <v>45327</v>
      </c>
      <c r="B3803" s="15">
        <v>45326</v>
      </c>
      <c r="C3803" t="s">
        <v>9</v>
      </c>
      <c r="D3803">
        <v>210764</v>
      </c>
      <c r="E3803" t="s">
        <v>1109</v>
      </c>
      <c r="F3803" t="s">
        <v>311</v>
      </c>
      <c r="G3803" t="s">
        <v>1110</v>
      </c>
      <c r="H3803" t="s">
        <v>151</v>
      </c>
      <c r="I3803" t="s">
        <v>232</v>
      </c>
      <c r="J3803" t="s">
        <v>17</v>
      </c>
      <c r="K3803" t="s">
        <v>57</v>
      </c>
      <c r="L3803" t="s">
        <v>130</v>
      </c>
      <c r="M3803">
        <v>1</v>
      </c>
      <c r="N3803" s="47">
        <v>518.75</v>
      </c>
      <c r="O3803" s="47">
        <v>0</v>
      </c>
      <c r="P3803" s="47">
        <v>0</v>
      </c>
      <c r="Q3803" s="47">
        <v>0</v>
      </c>
      <c r="R3803" s="47">
        <v>0</v>
      </c>
      <c r="S3803" s="47">
        <v>0</v>
      </c>
      <c r="T3803" s="47">
        <v>518.75</v>
      </c>
      <c r="U3803" s="47">
        <v>0</v>
      </c>
      <c r="V3803" t="s">
        <v>71</v>
      </c>
      <c r="W3803" t="s">
        <v>72</v>
      </c>
      <c r="X3803"/>
      <c r="Y3803" t="s">
        <v>240</v>
      </c>
      <c r="Z3803" s="43" t="str">
        <f>Raw_data[[#This Row],[Month]]&amp;Raw_data[[#This Row],[Locations]]&amp;Raw_data[[#This Row],[Looker2]]</f>
        <v>45323Hill CountryRTC</v>
      </c>
      <c r="AA3803" s="44" t="str">
        <f>IFERROR(VLOOKUP(Raw_data[[#This Row],[Description]],'LU Table'!$A$1:$B$50,2,0),"")</f>
        <v>RTC</v>
      </c>
      <c r="AB3803" s="44" t="str">
        <f>TRIM(MID(Raw_data[[#This Row],[Location]],LEN("Positive Recovery- ")+1,LEN(Raw_data[[#This Row],[Location]])))</f>
        <v>Hill Country</v>
      </c>
      <c r="AC3803" s="45">
        <f t="shared" si="59"/>
        <v>45323</v>
      </c>
      <c r="AD3803" s="44" t="str">
        <f>VLOOKUP(Raw_data[[#This Row],[Locations]]&amp;Raw_data[[#This Row],[Looker2]],Category!A:E,5,0)</f>
        <v>Company Owned</v>
      </c>
      <c r="AE3803" s="44" t="str">
        <f>Raw_data[[#This Row],[Locations]]&amp;Raw_data[[#This Row],[Looker2]]</f>
        <v>Hill CountryRTC</v>
      </c>
    </row>
    <row r="3804" spans="1:31">
      <c r="A3804" s="15">
        <v>45327</v>
      </c>
      <c r="B3804" s="15">
        <v>45326</v>
      </c>
      <c r="C3804" t="s">
        <v>9</v>
      </c>
      <c r="D3804">
        <v>210765</v>
      </c>
      <c r="E3804" t="s">
        <v>1072</v>
      </c>
      <c r="F3804" t="s">
        <v>321</v>
      </c>
      <c r="G3804" t="s">
        <v>1073</v>
      </c>
      <c r="H3804" t="s">
        <v>151</v>
      </c>
      <c r="I3804" t="s">
        <v>232</v>
      </c>
      <c r="J3804" t="s">
        <v>87</v>
      </c>
      <c r="K3804" t="s">
        <v>107</v>
      </c>
      <c r="L3804" t="s">
        <v>131</v>
      </c>
      <c r="M3804">
        <v>1</v>
      </c>
      <c r="N3804" s="47">
        <v>470</v>
      </c>
      <c r="O3804" s="47">
        <v>0</v>
      </c>
      <c r="P3804" s="47">
        <v>0</v>
      </c>
      <c r="Q3804" s="47">
        <v>0</v>
      </c>
      <c r="R3804" s="47">
        <v>0</v>
      </c>
      <c r="S3804" s="47">
        <v>470</v>
      </c>
      <c r="T3804" s="47">
        <v>423</v>
      </c>
      <c r="U3804" s="47">
        <v>423</v>
      </c>
      <c r="V3804" t="s">
        <v>71</v>
      </c>
      <c r="W3804" t="s">
        <v>72</v>
      </c>
      <c r="X3804"/>
      <c r="Y3804" t="s">
        <v>240</v>
      </c>
      <c r="Z3804" s="43" t="str">
        <f>Raw_data[[#This Row],[Month]]&amp;Raw_data[[#This Row],[Locations]]&amp;Raw_data[[#This Row],[Looker2]]</f>
        <v>45323Dallas Ft WorthRTC</v>
      </c>
      <c r="AA3804" s="44" t="str">
        <f>IFERROR(VLOOKUP(Raw_data[[#This Row],[Description]],'LU Table'!$A$1:$B$50,2,0),"")</f>
        <v>RTC</v>
      </c>
      <c r="AB3804" s="44" t="str">
        <f>TRIM(MID(Raw_data[[#This Row],[Location]],LEN("Positive Recovery- ")+1,LEN(Raw_data[[#This Row],[Location]])))</f>
        <v>Dallas Ft Worth</v>
      </c>
      <c r="AC3804" s="45">
        <f t="shared" si="59"/>
        <v>45323</v>
      </c>
      <c r="AD3804" s="44" t="str">
        <f>VLOOKUP(Raw_data[[#This Row],[Locations]]&amp;Raw_data[[#This Row],[Looker2]],Category!A:E,5,0)</f>
        <v>Company Owned</v>
      </c>
      <c r="AE3804" s="44" t="str">
        <f>Raw_data[[#This Row],[Locations]]&amp;Raw_data[[#This Row],[Looker2]]</f>
        <v>Dallas Ft WorthRTC</v>
      </c>
    </row>
    <row r="3805" spans="1:31">
      <c r="A3805" s="15">
        <v>45327</v>
      </c>
      <c r="B3805" s="15">
        <v>45326</v>
      </c>
      <c r="C3805" t="s">
        <v>9</v>
      </c>
      <c r="D3805">
        <v>210766</v>
      </c>
      <c r="E3805" t="s">
        <v>1163</v>
      </c>
      <c r="F3805" t="s">
        <v>1164</v>
      </c>
      <c r="G3805" t="s">
        <v>1165</v>
      </c>
      <c r="H3805" t="s">
        <v>151</v>
      </c>
      <c r="I3805" t="s">
        <v>232</v>
      </c>
      <c r="J3805" t="s">
        <v>89</v>
      </c>
      <c r="K3805" t="s">
        <v>16</v>
      </c>
      <c r="L3805" t="s">
        <v>130</v>
      </c>
      <c r="M3805">
        <v>1</v>
      </c>
      <c r="N3805" s="47">
        <v>425</v>
      </c>
      <c r="O3805" s="47">
        <v>0</v>
      </c>
      <c r="P3805" s="47">
        <v>0</v>
      </c>
      <c r="Q3805" s="47">
        <v>0</v>
      </c>
      <c r="R3805" s="47">
        <v>0</v>
      </c>
      <c r="S3805" s="47">
        <v>425</v>
      </c>
      <c r="T3805" s="47">
        <v>382.5</v>
      </c>
      <c r="U3805" s="47">
        <v>382.5</v>
      </c>
      <c r="V3805" t="s">
        <v>71</v>
      </c>
      <c r="W3805" t="s">
        <v>72</v>
      </c>
      <c r="X3805"/>
      <c r="Y3805" t="s">
        <v>240</v>
      </c>
      <c r="Z3805" s="43" t="str">
        <f>Raw_data[[#This Row],[Month]]&amp;Raw_data[[#This Row],[Locations]]&amp;Raw_data[[#This Row],[Looker2]]</f>
        <v>45323Garden OaksRTC</v>
      </c>
      <c r="AA3805" s="44" t="str">
        <f>IFERROR(VLOOKUP(Raw_data[[#This Row],[Description]],'LU Table'!$A$1:$B$50,2,0),"")</f>
        <v>RTC</v>
      </c>
      <c r="AB3805" s="44" t="str">
        <f>TRIM(MID(Raw_data[[#This Row],[Location]],LEN("Positive Recovery- ")+1,LEN(Raw_data[[#This Row],[Location]])))</f>
        <v>Garden Oaks</v>
      </c>
      <c r="AC3805" s="45">
        <f t="shared" si="59"/>
        <v>45323</v>
      </c>
      <c r="AD3805" s="44" t="str">
        <f>VLOOKUP(Raw_data[[#This Row],[Locations]]&amp;Raw_data[[#This Row],[Looker2]],Category!A:E,5,0)</f>
        <v>Company Owned</v>
      </c>
      <c r="AE3805" s="44" t="str">
        <f>Raw_data[[#This Row],[Locations]]&amp;Raw_data[[#This Row],[Looker2]]</f>
        <v>Garden OaksRTC</v>
      </c>
    </row>
    <row r="3806" spans="1:31">
      <c r="A3806" s="15">
        <v>45327</v>
      </c>
      <c r="B3806" s="15">
        <v>45326</v>
      </c>
      <c r="C3806" t="s">
        <v>9</v>
      </c>
      <c r="D3806">
        <v>210768</v>
      </c>
      <c r="E3806" t="s">
        <v>1263</v>
      </c>
      <c r="F3806" t="s">
        <v>405</v>
      </c>
      <c r="G3806" t="s">
        <v>370</v>
      </c>
      <c r="H3806" t="s">
        <v>155</v>
      </c>
      <c r="I3806" t="s">
        <v>232</v>
      </c>
      <c r="J3806" t="s">
        <v>88</v>
      </c>
      <c r="K3806" t="s">
        <v>16</v>
      </c>
      <c r="L3806" t="s">
        <v>130</v>
      </c>
      <c r="M3806">
        <v>1</v>
      </c>
      <c r="N3806" s="47">
        <v>700</v>
      </c>
      <c r="O3806" s="47">
        <v>0</v>
      </c>
      <c r="P3806" s="47">
        <v>0</v>
      </c>
      <c r="Q3806" s="47">
        <v>0</v>
      </c>
      <c r="R3806" s="47">
        <v>0</v>
      </c>
      <c r="S3806" s="47">
        <v>700</v>
      </c>
      <c r="T3806" s="47">
        <v>630</v>
      </c>
      <c r="U3806" s="47">
        <v>630</v>
      </c>
      <c r="V3806" t="s">
        <v>71</v>
      </c>
      <c r="W3806" t="s">
        <v>72</v>
      </c>
      <c r="X3806"/>
      <c r="Y3806" t="s">
        <v>240</v>
      </c>
      <c r="Z3806" s="43" t="str">
        <f>Raw_data[[#This Row],[Month]]&amp;Raw_data[[#This Row],[Locations]]&amp;Raw_data[[#This Row],[Looker2]]</f>
        <v>45323Garden OaksDetox</v>
      </c>
      <c r="AA3806" s="44" t="str">
        <f>IFERROR(VLOOKUP(Raw_data[[#This Row],[Description]],'LU Table'!$A$1:$B$50,2,0),"")</f>
        <v>Detox</v>
      </c>
      <c r="AB3806" s="44" t="str">
        <f>TRIM(MID(Raw_data[[#This Row],[Location]],LEN("Positive Recovery- ")+1,LEN(Raw_data[[#This Row],[Location]])))</f>
        <v>Garden Oaks</v>
      </c>
      <c r="AC3806" s="45">
        <f t="shared" si="59"/>
        <v>45323</v>
      </c>
      <c r="AD3806" s="44" t="str">
        <f>VLOOKUP(Raw_data[[#This Row],[Locations]]&amp;Raw_data[[#This Row],[Looker2]],Category!A:E,5,0)</f>
        <v>Company Owned</v>
      </c>
      <c r="AE3806" s="44" t="str">
        <f>Raw_data[[#This Row],[Locations]]&amp;Raw_data[[#This Row],[Looker2]]</f>
        <v>Garden OaksDetox</v>
      </c>
    </row>
    <row r="3807" spans="1:31">
      <c r="A3807" s="15">
        <v>45327</v>
      </c>
      <c r="B3807" s="15">
        <v>45326</v>
      </c>
      <c r="C3807" t="s">
        <v>9</v>
      </c>
      <c r="D3807">
        <v>210769</v>
      </c>
      <c r="E3807" t="s">
        <v>1251</v>
      </c>
      <c r="F3807" t="s">
        <v>1252</v>
      </c>
      <c r="G3807" t="s">
        <v>1253</v>
      </c>
      <c r="H3807" t="s">
        <v>152</v>
      </c>
      <c r="I3807" t="s">
        <v>232</v>
      </c>
      <c r="J3807" t="s">
        <v>90</v>
      </c>
      <c r="K3807" t="s">
        <v>107</v>
      </c>
      <c r="L3807" t="s">
        <v>131</v>
      </c>
      <c r="M3807">
        <v>1</v>
      </c>
      <c r="N3807" s="47">
        <v>535</v>
      </c>
      <c r="O3807" s="47">
        <v>0</v>
      </c>
      <c r="P3807" s="47">
        <v>0</v>
      </c>
      <c r="Q3807" s="47">
        <v>0</v>
      </c>
      <c r="R3807" s="47">
        <v>0</v>
      </c>
      <c r="S3807" s="47">
        <v>535</v>
      </c>
      <c r="T3807" s="47">
        <v>481.5</v>
      </c>
      <c r="U3807" s="47">
        <v>481.5</v>
      </c>
      <c r="V3807" t="s">
        <v>71</v>
      </c>
      <c r="W3807" t="s">
        <v>72</v>
      </c>
      <c r="X3807"/>
      <c r="Y3807" t="s">
        <v>240</v>
      </c>
      <c r="Z3807" s="43" t="str">
        <f>Raw_data[[#This Row],[Month]]&amp;Raw_data[[#This Row],[Locations]]&amp;Raw_data[[#This Row],[Looker2]]</f>
        <v>45323Dallas Ft WorthRTC</v>
      </c>
      <c r="AA3807" s="44" t="str">
        <f>IFERROR(VLOOKUP(Raw_data[[#This Row],[Description]],'LU Table'!$A$1:$B$50,2,0),"")</f>
        <v>RTC</v>
      </c>
      <c r="AB3807" s="44" t="str">
        <f>TRIM(MID(Raw_data[[#This Row],[Location]],LEN("Positive Recovery- ")+1,LEN(Raw_data[[#This Row],[Location]])))</f>
        <v>Dallas Ft Worth</v>
      </c>
      <c r="AC3807" s="45">
        <f t="shared" ref="AC3807:AC3870" si="60">B3807-DAY(B3807)+1</f>
        <v>45323</v>
      </c>
      <c r="AD3807" s="44" t="str">
        <f>VLOOKUP(Raw_data[[#This Row],[Locations]]&amp;Raw_data[[#This Row],[Looker2]],Category!A:E,5,0)</f>
        <v>Company Owned</v>
      </c>
      <c r="AE3807" s="44" t="str">
        <f>Raw_data[[#This Row],[Locations]]&amp;Raw_data[[#This Row],[Looker2]]</f>
        <v>Dallas Ft WorthRTC</v>
      </c>
    </row>
    <row r="3808" spans="1:31">
      <c r="A3808" s="15">
        <v>45327</v>
      </c>
      <c r="B3808" s="15">
        <v>45326</v>
      </c>
      <c r="C3808" t="s">
        <v>9</v>
      </c>
      <c r="D3808">
        <v>210770</v>
      </c>
      <c r="E3808" t="s">
        <v>1129</v>
      </c>
      <c r="F3808" t="s">
        <v>284</v>
      </c>
      <c r="G3808" t="s">
        <v>1130</v>
      </c>
      <c r="H3808" t="s">
        <v>151</v>
      </c>
      <c r="I3808" t="s">
        <v>232</v>
      </c>
      <c r="J3808" t="s">
        <v>103</v>
      </c>
      <c r="K3808" t="s">
        <v>57</v>
      </c>
      <c r="L3808" t="s">
        <v>131</v>
      </c>
      <c r="M3808">
        <v>1</v>
      </c>
      <c r="N3808" s="47">
        <v>500</v>
      </c>
      <c r="O3808" s="47">
        <v>0</v>
      </c>
      <c r="P3808" s="47">
        <v>0</v>
      </c>
      <c r="Q3808" s="47">
        <v>0</v>
      </c>
      <c r="R3808" s="47">
        <v>0</v>
      </c>
      <c r="S3808" s="47">
        <v>500</v>
      </c>
      <c r="T3808" s="47">
        <v>450</v>
      </c>
      <c r="U3808" s="47">
        <v>450</v>
      </c>
      <c r="V3808" t="s">
        <v>71</v>
      </c>
      <c r="W3808" t="s">
        <v>72</v>
      </c>
      <c r="X3808"/>
      <c r="Y3808" t="s">
        <v>240</v>
      </c>
      <c r="Z3808" s="43" t="str">
        <f>Raw_data[[#This Row],[Month]]&amp;Raw_data[[#This Row],[Locations]]&amp;Raw_data[[#This Row],[Looker2]]</f>
        <v>45323Hill CountryRTC</v>
      </c>
      <c r="AA3808" s="44" t="str">
        <f>IFERROR(VLOOKUP(Raw_data[[#This Row],[Description]],'LU Table'!$A$1:$B$50,2,0),"")</f>
        <v>RTC</v>
      </c>
      <c r="AB3808" s="44" t="str">
        <f>TRIM(MID(Raw_data[[#This Row],[Location]],LEN("Positive Recovery- ")+1,LEN(Raw_data[[#This Row],[Location]])))</f>
        <v>Hill Country</v>
      </c>
      <c r="AC3808" s="45">
        <f t="shared" si="60"/>
        <v>45323</v>
      </c>
      <c r="AD3808" s="44" t="str">
        <f>VLOOKUP(Raw_data[[#This Row],[Locations]]&amp;Raw_data[[#This Row],[Looker2]],Category!A:E,5,0)</f>
        <v>Company Owned</v>
      </c>
      <c r="AE3808" s="44" t="str">
        <f>Raw_data[[#This Row],[Locations]]&amp;Raw_data[[#This Row],[Looker2]]</f>
        <v>Hill CountryRTC</v>
      </c>
    </row>
    <row r="3809" spans="1:31">
      <c r="A3809" s="15">
        <v>45327</v>
      </c>
      <c r="B3809" s="15">
        <v>45326</v>
      </c>
      <c r="C3809" t="s">
        <v>9</v>
      </c>
      <c r="D3809">
        <v>210772</v>
      </c>
      <c r="E3809" t="s">
        <v>1260</v>
      </c>
      <c r="F3809" t="s">
        <v>403</v>
      </c>
      <c r="G3809" t="s">
        <v>736</v>
      </c>
      <c r="H3809" t="s">
        <v>155</v>
      </c>
      <c r="I3809" t="s">
        <v>232</v>
      </c>
      <c r="J3809" t="s">
        <v>89</v>
      </c>
      <c r="K3809" t="s">
        <v>16</v>
      </c>
      <c r="L3809" t="s">
        <v>130</v>
      </c>
      <c r="M3809">
        <v>1</v>
      </c>
      <c r="N3809" s="47">
        <v>600</v>
      </c>
      <c r="O3809" s="47">
        <v>0</v>
      </c>
      <c r="P3809" s="47">
        <v>0</v>
      </c>
      <c r="Q3809" s="47">
        <v>0</v>
      </c>
      <c r="R3809" s="47">
        <v>0</v>
      </c>
      <c r="S3809" s="47">
        <v>600</v>
      </c>
      <c r="T3809" s="47">
        <v>540</v>
      </c>
      <c r="U3809" s="47">
        <v>540</v>
      </c>
      <c r="V3809" t="s">
        <v>71</v>
      </c>
      <c r="W3809" t="s">
        <v>72</v>
      </c>
      <c r="X3809"/>
      <c r="Y3809" t="s">
        <v>240</v>
      </c>
      <c r="Z3809" s="43" t="str">
        <f>Raw_data[[#This Row],[Month]]&amp;Raw_data[[#This Row],[Locations]]&amp;Raw_data[[#This Row],[Looker2]]</f>
        <v>45323Garden OaksDetox</v>
      </c>
      <c r="AA3809" s="44" t="str">
        <f>IFERROR(VLOOKUP(Raw_data[[#This Row],[Description]],'LU Table'!$A$1:$B$50,2,0),"")</f>
        <v>Detox</v>
      </c>
      <c r="AB3809" s="44" t="str">
        <f>TRIM(MID(Raw_data[[#This Row],[Location]],LEN("Positive Recovery- ")+1,LEN(Raw_data[[#This Row],[Location]])))</f>
        <v>Garden Oaks</v>
      </c>
      <c r="AC3809" s="45">
        <f t="shared" si="60"/>
        <v>45323</v>
      </c>
      <c r="AD3809" s="44" t="str">
        <f>VLOOKUP(Raw_data[[#This Row],[Locations]]&amp;Raw_data[[#This Row],[Looker2]],Category!A:E,5,0)</f>
        <v>Company Owned</v>
      </c>
      <c r="AE3809" s="44" t="str">
        <f>Raw_data[[#This Row],[Locations]]&amp;Raw_data[[#This Row],[Looker2]]</f>
        <v>Garden OaksDetox</v>
      </c>
    </row>
    <row r="3810" spans="1:31">
      <c r="A3810" s="15">
        <v>45327</v>
      </c>
      <c r="B3810" s="15">
        <v>45326</v>
      </c>
      <c r="C3810" t="s">
        <v>9</v>
      </c>
      <c r="D3810">
        <v>210773</v>
      </c>
      <c r="E3810" t="s">
        <v>1176</v>
      </c>
      <c r="F3810" t="s">
        <v>1177</v>
      </c>
      <c r="G3810" t="s">
        <v>1178</v>
      </c>
      <c r="H3810" t="s">
        <v>171</v>
      </c>
      <c r="I3810" t="s">
        <v>232</v>
      </c>
      <c r="J3810" t="s">
        <v>93</v>
      </c>
      <c r="K3810" t="s">
        <v>107</v>
      </c>
      <c r="L3810" t="s">
        <v>131</v>
      </c>
      <c r="M3810">
        <v>1</v>
      </c>
      <c r="N3810" s="47">
        <v>230</v>
      </c>
      <c r="O3810" s="47">
        <v>0</v>
      </c>
      <c r="P3810" s="47">
        <v>0</v>
      </c>
      <c r="Q3810" s="47">
        <v>0</v>
      </c>
      <c r="R3810" s="47">
        <v>0</v>
      </c>
      <c r="S3810" s="47">
        <v>230</v>
      </c>
      <c r="T3810" s="47">
        <v>207</v>
      </c>
      <c r="U3810" s="47">
        <v>207</v>
      </c>
      <c r="V3810" t="s">
        <v>71</v>
      </c>
      <c r="W3810" t="s">
        <v>72</v>
      </c>
      <c r="X3810"/>
      <c r="Y3810" t="s">
        <v>240</v>
      </c>
      <c r="Z3810" s="43" t="str">
        <f>Raw_data[[#This Row],[Month]]&amp;Raw_data[[#This Row],[Locations]]&amp;Raw_data[[#This Row],[Looker2]]</f>
        <v>45323Dallas Ft WorthRTC</v>
      </c>
      <c r="AA3810" s="44" t="str">
        <f>IFERROR(VLOOKUP(Raw_data[[#This Row],[Description]],'LU Table'!$A$1:$B$50,2,0),"")</f>
        <v>RTC</v>
      </c>
      <c r="AB3810" s="44" t="str">
        <f>TRIM(MID(Raw_data[[#This Row],[Location]],LEN("Positive Recovery- ")+1,LEN(Raw_data[[#This Row],[Location]])))</f>
        <v>Dallas Ft Worth</v>
      </c>
      <c r="AC3810" s="45">
        <f t="shared" si="60"/>
        <v>45323</v>
      </c>
      <c r="AD3810" s="44" t="str">
        <f>VLOOKUP(Raw_data[[#This Row],[Locations]]&amp;Raw_data[[#This Row],[Looker2]],Category!A:E,5,0)</f>
        <v>Company Owned</v>
      </c>
      <c r="AE3810" s="44" t="str">
        <f>Raw_data[[#This Row],[Locations]]&amp;Raw_data[[#This Row],[Looker2]]</f>
        <v>Dallas Ft WorthRTC</v>
      </c>
    </row>
    <row r="3811" spans="1:31">
      <c r="A3811" s="15">
        <v>45327</v>
      </c>
      <c r="B3811" s="15">
        <v>45326</v>
      </c>
      <c r="C3811" t="s">
        <v>9</v>
      </c>
      <c r="D3811">
        <v>210774</v>
      </c>
      <c r="E3811" t="s">
        <v>1264</v>
      </c>
      <c r="F3811" t="s">
        <v>1265</v>
      </c>
      <c r="G3811" t="s">
        <v>1266</v>
      </c>
      <c r="H3811" t="s">
        <v>155</v>
      </c>
      <c r="I3811" t="s">
        <v>232</v>
      </c>
      <c r="J3811" t="s">
        <v>1045</v>
      </c>
      <c r="K3811" t="s">
        <v>107</v>
      </c>
      <c r="L3811" t="s">
        <v>130</v>
      </c>
      <c r="M3811">
        <v>1</v>
      </c>
      <c r="N3811" s="47">
        <v>775</v>
      </c>
      <c r="O3811" s="47">
        <v>0</v>
      </c>
      <c r="P3811" s="47">
        <v>0</v>
      </c>
      <c r="Q3811" s="47">
        <v>0</v>
      </c>
      <c r="R3811" s="47">
        <v>0</v>
      </c>
      <c r="S3811" s="47">
        <v>775</v>
      </c>
      <c r="T3811" s="47">
        <v>697.5</v>
      </c>
      <c r="U3811" s="47">
        <v>697.5</v>
      </c>
      <c r="V3811" t="s">
        <v>71</v>
      </c>
      <c r="W3811" t="s">
        <v>72</v>
      </c>
      <c r="X3811"/>
      <c r="Y3811" t="s">
        <v>240</v>
      </c>
      <c r="Z3811" s="43" t="str">
        <f>Raw_data[[#This Row],[Month]]&amp;Raw_data[[#This Row],[Locations]]&amp;Raw_data[[#This Row],[Looker2]]</f>
        <v>45323Dallas Ft WorthDetox</v>
      </c>
      <c r="AA3811" s="44" t="str">
        <f>IFERROR(VLOOKUP(Raw_data[[#This Row],[Description]],'LU Table'!$A$1:$B$50,2,0),"")</f>
        <v>Detox</v>
      </c>
      <c r="AB3811" s="44" t="str">
        <f>TRIM(MID(Raw_data[[#This Row],[Location]],LEN("Positive Recovery- ")+1,LEN(Raw_data[[#This Row],[Location]])))</f>
        <v>Dallas Ft Worth</v>
      </c>
      <c r="AC3811" s="45">
        <f t="shared" si="60"/>
        <v>45323</v>
      </c>
      <c r="AD3811" s="44" t="str">
        <f>VLOOKUP(Raw_data[[#This Row],[Locations]]&amp;Raw_data[[#This Row],[Looker2]],Category!A:E,5,0)</f>
        <v>Company Owned</v>
      </c>
      <c r="AE3811" s="44" t="str">
        <f>Raw_data[[#This Row],[Locations]]&amp;Raw_data[[#This Row],[Looker2]]</f>
        <v>Dallas Ft WorthDetox</v>
      </c>
    </row>
    <row r="3812" spans="1:31">
      <c r="A3812" s="15">
        <v>45327</v>
      </c>
      <c r="B3812" s="15">
        <v>45326</v>
      </c>
      <c r="C3812" t="s">
        <v>9</v>
      </c>
      <c r="D3812">
        <v>210775</v>
      </c>
      <c r="E3812" t="s">
        <v>598</v>
      </c>
      <c r="F3812" t="s">
        <v>363</v>
      </c>
      <c r="G3812" t="s">
        <v>599</v>
      </c>
      <c r="H3812" t="s">
        <v>154</v>
      </c>
      <c r="I3812" t="s">
        <v>232</v>
      </c>
      <c r="J3812" t="s">
        <v>93</v>
      </c>
      <c r="K3812" t="s">
        <v>107</v>
      </c>
      <c r="L3812" t="s">
        <v>131</v>
      </c>
      <c r="M3812">
        <v>1</v>
      </c>
      <c r="N3812" s="47">
        <v>530</v>
      </c>
      <c r="O3812" s="47">
        <v>0</v>
      </c>
      <c r="P3812" s="47">
        <v>0</v>
      </c>
      <c r="Q3812" s="47">
        <v>0</v>
      </c>
      <c r="R3812" s="47">
        <v>0</v>
      </c>
      <c r="S3812" s="47">
        <v>530</v>
      </c>
      <c r="T3812" s="47">
        <v>477</v>
      </c>
      <c r="U3812" s="47">
        <v>477</v>
      </c>
      <c r="V3812" t="s">
        <v>71</v>
      </c>
      <c r="W3812" t="s">
        <v>72</v>
      </c>
      <c r="X3812"/>
      <c r="Y3812" t="s">
        <v>240</v>
      </c>
      <c r="Z3812" s="43" t="str">
        <f>Raw_data[[#This Row],[Month]]&amp;Raw_data[[#This Row],[Locations]]&amp;Raw_data[[#This Row],[Looker2]]</f>
        <v>45323Dallas Ft WorthRTC</v>
      </c>
      <c r="AA3812" s="44" t="str">
        <f>IFERROR(VLOOKUP(Raw_data[[#This Row],[Description]],'LU Table'!$A$1:$B$50,2,0),"")</f>
        <v>RTC</v>
      </c>
      <c r="AB3812" s="44" t="str">
        <f>TRIM(MID(Raw_data[[#This Row],[Location]],LEN("Positive Recovery- ")+1,LEN(Raw_data[[#This Row],[Location]])))</f>
        <v>Dallas Ft Worth</v>
      </c>
      <c r="AC3812" s="45">
        <f t="shared" si="60"/>
        <v>45323</v>
      </c>
      <c r="AD3812" s="44" t="str">
        <f>VLOOKUP(Raw_data[[#This Row],[Locations]]&amp;Raw_data[[#This Row],[Looker2]],Category!A:E,5,0)</f>
        <v>Company Owned</v>
      </c>
      <c r="AE3812" s="44" t="str">
        <f>Raw_data[[#This Row],[Locations]]&amp;Raw_data[[#This Row],[Looker2]]</f>
        <v>Dallas Ft WorthRTC</v>
      </c>
    </row>
    <row r="3813" spans="1:31">
      <c r="A3813" s="15">
        <v>45327</v>
      </c>
      <c r="B3813" s="15">
        <v>45326</v>
      </c>
      <c r="C3813" t="s">
        <v>9</v>
      </c>
      <c r="D3813">
        <v>210776</v>
      </c>
      <c r="E3813" t="s">
        <v>1058</v>
      </c>
      <c r="F3813" t="s">
        <v>1059</v>
      </c>
      <c r="G3813" t="s">
        <v>1060</v>
      </c>
      <c r="H3813" t="s">
        <v>151</v>
      </c>
      <c r="I3813" t="s">
        <v>232</v>
      </c>
      <c r="J3813" t="s">
        <v>89</v>
      </c>
      <c r="K3813" t="s">
        <v>16</v>
      </c>
      <c r="L3813" t="s">
        <v>131</v>
      </c>
      <c r="M3813">
        <v>1</v>
      </c>
      <c r="N3813" s="47">
        <v>425</v>
      </c>
      <c r="O3813" s="47">
        <v>0</v>
      </c>
      <c r="P3813" s="47">
        <v>0</v>
      </c>
      <c r="Q3813" s="47">
        <v>0</v>
      </c>
      <c r="R3813" s="47">
        <v>0</v>
      </c>
      <c r="S3813" s="47">
        <v>425</v>
      </c>
      <c r="T3813" s="47">
        <v>382.5</v>
      </c>
      <c r="U3813" s="47">
        <v>382.5</v>
      </c>
      <c r="V3813" t="s">
        <v>71</v>
      </c>
      <c r="W3813" t="s">
        <v>72</v>
      </c>
      <c r="X3813"/>
      <c r="Y3813" t="s">
        <v>240</v>
      </c>
      <c r="Z3813" s="43" t="str">
        <f>Raw_data[[#This Row],[Month]]&amp;Raw_data[[#This Row],[Locations]]&amp;Raw_data[[#This Row],[Looker2]]</f>
        <v>45323Garden OaksRTC</v>
      </c>
      <c r="AA3813" s="44" t="str">
        <f>IFERROR(VLOOKUP(Raw_data[[#This Row],[Description]],'LU Table'!$A$1:$B$50,2,0),"")</f>
        <v>RTC</v>
      </c>
      <c r="AB3813" s="44" t="str">
        <f>TRIM(MID(Raw_data[[#This Row],[Location]],LEN("Positive Recovery- ")+1,LEN(Raw_data[[#This Row],[Location]])))</f>
        <v>Garden Oaks</v>
      </c>
      <c r="AC3813" s="45">
        <f t="shared" si="60"/>
        <v>45323</v>
      </c>
      <c r="AD3813" s="44" t="str">
        <f>VLOOKUP(Raw_data[[#This Row],[Locations]]&amp;Raw_data[[#This Row],[Looker2]],Category!A:E,5,0)</f>
        <v>Company Owned</v>
      </c>
      <c r="AE3813" s="44" t="str">
        <f>Raw_data[[#This Row],[Locations]]&amp;Raw_data[[#This Row],[Looker2]]</f>
        <v>Garden OaksRTC</v>
      </c>
    </row>
    <row r="3814" spans="1:31">
      <c r="A3814" s="15">
        <v>45327</v>
      </c>
      <c r="B3814" s="15">
        <v>45326</v>
      </c>
      <c r="C3814" t="s">
        <v>9</v>
      </c>
      <c r="D3814">
        <v>210777</v>
      </c>
      <c r="E3814" t="s">
        <v>1226</v>
      </c>
      <c r="F3814" t="s">
        <v>306</v>
      </c>
      <c r="G3814" t="s">
        <v>416</v>
      </c>
      <c r="H3814" t="s">
        <v>175</v>
      </c>
      <c r="I3814" t="s">
        <v>232</v>
      </c>
      <c r="J3814" t="s">
        <v>90</v>
      </c>
      <c r="K3814" t="s">
        <v>16</v>
      </c>
      <c r="L3814" t="s">
        <v>130</v>
      </c>
      <c r="M3814">
        <v>1</v>
      </c>
      <c r="N3814" s="47">
        <v>775</v>
      </c>
      <c r="O3814" s="47">
        <v>0</v>
      </c>
      <c r="P3814" s="47">
        <v>0</v>
      </c>
      <c r="Q3814" s="47">
        <v>0</v>
      </c>
      <c r="R3814" s="47">
        <v>0</v>
      </c>
      <c r="S3814" s="47">
        <v>775</v>
      </c>
      <c r="T3814" s="47">
        <v>697.5</v>
      </c>
      <c r="U3814" s="47">
        <v>697.5</v>
      </c>
      <c r="V3814" t="s">
        <v>71</v>
      </c>
      <c r="W3814" t="s">
        <v>72</v>
      </c>
      <c r="X3814"/>
      <c r="Y3814" t="s">
        <v>240</v>
      </c>
      <c r="Z3814" s="43" t="str">
        <f>Raw_data[[#This Row],[Month]]&amp;Raw_data[[#This Row],[Locations]]&amp;Raw_data[[#This Row],[Looker2]]</f>
        <v>45323Garden OaksDetox</v>
      </c>
      <c r="AA3814" s="44" t="str">
        <f>IFERROR(VLOOKUP(Raw_data[[#This Row],[Description]],'LU Table'!$A$1:$B$50,2,0),"")</f>
        <v>Detox</v>
      </c>
      <c r="AB3814" s="44" t="str">
        <f>TRIM(MID(Raw_data[[#This Row],[Location]],LEN("Positive Recovery- ")+1,LEN(Raw_data[[#This Row],[Location]])))</f>
        <v>Garden Oaks</v>
      </c>
      <c r="AC3814" s="45">
        <f t="shared" si="60"/>
        <v>45323</v>
      </c>
      <c r="AD3814" s="44" t="str">
        <f>VLOOKUP(Raw_data[[#This Row],[Locations]]&amp;Raw_data[[#This Row],[Looker2]],Category!A:E,5,0)</f>
        <v>Company Owned</v>
      </c>
      <c r="AE3814" s="44" t="str">
        <f>Raw_data[[#This Row],[Locations]]&amp;Raw_data[[#This Row],[Looker2]]</f>
        <v>Garden OaksDetox</v>
      </c>
    </row>
    <row r="3815" spans="1:31">
      <c r="A3815" s="15">
        <v>45327</v>
      </c>
      <c r="B3815" s="15">
        <v>45326</v>
      </c>
      <c r="C3815" t="s">
        <v>9</v>
      </c>
      <c r="D3815">
        <v>210778</v>
      </c>
      <c r="E3815" t="s">
        <v>1179</v>
      </c>
      <c r="F3815" t="s">
        <v>1180</v>
      </c>
      <c r="G3815" t="s">
        <v>1181</v>
      </c>
      <c r="H3815" t="s">
        <v>151</v>
      </c>
      <c r="I3815" t="s">
        <v>232</v>
      </c>
      <c r="J3815" t="s">
        <v>88</v>
      </c>
      <c r="K3815" t="s">
        <v>16</v>
      </c>
      <c r="L3815" t="s">
        <v>130</v>
      </c>
      <c r="M3815">
        <v>1</v>
      </c>
      <c r="N3815" s="47">
        <v>500</v>
      </c>
      <c r="O3815" s="47">
        <v>0</v>
      </c>
      <c r="P3815" s="47">
        <v>0</v>
      </c>
      <c r="Q3815" s="47">
        <v>0</v>
      </c>
      <c r="R3815" s="47">
        <v>0</v>
      </c>
      <c r="S3815" s="47">
        <v>500</v>
      </c>
      <c r="T3815" s="47">
        <v>450</v>
      </c>
      <c r="U3815" s="47">
        <v>450</v>
      </c>
      <c r="V3815" t="s">
        <v>71</v>
      </c>
      <c r="W3815" t="s">
        <v>72</v>
      </c>
      <c r="X3815"/>
      <c r="Y3815" t="s">
        <v>240</v>
      </c>
      <c r="Z3815" s="43" t="str">
        <f>Raw_data[[#This Row],[Month]]&amp;Raw_data[[#This Row],[Locations]]&amp;Raw_data[[#This Row],[Looker2]]</f>
        <v>45323Garden OaksRTC</v>
      </c>
      <c r="AA3815" s="44" t="str">
        <f>IFERROR(VLOOKUP(Raw_data[[#This Row],[Description]],'LU Table'!$A$1:$B$50,2,0),"")</f>
        <v>RTC</v>
      </c>
      <c r="AB3815" s="44" t="str">
        <f>TRIM(MID(Raw_data[[#This Row],[Location]],LEN("Positive Recovery- ")+1,LEN(Raw_data[[#This Row],[Location]])))</f>
        <v>Garden Oaks</v>
      </c>
      <c r="AC3815" s="45">
        <f t="shared" si="60"/>
        <v>45323</v>
      </c>
      <c r="AD3815" s="44" t="str">
        <f>VLOOKUP(Raw_data[[#This Row],[Locations]]&amp;Raw_data[[#This Row],[Looker2]],Category!A:E,5,0)</f>
        <v>Company Owned</v>
      </c>
      <c r="AE3815" s="44" t="str">
        <f>Raw_data[[#This Row],[Locations]]&amp;Raw_data[[#This Row],[Looker2]]</f>
        <v>Garden OaksRTC</v>
      </c>
    </row>
    <row r="3816" spans="1:31">
      <c r="A3816" s="15">
        <v>45327</v>
      </c>
      <c r="B3816" s="15">
        <v>45326</v>
      </c>
      <c r="C3816" t="s">
        <v>9</v>
      </c>
      <c r="D3816">
        <v>210779</v>
      </c>
      <c r="E3816" t="s">
        <v>1192</v>
      </c>
      <c r="F3816" t="s">
        <v>330</v>
      </c>
      <c r="G3816" t="s">
        <v>488</v>
      </c>
      <c r="H3816" t="s">
        <v>151</v>
      </c>
      <c r="I3816" t="s">
        <v>232</v>
      </c>
      <c r="J3816" t="s">
        <v>17</v>
      </c>
      <c r="K3816" t="s">
        <v>16</v>
      </c>
      <c r="L3816" t="s">
        <v>130</v>
      </c>
      <c r="M3816">
        <v>1</v>
      </c>
      <c r="N3816" s="47">
        <v>400</v>
      </c>
      <c r="O3816" s="47">
        <v>0</v>
      </c>
      <c r="P3816" s="47">
        <v>0</v>
      </c>
      <c r="Q3816" s="47">
        <v>0</v>
      </c>
      <c r="R3816" s="47">
        <v>0</v>
      </c>
      <c r="S3816" s="47">
        <v>0</v>
      </c>
      <c r="T3816" s="47">
        <v>400</v>
      </c>
      <c r="U3816" s="47">
        <v>0</v>
      </c>
      <c r="V3816" t="s">
        <v>71</v>
      </c>
      <c r="W3816" t="s">
        <v>72</v>
      </c>
      <c r="X3816"/>
      <c r="Y3816" t="s">
        <v>240</v>
      </c>
      <c r="Z3816" s="43" t="str">
        <f>Raw_data[[#This Row],[Month]]&amp;Raw_data[[#This Row],[Locations]]&amp;Raw_data[[#This Row],[Looker2]]</f>
        <v>45323Garden OaksRTC</v>
      </c>
      <c r="AA3816" s="44" t="str">
        <f>IFERROR(VLOOKUP(Raw_data[[#This Row],[Description]],'LU Table'!$A$1:$B$50,2,0),"")</f>
        <v>RTC</v>
      </c>
      <c r="AB3816" s="44" t="str">
        <f>TRIM(MID(Raw_data[[#This Row],[Location]],LEN("Positive Recovery- ")+1,LEN(Raw_data[[#This Row],[Location]])))</f>
        <v>Garden Oaks</v>
      </c>
      <c r="AC3816" s="45">
        <f t="shared" si="60"/>
        <v>45323</v>
      </c>
      <c r="AD3816" s="44" t="str">
        <f>VLOOKUP(Raw_data[[#This Row],[Locations]]&amp;Raw_data[[#This Row],[Looker2]],Category!A:E,5,0)</f>
        <v>Company Owned</v>
      </c>
      <c r="AE3816" s="44" t="str">
        <f>Raw_data[[#This Row],[Locations]]&amp;Raw_data[[#This Row],[Looker2]]</f>
        <v>Garden OaksRTC</v>
      </c>
    </row>
    <row r="3817" spans="1:31">
      <c r="A3817" s="15">
        <v>45327</v>
      </c>
      <c r="B3817" s="15">
        <v>45326</v>
      </c>
      <c r="C3817" t="s">
        <v>9</v>
      </c>
      <c r="D3817">
        <v>210780</v>
      </c>
      <c r="E3817" t="s">
        <v>1098</v>
      </c>
      <c r="F3817" t="s">
        <v>464</v>
      </c>
      <c r="G3817" t="s">
        <v>1099</v>
      </c>
      <c r="H3817" t="s">
        <v>151</v>
      </c>
      <c r="I3817" t="s">
        <v>232</v>
      </c>
      <c r="J3817" t="s">
        <v>88</v>
      </c>
      <c r="K3817" t="s">
        <v>107</v>
      </c>
      <c r="L3817" t="s">
        <v>131</v>
      </c>
      <c r="M3817">
        <v>1</v>
      </c>
      <c r="N3817" s="47">
        <v>500</v>
      </c>
      <c r="O3817" s="47">
        <v>0</v>
      </c>
      <c r="P3817" s="47">
        <v>0</v>
      </c>
      <c r="Q3817" s="47">
        <v>0</v>
      </c>
      <c r="R3817" s="47">
        <v>0</v>
      </c>
      <c r="S3817" s="47">
        <v>500</v>
      </c>
      <c r="T3817" s="47">
        <v>450</v>
      </c>
      <c r="U3817" s="47">
        <v>450</v>
      </c>
      <c r="V3817" t="s">
        <v>71</v>
      </c>
      <c r="W3817" t="s">
        <v>72</v>
      </c>
      <c r="X3817"/>
      <c r="Y3817" t="s">
        <v>240</v>
      </c>
      <c r="Z3817" s="43" t="str">
        <f>Raw_data[[#This Row],[Month]]&amp;Raw_data[[#This Row],[Locations]]&amp;Raw_data[[#This Row],[Looker2]]</f>
        <v>45323Dallas Ft WorthRTC</v>
      </c>
      <c r="AA3817" s="44" t="str">
        <f>IFERROR(VLOOKUP(Raw_data[[#This Row],[Description]],'LU Table'!$A$1:$B$50,2,0),"")</f>
        <v>RTC</v>
      </c>
      <c r="AB3817" s="44" t="str">
        <f>TRIM(MID(Raw_data[[#This Row],[Location]],LEN("Positive Recovery- ")+1,LEN(Raw_data[[#This Row],[Location]])))</f>
        <v>Dallas Ft Worth</v>
      </c>
      <c r="AC3817" s="45">
        <f t="shared" si="60"/>
        <v>45323</v>
      </c>
      <c r="AD3817" s="44" t="str">
        <f>VLOOKUP(Raw_data[[#This Row],[Locations]]&amp;Raw_data[[#This Row],[Looker2]],Category!A:E,5,0)</f>
        <v>Company Owned</v>
      </c>
      <c r="AE3817" s="44" t="str">
        <f>Raw_data[[#This Row],[Locations]]&amp;Raw_data[[#This Row],[Looker2]]</f>
        <v>Dallas Ft WorthRTC</v>
      </c>
    </row>
    <row r="3818" spans="1:31">
      <c r="A3818" s="15">
        <v>45327</v>
      </c>
      <c r="B3818" s="15">
        <v>45326</v>
      </c>
      <c r="C3818" t="s">
        <v>9</v>
      </c>
      <c r="D3818">
        <v>210781</v>
      </c>
      <c r="E3818" t="s">
        <v>1155</v>
      </c>
      <c r="F3818" t="s">
        <v>690</v>
      </c>
      <c r="G3818" t="s">
        <v>1156</v>
      </c>
      <c r="H3818" t="s">
        <v>151</v>
      </c>
      <c r="I3818" t="s">
        <v>232</v>
      </c>
      <c r="J3818" t="s">
        <v>932</v>
      </c>
      <c r="K3818" t="s">
        <v>16</v>
      </c>
      <c r="L3818" t="s">
        <v>131</v>
      </c>
      <c r="M3818">
        <v>1</v>
      </c>
      <c r="N3818" s="47">
        <v>550</v>
      </c>
      <c r="O3818" s="47">
        <v>0</v>
      </c>
      <c r="P3818" s="47">
        <v>0</v>
      </c>
      <c r="Q3818" s="47">
        <v>0</v>
      </c>
      <c r="R3818" s="47">
        <v>0</v>
      </c>
      <c r="S3818" s="47">
        <v>550</v>
      </c>
      <c r="T3818" s="47">
        <v>495</v>
      </c>
      <c r="U3818" s="47">
        <v>495</v>
      </c>
      <c r="V3818" t="s">
        <v>71</v>
      </c>
      <c r="W3818" t="s">
        <v>72</v>
      </c>
      <c r="X3818"/>
      <c r="Y3818" t="s">
        <v>240</v>
      </c>
      <c r="Z3818" s="43" t="str">
        <f>Raw_data[[#This Row],[Month]]&amp;Raw_data[[#This Row],[Locations]]&amp;Raw_data[[#This Row],[Looker2]]</f>
        <v>45323Garden OaksRTC</v>
      </c>
      <c r="AA3818" s="44" t="str">
        <f>IFERROR(VLOOKUP(Raw_data[[#This Row],[Description]],'LU Table'!$A$1:$B$50,2,0),"")</f>
        <v>RTC</v>
      </c>
      <c r="AB3818" s="44" t="str">
        <f>TRIM(MID(Raw_data[[#This Row],[Location]],LEN("Positive Recovery- ")+1,LEN(Raw_data[[#This Row],[Location]])))</f>
        <v>Garden Oaks</v>
      </c>
      <c r="AC3818" s="45">
        <f t="shared" si="60"/>
        <v>45323</v>
      </c>
      <c r="AD3818" s="44" t="str">
        <f>VLOOKUP(Raw_data[[#This Row],[Locations]]&amp;Raw_data[[#This Row],[Looker2]],Category!A:E,5,0)</f>
        <v>Company Owned</v>
      </c>
      <c r="AE3818" s="44" t="str">
        <f>Raw_data[[#This Row],[Locations]]&amp;Raw_data[[#This Row],[Looker2]]</f>
        <v>Garden OaksRTC</v>
      </c>
    </row>
    <row r="3819" spans="1:31">
      <c r="A3819" s="15">
        <v>45327</v>
      </c>
      <c r="B3819" s="15">
        <v>45326</v>
      </c>
      <c r="C3819" t="s">
        <v>9</v>
      </c>
      <c r="D3819">
        <v>210782</v>
      </c>
      <c r="E3819" t="s">
        <v>228</v>
      </c>
      <c r="F3819" t="s">
        <v>377</v>
      </c>
      <c r="G3819" t="s">
        <v>542</v>
      </c>
      <c r="H3819" t="s">
        <v>151</v>
      </c>
      <c r="I3819" t="s">
        <v>232</v>
      </c>
      <c r="J3819" t="s">
        <v>17</v>
      </c>
      <c r="K3819" t="s">
        <v>16</v>
      </c>
      <c r="L3819" t="s">
        <v>131</v>
      </c>
      <c r="M3819">
        <v>1</v>
      </c>
      <c r="N3819" s="47">
        <v>400</v>
      </c>
      <c r="O3819" s="47">
        <v>0</v>
      </c>
      <c r="P3819" s="47">
        <v>0</v>
      </c>
      <c r="Q3819" s="47">
        <v>0</v>
      </c>
      <c r="R3819" s="47">
        <v>0</v>
      </c>
      <c r="S3819" s="47">
        <v>0</v>
      </c>
      <c r="T3819" s="47">
        <v>400</v>
      </c>
      <c r="U3819" s="47">
        <v>0</v>
      </c>
      <c r="V3819" t="s">
        <v>71</v>
      </c>
      <c r="W3819" t="s">
        <v>72</v>
      </c>
      <c r="X3819"/>
      <c r="Y3819" t="s">
        <v>240</v>
      </c>
      <c r="Z3819" s="43" t="str">
        <f>Raw_data[[#This Row],[Month]]&amp;Raw_data[[#This Row],[Locations]]&amp;Raw_data[[#This Row],[Looker2]]</f>
        <v>45323Garden OaksRTC</v>
      </c>
      <c r="AA3819" s="44" t="str">
        <f>IFERROR(VLOOKUP(Raw_data[[#This Row],[Description]],'LU Table'!$A$1:$B$50,2,0),"")</f>
        <v>RTC</v>
      </c>
      <c r="AB3819" s="44" t="str">
        <f>TRIM(MID(Raw_data[[#This Row],[Location]],LEN("Positive Recovery- ")+1,LEN(Raw_data[[#This Row],[Location]])))</f>
        <v>Garden Oaks</v>
      </c>
      <c r="AC3819" s="45">
        <f t="shared" si="60"/>
        <v>45323</v>
      </c>
      <c r="AD3819" s="44" t="str">
        <f>VLOOKUP(Raw_data[[#This Row],[Locations]]&amp;Raw_data[[#This Row],[Looker2]],Category!A:E,5,0)</f>
        <v>Company Owned</v>
      </c>
      <c r="AE3819" s="44" t="str">
        <f>Raw_data[[#This Row],[Locations]]&amp;Raw_data[[#This Row],[Looker2]]</f>
        <v>Garden OaksRTC</v>
      </c>
    </row>
    <row r="3820" spans="1:31">
      <c r="A3820" s="15">
        <v>45327</v>
      </c>
      <c r="B3820" s="15">
        <v>45326</v>
      </c>
      <c r="C3820" t="s">
        <v>9</v>
      </c>
      <c r="D3820">
        <v>210783</v>
      </c>
      <c r="E3820" t="s">
        <v>1191</v>
      </c>
      <c r="F3820" t="s">
        <v>403</v>
      </c>
      <c r="G3820" t="s">
        <v>993</v>
      </c>
      <c r="H3820" t="s">
        <v>151</v>
      </c>
      <c r="I3820" t="s">
        <v>232</v>
      </c>
      <c r="J3820" t="s">
        <v>17</v>
      </c>
      <c r="K3820" t="s">
        <v>107</v>
      </c>
      <c r="L3820" t="s">
        <v>130</v>
      </c>
      <c r="M3820">
        <v>1</v>
      </c>
      <c r="N3820" s="47">
        <v>500</v>
      </c>
      <c r="O3820" s="47">
        <v>0</v>
      </c>
      <c r="P3820" s="47">
        <v>0</v>
      </c>
      <c r="Q3820" s="47">
        <v>0</v>
      </c>
      <c r="R3820" s="47">
        <v>0</v>
      </c>
      <c r="S3820" s="47">
        <v>500</v>
      </c>
      <c r="T3820" s="47">
        <v>500</v>
      </c>
      <c r="U3820" s="47">
        <v>500</v>
      </c>
      <c r="V3820" t="s">
        <v>71</v>
      </c>
      <c r="W3820" t="s">
        <v>72</v>
      </c>
      <c r="X3820"/>
      <c r="Y3820" t="s">
        <v>240</v>
      </c>
      <c r="Z3820" s="43" t="str">
        <f>Raw_data[[#This Row],[Month]]&amp;Raw_data[[#This Row],[Locations]]&amp;Raw_data[[#This Row],[Looker2]]</f>
        <v>45323Dallas Ft WorthRTC</v>
      </c>
      <c r="AA3820" s="44" t="str">
        <f>IFERROR(VLOOKUP(Raw_data[[#This Row],[Description]],'LU Table'!$A$1:$B$50,2,0),"")</f>
        <v>RTC</v>
      </c>
      <c r="AB3820" s="44" t="str">
        <f>TRIM(MID(Raw_data[[#This Row],[Location]],LEN("Positive Recovery- ")+1,LEN(Raw_data[[#This Row],[Location]])))</f>
        <v>Dallas Ft Worth</v>
      </c>
      <c r="AC3820" s="45">
        <f t="shared" si="60"/>
        <v>45323</v>
      </c>
      <c r="AD3820" s="44" t="str">
        <f>VLOOKUP(Raw_data[[#This Row],[Locations]]&amp;Raw_data[[#This Row],[Looker2]],Category!A:E,5,0)</f>
        <v>Company Owned</v>
      </c>
      <c r="AE3820" s="44" t="str">
        <f>Raw_data[[#This Row],[Locations]]&amp;Raw_data[[#This Row],[Looker2]]</f>
        <v>Dallas Ft WorthRTC</v>
      </c>
    </row>
    <row r="3821" spans="1:31">
      <c r="A3821" s="15">
        <v>45327</v>
      </c>
      <c r="B3821" s="15">
        <v>45326</v>
      </c>
      <c r="C3821" t="s">
        <v>9</v>
      </c>
      <c r="D3821">
        <v>210784</v>
      </c>
      <c r="E3821" t="s">
        <v>975</v>
      </c>
      <c r="F3821" t="s">
        <v>255</v>
      </c>
      <c r="G3821" t="s">
        <v>976</v>
      </c>
      <c r="H3821" t="s">
        <v>627</v>
      </c>
      <c r="I3821" t="s">
        <v>232</v>
      </c>
      <c r="J3821" t="s">
        <v>94</v>
      </c>
      <c r="K3821" t="s">
        <v>16</v>
      </c>
      <c r="L3821" t="s">
        <v>130</v>
      </c>
      <c r="M3821">
        <v>1</v>
      </c>
      <c r="N3821" s="47">
        <v>495</v>
      </c>
      <c r="O3821" s="47">
        <v>0</v>
      </c>
      <c r="P3821" s="47">
        <v>0</v>
      </c>
      <c r="Q3821" s="47">
        <v>0</v>
      </c>
      <c r="R3821" s="47">
        <v>0</v>
      </c>
      <c r="S3821" s="47">
        <v>495</v>
      </c>
      <c r="T3821" s="47">
        <v>445.5</v>
      </c>
      <c r="U3821" s="47">
        <v>445.5</v>
      </c>
      <c r="V3821" t="s">
        <v>71</v>
      </c>
      <c r="W3821" t="s">
        <v>72</v>
      </c>
      <c r="X3821"/>
      <c r="Y3821" t="s">
        <v>240</v>
      </c>
      <c r="Z3821" s="43" t="str">
        <f>Raw_data[[#This Row],[Month]]&amp;Raw_data[[#This Row],[Locations]]&amp;Raw_data[[#This Row],[Looker2]]</f>
        <v>45323Garden OaksRTC</v>
      </c>
      <c r="AA3821" s="44" t="str">
        <f>IFERROR(VLOOKUP(Raw_data[[#This Row],[Description]],'LU Table'!$A$1:$B$50,2,0),"")</f>
        <v>RTC</v>
      </c>
      <c r="AB3821" s="44" t="str">
        <f>TRIM(MID(Raw_data[[#This Row],[Location]],LEN("Positive Recovery- ")+1,LEN(Raw_data[[#This Row],[Location]])))</f>
        <v>Garden Oaks</v>
      </c>
      <c r="AC3821" s="45">
        <f t="shared" si="60"/>
        <v>45323</v>
      </c>
      <c r="AD3821" s="44" t="str">
        <f>VLOOKUP(Raw_data[[#This Row],[Locations]]&amp;Raw_data[[#This Row],[Looker2]],Category!A:E,5,0)</f>
        <v>Company Owned</v>
      </c>
      <c r="AE3821" s="44" t="str">
        <f>Raw_data[[#This Row],[Locations]]&amp;Raw_data[[#This Row],[Looker2]]</f>
        <v>Garden OaksRTC</v>
      </c>
    </row>
    <row r="3822" spans="1:31">
      <c r="A3822" s="15">
        <v>45327</v>
      </c>
      <c r="B3822" s="15">
        <v>45326</v>
      </c>
      <c r="C3822" t="s">
        <v>9</v>
      </c>
      <c r="D3822">
        <v>210785</v>
      </c>
      <c r="E3822" t="s">
        <v>1159</v>
      </c>
      <c r="F3822" t="s">
        <v>1160</v>
      </c>
      <c r="G3822" t="s">
        <v>1161</v>
      </c>
      <c r="H3822" t="s">
        <v>151</v>
      </c>
      <c r="I3822" t="s">
        <v>232</v>
      </c>
      <c r="J3822" t="s">
        <v>17</v>
      </c>
      <c r="K3822" t="s">
        <v>16</v>
      </c>
      <c r="L3822" t="s">
        <v>131</v>
      </c>
      <c r="M3822">
        <v>1</v>
      </c>
      <c r="N3822" s="47">
        <v>480</v>
      </c>
      <c r="O3822" s="47">
        <v>0</v>
      </c>
      <c r="P3822" s="47">
        <v>0</v>
      </c>
      <c r="Q3822" s="47">
        <v>0</v>
      </c>
      <c r="R3822" s="47">
        <v>0</v>
      </c>
      <c r="S3822" s="47">
        <v>480</v>
      </c>
      <c r="T3822" s="47">
        <v>480</v>
      </c>
      <c r="U3822" s="47">
        <v>480</v>
      </c>
      <c r="V3822" t="s">
        <v>71</v>
      </c>
      <c r="W3822" t="s">
        <v>72</v>
      </c>
      <c r="X3822"/>
      <c r="Y3822" t="s">
        <v>240</v>
      </c>
      <c r="Z3822" s="43" t="str">
        <f>Raw_data[[#This Row],[Month]]&amp;Raw_data[[#This Row],[Locations]]&amp;Raw_data[[#This Row],[Looker2]]</f>
        <v>45323Garden OaksRTC</v>
      </c>
      <c r="AA3822" s="44" t="str">
        <f>IFERROR(VLOOKUP(Raw_data[[#This Row],[Description]],'LU Table'!$A$1:$B$50,2,0),"")</f>
        <v>RTC</v>
      </c>
      <c r="AB3822" s="44" t="str">
        <f>TRIM(MID(Raw_data[[#This Row],[Location]],LEN("Positive Recovery- ")+1,LEN(Raw_data[[#This Row],[Location]])))</f>
        <v>Garden Oaks</v>
      </c>
      <c r="AC3822" s="45">
        <f t="shared" si="60"/>
        <v>45323</v>
      </c>
      <c r="AD3822" s="44" t="str">
        <f>VLOOKUP(Raw_data[[#This Row],[Locations]]&amp;Raw_data[[#This Row],[Looker2]],Category!A:E,5,0)</f>
        <v>Company Owned</v>
      </c>
      <c r="AE3822" s="44" t="str">
        <f>Raw_data[[#This Row],[Locations]]&amp;Raw_data[[#This Row],[Looker2]]</f>
        <v>Garden OaksRTC</v>
      </c>
    </row>
    <row r="3823" spans="1:31">
      <c r="A3823" s="15">
        <v>45327</v>
      </c>
      <c r="B3823" s="15">
        <v>45326</v>
      </c>
      <c r="C3823" t="s">
        <v>9</v>
      </c>
      <c r="D3823">
        <v>210787</v>
      </c>
      <c r="E3823" t="s">
        <v>193</v>
      </c>
      <c r="F3823" t="s">
        <v>502</v>
      </c>
      <c r="G3823" t="s">
        <v>503</v>
      </c>
      <c r="H3823" t="s">
        <v>151</v>
      </c>
      <c r="I3823" t="s">
        <v>232</v>
      </c>
      <c r="J3823" t="s">
        <v>89</v>
      </c>
      <c r="K3823" t="s">
        <v>16</v>
      </c>
      <c r="L3823" t="s">
        <v>131</v>
      </c>
      <c r="M3823">
        <v>1</v>
      </c>
      <c r="N3823" s="47">
        <v>425</v>
      </c>
      <c r="O3823" s="47">
        <v>0</v>
      </c>
      <c r="P3823" s="47">
        <v>0</v>
      </c>
      <c r="Q3823" s="47">
        <v>0</v>
      </c>
      <c r="R3823" s="47">
        <v>0</v>
      </c>
      <c r="S3823" s="47">
        <v>425</v>
      </c>
      <c r="T3823" s="47">
        <v>382.5</v>
      </c>
      <c r="U3823" s="47">
        <v>382.5</v>
      </c>
      <c r="V3823" t="s">
        <v>71</v>
      </c>
      <c r="W3823" t="s">
        <v>72</v>
      </c>
      <c r="X3823"/>
      <c r="Y3823" t="s">
        <v>240</v>
      </c>
      <c r="Z3823" s="43" t="str">
        <f>Raw_data[[#This Row],[Month]]&amp;Raw_data[[#This Row],[Locations]]&amp;Raw_data[[#This Row],[Looker2]]</f>
        <v>45323Garden OaksRTC</v>
      </c>
      <c r="AA3823" s="44" t="str">
        <f>IFERROR(VLOOKUP(Raw_data[[#This Row],[Description]],'LU Table'!$A$1:$B$50,2,0),"")</f>
        <v>RTC</v>
      </c>
      <c r="AB3823" s="44" t="str">
        <f>TRIM(MID(Raw_data[[#This Row],[Location]],LEN("Positive Recovery- ")+1,LEN(Raw_data[[#This Row],[Location]])))</f>
        <v>Garden Oaks</v>
      </c>
      <c r="AC3823" s="45">
        <f t="shared" si="60"/>
        <v>45323</v>
      </c>
      <c r="AD3823" s="44" t="str">
        <f>VLOOKUP(Raw_data[[#This Row],[Locations]]&amp;Raw_data[[#This Row],[Looker2]],Category!A:E,5,0)</f>
        <v>Company Owned</v>
      </c>
      <c r="AE3823" s="44" t="str">
        <f>Raw_data[[#This Row],[Locations]]&amp;Raw_data[[#This Row],[Looker2]]</f>
        <v>Garden OaksRTC</v>
      </c>
    </row>
    <row r="3824" spans="1:31">
      <c r="A3824" s="15">
        <v>45327</v>
      </c>
      <c r="B3824" s="15">
        <v>45326</v>
      </c>
      <c r="C3824" t="s">
        <v>9</v>
      </c>
      <c r="D3824">
        <v>210788</v>
      </c>
      <c r="E3824" t="s">
        <v>1214</v>
      </c>
      <c r="F3824" t="s">
        <v>1215</v>
      </c>
      <c r="G3824" t="s">
        <v>1216</v>
      </c>
      <c r="H3824" t="s">
        <v>171</v>
      </c>
      <c r="I3824" t="s">
        <v>232</v>
      </c>
      <c r="J3824" t="s">
        <v>87</v>
      </c>
      <c r="K3824" t="s">
        <v>107</v>
      </c>
      <c r="L3824" t="s">
        <v>134</v>
      </c>
      <c r="M3824">
        <v>1</v>
      </c>
      <c r="N3824" s="47">
        <v>425</v>
      </c>
      <c r="O3824" s="47">
        <v>0</v>
      </c>
      <c r="P3824" s="47">
        <v>0</v>
      </c>
      <c r="Q3824" s="47">
        <v>0</v>
      </c>
      <c r="R3824" s="47">
        <v>0</v>
      </c>
      <c r="S3824" s="47">
        <v>425</v>
      </c>
      <c r="T3824" s="47">
        <v>382.5</v>
      </c>
      <c r="U3824" s="47">
        <v>382.5</v>
      </c>
      <c r="V3824" t="s">
        <v>71</v>
      </c>
      <c r="W3824" t="s">
        <v>72</v>
      </c>
      <c r="X3824"/>
      <c r="Y3824" t="s">
        <v>240</v>
      </c>
      <c r="Z3824" s="43" t="str">
        <f>Raw_data[[#This Row],[Month]]&amp;Raw_data[[#This Row],[Locations]]&amp;Raw_data[[#This Row],[Looker2]]</f>
        <v>45323Dallas Ft WorthRTC</v>
      </c>
      <c r="AA3824" s="44" t="str">
        <f>IFERROR(VLOOKUP(Raw_data[[#This Row],[Description]],'LU Table'!$A$1:$B$50,2,0),"")</f>
        <v>RTC</v>
      </c>
      <c r="AB3824" s="44" t="str">
        <f>TRIM(MID(Raw_data[[#This Row],[Location]],LEN("Positive Recovery- ")+1,LEN(Raw_data[[#This Row],[Location]])))</f>
        <v>Dallas Ft Worth</v>
      </c>
      <c r="AC3824" s="45">
        <f t="shared" si="60"/>
        <v>45323</v>
      </c>
      <c r="AD3824" s="44" t="str">
        <f>VLOOKUP(Raw_data[[#This Row],[Locations]]&amp;Raw_data[[#This Row],[Looker2]],Category!A:E,5,0)</f>
        <v>Company Owned</v>
      </c>
      <c r="AE3824" s="44" t="str">
        <f>Raw_data[[#This Row],[Locations]]&amp;Raw_data[[#This Row],[Looker2]]</f>
        <v>Dallas Ft WorthRTC</v>
      </c>
    </row>
    <row r="3825" spans="1:31">
      <c r="A3825" s="15">
        <v>45327</v>
      </c>
      <c r="B3825" s="15">
        <v>45326</v>
      </c>
      <c r="C3825" t="s">
        <v>9</v>
      </c>
      <c r="D3825">
        <v>210789</v>
      </c>
      <c r="E3825" t="s">
        <v>1267</v>
      </c>
      <c r="F3825" t="s">
        <v>1268</v>
      </c>
      <c r="G3825" t="s">
        <v>1269</v>
      </c>
      <c r="H3825" t="s">
        <v>155</v>
      </c>
      <c r="I3825" t="s">
        <v>232</v>
      </c>
      <c r="J3825" t="s">
        <v>87</v>
      </c>
      <c r="K3825" t="s">
        <v>57</v>
      </c>
      <c r="L3825" t="s">
        <v>130</v>
      </c>
      <c r="M3825">
        <v>1</v>
      </c>
      <c r="N3825" s="47">
        <v>775</v>
      </c>
      <c r="O3825" s="47">
        <v>0</v>
      </c>
      <c r="P3825" s="47">
        <v>0</v>
      </c>
      <c r="Q3825" s="47">
        <v>0</v>
      </c>
      <c r="R3825" s="47">
        <v>0</v>
      </c>
      <c r="S3825" s="47">
        <v>775</v>
      </c>
      <c r="T3825" s="47">
        <v>697.5</v>
      </c>
      <c r="U3825" s="47">
        <v>697.5</v>
      </c>
      <c r="V3825" t="s">
        <v>71</v>
      </c>
      <c r="W3825" t="s">
        <v>72</v>
      </c>
      <c r="X3825"/>
      <c r="Y3825" t="s">
        <v>240</v>
      </c>
      <c r="Z3825" s="43" t="str">
        <f>Raw_data[[#This Row],[Month]]&amp;Raw_data[[#This Row],[Locations]]&amp;Raw_data[[#This Row],[Looker2]]</f>
        <v>45323Hill CountryDetox</v>
      </c>
      <c r="AA3825" s="44" t="str">
        <f>IFERROR(VLOOKUP(Raw_data[[#This Row],[Description]],'LU Table'!$A$1:$B$50,2,0),"")</f>
        <v>Detox</v>
      </c>
      <c r="AB3825" s="44" t="str">
        <f>TRIM(MID(Raw_data[[#This Row],[Location]],LEN("Positive Recovery- ")+1,LEN(Raw_data[[#This Row],[Location]])))</f>
        <v>Hill Country</v>
      </c>
      <c r="AC3825" s="45">
        <f t="shared" si="60"/>
        <v>45323</v>
      </c>
      <c r="AD3825" s="44" t="str">
        <f>VLOOKUP(Raw_data[[#This Row],[Locations]]&amp;Raw_data[[#This Row],[Looker2]],Category!A:E,5,0)</f>
        <v>Company Owned</v>
      </c>
      <c r="AE3825" s="44" t="str">
        <f>Raw_data[[#This Row],[Locations]]&amp;Raw_data[[#This Row],[Looker2]]</f>
        <v>Hill CountryDetox</v>
      </c>
    </row>
    <row r="3826" spans="1:31">
      <c r="A3826" s="15">
        <v>45327</v>
      </c>
      <c r="B3826" s="15">
        <v>45326</v>
      </c>
      <c r="C3826" t="s">
        <v>9</v>
      </c>
      <c r="D3826">
        <v>210790</v>
      </c>
      <c r="E3826" t="s">
        <v>1174</v>
      </c>
      <c r="F3826" t="s">
        <v>287</v>
      </c>
      <c r="G3826" t="s">
        <v>1175</v>
      </c>
      <c r="H3826" t="s">
        <v>151</v>
      </c>
      <c r="I3826" t="s">
        <v>232</v>
      </c>
      <c r="J3826" t="s">
        <v>88</v>
      </c>
      <c r="K3826" t="s">
        <v>107</v>
      </c>
      <c r="L3826" t="s">
        <v>130</v>
      </c>
      <c r="M3826">
        <v>1</v>
      </c>
      <c r="N3826" s="47">
        <v>500</v>
      </c>
      <c r="O3826" s="47">
        <v>0</v>
      </c>
      <c r="P3826" s="47">
        <v>0</v>
      </c>
      <c r="Q3826" s="47">
        <v>0</v>
      </c>
      <c r="R3826" s="47">
        <v>0</v>
      </c>
      <c r="S3826" s="47">
        <v>500</v>
      </c>
      <c r="T3826" s="47">
        <v>450</v>
      </c>
      <c r="U3826" s="47">
        <v>450</v>
      </c>
      <c r="V3826" t="s">
        <v>71</v>
      </c>
      <c r="W3826" t="s">
        <v>72</v>
      </c>
      <c r="X3826"/>
      <c r="Y3826" t="s">
        <v>240</v>
      </c>
      <c r="Z3826" s="43" t="str">
        <f>Raw_data[[#This Row],[Month]]&amp;Raw_data[[#This Row],[Locations]]&amp;Raw_data[[#This Row],[Looker2]]</f>
        <v>45323Dallas Ft WorthRTC</v>
      </c>
      <c r="AA3826" s="44" t="str">
        <f>IFERROR(VLOOKUP(Raw_data[[#This Row],[Description]],'LU Table'!$A$1:$B$50,2,0),"")</f>
        <v>RTC</v>
      </c>
      <c r="AB3826" s="44" t="str">
        <f>TRIM(MID(Raw_data[[#This Row],[Location]],LEN("Positive Recovery- ")+1,LEN(Raw_data[[#This Row],[Location]])))</f>
        <v>Dallas Ft Worth</v>
      </c>
      <c r="AC3826" s="45">
        <f t="shared" si="60"/>
        <v>45323</v>
      </c>
      <c r="AD3826" s="44" t="str">
        <f>VLOOKUP(Raw_data[[#This Row],[Locations]]&amp;Raw_data[[#This Row],[Looker2]],Category!A:E,5,0)</f>
        <v>Company Owned</v>
      </c>
      <c r="AE3826" s="44" t="str">
        <f>Raw_data[[#This Row],[Locations]]&amp;Raw_data[[#This Row],[Looker2]]</f>
        <v>Dallas Ft WorthRTC</v>
      </c>
    </row>
    <row r="3827" spans="1:31">
      <c r="A3827" s="15">
        <v>45327</v>
      </c>
      <c r="B3827" s="15">
        <v>45326</v>
      </c>
      <c r="C3827" t="s">
        <v>9</v>
      </c>
      <c r="D3827">
        <v>210791</v>
      </c>
      <c r="E3827" t="s">
        <v>116</v>
      </c>
      <c r="F3827" t="s">
        <v>272</v>
      </c>
      <c r="G3827" t="s">
        <v>273</v>
      </c>
      <c r="H3827" t="s">
        <v>164</v>
      </c>
      <c r="I3827" t="s">
        <v>232</v>
      </c>
      <c r="J3827" t="s">
        <v>89</v>
      </c>
      <c r="K3827" t="s">
        <v>16</v>
      </c>
      <c r="L3827" t="s">
        <v>131</v>
      </c>
      <c r="M3827">
        <v>1</v>
      </c>
      <c r="N3827" s="47">
        <v>365</v>
      </c>
      <c r="O3827" s="47">
        <v>0</v>
      </c>
      <c r="P3827" s="47">
        <v>0</v>
      </c>
      <c r="Q3827" s="47">
        <v>0</v>
      </c>
      <c r="R3827" s="47">
        <v>0</v>
      </c>
      <c r="S3827" s="47">
        <v>365</v>
      </c>
      <c r="T3827" s="47">
        <v>328.5</v>
      </c>
      <c r="U3827" s="47">
        <v>328.5</v>
      </c>
      <c r="V3827" t="s">
        <v>71</v>
      </c>
      <c r="W3827" t="s">
        <v>72</v>
      </c>
      <c r="X3827"/>
      <c r="Y3827" t="s">
        <v>240</v>
      </c>
      <c r="Z3827" s="43" t="str">
        <f>Raw_data[[#This Row],[Month]]&amp;Raw_data[[#This Row],[Locations]]&amp;Raw_data[[#This Row],[Looker2]]</f>
        <v>45323Garden OaksRTC</v>
      </c>
      <c r="AA3827" s="44" t="str">
        <f>IFERROR(VLOOKUP(Raw_data[[#This Row],[Description]],'LU Table'!$A$1:$B$50,2,0),"")</f>
        <v>RTC</v>
      </c>
      <c r="AB3827" s="44" t="str">
        <f>TRIM(MID(Raw_data[[#This Row],[Location]],LEN("Positive Recovery- ")+1,LEN(Raw_data[[#This Row],[Location]])))</f>
        <v>Garden Oaks</v>
      </c>
      <c r="AC3827" s="45">
        <f t="shared" si="60"/>
        <v>45323</v>
      </c>
      <c r="AD3827" s="44" t="str">
        <f>VLOOKUP(Raw_data[[#This Row],[Locations]]&amp;Raw_data[[#This Row],[Looker2]],Category!A:E,5,0)</f>
        <v>Company Owned</v>
      </c>
      <c r="AE3827" s="44" t="str">
        <f>Raw_data[[#This Row],[Locations]]&amp;Raw_data[[#This Row],[Looker2]]</f>
        <v>Garden OaksRTC</v>
      </c>
    </row>
    <row r="3828" spans="1:31">
      <c r="A3828" s="15">
        <v>45327</v>
      </c>
      <c r="B3828" s="15">
        <v>45326</v>
      </c>
      <c r="C3828" t="s">
        <v>9</v>
      </c>
      <c r="D3828">
        <v>210792</v>
      </c>
      <c r="E3828" t="s">
        <v>1096</v>
      </c>
      <c r="F3828" t="s">
        <v>282</v>
      </c>
      <c r="G3828" t="s">
        <v>1097</v>
      </c>
      <c r="H3828" t="s">
        <v>627</v>
      </c>
      <c r="I3828" t="s">
        <v>232</v>
      </c>
      <c r="J3828" t="s">
        <v>94</v>
      </c>
      <c r="K3828" t="s">
        <v>16</v>
      </c>
      <c r="L3828" t="s">
        <v>130</v>
      </c>
      <c r="M3828">
        <v>1</v>
      </c>
      <c r="N3828" s="47">
        <v>495</v>
      </c>
      <c r="O3828" s="47">
        <v>0</v>
      </c>
      <c r="P3828" s="47">
        <v>0</v>
      </c>
      <c r="Q3828" s="47">
        <v>0</v>
      </c>
      <c r="R3828" s="47">
        <v>0</v>
      </c>
      <c r="S3828" s="47">
        <v>495</v>
      </c>
      <c r="T3828" s="47">
        <v>445.5</v>
      </c>
      <c r="U3828" s="47">
        <v>445.5</v>
      </c>
      <c r="V3828" t="s">
        <v>71</v>
      </c>
      <c r="W3828" t="s">
        <v>72</v>
      </c>
      <c r="X3828"/>
      <c r="Y3828" t="s">
        <v>240</v>
      </c>
      <c r="Z3828" s="43" t="str">
        <f>Raw_data[[#This Row],[Month]]&amp;Raw_data[[#This Row],[Locations]]&amp;Raw_data[[#This Row],[Looker2]]</f>
        <v>45323Garden OaksRTC</v>
      </c>
      <c r="AA3828" s="44" t="str">
        <f>IFERROR(VLOOKUP(Raw_data[[#This Row],[Description]],'LU Table'!$A$1:$B$50,2,0),"")</f>
        <v>RTC</v>
      </c>
      <c r="AB3828" s="44" t="str">
        <f>TRIM(MID(Raw_data[[#This Row],[Location]],LEN("Positive Recovery- ")+1,LEN(Raw_data[[#This Row],[Location]])))</f>
        <v>Garden Oaks</v>
      </c>
      <c r="AC3828" s="45">
        <f t="shared" si="60"/>
        <v>45323</v>
      </c>
      <c r="AD3828" s="44" t="str">
        <f>VLOOKUP(Raw_data[[#This Row],[Locations]]&amp;Raw_data[[#This Row],[Looker2]],Category!A:E,5,0)</f>
        <v>Company Owned</v>
      </c>
      <c r="AE3828" s="44" t="str">
        <f>Raw_data[[#This Row],[Locations]]&amp;Raw_data[[#This Row],[Looker2]]</f>
        <v>Garden OaksRTC</v>
      </c>
    </row>
    <row r="3829" spans="1:31">
      <c r="A3829" s="15">
        <v>45327</v>
      </c>
      <c r="B3829" s="15">
        <v>45326</v>
      </c>
      <c r="C3829" t="s">
        <v>9</v>
      </c>
      <c r="D3829">
        <v>210793</v>
      </c>
      <c r="E3829" t="s">
        <v>1076</v>
      </c>
      <c r="F3829" t="s">
        <v>1077</v>
      </c>
      <c r="G3829" t="s">
        <v>1078</v>
      </c>
      <c r="H3829" t="s">
        <v>151</v>
      </c>
      <c r="I3829" t="s">
        <v>232</v>
      </c>
      <c r="J3829" t="s">
        <v>89</v>
      </c>
      <c r="K3829" t="s">
        <v>16</v>
      </c>
      <c r="L3829" t="s">
        <v>131</v>
      </c>
      <c r="M3829">
        <v>1</v>
      </c>
      <c r="N3829" s="47">
        <v>425</v>
      </c>
      <c r="O3829" s="47">
        <v>0</v>
      </c>
      <c r="P3829" s="47">
        <v>0</v>
      </c>
      <c r="Q3829" s="47">
        <v>0</v>
      </c>
      <c r="R3829" s="47">
        <v>0</v>
      </c>
      <c r="S3829" s="47">
        <v>425</v>
      </c>
      <c r="T3829" s="47">
        <v>382.5</v>
      </c>
      <c r="U3829" s="47">
        <v>382.5</v>
      </c>
      <c r="V3829" t="s">
        <v>71</v>
      </c>
      <c r="W3829" t="s">
        <v>72</v>
      </c>
      <c r="X3829"/>
      <c r="Y3829" t="s">
        <v>240</v>
      </c>
      <c r="Z3829" s="43" t="str">
        <f>Raw_data[[#This Row],[Month]]&amp;Raw_data[[#This Row],[Locations]]&amp;Raw_data[[#This Row],[Looker2]]</f>
        <v>45323Garden OaksRTC</v>
      </c>
      <c r="AA3829" s="44" t="str">
        <f>IFERROR(VLOOKUP(Raw_data[[#This Row],[Description]],'LU Table'!$A$1:$B$50,2,0),"")</f>
        <v>RTC</v>
      </c>
      <c r="AB3829" s="44" t="str">
        <f>TRIM(MID(Raw_data[[#This Row],[Location]],LEN("Positive Recovery- ")+1,LEN(Raw_data[[#This Row],[Location]])))</f>
        <v>Garden Oaks</v>
      </c>
      <c r="AC3829" s="45">
        <f t="shared" si="60"/>
        <v>45323</v>
      </c>
      <c r="AD3829" s="44" t="str">
        <f>VLOOKUP(Raw_data[[#This Row],[Locations]]&amp;Raw_data[[#This Row],[Looker2]],Category!A:E,5,0)</f>
        <v>Company Owned</v>
      </c>
      <c r="AE3829" s="44" t="str">
        <f>Raw_data[[#This Row],[Locations]]&amp;Raw_data[[#This Row],[Looker2]]</f>
        <v>Garden OaksRTC</v>
      </c>
    </row>
    <row r="3830" spans="1:31">
      <c r="A3830" s="15">
        <v>45327</v>
      </c>
      <c r="B3830" s="15">
        <v>45326</v>
      </c>
      <c r="C3830" t="s">
        <v>9</v>
      </c>
      <c r="D3830">
        <v>210794</v>
      </c>
      <c r="E3830" t="s">
        <v>1261</v>
      </c>
      <c r="F3830" t="s">
        <v>397</v>
      </c>
      <c r="G3830" t="s">
        <v>1262</v>
      </c>
      <c r="H3830" t="s">
        <v>155</v>
      </c>
      <c r="I3830" t="s">
        <v>232</v>
      </c>
      <c r="J3830" t="s">
        <v>87</v>
      </c>
      <c r="K3830" t="s">
        <v>57</v>
      </c>
      <c r="L3830" t="s">
        <v>130</v>
      </c>
      <c r="M3830">
        <v>1</v>
      </c>
      <c r="N3830" s="47">
        <v>775</v>
      </c>
      <c r="O3830" s="47">
        <v>0</v>
      </c>
      <c r="P3830" s="47">
        <v>0</v>
      </c>
      <c r="Q3830" s="47">
        <v>0</v>
      </c>
      <c r="R3830" s="47">
        <v>0</v>
      </c>
      <c r="S3830" s="47">
        <v>775</v>
      </c>
      <c r="T3830" s="47">
        <v>697.5</v>
      </c>
      <c r="U3830" s="47">
        <v>697.5</v>
      </c>
      <c r="V3830" t="s">
        <v>71</v>
      </c>
      <c r="W3830" t="s">
        <v>72</v>
      </c>
      <c r="X3830"/>
      <c r="Y3830" t="s">
        <v>240</v>
      </c>
      <c r="Z3830" s="43" t="str">
        <f>Raw_data[[#This Row],[Month]]&amp;Raw_data[[#This Row],[Locations]]&amp;Raw_data[[#This Row],[Looker2]]</f>
        <v>45323Hill CountryDetox</v>
      </c>
      <c r="AA3830" s="44" t="str">
        <f>IFERROR(VLOOKUP(Raw_data[[#This Row],[Description]],'LU Table'!$A$1:$B$50,2,0),"")</f>
        <v>Detox</v>
      </c>
      <c r="AB3830" s="44" t="str">
        <f>TRIM(MID(Raw_data[[#This Row],[Location]],LEN("Positive Recovery- ")+1,LEN(Raw_data[[#This Row],[Location]])))</f>
        <v>Hill Country</v>
      </c>
      <c r="AC3830" s="45">
        <f t="shared" si="60"/>
        <v>45323</v>
      </c>
      <c r="AD3830" s="44" t="str">
        <f>VLOOKUP(Raw_data[[#This Row],[Locations]]&amp;Raw_data[[#This Row],[Looker2]],Category!A:E,5,0)</f>
        <v>Company Owned</v>
      </c>
      <c r="AE3830" s="44" t="str">
        <f>Raw_data[[#This Row],[Locations]]&amp;Raw_data[[#This Row],[Looker2]]</f>
        <v>Hill CountryDetox</v>
      </c>
    </row>
    <row r="3831" spans="1:31">
      <c r="A3831" s="15">
        <v>45327</v>
      </c>
      <c r="B3831" s="15">
        <v>45326</v>
      </c>
      <c r="C3831" t="s">
        <v>9</v>
      </c>
      <c r="D3831">
        <v>210796</v>
      </c>
      <c r="E3831" t="s">
        <v>1079</v>
      </c>
      <c r="F3831" t="s">
        <v>1080</v>
      </c>
      <c r="G3831" t="s">
        <v>1081</v>
      </c>
      <c r="H3831" t="s">
        <v>154</v>
      </c>
      <c r="I3831" t="s">
        <v>232</v>
      </c>
      <c r="J3831" t="s">
        <v>93</v>
      </c>
      <c r="K3831" t="s">
        <v>107</v>
      </c>
      <c r="L3831" t="s">
        <v>131</v>
      </c>
      <c r="M3831">
        <v>1</v>
      </c>
      <c r="N3831" s="47">
        <v>530</v>
      </c>
      <c r="O3831" s="47">
        <v>0</v>
      </c>
      <c r="P3831" s="47">
        <v>0</v>
      </c>
      <c r="Q3831" s="47">
        <v>0</v>
      </c>
      <c r="R3831" s="47">
        <v>0</v>
      </c>
      <c r="S3831" s="47">
        <v>530</v>
      </c>
      <c r="T3831" s="47">
        <v>477</v>
      </c>
      <c r="U3831" s="47">
        <v>477</v>
      </c>
      <c r="V3831" t="s">
        <v>71</v>
      </c>
      <c r="W3831" t="s">
        <v>72</v>
      </c>
      <c r="X3831"/>
      <c r="Y3831" t="s">
        <v>240</v>
      </c>
      <c r="Z3831" s="43" t="str">
        <f>Raw_data[[#This Row],[Month]]&amp;Raw_data[[#This Row],[Locations]]&amp;Raw_data[[#This Row],[Looker2]]</f>
        <v>45323Dallas Ft WorthRTC</v>
      </c>
      <c r="AA3831" s="44" t="str">
        <f>IFERROR(VLOOKUP(Raw_data[[#This Row],[Description]],'LU Table'!$A$1:$B$50,2,0),"")</f>
        <v>RTC</v>
      </c>
      <c r="AB3831" s="44" t="str">
        <f>TRIM(MID(Raw_data[[#This Row],[Location]],LEN("Positive Recovery- ")+1,LEN(Raw_data[[#This Row],[Location]])))</f>
        <v>Dallas Ft Worth</v>
      </c>
      <c r="AC3831" s="45">
        <f t="shared" si="60"/>
        <v>45323</v>
      </c>
      <c r="AD3831" s="44" t="str">
        <f>VLOOKUP(Raw_data[[#This Row],[Locations]]&amp;Raw_data[[#This Row],[Looker2]],Category!A:E,5,0)</f>
        <v>Company Owned</v>
      </c>
      <c r="AE3831" s="44" t="str">
        <f>Raw_data[[#This Row],[Locations]]&amp;Raw_data[[#This Row],[Looker2]]</f>
        <v>Dallas Ft WorthRTC</v>
      </c>
    </row>
    <row r="3832" spans="1:31">
      <c r="A3832" s="15">
        <v>45327</v>
      </c>
      <c r="B3832" s="15">
        <v>45326</v>
      </c>
      <c r="C3832" t="s">
        <v>9</v>
      </c>
      <c r="D3832">
        <v>210797</v>
      </c>
      <c r="E3832" t="s">
        <v>695</v>
      </c>
      <c r="F3832" t="s">
        <v>1120</v>
      </c>
      <c r="G3832" t="s">
        <v>696</v>
      </c>
      <c r="H3832" t="s">
        <v>151</v>
      </c>
      <c r="I3832" t="s">
        <v>232</v>
      </c>
      <c r="J3832" t="s">
        <v>87</v>
      </c>
      <c r="K3832" t="s">
        <v>57</v>
      </c>
      <c r="L3832" t="s">
        <v>130</v>
      </c>
      <c r="M3832">
        <v>1</v>
      </c>
      <c r="N3832" s="47">
        <v>470</v>
      </c>
      <c r="O3832" s="47">
        <v>0</v>
      </c>
      <c r="P3832" s="47">
        <v>0</v>
      </c>
      <c r="Q3832" s="47">
        <v>0</v>
      </c>
      <c r="R3832" s="47">
        <v>0</v>
      </c>
      <c r="S3832" s="47">
        <v>470</v>
      </c>
      <c r="T3832" s="47">
        <v>423</v>
      </c>
      <c r="U3832" s="47">
        <v>423</v>
      </c>
      <c r="V3832" t="s">
        <v>71</v>
      </c>
      <c r="W3832" t="s">
        <v>72</v>
      </c>
      <c r="X3832"/>
      <c r="Y3832" t="s">
        <v>240</v>
      </c>
      <c r="Z3832" s="43" t="str">
        <f>Raw_data[[#This Row],[Month]]&amp;Raw_data[[#This Row],[Locations]]&amp;Raw_data[[#This Row],[Looker2]]</f>
        <v>45323Hill CountryRTC</v>
      </c>
      <c r="AA3832" s="44" t="str">
        <f>IFERROR(VLOOKUP(Raw_data[[#This Row],[Description]],'LU Table'!$A$1:$B$50,2,0),"")</f>
        <v>RTC</v>
      </c>
      <c r="AB3832" s="44" t="str">
        <f>TRIM(MID(Raw_data[[#This Row],[Location]],LEN("Positive Recovery- ")+1,LEN(Raw_data[[#This Row],[Location]])))</f>
        <v>Hill Country</v>
      </c>
      <c r="AC3832" s="45">
        <f t="shared" si="60"/>
        <v>45323</v>
      </c>
      <c r="AD3832" s="44" t="str">
        <f>VLOOKUP(Raw_data[[#This Row],[Locations]]&amp;Raw_data[[#This Row],[Looker2]],Category!A:E,5,0)</f>
        <v>Company Owned</v>
      </c>
      <c r="AE3832" s="44" t="str">
        <f>Raw_data[[#This Row],[Locations]]&amp;Raw_data[[#This Row],[Looker2]]</f>
        <v>Hill CountryRTC</v>
      </c>
    </row>
    <row r="3833" spans="1:31">
      <c r="A3833" s="15">
        <v>45327</v>
      </c>
      <c r="B3833" s="15">
        <v>45326</v>
      </c>
      <c r="C3833" t="s">
        <v>9</v>
      </c>
      <c r="D3833">
        <v>210798</v>
      </c>
      <c r="E3833" t="s">
        <v>1006</v>
      </c>
      <c r="F3833" t="s">
        <v>362</v>
      </c>
      <c r="G3833" t="s">
        <v>728</v>
      </c>
      <c r="H3833" t="s">
        <v>151</v>
      </c>
      <c r="I3833" t="s">
        <v>232</v>
      </c>
      <c r="J3833" t="s">
        <v>87</v>
      </c>
      <c r="K3833" t="s">
        <v>57</v>
      </c>
      <c r="L3833" t="s">
        <v>131</v>
      </c>
      <c r="M3833">
        <v>1</v>
      </c>
      <c r="N3833" s="47">
        <v>470</v>
      </c>
      <c r="O3833" s="47">
        <v>0</v>
      </c>
      <c r="P3833" s="47">
        <v>0</v>
      </c>
      <c r="Q3833" s="47">
        <v>0</v>
      </c>
      <c r="R3833" s="47">
        <v>0</v>
      </c>
      <c r="S3833" s="47">
        <v>470</v>
      </c>
      <c r="T3833" s="47">
        <v>423</v>
      </c>
      <c r="U3833" s="47">
        <v>423</v>
      </c>
      <c r="V3833" t="s">
        <v>71</v>
      </c>
      <c r="W3833" t="s">
        <v>72</v>
      </c>
      <c r="X3833"/>
      <c r="Y3833" t="s">
        <v>240</v>
      </c>
      <c r="Z3833" s="43" t="str">
        <f>Raw_data[[#This Row],[Month]]&amp;Raw_data[[#This Row],[Locations]]&amp;Raw_data[[#This Row],[Looker2]]</f>
        <v>45323Hill CountryRTC</v>
      </c>
      <c r="AA3833" s="44" t="str">
        <f>IFERROR(VLOOKUP(Raw_data[[#This Row],[Description]],'LU Table'!$A$1:$B$50,2,0),"")</f>
        <v>RTC</v>
      </c>
      <c r="AB3833" s="44" t="str">
        <f>TRIM(MID(Raw_data[[#This Row],[Location]],LEN("Positive Recovery- ")+1,LEN(Raw_data[[#This Row],[Location]])))</f>
        <v>Hill Country</v>
      </c>
      <c r="AC3833" s="45">
        <f t="shared" si="60"/>
        <v>45323</v>
      </c>
      <c r="AD3833" s="44" t="str">
        <f>VLOOKUP(Raw_data[[#This Row],[Locations]]&amp;Raw_data[[#This Row],[Looker2]],Category!A:E,5,0)</f>
        <v>Company Owned</v>
      </c>
      <c r="AE3833" s="44" t="str">
        <f>Raw_data[[#This Row],[Locations]]&amp;Raw_data[[#This Row],[Looker2]]</f>
        <v>Hill CountryRTC</v>
      </c>
    </row>
    <row r="3834" spans="1:31">
      <c r="A3834" s="15">
        <v>45327</v>
      </c>
      <c r="B3834" s="15">
        <v>45326</v>
      </c>
      <c r="C3834" t="s">
        <v>9</v>
      </c>
      <c r="D3834">
        <v>210799</v>
      </c>
      <c r="E3834" t="s">
        <v>1123</v>
      </c>
      <c r="F3834" t="s">
        <v>1124</v>
      </c>
      <c r="G3834" t="s">
        <v>632</v>
      </c>
      <c r="H3834" t="s">
        <v>151</v>
      </c>
      <c r="I3834" t="s">
        <v>232</v>
      </c>
      <c r="J3834" t="s">
        <v>17</v>
      </c>
      <c r="K3834" t="s">
        <v>16</v>
      </c>
      <c r="L3834" t="s">
        <v>131</v>
      </c>
      <c r="M3834">
        <v>1</v>
      </c>
      <c r="N3834" s="47">
        <v>400</v>
      </c>
      <c r="O3834" s="47">
        <v>0</v>
      </c>
      <c r="P3834" s="47">
        <v>0</v>
      </c>
      <c r="Q3834" s="47">
        <v>0</v>
      </c>
      <c r="R3834" s="47">
        <v>0</v>
      </c>
      <c r="S3834" s="47">
        <v>0</v>
      </c>
      <c r="T3834" s="47">
        <v>400</v>
      </c>
      <c r="U3834" s="47">
        <v>0</v>
      </c>
      <c r="V3834" t="s">
        <v>71</v>
      </c>
      <c r="W3834" t="s">
        <v>72</v>
      </c>
      <c r="X3834"/>
      <c r="Y3834" t="s">
        <v>240</v>
      </c>
      <c r="Z3834" s="43" t="str">
        <f>Raw_data[[#This Row],[Month]]&amp;Raw_data[[#This Row],[Locations]]&amp;Raw_data[[#This Row],[Looker2]]</f>
        <v>45323Garden OaksRTC</v>
      </c>
      <c r="AA3834" s="44" t="str">
        <f>IFERROR(VLOOKUP(Raw_data[[#This Row],[Description]],'LU Table'!$A$1:$B$50,2,0),"")</f>
        <v>RTC</v>
      </c>
      <c r="AB3834" s="44" t="str">
        <f>TRIM(MID(Raw_data[[#This Row],[Location]],LEN("Positive Recovery- ")+1,LEN(Raw_data[[#This Row],[Location]])))</f>
        <v>Garden Oaks</v>
      </c>
      <c r="AC3834" s="45">
        <f t="shared" si="60"/>
        <v>45323</v>
      </c>
      <c r="AD3834" s="44" t="str">
        <f>VLOOKUP(Raw_data[[#This Row],[Locations]]&amp;Raw_data[[#This Row],[Looker2]],Category!A:E,5,0)</f>
        <v>Company Owned</v>
      </c>
      <c r="AE3834" s="44" t="str">
        <f>Raw_data[[#This Row],[Locations]]&amp;Raw_data[[#This Row],[Looker2]]</f>
        <v>Garden OaksRTC</v>
      </c>
    </row>
    <row r="3835" spans="1:31">
      <c r="A3835" s="15">
        <v>45327</v>
      </c>
      <c r="B3835" s="15">
        <v>45326</v>
      </c>
      <c r="C3835" t="s">
        <v>9</v>
      </c>
      <c r="D3835">
        <v>210801</v>
      </c>
      <c r="E3835" t="s">
        <v>759</v>
      </c>
      <c r="F3835" t="s">
        <v>760</v>
      </c>
      <c r="G3835" t="s">
        <v>761</v>
      </c>
      <c r="H3835" t="s">
        <v>164</v>
      </c>
      <c r="I3835" t="s">
        <v>232</v>
      </c>
      <c r="J3835" t="s">
        <v>931</v>
      </c>
      <c r="K3835" t="s">
        <v>107</v>
      </c>
      <c r="L3835" t="s">
        <v>130</v>
      </c>
      <c r="M3835">
        <v>1</v>
      </c>
      <c r="N3835" s="47">
        <v>435</v>
      </c>
      <c r="O3835" s="47">
        <v>0</v>
      </c>
      <c r="P3835" s="47">
        <v>0</v>
      </c>
      <c r="Q3835" s="47">
        <v>0</v>
      </c>
      <c r="R3835" s="47">
        <v>0</v>
      </c>
      <c r="S3835" s="47">
        <v>435</v>
      </c>
      <c r="T3835" s="47">
        <v>391.5</v>
      </c>
      <c r="U3835" s="47">
        <v>391.5</v>
      </c>
      <c r="V3835" t="s">
        <v>71</v>
      </c>
      <c r="W3835" t="s">
        <v>72</v>
      </c>
      <c r="X3835"/>
      <c r="Y3835" t="s">
        <v>240</v>
      </c>
      <c r="Z3835" s="43" t="str">
        <f>Raw_data[[#This Row],[Month]]&amp;Raw_data[[#This Row],[Locations]]&amp;Raw_data[[#This Row],[Looker2]]</f>
        <v>45323Dallas Ft WorthRTC</v>
      </c>
      <c r="AA3835" s="44" t="str">
        <f>IFERROR(VLOOKUP(Raw_data[[#This Row],[Description]],'LU Table'!$A$1:$B$50,2,0),"")</f>
        <v>RTC</v>
      </c>
      <c r="AB3835" s="44" t="str">
        <f>TRIM(MID(Raw_data[[#This Row],[Location]],LEN("Positive Recovery- ")+1,LEN(Raw_data[[#This Row],[Location]])))</f>
        <v>Dallas Ft Worth</v>
      </c>
      <c r="AC3835" s="45">
        <f t="shared" si="60"/>
        <v>45323</v>
      </c>
      <c r="AD3835" s="44" t="str">
        <f>VLOOKUP(Raw_data[[#This Row],[Locations]]&amp;Raw_data[[#This Row],[Looker2]],Category!A:E,5,0)</f>
        <v>Company Owned</v>
      </c>
      <c r="AE3835" s="44" t="str">
        <f>Raw_data[[#This Row],[Locations]]&amp;Raw_data[[#This Row],[Looker2]]</f>
        <v>Dallas Ft WorthRTC</v>
      </c>
    </row>
    <row r="3836" spans="1:31">
      <c r="A3836" s="15">
        <v>45327</v>
      </c>
      <c r="B3836" s="15">
        <v>45326</v>
      </c>
      <c r="C3836" t="s">
        <v>9</v>
      </c>
      <c r="D3836">
        <v>210802</v>
      </c>
      <c r="E3836" t="s">
        <v>1194</v>
      </c>
      <c r="F3836" t="s">
        <v>332</v>
      </c>
      <c r="G3836" t="s">
        <v>1195</v>
      </c>
      <c r="H3836" t="s">
        <v>627</v>
      </c>
      <c r="I3836" t="s">
        <v>232</v>
      </c>
      <c r="J3836" t="s">
        <v>94</v>
      </c>
      <c r="K3836" t="s">
        <v>16</v>
      </c>
      <c r="L3836" t="s">
        <v>130</v>
      </c>
      <c r="M3836">
        <v>1</v>
      </c>
      <c r="N3836" s="47">
        <v>495</v>
      </c>
      <c r="O3836" s="47">
        <v>0</v>
      </c>
      <c r="P3836" s="47">
        <v>0</v>
      </c>
      <c r="Q3836" s="47">
        <v>0</v>
      </c>
      <c r="R3836" s="47">
        <v>0</v>
      </c>
      <c r="S3836" s="47">
        <v>495</v>
      </c>
      <c r="T3836" s="47">
        <v>445.5</v>
      </c>
      <c r="U3836" s="47">
        <v>445.5</v>
      </c>
      <c r="V3836" t="s">
        <v>71</v>
      </c>
      <c r="W3836" t="s">
        <v>72</v>
      </c>
      <c r="X3836"/>
      <c r="Y3836" t="s">
        <v>240</v>
      </c>
      <c r="Z3836" s="43" t="str">
        <f>Raw_data[[#This Row],[Month]]&amp;Raw_data[[#This Row],[Locations]]&amp;Raw_data[[#This Row],[Looker2]]</f>
        <v>45323Garden OaksRTC</v>
      </c>
      <c r="AA3836" s="44" t="str">
        <f>IFERROR(VLOOKUP(Raw_data[[#This Row],[Description]],'LU Table'!$A$1:$B$50,2,0),"")</f>
        <v>RTC</v>
      </c>
      <c r="AB3836" s="44" t="str">
        <f>TRIM(MID(Raw_data[[#This Row],[Location]],LEN("Positive Recovery- ")+1,LEN(Raw_data[[#This Row],[Location]])))</f>
        <v>Garden Oaks</v>
      </c>
      <c r="AC3836" s="45">
        <f t="shared" si="60"/>
        <v>45323</v>
      </c>
      <c r="AD3836" s="44" t="str">
        <f>VLOOKUP(Raw_data[[#This Row],[Locations]]&amp;Raw_data[[#This Row],[Looker2]],Category!A:E,5,0)</f>
        <v>Company Owned</v>
      </c>
      <c r="AE3836" s="44" t="str">
        <f>Raw_data[[#This Row],[Locations]]&amp;Raw_data[[#This Row],[Looker2]]</f>
        <v>Garden OaksRTC</v>
      </c>
    </row>
    <row r="3837" spans="1:31">
      <c r="A3837" s="15">
        <v>45327</v>
      </c>
      <c r="B3837" s="15">
        <v>45326</v>
      </c>
      <c r="C3837" t="s">
        <v>9</v>
      </c>
      <c r="D3837">
        <v>210803</v>
      </c>
      <c r="E3837" t="s">
        <v>1270</v>
      </c>
      <c r="F3837" t="s">
        <v>277</v>
      </c>
      <c r="G3837" t="s">
        <v>1271</v>
      </c>
      <c r="H3837" t="s">
        <v>155</v>
      </c>
      <c r="I3837" t="s">
        <v>232</v>
      </c>
      <c r="J3837" t="s">
        <v>87</v>
      </c>
      <c r="K3837" t="s">
        <v>16</v>
      </c>
      <c r="L3837" t="s">
        <v>130</v>
      </c>
      <c r="M3837">
        <v>1</v>
      </c>
      <c r="N3837" s="47">
        <v>775</v>
      </c>
      <c r="O3837" s="47">
        <v>0</v>
      </c>
      <c r="P3837" s="47">
        <v>0</v>
      </c>
      <c r="Q3837" s="47">
        <v>0</v>
      </c>
      <c r="R3837" s="47">
        <v>0</v>
      </c>
      <c r="S3837" s="47">
        <v>775</v>
      </c>
      <c r="T3837" s="47">
        <v>697.5</v>
      </c>
      <c r="U3837" s="47">
        <v>697.5</v>
      </c>
      <c r="V3837" t="s">
        <v>71</v>
      </c>
      <c r="W3837" t="s">
        <v>72</v>
      </c>
      <c r="X3837"/>
      <c r="Y3837" t="s">
        <v>240</v>
      </c>
      <c r="Z3837" s="43" t="str">
        <f>Raw_data[[#This Row],[Month]]&amp;Raw_data[[#This Row],[Locations]]&amp;Raw_data[[#This Row],[Looker2]]</f>
        <v>45323Garden OaksDetox</v>
      </c>
      <c r="AA3837" s="44" t="str">
        <f>IFERROR(VLOOKUP(Raw_data[[#This Row],[Description]],'LU Table'!$A$1:$B$50,2,0),"")</f>
        <v>Detox</v>
      </c>
      <c r="AB3837" s="44" t="str">
        <f>TRIM(MID(Raw_data[[#This Row],[Location]],LEN("Positive Recovery- ")+1,LEN(Raw_data[[#This Row],[Location]])))</f>
        <v>Garden Oaks</v>
      </c>
      <c r="AC3837" s="45">
        <f t="shared" si="60"/>
        <v>45323</v>
      </c>
      <c r="AD3837" s="44" t="str">
        <f>VLOOKUP(Raw_data[[#This Row],[Locations]]&amp;Raw_data[[#This Row],[Looker2]],Category!A:E,5,0)</f>
        <v>Company Owned</v>
      </c>
      <c r="AE3837" s="44" t="str">
        <f>Raw_data[[#This Row],[Locations]]&amp;Raw_data[[#This Row],[Looker2]]</f>
        <v>Garden OaksDetox</v>
      </c>
    </row>
    <row r="3838" spans="1:31">
      <c r="A3838" s="15">
        <v>45327</v>
      </c>
      <c r="B3838" s="15">
        <v>45327</v>
      </c>
      <c r="C3838" t="s">
        <v>9</v>
      </c>
      <c r="D3838">
        <v>210818</v>
      </c>
      <c r="E3838" t="s">
        <v>1275</v>
      </c>
      <c r="F3838" t="s">
        <v>1276</v>
      </c>
      <c r="G3838" t="s">
        <v>1277</v>
      </c>
      <c r="H3838" t="s">
        <v>159</v>
      </c>
      <c r="I3838" t="s">
        <v>1278</v>
      </c>
      <c r="J3838" t="s">
        <v>1279</v>
      </c>
      <c r="K3838" t="s">
        <v>75</v>
      </c>
      <c r="L3838" t="s">
        <v>128</v>
      </c>
      <c r="M3838">
        <v>1</v>
      </c>
      <c r="N3838" s="47">
        <v>225</v>
      </c>
      <c r="O3838" s="47">
        <v>0</v>
      </c>
      <c r="P3838" s="47">
        <v>0</v>
      </c>
      <c r="Q3838" s="47">
        <v>0</v>
      </c>
      <c r="R3838" s="47">
        <v>0</v>
      </c>
      <c r="S3838" s="47">
        <v>225</v>
      </c>
      <c r="T3838" s="47">
        <v>225</v>
      </c>
      <c r="U3838" s="47">
        <v>225</v>
      </c>
      <c r="V3838" t="s">
        <v>71</v>
      </c>
      <c r="W3838"/>
      <c r="X3838"/>
      <c r="Y3838" t="s">
        <v>581</v>
      </c>
      <c r="Z3838" s="43" t="str">
        <f>Raw_data[[#This Row],[Month]]&amp;Raw_data[[#This Row],[Locations]]&amp;Raw_data[[#This Row],[Looker2]]</f>
        <v>45323The WoodlandsIOP</v>
      </c>
      <c r="AA3838" s="44" t="str">
        <f>IFERROR(VLOOKUP(Raw_data[[#This Row],[Description]],'LU Table'!$A$1:$B$50,2,0),"")</f>
        <v>IOP</v>
      </c>
      <c r="AB3838" s="44" t="str">
        <f>TRIM(MID(Raw_data[[#This Row],[Location]],LEN("Positive Recovery- ")+1,LEN(Raw_data[[#This Row],[Location]])))</f>
        <v>The Woodlands</v>
      </c>
      <c r="AC3838" s="45">
        <f t="shared" si="60"/>
        <v>45323</v>
      </c>
      <c r="AD3838" s="44" t="str">
        <f>VLOOKUP(Raw_data[[#This Row],[Locations]]&amp;Raw_data[[#This Row],[Looker2]],Category!A:E,5,0)</f>
        <v>Affiliate</v>
      </c>
      <c r="AE3838" s="44" t="str">
        <f>Raw_data[[#This Row],[Locations]]&amp;Raw_data[[#This Row],[Looker2]]</f>
        <v>The WoodlandsIOP</v>
      </c>
    </row>
    <row r="3839" spans="1:31">
      <c r="A3839" s="15">
        <v>45328</v>
      </c>
      <c r="B3839" s="15">
        <v>45304</v>
      </c>
      <c r="C3839" t="s">
        <v>9</v>
      </c>
      <c r="D3839">
        <v>210978</v>
      </c>
      <c r="E3839" t="s">
        <v>978</v>
      </c>
      <c r="F3839" t="s">
        <v>979</v>
      </c>
      <c r="G3839" t="s">
        <v>538</v>
      </c>
      <c r="H3839" t="s">
        <v>151</v>
      </c>
      <c r="I3839"/>
      <c r="J3839" t="s">
        <v>17</v>
      </c>
      <c r="K3839" t="s">
        <v>16</v>
      </c>
      <c r="L3839" t="s">
        <v>131</v>
      </c>
      <c r="M3839">
        <v>1</v>
      </c>
      <c r="N3839" s="47">
        <v>400</v>
      </c>
      <c r="O3839" s="47">
        <v>0</v>
      </c>
      <c r="P3839" s="47">
        <v>0</v>
      </c>
      <c r="Q3839" s="47">
        <v>0</v>
      </c>
      <c r="R3839" s="47">
        <v>0</v>
      </c>
      <c r="S3839" s="47">
        <v>0</v>
      </c>
      <c r="T3839" s="47">
        <v>400</v>
      </c>
      <c r="U3839" s="47">
        <v>0</v>
      </c>
      <c r="V3839" t="s">
        <v>71</v>
      </c>
      <c r="W3839"/>
      <c r="X3839"/>
      <c r="Y3839" t="s">
        <v>233</v>
      </c>
      <c r="Z3839" s="43" t="str">
        <f>Raw_data[[#This Row],[Month]]&amp;Raw_data[[#This Row],[Locations]]&amp;Raw_data[[#This Row],[Looker2]]</f>
        <v>45292Garden OaksRTC</v>
      </c>
      <c r="AA3839" s="44" t="str">
        <f>IFERROR(VLOOKUP(Raw_data[[#This Row],[Description]],'LU Table'!$A$1:$B$50,2,0),"")</f>
        <v>RTC</v>
      </c>
      <c r="AB3839" s="44" t="str">
        <f>TRIM(MID(Raw_data[[#This Row],[Location]],LEN("Positive Recovery- ")+1,LEN(Raw_data[[#This Row],[Location]])))</f>
        <v>Garden Oaks</v>
      </c>
      <c r="AC3839" s="45">
        <f t="shared" si="60"/>
        <v>45292</v>
      </c>
      <c r="AD3839" s="44" t="str">
        <f>VLOOKUP(Raw_data[[#This Row],[Locations]]&amp;Raw_data[[#This Row],[Looker2]],Category!A:E,5,0)</f>
        <v>Company Owned</v>
      </c>
      <c r="AE3839" s="44" t="str">
        <f>Raw_data[[#This Row],[Locations]]&amp;Raw_data[[#This Row],[Looker2]]</f>
        <v>Garden OaksRTC</v>
      </c>
    </row>
    <row r="3840" spans="1:31">
      <c r="A3840" s="15">
        <v>45328</v>
      </c>
      <c r="B3840" s="15">
        <v>45304</v>
      </c>
      <c r="C3840" t="s">
        <v>9</v>
      </c>
      <c r="D3840">
        <v>210979</v>
      </c>
      <c r="E3840" t="s">
        <v>978</v>
      </c>
      <c r="F3840" t="s">
        <v>979</v>
      </c>
      <c r="G3840" t="s">
        <v>538</v>
      </c>
      <c r="H3840" t="s">
        <v>237</v>
      </c>
      <c r="I3840" t="s">
        <v>232</v>
      </c>
      <c r="J3840" t="s">
        <v>17</v>
      </c>
      <c r="K3840" t="s">
        <v>16</v>
      </c>
      <c r="L3840" t="s">
        <v>131</v>
      </c>
      <c r="M3840">
        <v>1</v>
      </c>
      <c r="N3840" s="47">
        <v>1000</v>
      </c>
      <c r="O3840" s="47">
        <v>0</v>
      </c>
      <c r="P3840" s="47">
        <v>0</v>
      </c>
      <c r="Q3840" s="47">
        <v>0</v>
      </c>
      <c r="R3840" s="47">
        <v>0</v>
      </c>
      <c r="S3840" s="47">
        <v>0</v>
      </c>
      <c r="T3840" s="47">
        <v>1000</v>
      </c>
      <c r="U3840" s="47">
        <v>0</v>
      </c>
      <c r="V3840" t="s">
        <v>71</v>
      </c>
      <c r="W3840"/>
      <c r="X3840"/>
      <c r="Y3840" t="s">
        <v>233</v>
      </c>
      <c r="Z3840" s="43" t="str">
        <f>Raw_data[[#This Row],[Month]]&amp;Raw_data[[#This Row],[Locations]]&amp;Raw_data[[#This Row],[Looker2]]</f>
        <v>45292Garden OaksRTC</v>
      </c>
      <c r="AA3840" s="44" t="str">
        <f>IFERROR(VLOOKUP(Raw_data[[#This Row],[Description]],'LU Table'!$A$1:$B$50,2,0),"")</f>
        <v>RTC</v>
      </c>
      <c r="AB3840" s="44" t="str">
        <f>TRIM(MID(Raw_data[[#This Row],[Location]],LEN("Positive Recovery- ")+1,LEN(Raw_data[[#This Row],[Location]])))</f>
        <v>Garden Oaks</v>
      </c>
      <c r="AC3840" s="45">
        <f t="shared" si="60"/>
        <v>45292</v>
      </c>
      <c r="AD3840" s="44" t="str">
        <f>VLOOKUP(Raw_data[[#This Row],[Locations]]&amp;Raw_data[[#This Row],[Looker2]],Category!A:E,5,0)</f>
        <v>Company Owned</v>
      </c>
      <c r="AE3840" s="44" t="str">
        <f>Raw_data[[#This Row],[Locations]]&amp;Raw_data[[#This Row],[Looker2]]</f>
        <v>Garden OaksRTC</v>
      </c>
    </row>
    <row r="3841" spans="1:31">
      <c r="A3841" s="15">
        <v>45328</v>
      </c>
      <c r="B3841" s="15">
        <v>45323</v>
      </c>
      <c r="C3841" t="s">
        <v>9</v>
      </c>
      <c r="D3841">
        <v>210844</v>
      </c>
      <c r="E3841" t="s">
        <v>145</v>
      </c>
      <c r="F3841" t="s">
        <v>326</v>
      </c>
      <c r="G3841" t="s">
        <v>317</v>
      </c>
      <c r="H3841" t="s">
        <v>150</v>
      </c>
      <c r="I3841" t="s">
        <v>232</v>
      </c>
      <c r="J3841" t="s">
        <v>17</v>
      </c>
      <c r="K3841" t="s">
        <v>76</v>
      </c>
      <c r="L3841" t="s">
        <v>23</v>
      </c>
      <c r="M3841">
        <v>1</v>
      </c>
      <c r="N3841" s="47">
        <v>800</v>
      </c>
      <c r="O3841" s="47">
        <v>0</v>
      </c>
      <c r="P3841" s="47">
        <v>0</v>
      </c>
      <c r="Q3841" s="47">
        <v>0</v>
      </c>
      <c r="R3841" s="47">
        <v>0</v>
      </c>
      <c r="S3841" s="47">
        <v>0</v>
      </c>
      <c r="T3841" s="47">
        <v>800</v>
      </c>
      <c r="U3841" s="47">
        <v>0</v>
      </c>
      <c r="V3841" t="s">
        <v>71</v>
      </c>
      <c r="W3841" t="s">
        <v>960</v>
      </c>
      <c r="X3841"/>
      <c r="Y3841" t="s">
        <v>233</v>
      </c>
      <c r="Z3841" s="43" t="str">
        <f>Raw_data[[#This Row],[Month]]&amp;Raw_data[[#This Row],[Locations]]&amp;Raw_data[[#This Row],[Looker2]]</f>
        <v>45323MontroseSober Living</v>
      </c>
      <c r="AA3841" s="44" t="str">
        <f>IFERROR(VLOOKUP(Raw_data[[#This Row],[Description]],'LU Table'!$A$1:$B$50,2,0),"")</f>
        <v>Sober Living</v>
      </c>
      <c r="AB3841" s="44" t="str">
        <f>TRIM(MID(Raw_data[[#This Row],[Location]],LEN("Positive Recovery- ")+1,LEN(Raw_data[[#This Row],[Location]])))</f>
        <v>Montrose</v>
      </c>
      <c r="AC3841" s="45">
        <f t="shared" si="60"/>
        <v>45323</v>
      </c>
      <c r="AD3841" s="44" t="str">
        <f>VLOOKUP(Raw_data[[#This Row],[Locations]]&amp;Raw_data[[#This Row],[Looker2]],Category!A:E,5,0)</f>
        <v>Company Owned</v>
      </c>
      <c r="AE3841" s="44" t="str">
        <f>Raw_data[[#This Row],[Locations]]&amp;Raw_data[[#This Row],[Looker2]]</f>
        <v>MontroseSober Living</v>
      </c>
    </row>
    <row r="3842" spans="1:31">
      <c r="A3842" s="15">
        <v>45328</v>
      </c>
      <c r="B3842" s="15">
        <v>45323</v>
      </c>
      <c r="C3842" t="s">
        <v>9</v>
      </c>
      <c r="D3842">
        <v>210858</v>
      </c>
      <c r="E3842" t="s">
        <v>1248</v>
      </c>
      <c r="F3842" t="s">
        <v>1249</v>
      </c>
      <c r="G3842" t="s">
        <v>1250</v>
      </c>
      <c r="H3842" t="s">
        <v>158</v>
      </c>
      <c r="I3842" t="s">
        <v>232</v>
      </c>
      <c r="J3842" t="s">
        <v>87</v>
      </c>
      <c r="K3842" t="s">
        <v>547</v>
      </c>
      <c r="L3842" t="s">
        <v>128</v>
      </c>
      <c r="M3842">
        <v>1</v>
      </c>
      <c r="N3842" s="47">
        <v>275</v>
      </c>
      <c r="O3842" s="47">
        <v>0</v>
      </c>
      <c r="P3842" s="47">
        <v>0</v>
      </c>
      <c r="Q3842" s="47">
        <v>0</v>
      </c>
      <c r="R3842" s="47">
        <v>0</v>
      </c>
      <c r="S3842" s="47">
        <v>275</v>
      </c>
      <c r="T3842" s="47">
        <v>247.5</v>
      </c>
      <c r="U3842" s="47">
        <v>247.5</v>
      </c>
      <c r="V3842" t="s">
        <v>71</v>
      </c>
      <c r="W3842" t="s">
        <v>72</v>
      </c>
      <c r="X3842"/>
      <c r="Y3842" t="s">
        <v>240</v>
      </c>
      <c r="Z3842" s="43" t="str">
        <f>Raw_data[[#This Row],[Month]]&amp;Raw_data[[#This Row],[Locations]]&amp;Raw_data[[#This Row],[Looker2]]</f>
        <v>45323ConroeIOP</v>
      </c>
      <c r="AA3842" s="44" t="str">
        <f>IFERROR(VLOOKUP(Raw_data[[#This Row],[Description]],'LU Table'!$A$1:$B$50,2,0),"")</f>
        <v>IOP</v>
      </c>
      <c r="AB3842" s="44" t="str">
        <f>TRIM(MID(Raw_data[[#This Row],[Location]],LEN("Positive Recovery- ")+1,LEN(Raw_data[[#This Row],[Location]])))</f>
        <v>Conroe</v>
      </c>
      <c r="AC3842" s="45">
        <f t="shared" si="60"/>
        <v>45323</v>
      </c>
      <c r="AD3842" s="44" t="str">
        <f>VLOOKUP(Raw_data[[#This Row],[Locations]]&amp;Raw_data[[#This Row],[Looker2]],Category!A:E,5,0)</f>
        <v>Affiliate</v>
      </c>
      <c r="AE3842" s="44" t="str">
        <f>Raw_data[[#This Row],[Locations]]&amp;Raw_data[[#This Row],[Looker2]]</f>
        <v>ConroeIOP</v>
      </c>
    </row>
    <row r="3843" spans="1:31">
      <c r="A3843" s="15">
        <v>45328</v>
      </c>
      <c r="B3843" s="15">
        <v>45326</v>
      </c>
      <c r="C3843" t="s">
        <v>9</v>
      </c>
      <c r="D3843">
        <v>210859</v>
      </c>
      <c r="E3843" t="s">
        <v>997</v>
      </c>
      <c r="F3843" t="s">
        <v>351</v>
      </c>
      <c r="G3843" t="s">
        <v>408</v>
      </c>
      <c r="H3843" t="s">
        <v>151</v>
      </c>
      <c r="I3843"/>
      <c r="J3843" t="s">
        <v>806</v>
      </c>
      <c r="K3843" t="s">
        <v>107</v>
      </c>
      <c r="L3843" t="s">
        <v>130</v>
      </c>
      <c r="M3843">
        <v>1</v>
      </c>
      <c r="N3843" s="47">
        <v>470</v>
      </c>
      <c r="O3843" s="47">
        <v>0</v>
      </c>
      <c r="P3843" s="47">
        <v>0</v>
      </c>
      <c r="Q3843" s="47">
        <v>0</v>
      </c>
      <c r="R3843" s="47">
        <v>0</v>
      </c>
      <c r="S3843" s="47">
        <v>470</v>
      </c>
      <c r="T3843" s="47">
        <v>423</v>
      </c>
      <c r="U3843" s="47">
        <v>423</v>
      </c>
      <c r="V3843" t="s">
        <v>71</v>
      </c>
      <c r="W3843" t="s">
        <v>72</v>
      </c>
      <c r="X3843"/>
      <c r="Y3843" t="s">
        <v>240</v>
      </c>
      <c r="Z3843" s="43" t="str">
        <f>Raw_data[[#This Row],[Month]]&amp;Raw_data[[#This Row],[Locations]]&amp;Raw_data[[#This Row],[Looker2]]</f>
        <v>45323Dallas Ft WorthRTC</v>
      </c>
      <c r="AA3843" s="44" t="str">
        <f>IFERROR(VLOOKUP(Raw_data[[#This Row],[Description]],'LU Table'!$A$1:$B$50,2,0),"")</f>
        <v>RTC</v>
      </c>
      <c r="AB3843" s="44" t="str">
        <f>TRIM(MID(Raw_data[[#This Row],[Location]],LEN("Positive Recovery- ")+1,LEN(Raw_data[[#This Row],[Location]])))</f>
        <v>Dallas Ft Worth</v>
      </c>
      <c r="AC3843" s="45">
        <f t="shared" si="60"/>
        <v>45323</v>
      </c>
      <c r="AD3843" s="44" t="str">
        <f>VLOOKUP(Raw_data[[#This Row],[Locations]]&amp;Raw_data[[#This Row],[Looker2]],Category!A:E,5,0)</f>
        <v>Company Owned</v>
      </c>
      <c r="AE3843" s="44" t="str">
        <f>Raw_data[[#This Row],[Locations]]&amp;Raw_data[[#This Row],[Looker2]]</f>
        <v>Dallas Ft WorthRTC</v>
      </c>
    </row>
    <row r="3844" spans="1:31">
      <c r="A3844" s="15">
        <v>45329</v>
      </c>
      <c r="B3844" s="15">
        <v>45323</v>
      </c>
      <c r="C3844" t="s">
        <v>9</v>
      </c>
      <c r="D3844">
        <v>211009</v>
      </c>
      <c r="E3844" t="s">
        <v>1196</v>
      </c>
      <c r="F3844" t="s">
        <v>475</v>
      </c>
      <c r="G3844" t="s">
        <v>298</v>
      </c>
      <c r="H3844" t="s">
        <v>151</v>
      </c>
      <c r="I3844" t="s">
        <v>232</v>
      </c>
      <c r="J3844" t="s">
        <v>95</v>
      </c>
      <c r="K3844" t="s">
        <v>16</v>
      </c>
      <c r="L3844" t="s">
        <v>131</v>
      </c>
      <c r="M3844">
        <v>4</v>
      </c>
      <c r="N3844" s="47">
        <v>2120</v>
      </c>
      <c r="O3844" s="47">
        <v>0</v>
      </c>
      <c r="P3844" s="47">
        <v>0</v>
      </c>
      <c r="Q3844" s="47">
        <v>0</v>
      </c>
      <c r="R3844" s="47">
        <v>0</v>
      </c>
      <c r="S3844" s="47">
        <v>2120</v>
      </c>
      <c r="T3844" s="47">
        <v>2088</v>
      </c>
      <c r="U3844" s="47">
        <v>2088</v>
      </c>
      <c r="V3844" t="s">
        <v>71</v>
      </c>
      <c r="W3844" t="s">
        <v>72</v>
      </c>
      <c r="X3844"/>
      <c r="Y3844" t="s">
        <v>240</v>
      </c>
      <c r="Z3844" s="43" t="str">
        <f>Raw_data[[#This Row],[Month]]&amp;Raw_data[[#This Row],[Locations]]&amp;Raw_data[[#This Row],[Looker2]]</f>
        <v>45323Garden OaksRTC</v>
      </c>
      <c r="AA3844" s="44" t="str">
        <f>IFERROR(VLOOKUP(Raw_data[[#This Row],[Description]],'LU Table'!$A$1:$B$50,2,0),"")</f>
        <v>RTC</v>
      </c>
      <c r="AB3844" s="44" t="str">
        <f>TRIM(MID(Raw_data[[#This Row],[Location]],LEN("Positive Recovery- ")+1,LEN(Raw_data[[#This Row],[Location]])))</f>
        <v>Garden Oaks</v>
      </c>
      <c r="AC3844" s="45">
        <f t="shared" si="60"/>
        <v>45323</v>
      </c>
      <c r="AD3844" s="44" t="str">
        <f>VLOOKUP(Raw_data[[#This Row],[Locations]]&amp;Raw_data[[#This Row],[Looker2]],Category!A:E,5,0)</f>
        <v>Company Owned</v>
      </c>
      <c r="AE3844" s="44" t="str">
        <f>Raw_data[[#This Row],[Locations]]&amp;Raw_data[[#This Row],[Looker2]]</f>
        <v>Garden OaksRTC</v>
      </c>
    </row>
    <row r="3845" spans="1:31">
      <c r="A3845" s="15">
        <v>45329</v>
      </c>
      <c r="B3845" s="15">
        <v>45327</v>
      </c>
      <c r="C3845" t="s">
        <v>9</v>
      </c>
      <c r="D3845">
        <v>211178</v>
      </c>
      <c r="E3845" t="s">
        <v>1148</v>
      </c>
      <c r="F3845" t="s">
        <v>1149</v>
      </c>
      <c r="G3845" t="s">
        <v>1150</v>
      </c>
      <c r="H3845" t="s">
        <v>171</v>
      </c>
      <c r="I3845" t="s">
        <v>232</v>
      </c>
      <c r="J3845" t="s">
        <v>87</v>
      </c>
      <c r="K3845" t="s">
        <v>16</v>
      </c>
      <c r="L3845" t="s">
        <v>131</v>
      </c>
      <c r="M3845">
        <v>1</v>
      </c>
      <c r="N3845" s="47">
        <v>425</v>
      </c>
      <c r="O3845" s="47">
        <v>0</v>
      </c>
      <c r="P3845" s="47">
        <v>0</v>
      </c>
      <c r="Q3845" s="47">
        <v>0</v>
      </c>
      <c r="R3845" s="47">
        <v>0</v>
      </c>
      <c r="S3845" s="47">
        <v>425</v>
      </c>
      <c r="T3845" s="47">
        <v>382.5</v>
      </c>
      <c r="U3845" s="47">
        <v>382.5</v>
      </c>
      <c r="V3845" t="s">
        <v>71</v>
      </c>
      <c r="W3845" t="s">
        <v>72</v>
      </c>
      <c r="X3845"/>
      <c r="Y3845" t="s">
        <v>240</v>
      </c>
      <c r="Z3845" s="43" t="str">
        <f>Raw_data[[#This Row],[Month]]&amp;Raw_data[[#This Row],[Locations]]&amp;Raw_data[[#This Row],[Looker2]]</f>
        <v>45323Garden OaksRTC</v>
      </c>
      <c r="AA3845" s="44" t="str">
        <f>IFERROR(VLOOKUP(Raw_data[[#This Row],[Description]],'LU Table'!$A$1:$B$50,2,0),"")</f>
        <v>RTC</v>
      </c>
      <c r="AB3845" s="44" t="str">
        <f>TRIM(MID(Raw_data[[#This Row],[Location]],LEN("Positive Recovery- ")+1,LEN(Raw_data[[#This Row],[Location]])))</f>
        <v>Garden Oaks</v>
      </c>
      <c r="AC3845" s="45">
        <f t="shared" si="60"/>
        <v>45323</v>
      </c>
      <c r="AD3845" s="44" t="str">
        <f>VLOOKUP(Raw_data[[#This Row],[Locations]]&amp;Raw_data[[#This Row],[Looker2]],Category!A:E,5,0)</f>
        <v>Company Owned</v>
      </c>
      <c r="AE3845" s="44" t="str">
        <f>Raw_data[[#This Row],[Locations]]&amp;Raw_data[[#This Row],[Looker2]]</f>
        <v>Garden OaksRTC</v>
      </c>
    </row>
    <row r="3846" spans="1:31">
      <c r="A3846" s="15">
        <v>45329</v>
      </c>
      <c r="B3846" s="15">
        <v>45327</v>
      </c>
      <c r="C3846" t="s">
        <v>9</v>
      </c>
      <c r="D3846">
        <v>211179</v>
      </c>
      <c r="E3846" t="s">
        <v>1061</v>
      </c>
      <c r="F3846" t="s">
        <v>278</v>
      </c>
      <c r="G3846" t="s">
        <v>1062</v>
      </c>
      <c r="H3846" t="s">
        <v>173</v>
      </c>
      <c r="I3846" t="s">
        <v>232</v>
      </c>
      <c r="J3846" t="s">
        <v>96</v>
      </c>
      <c r="K3846" t="s">
        <v>57</v>
      </c>
      <c r="L3846" t="s">
        <v>130</v>
      </c>
      <c r="M3846">
        <v>1</v>
      </c>
      <c r="N3846" s="47">
        <v>364</v>
      </c>
      <c r="O3846" s="47">
        <v>0</v>
      </c>
      <c r="P3846" s="47">
        <v>0</v>
      </c>
      <c r="Q3846" s="47">
        <v>0</v>
      </c>
      <c r="R3846" s="47">
        <v>0</v>
      </c>
      <c r="S3846" s="47">
        <v>364</v>
      </c>
      <c r="T3846" s="47">
        <v>327.60000000000002</v>
      </c>
      <c r="U3846" s="47">
        <v>327.60000000000002</v>
      </c>
      <c r="V3846" t="s">
        <v>71</v>
      </c>
      <c r="W3846" t="s">
        <v>72</v>
      </c>
      <c r="X3846"/>
      <c r="Y3846" t="s">
        <v>240</v>
      </c>
      <c r="Z3846" s="43" t="str">
        <f>Raw_data[[#This Row],[Month]]&amp;Raw_data[[#This Row],[Locations]]&amp;Raw_data[[#This Row],[Looker2]]</f>
        <v>45323Hill CountryRTC</v>
      </c>
      <c r="AA3846" s="44" t="str">
        <f>IFERROR(VLOOKUP(Raw_data[[#This Row],[Description]],'LU Table'!$A$1:$B$50,2,0),"")</f>
        <v>RTC</v>
      </c>
      <c r="AB3846" s="44" t="str">
        <f>TRIM(MID(Raw_data[[#This Row],[Location]],LEN("Positive Recovery- ")+1,LEN(Raw_data[[#This Row],[Location]])))</f>
        <v>Hill Country</v>
      </c>
      <c r="AC3846" s="45">
        <f t="shared" si="60"/>
        <v>45323</v>
      </c>
      <c r="AD3846" s="44" t="str">
        <f>VLOOKUP(Raw_data[[#This Row],[Locations]]&amp;Raw_data[[#This Row],[Looker2]],Category!A:E,5,0)</f>
        <v>Company Owned</v>
      </c>
      <c r="AE3846" s="44" t="str">
        <f>Raw_data[[#This Row],[Locations]]&amp;Raw_data[[#This Row],[Looker2]]</f>
        <v>Hill CountryRTC</v>
      </c>
    </row>
    <row r="3847" spans="1:31">
      <c r="A3847" s="15">
        <v>45329</v>
      </c>
      <c r="B3847" s="15">
        <v>45327</v>
      </c>
      <c r="C3847" t="s">
        <v>9</v>
      </c>
      <c r="D3847">
        <v>211180</v>
      </c>
      <c r="E3847" t="s">
        <v>1111</v>
      </c>
      <c r="F3847" t="s">
        <v>1112</v>
      </c>
      <c r="G3847" t="s">
        <v>1113</v>
      </c>
      <c r="H3847" t="s">
        <v>151</v>
      </c>
      <c r="I3847" t="s">
        <v>232</v>
      </c>
      <c r="J3847" t="s">
        <v>17</v>
      </c>
      <c r="K3847" t="s">
        <v>16</v>
      </c>
      <c r="L3847" t="s">
        <v>131</v>
      </c>
      <c r="M3847">
        <v>1</v>
      </c>
      <c r="N3847" s="47">
        <v>400</v>
      </c>
      <c r="O3847" s="47">
        <v>0</v>
      </c>
      <c r="P3847" s="47">
        <v>0</v>
      </c>
      <c r="Q3847" s="47">
        <v>0</v>
      </c>
      <c r="R3847" s="47">
        <v>0</v>
      </c>
      <c r="S3847" s="47">
        <v>400</v>
      </c>
      <c r="T3847" s="47">
        <v>400</v>
      </c>
      <c r="U3847" s="47">
        <v>400</v>
      </c>
      <c r="V3847" t="s">
        <v>71</v>
      </c>
      <c r="W3847" t="s">
        <v>72</v>
      </c>
      <c r="X3847"/>
      <c r="Y3847" t="s">
        <v>240</v>
      </c>
      <c r="Z3847" s="43" t="str">
        <f>Raw_data[[#This Row],[Month]]&amp;Raw_data[[#This Row],[Locations]]&amp;Raw_data[[#This Row],[Looker2]]</f>
        <v>45323Garden OaksRTC</v>
      </c>
      <c r="AA3847" s="44" t="str">
        <f>IFERROR(VLOOKUP(Raw_data[[#This Row],[Description]],'LU Table'!$A$1:$B$50,2,0),"")</f>
        <v>RTC</v>
      </c>
      <c r="AB3847" s="44" t="str">
        <f>TRIM(MID(Raw_data[[#This Row],[Location]],LEN("Positive Recovery- ")+1,LEN(Raw_data[[#This Row],[Location]])))</f>
        <v>Garden Oaks</v>
      </c>
      <c r="AC3847" s="45">
        <f t="shared" si="60"/>
        <v>45323</v>
      </c>
      <c r="AD3847" s="44" t="str">
        <f>VLOOKUP(Raw_data[[#This Row],[Locations]]&amp;Raw_data[[#This Row],[Looker2]],Category!A:E,5,0)</f>
        <v>Company Owned</v>
      </c>
      <c r="AE3847" s="44" t="str">
        <f>Raw_data[[#This Row],[Locations]]&amp;Raw_data[[#This Row],[Looker2]]</f>
        <v>Garden OaksRTC</v>
      </c>
    </row>
    <row r="3848" spans="1:31">
      <c r="A3848" s="15">
        <v>45329</v>
      </c>
      <c r="B3848" s="15">
        <v>45327</v>
      </c>
      <c r="C3848" t="s">
        <v>9</v>
      </c>
      <c r="D3848">
        <v>211181</v>
      </c>
      <c r="E3848" t="s">
        <v>1162</v>
      </c>
      <c r="F3848" t="s">
        <v>307</v>
      </c>
      <c r="G3848" t="s">
        <v>452</v>
      </c>
      <c r="H3848" t="s">
        <v>151</v>
      </c>
      <c r="I3848" t="s">
        <v>232</v>
      </c>
      <c r="J3848" t="s">
        <v>17</v>
      </c>
      <c r="K3848" t="s">
        <v>107</v>
      </c>
      <c r="L3848" t="s">
        <v>130</v>
      </c>
      <c r="M3848">
        <v>1</v>
      </c>
      <c r="N3848" s="47">
        <v>500</v>
      </c>
      <c r="O3848" s="47">
        <v>0</v>
      </c>
      <c r="P3848" s="47">
        <v>0</v>
      </c>
      <c r="Q3848" s="47">
        <v>0</v>
      </c>
      <c r="R3848" s="47">
        <v>0</v>
      </c>
      <c r="S3848" s="47">
        <v>0</v>
      </c>
      <c r="T3848" s="47">
        <v>500</v>
      </c>
      <c r="U3848" s="47">
        <v>0</v>
      </c>
      <c r="V3848" t="s">
        <v>71</v>
      </c>
      <c r="W3848" t="s">
        <v>72</v>
      </c>
      <c r="X3848"/>
      <c r="Y3848" t="s">
        <v>240</v>
      </c>
      <c r="Z3848" s="43" t="str">
        <f>Raw_data[[#This Row],[Month]]&amp;Raw_data[[#This Row],[Locations]]&amp;Raw_data[[#This Row],[Looker2]]</f>
        <v>45323Dallas Ft WorthRTC</v>
      </c>
      <c r="AA3848" s="44" t="str">
        <f>IFERROR(VLOOKUP(Raw_data[[#This Row],[Description]],'LU Table'!$A$1:$B$50,2,0),"")</f>
        <v>RTC</v>
      </c>
      <c r="AB3848" s="44" t="str">
        <f>TRIM(MID(Raw_data[[#This Row],[Location]],LEN("Positive Recovery- ")+1,LEN(Raw_data[[#This Row],[Location]])))</f>
        <v>Dallas Ft Worth</v>
      </c>
      <c r="AC3848" s="45">
        <f t="shared" si="60"/>
        <v>45323</v>
      </c>
      <c r="AD3848" s="44" t="str">
        <f>VLOOKUP(Raw_data[[#This Row],[Locations]]&amp;Raw_data[[#This Row],[Looker2]],Category!A:E,5,0)</f>
        <v>Company Owned</v>
      </c>
      <c r="AE3848" s="44" t="str">
        <f>Raw_data[[#This Row],[Locations]]&amp;Raw_data[[#This Row],[Looker2]]</f>
        <v>Dallas Ft WorthRTC</v>
      </c>
    </row>
    <row r="3849" spans="1:31">
      <c r="A3849" s="15">
        <v>45329</v>
      </c>
      <c r="B3849" s="15">
        <v>45327</v>
      </c>
      <c r="C3849" t="s">
        <v>9</v>
      </c>
      <c r="D3849">
        <v>211182</v>
      </c>
      <c r="E3849" t="s">
        <v>1100</v>
      </c>
      <c r="F3849" t="s">
        <v>608</v>
      </c>
      <c r="G3849" t="s">
        <v>631</v>
      </c>
      <c r="H3849" t="s">
        <v>627</v>
      </c>
      <c r="I3849" t="s">
        <v>232</v>
      </c>
      <c r="J3849" t="s">
        <v>94</v>
      </c>
      <c r="K3849" t="s">
        <v>57</v>
      </c>
      <c r="L3849" t="s">
        <v>130</v>
      </c>
      <c r="M3849">
        <v>1</v>
      </c>
      <c r="N3849" s="47">
        <v>495</v>
      </c>
      <c r="O3849" s="47">
        <v>0</v>
      </c>
      <c r="P3849" s="47">
        <v>0</v>
      </c>
      <c r="Q3849" s="47">
        <v>0</v>
      </c>
      <c r="R3849" s="47">
        <v>0</v>
      </c>
      <c r="S3849" s="47">
        <v>495</v>
      </c>
      <c r="T3849" s="47">
        <v>445.5</v>
      </c>
      <c r="U3849" s="47">
        <v>445.5</v>
      </c>
      <c r="V3849" t="s">
        <v>71</v>
      </c>
      <c r="W3849" t="s">
        <v>72</v>
      </c>
      <c r="X3849"/>
      <c r="Y3849" t="s">
        <v>240</v>
      </c>
      <c r="Z3849" s="43" t="str">
        <f>Raw_data[[#This Row],[Month]]&amp;Raw_data[[#This Row],[Locations]]&amp;Raw_data[[#This Row],[Looker2]]</f>
        <v>45323Hill CountryRTC</v>
      </c>
      <c r="AA3849" s="44" t="str">
        <f>IFERROR(VLOOKUP(Raw_data[[#This Row],[Description]],'LU Table'!$A$1:$B$50,2,0),"")</f>
        <v>RTC</v>
      </c>
      <c r="AB3849" s="44" t="str">
        <f>TRIM(MID(Raw_data[[#This Row],[Location]],LEN("Positive Recovery- ")+1,LEN(Raw_data[[#This Row],[Location]])))</f>
        <v>Hill Country</v>
      </c>
      <c r="AC3849" s="45">
        <f t="shared" si="60"/>
        <v>45323</v>
      </c>
      <c r="AD3849" s="44" t="str">
        <f>VLOOKUP(Raw_data[[#This Row],[Locations]]&amp;Raw_data[[#This Row],[Looker2]],Category!A:E,5,0)</f>
        <v>Company Owned</v>
      </c>
      <c r="AE3849" s="44" t="str">
        <f>Raw_data[[#This Row],[Locations]]&amp;Raw_data[[#This Row],[Looker2]]</f>
        <v>Hill CountryRTC</v>
      </c>
    </row>
    <row r="3850" spans="1:31">
      <c r="A3850" s="15">
        <v>45329</v>
      </c>
      <c r="B3850" s="15">
        <v>45327</v>
      </c>
      <c r="C3850" t="s">
        <v>9</v>
      </c>
      <c r="D3850">
        <v>211183</v>
      </c>
      <c r="E3850" t="s">
        <v>1109</v>
      </c>
      <c r="F3850" t="s">
        <v>311</v>
      </c>
      <c r="G3850" t="s">
        <v>1110</v>
      </c>
      <c r="H3850" t="s">
        <v>151</v>
      </c>
      <c r="I3850" t="s">
        <v>232</v>
      </c>
      <c r="J3850" t="s">
        <v>17</v>
      </c>
      <c r="K3850" t="s">
        <v>57</v>
      </c>
      <c r="L3850" t="s">
        <v>130</v>
      </c>
      <c r="M3850">
        <v>1</v>
      </c>
      <c r="N3850" s="47">
        <v>518.75</v>
      </c>
      <c r="O3850" s="47">
        <v>0</v>
      </c>
      <c r="P3850" s="47">
        <v>0</v>
      </c>
      <c r="Q3850" s="47">
        <v>0</v>
      </c>
      <c r="R3850" s="47">
        <v>0</v>
      </c>
      <c r="S3850" s="47">
        <v>518.75</v>
      </c>
      <c r="T3850" s="47">
        <v>518.75</v>
      </c>
      <c r="U3850" s="47">
        <v>518.75</v>
      </c>
      <c r="V3850" t="s">
        <v>71</v>
      </c>
      <c r="W3850" t="s">
        <v>72</v>
      </c>
      <c r="X3850"/>
      <c r="Y3850" t="s">
        <v>240</v>
      </c>
      <c r="Z3850" s="43" t="str">
        <f>Raw_data[[#This Row],[Month]]&amp;Raw_data[[#This Row],[Locations]]&amp;Raw_data[[#This Row],[Looker2]]</f>
        <v>45323Hill CountryRTC</v>
      </c>
      <c r="AA3850" s="44" t="str">
        <f>IFERROR(VLOOKUP(Raw_data[[#This Row],[Description]],'LU Table'!$A$1:$B$50,2,0),"")</f>
        <v>RTC</v>
      </c>
      <c r="AB3850" s="44" t="str">
        <f>TRIM(MID(Raw_data[[#This Row],[Location]],LEN("Positive Recovery- ")+1,LEN(Raw_data[[#This Row],[Location]])))</f>
        <v>Hill Country</v>
      </c>
      <c r="AC3850" s="45">
        <f t="shared" si="60"/>
        <v>45323</v>
      </c>
      <c r="AD3850" s="44" t="str">
        <f>VLOOKUP(Raw_data[[#This Row],[Locations]]&amp;Raw_data[[#This Row],[Looker2]],Category!A:E,5,0)</f>
        <v>Company Owned</v>
      </c>
      <c r="AE3850" s="44" t="str">
        <f>Raw_data[[#This Row],[Locations]]&amp;Raw_data[[#This Row],[Looker2]]</f>
        <v>Hill CountryRTC</v>
      </c>
    </row>
    <row r="3851" spans="1:31">
      <c r="A3851" s="15">
        <v>45329</v>
      </c>
      <c r="B3851" s="15">
        <v>45327</v>
      </c>
      <c r="C3851" t="s">
        <v>9</v>
      </c>
      <c r="D3851">
        <v>211184</v>
      </c>
      <c r="E3851" t="s">
        <v>1072</v>
      </c>
      <c r="F3851" t="s">
        <v>321</v>
      </c>
      <c r="G3851" t="s">
        <v>1073</v>
      </c>
      <c r="H3851" t="s">
        <v>151</v>
      </c>
      <c r="I3851" t="s">
        <v>232</v>
      </c>
      <c r="J3851" t="s">
        <v>87</v>
      </c>
      <c r="K3851" t="s">
        <v>107</v>
      </c>
      <c r="L3851" t="s">
        <v>131</v>
      </c>
      <c r="M3851">
        <v>1</v>
      </c>
      <c r="N3851" s="47">
        <v>470</v>
      </c>
      <c r="O3851" s="47">
        <v>0</v>
      </c>
      <c r="P3851" s="47">
        <v>0</v>
      </c>
      <c r="Q3851" s="47">
        <v>0</v>
      </c>
      <c r="R3851" s="47">
        <v>0</v>
      </c>
      <c r="S3851" s="47">
        <v>470</v>
      </c>
      <c r="T3851" s="47">
        <v>423</v>
      </c>
      <c r="U3851" s="47">
        <v>423</v>
      </c>
      <c r="V3851" t="s">
        <v>71</v>
      </c>
      <c r="W3851" t="s">
        <v>72</v>
      </c>
      <c r="X3851"/>
      <c r="Y3851" t="s">
        <v>240</v>
      </c>
      <c r="Z3851" s="43" t="str">
        <f>Raw_data[[#This Row],[Month]]&amp;Raw_data[[#This Row],[Locations]]&amp;Raw_data[[#This Row],[Looker2]]</f>
        <v>45323Dallas Ft WorthRTC</v>
      </c>
      <c r="AA3851" s="44" t="str">
        <f>IFERROR(VLOOKUP(Raw_data[[#This Row],[Description]],'LU Table'!$A$1:$B$50,2,0),"")</f>
        <v>RTC</v>
      </c>
      <c r="AB3851" s="44" t="str">
        <f>TRIM(MID(Raw_data[[#This Row],[Location]],LEN("Positive Recovery- ")+1,LEN(Raw_data[[#This Row],[Location]])))</f>
        <v>Dallas Ft Worth</v>
      </c>
      <c r="AC3851" s="45">
        <f t="shared" si="60"/>
        <v>45323</v>
      </c>
      <c r="AD3851" s="44" t="str">
        <f>VLOOKUP(Raw_data[[#This Row],[Locations]]&amp;Raw_data[[#This Row],[Looker2]],Category!A:E,5,0)</f>
        <v>Company Owned</v>
      </c>
      <c r="AE3851" s="44" t="str">
        <f>Raw_data[[#This Row],[Locations]]&amp;Raw_data[[#This Row],[Looker2]]</f>
        <v>Dallas Ft WorthRTC</v>
      </c>
    </row>
    <row r="3852" spans="1:31">
      <c r="A3852" s="15">
        <v>45329</v>
      </c>
      <c r="B3852" s="15">
        <v>45327</v>
      </c>
      <c r="C3852" t="s">
        <v>9</v>
      </c>
      <c r="D3852">
        <v>211185</v>
      </c>
      <c r="E3852" t="s">
        <v>1163</v>
      </c>
      <c r="F3852" t="s">
        <v>1164</v>
      </c>
      <c r="G3852" t="s">
        <v>1165</v>
      </c>
      <c r="H3852" t="s">
        <v>151</v>
      </c>
      <c r="I3852" t="s">
        <v>232</v>
      </c>
      <c r="J3852" t="s">
        <v>89</v>
      </c>
      <c r="K3852" t="s">
        <v>16</v>
      </c>
      <c r="L3852" t="s">
        <v>130</v>
      </c>
      <c r="M3852">
        <v>1</v>
      </c>
      <c r="N3852" s="47">
        <v>425</v>
      </c>
      <c r="O3852" s="47">
        <v>0</v>
      </c>
      <c r="P3852" s="47">
        <v>0</v>
      </c>
      <c r="Q3852" s="47">
        <v>0</v>
      </c>
      <c r="R3852" s="47">
        <v>0</v>
      </c>
      <c r="S3852" s="47">
        <v>425</v>
      </c>
      <c r="T3852" s="47">
        <v>382.5</v>
      </c>
      <c r="U3852" s="47">
        <v>382.5</v>
      </c>
      <c r="V3852" t="s">
        <v>71</v>
      </c>
      <c r="W3852" t="s">
        <v>72</v>
      </c>
      <c r="X3852"/>
      <c r="Y3852" t="s">
        <v>240</v>
      </c>
      <c r="Z3852" s="43" t="str">
        <f>Raw_data[[#This Row],[Month]]&amp;Raw_data[[#This Row],[Locations]]&amp;Raw_data[[#This Row],[Looker2]]</f>
        <v>45323Garden OaksRTC</v>
      </c>
      <c r="AA3852" s="44" t="str">
        <f>IFERROR(VLOOKUP(Raw_data[[#This Row],[Description]],'LU Table'!$A$1:$B$50,2,0),"")</f>
        <v>RTC</v>
      </c>
      <c r="AB3852" s="44" t="str">
        <f>TRIM(MID(Raw_data[[#This Row],[Location]],LEN("Positive Recovery- ")+1,LEN(Raw_data[[#This Row],[Location]])))</f>
        <v>Garden Oaks</v>
      </c>
      <c r="AC3852" s="45">
        <f t="shared" si="60"/>
        <v>45323</v>
      </c>
      <c r="AD3852" s="44" t="str">
        <f>VLOOKUP(Raw_data[[#This Row],[Locations]]&amp;Raw_data[[#This Row],[Looker2]],Category!A:E,5,0)</f>
        <v>Company Owned</v>
      </c>
      <c r="AE3852" s="44" t="str">
        <f>Raw_data[[#This Row],[Locations]]&amp;Raw_data[[#This Row],[Looker2]]</f>
        <v>Garden OaksRTC</v>
      </c>
    </row>
    <row r="3853" spans="1:31">
      <c r="A3853" s="15">
        <v>45329</v>
      </c>
      <c r="B3853" s="15">
        <v>45327</v>
      </c>
      <c r="C3853" t="s">
        <v>9</v>
      </c>
      <c r="D3853">
        <v>211187</v>
      </c>
      <c r="E3853" t="s">
        <v>1263</v>
      </c>
      <c r="F3853" t="s">
        <v>405</v>
      </c>
      <c r="G3853" t="s">
        <v>370</v>
      </c>
      <c r="H3853" t="s">
        <v>155</v>
      </c>
      <c r="I3853" t="s">
        <v>232</v>
      </c>
      <c r="J3853" t="s">
        <v>88</v>
      </c>
      <c r="K3853" t="s">
        <v>16</v>
      </c>
      <c r="L3853" t="s">
        <v>130</v>
      </c>
      <c r="M3853">
        <v>1</v>
      </c>
      <c r="N3853" s="47">
        <v>700</v>
      </c>
      <c r="O3853" s="47">
        <v>0</v>
      </c>
      <c r="P3853" s="47">
        <v>0</v>
      </c>
      <c r="Q3853" s="47">
        <v>0</v>
      </c>
      <c r="R3853" s="47">
        <v>0</v>
      </c>
      <c r="S3853" s="47">
        <v>700</v>
      </c>
      <c r="T3853" s="47">
        <v>630</v>
      </c>
      <c r="U3853" s="47">
        <v>630</v>
      </c>
      <c r="V3853" t="s">
        <v>71</v>
      </c>
      <c r="W3853" t="s">
        <v>72</v>
      </c>
      <c r="X3853"/>
      <c r="Y3853" t="s">
        <v>240</v>
      </c>
      <c r="Z3853" s="43" t="str">
        <f>Raw_data[[#This Row],[Month]]&amp;Raw_data[[#This Row],[Locations]]&amp;Raw_data[[#This Row],[Looker2]]</f>
        <v>45323Garden OaksDetox</v>
      </c>
      <c r="AA3853" s="44" t="str">
        <f>IFERROR(VLOOKUP(Raw_data[[#This Row],[Description]],'LU Table'!$A$1:$B$50,2,0),"")</f>
        <v>Detox</v>
      </c>
      <c r="AB3853" s="44" t="str">
        <f>TRIM(MID(Raw_data[[#This Row],[Location]],LEN("Positive Recovery- ")+1,LEN(Raw_data[[#This Row],[Location]])))</f>
        <v>Garden Oaks</v>
      </c>
      <c r="AC3853" s="45">
        <f t="shared" si="60"/>
        <v>45323</v>
      </c>
      <c r="AD3853" s="44" t="str">
        <f>VLOOKUP(Raw_data[[#This Row],[Locations]]&amp;Raw_data[[#This Row],[Looker2]],Category!A:E,5,0)</f>
        <v>Company Owned</v>
      </c>
      <c r="AE3853" s="44" t="str">
        <f>Raw_data[[#This Row],[Locations]]&amp;Raw_data[[#This Row],[Looker2]]</f>
        <v>Garden OaksDetox</v>
      </c>
    </row>
    <row r="3854" spans="1:31">
      <c r="A3854" s="15">
        <v>45329</v>
      </c>
      <c r="B3854" s="15">
        <v>45327</v>
      </c>
      <c r="C3854" t="s">
        <v>9</v>
      </c>
      <c r="D3854">
        <v>211188</v>
      </c>
      <c r="E3854" t="s">
        <v>1251</v>
      </c>
      <c r="F3854" t="s">
        <v>1252</v>
      </c>
      <c r="G3854" t="s">
        <v>1253</v>
      </c>
      <c r="H3854" t="s">
        <v>152</v>
      </c>
      <c r="I3854" t="s">
        <v>232</v>
      </c>
      <c r="J3854" t="s">
        <v>90</v>
      </c>
      <c r="K3854" t="s">
        <v>107</v>
      </c>
      <c r="L3854" t="s">
        <v>131</v>
      </c>
      <c r="M3854">
        <v>1</v>
      </c>
      <c r="N3854" s="47">
        <v>535</v>
      </c>
      <c r="O3854" s="47">
        <v>0</v>
      </c>
      <c r="P3854" s="47">
        <v>0</v>
      </c>
      <c r="Q3854" s="47">
        <v>0</v>
      </c>
      <c r="R3854" s="47">
        <v>0</v>
      </c>
      <c r="S3854" s="47">
        <v>535</v>
      </c>
      <c r="T3854" s="47">
        <v>481.5</v>
      </c>
      <c r="U3854" s="47">
        <v>481.5</v>
      </c>
      <c r="V3854" t="s">
        <v>71</v>
      </c>
      <c r="W3854" t="s">
        <v>72</v>
      </c>
      <c r="X3854"/>
      <c r="Y3854" t="s">
        <v>240</v>
      </c>
      <c r="Z3854" s="43" t="str">
        <f>Raw_data[[#This Row],[Month]]&amp;Raw_data[[#This Row],[Locations]]&amp;Raw_data[[#This Row],[Looker2]]</f>
        <v>45323Dallas Ft WorthRTC</v>
      </c>
      <c r="AA3854" s="44" t="str">
        <f>IFERROR(VLOOKUP(Raw_data[[#This Row],[Description]],'LU Table'!$A$1:$B$50,2,0),"")</f>
        <v>RTC</v>
      </c>
      <c r="AB3854" s="44" t="str">
        <f>TRIM(MID(Raw_data[[#This Row],[Location]],LEN("Positive Recovery- ")+1,LEN(Raw_data[[#This Row],[Location]])))</f>
        <v>Dallas Ft Worth</v>
      </c>
      <c r="AC3854" s="45">
        <f t="shared" si="60"/>
        <v>45323</v>
      </c>
      <c r="AD3854" s="44" t="str">
        <f>VLOOKUP(Raw_data[[#This Row],[Locations]]&amp;Raw_data[[#This Row],[Looker2]],Category!A:E,5,0)</f>
        <v>Company Owned</v>
      </c>
      <c r="AE3854" s="44" t="str">
        <f>Raw_data[[#This Row],[Locations]]&amp;Raw_data[[#This Row],[Looker2]]</f>
        <v>Dallas Ft WorthRTC</v>
      </c>
    </row>
    <row r="3855" spans="1:31">
      <c r="A3855" s="15">
        <v>45329</v>
      </c>
      <c r="B3855" s="15">
        <v>45327</v>
      </c>
      <c r="C3855" t="s">
        <v>9</v>
      </c>
      <c r="D3855">
        <v>211189</v>
      </c>
      <c r="E3855" t="s">
        <v>1129</v>
      </c>
      <c r="F3855" t="s">
        <v>284</v>
      </c>
      <c r="G3855" t="s">
        <v>1130</v>
      </c>
      <c r="H3855" t="s">
        <v>151</v>
      </c>
      <c r="I3855" t="s">
        <v>232</v>
      </c>
      <c r="J3855" t="s">
        <v>103</v>
      </c>
      <c r="K3855" t="s">
        <v>57</v>
      </c>
      <c r="L3855" t="s">
        <v>131</v>
      </c>
      <c r="M3855">
        <v>1</v>
      </c>
      <c r="N3855" s="47">
        <v>500</v>
      </c>
      <c r="O3855" s="47">
        <v>0</v>
      </c>
      <c r="P3855" s="47">
        <v>0</v>
      </c>
      <c r="Q3855" s="47">
        <v>0</v>
      </c>
      <c r="R3855" s="47">
        <v>0</v>
      </c>
      <c r="S3855" s="47">
        <v>500</v>
      </c>
      <c r="T3855" s="47">
        <v>450</v>
      </c>
      <c r="U3855" s="47">
        <v>450</v>
      </c>
      <c r="V3855" t="s">
        <v>71</v>
      </c>
      <c r="W3855" t="s">
        <v>72</v>
      </c>
      <c r="X3855"/>
      <c r="Y3855" t="s">
        <v>240</v>
      </c>
      <c r="Z3855" s="43" t="str">
        <f>Raw_data[[#This Row],[Month]]&amp;Raw_data[[#This Row],[Locations]]&amp;Raw_data[[#This Row],[Looker2]]</f>
        <v>45323Hill CountryRTC</v>
      </c>
      <c r="AA3855" s="44" t="str">
        <f>IFERROR(VLOOKUP(Raw_data[[#This Row],[Description]],'LU Table'!$A$1:$B$50,2,0),"")</f>
        <v>RTC</v>
      </c>
      <c r="AB3855" s="44" t="str">
        <f>TRIM(MID(Raw_data[[#This Row],[Location]],LEN("Positive Recovery- ")+1,LEN(Raw_data[[#This Row],[Location]])))</f>
        <v>Hill Country</v>
      </c>
      <c r="AC3855" s="45">
        <f t="shared" si="60"/>
        <v>45323</v>
      </c>
      <c r="AD3855" s="44" t="str">
        <f>VLOOKUP(Raw_data[[#This Row],[Locations]]&amp;Raw_data[[#This Row],[Looker2]],Category!A:E,5,0)</f>
        <v>Company Owned</v>
      </c>
      <c r="AE3855" s="44" t="str">
        <f>Raw_data[[#This Row],[Locations]]&amp;Raw_data[[#This Row],[Looker2]]</f>
        <v>Hill CountryRTC</v>
      </c>
    </row>
    <row r="3856" spans="1:31">
      <c r="A3856" s="15">
        <v>45329</v>
      </c>
      <c r="B3856" s="15">
        <v>45327</v>
      </c>
      <c r="C3856" t="s">
        <v>9</v>
      </c>
      <c r="D3856">
        <v>211191</v>
      </c>
      <c r="E3856" t="s">
        <v>1260</v>
      </c>
      <c r="F3856" t="s">
        <v>403</v>
      </c>
      <c r="G3856" t="s">
        <v>736</v>
      </c>
      <c r="H3856" t="s">
        <v>155</v>
      </c>
      <c r="I3856" t="s">
        <v>232</v>
      </c>
      <c r="J3856" t="s">
        <v>89</v>
      </c>
      <c r="K3856" t="s">
        <v>16</v>
      </c>
      <c r="L3856" t="s">
        <v>130</v>
      </c>
      <c r="M3856">
        <v>1</v>
      </c>
      <c r="N3856" s="47">
        <v>600</v>
      </c>
      <c r="O3856" s="47">
        <v>0</v>
      </c>
      <c r="P3856" s="47">
        <v>0</v>
      </c>
      <c r="Q3856" s="47">
        <v>0</v>
      </c>
      <c r="R3856" s="47">
        <v>0</v>
      </c>
      <c r="S3856" s="47">
        <v>600</v>
      </c>
      <c r="T3856" s="47">
        <v>540</v>
      </c>
      <c r="U3856" s="47">
        <v>540</v>
      </c>
      <c r="V3856" t="s">
        <v>71</v>
      </c>
      <c r="W3856" t="s">
        <v>72</v>
      </c>
      <c r="X3856"/>
      <c r="Y3856" t="s">
        <v>240</v>
      </c>
      <c r="Z3856" s="43" t="str">
        <f>Raw_data[[#This Row],[Month]]&amp;Raw_data[[#This Row],[Locations]]&amp;Raw_data[[#This Row],[Looker2]]</f>
        <v>45323Garden OaksDetox</v>
      </c>
      <c r="AA3856" s="44" t="str">
        <f>IFERROR(VLOOKUP(Raw_data[[#This Row],[Description]],'LU Table'!$A$1:$B$50,2,0),"")</f>
        <v>Detox</v>
      </c>
      <c r="AB3856" s="44" t="str">
        <f>TRIM(MID(Raw_data[[#This Row],[Location]],LEN("Positive Recovery- ")+1,LEN(Raw_data[[#This Row],[Location]])))</f>
        <v>Garden Oaks</v>
      </c>
      <c r="AC3856" s="45">
        <f t="shared" si="60"/>
        <v>45323</v>
      </c>
      <c r="AD3856" s="44" t="str">
        <f>VLOOKUP(Raw_data[[#This Row],[Locations]]&amp;Raw_data[[#This Row],[Looker2]],Category!A:E,5,0)</f>
        <v>Company Owned</v>
      </c>
      <c r="AE3856" s="44" t="str">
        <f>Raw_data[[#This Row],[Locations]]&amp;Raw_data[[#This Row],[Looker2]]</f>
        <v>Garden OaksDetox</v>
      </c>
    </row>
    <row r="3857" spans="1:31">
      <c r="A3857" s="15">
        <v>45329</v>
      </c>
      <c r="B3857" s="15">
        <v>45327</v>
      </c>
      <c r="C3857" t="s">
        <v>9</v>
      </c>
      <c r="D3857">
        <v>211192</v>
      </c>
      <c r="E3857" t="s">
        <v>1176</v>
      </c>
      <c r="F3857" t="s">
        <v>1177</v>
      </c>
      <c r="G3857" t="s">
        <v>1178</v>
      </c>
      <c r="H3857" t="s">
        <v>171</v>
      </c>
      <c r="I3857" t="s">
        <v>232</v>
      </c>
      <c r="J3857" t="s">
        <v>93</v>
      </c>
      <c r="K3857" t="s">
        <v>107</v>
      </c>
      <c r="L3857" t="s">
        <v>131</v>
      </c>
      <c r="M3857">
        <v>1</v>
      </c>
      <c r="N3857" s="47">
        <v>230</v>
      </c>
      <c r="O3857" s="47">
        <v>0</v>
      </c>
      <c r="P3857" s="47">
        <v>0</v>
      </c>
      <c r="Q3857" s="47">
        <v>0</v>
      </c>
      <c r="R3857" s="47">
        <v>0</v>
      </c>
      <c r="S3857" s="47">
        <v>230</v>
      </c>
      <c r="T3857" s="47">
        <v>207</v>
      </c>
      <c r="U3857" s="47">
        <v>207</v>
      </c>
      <c r="V3857" t="s">
        <v>71</v>
      </c>
      <c r="W3857" t="s">
        <v>72</v>
      </c>
      <c r="X3857"/>
      <c r="Y3857" t="s">
        <v>240</v>
      </c>
      <c r="Z3857" s="43" t="str">
        <f>Raw_data[[#This Row],[Month]]&amp;Raw_data[[#This Row],[Locations]]&amp;Raw_data[[#This Row],[Looker2]]</f>
        <v>45323Dallas Ft WorthRTC</v>
      </c>
      <c r="AA3857" s="44" t="str">
        <f>IFERROR(VLOOKUP(Raw_data[[#This Row],[Description]],'LU Table'!$A$1:$B$50,2,0),"")</f>
        <v>RTC</v>
      </c>
      <c r="AB3857" s="44" t="str">
        <f>TRIM(MID(Raw_data[[#This Row],[Location]],LEN("Positive Recovery- ")+1,LEN(Raw_data[[#This Row],[Location]])))</f>
        <v>Dallas Ft Worth</v>
      </c>
      <c r="AC3857" s="45">
        <f t="shared" si="60"/>
        <v>45323</v>
      </c>
      <c r="AD3857" s="44" t="str">
        <f>VLOOKUP(Raw_data[[#This Row],[Locations]]&amp;Raw_data[[#This Row],[Looker2]],Category!A:E,5,0)</f>
        <v>Company Owned</v>
      </c>
      <c r="AE3857" s="44" t="str">
        <f>Raw_data[[#This Row],[Locations]]&amp;Raw_data[[#This Row],[Looker2]]</f>
        <v>Dallas Ft WorthRTC</v>
      </c>
    </row>
    <row r="3858" spans="1:31">
      <c r="A3858" s="15">
        <v>45329</v>
      </c>
      <c r="B3858" s="15">
        <v>45327</v>
      </c>
      <c r="C3858" t="s">
        <v>9</v>
      </c>
      <c r="D3858">
        <v>211193</v>
      </c>
      <c r="E3858" t="s">
        <v>1270</v>
      </c>
      <c r="F3858" t="s">
        <v>277</v>
      </c>
      <c r="G3858" t="s">
        <v>1271</v>
      </c>
      <c r="H3858" t="s">
        <v>155</v>
      </c>
      <c r="I3858" t="s">
        <v>232</v>
      </c>
      <c r="J3858" t="s">
        <v>87</v>
      </c>
      <c r="K3858" t="s">
        <v>16</v>
      </c>
      <c r="L3858" t="s">
        <v>130</v>
      </c>
      <c r="M3858">
        <v>1</v>
      </c>
      <c r="N3858" s="47">
        <v>775</v>
      </c>
      <c r="O3858" s="47">
        <v>0</v>
      </c>
      <c r="P3858" s="47">
        <v>0</v>
      </c>
      <c r="Q3858" s="47">
        <v>0</v>
      </c>
      <c r="R3858" s="47">
        <v>0</v>
      </c>
      <c r="S3858" s="47">
        <v>775</v>
      </c>
      <c r="T3858" s="47">
        <v>697.5</v>
      </c>
      <c r="U3858" s="47">
        <v>697.5</v>
      </c>
      <c r="V3858" t="s">
        <v>71</v>
      </c>
      <c r="W3858" t="s">
        <v>72</v>
      </c>
      <c r="X3858"/>
      <c r="Y3858" t="s">
        <v>240</v>
      </c>
      <c r="Z3858" s="43" t="str">
        <f>Raw_data[[#This Row],[Month]]&amp;Raw_data[[#This Row],[Locations]]&amp;Raw_data[[#This Row],[Looker2]]</f>
        <v>45323Garden OaksDetox</v>
      </c>
      <c r="AA3858" s="44" t="str">
        <f>IFERROR(VLOOKUP(Raw_data[[#This Row],[Description]],'LU Table'!$A$1:$B$50,2,0),"")</f>
        <v>Detox</v>
      </c>
      <c r="AB3858" s="44" t="str">
        <f>TRIM(MID(Raw_data[[#This Row],[Location]],LEN("Positive Recovery- ")+1,LEN(Raw_data[[#This Row],[Location]])))</f>
        <v>Garden Oaks</v>
      </c>
      <c r="AC3858" s="45">
        <f t="shared" si="60"/>
        <v>45323</v>
      </c>
      <c r="AD3858" s="44" t="str">
        <f>VLOOKUP(Raw_data[[#This Row],[Locations]]&amp;Raw_data[[#This Row],[Looker2]],Category!A:E,5,0)</f>
        <v>Company Owned</v>
      </c>
      <c r="AE3858" s="44" t="str">
        <f>Raw_data[[#This Row],[Locations]]&amp;Raw_data[[#This Row],[Looker2]]</f>
        <v>Garden OaksDetox</v>
      </c>
    </row>
    <row r="3859" spans="1:31">
      <c r="A3859" s="15">
        <v>45329</v>
      </c>
      <c r="B3859" s="15">
        <v>45327</v>
      </c>
      <c r="C3859" t="s">
        <v>9</v>
      </c>
      <c r="D3859">
        <v>211194</v>
      </c>
      <c r="E3859" t="s">
        <v>1264</v>
      </c>
      <c r="F3859" t="s">
        <v>1265</v>
      </c>
      <c r="G3859" t="s">
        <v>1266</v>
      </c>
      <c r="H3859" t="s">
        <v>155</v>
      </c>
      <c r="I3859" t="s">
        <v>232</v>
      </c>
      <c r="J3859" t="s">
        <v>1045</v>
      </c>
      <c r="K3859" t="s">
        <v>107</v>
      </c>
      <c r="L3859" t="s">
        <v>130</v>
      </c>
      <c r="M3859">
        <v>1</v>
      </c>
      <c r="N3859" s="47">
        <v>775</v>
      </c>
      <c r="O3859" s="47">
        <v>0</v>
      </c>
      <c r="P3859" s="47">
        <v>0</v>
      </c>
      <c r="Q3859" s="47">
        <v>0</v>
      </c>
      <c r="R3859" s="47">
        <v>0</v>
      </c>
      <c r="S3859" s="47">
        <v>775</v>
      </c>
      <c r="T3859" s="47">
        <v>697.5</v>
      </c>
      <c r="U3859" s="47">
        <v>697.5</v>
      </c>
      <c r="V3859" t="s">
        <v>71</v>
      </c>
      <c r="W3859" t="s">
        <v>72</v>
      </c>
      <c r="X3859"/>
      <c r="Y3859" t="s">
        <v>240</v>
      </c>
      <c r="Z3859" s="43" t="str">
        <f>Raw_data[[#This Row],[Month]]&amp;Raw_data[[#This Row],[Locations]]&amp;Raw_data[[#This Row],[Looker2]]</f>
        <v>45323Dallas Ft WorthDetox</v>
      </c>
      <c r="AA3859" s="44" t="str">
        <f>IFERROR(VLOOKUP(Raw_data[[#This Row],[Description]],'LU Table'!$A$1:$B$50,2,0),"")</f>
        <v>Detox</v>
      </c>
      <c r="AB3859" s="44" t="str">
        <f>TRIM(MID(Raw_data[[#This Row],[Location]],LEN("Positive Recovery- ")+1,LEN(Raw_data[[#This Row],[Location]])))</f>
        <v>Dallas Ft Worth</v>
      </c>
      <c r="AC3859" s="45">
        <f t="shared" si="60"/>
        <v>45323</v>
      </c>
      <c r="AD3859" s="44" t="str">
        <f>VLOOKUP(Raw_data[[#This Row],[Locations]]&amp;Raw_data[[#This Row],[Looker2]],Category!A:E,5,0)</f>
        <v>Company Owned</v>
      </c>
      <c r="AE3859" s="44" t="str">
        <f>Raw_data[[#This Row],[Locations]]&amp;Raw_data[[#This Row],[Looker2]]</f>
        <v>Dallas Ft WorthDetox</v>
      </c>
    </row>
    <row r="3860" spans="1:31">
      <c r="A3860" s="15">
        <v>45329</v>
      </c>
      <c r="B3860" s="15">
        <v>45327</v>
      </c>
      <c r="C3860" t="s">
        <v>9</v>
      </c>
      <c r="D3860">
        <v>211195</v>
      </c>
      <c r="E3860" t="s">
        <v>598</v>
      </c>
      <c r="F3860" t="s">
        <v>363</v>
      </c>
      <c r="G3860" t="s">
        <v>599</v>
      </c>
      <c r="H3860" t="s">
        <v>171</v>
      </c>
      <c r="I3860" t="s">
        <v>232</v>
      </c>
      <c r="J3860" t="s">
        <v>93</v>
      </c>
      <c r="K3860" t="s">
        <v>107</v>
      </c>
      <c r="L3860" t="s">
        <v>131</v>
      </c>
      <c r="M3860">
        <v>1</v>
      </c>
      <c r="N3860" s="47">
        <v>230</v>
      </c>
      <c r="O3860" s="47">
        <v>0</v>
      </c>
      <c r="P3860" s="47">
        <v>0</v>
      </c>
      <c r="Q3860" s="47">
        <v>0</v>
      </c>
      <c r="R3860" s="47">
        <v>0</v>
      </c>
      <c r="S3860" s="47">
        <v>230</v>
      </c>
      <c r="T3860" s="47">
        <v>207</v>
      </c>
      <c r="U3860" s="47">
        <v>207</v>
      </c>
      <c r="V3860" t="s">
        <v>71</v>
      </c>
      <c r="W3860" t="s">
        <v>72</v>
      </c>
      <c r="X3860"/>
      <c r="Y3860" t="s">
        <v>240</v>
      </c>
      <c r="Z3860" s="43" t="str">
        <f>Raw_data[[#This Row],[Month]]&amp;Raw_data[[#This Row],[Locations]]&amp;Raw_data[[#This Row],[Looker2]]</f>
        <v>45323Dallas Ft WorthRTC</v>
      </c>
      <c r="AA3860" s="44" t="str">
        <f>IFERROR(VLOOKUP(Raw_data[[#This Row],[Description]],'LU Table'!$A$1:$B$50,2,0),"")</f>
        <v>RTC</v>
      </c>
      <c r="AB3860" s="44" t="str">
        <f>TRIM(MID(Raw_data[[#This Row],[Location]],LEN("Positive Recovery- ")+1,LEN(Raw_data[[#This Row],[Location]])))</f>
        <v>Dallas Ft Worth</v>
      </c>
      <c r="AC3860" s="45">
        <f t="shared" si="60"/>
        <v>45323</v>
      </c>
      <c r="AD3860" s="44" t="str">
        <f>VLOOKUP(Raw_data[[#This Row],[Locations]]&amp;Raw_data[[#This Row],[Looker2]],Category!A:E,5,0)</f>
        <v>Company Owned</v>
      </c>
      <c r="AE3860" s="44" t="str">
        <f>Raw_data[[#This Row],[Locations]]&amp;Raw_data[[#This Row],[Looker2]]</f>
        <v>Dallas Ft WorthRTC</v>
      </c>
    </row>
    <row r="3861" spans="1:31">
      <c r="A3861" s="15">
        <v>45329</v>
      </c>
      <c r="B3861" s="15">
        <v>45327</v>
      </c>
      <c r="C3861" t="s">
        <v>9</v>
      </c>
      <c r="D3861">
        <v>211196</v>
      </c>
      <c r="E3861" t="s">
        <v>1058</v>
      </c>
      <c r="F3861" t="s">
        <v>1059</v>
      </c>
      <c r="G3861" t="s">
        <v>1060</v>
      </c>
      <c r="H3861" t="s">
        <v>151</v>
      </c>
      <c r="I3861" t="s">
        <v>232</v>
      </c>
      <c r="J3861" t="s">
        <v>89</v>
      </c>
      <c r="K3861" t="s">
        <v>16</v>
      </c>
      <c r="L3861" t="s">
        <v>131</v>
      </c>
      <c r="M3861">
        <v>1</v>
      </c>
      <c r="N3861" s="47">
        <v>425</v>
      </c>
      <c r="O3861" s="47">
        <v>0</v>
      </c>
      <c r="P3861" s="47">
        <v>0</v>
      </c>
      <c r="Q3861" s="47">
        <v>0</v>
      </c>
      <c r="R3861" s="47">
        <v>0</v>
      </c>
      <c r="S3861" s="47">
        <v>425</v>
      </c>
      <c r="T3861" s="47">
        <v>382.5</v>
      </c>
      <c r="U3861" s="47">
        <v>382.5</v>
      </c>
      <c r="V3861" t="s">
        <v>71</v>
      </c>
      <c r="W3861" t="s">
        <v>72</v>
      </c>
      <c r="X3861"/>
      <c r="Y3861" t="s">
        <v>240</v>
      </c>
      <c r="Z3861" s="43" t="str">
        <f>Raw_data[[#This Row],[Month]]&amp;Raw_data[[#This Row],[Locations]]&amp;Raw_data[[#This Row],[Looker2]]</f>
        <v>45323Garden OaksRTC</v>
      </c>
      <c r="AA3861" s="44" t="str">
        <f>IFERROR(VLOOKUP(Raw_data[[#This Row],[Description]],'LU Table'!$A$1:$B$50,2,0),"")</f>
        <v>RTC</v>
      </c>
      <c r="AB3861" s="44" t="str">
        <f>TRIM(MID(Raw_data[[#This Row],[Location]],LEN("Positive Recovery- ")+1,LEN(Raw_data[[#This Row],[Location]])))</f>
        <v>Garden Oaks</v>
      </c>
      <c r="AC3861" s="45">
        <f t="shared" si="60"/>
        <v>45323</v>
      </c>
      <c r="AD3861" s="44" t="str">
        <f>VLOOKUP(Raw_data[[#This Row],[Locations]]&amp;Raw_data[[#This Row],[Looker2]],Category!A:E,5,0)</f>
        <v>Company Owned</v>
      </c>
      <c r="AE3861" s="44" t="str">
        <f>Raw_data[[#This Row],[Locations]]&amp;Raw_data[[#This Row],[Looker2]]</f>
        <v>Garden OaksRTC</v>
      </c>
    </row>
    <row r="3862" spans="1:31">
      <c r="A3862" s="15">
        <v>45329</v>
      </c>
      <c r="B3862" s="15">
        <v>45327</v>
      </c>
      <c r="C3862" t="s">
        <v>9</v>
      </c>
      <c r="D3862">
        <v>211197</v>
      </c>
      <c r="E3862" t="s">
        <v>1226</v>
      </c>
      <c r="F3862" t="s">
        <v>306</v>
      </c>
      <c r="G3862" t="s">
        <v>416</v>
      </c>
      <c r="H3862" t="s">
        <v>152</v>
      </c>
      <c r="I3862" t="s">
        <v>232</v>
      </c>
      <c r="J3862" t="s">
        <v>90</v>
      </c>
      <c r="K3862" t="s">
        <v>16</v>
      </c>
      <c r="L3862" t="s">
        <v>130</v>
      </c>
      <c r="M3862">
        <v>1</v>
      </c>
      <c r="N3862" s="47">
        <v>535</v>
      </c>
      <c r="O3862" s="47">
        <v>0</v>
      </c>
      <c r="P3862" s="47">
        <v>0</v>
      </c>
      <c r="Q3862" s="47">
        <v>0</v>
      </c>
      <c r="R3862" s="47">
        <v>0</v>
      </c>
      <c r="S3862" s="47">
        <v>535</v>
      </c>
      <c r="T3862" s="47">
        <v>481.5</v>
      </c>
      <c r="U3862" s="47">
        <v>481.5</v>
      </c>
      <c r="V3862" t="s">
        <v>71</v>
      </c>
      <c r="W3862" t="s">
        <v>72</v>
      </c>
      <c r="X3862"/>
      <c r="Y3862" t="s">
        <v>240</v>
      </c>
      <c r="Z3862" s="43" t="str">
        <f>Raw_data[[#This Row],[Month]]&amp;Raw_data[[#This Row],[Locations]]&amp;Raw_data[[#This Row],[Looker2]]</f>
        <v>45323Garden OaksRTC</v>
      </c>
      <c r="AA3862" s="44" t="str">
        <f>IFERROR(VLOOKUP(Raw_data[[#This Row],[Description]],'LU Table'!$A$1:$B$50,2,0),"")</f>
        <v>RTC</v>
      </c>
      <c r="AB3862" s="44" t="str">
        <f>TRIM(MID(Raw_data[[#This Row],[Location]],LEN("Positive Recovery- ")+1,LEN(Raw_data[[#This Row],[Location]])))</f>
        <v>Garden Oaks</v>
      </c>
      <c r="AC3862" s="45">
        <f t="shared" si="60"/>
        <v>45323</v>
      </c>
      <c r="AD3862" s="44" t="str">
        <f>VLOOKUP(Raw_data[[#This Row],[Locations]]&amp;Raw_data[[#This Row],[Looker2]],Category!A:E,5,0)</f>
        <v>Company Owned</v>
      </c>
      <c r="AE3862" s="44" t="str">
        <f>Raw_data[[#This Row],[Locations]]&amp;Raw_data[[#This Row],[Looker2]]</f>
        <v>Garden OaksRTC</v>
      </c>
    </row>
    <row r="3863" spans="1:31">
      <c r="A3863" s="15">
        <v>45329</v>
      </c>
      <c r="B3863" s="15">
        <v>45327</v>
      </c>
      <c r="C3863" t="s">
        <v>9</v>
      </c>
      <c r="D3863">
        <v>211198</v>
      </c>
      <c r="E3863" t="s">
        <v>1179</v>
      </c>
      <c r="F3863" t="s">
        <v>1180</v>
      </c>
      <c r="G3863" t="s">
        <v>1181</v>
      </c>
      <c r="H3863" t="s">
        <v>151</v>
      </c>
      <c r="I3863" t="s">
        <v>232</v>
      </c>
      <c r="J3863" t="s">
        <v>88</v>
      </c>
      <c r="K3863" t="s">
        <v>16</v>
      </c>
      <c r="L3863" t="s">
        <v>130</v>
      </c>
      <c r="M3863">
        <v>1</v>
      </c>
      <c r="N3863" s="47">
        <v>500</v>
      </c>
      <c r="O3863" s="47">
        <v>0</v>
      </c>
      <c r="P3863" s="47">
        <v>0</v>
      </c>
      <c r="Q3863" s="47">
        <v>0</v>
      </c>
      <c r="R3863" s="47">
        <v>0</v>
      </c>
      <c r="S3863" s="47">
        <v>500</v>
      </c>
      <c r="T3863" s="47">
        <v>450</v>
      </c>
      <c r="U3863" s="47">
        <v>450</v>
      </c>
      <c r="V3863" t="s">
        <v>71</v>
      </c>
      <c r="W3863" t="s">
        <v>72</v>
      </c>
      <c r="X3863"/>
      <c r="Y3863" t="s">
        <v>240</v>
      </c>
      <c r="Z3863" s="43" t="str">
        <f>Raw_data[[#This Row],[Month]]&amp;Raw_data[[#This Row],[Locations]]&amp;Raw_data[[#This Row],[Looker2]]</f>
        <v>45323Garden OaksRTC</v>
      </c>
      <c r="AA3863" s="44" t="str">
        <f>IFERROR(VLOOKUP(Raw_data[[#This Row],[Description]],'LU Table'!$A$1:$B$50,2,0),"")</f>
        <v>RTC</v>
      </c>
      <c r="AB3863" s="44" t="str">
        <f>TRIM(MID(Raw_data[[#This Row],[Location]],LEN("Positive Recovery- ")+1,LEN(Raw_data[[#This Row],[Location]])))</f>
        <v>Garden Oaks</v>
      </c>
      <c r="AC3863" s="45">
        <f t="shared" si="60"/>
        <v>45323</v>
      </c>
      <c r="AD3863" s="44" t="str">
        <f>VLOOKUP(Raw_data[[#This Row],[Locations]]&amp;Raw_data[[#This Row],[Looker2]],Category!A:E,5,0)</f>
        <v>Company Owned</v>
      </c>
      <c r="AE3863" s="44" t="str">
        <f>Raw_data[[#This Row],[Locations]]&amp;Raw_data[[#This Row],[Looker2]]</f>
        <v>Garden OaksRTC</v>
      </c>
    </row>
    <row r="3864" spans="1:31">
      <c r="A3864" s="15">
        <v>45329</v>
      </c>
      <c r="B3864" s="15">
        <v>45327</v>
      </c>
      <c r="C3864" t="s">
        <v>9</v>
      </c>
      <c r="D3864">
        <v>211199</v>
      </c>
      <c r="E3864" t="s">
        <v>1192</v>
      </c>
      <c r="F3864" t="s">
        <v>330</v>
      </c>
      <c r="G3864" t="s">
        <v>488</v>
      </c>
      <c r="H3864" t="s">
        <v>151</v>
      </c>
      <c r="I3864" t="s">
        <v>232</v>
      </c>
      <c r="J3864" t="s">
        <v>17</v>
      </c>
      <c r="K3864" t="s">
        <v>16</v>
      </c>
      <c r="L3864" t="s">
        <v>130</v>
      </c>
      <c r="M3864">
        <v>1</v>
      </c>
      <c r="N3864" s="47">
        <v>400</v>
      </c>
      <c r="O3864" s="47">
        <v>0</v>
      </c>
      <c r="P3864" s="47">
        <v>0</v>
      </c>
      <c r="Q3864" s="47">
        <v>0</v>
      </c>
      <c r="R3864" s="47">
        <v>0</v>
      </c>
      <c r="S3864" s="47">
        <v>0</v>
      </c>
      <c r="T3864" s="47">
        <v>400</v>
      </c>
      <c r="U3864" s="47">
        <v>0</v>
      </c>
      <c r="V3864" t="s">
        <v>71</v>
      </c>
      <c r="W3864" t="s">
        <v>72</v>
      </c>
      <c r="X3864"/>
      <c r="Y3864" t="s">
        <v>240</v>
      </c>
      <c r="Z3864" s="43" t="str">
        <f>Raw_data[[#This Row],[Month]]&amp;Raw_data[[#This Row],[Locations]]&amp;Raw_data[[#This Row],[Looker2]]</f>
        <v>45323Garden OaksRTC</v>
      </c>
      <c r="AA3864" s="44" t="str">
        <f>IFERROR(VLOOKUP(Raw_data[[#This Row],[Description]],'LU Table'!$A$1:$B$50,2,0),"")</f>
        <v>RTC</v>
      </c>
      <c r="AB3864" s="44" t="str">
        <f>TRIM(MID(Raw_data[[#This Row],[Location]],LEN("Positive Recovery- ")+1,LEN(Raw_data[[#This Row],[Location]])))</f>
        <v>Garden Oaks</v>
      </c>
      <c r="AC3864" s="45">
        <f t="shared" si="60"/>
        <v>45323</v>
      </c>
      <c r="AD3864" s="44" t="str">
        <f>VLOOKUP(Raw_data[[#This Row],[Locations]]&amp;Raw_data[[#This Row],[Looker2]],Category!A:E,5,0)</f>
        <v>Company Owned</v>
      </c>
      <c r="AE3864" s="44" t="str">
        <f>Raw_data[[#This Row],[Locations]]&amp;Raw_data[[#This Row],[Looker2]]</f>
        <v>Garden OaksRTC</v>
      </c>
    </row>
    <row r="3865" spans="1:31">
      <c r="A3865" s="15">
        <v>45329</v>
      </c>
      <c r="B3865" s="15">
        <v>45327</v>
      </c>
      <c r="C3865" t="s">
        <v>9</v>
      </c>
      <c r="D3865">
        <v>211200</v>
      </c>
      <c r="E3865" t="s">
        <v>1098</v>
      </c>
      <c r="F3865" t="s">
        <v>464</v>
      </c>
      <c r="G3865" t="s">
        <v>1099</v>
      </c>
      <c r="H3865" t="s">
        <v>151</v>
      </c>
      <c r="I3865" t="s">
        <v>232</v>
      </c>
      <c r="J3865" t="s">
        <v>88</v>
      </c>
      <c r="K3865" t="s">
        <v>107</v>
      </c>
      <c r="L3865" t="s">
        <v>131</v>
      </c>
      <c r="M3865">
        <v>1</v>
      </c>
      <c r="N3865" s="47">
        <v>500</v>
      </c>
      <c r="O3865" s="47">
        <v>0</v>
      </c>
      <c r="P3865" s="47">
        <v>0</v>
      </c>
      <c r="Q3865" s="47">
        <v>0</v>
      </c>
      <c r="R3865" s="47">
        <v>0</v>
      </c>
      <c r="S3865" s="47">
        <v>500</v>
      </c>
      <c r="T3865" s="47">
        <v>450</v>
      </c>
      <c r="U3865" s="47">
        <v>450</v>
      </c>
      <c r="V3865" t="s">
        <v>71</v>
      </c>
      <c r="W3865" t="s">
        <v>72</v>
      </c>
      <c r="X3865"/>
      <c r="Y3865" t="s">
        <v>240</v>
      </c>
      <c r="Z3865" s="43" t="str">
        <f>Raw_data[[#This Row],[Month]]&amp;Raw_data[[#This Row],[Locations]]&amp;Raw_data[[#This Row],[Looker2]]</f>
        <v>45323Dallas Ft WorthRTC</v>
      </c>
      <c r="AA3865" s="44" t="str">
        <f>IFERROR(VLOOKUP(Raw_data[[#This Row],[Description]],'LU Table'!$A$1:$B$50,2,0),"")</f>
        <v>RTC</v>
      </c>
      <c r="AB3865" s="44" t="str">
        <f>TRIM(MID(Raw_data[[#This Row],[Location]],LEN("Positive Recovery- ")+1,LEN(Raw_data[[#This Row],[Location]])))</f>
        <v>Dallas Ft Worth</v>
      </c>
      <c r="AC3865" s="45">
        <f t="shared" si="60"/>
        <v>45323</v>
      </c>
      <c r="AD3865" s="44" t="str">
        <f>VLOOKUP(Raw_data[[#This Row],[Locations]]&amp;Raw_data[[#This Row],[Looker2]],Category!A:E,5,0)</f>
        <v>Company Owned</v>
      </c>
      <c r="AE3865" s="44" t="str">
        <f>Raw_data[[#This Row],[Locations]]&amp;Raw_data[[#This Row],[Looker2]]</f>
        <v>Dallas Ft WorthRTC</v>
      </c>
    </row>
    <row r="3866" spans="1:31">
      <c r="A3866" s="15">
        <v>45329</v>
      </c>
      <c r="B3866" s="15">
        <v>45327</v>
      </c>
      <c r="C3866" t="s">
        <v>9</v>
      </c>
      <c r="D3866">
        <v>211201</v>
      </c>
      <c r="E3866" t="s">
        <v>1155</v>
      </c>
      <c r="F3866" t="s">
        <v>690</v>
      </c>
      <c r="G3866" t="s">
        <v>1156</v>
      </c>
      <c r="H3866" t="s">
        <v>151</v>
      </c>
      <c r="I3866" t="s">
        <v>232</v>
      </c>
      <c r="J3866" t="s">
        <v>932</v>
      </c>
      <c r="K3866" t="s">
        <v>16</v>
      </c>
      <c r="L3866" t="s">
        <v>131</v>
      </c>
      <c r="M3866">
        <v>1</v>
      </c>
      <c r="N3866" s="47">
        <v>550</v>
      </c>
      <c r="O3866" s="47">
        <v>0</v>
      </c>
      <c r="P3866" s="47">
        <v>0</v>
      </c>
      <c r="Q3866" s="47">
        <v>0</v>
      </c>
      <c r="R3866" s="47">
        <v>0</v>
      </c>
      <c r="S3866" s="47">
        <v>550</v>
      </c>
      <c r="T3866" s="47">
        <v>495</v>
      </c>
      <c r="U3866" s="47">
        <v>495</v>
      </c>
      <c r="V3866" t="s">
        <v>71</v>
      </c>
      <c r="W3866" t="s">
        <v>72</v>
      </c>
      <c r="X3866"/>
      <c r="Y3866" t="s">
        <v>240</v>
      </c>
      <c r="Z3866" s="43" t="str">
        <f>Raw_data[[#This Row],[Month]]&amp;Raw_data[[#This Row],[Locations]]&amp;Raw_data[[#This Row],[Looker2]]</f>
        <v>45323Garden OaksRTC</v>
      </c>
      <c r="AA3866" s="44" t="str">
        <f>IFERROR(VLOOKUP(Raw_data[[#This Row],[Description]],'LU Table'!$A$1:$B$50,2,0),"")</f>
        <v>RTC</v>
      </c>
      <c r="AB3866" s="44" t="str">
        <f>TRIM(MID(Raw_data[[#This Row],[Location]],LEN("Positive Recovery- ")+1,LEN(Raw_data[[#This Row],[Location]])))</f>
        <v>Garden Oaks</v>
      </c>
      <c r="AC3866" s="45">
        <f t="shared" si="60"/>
        <v>45323</v>
      </c>
      <c r="AD3866" s="44" t="str">
        <f>VLOOKUP(Raw_data[[#This Row],[Locations]]&amp;Raw_data[[#This Row],[Looker2]],Category!A:E,5,0)</f>
        <v>Company Owned</v>
      </c>
      <c r="AE3866" s="44" t="str">
        <f>Raw_data[[#This Row],[Locations]]&amp;Raw_data[[#This Row],[Looker2]]</f>
        <v>Garden OaksRTC</v>
      </c>
    </row>
    <row r="3867" spans="1:31">
      <c r="A3867" s="15">
        <v>45329</v>
      </c>
      <c r="B3867" s="15">
        <v>45327</v>
      </c>
      <c r="C3867" t="s">
        <v>9</v>
      </c>
      <c r="D3867">
        <v>211202</v>
      </c>
      <c r="E3867" t="s">
        <v>228</v>
      </c>
      <c r="F3867" t="s">
        <v>377</v>
      </c>
      <c r="G3867" t="s">
        <v>542</v>
      </c>
      <c r="H3867" t="s">
        <v>151</v>
      </c>
      <c r="I3867" t="s">
        <v>232</v>
      </c>
      <c r="J3867" t="s">
        <v>17</v>
      </c>
      <c r="K3867" t="s">
        <v>16</v>
      </c>
      <c r="L3867" t="s">
        <v>131</v>
      </c>
      <c r="M3867">
        <v>1</v>
      </c>
      <c r="N3867" s="47">
        <v>400</v>
      </c>
      <c r="O3867" s="47">
        <v>0</v>
      </c>
      <c r="P3867" s="47">
        <v>0</v>
      </c>
      <c r="Q3867" s="47">
        <v>0</v>
      </c>
      <c r="R3867" s="47">
        <v>0</v>
      </c>
      <c r="S3867" s="47">
        <v>0</v>
      </c>
      <c r="T3867" s="47">
        <v>400</v>
      </c>
      <c r="U3867" s="47">
        <v>0</v>
      </c>
      <c r="V3867" t="s">
        <v>71</v>
      </c>
      <c r="W3867" t="s">
        <v>72</v>
      </c>
      <c r="X3867"/>
      <c r="Y3867" t="s">
        <v>240</v>
      </c>
      <c r="Z3867" s="43" t="str">
        <f>Raw_data[[#This Row],[Month]]&amp;Raw_data[[#This Row],[Locations]]&amp;Raw_data[[#This Row],[Looker2]]</f>
        <v>45323Garden OaksRTC</v>
      </c>
      <c r="AA3867" s="44" t="str">
        <f>IFERROR(VLOOKUP(Raw_data[[#This Row],[Description]],'LU Table'!$A$1:$B$50,2,0),"")</f>
        <v>RTC</v>
      </c>
      <c r="AB3867" s="44" t="str">
        <f>TRIM(MID(Raw_data[[#This Row],[Location]],LEN("Positive Recovery- ")+1,LEN(Raw_data[[#This Row],[Location]])))</f>
        <v>Garden Oaks</v>
      </c>
      <c r="AC3867" s="45">
        <f t="shared" si="60"/>
        <v>45323</v>
      </c>
      <c r="AD3867" s="44" t="str">
        <f>VLOOKUP(Raw_data[[#This Row],[Locations]]&amp;Raw_data[[#This Row],[Looker2]],Category!A:E,5,0)</f>
        <v>Company Owned</v>
      </c>
      <c r="AE3867" s="44" t="str">
        <f>Raw_data[[#This Row],[Locations]]&amp;Raw_data[[#This Row],[Looker2]]</f>
        <v>Garden OaksRTC</v>
      </c>
    </row>
    <row r="3868" spans="1:31">
      <c r="A3868" s="15">
        <v>45329</v>
      </c>
      <c r="B3868" s="15">
        <v>45327</v>
      </c>
      <c r="C3868" t="s">
        <v>9</v>
      </c>
      <c r="D3868">
        <v>211203</v>
      </c>
      <c r="E3868" t="s">
        <v>1191</v>
      </c>
      <c r="F3868" t="s">
        <v>403</v>
      </c>
      <c r="G3868" t="s">
        <v>993</v>
      </c>
      <c r="H3868" t="s">
        <v>151</v>
      </c>
      <c r="I3868" t="s">
        <v>232</v>
      </c>
      <c r="J3868" t="s">
        <v>17</v>
      </c>
      <c r="K3868" t="s">
        <v>107</v>
      </c>
      <c r="L3868" t="s">
        <v>130</v>
      </c>
      <c r="M3868">
        <v>1</v>
      </c>
      <c r="N3868" s="47">
        <v>500</v>
      </c>
      <c r="O3868" s="47">
        <v>0</v>
      </c>
      <c r="P3868" s="47">
        <v>0</v>
      </c>
      <c r="Q3868" s="47">
        <v>0</v>
      </c>
      <c r="R3868" s="47">
        <v>0</v>
      </c>
      <c r="S3868" s="47">
        <v>500</v>
      </c>
      <c r="T3868" s="47">
        <v>500</v>
      </c>
      <c r="U3868" s="47">
        <v>500</v>
      </c>
      <c r="V3868" t="s">
        <v>71</v>
      </c>
      <c r="W3868" t="s">
        <v>72</v>
      </c>
      <c r="X3868"/>
      <c r="Y3868" t="s">
        <v>240</v>
      </c>
      <c r="Z3868" s="43" t="str">
        <f>Raw_data[[#This Row],[Month]]&amp;Raw_data[[#This Row],[Locations]]&amp;Raw_data[[#This Row],[Looker2]]</f>
        <v>45323Dallas Ft WorthRTC</v>
      </c>
      <c r="AA3868" s="44" t="str">
        <f>IFERROR(VLOOKUP(Raw_data[[#This Row],[Description]],'LU Table'!$A$1:$B$50,2,0),"")</f>
        <v>RTC</v>
      </c>
      <c r="AB3868" s="44" t="str">
        <f>TRIM(MID(Raw_data[[#This Row],[Location]],LEN("Positive Recovery- ")+1,LEN(Raw_data[[#This Row],[Location]])))</f>
        <v>Dallas Ft Worth</v>
      </c>
      <c r="AC3868" s="45">
        <f t="shared" si="60"/>
        <v>45323</v>
      </c>
      <c r="AD3868" s="44" t="str">
        <f>VLOOKUP(Raw_data[[#This Row],[Locations]]&amp;Raw_data[[#This Row],[Looker2]],Category!A:E,5,0)</f>
        <v>Company Owned</v>
      </c>
      <c r="AE3868" s="44" t="str">
        <f>Raw_data[[#This Row],[Locations]]&amp;Raw_data[[#This Row],[Looker2]]</f>
        <v>Dallas Ft WorthRTC</v>
      </c>
    </row>
    <row r="3869" spans="1:31">
      <c r="A3869" s="15">
        <v>45329</v>
      </c>
      <c r="B3869" s="15">
        <v>45327</v>
      </c>
      <c r="C3869" t="s">
        <v>9</v>
      </c>
      <c r="D3869">
        <v>211204</v>
      </c>
      <c r="E3869" t="s">
        <v>975</v>
      </c>
      <c r="F3869" t="s">
        <v>255</v>
      </c>
      <c r="G3869" t="s">
        <v>976</v>
      </c>
      <c r="H3869" t="s">
        <v>627</v>
      </c>
      <c r="I3869" t="s">
        <v>232</v>
      </c>
      <c r="J3869" t="s">
        <v>94</v>
      </c>
      <c r="K3869" t="s">
        <v>16</v>
      </c>
      <c r="L3869" t="s">
        <v>130</v>
      </c>
      <c r="M3869">
        <v>1</v>
      </c>
      <c r="N3869" s="47">
        <v>495</v>
      </c>
      <c r="O3869" s="47">
        <v>0</v>
      </c>
      <c r="P3869" s="47">
        <v>0</v>
      </c>
      <c r="Q3869" s="47">
        <v>0</v>
      </c>
      <c r="R3869" s="47">
        <v>0</v>
      </c>
      <c r="S3869" s="47">
        <v>495</v>
      </c>
      <c r="T3869" s="47">
        <v>445.5</v>
      </c>
      <c r="U3869" s="47">
        <v>445.5</v>
      </c>
      <c r="V3869" t="s">
        <v>71</v>
      </c>
      <c r="W3869" t="s">
        <v>72</v>
      </c>
      <c r="X3869"/>
      <c r="Y3869" t="s">
        <v>240</v>
      </c>
      <c r="Z3869" s="43" t="str">
        <f>Raw_data[[#This Row],[Month]]&amp;Raw_data[[#This Row],[Locations]]&amp;Raw_data[[#This Row],[Looker2]]</f>
        <v>45323Garden OaksRTC</v>
      </c>
      <c r="AA3869" s="44" t="str">
        <f>IFERROR(VLOOKUP(Raw_data[[#This Row],[Description]],'LU Table'!$A$1:$B$50,2,0),"")</f>
        <v>RTC</v>
      </c>
      <c r="AB3869" s="44" t="str">
        <f>TRIM(MID(Raw_data[[#This Row],[Location]],LEN("Positive Recovery- ")+1,LEN(Raw_data[[#This Row],[Location]])))</f>
        <v>Garden Oaks</v>
      </c>
      <c r="AC3869" s="45">
        <f t="shared" si="60"/>
        <v>45323</v>
      </c>
      <c r="AD3869" s="44" t="str">
        <f>VLOOKUP(Raw_data[[#This Row],[Locations]]&amp;Raw_data[[#This Row],[Looker2]],Category!A:E,5,0)</f>
        <v>Company Owned</v>
      </c>
      <c r="AE3869" s="44" t="str">
        <f>Raw_data[[#This Row],[Locations]]&amp;Raw_data[[#This Row],[Looker2]]</f>
        <v>Garden OaksRTC</v>
      </c>
    </row>
    <row r="3870" spans="1:31">
      <c r="A3870" s="15">
        <v>45329</v>
      </c>
      <c r="B3870" s="15">
        <v>45327</v>
      </c>
      <c r="C3870" t="s">
        <v>9</v>
      </c>
      <c r="D3870">
        <v>211205</v>
      </c>
      <c r="E3870" t="s">
        <v>1159</v>
      </c>
      <c r="F3870" t="s">
        <v>1160</v>
      </c>
      <c r="G3870" t="s">
        <v>1161</v>
      </c>
      <c r="H3870" t="s">
        <v>151</v>
      </c>
      <c r="I3870" t="s">
        <v>232</v>
      </c>
      <c r="J3870" t="s">
        <v>17</v>
      </c>
      <c r="K3870" t="s">
        <v>16</v>
      </c>
      <c r="L3870" t="s">
        <v>131</v>
      </c>
      <c r="M3870">
        <v>1</v>
      </c>
      <c r="N3870" s="47">
        <v>480</v>
      </c>
      <c r="O3870" s="47">
        <v>0</v>
      </c>
      <c r="P3870" s="47">
        <v>0</v>
      </c>
      <c r="Q3870" s="47">
        <v>0</v>
      </c>
      <c r="R3870" s="47">
        <v>0</v>
      </c>
      <c r="S3870" s="47">
        <v>480</v>
      </c>
      <c r="T3870" s="47">
        <v>480</v>
      </c>
      <c r="U3870" s="47">
        <v>480</v>
      </c>
      <c r="V3870" t="s">
        <v>71</v>
      </c>
      <c r="W3870" t="s">
        <v>72</v>
      </c>
      <c r="X3870"/>
      <c r="Y3870" t="s">
        <v>240</v>
      </c>
      <c r="Z3870" s="43" t="str">
        <f>Raw_data[[#This Row],[Month]]&amp;Raw_data[[#This Row],[Locations]]&amp;Raw_data[[#This Row],[Looker2]]</f>
        <v>45323Garden OaksRTC</v>
      </c>
      <c r="AA3870" s="44" t="str">
        <f>IFERROR(VLOOKUP(Raw_data[[#This Row],[Description]],'LU Table'!$A$1:$B$50,2,0),"")</f>
        <v>RTC</v>
      </c>
      <c r="AB3870" s="44" t="str">
        <f>TRIM(MID(Raw_data[[#This Row],[Location]],LEN("Positive Recovery- ")+1,LEN(Raw_data[[#This Row],[Location]])))</f>
        <v>Garden Oaks</v>
      </c>
      <c r="AC3870" s="45">
        <f t="shared" si="60"/>
        <v>45323</v>
      </c>
      <c r="AD3870" s="44" t="str">
        <f>VLOOKUP(Raw_data[[#This Row],[Locations]]&amp;Raw_data[[#This Row],[Looker2]],Category!A:E,5,0)</f>
        <v>Company Owned</v>
      </c>
      <c r="AE3870" s="44" t="str">
        <f>Raw_data[[#This Row],[Locations]]&amp;Raw_data[[#This Row],[Looker2]]</f>
        <v>Garden OaksRTC</v>
      </c>
    </row>
    <row r="3871" spans="1:31">
      <c r="A3871" s="15">
        <v>45329</v>
      </c>
      <c r="B3871" s="15">
        <v>45327</v>
      </c>
      <c r="C3871" t="s">
        <v>9</v>
      </c>
      <c r="D3871">
        <v>211207</v>
      </c>
      <c r="E3871" t="s">
        <v>193</v>
      </c>
      <c r="F3871" t="s">
        <v>502</v>
      </c>
      <c r="G3871" t="s">
        <v>503</v>
      </c>
      <c r="H3871" t="s">
        <v>151</v>
      </c>
      <c r="I3871" t="s">
        <v>232</v>
      </c>
      <c r="J3871" t="s">
        <v>89</v>
      </c>
      <c r="K3871" t="s">
        <v>16</v>
      </c>
      <c r="L3871" t="s">
        <v>131</v>
      </c>
      <c r="M3871">
        <v>1</v>
      </c>
      <c r="N3871" s="47">
        <v>425</v>
      </c>
      <c r="O3871" s="47">
        <v>0</v>
      </c>
      <c r="P3871" s="47">
        <v>0</v>
      </c>
      <c r="Q3871" s="47">
        <v>0</v>
      </c>
      <c r="R3871" s="47">
        <v>0</v>
      </c>
      <c r="S3871" s="47">
        <v>425</v>
      </c>
      <c r="T3871" s="47">
        <v>382.5</v>
      </c>
      <c r="U3871" s="47">
        <v>382.5</v>
      </c>
      <c r="V3871" t="s">
        <v>71</v>
      </c>
      <c r="W3871" t="s">
        <v>72</v>
      </c>
      <c r="X3871"/>
      <c r="Y3871" t="s">
        <v>240</v>
      </c>
      <c r="Z3871" s="43" t="str">
        <f>Raw_data[[#This Row],[Month]]&amp;Raw_data[[#This Row],[Locations]]&amp;Raw_data[[#This Row],[Looker2]]</f>
        <v>45323Garden OaksRTC</v>
      </c>
      <c r="AA3871" s="44" t="str">
        <f>IFERROR(VLOOKUP(Raw_data[[#This Row],[Description]],'LU Table'!$A$1:$B$50,2,0),"")</f>
        <v>RTC</v>
      </c>
      <c r="AB3871" s="44" t="str">
        <f>TRIM(MID(Raw_data[[#This Row],[Location]],LEN("Positive Recovery- ")+1,LEN(Raw_data[[#This Row],[Location]])))</f>
        <v>Garden Oaks</v>
      </c>
      <c r="AC3871" s="45">
        <f t="shared" ref="AC3871:AC3934" si="61">B3871-DAY(B3871)+1</f>
        <v>45323</v>
      </c>
      <c r="AD3871" s="44" t="str">
        <f>VLOOKUP(Raw_data[[#This Row],[Locations]]&amp;Raw_data[[#This Row],[Looker2]],Category!A:E,5,0)</f>
        <v>Company Owned</v>
      </c>
      <c r="AE3871" s="44" t="str">
        <f>Raw_data[[#This Row],[Locations]]&amp;Raw_data[[#This Row],[Looker2]]</f>
        <v>Garden OaksRTC</v>
      </c>
    </row>
    <row r="3872" spans="1:31">
      <c r="A3872" s="15">
        <v>45329</v>
      </c>
      <c r="B3872" s="15">
        <v>45327</v>
      </c>
      <c r="C3872" t="s">
        <v>9</v>
      </c>
      <c r="D3872">
        <v>211208</v>
      </c>
      <c r="E3872" t="s">
        <v>1214</v>
      </c>
      <c r="F3872" t="s">
        <v>1215</v>
      </c>
      <c r="G3872" t="s">
        <v>1216</v>
      </c>
      <c r="H3872" t="s">
        <v>171</v>
      </c>
      <c r="I3872" t="s">
        <v>232</v>
      </c>
      <c r="J3872" t="s">
        <v>87</v>
      </c>
      <c r="K3872" t="s">
        <v>107</v>
      </c>
      <c r="L3872" t="s">
        <v>130</v>
      </c>
      <c r="M3872">
        <v>1</v>
      </c>
      <c r="N3872" s="47">
        <v>425</v>
      </c>
      <c r="O3872" s="47">
        <v>0</v>
      </c>
      <c r="P3872" s="47">
        <v>0</v>
      </c>
      <c r="Q3872" s="47">
        <v>0</v>
      </c>
      <c r="R3872" s="47">
        <v>0</v>
      </c>
      <c r="S3872" s="47">
        <v>425</v>
      </c>
      <c r="T3872" s="47">
        <v>382.5</v>
      </c>
      <c r="U3872" s="47">
        <v>382.5</v>
      </c>
      <c r="V3872" t="s">
        <v>71</v>
      </c>
      <c r="W3872" t="s">
        <v>72</v>
      </c>
      <c r="X3872"/>
      <c r="Y3872" t="s">
        <v>240</v>
      </c>
      <c r="Z3872" s="43" t="str">
        <f>Raw_data[[#This Row],[Month]]&amp;Raw_data[[#This Row],[Locations]]&amp;Raw_data[[#This Row],[Looker2]]</f>
        <v>45323Dallas Ft WorthRTC</v>
      </c>
      <c r="AA3872" s="44" t="str">
        <f>IFERROR(VLOOKUP(Raw_data[[#This Row],[Description]],'LU Table'!$A$1:$B$50,2,0),"")</f>
        <v>RTC</v>
      </c>
      <c r="AB3872" s="44" t="str">
        <f>TRIM(MID(Raw_data[[#This Row],[Location]],LEN("Positive Recovery- ")+1,LEN(Raw_data[[#This Row],[Location]])))</f>
        <v>Dallas Ft Worth</v>
      </c>
      <c r="AC3872" s="45">
        <f t="shared" si="61"/>
        <v>45323</v>
      </c>
      <c r="AD3872" s="44" t="str">
        <f>VLOOKUP(Raw_data[[#This Row],[Locations]]&amp;Raw_data[[#This Row],[Looker2]],Category!A:E,5,0)</f>
        <v>Company Owned</v>
      </c>
      <c r="AE3872" s="44" t="str">
        <f>Raw_data[[#This Row],[Locations]]&amp;Raw_data[[#This Row],[Looker2]]</f>
        <v>Dallas Ft WorthRTC</v>
      </c>
    </row>
    <row r="3873" spans="1:31">
      <c r="A3873" s="15">
        <v>45329</v>
      </c>
      <c r="B3873" s="15">
        <v>45327</v>
      </c>
      <c r="C3873" t="s">
        <v>9</v>
      </c>
      <c r="D3873">
        <v>211209</v>
      </c>
      <c r="E3873" t="s">
        <v>1267</v>
      </c>
      <c r="F3873" t="s">
        <v>1268</v>
      </c>
      <c r="G3873" t="s">
        <v>1269</v>
      </c>
      <c r="H3873" t="s">
        <v>155</v>
      </c>
      <c r="I3873" t="s">
        <v>232</v>
      </c>
      <c r="J3873" t="s">
        <v>87</v>
      </c>
      <c r="K3873" t="s">
        <v>57</v>
      </c>
      <c r="L3873" t="s">
        <v>130</v>
      </c>
      <c r="M3873">
        <v>1</v>
      </c>
      <c r="N3873" s="47">
        <v>775</v>
      </c>
      <c r="O3873" s="47">
        <v>0</v>
      </c>
      <c r="P3873" s="47">
        <v>0</v>
      </c>
      <c r="Q3873" s="47">
        <v>0</v>
      </c>
      <c r="R3873" s="47">
        <v>0</v>
      </c>
      <c r="S3873" s="47">
        <v>775</v>
      </c>
      <c r="T3873" s="47">
        <v>697.5</v>
      </c>
      <c r="U3873" s="47">
        <v>697.5</v>
      </c>
      <c r="V3873" t="s">
        <v>71</v>
      </c>
      <c r="W3873" t="s">
        <v>72</v>
      </c>
      <c r="X3873"/>
      <c r="Y3873" t="s">
        <v>240</v>
      </c>
      <c r="Z3873" s="43" t="str">
        <f>Raw_data[[#This Row],[Month]]&amp;Raw_data[[#This Row],[Locations]]&amp;Raw_data[[#This Row],[Looker2]]</f>
        <v>45323Hill CountryDetox</v>
      </c>
      <c r="AA3873" s="44" t="str">
        <f>IFERROR(VLOOKUP(Raw_data[[#This Row],[Description]],'LU Table'!$A$1:$B$50,2,0),"")</f>
        <v>Detox</v>
      </c>
      <c r="AB3873" s="44" t="str">
        <f>TRIM(MID(Raw_data[[#This Row],[Location]],LEN("Positive Recovery- ")+1,LEN(Raw_data[[#This Row],[Location]])))</f>
        <v>Hill Country</v>
      </c>
      <c r="AC3873" s="45">
        <f t="shared" si="61"/>
        <v>45323</v>
      </c>
      <c r="AD3873" s="44" t="str">
        <f>VLOOKUP(Raw_data[[#This Row],[Locations]]&amp;Raw_data[[#This Row],[Looker2]],Category!A:E,5,0)</f>
        <v>Company Owned</v>
      </c>
      <c r="AE3873" s="44" t="str">
        <f>Raw_data[[#This Row],[Locations]]&amp;Raw_data[[#This Row],[Looker2]]</f>
        <v>Hill CountryDetox</v>
      </c>
    </row>
    <row r="3874" spans="1:31">
      <c r="A3874" s="15">
        <v>45329</v>
      </c>
      <c r="B3874" s="15">
        <v>45327</v>
      </c>
      <c r="C3874" t="s">
        <v>9</v>
      </c>
      <c r="D3874">
        <v>211210</v>
      </c>
      <c r="E3874" t="s">
        <v>1174</v>
      </c>
      <c r="F3874" t="s">
        <v>287</v>
      </c>
      <c r="G3874" t="s">
        <v>1175</v>
      </c>
      <c r="H3874" t="s">
        <v>151</v>
      </c>
      <c r="I3874" t="s">
        <v>232</v>
      </c>
      <c r="J3874" t="s">
        <v>88</v>
      </c>
      <c r="K3874" t="s">
        <v>107</v>
      </c>
      <c r="L3874" t="s">
        <v>130</v>
      </c>
      <c r="M3874">
        <v>1</v>
      </c>
      <c r="N3874" s="47">
        <v>500</v>
      </c>
      <c r="O3874" s="47">
        <v>0</v>
      </c>
      <c r="P3874" s="47">
        <v>0</v>
      </c>
      <c r="Q3874" s="47">
        <v>0</v>
      </c>
      <c r="R3874" s="47">
        <v>0</v>
      </c>
      <c r="S3874" s="47">
        <v>500</v>
      </c>
      <c r="T3874" s="47">
        <v>450</v>
      </c>
      <c r="U3874" s="47">
        <v>450</v>
      </c>
      <c r="V3874" t="s">
        <v>71</v>
      </c>
      <c r="W3874" t="s">
        <v>72</v>
      </c>
      <c r="X3874"/>
      <c r="Y3874" t="s">
        <v>240</v>
      </c>
      <c r="Z3874" s="43" t="str">
        <f>Raw_data[[#This Row],[Month]]&amp;Raw_data[[#This Row],[Locations]]&amp;Raw_data[[#This Row],[Looker2]]</f>
        <v>45323Dallas Ft WorthRTC</v>
      </c>
      <c r="AA3874" s="44" t="str">
        <f>IFERROR(VLOOKUP(Raw_data[[#This Row],[Description]],'LU Table'!$A$1:$B$50,2,0),"")</f>
        <v>RTC</v>
      </c>
      <c r="AB3874" s="44" t="str">
        <f>TRIM(MID(Raw_data[[#This Row],[Location]],LEN("Positive Recovery- ")+1,LEN(Raw_data[[#This Row],[Location]])))</f>
        <v>Dallas Ft Worth</v>
      </c>
      <c r="AC3874" s="45">
        <f t="shared" si="61"/>
        <v>45323</v>
      </c>
      <c r="AD3874" s="44" t="str">
        <f>VLOOKUP(Raw_data[[#This Row],[Locations]]&amp;Raw_data[[#This Row],[Looker2]],Category!A:E,5,0)</f>
        <v>Company Owned</v>
      </c>
      <c r="AE3874" s="44" t="str">
        <f>Raw_data[[#This Row],[Locations]]&amp;Raw_data[[#This Row],[Looker2]]</f>
        <v>Dallas Ft WorthRTC</v>
      </c>
    </row>
    <row r="3875" spans="1:31">
      <c r="A3875" s="15">
        <v>45329</v>
      </c>
      <c r="B3875" s="15">
        <v>45327</v>
      </c>
      <c r="C3875" t="s">
        <v>9</v>
      </c>
      <c r="D3875">
        <v>211211</v>
      </c>
      <c r="E3875" t="s">
        <v>116</v>
      </c>
      <c r="F3875" t="s">
        <v>272</v>
      </c>
      <c r="G3875" t="s">
        <v>273</v>
      </c>
      <c r="H3875" t="s">
        <v>164</v>
      </c>
      <c r="I3875" t="s">
        <v>232</v>
      </c>
      <c r="J3875" t="s">
        <v>89</v>
      </c>
      <c r="K3875" t="s">
        <v>16</v>
      </c>
      <c r="L3875" t="s">
        <v>131</v>
      </c>
      <c r="M3875">
        <v>1</v>
      </c>
      <c r="N3875" s="47">
        <v>365</v>
      </c>
      <c r="O3875" s="47">
        <v>0</v>
      </c>
      <c r="P3875" s="47">
        <v>0</v>
      </c>
      <c r="Q3875" s="47">
        <v>0</v>
      </c>
      <c r="R3875" s="47">
        <v>0</v>
      </c>
      <c r="S3875" s="47">
        <v>365</v>
      </c>
      <c r="T3875" s="47">
        <v>328.5</v>
      </c>
      <c r="U3875" s="47">
        <v>328.5</v>
      </c>
      <c r="V3875" t="s">
        <v>71</v>
      </c>
      <c r="W3875" t="s">
        <v>72</v>
      </c>
      <c r="X3875"/>
      <c r="Y3875" t="s">
        <v>240</v>
      </c>
      <c r="Z3875" s="43" t="str">
        <f>Raw_data[[#This Row],[Month]]&amp;Raw_data[[#This Row],[Locations]]&amp;Raw_data[[#This Row],[Looker2]]</f>
        <v>45323Garden OaksRTC</v>
      </c>
      <c r="AA3875" s="44" t="str">
        <f>IFERROR(VLOOKUP(Raw_data[[#This Row],[Description]],'LU Table'!$A$1:$B$50,2,0),"")</f>
        <v>RTC</v>
      </c>
      <c r="AB3875" s="44" t="str">
        <f>TRIM(MID(Raw_data[[#This Row],[Location]],LEN("Positive Recovery- ")+1,LEN(Raw_data[[#This Row],[Location]])))</f>
        <v>Garden Oaks</v>
      </c>
      <c r="AC3875" s="45">
        <f t="shared" si="61"/>
        <v>45323</v>
      </c>
      <c r="AD3875" s="44" t="str">
        <f>VLOOKUP(Raw_data[[#This Row],[Locations]]&amp;Raw_data[[#This Row],[Looker2]],Category!A:E,5,0)</f>
        <v>Company Owned</v>
      </c>
      <c r="AE3875" s="44" t="str">
        <f>Raw_data[[#This Row],[Locations]]&amp;Raw_data[[#This Row],[Looker2]]</f>
        <v>Garden OaksRTC</v>
      </c>
    </row>
    <row r="3876" spans="1:31">
      <c r="A3876" s="15">
        <v>45329</v>
      </c>
      <c r="B3876" s="15">
        <v>45327</v>
      </c>
      <c r="C3876" t="s">
        <v>9</v>
      </c>
      <c r="D3876">
        <v>211212</v>
      </c>
      <c r="E3876" t="s">
        <v>1096</v>
      </c>
      <c r="F3876" t="s">
        <v>282</v>
      </c>
      <c r="G3876" t="s">
        <v>1097</v>
      </c>
      <c r="H3876" t="s">
        <v>627</v>
      </c>
      <c r="I3876" t="s">
        <v>232</v>
      </c>
      <c r="J3876" t="s">
        <v>94</v>
      </c>
      <c r="K3876" t="s">
        <v>16</v>
      </c>
      <c r="L3876" t="s">
        <v>130</v>
      </c>
      <c r="M3876">
        <v>1</v>
      </c>
      <c r="N3876" s="47">
        <v>495</v>
      </c>
      <c r="O3876" s="47">
        <v>0</v>
      </c>
      <c r="P3876" s="47">
        <v>0</v>
      </c>
      <c r="Q3876" s="47">
        <v>0</v>
      </c>
      <c r="R3876" s="47">
        <v>0</v>
      </c>
      <c r="S3876" s="47">
        <v>495</v>
      </c>
      <c r="T3876" s="47">
        <v>445.5</v>
      </c>
      <c r="U3876" s="47">
        <v>445.5</v>
      </c>
      <c r="V3876" t="s">
        <v>71</v>
      </c>
      <c r="W3876" t="s">
        <v>72</v>
      </c>
      <c r="X3876"/>
      <c r="Y3876" t="s">
        <v>240</v>
      </c>
      <c r="Z3876" s="43" t="str">
        <f>Raw_data[[#This Row],[Month]]&amp;Raw_data[[#This Row],[Locations]]&amp;Raw_data[[#This Row],[Looker2]]</f>
        <v>45323Garden OaksRTC</v>
      </c>
      <c r="AA3876" s="44" t="str">
        <f>IFERROR(VLOOKUP(Raw_data[[#This Row],[Description]],'LU Table'!$A$1:$B$50,2,0),"")</f>
        <v>RTC</v>
      </c>
      <c r="AB3876" s="44" t="str">
        <f>TRIM(MID(Raw_data[[#This Row],[Location]],LEN("Positive Recovery- ")+1,LEN(Raw_data[[#This Row],[Location]])))</f>
        <v>Garden Oaks</v>
      </c>
      <c r="AC3876" s="45">
        <f t="shared" si="61"/>
        <v>45323</v>
      </c>
      <c r="AD3876" s="44" t="str">
        <f>VLOOKUP(Raw_data[[#This Row],[Locations]]&amp;Raw_data[[#This Row],[Looker2]],Category!A:E,5,0)</f>
        <v>Company Owned</v>
      </c>
      <c r="AE3876" s="44" t="str">
        <f>Raw_data[[#This Row],[Locations]]&amp;Raw_data[[#This Row],[Looker2]]</f>
        <v>Garden OaksRTC</v>
      </c>
    </row>
    <row r="3877" spans="1:31">
      <c r="A3877" s="15">
        <v>45329</v>
      </c>
      <c r="B3877" s="15">
        <v>45327</v>
      </c>
      <c r="C3877" t="s">
        <v>9</v>
      </c>
      <c r="D3877">
        <v>211213</v>
      </c>
      <c r="E3877" t="s">
        <v>1076</v>
      </c>
      <c r="F3877" t="s">
        <v>1077</v>
      </c>
      <c r="G3877" t="s">
        <v>1078</v>
      </c>
      <c r="H3877" t="s">
        <v>151</v>
      </c>
      <c r="I3877" t="s">
        <v>232</v>
      </c>
      <c r="J3877" t="s">
        <v>89</v>
      </c>
      <c r="K3877" t="s">
        <v>16</v>
      </c>
      <c r="L3877" t="s">
        <v>131</v>
      </c>
      <c r="M3877">
        <v>1</v>
      </c>
      <c r="N3877" s="47">
        <v>425</v>
      </c>
      <c r="O3877" s="47">
        <v>0</v>
      </c>
      <c r="P3877" s="47">
        <v>0</v>
      </c>
      <c r="Q3877" s="47">
        <v>0</v>
      </c>
      <c r="R3877" s="47">
        <v>0</v>
      </c>
      <c r="S3877" s="47">
        <v>425</v>
      </c>
      <c r="T3877" s="47">
        <v>382.5</v>
      </c>
      <c r="U3877" s="47">
        <v>382.5</v>
      </c>
      <c r="V3877" t="s">
        <v>71</v>
      </c>
      <c r="W3877" t="s">
        <v>72</v>
      </c>
      <c r="X3877"/>
      <c r="Y3877" t="s">
        <v>240</v>
      </c>
      <c r="Z3877" s="43" t="str">
        <f>Raw_data[[#This Row],[Month]]&amp;Raw_data[[#This Row],[Locations]]&amp;Raw_data[[#This Row],[Looker2]]</f>
        <v>45323Garden OaksRTC</v>
      </c>
      <c r="AA3877" s="44" t="str">
        <f>IFERROR(VLOOKUP(Raw_data[[#This Row],[Description]],'LU Table'!$A$1:$B$50,2,0),"")</f>
        <v>RTC</v>
      </c>
      <c r="AB3877" s="44" t="str">
        <f>TRIM(MID(Raw_data[[#This Row],[Location]],LEN("Positive Recovery- ")+1,LEN(Raw_data[[#This Row],[Location]])))</f>
        <v>Garden Oaks</v>
      </c>
      <c r="AC3877" s="45">
        <f t="shared" si="61"/>
        <v>45323</v>
      </c>
      <c r="AD3877" s="44" t="str">
        <f>VLOOKUP(Raw_data[[#This Row],[Locations]]&amp;Raw_data[[#This Row],[Looker2]],Category!A:E,5,0)</f>
        <v>Company Owned</v>
      </c>
      <c r="AE3877" s="44" t="str">
        <f>Raw_data[[#This Row],[Locations]]&amp;Raw_data[[#This Row],[Looker2]]</f>
        <v>Garden OaksRTC</v>
      </c>
    </row>
    <row r="3878" spans="1:31">
      <c r="A3878" s="15">
        <v>45329</v>
      </c>
      <c r="B3878" s="15">
        <v>45327</v>
      </c>
      <c r="C3878" t="s">
        <v>9</v>
      </c>
      <c r="D3878">
        <v>211214</v>
      </c>
      <c r="E3878" t="s">
        <v>1261</v>
      </c>
      <c r="F3878" t="s">
        <v>397</v>
      </c>
      <c r="G3878" t="s">
        <v>1262</v>
      </c>
      <c r="H3878" t="s">
        <v>155</v>
      </c>
      <c r="I3878" t="s">
        <v>232</v>
      </c>
      <c r="J3878" t="s">
        <v>87</v>
      </c>
      <c r="K3878" t="s">
        <v>57</v>
      </c>
      <c r="L3878" t="s">
        <v>130</v>
      </c>
      <c r="M3878">
        <v>1</v>
      </c>
      <c r="N3878" s="47">
        <v>775</v>
      </c>
      <c r="O3878" s="47">
        <v>0</v>
      </c>
      <c r="P3878" s="47">
        <v>0</v>
      </c>
      <c r="Q3878" s="47">
        <v>0</v>
      </c>
      <c r="R3878" s="47">
        <v>0</v>
      </c>
      <c r="S3878" s="47">
        <v>775</v>
      </c>
      <c r="T3878" s="47">
        <v>697.5</v>
      </c>
      <c r="U3878" s="47">
        <v>697.5</v>
      </c>
      <c r="V3878" t="s">
        <v>71</v>
      </c>
      <c r="W3878" t="s">
        <v>72</v>
      </c>
      <c r="X3878"/>
      <c r="Y3878" t="s">
        <v>240</v>
      </c>
      <c r="Z3878" s="43" t="str">
        <f>Raw_data[[#This Row],[Month]]&amp;Raw_data[[#This Row],[Locations]]&amp;Raw_data[[#This Row],[Looker2]]</f>
        <v>45323Hill CountryDetox</v>
      </c>
      <c r="AA3878" s="44" t="str">
        <f>IFERROR(VLOOKUP(Raw_data[[#This Row],[Description]],'LU Table'!$A$1:$B$50,2,0),"")</f>
        <v>Detox</v>
      </c>
      <c r="AB3878" s="44" t="str">
        <f>TRIM(MID(Raw_data[[#This Row],[Location]],LEN("Positive Recovery- ")+1,LEN(Raw_data[[#This Row],[Location]])))</f>
        <v>Hill Country</v>
      </c>
      <c r="AC3878" s="45">
        <f t="shared" si="61"/>
        <v>45323</v>
      </c>
      <c r="AD3878" s="44" t="str">
        <f>VLOOKUP(Raw_data[[#This Row],[Locations]]&amp;Raw_data[[#This Row],[Looker2]],Category!A:E,5,0)</f>
        <v>Company Owned</v>
      </c>
      <c r="AE3878" s="44" t="str">
        <f>Raw_data[[#This Row],[Locations]]&amp;Raw_data[[#This Row],[Looker2]]</f>
        <v>Hill CountryDetox</v>
      </c>
    </row>
    <row r="3879" spans="1:31">
      <c r="A3879" s="15">
        <v>45329</v>
      </c>
      <c r="B3879" s="15">
        <v>45327</v>
      </c>
      <c r="C3879" t="s">
        <v>9</v>
      </c>
      <c r="D3879">
        <v>211215</v>
      </c>
      <c r="E3879" t="s">
        <v>994</v>
      </c>
      <c r="F3879" t="s">
        <v>321</v>
      </c>
      <c r="G3879" t="s">
        <v>276</v>
      </c>
      <c r="H3879" t="s">
        <v>151</v>
      </c>
      <c r="I3879" t="s">
        <v>232</v>
      </c>
      <c r="J3879" t="s">
        <v>95</v>
      </c>
      <c r="K3879" t="s">
        <v>107</v>
      </c>
      <c r="L3879" t="s">
        <v>130</v>
      </c>
      <c r="M3879">
        <v>1</v>
      </c>
      <c r="N3879" s="47">
        <v>530</v>
      </c>
      <c r="O3879" s="47">
        <v>0</v>
      </c>
      <c r="P3879" s="47">
        <v>0</v>
      </c>
      <c r="Q3879" s="47">
        <v>0</v>
      </c>
      <c r="R3879" s="47">
        <v>0</v>
      </c>
      <c r="S3879" s="47">
        <v>530</v>
      </c>
      <c r="T3879" s="47">
        <v>522</v>
      </c>
      <c r="U3879" s="47">
        <v>522</v>
      </c>
      <c r="V3879" t="s">
        <v>71</v>
      </c>
      <c r="W3879" t="s">
        <v>72</v>
      </c>
      <c r="X3879"/>
      <c r="Y3879" t="s">
        <v>240</v>
      </c>
      <c r="Z3879" s="43" t="str">
        <f>Raw_data[[#This Row],[Month]]&amp;Raw_data[[#This Row],[Locations]]&amp;Raw_data[[#This Row],[Looker2]]</f>
        <v>45323Dallas Ft WorthRTC</v>
      </c>
      <c r="AA3879" s="44" t="str">
        <f>IFERROR(VLOOKUP(Raw_data[[#This Row],[Description]],'LU Table'!$A$1:$B$50,2,0),"")</f>
        <v>RTC</v>
      </c>
      <c r="AB3879" s="44" t="str">
        <f>TRIM(MID(Raw_data[[#This Row],[Location]],LEN("Positive Recovery- ")+1,LEN(Raw_data[[#This Row],[Location]])))</f>
        <v>Dallas Ft Worth</v>
      </c>
      <c r="AC3879" s="45">
        <f t="shared" si="61"/>
        <v>45323</v>
      </c>
      <c r="AD3879" s="44" t="str">
        <f>VLOOKUP(Raw_data[[#This Row],[Locations]]&amp;Raw_data[[#This Row],[Looker2]],Category!A:E,5,0)</f>
        <v>Company Owned</v>
      </c>
      <c r="AE3879" s="44" t="str">
        <f>Raw_data[[#This Row],[Locations]]&amp;Raw_data[[#This Row],[Looker2]]</f>
        <v>Dallas Ft WorthRTC</v>
      </c>
    </row>
    <row r="3880" spans="1:31">
      <c r="A3880" s="15">
        <v>45329</v>
      </c>
      <c r="B3880" s="15">
        <v>45327</v>
      </c>
      <c r="C3880" t="s">
        <v>9</v>
      </c>
      <c r="D3880">
        <v>211216</v>
      </c>
      <c r="E3880" t="s">
        <v>1079</v>
      </c>
      <c r="F3880" t="s">
        <v>1080</v>
      </c>
      <c r="G3880" t="s">
        <v>1081</v>
      </c>
      <c r="H3880" t="s">
        <v>154</v>
      </c>
      <c r="I3880" t="s">
        <v>232</v>
      </c>
      <c r="J3880" t="s">
        <v>93</v>
      </c>
      <c r="K3880" t="s">
        <v>107</v>
      </c>
      <c r="L3880" t="s">
        <v>131</v>
      </c>
      <c r="M3880">
        <v>1</v>
      </c>
      <c r="N3880" s="47">
        <v>530</v>
      </c>
      <c r="O3880" s="47">
        <v>0</v>
      </c>
      <c r="P3880" s="47">
        <v>0</v>
      </c>
      <c r="Q3880" s="47">
        <v>0</v>
      </c>
      <c r="R3880" s="47">
        <v>0</v>
      </c>
      <c r="S3880" s="47">
        <v>530</v>
      </c>
      <c r="T3880" s="47">
        <v>477</v>
      </c>
      <c r="U3880" s="47">
        <v>477</v>
      </c>
      <c r="V3880" t="s">
        <v>71</v>
      </c>
      <c r="W3880" t="s">
        <v>72</v>
      </c>
      <c r="X3880"/>
      <c r="Y3880" t="s">
        <v>240</v>
      </c>
      <c r="Z3880" s="43" t="str">
        <f>Raw_data[[#This Row],[Month]]&amp;Raw_data[[#This Row],[Locations]]&amp;Raw_data[[#This Row],[Looker2]]</f>
        <v>45323Dallas Ft WorthRTC</v>
      </c>
      <c r="AA3880" s="44" t="str">
        <f>IFERROR(VLOOKUP(Raw_data[[#This Row],[Description]],'LU Table'!$A$1:$B$50,2,0),"")</f>
        <v>RTC</v>
      </c>
      <c r="AB3880" s="44" t="str">
        <f>TRIM(MID(Raw_data[[#This Row],[Location]],LEN("Positive Recovery- ")+1,LEN(Raw_data[[#This Row],[Location]])))</f>
        <v>Dallas Ft Worth</v>
      </c>
      <c r="AC3880" s="45">
        <f t="shared" si="61"/>
        <v>45323</v>
      </c>
      <c r="AD3880" s="44" t="str">
        <f>VLOOKUP(Raw_data[[#This Row],[Locations]]&amp;Raw_data[[#This Row],[Looker2]],Category!A:E,5,0)</f>
        <v>Company Owned</v>
      </c>
      <c r="AE3880" s="44" t="str">
        <f>Raw_data[[#This Row],[Locations]]&amp;Raw_data[[#This Row],[Looker2]]</f>
        <v>Dallas Ft WorthRTC</v>
      </c>
    </row>
    <row r="3881" spans="1:31">
      <c r="A3881" s="15">
        <v>45329</v>
      </c>
      <c r="B3881" s="15">
        <v>45327</v>
      </c>
      <c r="C3881" t="s">
        <v>9</v>
      </c>
      <c r="D3881">
        <v>211217</v>
      </c>
      <c r="E3881" t="s">
        <v>695</v>
      </c>
      <c r="F3881" t="s">
        <v>1120</v>
      </c>
      <c r="G3881" t="s">
        <v>696</v>
      </c>
      <c r="H3881" t="s">
        <v>151</v>
      </c>
      <c r="I3881" t="s">
        <v>232</v>
      </c>
      <c r="J3881" t="s">
        <v>87</v>
      </c>
      <c r="K3881" t="s">
        <v>57</v>
      </c>
      <c r="L3881" t="s">
        <v>130</v>
      </c>
      <c r="M3881">
        <v>1</v>
      </c>
      <c r="N3881" s="47">
        <v>470</v>
      </c>
      <c r="O3881" s="47">
        <v>0</v>
      </c>
      <c r="P3881" s="47">
        <v>0</v>
      </c>
      <c r="Q3881" s="47">
        <v>0</v>
      </c>
      <c r="R3881" s="47">
        <v>0</v>
      </c>
      <c r="S3881" s="47">
        <v>470</v>
      </c>
      <c r="T3881" s="47">
        <v>423</v>
      </c>
      <c r="U3881" s="47">
        <v>423</v>
      </c>
      <c r="V3881" t="s">
        <v>71</v>
      </c>
      <c r="W3881" t="s">
        <v>72</v>
      </c>
      <c r="X3881"/>
      <c r="Y3881" t="s">
        <v>240</v>
      </c>
      <c r="Z3881" s="43" t="str">
        <f>Raw_data[[#This Row],[Month]]&amp;Raw_data[[#This Row],[Locations]]&amp;Raw_data[[#This Row],[Looker2]]</f>
        <v>45323Hill CountryRTC</v>
      </c>
      <c r="AA3881" s="44" t="str">
        <f>IFERROR(VLOOKUP(Raw_data[[#This Row],[Description]],'LU Table'!$A$1:$B$50,2,0),"")</f>
        <v>RTC</v>
      </c>
      <c r="AB3881" s="44" t="str">
        <f>TRIM(MID(Raw_data[[#This Row],[Location]],LEN("Positive Recovery- ")+1,LEN(Raw_data[[#This Row],[Location]])))</f>
        <v>Hill Country</v>
      </c>
      <c r="AC3881" s="45">
        <f t="shared" si="61"/>
        <v>45323</v>
      </c>
      <c r="AD3881" s="44" t="str">
        <f>VLOOKUP(Raw_data[[#This Row],[Locations]]&amp;Raw_data[[#This Row],[Looker2]],Category!A:E,5,0)</f>
        <v>Company Owned</v>
      </c>
      <c r="AE3881" s="44" t="str">
        <f>Raw_data[[#This Row],[Locations]]&amp;Raw_data[[#This Row],[Looker2]]</f>
        <v>Hill CountryRTC</v>
      </c>
    </row>
    <row r="3882" spans="1:31">
      <c r="A3882" s="15">
        <v>45329</v>
      </c>
      <c r="B3882" s="15">
        <v>45327</v>
      </c>
      <c r="C3882" t="s">
        <v>9</v>
      </c>
      <c r="D3882">
        <v>211218</v>
      </c>
      <c r="E3882" t="s">
        <v>1006</v>
      </c>
      <c r="F3882" t="s">
        <v>362</v>
      </c>
      <c r="G3882" t="s">
        <v>728</v>
      </c>
      <c r="H3882" t="s">
        <v>151</v>
      </c>
      <c r="I3882" t="s">
        <v>232</v>
      </c>
      <c r="J3882" t="s">
        <v>87</v>
      </c>
      <c r="K3882" t="s">
        <v>57</v>
      </c>
      <c r="L3882" t="s">
        <v>131</v>
      </c>
      <c r="M3882">
        <v>1</v>
      </c>
      <c r="N3882" s="47">
        <v>470</v>
      </c>
      <c r="O3882" s="47">
        <v>0</v>
      </c>
      <c r="P3882" s="47">
        <v>0</v>
      </c>
      <c r="Q3882" s="47">
        <v>0</v>
      </c>
      <c r="R3882" s="47">
        <v>0</v>
      </c>
      <c r="S3882" s="47">
        <v>470</v>
      </c>
      <c r="T3882" s="47">
        <v>423</v>
      </c>
      <c r="U3882" s="47">
        <v>423</v>
      </c>
      <c r="V3882" t="s">
        <v>71</v>
      </c>
      <c r="W3882" t="s">
        <v>72</v>
      </c>
      <c r="X3882"/>
      <c r="Y3882" t="s">
        <v>240</v>
      </c>
      <c r="Z3882" s="43" t="str">
        <f>Raw_data[[#This Row],[Month]]&amp;Raw_data[[#This Row],[Locations]]&amp;Raw_data[[#This Row],[Looker2]]</f>
        <v>45323Hill CountryRTC</v>
      </c>
      <c r="AA3882" s="44" t="str">
        <f>IFERROR(VLOOKUP(Raw_data[[#This Row],[Description]],'LU Table'!$A$1:$B$50,2,0),"")</f>
        <v>RTC</v>
      </c>
      <c r="AB3882" s="44" t="str">
        <f>TRIM(MID(Raw_data[[#This Row],[Location]],LEN("Positive Recovery- ")+1,LEN(Raw_data[[#This Row],[Location]])))</f>
        <v>Hill Country</v>
      </c>
      <c r="AC3882" s="45">
        <f t="shared" si="61"/>
        <v>45323</v>
      </c>
      <c r="AD3882" s="44" t="str">
        <f>VLOOKUP(Raw_data[[#This Row],[Locations]]&amp;Raw_data[[#This Row],[Looker2]],Category!A:E,5,0)</f>
        <v>Company Owned</v>
      </c>
      <c r="AE3882" s="44" t="str">
        <f>Raw_data[[#This Row],[Locations]]&amp;Raw_data[[#This Row],[Looker2]]</f>
        <v>Hill CountryRTC</v>
      </c>
    </row>
    <row r="3883" spans="1:31">
      <c r="A3883" s="15">
        <v>45329</v>
      </c>
      <c r="B3883" s="15">
        <v>45327</v>
      </c>
      <c r="C3883" t="s">
        <v>9</v>
      </c>
      <c r="D3883">
        <v>211219</v>
      </c>
      <c r="E3883" t="s">
        <v>1123</v>
      </c>
      <c r="F3883" t="s">
        <v>1124</v>
      </c>
      <c r="G3883" t="s">
        <v>632</v>
      </c>
      <c r="H3883" t="s">
        <v>151</v>
      </c>
      <c r="I3883" t="s">
        <v>232</v>
      </c>
      <c r="J3883" t="s">
        <v>17</v>
      </c>
      <c r="K3883" t="s">
        <v>16</v>
      </c>
      <c r="L3883" t="s">
        <v>131</v>
      </c>
      <c r="M3883">
        <v>1</v>
      </c>
      <c r="N3883" s="47">
        <v>400</v>
      </c>
      <c r="O3883" s="47">
        <v>0</v>
      </c>
      <c r="P3883" s="47">
        <v>0</v>
      </c>
      <c r="Q3883" s="47">
        <v>0</v>
      </c>
      <c r="R3883" s="47">
        <v>0</v>
      </c>
      <c r="S3883" s="47">
        <v>400</v>
      </c>
      <c r="T3883" s="47">
        <v>400</v>
      </c>
      <c r="U3883" s="47">
        <v>400</v>
      </c>
      <c r="V3883" t="s">
        <v>71</v>
      </c>
      <c r="W3883" t="s">
        <v>72</v>
      </c>
      <c r="X3883"/>
      <c r="Y3883" t="s">
        <v>240</v>
      </c>
      <c r="Z3883" s="43" t="str">
        <f>Raw_data[[#This Row],[Month]]&amp;Raw_data[[#This Row],[Locations]]&amp;Raw_data[[#This Row],[Looker2]]</f>
        <v>45323Garden OaksRTC</v>
      </c>
      <c r="AA3883" s="44" t="str">
        <f>IFERROR(VLOOKUP(Raw_data[[#This Row],[Description]],'LU Table'!$A$1:$B$50,2,0),"")</f>
        <v>RTC</v>
      </c>
      <c r="AB3883" s="44" t="str">
        <f>TRIM(MID(Raw_data[[#This Row],[Location]],LEN("Positive Recovery- ")+1,LEN(Raw_data[[#This Row],[Location]])))</f>
        <v>Garden Oaks</v>
      </c>
      <c r="AC3883" s="45">
        <f t="shared" si="61"/>
        <v>45323</v>
      </c>
      <c r="AD3883" s="44" t="str">
        <f>VLOOKUP(Raw_data[[#This Row],[Locations]]&amp;Raw_data[[#This Row],[Looker2]],Category!A:E,5,0)</f>
        <v>Company Owned</v>
      </c>
      <c r="AE3883" s="44" t="str">
        <f>Raw_data[[#This Row],[Locations]]&amp;Raw_data[[#This Row],[Looker2]]</f>
        <v>Garden OaksRTC</v>
      </c>
    </row>
    <row r="3884" spans="1:31">
      <c r="A3884" s="15">
        <v>45329</v>
      </c>
      <c r="B3884" s="15">
        <v>45327</v>
      </c>
      <c r="C3884" t="s">
        <v>9</v>
      </c>
      <c r="D3884">
        <v>211221</v>
      </c>
      <c r="E3884" t="s">
        <v>759</v>
      </c>
      <c r="F3884" t="s">
        <v>760</v>
      </c>
      <c r="G3884" t="s">
        <v>761</v>
      </c>
      <c r="H3884" t="s">
        <v>164</v>
      </c>
      <c r="I3884" t="s">
        <v>232</v>
      </c>
      <c r="J3884" t="s">
        <v>931</v>
      </c>
      <c r="K3884" t="s">
        <v>107</v>
      </c>
      <c r="L3884" t="s">
        <v>130</v>
      </c>
      <c r="M3884">
        <v>1</v>
      </c>
      <c r="N3884" s="47">
        <v>435</v>
      </c>
      <c r="O3884" s="47">
        <v>0</v>
      </c>
      <c r="P3884" s="47">
        <v>0</v>
      </c>
      <c r="Q3884" s="47">
        <v>0</v>
      </c>
      <c r="R3884" s="47">
        <v>0</v>
      </c>
      <c r="S3884" s="47">
        <v>435</v>
      </c>
      <c r="T3884" s="47">
        <v>391.5</v>
      </c>
      <c r="U3884" s="47">
        <v>391.5</v>
      </c>
      <c r="V3884" t="s">
        <v>71</v>
      </c>
      <c r="W3884" t="s">
        <v>72</v>
      </c>
      <c r="X3884"/>
      <c r="Y3884" t="s">
        <v>240</v>
      </c>
      <c r="Z3884" s="43" t="str">
        <f>Raw_data[[#This Row],[Month]]&amp;Raw_data[[#This Row],[Locations]]&amp;Raw_data[[#This Row],[Looker2]]</f>
        <v>45323Dallas Ft WorthRTC</v>
      </c>
      <c r="AA3884" s="44" t="str">
        <f>IFERROR(VLOOKUP(Raw_data[[#This Row],[Description]],'LU Table'!$A$1:$B$50,2,0),"")</f>
        <v>RTC</v>
      </c>
      <c r="AB3884" s="44" t="str">
        <f>TRIM(MID(Raw_data[[#This Row],[Location]],LEN("Positive Recovery- ")+1,LEN(Raw_data[[#This Row],[Location]])))</f>
        <v>Dallas Ft Worth</v>
      </c>
      <c r="AC3884" s="45">
        <f t="shared" si="61"/>
        <v>45323</v>
      </c>
      <c r="AD3884" s="44" t="str">
        <f>VLOOKUP(Raw_data[[#This Row],[Locations]]&amp;Raw_data[[#This Row],[Looker2]],Category!A:E,5,0)</f>
        <v>Company Owned</v>
      </c>
      <c r="AE3884" s="44" t="str">
        <f>Raw_data[[#This Row],[Locations]]&amp;Raw_data[[#This Row],[Looker2]]</f>
        <v>Dallas Ft WorthRTC</v>
      </c>
    </row>
    <row r="3885" spans="1:31">
      <c r="A3885" s="15">
        <v>45329</v>
      </c>
      <c r="B3885" s="15">
        <v>45327</v>
      </c>
      <c r="C3885" t="s">
        <v>9</v>
      </c>
      <c r="D3885">
        <v>211222</v>
      </c>
      <c r="E3885" t="s">
        <v>1194</v>
      </c>
      <c r="F3885" t="s">
        <v>332</v>
      </c>
      <c r="G3885" t="s">
        <v>1195</v>
      </c>
      <c r="H3885" t="s">
        <v>627</v>
      </c>
      <c r="I3885" t="s">
        <v>232</v>
      </c>
      <c r="J3885" t="s">
        <v>94</v>
      </c>
      <c r="K3885" t="s">
        <v>16</v>
      </c>
      <c r="L3885" t="s">
        <v>130</v>
      </c>
      <c r="M3885">
        <v>1</v>
      </c>
      <c r="N3885" s="47">
        <v>495</v>
      </c>
      <c r="O3885" s="47">
        <v>0</v>
      </c>
      <c r="P3885" s="47">
        <v>0</v>
      </c>
      <c r="Q3885" s="47">
        <v>0</v>
      </c>
      <c r="R3885" s="47">
        <v>0</v>
      </c>
      <c r="S3885" s="47">
        <v>495</v>
      </c>
      <c r="T3885" s="47">
        <v>445.5</v>
      </c>
      <c r="U3885" s="47">
        <v>445.5</v>
      </c>
      <c r="V3885" t="s">
        <v>71</v>
      </c>
      <c r="W3885" t="s">
        <v>72</v>
      </c>
      <c r="X3885"/>
      <c r="Y3885" t="s">
        <v>240</v>
      </c>
      <c r="Z3885" s="43" t="str">
        <f>Raw_data[[#This Row],[Month]]&amp;Raw_data[[#This Row],[Locations]]&amp;Raw_data[[#This Row],[Looker2]]</f>
        <v>45323Garden OaksRTC</v>
      </c>
      <c r="AA3885" s="44" t="str">
        <f>IFERROR(VLOOKUP(Raw_data[[#This Row],[Description]],'LU Table'!$A$1:$B$50,2,0),"")</f>
        <v>RTC</v>
      </c>
      <c r="AB3885" s="44" t="str">
        <f>TRIM(MID(Raw_data[[#This Row],[Location]],LEN("Positive Recovery- ")+1,LEN(Raw_data[[#This Row],[Location]])))</f>
        <v>Garden Oaks</v>
      </c>
      <c r="AC3885" s="45">
        <f t="shared" si="61"/>
        <v>45323</v>
      </c>
      <c r="AD3885" s="44" t="str">
        <f>VLOOKUP(Raw_data[[#This Row],[Locations]]&amp;Raw_data[[#This Row],[Looker2]],Category!A:E,5,0)</f>
        <v>Company Owned</v>
      </c>
      <c r="AE3885" s="44" t="str">
        <f>Raw_data[[#This Row],[Locations]]&amp;Raw_data[[#This Row],[Looker2]]</f>
        <v>Garden OaksRTC</v>
      </c>
    </row>
    <row r="3886" spans="1:31">
      <c r="A3886" s="15">
        <v>45329</v>
      </c>
      <c r="B3886" s="15">
        <v>45327</v>
      </c>
      <c r="C3886" t="s">
        <v>9</v>
      </c>
      <c r="D3886">
        <v>211223</v>
      </c>
      <c r="E3886" t="s">
        <v>1280</v>
      </c>
      <c r="F3886" t="s">
        <v>307</v>
      </c>
      <c r="G3886" t="s">
        <v>1281</v>
      </c>
      <c r="H3886" t="s">
        <v>151</v>
      </c>
      <c r="I3886" t="s">
        <v>232</v>
      </c>
      <c r="J3886" t="s">
        <v>92</v>
      </c>
      <c r="K3886" t="s">
        <v>57</v>
      </c>
      <c r="L3886" t="s">
        <v>131</v>
      </c>
      <c r="M3886">
        <v>1</v>
      </c>
      <c r="N3886" s="47">
        <v>475</v>
      </c>
      <c r="O3886" s="47">
        <v>0</v>
      </c>
      <c r="P3886" s="47">
        <v>0</v>
      </c>
      <c r="Q3886" s="47">
        <v>0</v>
      </c>
      <c r="R3886" s="47">
        <v>0</v>
      </c>
      <c r="S3886" s="47">
        <v>475</v>
      </c>
      <c r="T3886" s="47">
        <v>427.5</v>
      </c>
      <c r="U3886" s="47">
        <v>427.5</v>
      </c>
      <c r="V3886" t="s">
        <v>71</v>
      </c>
      <c r="W3886" t="s">
        <v>72</v>
      </c>
      <c r="X3886"/>
      <c r="Y3886" t="s">
        <v>240</v>
      </c>
      <c r="Z3886" s="43" t="str">
        <f>Raw_data[[#This Row],[Month]]&amp;Raw_data[[#This Row],[Locations]]&amp;Raw_data[[#This Row],[Looker2]]</f>
        <v>45323Hill CountryRTC</v>
      </c>
      <c r="AA3886" s="44" t="str">
        <f>IFERROR(VLOOKUP(Raw_data[[#This Row],[Description]],'LU Table'!$A$1:$B$50,2,0),"")</f>
        <v>RTC</v>
      </c>
      <c r="AB3886" s="44" t="str">
        <f>TRIM(MID(Raw_data[[#This Row],[Location]],LEN("Positive Recovery- ")+1,LEN(Raw_data[[#This Row],[Location]])))</f>
        <v>Hill Country</v>
      </c>
      <c r="AC3886" s="45">
        <f t="shared" si="61"/>
        <v>45323</v>
      </c>
      <c r="AD3886" s="44" t="str">
        <f>VLOOKUP(Raw_data[[#This Row],[Locations]]&amp;Raw_data[[#This Row],[Looker2]],Category!A:E,5,0)</f>
        <v>Company Owned</v>
      </c>
      <c r="AE3886" s="44" t="str">
        <f>Raw_data[[#This Row],[Locations]]&amp;Raw_data[[#This Row],[Looker2]]</f>
        <v>Hill CountryRTC</v>
      </c>
    </row>
    <row r="3887" spans="1:31">
      <c r="A3887" s="15">
        <v>45329</v>
      </c>
      <c r="B3887" s="15">
        <v>45327</v>
      </c>
      <c r="C3887" t="s">
        <v>9</v>
      </c>
      <c r="D3887">
        <v>211224</v>
      </c>
      <c r="E3887" t="s">
        <v>1282</v>
      </c>
      <c r="F3887" t="s">
        <v>1283</v>
      </c>
      <c r="G3887" t="s">
        <v>1284</v>
      </c>
      <c r="H3887" t="s">
        <v>175</v>
      </c>
      <c r="I3887" t="s">
        <v>232</v>
      </c>
      <c r="J3887" t="s">
        <v>96</v>
      </c>
      <c r="K3887" t="s">
        <v>107</v>
      </c>
      <c r="L3887" t="s">
        <v>130</v>
      </c>
      <c r="M3887">
        <v>1</v>
      </c>
      <c r="N3887" s="47">
        <v>832</v>
      </c>
      <c r="O3887" s="47">
        <v>0</v>
      </c>
      <c r="P3887" s="47">
        <v>0</v>
      </c>
      <c r="Q3887" s="47">
        <v>0</v>
      </c>
      <c r="R3887" s="47">
        <v>0</v>
      </c>
      <c r="S3887" s="47">
        <v>832</v>
      </c>
      <c r="T3887" s="47">
        <v>748.8</v>
      </c>
      <c r="U3887" s="47">
        <v>748.8</v>
      </c>
      <c r="V3887" t="s">
        <v>71</v>
      </c>
      <c r="W3887" t="s">
        <v>72</v>
      </c>
      <c r="X3887"/>
      <c r="Y3887" t="s">
        <v>240</v>
      </c>
      <c r="Z3887" s="43" t="str">
        <f>Raw_data[[#This Row],[Month]]&amp;Raw_data[[#This Row],[Locations]]&amp;Raw_data[[#This Row],[Looker2]]</f>
        <v>45323Dallas Ft WorthDetox</v>
      </c>
      <c r="AA3887" s="44" t="str">
        <f>IFERROR(VLOOKUP(Raw_data[[#This Row],[Description]],'LU Table'!$A$1:$B$50,2,0),"")</f>
        <v>Detox</v>
      </c>
      <c r="AB3887" s="44" t="str">
        <f>TRIM(MID(Raw_data[[#This Row],[Location]],LEN("Positive Recovery- ")+1,LEN(Raw_data[[#This Row],[Location]])))</f>
        <v>Dallas Ft Worth</v>
      </c>
      <c r="AC3887" s="45">
        <f t="shared" si="61"/>
        <v>45323</v>
      </c>
      <c r="AD3887" s="44" t="str">
        <f>VLOOKUP(Raw_data[[#This Row],[Locations]]&amp;Raw_data[[#This Row],[Looker2]],Category!A:E,5,0)</f>
        <v>Company Owned</v>
      </c>
      <c r="AE3887" s="44" t="str">
        <f>Raw_data[[#This Row],[Locations]]&amp;Raw_data[[#This Row],[Looker2]]</f>
        <v>Dallas Ft WorthDetox</v>
      </c>
    </row>
    <row r="3888" spans="1:31">
      <c r="A3888" s="15">
        <v>45329</v>
      </c>
      <c r="B3888" s="15">
        <v>45327</v>
      </c>
      <c r="C3888" t="s">
        <v>9</v>
      </c>
      <c r="D3888">
        <v>211274</v>
      </c>
      <c r="E3888" t="s">
        <v>186</v>
      </c>
      <c r="F3888" t="s">
        <v>514</v>
      </c>
      <c r="G3888" t="s">
        <v>515</v>
      </c>
      <c r="H3888" t="s">
        <v>166</v>
      </c>
      <c r="I3888" t="s">
        <v>232</v>
      </c>
      <c r="J3888" t="s">
        <v>94</v>
      </c>
      <c r="K3888" t="s">
        <v>22</v>
      </c>
      <c r="L3888" t="s">
        <v>129</v>
      </c>
      <c r="M3888">
        <v>1</v>
      </c>
      <c r="N3888" s="47">
        <v>325</v>
      </c>
      <c r="O3888" s="47">
        <v>0</v>
      </c>
      <c r="P3888" s="47">
        <v>0</v>
      </c>
      <c r="Q3888" s="47">
        <v>0</v>
      </c>
      <c r="R3888" s="47">
        <v>0</v>
      </c>
      <c r="S3888" s="47">
        <v>325</v>
      </c>
      <c r="T3888" s="47">
        <v>292.5</v>
      </c>
      <c r="U3888" s="47">
        <v>292.5</v>
      </c>
      <c r="V3888" t="s">
        <v>71</v>
      </c>
      <c r="W3888" t="s">
        <v>72</v>
      </c>
      <c r="X3888"/>
      <c r="Y3888" t="s">
        <v>240</v>
      </c>
      <c r="Z3888" s="43" t="str">
        <f>Raw_data[[#This Row],[Month]]&amp;Raw_data[[#This Row],[Locations]]&amp;Raw_data[[#This Row],[Looker2]]</f>
        <v>45323AustinPHP</v>
      </c>
      <c r="AA3888" s="44" t="str">
        <f>IFERROR(VLOOKUP(Raw_data[[#This Row],[Description]],'LU Table'!$A$1:$B$50,2,0),"")</f>
        <v>PHP</v>
      </c>
      <c r="AB3888" s="44" t="str">
        <f>TRIM(MID(Raw_data[[#This Row],[Location]],LEN("Positive Recovery- ")+1,LEN(Raw_data[[#This Row],[Location]])))</f>
        <v>Austin</v>
      </c>
      <c r="AC3888" s="45">
        <f t="shared" si="61"/>
        <v>45323</v>
      </c>
      <c r="AD3888" s="44" t="str">
        <f>VLOOKUP(Raw_data[[#This Row],[Locations]]&amp;Raw_data[[#This Row],[Looker2]],Category!A:E,5,0)</f>
        <v>Affiliate</v>
      </c>
      <c r="AE3888" s="44" t="str">
        <f>Raw_data[[#This Row],[Locations]]&amp;Raw_data[[#This Row],[Looker2]]</f>
        <v>AustinPHP</v>
      </c>
    </row>
    <row r="3889" spans="1:31">
      <c r="A3889" s="15">
        <v>45329</v>
      </c>
      <c r="B3889" s="15">
        <v>45327</v>
      </c>
      <c r="C3889" t="s">
        <v>9</v>
      </c>
      <c r="D3889">
        <v>211275</v>
      </c>
      <c r="E3889" t="s">
        <v>1114</v>
      </c>
      <c r="F3889" t="s">
        <v>605</v>
      </c>
      <c r="G3889" t="s">
        <v>1115</v>
      </c>
      <c r="H3889" t="s">
        <v>159</v>
      </c>
      <c r="I3889" t="s">
        <v>232</v>
      </c>
      <c r="J3889" t="s">
        <v>17</v>
      </c>
      <c r="K3889" t="s">
        <v>22</v>
      </c>
      <c r="L3889" t="s">
        <v>128</v>
      </c>
      <c r="M3889">
        <v>1</v>
      </c>
      <c r="N3889" s="47">
        <v>225</v>
      </c>
      <c r="O3889" s="47">
        <v>0</v>
      </c>
      <c r="P3889" s="47">
        <v>0</v>
      </c>
      <c r="Q3889" s="47">
        <v>0</v>
      </c>
      <c r="R3889" s="47">
        <v>0</v>
      </c>
      <c r="S3889" s="47">
        <v>225</v>
      </c>
      <c r="T3889" s="47">
        <v>225</v>
      </c>
      <c r="U3889" s="47">
        <v>225</v>
      </c>
      <c r="V3889" t="s">
        <v>71</v>
      </c>
      <c r="W3889" t="s">
        <v>72</v>
      </c>
      <c r="X3889"/>
      <c r="Y3889" t="s">
        <v>240</v>
      </c>
      <c r="Z3889" s="43" t="str">
        <f>Raw_data[[#This Row],[Month]]&amp;Raw_data[[#This Row],[Locations]]&amp;Raw_data[[#This Row],[Looker2]]</f>
        <v>45323AustinIOP</v>
      </c>
      <c r="AA3889" s="44" t="str">
        <f>IFERROR(VLOOKUP(Raw_data[[#This Row],[Description]],'LU Table'!$A$1:$B$50,2,0),"")</f>
        <v>IOP</v>
      </c>
      <c r="AB3889" s="44" t="str">
        <f>TRIM(MID(Raw_data[[#This Row],[Location]],LEN("Positive Recovery- ")+1,LEN(Raw_data[[#This Row],[Location]])))</f>
        <v>Austin</v>
      </c>
      <c r="AC3889" s="45">
        <f t="shared" si="61"/>
        <v>45323</v>
      </c>
      <c r="AD3889" s="44" t="str">
        <f>VLOOKUP(Raw_data[[#This Row],[Locations]]&amp;Raw_data[[#This Row],[Looker2]],Category!A:E,5,0)</f>
        <v>Affiliate</v>
      </c>
      <c r="AE3889" s="44" t="str">
        <f>Raw_data[[#This Row],[Locations]]&amp;Raw_data[[#This Row],[Looker2]]</f>
        <v>AustinIOP</v>
      </c>
    </row>
    <row r="3890" spans="1:31">
      <c r="A3890" s="15">
        <v>45329</v>
      </c>
      <c r="B3890" s="15">
        <v>45327</v>
      </c>
      <c r="C3890" t="s">
        <v>9</v>
      </c>
      <c r="D3890">
        <v>211276</v>
      </c>
      <c r="E3890" t="s">
        <v>769</v>
      </c>
      <c r="F3890" t="s">
        <v>397</v>
      </c>
      <c r="G3890" t="s">
        <v>770</v>
      </c>
      <c r="H3890" t="s">
        <v>158</v>
      </c>
      <c r="I3890" t="s">
        <v>232</v>
      </c>
      <c r="J3890" t="s">
        <v>91</v>
      </c>
      <c r="K3890" t="s">
        <v>22</v>
      </c>
      <c r="L3890" t="s">
        <v>128</v>
      </c>
      <c r="M3890">
        <v>1</v>
      </c>
      <c r="N3890" s="47">
        <v>185</v>
      </c>
      <c r="O3890" s="47">
        <v>0</v>
      </c>
      <c r="P3890" s="47">
        <v>0</v>
      </c>
      <c r="Q3890" s="47">
        <v>0</v>
      </c>
      <c r="R3890" s="47">
        <v>0</v>
      </c>
      <c r="S3890" s="47">
        <v>185</v>
      </c>
      <c r="T3890" s="47">
        <v>166.5</v>
      </c>
      <c r="U3890" s="47">
        <v>166.5</v>
      </c>
      <c r="V3890" t="s">
        <v>71</v>
      </c>
      <c r="W3890" t="s">
        <v>72</v>
      </c>
      <c r="X3890"/>
      <c r="Y3890" t="s">
        <v>240</v>
      </c>
      <c r="Z3890" s="43" t="str">
        <f>Raw_data[[#This Row],[Month]]&amp;Raw_data[[#This Row],[Locations]]&amp;Raw_data[[#This Row],[Looker2]]</f>
        <v>45323AustinIOP</v>
      </c>
      <c r="AA3890" s="44" t="str">
        <f>IFERROR(VLOOKUP(Raw_data[[#This Row],[Description]],'LU Table'!$A$1:$B$50,2,0),"")</f>
        <v>IOP</v>
      </c>
      <c r="AB3890" s="44" t="str">
        <f>TRIM(MID(Raw_data[[#This Row],[Location]],LEN("Positive Recovery- ")+1,LEN(Raw_data[[#This Row],[Location]])))</f>
        <v>Austin</v>
      </c>
      <c r="AC3890" s="45">
        <f t="shared" si="61"/>
        <v>45323</v>
      </c>
      <c r="AD3890" s="44" t="str">
        <f>VLOOKUP(Raw_data[[#This Row],[Locations]]&amp;Raw_data[[#This Row],[Looker2]],Category!A:E,5,0)</f>
        <v>Affiliate</v>
      </c>
      <c r="AE3890" s="44" t="str">
        <f>Raw_data[[#This Row],[Locations]]&amp;Raw_data[[#This Row],[Looker2]]</f>
        <v>AustinIOP</v>
      </c>
    </row>
    <row r="3891" spans="1:31">
      <c r="A3891" s="15">
        <v>45329</v>
      </c>
      <c r="B3891" s="15">
        <v>45327</v>
      </c>
      <c r="C3891" t="s">
        <v>9</v>
      </c>
      <c r="D3891">
        <v>211277</v>
      </c>
      <c r="E3891" t="s">
        <v>947</v>
      </c>
      <c r="F3891" t="s">
        <v>267</v>
      </c>
      <c r="G3891" t="s">
        <v>948</v>
      </c>
      <c r="H3891" t="s">
        <v>158</v>
      </c>
      <c r="I3891" t="s">
        <v>232</v>
      </c>
      <c r="J3891" t="s">
        <v>88</v>
      </c>
      <c r="K3891" t="s">
        <v>22</v>
      </c>
      <c r="L3891" t="s">
        <v>128</v>
      </c>
      <c r="M3891">
        <v>1</v>
      </c>
      <c r="N3891" s="47">
        <v>250</v>
      </c>
      <c r="O3891" s="47">
        <v>0</v>
      </c>
      <c r="P3891" s="47">
        <v>0</v>
      </c>
      <c r="Q3891" s="47">
        <v>0</v>
      </c>
      <c r="R3891" s="47">
        <v>0</v>
      </c>
      <c r="S3891" s="47">
        <v>250</v>
      </c>
      <c r="T3891" s="47">
        <v>225</v>
      </c>
      <c r="U3891" s="47">
        <v>225</v>
      </c>
      <c r="V3891" t="s">
        <v>71</v>
      </c>
      <c r="W3891" t="s">
        <v>72</v>
      </c>
      <c r="X3891"/>
      <c r="Y3891" t="s">
        <v>240</v>
      </c>
      <c r="Z3891" s="43" t="str">
        <f>Raw_data[[#This Row],[Month]]&amp;Raw_data[[#This Row],[Locations]]&amp;Raw_data[[#This Row],[Looker2]]</f>
        <v>45323AustinIOP</v>
      </c>
      <c r="AA3891" s="44" t="str">
        <f>IFERROR(VLOOKUP(Raw_data[[#This Row],[Description]],'LU Table'!$A$1:$B$50,2,0),"")</f>
        <v>IOP</v>
      </c>
      <c r="AB3891" s="44" t="str">
        <f>TRIM(MID(Raw_data[[#This Row],[Location]],LEN("Positive Recovery- ")+1,LEN(Raw_data[[#This Row],[Location]])))</f>
        <v>Austin</v>
      </c>
      <c r="AC3891" s="45">
        <f t="shared" si="61"/>
        <v>45323</v>
      </c>
      <c r="AD3891" s="44" t="str">
        <f>VLOOKUP(Raw_data[[#This Row],[Locations]]&amp;Raw_data[[#This Row],[Looker2]],Category!A:E,5,0)</f>
        <v>Affiliate</v>
      </c>
      <c r="AE3891" s="44" t="str">
        <f>Raw_data[[#This Row],[Locations]]&amp;Raw_data[[#This Row],[Looker2]]</f>
        <v>AustinIOP</v>
      </c>
    </row>
    <row r="3892" spans="1:31">
      <c r="A3892" s="15">
        <v>45329</v>
      </c>
      <c r="B3892" s="15">
        <v>45327</v>
      </c>
      <c r="C3892" t="s">
        <v>9</v>
      </c>
      <c r="D3892">
        <v>211278</v>
      </c>
      <c r="E3892" t="s">
        <v>1285</v>
      </c>
      <c r="F3892" t="s">
        <v>1286</v>
      </c>
      <c r="G3892" t="s">
        <v>600</v>
      </c>
      <c r="H3892" t="s">
        <v>158</v>
      </c>
      <c r="I3892" t="s">
        <v>232</v>
      </c>
      <c r="J3892" t="s">
        <v>97</v>
      </c>
      <c r="K3892" t="s">
        <v>22</v>
      </c>
      <c r="L3892" t="s">
        <v>128</v>
      </c>
      <c r="M3892">
        <v>1</v>
      </c>
      <c r="N3892" s="47">
        <v>225</v>
      </c>
      <c r="O3892" s="47">
        <v>0</v>
      </c>
      <c r="P3892" s="47">
        <v>0</v>
      </c>
      <c r="Q3892" s="47">
        <v>0</v>
      </c>
      <c r="R3892" s="47">
        <v>0</v>
      </c>
      <c r="S3892" s="47">
        <v>225</v>
      </c>
      <c r="T3892" s="47">
        <v>202.5</v>
      </c>
      <c r="U3892" s="47">
        <v>202.5</v>
      </c>
      <c r="V3892" t="s">
        <v>71</v>
      </c>
      <c r="W3892" t="s">
        <v>72</v>
      </c>
      <c r="X3892"/>
      <c r="Y3892" t="s">
        <v>240</v>
      </c>
      <c r="Z3892" s="43" t="str">
        <f>Raw_data[[#This Row],[Month]]&amp;Raw_data[[#This Row],[Locations]]&amp;Raw_data[[#This Row],[Looker2]]</f>
        <v>45323AustinIOP</v>
      </c>
      <c r="AA3892" s="44" t="str">
        <f>IFERROR(VLOOKUP(Raw_data[[#This Row],[Description]],'LU Table'!$A$1:$B$50,2,0),"")</f>
        <v>IOP</v>
      </c>
      <c r="AB3892" s="44" t="str">
        <f>TRIM(MID(Raw_data[[#This Row],[Location]],LEN("Positive Recovery- ")+1,LEN(Raw_data[[#This Row],[Location]])))</f>
        <v>Austin</v>
      </c>
      <c r="AC3892" s="45">
        <f t="shared" si="61"/>
        <v>45323</v>
      </c>
      <c r="AD3892" s="44" t="str">
        <f>VLOOKUP(Raw_data[[#This Row],[Locations]]&amp;Raw_data[[#This Row],[Looker2]],Category!A:E,5,0)</f>
        <v>Affiliate</v>
      </c>
      <c r="AE3892" s="44" t="str">
        <f>Raw_data[[#This Row],[Locations]]&amp;Raw_data[[#This Row],[Looker2]]</f>
        <v>AustinIOP</v>
      </c>
    </row>
    <row r="3893" spans="1:31">
      <c r="A3893" s="15">
        <v>45329</v>
      </c>
      <c r="B3893" s="15">
        <v>45327</v>
      </c>
      <c r="C3893" t="s">
        <v>9</v>
      </c>
      <c r="D3893">
        <v>211279</v>
      </c>
      <c r="E3893" t="s">
        <v>677</v>
      </c>
      <c r="F3893" t="s">
        <v>543</v>
      </c>
      <c r="G3893" t="s">
        <v>508</v>
      </c>
      <c r="H3893" t="s">
        <v>167</v>
      </c>
      <c r="I3893" t="s">
        <v>232</v>
      </c>
      <c r="J3893" t="s">
        <v>87</v>
      </c>
      <c r="K3893" t="s">
        <v>81</v>
      </c>
      <c r="L3893" t="s">
        <v>129</v>
      </c>
      <c r="M3893">
        <v>1</v>
      </c>
      <c r="N3893" s="47">
        <v>425</v>
      </c>
      <c r="O3893" s="47">
        <v>0</v>
      </c>
      <c r="P3893" s="47">
        <v>0</v>
      </c>
      <c r="Q3893" s="47">
        <v>0</v>
      </c>
      <c r="R3893" s="47">
        <v>0</v>
      </c>
      <c r="S3893" s="47">
        <v>425</v>
      </c>
      <c r="T3893" s="47">
        <v>425</v>
      </c>
      <c r="U3893" s="47">
        <v>425</v>
      </c>
      <c r="V3893" t="s">
        <v>71</v>
      </c>
      <c r="W3893" t="s">
        <v>72</v>
      </c>
      <c r="X3893"/>
      <c r="Y3893" t="s">
        <v>240</v>
      </c>
      <c r="Z3893" s="43" t="str">
        <f>Raw_data[[#This Row],[Month]]&amp;Raw_data[[#This Row],[Locations]]&amp;Raw_data[[#This Row],[Looker2]]</f>
        <v>45323Energy CorridorPHP</v>
      </c>
      <c r="AA3893" s="44" t="str">
        <f>IFERROR(VLOOKUP(Raw_data[[#This Row],[Description]],'LU Table'!$A$1:$B$50,2,0),"")</f>
        <v>PHP</v>
      </c>
      <c r="AB3893" s="44" t="str">
        <f>TRIM(MID(Raw_data[[#This Row],[Location]],LEN("Positive Recovery- ")+1,LEN(Raw_data[[#This Row],[Location]])))</f>
        <v>Energy Corridor</v>
      </c>
      <c r="AC3893" s="45">
        <f t="shared" si="61"/>
        <v>45323</v>
      </c>
      <c r="AD3893" s="44" t="str">
        <f>VLOOKUP(Raw_data[[#This Row],[Locations]]&amp;Raw_data[[#This Row],[Looker2]],Category!A:E,5,0)</f>
        <v>Affiliate</v>
      </c>
      <c r="AE3893" s="44" t="str">
        <f>Raw_data[[#This Row],[Locations]]&amp;Raw_data[[#This Row],[Looker2]]</f>
        <v>Energy CorridorPHP</v>
      </c>
    </row>
    <row r="3894" spans="1:31">
      <c r="A3894" s="15">
        <v>45329</v>
      </c>
      <c r="B3894" s="15">
        <v>45327</v>
      </c>
      <c r="C3894" t="s">
        <v>9</v>
      </c>
      <c r="D3894">
        <v>211280</v>
      </c>
      <c r="E3894" t="s">
        <v>1022</v>
      </c>
      <c r="F3894" t="s">
        <v>287</v>
      </c>
      <c r="G3894" t="s">
        <v>1023</v>
      </c>
      <c r="H3894" t="s">
        <v>160</v>
      </c>
      <c r="I3894" t="s">
        <v>232</v>
      </c>
      <c r="J3894" t="s">
        <v>96</v>
      </c>
      <c r="K3894" t="s">
        <v>81</v>
      </c>
      <c r="L3894" t="s">
        <v>128</v>
      </c>
      <c r="M3894">
        <v>1</v>
      </c>
      <c r="N3894" s="47">
        <v>169</v>
      </c>
      <c r="O3894" s="47">
        <v>0</v>
      </c>
      <c r="P3894" s="47">
        <v>0</v>
      </c>
      <c r="Q3894" s="47">
        <v>0</v>
      </c>
      <c r="R3894" s="47">
        <v>0</v>
      </c>
      <c r="S3894" s="47">
        <v>169</v>
      </c>
      <c r="T3894" s="47">
        <v>152.1</v>
      </c>
      <c r="U3894" s="47">
        <v>152.1</v>
      </c>
      <c r="V3894" t="s">
        <v>71</v>
      </c>
      <c r="W3894" t="s">
        <v>72</v>
      </c>
      <c r="X3894"/>
      <c r="Y3894" t="s">
        <v>240</v>
      </c>
      <c r="Z3894" s="43" t="str">
        <f>Raw_data[[#This Row],[Month]]&amp;Raw_data[[#This Row],[Locations]]&amp;Raw_data[[#This Row],[Looker2]]</f>
        <v>45323Energy CorridorIOP</v>
      </c>
      <c r="AA3894" s="44" t="str">
        <f>IFERROR(VLOOKUP(Raw_data[[#This Row],[Description]],'LU Table'!$A$1:$B$50,2,0),"")</f>
        <v>IOP</v>
      </c>
      <c r="AB3894" s="44" t="str">
        <f>TRIM(MID(Raw_data[[#This Row],[Location]],LEN("Positive Recovery- ")+1,LEN(Raw_data[[#This Row],[Location]])))</f>
        <v>Energy Corridor</v>
      </c>
      <c r="AC3894" s="45">
        <f t="shared" si="61"/>
        <v>45323</v>
      </c>
      <c r="AD3894" s="44" t="str">
        <f>VLOOKUP(Raw_data[[#This Row],[Locations]]&amp;Raw_data[[#This Row],[Looker2]],Category!A:E,5,0)</f>
        <v>Affiliate</v>
      </c>
      <c r="AE3894" s="44" t="str">
        <f>Raw_data[[#This Row],[Locations]]&amp;Raw_data[[#This Row],[Looker2]]</f>
        <v>Energy CorridorIOP</v>
      </c>
    </row>
    <row r="3895" spans="1:31">
      <c r="A3895" s="15">
        <v>45329</v>
      </c>
      <c r="B3895" s="15">
        <v>45327</v>
      </c>
      <c r="C3895" t="s">
        <v>9</v>
      </c>
      <c r="D3895">
        <v>211281</v>
      </c>
      <c r="E3895" t="s">
        <v>1201</v>
      </c>
      <c r="F3895" t="s">
        <v>306</v>
      </c>
      <c r="G3895" t="s">
        <v>1202</v>
      </c>
      <c r="H3895" t="s">
        <v>158</v>
      </c>
      <c r="I3895" t="s">
        <v>232</v>
      </c>
      <c r="J3895" t="s">
        <v>87</v>
      </c>
      <c r="K3895" t="s">
        <v>81</v>
      </c>
      <c r="L3895" t="s">
        <v>128</v>
      </c>
      <c r="M3895">
        <v>1</v>
      </c>
      <c r="N3895" s="47">
        <v>275</v>
      </c>
      <c r="O3895" s="47">
        <v>0</v>
      </c>
      <c r="P3895" s="47">
        <v>0</v>
      </c>
      <c r="Q3895" s="47">
        <v>0</v>
      </c>
      <c r="R3895" s="47">
        <v>0</v>
      </c>
      <c r="S3895" s="47">
        <v>275</v>
      </c>
      <c r="T3895" s="47">
        <v>247.5</v>
      </c>
      <c r="U3895" s="47">
        <v>247.5</v>
      </c>
      <c r="V3895" t="s">
        <v>71</v>
      </c>
      <c r="W3895" t="s">
        <v>72</v>
      </c>
      <c r="X3895"/>
      <c r="Y3895" t="s">
        <v>240</v>
      </c>
      <c r="Z3895" s="43" t="str">
        <f>Raw_data[[#This Row],[Month]]&amp;Raw_data[[#This Row],[Locations]]&amp;Raw_data[[#This Row],[Looker2]]</f>
        <v>45323Energy CorridorIOP</v>
      </c>
      <c r="AA3895" s="44" t="str">
        <f>IFERROR(VLOOKUP(Raw_data[[#This Row],[Description]],'LU Table'!$A$1:$B$50,2,0),"")</f>
        <v>IOP</v>
      </c>
      <c r="AB3895" s="44" t="str">
        <f>TRIM(MID(Raw_data[[#This Row],[Location]],LEN("Positive Recovery- ")+1,LEN(Raw_data[[#This Row],[Location]])))</f>
        <v>Energy Corridor</v>
      </c>
      <c r="AC3895" s="45">
        <f t="shared" si="61"/>
        <v>45323</v>
      </c>
      <c r="AD3895" s="44" t="str">
        <f>VLOOKUP(Raw_data[[#This Row],[Locations]]&amp;Raw_data[[#This Row],[Looker2]],Category!A:E,5,0)</f>
        <v>Affiliate</v>
      </c>
      <c r="AE3895" s="44" t="str">
        <f>Raw_data[[#This Row],[Locations]]&amp;Raw_data[[#This Row],[Looker2]]</f>
        <v>Energy CorridorIOP</v>
      </c>
    </row>
    <row r="3896" spans="1:31">
      <c r="A3896" s="15">
        <v>45329</v>
      </c>
      <c r="B3896" s="15">
        <v>45327</v>
      </c>
      <c r="C3896" t="s">
        <v>9</v>
      </c>
      <c r="D3896">
        <v>211282</v>
      </c>
      <c r="E3896" t="s">
        <v>1001</v>
      </c>
      <c r="F3896" t="s">
        <v>278</v>
      </c>
      <c r="G3896" t="s">
        <v>1002</v>
      </c>
      <c r="H3896" t="s">
        <v>159</v>
      </c>
      <c r="I3896" t="s">
        <v>232</v>
      </c>
      <c r="J3896" t="s">
        <v>17</v>
      </c>
      <c r="K3896" t="s">
        <v>81</v>
      </c>
      <c r="L3896" t="s">
        <v>128</v>
      </c>
      <c r="M3896">
        <v>1</v>
      </c>
      <c r="N3896" s="47">
        <v>225</v>
      </c>
      <c r="O3896" s="47">
        <v>0</v>
      </c>
      <c r="P3896" s="47">
        <v>0</v>
      </c>
      <c r="Q3896" s="47">
        <v>0</v>
      </c>
      <c r="R3896" s="47">
        <v>0</v>
      </c>
      <c r="S3896" s="47">
        <v>225</v>
      </c>
      <c r="T3896" s="47">
        <v>225</v>
      </c>
      <c r="U3896" s="47">
        <v>225</v>
      </c>
      <c r="V3896" t="s">
        <v>71</v>
      </c>
      <c r="W3896" t="s">
        <v>72</v>
      </c>
      <c r="X3896"/>
      <c r="Y3896" t="s">
        <v>240</v>
      </c>
      <c r="Z3896" s="43" t="str">
        <f>Raw_data[[#This Row],[Month]]&amp;Raw_data[[#This Row],[Locations]]&amp;Raw_data[[#This Row],[Looker2]]</f>
        <v>45323Energy CorridorIOP</v>
      </c>
      <c r="AA3896" s="44" t="str">
        <f>IFERROR(VLOOKUP(Raw_data[[#This Row],[Description]],'LU Table'!$A$1:$B$50,2,0),"")</f>
        <v>IOP</v>
      </c>
      <c r="AB3896" s="44" t="str">
        <f>TRIM(MID(Raw_data[[#This Row],[Location]],LEN("Positive Recovery- ")+1,LEN(Raw_data[[#This Row],[Location]])))</f>
        <v>Energy Corridor</v>
      </c>
      <c r="AC3896" s="45">
        <f t="shared" si="61"/>
        <v>45323</v>
      </c>
      <c r="AD3896" s="44" t="str">
        <f>VLOOKUP(Raw_data[[#This Row],[Locations]]&amp;Raw_data[[#This Row],[Looker2]],Category!A:E,5,0)</f>
        <v>Affiliate</v>
      </c>
      <c r="AE3896" s="44" t="str">
        <f>Raw_data[[#This Row],[Locations]]&amp;Raw_data[[#This Row],[Looker2]]</f>
        <v>Energy CorridorIOP</v>
      </c>
    </row>
    <row r="3897" spans="1:31">
      <c r="A3897" s="15">
        <v>45329</v>
      </c>
      <c r="B3897" s="15">
        <v>45327</v>
      </c>
      <c r="C3897" t="s">
        <v>9</v>
      </c>
      <c r="D3897">
        <v>211283</v>
      </c>
      <c r="E3897" t="s">
        <v>1046</v>
      </c>
      <c r="F3897" t="s">
        <v>1047</v>
      </c>
      <c r="G3897" t="s">
        <v>1048</v>
      </c>
      <c r="H3897" t="s">
        <v>158</v>
      </c>
      <c r="I3897"/>
      <c r="J3897" t="s">
        <v>88</v>
      </c>
      <c r="K3897" t="s">
        <v>81</v>
      </c>
      <c r="L3897" t="s">
        <v>128</v>
      </c>
      <c r="M3897">
        <v>1</v>
      </c>
      <c r="N3897" s="47">
        <v>250</v>
      </c>
      <c r="O3897" s="47">
        <v>0</v>
      </c>
      <c r="P3897" s="47">
        <v>0</v>
      </c>
      <c r="Q3897" s="47">
        <v>0</v>
      </c>
      <c r="R3897" s="47">
        <v>0</v>
      </c>
      <c r="S3897" s="47">
        <v>250</v>
      </c>
      <c r="T3897" s="47">
        <v>225</v>
      </c>
      <c r="U3897" s="47">
        <v>225</v>
      </c>
      <c r="V3897" t="s">
        <v>71</v>
      </c>
      <c r="W3897" t="s">
        <v>72</v>
      </c>
      <c r="X3897"/>
      <c r="Y3897" t="s">
        <v>240</v>
      </c>
      <c r="Z3897" s="43" t="str">
        <f>Raw_data[[#This Row],[Month]]&amp;Raw_data[[#This Row],[Locations]]&amp;Raw_data[[#This Row],[Looker2]]</f>
        <v>45323Energy CorridorIOP</v>
      </c>
      <c r="AA3897" s="44" t="str">
        <f>IFERROR(VLOOKUP(Raw_data[[#This Row],[Description]],'LU Table'!$A$1:$B$50,2,0),"")</f>
        <v>IOP</v>
      </c>
      <c r="AB3897" s="44" t="str">
        <f>TRIM(MID(Raw_data[[#This Row],[Location]],LEN("Positive Recovery- ")+1,LEN(Raw_data[[#This Row],[Location]])))</f>
        <v>Energy Corridor</v>
      </c>
      <c r="AC3897" s="45">
        <f t="shared" si="61"/>
        <v>45323</v>
      </c>
      <c r="AD3897" s="44" t="str">
        <f>VLOOKUP(Raw_data[[#This Row],[Locations]]&amp;Raw_data[[#This Row],[Looker2]],Category!A:E,5,0)</f>
        <v>Affiliate</v>
      </c>
      <c r="AE3897" s="44" t="str">
        <f>Raw_data[[#This Row],[Locations]]&amp;Raw_data[[#This Row],[Looker2]]</f>
        <v>Energy CorridorIOP</v>
      </c>
    </row>
    <row r="3898" spans="1:31">
      <c r="A3898" s="15">
        <v>45329</v>
      </c>
      <c r="B3898" s="15">
        <v>45327</v>
      </c>
      <c r="C3898" t="s">
        <v>9</v>
      </c>
      <c r="D3898">
        <v>211284</v>
      </c>
      <c r="E3898" t="s">
        <v>781</v>
      </c>
      <c r="F3898" t="s">
        <v>270</v>
      </c>
      <c r="G3898" t="s">
        <v>782</v>
      </c>
      <c r="H3898" t="s">
        <v>158</v>
      </c>
      <c r="I3898" t="s">
        <v>232</v>
      </c>
      <c r="J3898" t="s">
        <v>1045</v>
      </c>
      <c r="K3898" t="s">
        <v>81</v>
      </c>
      <c r="L3898" t="s">
        <v>128</v>
      </c>
      <c r="M3898">
        <v>1</v>
      </c>
      <c r="N3898" s="47">
        <v>275</v>
      </c>
      <c r="O3898" s="47">
        <v>0</v>
      </c>
      <c r="P3898" s="47">
        <v>0</v>
      </c>
      <c r="Q3898" s="47">
        <v>0</v>
      </c>
      <c r="R3898" s="47">
        <v>0</v>
      </c>
      <c r="S3898" s="47">
        <v>275</v>
      </c>
      <c r="T3898" s="47">
        <v>247.5</v>
      </c>
      <c r="U3898" s="47">
        <v>247.5</v>
      </c>
      <c r="V3898" t="s">
        <v>71</v>
      </c>
      <c r="W3898" t="s">
        <v>72</v>
      </c>
      <c r="X3898"/>
      <c r="Y3898" t="s">
        <v>240</v>
      </c>
      <c r="Z3898" s="43" t="str">
        <f>Raw_data[[#This Row],[Month]]&amp;Raw_data[[#This Row],[Locations]]&amp;Raw_data[[#This Row],[Looker2]]</f>
        <v>45323Energy CorridorIOP</v>
      </c>
      <c r="AA3898" s="44" t="str">
        <f>IFERROR(VLOOKUP(Raw_data[[#This Row],[Description]],'LU Table'!$A$1:$B$50,2,0),"")</f>
        <v>IOP</v>
      </c>
      <c r="AB3898" s="44" t="str">
        <f>TRIM(MID(Raw_data[[#This Row],[Location]],LEN("Positive Recovery- ")+1,LEN(Raw_data[[#This Row],[Location]])))</f>
        <v>Energy Corridor</v>
      </c>
      <c r="AC3898" s="45">
        <f t="shared" si="61"/>
        <v>45323</v>
      </c>
      <c r="AD3898" s="44" t="str">
        <f>VLOOKUP(Raw_data[[#This Row],[Locations]]&amp;Raw_data[[#This Row],[Looker2]],Category!A:E,5,0)</f>
        <v>Affiliate</v>
      </c>
      <c r="AE3898" s="44" t="str">
        <f>Raw_data[[#This Row],[Locations]]&amp;Raw_data[[#This Row],[Looker2]]</f>
        <v>Energy CorridorIOP</v>
      </c>
    </row>
    <row r="3899" spans="1:31">
      <c r="A3899" s="15">
        <v>45329</v>
      </c>
      <c r="B3899" s="15">
        <v>45327</v>
      </c>
      <c r="C3899" t="s">
        <v>9</v>
      </c>
      <c r="D3899">
        <v>211285</v>
      </c>
      <c r="E3899" t="s">
        <v>1287</v>
      </c>
      <c r="F3899" t="s">
        <v>553</v>
      </c>
      <c r="G3899" t="s">
        <v>401</v>
      </c>
      <c r="H3899" t="s">
        <v>159</v>
      </c>
      <c r="I3899" t="s">
        <v>232</v>
      </c>
      <c r="J3899" t="s">
        <v>88</v>
      </c>
      <c r="K3899" t="s">
        <v>81</v>
      </c>
      <c r="L3899" t="s">
        <v>128</v>
      </c>
      <c r="M3899">
        <v>1</v>
      </c>
      <c r="N3899" s="47">
        <v>250</v>
      </c>
      <c r="O3899" s="47">
        <v>0</v>
      </c>
      <c r="P3899" s="47">
        <v>0</v>
      </c>
      <c r="Q3899" s="47">
        <v>0</v>
      </c>
      <c r="R3899" s="47">
        <v>0</v>
      </c>
      <c r="S3899" s="47">
        <v>250</v>
      </c>
      <c r="T3899" s="47">
        <v>225</v>
      </c>
      <c r="U3899" s="47">
        <v>225</v>
      </c>
      <c r="V3899" t="s">
        <v>71</v>
      </c>
      <c r="W3899" t="s">
        <v>72</v>
      </c>
      <c r="X3899"/>
      <c r="Y3899" t="s">
        <v>240</v>
      </c>
      <c r="Z3899" s="43" t="str">
        <f>Raw_data[[#This Row],[Month]]&amp;Raw_data[[#This Row],[Locations]]&amp;Raw_data[[#This Row],[Looker2]]</f>
        <v>45323Energy CorridorIOP</v>
      </c>
      <c r="AA3899" s="44" t="str">
        <f>IFERROR(VLOOKUP(Raw_data[[#This Row],[Description]],'LU Table'!$A$1:$B$50,2,0),"")</f>
        <v>IOP</v>
      </c>
      <c r="AB3899" s="44" t="str">
        <f>TRIM(MID(Raw_data[[#This Row],[Location]],LEN("Positive Recovery- ")+1,LEN(Raw_data[[#This Row],[Location]])))</f>
        <v>Energy Corridor</v>
      </c>
      <c r="AC3899" s="45">
        <f t="shared" si="61"/>
        <v>45323</v>
      </c>
      <c r="AD3899" s="44" t="str">
        <f>VLOOKUP(Raw_data[[#This Row],[Locations]]&amp;Raw_data[[#This Row],[Looker2]],Category!A:E,5,0)</f>
        <v>Affiliate</v>
      </c>
      <c r="AE3899" s="44" t="str">
        <f>Raw_data[[#This Row],[Locations]]&amp;Raw_data[[#This Row],[Looker2]]</f>
        <v>Energy CorridorIOP</v>
      </c>
    </row>
    <row r="3900" spans="1:31">
      <c r="A3900" s="15">
        <v>45329</v>
      </c>
      <c r="B3900" s="15">
        <v>45327</v>
      </c>
      <c r="C3900" t="s">
        <v>9</v>
      </c>
      <c r="D3900">
        <v>211286</v>
      </c>
      <c r="E3900" t="s">
        <v>1288</v>
      </c>
      <c r="F3900" t="s">
        <v>425</v>
      </c>
      <c r="G3900" t="s">
        <v>1289</v>
      </c>
      <c r="H3900" t="s">
        <v>160</v>
      </c>
      <c r="I3900" t="s">
        <v>232</v>
      </c>
      <c r="J3900" t="s">
        <v>90</v>
      </c>
      <c r="K3900" t="s">
        <v>81</v>
      </c>
      <c r="L3900" t="s">
        <v>128</v>
      </c>
      <c r="M3900">
        <v>1</v>
      </c>
      <c r="N3900" s="47">
        <v>220</v>
      </c>
      <c r="O3900" s="47">
        <v>0</v>
      </c>
      <c r="P3900" s="47">
        <v>0</v>
      </c>
      <c r="Q3900" s="47">
        <v>0</v>
      </c>
      <c r="R3900" s="47">
        <v>0</v>
      </c>
      <c r="S3900" s="47">
        <v>220</v>
      </c>
      <c r="T3900" s="47">
        <v>198</v>
      </c>
      <c r="U3900" s="47">
        <v>198</v>
      </c>
      <c r="V3900" t="s">
        <v>71</v>
      </c>
      <c r="W3900" t="s">
        <v>72</v>
      </c>
      <c r="X3900"/>
      <c r="Y3900" t="s">
        <v>240</v>
      </c>
      <c r="Z3900" s="43" t="str">
        <f>Raw_data[[#This Row],[Month]]&amp;Raw_data[[#This Row],[Locations]]&amp;Raw_data[[#This Row],[Looker2]]</f>
        <v>45323Energy CorridorIOP</v>
      </c>
      <c r="AA3900" s="44" t="str">
        <f>IFERROR(VLOOKUP(Raw_data[[#This Row],[Description]],'LU Table'!$A$1:$B$50,2,0),"")</f>
        <v>IOP</v>
      </c>
      <c r="AB3900" s="44" t="str">
        <f>TRIM(MID(Raw_data[[#This Row],[Location]],LEN("Positive Recovery- ")+1,LEN(Raw_data[[#This Row],[Location]])))</f>
        <v>Energy Corridor</v>
      </c>
      <c r="AC3900" s="45">
        <f t="shared" si="61"/>
        <v>45323</v>
      </c>
      <c r="AD3900" s="44" t="str">
        <f>VLOOKUP(Raw_data[[#This Row],[Locations]]&amp;Raw_data[[#This Row],[Looker2]],Category!A:E,5,0)</f>
        <v>Affiliate</v>
      </c>
      <c r="AE3900" s="44" t="str">
        <f>Raw_data[[#This Row],[Locations]]&amp;Raw_data[[#This Row],[Looker2]]</f>
        <v>Energy CorridorIOP</v>
      </c>
    </row>
    <row r="3901" spans="1:31">
      <c r="A3901" s="15">
        <v>45329</v>
      </c>
      <c r="B3901" s="15">
        <v>45327</v>
      </c>
      <c r="C3901" t="s">
        <v>9</v>
      </c>
      <c r="D3901">
        <v>211287</v>
      </c>
      <c r="E3901" t="s">
        <v>184</v>
      </c>
      <c r="F3901" t="s">
        <v>457</v>
      </c>
      <c r="G3901" t="s">
        <v>504</v>
      </c>
      <c r="H3901" t="s">
        <v>166</v>
      </c>
      <c r="I3901" t="s">
        <v>232</v>
      </c>
      <c r="J3901" t="s">
        <v>95</v>
      </c>
      <c r="K3901" t="s">
        <v>21</v>
      </c>
      <c r="L3901" t="s">
        <v>129</v>
      </c>
      <c r="M3901">
        <v>1</v>
      </c>
      <c r="N3901" s="47">
        <v>230</v>
      </c>
      <c r="O3901" s="47">
        <v>0</v>
      </c>
      <c r="P3901" s="47">
        <v>0</v>
      </c>
      <c r="Q3901" s="47">
        <v>0</v>
      </c>
      <c r="R3901" s="47">
        <v>0</v>
      </c>
      <c r="S3901" s="47">
        <v>230</v>
      </c>
      <c r="T3901" s="47">
        <v>207</v>
      </c>
      <c r="U3901" s="47">
        <v>207</v>
      </c>
      <c r="V3901" t="s">
        <v>71</v>
      </c>
      <c r="W3901" t="s">
        <v>72</v>
      </c>
      <c r="X3901"/>
      <c r="Y3901" t="s">
        <v>240</v>
      </c>
      <c r="Z3901" s="43" t="str">
        <f>Raw_data[[#This Row],[Month]]&amp;Raw_data[[#This Row],[Locations]]&amp;Raw_data[[#This Row],[Looker2]]</f>
        <v>45323Jersey VillagePHP</v>
      </c>
      <c r="AA3901" s="44" t="str">
        <f>IFERROR(VLOOKUP(Raw_data[[#This Row],[Description]],'LU Table'!$A$1:$B$50,2,0),"")</f>
        <v>PHP</v>
      </c>
      <c r="AB3901" s="44" t="str">
        <f>TRIM(MID(Raw_data[[#This Row],[Location]],LEN("Positive Recovery- ")+1,LEN(Raw_data[[#This Row],[Location]])))</f>
        <v>Jersey Village</v>
      </c>
      <c r="AC3901" s="45">
        <f t="shared" si="61"/>
        <v>45323</v>
      </c>
      <c r="AD3901" s="44" t="str">
        <f>VLOOKUP(Raw_data[[#This Row],[Locations]]&amp;Raw_data[[#This Row],[Looker2]],Category!A:E,5,0)</f>
        <v>Affiliate</v>
      </c>
      <c r="AE3901" s="44" t="str">
        <f>Raw_data[[#This Row],[Locations]]&amp;Raw_data[[#This Row],[Looker2]]</f>
        <v>Jersey VillagePHP</v>
      </c>
    </row>
    <row r="3902" spans="1:31">
      <c r="A3902" s="15">
        <v>45329</v>
      </c>
      <c r="B3902" s="15">
        <v>45327</v>
      </c>
      <c r="C3902" t="s">
        <v>9</v>
      </c>
      <c r="D3902">
        <v>211288</v>
      </c>
      <c r="E3902" t="s">
        <v>1290</v>
      </c>
      <c r="F3902" t="s">
        <v>1291</v>
      </c>
      <c r="G3902" t="s">
        <v>476</v>
      </c>
      <c r="H3902" t="s">
        <v>167</v>
      </c>
      <c r="I3902" t="s">
        <v>232</v>
      </c>
      <c r="J3902" t="s">
        <v>87</v>
      </c>
      <c r="K3902" t="s">
        <v>21</v>
      </c>
      <c r="L3902" t="s">
        <v>129</v>
      </c>
      <c r="M3902">
        <v>1</v>
      </c>
      <c r="N3902" s="47">
        <v>425</v>
      </c>
      <c r="O3902" s="47">
        <v>0</v>
      </c>
      <c r="P3902" s="47">
        <v>0</v>
      </c>
      <c r="Q3902" s="47">
        <v>0</v>
      </c>
      <c r="R3902" s="47">
        <v>0</v>
      </c>
      <c r="S3902" s="47">
        <v>425</v>
      </c>
      <c r="T3902" s="47">
        <v>425</v>
      </c>
      <c r="U3902" s="47">
        <v>425</v>
      </c>
      <c r="V3902" t="s">
        <v>71</v>
      </c>
      <c r="W3902" t="s">
        <v>72</v>
      </c>
      <c r="X3902"/>
      <c r="Y3902" t="s">
        <v>240</v>
      </c>
      <c r="Z3902" s="43" t="str">
        <f>Raw_data[[#This Row],[Month]]&amp;Raw_data[[#This Row],[Locations]]&amp;Raw_data[[#This Row],[Looker2]]</f>
        <v>45323Jersey VillagePHP</v>
      </c>
      <c r="AA3902" s="44" t="str">
        <f>IFERROR(VLOOKUP(Raw_data[[#This Row],[Description]],'LU Table'!$A$1:$B$50,2,0),"")</f>
        <v>PHP</v>
      </c>
      <c r="AB3902" s="44" t="str">
        <f>TRIM(MID(Raw_data[[#This Row],[Location]],LEN("Positive Recovery- ")+1,LEN(Raw_data[[#This Row],[Location]])))</f>
        <v>Jersey Village</v>
      </c>
      <c r="AC3902" s="45">
        <f t="shared" si="61"/>
        <v>45323</v>
      </c>
      <c r="AD3902" s="44" t="str">
        <f>VLOOKUP(Raw_data[[#This Row],[Locations]]&amp;Raw_data[[#This Row],[Looker2]],Category!A:E,5,0)</f>
        <v>Affiliate</v>
      </c>
      <c r="AE3902" s="44" t="str">
        <f>Raw_data[[#This Row],[Locations]]&amp;Raw_data[[#This Row],[Looker2]]</f>
        <v>Jersey VillagePHP</v>
      </c>
    </row>
    <row r="3903" spans="1:31">
      <c r="A3903" s="15">
        <v>45329</v>
      </c>
      <c r="B3903" s="15">
        <v>45327</v>
      </c>
      <c r="C3903" t="s">
        <v>9</v>
      </c>
      <c r="D3903">
        <v>211289</v>
      </c>
      <c r="E3903" t="s">
        <v>658</v>
      </c>
      <c r="F3903" t="s">
        <v>559</v>
      </c>
      <c r="G3903" t="s">
        <v>276</v>
      </c>
      <c r="H3903" t="s">
        <v>158</v>
      </c>
      <c r="I3903" t="s">
        <v>232</v>
      </c>
      <c r="J3903" t="s">
        <v>87</v>
      </c>
      <c r="K3903" t="s">
        <v>21</v>
      </c>
      <c r="L3903" t="s">
        <v>128</v>
      </c>
      <c r="M3903">
        <v>1</v>
      </c>
      <c r="N3903" s="47">
        <v>275</v>
      </c>
      <c r="O3903" s="47">
        <v>0</v>
      </c>
      <c r="P3903" s="47">
        <v>0</v>
      </c>
      <c r="Q3903" s="47">
        <v>0</v>
      </c>
      <c r="R3903" s="47">
        <v>0</v>
      </c>
      <c r="S3903" s="47">
        <v>275</v>
      </c>
      <c r="T3903" s="47">
        <v>247.5</v>
      </c>
      <c r="U3903" s="47">
        <v>247.5</v>
      </c>
      <c r="V3903" t="s">
        <v>71</v>
      </c>
      <c r="W3903" t="s">
        <v>72</v>
      </c>
      <c r="X3903"/>
      <c r="Y3903" t="s">
        <v>240</v>
      </c>
      <c r="Z3903" s="43" t="str">
        <f>Raw_data[[#This Row],[Month]]&amp;Raw_data[[#This Row],[Locations]]&amp;Raw_data[[#This Row],[Looker2]]</f>
        <v>45323Jersey VillageIOP</v>
      </c>
      <c r="AA3903" s="44" t="str">
        <f>IFERROR(VLOOKUP(Raw_data[[#This Row],[Description]],'LU Table'!$A$1:$B$50,2,0),"")</f>
        <v>IOP</v>
      </c>
      <c r="AB3903" s="44" t="str">
        <f>TRIM(MID(Raw_data[[#This Row],[Location]],LEN("Positive Recovery- ")+1,LEN(Raw_data[[#This Row],[Location]])))</f>
        <v>Jersey Village</v>
      </c>
      <c r="AC3903" s="45">
        <f t="shared" si="61"/>
        <v>45323</v>
      </c>
      <c r="AD3903" s="44" t="str">
        <f>VLOOKUP(Raw_data[[#This Row],[Locations]]&amp;Raw_data[[#This Row],[Looker2]],Category!A:E,5,0)</f>
        <v>Affiliate</v>
      </c>
      <c r="AE3903" s="44" t="str">
        <f>Raw_data[[#This Row],[Locations]]&amp;Raw_data[[#This Row],[Looker2]]</f>
        <v>Jersey VillageIOP</v>
      </c>
    </row>
    <row r="3904" spans="1:31">
      <c r="A3904" s="15">
        <v>45329</v>
      </c>
      <c r="B3904" s="15">
        <v>45327</v>
      </c>
      <c r="C3904" t="s">
        <v>9</v>
      </c>
      <c r="D3904">
        <v>211290</v>
      </c>
      <c r="E3904" t="s">
        <v>601</v>
      </c>
      <c r="F3904" t="s">
        <v>602</v>
      </c>
      <c r="G3904" t="s">
        <v>603</v>
      </c>
      <c r="H3904" t="s">
        <v>158</v>
      </c>
      <c r="I3904" t="s">
        <v>232</v>
      </c>
      <c r="J3904" t="s">
        <v>89</v>
      </c>
      <c r="K3904" t="s">
        <v>21</v>
      </c>
      <c r="L3904" t="s">
        <v>128</v>
      </c>
      <c r="M3904">
        <v>1</v>
      </c>
      <c r="N3904" s="47">
        <v>200</v>
      </c>
      <c r="O3904" s="47">
        <v>0</v>
      </c>
      <c r="P3904" s="47">
        <v>0</v>
      </c>
      <c r="Q3904" s="47">
        <v>0</v>
      </c>
      <c r="R3904" s="47">
        <v>0</v>
      </c>
      <c r="S3904" s="47">
        <v>200</v>
      </c>
      <c r="T3904" s="47">
        <v>180</v>
      </c>
      <c r="U3904" s="47">
        <v>180</v>
      </c>
      <c r="V3904" t="s">
        <v>71</v>
      </c>
      <c r="W3904" t="s">
        <v>72</v>
      </c>
      <c r="X3904"/>
      <c r="Y3904" t="s">
        <v>240</v>
      </c>
      <c r="Z3904" s="43" t="str">
        <f>Raw_data[[#This Row],[Month]]&amp;Raw_data[[#This Row],[Locations]]&amp;Raw_data[[#This Row],[Looker2]]</f>
        <v>45323Jersey VillageIOP</v>
      </c>
      <c r="AA3904" s="44" t="str">
        <f>IFERROR(VLOOKUP(Raw_data[[#This Row],[Description]],'LU Table'!$A$1:$B$50,2,0),"")</f>
        <v>IOP</v>
      </c>
      <c r="AB3904" s="44" t="str">
        <f>TRIM(MID(Raw_data[[#This Row],[Location]],LEN("Positive Recovery- ")+1,LEN(Raw_data[[#This Row],[Location]])))</f>
        <v>Jersey Village</v>
      </c>
      <c r="AC3904" s="45">
        <f t="shared" si="61"/>
        <v>45323</v>
      </c>
      <c r="AD3904" s="44" t="str">
        <f>VLOOKUP(Raw_data[[#This Row],[Locations]]&amp;Raw_data[[#This Row],[Looker2]],Category!A:E,5,0)</f>
        <v>Affiliate</v>
      </c>
      <c r="AE3904" s="44" t="str">
        <f>Raw_data[[#This Row],[Locations]]&amp;Raw_data[[#This Row],[Looker2]]</f>
        <v>Jersey VillageIOP</v>
      </c>
    </row>
    <row r="3905" spans="1:31">
      <c r="A3905" s="15">
        <v>45329</v>
      </c>
      <c r="B3905" s="15">
        <v>45327</v>
      </c>
      <c r="C3905" t="s">
        <v>9</v>
      </c>
      <c r="D3905">
        <v>211291</v>
      </c>
      <c r="E3905" t="s">
        <v>1085</v>
      </c>
      <c r="F3905" t="s">
        <v>330</v>
      </c>
      <c r="G3905" t="s">
        <v>1086</v>
      </c>
      <c r="H3905" t="s">
        <v>160</v>
      </c>
      <c r="I3905" t="s">
        <v>232</v>
      </c>
      <c r="J3905" t="s">
        <v>94</v>
      </c>
      <c r="K3905" t="s">
        <v>75</v>
      </c>
      <c r="L3905" t="s">
        <v>128</v>
      </c>
      <c r="M3905">
        <v>1</v>
      </c>
      <c r="N3905" s="47">
        <v>215</v>
      </c>
      <c r="O3905" s="47">
        <v>0</v>
      </c>
      <c r="P3905" s="47">
        <v>0</v>
      </c>
      <c r="Q3905" s="47">
        <v>0</v>
      </c>
      <c r="R3905" s="47">
        <v>0</v>
      </c>
      <c r="S3905" s="47">
        <v>215</v>
      </c>
      <c r="T3905" s="47">
        <v>193.5</v>
      </c>
      <c r="U3905" s="47">
        <v>193.5</v>
      </c>
      <c r="V3905" t="s">
        <v>71</v>
      </c>
      <c r="W3905" t="s">
        <v>72</v>
      </c>
      <c r="X3905"/>
      <c r="Y3905" t="s">
        <v>240</v>
      </c>
      <c r="Z3905" s="43" t="str">
        <f>Raw_data[[#This Row],[Month]]&amp;Raw_data[[#This Row],[Locations]]&amp;Raw_data[[#This Row],[Looker2]]</f>
        <v>45323The WoodlandsIOP</v>
      </c>
      <c r="AA3905" s="44" t="str">
        <f>IFERROR(VLOOKUP(Raw_data[[#This Row],[Description]],'LU Table'!$A$1:$B$50,2,0),"")</f>
        <v>IOP</v>
      </c>
      <c r="AB3905" s="44" t="str">
        <f>TRIM(MID(Raw_data[[#This Row],[Location]],LEN("Positive Recovery- ")+1,LEN(Raw_data[[#This Row],[Location]])))</f>
        <v>The Woodlands</v>
      </c>
      <c r="AC3905" s="45">
        <f t="shared" si="61"/>
        <v>45323</v>
      </c>
      <c r="AD3905" s="44" t="str">
        <f>VLOOKUP(Raw_data[[#This Row],[Locations]]&amp;Raw_data[[#This Row],[Looker2]],Category!A:E,5,0)</f>
        <v>Affiliate</v>
      </c>
      <c r="AE3905" s="44" t="str">
        <f>Raw_data[[#This Row],[Locations]]&amp;Raw_data[[#This Row],[Looker2]]</f>
        <v>The WoodlandsIOP</v>
      </c>
    </row>
    <row r="3906" spans="1:31">
      <c r="A3906" s="15">
        <v>45329</v>
      </c>
      <c r="B3906" s="15">
        <v>45327</v>
      </c>
      <c r="C3906" t="s">
        <v>9</v>
      </c>
      <c r="D3906">
        <v>211292</v>
      </c>
      <c r="E3906" t="s">
        <v>845</v>
      </c>
      <c r="F3906" t="s">
        <v>846</v>
      </c>
      <c r="G3906" t="s">
        <v>393</v>
      </c>
      <c r="H3906" t="s">
        <v>160</v>
      </c>
      <c r="I3906" t="s">
        <v>232</v>
      </c>
      <c r="J3906" t="s">
        <v>95</v>
      </c>
      <c r="K3906" t="s">
        <v>75</v>
      </c>
      <c r="L3906" t="s">
        <v>128</v>
      </c>
      <c r="M3906">
        <v>1</v>
      </c>
      <c r="N3906" s="47">
        <v>130</v>
      </c>
      <c r="O3906" s="47">
        <v>0</v>
      </c>
      <c r="P3906" s="47">
        <v>0</v>
      </c>
      <c r="Q3906" s="47">
        <v>0</v>
      </c>
      <c r="R3906" s="47">
        <v>0</v>
      </c>
      <c r="S3906" s="47">
        <v>130</v>
      </c>
      <c r="T3906" s="47">
        <v>117</v>
      </c>
      <c r="U3906" s="47">
        <v>117</v>
      </c>
      <c r="V3906" t="s">
        <v>71</v>
      </c>
      <c r="W3906" t="s">
        <v>72</v>
      </c>
      <c r="X3906"/>
      <c r="Y3906" t="s">
        <v>240</v>
      </c>
      <c r="Z3906" s="43" t="str">
        <f>Raw_data[[#This Row],[Month]]&amp;Raw_data[[#This Row],[Locations]]&amp;Raw_data[[#This Row],[Looker2]]</f>
        <v>45323The WoodlandsIOP</v>
      </c>
      <c r="AA3906" s="44" t="str">
        <f>IFERROR(VLOOKUP(Raw_data[[#This Row],[Description]],'LU Table'!$A$1:$B$50,2,0),"")</f>
        <v>IOP</v>
      </c>
      <c r="AB3906" s="44" t="str">
        <f>TRIM(MID(Raw_data[[#This Row],[Location]],LEN("Positive Recovery- ")+1,LEN(Raw_data[[#This Row],[Location]])))</f>
        <v>The Woodlands</v>
      </c>
      <c r="AC3906" s="45">
        <f t="shared" si="61"/>
        <v>45323</v>
      </c>
      <c r="AD3906" s="44" t="str">
        <f>VLOOKUP(Raw_data[[#This Row],[Locations]]&amp;Raw_data[[#This Row],[Looker2]],Category!A:E,5,0)</f>
        <v>Affiliate</v>
      </c>
      <c r="AE3906" s="44" t="str">
        <f>Raw_data[[#This Row],[Locations]]&amp;Raw_data[[#This Row],[Looker2]]</f>
        <v>The WoodlandsIOP</v>
      </c>
    </row>
    <row r="3907" spans="1:31">
      <c r="A3907" s="15">
        <v>45329</v>
      </c>
      <c r="B3907" s="15">
        <v>45327</v>
      </c>
      <c r="C3907" t="s">
        <v>9</v>
      </c>
      <c r="D3907">
        <v>211293</v>
      </c>
      <c r="E3907" t="s">
        <v>888</v>
      </c>
      <c r="F3907" t="s">
        <v>290</v>
      </c>
      <c r="G3907" t="s">
        <v>889</v>
      </c>
      <c r="H3907" t="s">
        <v>157</v>
      </c>
      <c r="I3907" t="s">
        <v>232</v>
      </c>
      <c r="J3907" t="s">
        <v>17</v>
      </c>
      <c r="K3907" t="s">
        <v>76</v>
      </c>
      <c r="L3907" t="s">
        <v>129</v>
      </c>
      <c r="M3907">
        <v>1</v>
      </c>
      <c r="N3907" s="47">
        <v>300</v>
      </c>
      <c r="O3907" s="47">
        <v>0</v>
      </c>
      <c r="P3907" s="47">
        <v>0</v>
      </c>
      <c r="Q3907" s="47">
        <v>0</v>
      </c>
      <c r="R3907" s="47">
        <v>0</v>
      </c>
      <c r="S3907" s="47">
        <v>300</v>
      </c>
      <c r="T3907" s="47">
        <v>300</v>
      </c>
      <c r="U3907" s="47">
        <v>300</v>
      </c>
      <c r="V3907" t="s">
        <v>71</v>
      </c>
      <c r="W3907" t="s">
        <v>72</v>
      </c>
      <c r="X3907"/>
      <c r="Y3907" t="s">
        <v>240</v>
      </c>
      <c r="Z3907" s="43" t="str">
        <f>Raw_data[[#This Row],[Month]]&amp;Raw_data[[#This Row],[Locations]]&amp;Raw_data[[#This Row],[Looker2]]</f>
        <v>45323MontrosePHP</v>
      </c>
      <c r="AA3907" s="44" t="str">
        <f>IFERROR(VLOOKUP(Raw_data[[#This Row],[Description]],'LU Table'!$A$1:$B$50,2,0),"")</f>
        <v>PHP</v>
      </c>
      <c r="AB3907" s="44" t="str">
        <f>TRIM(MID(Raw_data[[#This Row],[Location]],LEN("Positive Recovery- ")+1,LEN(Raw_data[[#This Row],[Location]])))</f>
        <v>Montrose</v>
      </c>
      <c r="AC3907" s="45">
        <f t="shared" si="61"/>
        <v>45323</v>
      </c>
      <c r="AD3907" s="44" t="str">
        <f>VLOOKUP(Raw_data[[#This Row],[Locations]]&amp;Raw_data[[#This Row],[Looker2]],Category!A:E,5,0)</f>
        <v>Company Owned</v>
      </c>
      <c r="AE3907" s="44" t="str">
        <f>Raw_data[[#This Row],[Locations]]&amp;Raw_data[[#This Row],[Looker2]]</f>
        <v>MontrosePHP</v>
      </c>
    </row>
    <row r="3908" spans="1:31">
      <c r="A3908" s="15">
        <v>45329</v>
      </c>
      <c r="B3908" s="15">
        <v>45327</v>
      </c>
      <c r="C3908" t="s">
        <v>9</v>
      </c>
      <c r="D3908">
        <v>211294</v>
      </c>
      <c r="E3908" t="s">
        <v>110</v>
      </c>
      <c r="F3908" t="s">
        <v>386</v>
      </c>
      <c r="G3908" t="s">
        <v>387</v>
      </c>
      <c r="H3908" t="s">
        <v>157</v>
      </c>
      <c r="I3908" t="s">
        <v>232</v>
      </c>
      <c r="J3908" t="s">
        <v>88</v>
      </c>
      <c r="K3908" t="s">
        <v>76</v>
      </c>
      <c r="L3908" t="s">
        <v>129</v>
      </c>
      <c r="M3908">
        <v>1</v>
      </c>
      <c r="N3908" s="47">
        <v>400</v>
      </c>
      <c r="O3908" s="47">
        <v>0</v>
      </c>
      <c r="P3908" s="47">
        <v>0</v>
      </c>
      <c r="Q3908" s="47">
        <v>0</v>
      </c>
      <c r="R3908" s="47">
        <v>0</v>
      </c>
      <c r="S3908" s="47">
        <v>400</v>
      </c>
      <c r="T3908" s="47">
        <v>360</v>
      </c>
      <c r="U3908" s="47">
        <v>360</v>
      </c>
      <c r="V3908" t="s">
        <v>71</v>
      </c>
      <c r="W3908" t="s">
        <v>72</v>
      </c>
      <c r="X3908"/>
      <c r="Y3908" t="s">
        <v>240</v>
      </c>
      <c r="Z3908" s="43" t="str">
        <f>Raw_data[[#This Row],[Month]]&amp;Raw_data[[#This Row],[Locations]]&amp;Raw_data[[#This Row],[Looker2]]</f>
        <v>45323MontrosePHP</v>
      </c>
      <c r="AA3908" s="44" t="str">
        <f>IFERROR(VLOOKUP(Raw_data[[#This Row],[Description]],'LU Table'!$A$1:$B$50,2,0),"")</f>
        <v>PHP</v>
      </c>
      <c r="AB3908" s="44" t="str">
        <f>TRIM(MID(Raw_data[[#This Row],[Location]],LEN("Positive Recovery- ")+1,LEN(Raw_data[[#This Row],[Location]])))</f>
        <v>Montrose</v>
      </c>
      <c r="AC3908" s="45">
        <f t="shared" si="61"/>
        <v>45323</v>
      </c>
      <c r="AD3908" s="44" t="str">
        <f>VLOOKUP(Raw_data[[#This Row],[Locations]]&amp;Raw_data[[#This Row],[Looker2]],Category!A:E,5,0)</f>
        <v>Company Owned</v>
      </c>
      <c r="AE3908" s="44" t="str">
        <f>Raw_data[[#This Row],[Locations]]&amp;Raw_data[[#This Row],[Looker2]]</f>
        <v>MontrosePHP</v>
      </c>
    </row>
    <row r="3909" spans="1:31">
      <c r="A3909" s="15">
        <v>45329</v>
      </c>
      <c r="B3909" s="15">
        <v>45327</v>
      </c>
      <c r="C3909" t="s">
        <v>9</v>
      </c>
      <c r="D3909">
        <v>211295</v>
      </c>
      <c r="E3909" t="s">
        <v>1053</v>
      </c>
      <c r="F3909" t="s">
        <v>1054</v>
      </c>
      <c r="G3909" t="s">
        <v>339</v>
      </c>
      <c r="H3909" t="s">
        <v>159</v>
      </c>
      <c r="I3909" t="s">
        <v>232</v>
      </c>
      <c r="J3909" t="s">
        <v>88</v>
      </c>
      <c r="K3909" t="s">
        <v>76</v>
      </c>
      <c r="L3909" t="s">
        <v>128</v>
      </c>
      <c r="M3909">
        <v>1</v>
      </c>
      <c r="N3909" s="47">
        <v>250</v>
      </c>
      <c r="O3909" s="47">
        <v>0</v>
      </c>
      <c r="P3909" s="47">
        <v>0</v>
      </c>
      <c r="Q3909" s="47">
        <v>0</v>
      </c>
      <c r="R3909" s="47">
        <v>0</v>
      </c>
      <c r="S3909" s="47">
        <v>250</v>
      </c>
      <c r="T3909" s="47">
        <v>225</v>
      </c>
      <c r="U3909" s="47">
        <v>225</v>
      </c>
      <c r="V3909" t="s">
        <v>71</v>
      </c>
      <c r="W3909" t="s">
        <v>72</v>
      </c>
      <c r="X3909"/>
      <c r="Y3909" t="s">
        <v>240</v>
      </c>
      <c r="Z3909" s="43" t="str">
        <f>Raw_data[[#This Row],[Month]]&amp;Raw_data[[#This Row],[Locations]]&amp;Raw_data[[#This Row],[Looker2]]</f>
        <v>45323MontroseIOP</v>
      </c>
      <c r="AA3909" s="44" t="str">
        <f>IFERROR(VLOOKUP(Raw_data[[#This Row],[Description]],'LU Table'!$A$1:$B$50,2,0),"")</f>
        <v>IOP</v>
      </c>
      <c r="AB3909" s="44" t="str">
        <f>TRIM(MID(Raw_data[[#This Row],[Location]],LEN("Positive Recovery- ")+1,LEN(Raw_data[[#This Row],[Location]])))</f>
        <v>Montrose</v>
      </c>
      <c r="AC3909" s="45">
        <f t="shared" si="61"/>
        <v>45323</v>
      </c>
      <c r="AD3909" s="44" t="str">
        <f>VLOOKUP(Raw_data[[#This Row],[Locations]]&amp;Raw_data[[#This Row],[Looker2]],Category!A:E,5,0)</f>
        <v>Company Owned</v>
      </c>
      <c r="AE3909" s="44" t="str">
        <f>Raw_data[[#This Row],[Locations]]&amp;Raw_data[[#This Row],[Looker2]]</f>
        <v>MontroseIOP</v>
      </c>
    </row>
    <row r="3910" spans="1:31">
      <c r="A3910" s="15">
        <v>45329</v>
      </c>
      <c r="B3910" s="15">
        <v>45327</v>
      </c>
      <c r="C3910" t="s">
        <v>9</v>
      </c>
      <c r="D3910">
        <v>211296</v>
      </c>
      <c r="E3910" t="s">
        <v>639</v>
      </c>
      <c r="F3910" t="s">
        <v>302</v>
      </c>
      <c r="G3910" t="s">
        <v>640</v>
      </c>
      <c r="H3910" t="s">
        <v>160</v>
      </c>
      <c r="I3910" t="s">
        <v>232</v>
      </c>
      <c r="J3910" t="s">
        <v>132</v>
      </c>
      <c r="K3910" t="s">
        <v>76</v>
      </c>
      <c r="L3910" t="s">
        <v>128</v>
      </c>
      <c r="M3910">
        <v>1</v>
      </c>
      <c r="N3910" s="47">
        <v>165</v>
      </c>
      <c r="O3910" s="47">
        <v>0</v>
      </c>
      <c r="P3910" s="47">
        <v>0</v>
      </c>
      <c r="Q3910" s="47">
        <v>0</v>
      </c>
      <c r="R3910" s="47">
        <v>0</v>
      </c>
      <c r="S3910" s="47">
        <v>165</v>
      </c>
      <c r="T3910" s="47">
        <v>148.5</v>
      </c>
      <c r="U3910" s="47">
        <v>148.5</v>
      </c>
      <c r="V3910" t="s">
        <v>71</v>
      </c>
      <c r="W3910" t="s">
        <v>72</v>
      </c>
      <c r="X3910"/>
      <c r="Y3910" t="s">
        <v>240</v>
      </c>
      <c r="Z3910" s="43" t="str">
        <f>Raw_data[[#This Row],[Month]]&amp;Raw_data[[#This Row],[Locations]]&amp;Raw_data[[#This Row],[Looker2]]</f>
        <v>45323MontroseIOP</v>
      </c>
      <c r="AA3910" s="44" t="str">
        <f>IFERROR(VLOOKUP(Raw_data[[#This Row],[Description]],'LU Table'!$A$1:$B$50,2,0),"")</f>
        <v>IOP</v>
      </c>
      <c r="AB3910" s="44" t="str">
        <f>TRIM(MID(Raw_data[[#This Row],[Location]],LEN("Positive Recovery- ")+1,LEN(Raw_data[[#This Row],[Location]])))</f>
        <v>Montrose</v>
      </c>
      <c r="AC3910" s="45">
        <f t="shared" si="61"/>
        <v>45323</v>
      </c>
      <c r="AD3910" s="44" t="str">
        <f>VLOOKUP(Raw_data[[#This Row],[Locations]]&amp;Raw_data[[#This Row],[Looker2]],Category!A:E,5,0)</f>
        <v>Company Owned</v>
      </c>
      <c r="AE3910" s="44" t="str">
        <f>Raw_data[[#This Row],[Locations]]&amp;Raw_data[[#This Row],[Looker2]]</f>
        <v>MontroseIOP</v>
      </c>
    </row>
    <row r="3911" spans="1:31">
      <c r="A3911" s="15">
        <v>45329</v>
      </c>
      <c r="B3911" s="15">
        <v>45327</v>
      </c>
      <c r="C3911" t="s">
        <v>9</v>
      </c>
      <c r="D3911">
        <v>211297</v>
      </c>
      <c r="E3911" t="s">
        <v>1020</v>
      </c>
      <c r="F3911" t="s">
        <v>299</v>
      </c>
      <c r="G3911" t="s">
        <v>1021</v>
      </c>
      <c r="H3911" t="s">
        <v>158</v>
      </c>
      <c r="I3911" t="s">
        <v>232</v>
      </c>
      <c r="J3911" t="s">
        <v>88</v>
      </c>
      <c r="K3911" t="s">
        <v>76</v>
      </c>
      <c r="L3911" t="s">
        <v>128</v>
      </c>
      <c r="M3911">
        <v>1</v>
      </c>
      <c r="N3911" s="47">
        <v>250</v>
      </c>
      <c r="O3911" s="47">
        <v>0</v>
      </c>
      <c r="P3911" s="47">
        <v>0</v>
      </c>
      <c r="Q3911" s="47">
        <v>0</v>
      </c>
      <c r="R3911" s="47">
        <v>0</v>
      </c>
      <c r="S3911" s="47">
        <v>250</v>
      </c>
      <c r="T3911" s="47">
        <v>225</v>
      </c>
      <c r="U3911" s="47">
        <v>225</v>
      </c>
      <c r="V3911" t="s">
        <v>71</v>
      </c>
      <c r="W3911" t="s">
        <v>72</v>
      </c>
      <c r="X3911"/>
      <c r="Y3911" t="s">
        <v>240</v>
      </c>
      <c r="Z3911" s="43" t="str">
        <f>Raw_data[[#This Row],[Month]]&amp;Raw_data[[#This Row],[Locations]]&amp;Raw_data[[#This Row],[Looker2]]</f>
        <v>45323MontroseIOP</v>
      </c>
      <c r="AA3911" s="44" t="str">
        <f>IFERROR(VLOOKUP(Raw_data[[#This Row],[Description]],'LU Table'!$A$1:$B$50,2,0),"")</f>
        <v>IOP</v>
      </c>
      <c r="AB3911" s="44" t="str">
        <f>TRIM(MID(Raw_data[[#This Row],[Location]],LEN("Positive Recovery- ")+1,LEN(Raw_data[[#This Row],[Location]])))</f>
        <v>Montrose</v>
      </c>
      <c r="AC3911" s="45">
        <f t="shared" si="61"/>
        <v>45323</v>
      </c>
      <c r="AD3911" s="44" t="str">
        <f>VLOOKUP(Raw_data[[#This Row],[Locations]]&amp;Raw_data[[#This Row],[Looker2]],Category!A:E,5,0)</f>
        <v>Company Owned</v>
      </c>
      <c r="AE3911" s="44" t="str">
        <f>Raw_data[[#This Row],[Locations]]&amp;Raw_data[[#This Row],[Looker2]]</f>
        <v>MontroseIOP</v>
      </c>
    </row>
    <row r="3912" spans="1:31">
      <c r="A3912" s="15">
        <v>45329</v>
      </c>
      <c r="B3912" s="15">
        <v>45327</v>
      </c>
      <c r="C3912" t="s">
        <v>9</v>
      </c>
      <c r="D3912">
        <v>211298</v>
      </c>
      <c r="E3912" t="s">
        <v>803</v>
      </c>
      <c r="F3912" t="s">
        <v>804</v>
      </c>
      <c r="G3912" t="s">
        <v>805</v>
      </c>
      <c r="H3912" t="s">
        <v>159</v>
      </c>
      <c r="I3912" t="s">
        <v>232</v>
      </c>
      <c r="J3912" t="s">
        <v>17</v>
      </c>
      <c r="K3912" t="s">
        <v>76</v>
      </c>
      <c r="L3912" t="s">
        <v>128</v>
      </c>
      <c r="M3912">
        <v>1</v>
      </c>
      <c r="N3912" s="47">
        <v>225</v>
      </c>
      <c r="O3912" s="47">
        <v>0</v>
      </c>
      <c r="P3912" s="47">
        <v>0</v>
      </c>
      <c r="Q3912" s="47">
        <v>0</v>
      </c>
      <c r="R3912" s="47">
        <v>0</v>
      </c>
      <c r="S3912" s="47">
        <v>225</v>
      </c>
      <c r="T3912" s="47">
        <v>225</v>
      </c>
      <c r="U3912" s="47">
        <v>225</v>
      </c>
      <c r="V3912" t="s">
        <v>71</v>
      </c>
      <c r="W3912" t="s">
        <v>72</v>
      </c>
      <c r="X3912"/>
      <c r="Y3912" t="s">
        <v>240</v>
      </c>
      <c r="Z3912" s="43" t="str">
        <f>Raw_data[[#This Row],[Month]]&amp;Raw_data[[#This Row],[Locations]]&amp;Raw_data[[#This Row],[Looker2]]</f>
        <v>45323MontroseIOP</v>
      </c>
      <c r="AA3912" s="44" t="str">
        <f>IFERROR(VLOOKUP(Raw_data[[#This Row],[Description]],'LU Table'!$A$1:$B$50,2,0),"")</f>
        <v>IOP</v>
      </c>
      <c r="AB3912" s="44" t="str">
        <f>TRIM(MID(Raw_data[[#This Row],[Location]],LEN("Positive Recovery- ")+1,LEN(Raw_data[[#This Row],[Location]])))</f>
        <v>Montrose</v>
      </c>
      <c r="AC3912" s="45">
        <f t="shared" si="61"/>
        <v>45323</v>
      </c>
      <c r="AD3912" s="44" t="str">
        <f>VLOOKUP(Raw_data[[#This Row],[Locations]]&amp;Raw_data[[#This Row],[Looker2]],Category!A:E,5,0)</f>
        <v>Company Owned</v>
      </c>
      <c r="AE3912" s="44" t="str">
        <f>Raw_data[[#This Row],[Locations]]&amp;Raw_data[[#This Row],[Looker2]]</f>
        <v>MontroseIOP</v>
      </c>
    </row>
    <row r="3913" spans="1:31">
      <c r="A3913" s="15">
        <v>45329</v>
      </c>
      <c r="B3913" s="15">
        <v>45327</v>
      </c>
      <c r="C3913" t="s">
        <v>9</v>
      </c>
      <c r="D3913">
        <v>211299</v>
      </c>
      <c r="E3913" t="s">
        <v>787</v>
      </c>
      <c r="F3913" t="s">
        <v>648</v>
      </c>
      <c r="G3913" t="s">
        <v>788</v>
      </c>
      <c r="H3913" t="s">
        <v>158</v>
      </c>
      <c r="I3913" t="s">
        <v>232</v>
      </c>
      <c r="J3913" t="s">
        <v>103</v>
      </c>
      <c r="K3913" t="s">
        <v>76</v>
      </c>
      <c r="L3913" t="s">
        <v>128</v>
      </c>
      <c r="M3913">
        <v>1</v>
      </c>
      <c r="N3913" s="47">
        <v>250</v>
      </c>
      <c r="O3913" s="47">
        <v>0</v>
      </c>
      <c r="P3913" s="47">
        <v>0</v>
      </c>
      <c r="Q3913" s="47">
        <v>0</v>
      </c>
      <c r="R3913" s="47">
        <v>0</v>
      </c>
      <c r="S3913" s="47">
        <v>250</v>
      </c>
      <c r="T3913" s="47">
        <v>225</v>
      </c>
      <c r="U3913" s="47">
        <v>225</v>
      </c>
      <c r="V3913" t="s">
        <v>71</v>
      </c>
      <c r="W3913" t="s">
        <v>72</v>
      </c>
      <c r="X3913"/>
      <c r="Y3913" t="s">
        <v>240</v>
      </c>
      <c r="Z3913" s="43" t="str">
        <f>Raw_data[[#This Row],[Month]]&amp;Raw_data[[#This Row],[Locations]]&amp;Raw_data[[#This Row],[Looker2]]</f>
        <v>45323MontroseIOP</v>
      </c>
      <c r="AA3913" s="44" t="str">
        <f>IFERROR(VLOOKUP(Raw_data[[#This Row],[Description]],'LU Table'!$A$1:$B$50,2,0),"")</f>
        <v>IOP</v>
      </c>
      <c r="AB3913" s="44" t="str">
        <f>TRIM(MID(Raw_data[[#This Row],[Location]],LEN("Positive Recovery- ")+1,LEN(Raw_data[[#This Row],[Location]])))</f>
        <v>Montrose</v>
      </c>
      <c r="AC3913" s="45">
        <f t="shared" si="61"/>
        <v>45323</v>
      </c>
      <c r="AD3913" s="44" t="str">
        <f>VLOOKUP(Raw_data[[#This Row],[Locations]]&amp;Raw_data[[#This Row],[Looker2]],Category!A:E,5,0)</f>
        <v>Company Owned</v>
      </c>
      <c r="AE3913" s="44" t="str">
        <f>Raw_data[[#This Row],[Locations]]&amp;Raw_data[[#This Row],[Looker2]]</f>
        <v>MontroseIOP</v>
      </c>
    </row>
    <row r="3914" spans="1:31">
      <c r="A3914" s="15">
        <v>45329</v>
      </c>
      <c r="B3914" s="15">
        <v>45327</v>
      </c>
      <c r="C3914" t="s">
        <v>9</v>
      </c>
      <c r="D3914">
        <v>211300</v>
      </c>
      <c r="E3914" t="s">
        <v>141</v>
      </c>
      <c r="F3914" t="s">
        <v>478</v>
      </c>
      <c r="G3914" t="s">
        <v>325</v>
      </c>
      <c r="H3914" t="s">
        <v>158</v>
      </c>
      <c r="I3914" t="s">
        <v>232</v>
      </c>
      <c r="J3914" t="s">
        <v>89</v>
      </c>
      <c r="K3914" t="s">
        <v>76</v>
      </c>
      <c r="L3914" t="s">
        <v>128</v>
      </c>
      <c r="M3914">
        <v>1</v>
      </c>
      <c r="N3914" s="47">
        <v>200</v>
      </c>
      <c r="O3914" s="47">
        <v>0</v>
      </c>
      <c r="P3914" s="47">
        <v>0</v>
      </c>
      <c r="Q3914" s="47">
        <v>0</v>
      </c>
      <c r="R3914" s="47">
        <v>0</v>
      </c>
      <c r="S3914" s="47">
        <v>200</v>
      </c>
      <c r="T3914" s="47">
        <v>180</v>
      </c>
      <c r="U3914" s="47">
        <v>180</v>
      </c>
      <c r="V3914" t="s">
        <v>71</v>
      </c>
      <c r="W3914" t="s">
        <v>72</v>
      </c>
      <c r="X3914"/>
      <c r="Y3914" t="s">
        <v>240</v>
      </c>
      <c r="Z3914" s="43" t="str">
        <f>Raw_data[[#This Row],[Month]]&amp;Raw_data[[#This Row],[Locations]]&amp;Raw_data[[#This Row],[Looker2]]</f>
        <v>45323MontroseIOP</v>
      </c>
      <c r="AA3914" s="44" t="str">
        <f>IFERROR(VLOOKUP(Raw_data[[#This Row],[Description]],'LU Table'!$A$1:$B$50,2,0),"")</f>
        <v>IOP</v>
      </c>
      <c r="AB3914" s="44" t="str">
        <f>TRIM(MID(Raw_data[[#This Row],[Location]],LEN("Positive Recovery- ")+1,LEN(Raw_data[[#This Row],[Location]])))</f>
        <v>Montrose</v>
      </c>
      <c r="AC3914" s="45">
        <f t="shared" si="61"/>
        <v>45323</v>
      </c>
      <c r="AD3914" s="44" t="str">
        <f>VLOOKUP(Raw_data[[#This Row],[Locations]]&amp;Raw_data[[#This Row],[Looker2]],Category!A:E,5,0)</f>
        <v>Company Owned</v>
      </c>
      <c r="AE3914" s="44" t="str">
        <f>Raw_data[[#This Row],[Locations]]&amp;Raw_data[[#This Row],[Looker2]]</f>
        <v>MontroseIOP</v>
      </c>
    </row>
    <row r="3915" spans="1:31">
      <c r="A3915" s="15">
        <v>45329</v>
      </c>
      <c r="B3915" s="15">
        <v>45327</v>
      </c>
      <c r="C3915" t="s">
        <v>9</v>
      </c>
      <c r="D3915">
        <v>211301</v>
      </c>
      <c r="E3915" t="s">
        <v>1238</v>
      </c>
      <c r="F3915" t="s">
        <v>343</v>
      </c>
      <c r="G3915" t="s">
        <v>1239</v>
      </c>
      <c r="H3915" t="s">
        <v>158</v>
      </c>
      <c r="I3915" t="s">
        <v>232</v>
      </c>
      <c r="J3915" t="s">
        <v>103</v>
      </c>
      <c r="K3915" t="s">
        <v>76</v>
      </c>
      <c r="L3915" t="s">
        <v>128</v>
      </c>
      <c r="M3915">
        <v>1</v>
      </c>
      <c r="N3915" s="47">
        <v>250</v>
      </c>
      <c r="O3915" s="47">
        <v>0</v>
      </c>
      <c r="P3915" s="47">
        <v>0</v>
      </c>
      <c r="Q3915" s="47">
        <v>0</v>
      </c>
      <c r="R3915" s="47">
        <v>0</v>
      </c>
      <c r="S3915" s="47">
        <v>250</v>
      </c>
      <c r="T3915" s="47">
        <v>225</v>
      </c>
      <c r="U3915" s="47">
        <v>225</v>
      </c>
      <c r="V3915" t="s">
        <v>71</v>
      </c>
      <c r="W3915" t="s">
        <v>72</v>
      </c>
      <c r="X3915"/>
      <c r="Y3915" t="s">
        <v>240</v>
      </c>
      <c r="Z3915" s="43" t="str">
        <f>Raw_data[[#This Row],[Month]]&amp;Raw_data[[#This Row],[Locations]]&amp;Raw_data[[#This Row],[Looker2]]</f>
        <v>45323MontroseIOP</v>
      </c>
      <c r="AA3915" s="44" t="str">
        <f>IFERROR(VLOOKUP(Raw_data[[#This Row],[Description]],'LU Table'!$A$1:$B$50,2,0),"")</f>
        <v>IOP</v>
      </c>
      <c r="AB3915" s="44" t="str">
        <f>TRIM(MID(Raw_data[[#This Row],[Location]],LEN("Positive Recovery- ")+1,LEN(Raw_data[[#This Row],[Location]])))</f>
        <v>Montrose</v>
      </c>
      <c r="AC3915" s="45">
        <f t="shared" si="61"/>
        <v>45323</v>
      </c>
      <c r="AD3915" s="44" t="str">
        <f>VLOOKUP(Raw_data[[#This Row],[Locations]]&amp;Raw_data[[#This Row],[Looker2]],Category!A:E,5,0)</f>
        <v>Company Owned</v>
      </c>
      <c r="AE3915" s="44" t="str">
        <f>Raw_data[[#This Row],[Locations]]&amp;Raw_data[[#This Row],[Looker2]]</f>
        <v>MontroseIOP</v>
      </c>
    </row>
    <row r="3916" spans="1:31">
      <c r="A3916" s="15">
        <v>45329</v>
      </c>
      <c r="B3916" s="15">
        <v>45327</v>
      </c>
      <c r="C3916" t="s">
        <v>9</v>
      </c>
      <c r="D3916">
        <v>211302</v>
      </c>
      <c r="E3916" t="s">
        <v>710</v>
      </c>
      <c r="F3916" t="s">
        <v>363</v>
      </c>
      <c r="G3916" t="s">
        <v>344</v>
      </c>
      <c r="H3916" t="s">
        <v>160</v>
      </c>
      <c r="I3916" t="s">
        <v>232</v>
      </c>
      <c r="J3916" t="s">
        <v>711</v>
      </c>
      <c r="K3916" t="s">
        <v>76</v>
      </c>
      <c r="L3916" t="s">
        <v>128</v>
      </c>
      <c r="M3916">
        <v>1</v>
      </c>
      <c r="N3916" s="47">
        <v>165</v>
      </c>
      <c r="O3916" s="47">
        <v>0</v>
      </c>
      <c r="P3916" s="47">
        <v>0</v>
      </c>
      <c r="Q3916" s="47">
        <v>0</v>
      </c>
      <c r="R3916" s="47">
        <v>0</v>
      </c>
      <c r="S3916" s="47">
        <v>165</v>
      </c>
      <c r="T3916" s="47">
        <v>148.5</v>
      </c>
      <c r="U3916" s="47">
        <v>148.5</v>
      </c>
      <c r="V3916" t="s">
        <v>71</v>
      </c>
      <c r="W3916" t="s">
        <v>72</v>
      </c>
      <c r="X3916"/>
      <c r="Y3916" t="s">
        <v>240</v>
      </c>
      <c r="Z3916" s="43" t="str">
        <f>Raw_data[[#This Row],[Month]]&amp;Raw_data[[#This Row],[Locations]]&amp;Raw_data[[#This Row],[Looker2]]</f>
        <v>45323MontroseIOP</v>
      </c>
      <c r="AA3916" s="44" t="str">
        <f>IFERROR(VLOOKUP(Raw_data[[#This Row],[Description]],'LU Table'!$A$1:$B$50,2,0),"")</f>
        <v>IOP</v>
      </c>
      <c r="AB3916" s="44" t="str">
        <f>TRIM(MID(Raw_data[[#This Row],[Location]],LEN("Positive Recovery- ")+1,LEN(Raw_data[[#This Row],[Location]])))</f>
        <v>Montrose</v>
      </c>
      <c r="AC3916" s="45">
        <f t="shared" si="61"/>
        <v>45323</v>
      </c>
      <c r="AD3916" s="44" t="str">
        <f>VLOOKUP(Raw_data[[#This Row],[Locations]]&amp;Raw_data[[#This Row],[Looker2]],Category!A:E,5,0)</f>
        <v>Company Owned</v>
      </c>
      <c r="AE3916" s="44" t="str">
        <f>Raw_data[[#This Row],[Locations]]&amp;Raw_data[[#This Row],[Looker2]]</f>
        <v>MontroseIOP</v>
      </c>
    </row>
    <row r="3917" spans="1:31">
      <c r="A3917" s="15">
        <v>45329</v>
      </c>
      <c r="B3917" s="15">
        <v>45327</v>
      </c>
      <c r="C3917" t="s">
        <v>9</v>
      </c>
      <c r="D3917">
        <v>211303</v>
      </c>
      <c r="E3917" t="s">
        <v>1254</v>
      </c>
      <c r="F3917" t="s">
        <v>1255</v>
      </c>
      <c r="G3917" t="s">
        <v>1256</v>
      </c>
      <c r="H3917" t="s">
        <v>160</v>
      </c>
      <c r="I3917" t="s">
        <v>232</v>
      </c>
      <c r="J3917" t="s">
        <v>94</v>
      </c>
      <c r="K3917" t="s">
        <v>234</v>
      </c>
      <c r="L3917" t="s">
        <v>128</v>
      </c>
      <c r="M3917">
        <v>1</v>
      </c>
      <c r="N3917" s="47">
        <v>215</v>
      </c>
      <c r="O3917" s="47">
        <v>0</v>
      </c>
      <c r="P3917" s="47">
        <v>0</v>
      </c>
      <c r="Q3917" s="47">
        <v>0</v>
      </c>
      <c r="R3917" s="47">
        <v>0</v>
      </c>
      <c r="S3917" s="47">
        <v>215</v>
      </c>
      <c r="T3917" s="47">
        <v>193.5</v>
      </c>
      <c r="U3917" s="47">
        <v>193.5</v>
      </c>
      <c r="V3917" t="s">
        <v>71</v>
      </c>
      <c r="W3917" t="s">
        <v>72</v>
      </c>
      <c r="X3917"/>
      <c r="Y3917" t="s">
        <v>240</v>
      </c>
      <c r="Z3917" s="43" t="str">
        <f>Raw_data[[#This Row],[Month]]&amp;Raw_data[[#This Row],[Locations]]&amp;Raw_data[[#This Row],[Looker2]]</f>
        <v>45323Clear LakeIOP</v>
      </c>
      <c r="AA3917" s="44" t="str">
        <f>IFERROR(VLOOKUP(Raw_data[[#This Row],[Description]],'LU Table'!$A$1:$B$50,2,0),"")</f>
        <v>IOP</v>
      </c>
      <c r="AB3917" s="44" t="str">
        <f>TRIM(MID(Raw_data[[#This Row],[Location]],LEN("Positive Recovery- ")+1,LEN(Raw_data[[#This Row],[Location]])))</f>
        <v>Clear Lake</v>
      </c>
      <c r="AC3917" s="45">
        <f t="shared" si="61"/>
        <v>45323</v>
      </c>
      <c r="AD3917" s="44" t="str">
        <f>VLOOKUP(Raw_data[[#This Row],[Locations]]&amp;Raw_data[[#This Row],[Looker2]],Category!A:E,5,0)</f>
        <v>Affiliate</v>
      </c>
      <c r="AE3917" s="44" t="str">
        <f>Raw_data[[#This Row],[Locations]]&amp;Raw_data[[#This Row],[Looker2]]</f>
        <v>Clear LakeIOP</v>
      </c>
    </row>
    <row r="3918" spans="1:31">
      <c r="A3918" s="15">
        <v>45329</v>
      </c>
      <c r="B3918" s="15">
        <v>45327</v>
      </c>
      <c r="C3918" t="s">
        <v>9</v>
      </c>
      <c r="D3918">
        <v>211304</v>
      </c>
      <c r="E3918" t="s">
        <v>1137</v>
      </c>
      <c r="F3918" t="s">
        <v>476</v>
      </c>
      <c r="G3918" t="s">
        <v>1138</v>
      </c>
      <c r="H3918" t="s">
        <v>159</v>
      </c>
      <c r="I3918" t="s">
        <v>232</v>
      </c>
      <c r="J3918" t="s">
        <v>1103</v>
      </c>
      <c r="K3918" t="s">
        <v>234</v>
      </c>
      <c r="L3918" t="s">
        <v>128</v>
      </c>
      <c r="M3918">
        <v>1</v>
      </c>
      <c r="N3918" s="47">
        <v>185</v>
      </c>
      <c r="O3918" s="47">
        <v>0</v>
      </c>
      <c r="P3918" s="47">
        <v>0</v>
      </c>
      <c r="Q3918" s="47">
        <v>0</v>
      </c>
      <c r="R3918" s="47">
        <v>0</v>
      </c>
      <c r="S3918" s="47">
        <v>185</v>
      </c>
      <c r="T3918" s="47">
        <v>166.5</v>
      </c>
      <c r="U3918" s="47">
        <v>166.5</v>
      </c>
      <c r="V3918" t="s">
        <v>71</v>
      </c>
      <c r="W3918" t="s">
        <v>72</v>
      </c>
      <c r="X3918"/>
      <c r="Y3918" t="s">
        <v>240</v>
      </c>
      <c r="Z3918" s="43" t="str">
        <f>Raw_data[[#This Row],[Month]]&amp;Raw_data[[#This Row],[Locations]]&amp;Raw_data[[#This Row],[Looker2]]</f>
        <v>45323Clear LakeIOP</v>
      </c>
      <c r="AA3918" s="44" t="str">
        <f>IFERROR(VLOOKUP(Raw_data[[#This Row],[Description]],'LU Table'!$A$1:$B$50,2,0),"")</f>
        <v>IOP</v>
      </c>
      <c r="AB3918" s="44" t="str">
        <f>TRIM(MID(Raw_data[[#This Row],[Location]],LEN("Positive Recovery- ")+1,LEN(Raw_data[[#This Row],[Location]])))</f>
        <v>Clear Lake</v>
      </c>
      <c r="AC3918" s="45">
        <f t="shared" si="61"/>
        <v>45323</v>
      </c>
      <c r="AD3918" s="44" t="str">
        <f>VLOOKUP(Raw_data[[#This Row],[Locations]]&amp;Raw_data[[#This Row],[Looker2]],Category!A:E,5,0)</f>
        <v>Affiliate</v>
      </c>
      <c r="AE3918" s="44" t="str">
        <f>Raw_data[[#This Row],[Locations]]&amp;Raw_data[[#This Row],[Looker2]]</f>
        <v>Clear LakeIOP</v>
      </c>
    </row>
    <row r="3919" spans="1:31">
      <c r="A3919" s="15">
        <v>45329</v>
      </c>
      <c r="B3919" s="15">
        <v>45327</v>
      </c>
      <c r="C3919" t="s">
        <v>9</v>
      </c>
      <c r="D3919">
        <v>211305</v>
      </c>
      <c r="E3919" t="s">
        <v>1147</v>
      </c>
      <c r="F3919" t="s">
        <v>255</v>
      </c>
      <c r="G3919" t="s">
        <v>530</v>
      </c>
      <c r="H3919" t="s">
        <v>158</v>
      </c>
      <c r="I3919" t="s">
        <v>232</v>
      </c>
      <c r="J3919" t="s">
        <v>88</v>
      </c>
      <c r="K3919" t="s">
        <v>234</v>
      </c>
      <c r="L3919" t="s">
        <v>128</v>
      </c>
      <c r="M3919">
        <v>1</v>
      </c>
      <c r="N3919" s="47">
        <v>250</v>
      </c>
      <c r="O3919" s="47">
        <v>0</v>
      </c>
      <c r="P3919" s="47">
        <v>0</v>
      </c>
      <c r="Q3919" s="47">
        <v>0</v>
      </c>
      <c r="R3919" s="47">
        <v>0</v>
      </c>
      <c r="S3919" s="47">
        <v>250</v>
      </c>
      <c r="T3919" s="47">
        <v>225</v>
      </c>
      <c r="U3919" s="47">
        <v>225</v>
      </c>
      <c r="V3919" t="s">
        <v>71</v>
      </c>
      <c r="W3919" t="s">
        <v>72</v>
      </c>
      <c r="X3919"/>
      <c r="Y3919" t="s">
        <v>240</v>
      </c>
      <c r="Z3919" s="43" t="str">
        <f>Raw_data[[#This Row],[Month]]&amp;Raw_data[[#This Row],[Locations]]&amp;Raw_data[[#This Row],[Looker2]]</f>
        <v>45323Clear LakeIOP</v>
      </c>
      <c r="AA3919" s="44" t="str">
        <f>IFERROR(VLOOKUP(Raw_data[[#This Row],[Description]],'LU Table'!$A$1:$B$50,2,0),"")</f>
        <v>IOP</v>
      </c>
      <c r="AB3919" s="44" t="str">
        <f>TRIM(MID(Raw_data[[#This Row],[Location]],LEN("Positive Recovery- ")+1,LEN(Raw_data[[#This Row],[Location]])))</f>
        <v>Clear Lake</v>
      </c>
      <c r="AC3919" s="45">
        <f t="shared" si="61"/>
        <v>45323</v>
      </c>
      <c r="AD3919" s="44" t="str">
        <f>VLOOKUP(Raw_data[[#This Row],[Locations]]&amp;Raw_data[[#This Row],[Looker2]],Category!A:E,5,0)</f>
        <v>Affiliate</v>
      </c>
      <c r="AE3919" s="44" t="str">
        <f>Raw_data[[#This Row],[Locations]]&amp;Raw_data[[#This Row],[Looker2]]</f>
        <v>Clear LakeIOP</v>
      </c>
    </row>
    <row r="3920" spans="1:31">
      <c r="A3920" s="15">
        <v>45329</v>
      </c>
      <c r="B3920" s="15">
        <v>45327</v>
      </c>
      <c r="C3920" t="s">
        <v>9</v>
      </c>
      <c r="D3920">
        <v>211306</v>
      </c>
      <c r="E3920" t="s">
        <v>982</v>
      </c>
      <c r="F3920" t="s">
        <v>983</v>
      </c>
      <c r="G3920" t="s">
        <v>984</v>
      </c>
      <c r="H3920" t="s">
        <v>160</v>
      </c>
      <c r="I3920" t="s">
        <v>232</v>
      </c>
      <c r="J3920" t="s">
        <v>90</v>
      </c>
      <c r="K3920" t="s">
        <v>234</v>
      </c>
      <c r="L3920" t="s">
        <v>128</v>
      </c>
      <c r="M3920">
        <v>1</v>
      </c>
      <c r="N3920" s="47">
        <v>220</v>
      </c>
      <c r="O3920" s="47">
        <v>0</v>
      </c>
      <c r="P3920" s="47">
        <v>0</v>
      </c>
      <c r="Q3920" s="47">
        <v>0</v>
      </c>
      <c r="R3920" s="47">
        <v>0</v>
      </c>
      <c r="S3920" s="47">
        <v>220</v>
      </c>
      <c r="T3920" s="47">
        <v>198</v>
      </c>
      <c r="U3920" s="47">
        <v>198</v>
      </c>
      <c r="V3920" t="s">
        <v>71</v>
      </c>
      <c r="W3920" t="s">
        <v>72</v>
      </c>
      <c r="X3920"/>
      <c r="Y3920" t="s">
        <v>240</v>
      </c>
      <c r="Z3920" s="43" t="str">
        <f>Raw_data[[#This Row],[Month]]&amp;Raw_data[[#This Row],[Locations]]&amp;Raw_data[[#This Row],[Looker2]]</f>
        <v>45323Clear LakeIOP</v>
      </c>
      <c r="AA3920" s="44" t="str">
        <f>IFERROR(VLOOKUP(Raw_data[[#This Row],[Description]],'LU Table'!$A$1:$B$50,2,0),"")</f>
        <v>IOP</v>
      </c>
      <c r="AB3920" s="44" t="str">
        <f>TRIM(MID(Raw_data[[#This Row],[Location]],LEN("Positive Recovery- ")+1,LEN(Raw_data[[#This Row],[Location]])))</f>
        <v>Clear Lake</v>
      </c>
      <c r="AC3920" s="45">
        <f t="shared" si="61"/>
        <v>45323</v>
      </c>
      <c r="AD3920" s="44" t="str">
        <f>VLOOKUP(Raw_data[[#This Row],[Locations]]&amp;Raw_data[[#This Row],[Looker2]],Category!A:E,5,0)</f>
        <v>Affiliate</v>
      </c>
      <c r="AE3920" s="44" t="str">
        <f>Raw_data[[#This Row],[Locations]]&amp;Raw_data[[#This Row],[Looker2]]</f>
        <v>Clear LakeIOP</v>
      </c>
    </row>
    <row r="3921" spans="1:31">
      <c r="A3921" s="15">
        <v>45329</v>
      </c>
      <c r="B3921" s="15">
        <v>45327</v>
      </c>
      <c r="C3921" t="s">
        <v>9</v>
      </c>
      <c r="D3921">
        <v>211307</v>
      </c>
      <c r="E3921" t="s">
        <v>1199</v>
      </c>
      <c r="F3921" t="s">
        <v>469</v>
      </c>
      <c r="G3921" t="s">
        <v>591</v>
      </c>
      <c r="H3921" t="s">
        <v>162</v>
      </c>
      <c r="I3921" t="s">
        <v>232</v>
      </c>
      <c r="J3921" t="s">
        <v>17</v>
      </c>
      <c r="K3921" t="s">
        <v>234</v>
      </c>
      <c r="L3921" t="s">
        <v>137</v>
      </c>
      <c r="M3921">
        <v>1</v>
      </c>
      <c r="N3921" s="47">
        <v>100</v>
      </c>
      <c r="O3921" s="47">
        <v>0</v>
      </c>
      <c r="P3921" s="47">
        <v>0</v>
      </c>
      <c r="Q3921" s="47">
        <v>0</v>
      </c>
      <c r="R3921" s="47">
        <v>0</v>
      </c>
      <c r="S3921" s="47">
        <v>100</v>
      </c>
      <c r="T3921" s="47">
        <v>100</v>
      </c>
      <c r="U3921" s="47">
        <v>100</v>
      </c>
      <c r="V3921" t="s">
        <v>71</v>
      </c>
      <c r="W3921" t="s">
        <v>72</v>
      </c>
      <c r="X3921"/>
      <c r="Y3921" t="s">
        <v>240</v>
      </c>
      <c r="Z3921" s="43" t="str">
        <f>Raw_data[[#This Row],[Month]]&amp;Raw_data[[#This Row],[Locations]]&amp;Raw_data[[#This Row],[Looker2]]</f>
        <v>45323Clear LakeSOP</v>
      </c>
      <c r="AA3921" s="44" t="str">
        <f>IFERROR(VLOOKUP(Raw_data[[#This Row],[Description]],'LU Table'!$A$1:$B$50,2,0),"")</f>
        <v>SOP</v>
      </c>
      <c r="AB3921" s="44" t="str">
        <f>TRIM(MID(Raw_data[[#This Row],[Location]],LEN("Positive Recovery- ")+1,LEN(Raw_data[[#This Row],[Location]])))</f>
        <v>Clear Lake</v>
      </c>
      <c r="AC3921" s="45">
        <f t="shared" si="61"/>
        <v>45323</v>
      </c>
      <c r="AD3921" s="44" t="str">
        <f>VLOOKUP(Raw_data[[#This Row],[Locations]]&amp;Raw_data[[#This Row],[Looker2]],Category!A:E,5,0)</f>
        <v>Affiliate</v>
      </c>
      <c r="AE3921" s="44" t="str">
        <f>Raw_data[[#This Row],[Locations]]&amp;Raw_data[[#This Row],[Looker2]]</f>
        <v>Clear LakeSOP</v>
      </c>
    </row>
    <row r="3922" spans="1:31">
      <c r="A3922" s="15">
        <v>45329</v>
      </c>
      <c r="B3922" s="15">
        <v>45327</v>
      </c>
      <c r="C3922" t="s">
        <v>9</v>
      </c>
      <c r="D3922">
        <v>211308</v>
      </c>
      <c r="E3922" t="s">
        <v>767</v>
      </c>
      <c r="F3922" t="s">
        <v>768</v>
      </c>
      <c r="G3922" t="s">
        <v>353</v>
      </c>
      <c r="H3922" t="s">
        <v>158</v>
      </c>
      <c r="I3922"/>
      <c r="J3922" t="s">
        <v>89</v>
      </c>
      <c r="K3922" t="s">
        <v>234</v>
      </c>
      <c r="L3922" t="s">
        <v>128</v>
      </c>
      <c r="M3922">
        <v>1</v>
      </c>
      <c r="N3922" s="47">
        <v>200</v>
      </c>
      <c r="O3922" s="47">
        <v>0</v>
      </c>
      <c r="P3922" s="47">
        <v>0</v>
      </c>
      <c r="Q3922" s="47">
        <v>0</v>
      </c>
      <c r="R3922" s="47">
        <v>0</v>
      </c>
      <c r="S3922" s="47">
        <v>200</v>
      </c>
      <c r="T3922" s="47">
        <v>180</v>
      </c>
      <c r="U3922" s="47">
        <v>180</v>
      </c>
      <c r="V3922" t="s">
        <v>71</v>
      </c>
      <c r="W3922" t="s">
        <v>72</v>
      </c>
      <c r="X3922"/>
      <c r="Y3922" t="s">
        <v>240</v>
      </c>
      <c r="Z3922" s="43" t="str">
        <f>Raw_data[[#This Row],[Month]]&amp;Raw_data[[#This Row],[Locations]]&amp;Raw_data[[#This Row],[Looker2]]</f>
        <v>45323Clear LakeIOP</v>
      </c>
      <c r="AA3922" s="44" t="str">
        <f>IFERROR(VLOOKUP(Raw_data[[#This Row],[Description]],'LU Table'!$A$1:$B$50,2,0),"")</f>
        <v>IOP</v>
      </c>
      <c r="AB3922" s="44" t="str">
        <f>TRIM(MID(Raw_data[[#This Row],[Location]],LEN("Positive Recovery- ")+1,LEN(Raw_data[[#This Row],[Location]])))</f>
        <v>Clear Lake</v>
      </c>
      <c r="AC3922" s="45">
        <f t="shared" si="61"/>
        <v>45323</v>
      </c>
      <c r="AD3922" s="44" t="str">
        <f>VLOOKUP(Raw_data[[#This Row],[Locations]]&amp;Raw_data[[#This Row],[Looker2]],Category!A:E,5,0)</f>
        <v>Affiliate</v>
      </c>
      <c r="AE3922" s="44" t="str">
        <f>Raw_data[[#This Row],[Locations]]&amp;Raw_data[[#This Row],[Looker2]]</f>
        <v>Clear LakeIOP</v>
      </c>
    </row>
    <row r="3923" spans="1:31">
      <c r="A3923" s="15">
        <v>45329</v>
      </c>
      <c r="B3923" s="15">
        <v>45327</v>
      </c>
      <c r="C3923" t="s">
        <v>9</v>
      </c>
      <c r="D3923">
        <v>211309</v>
      </c>
      <c r="E3923" t="s">
        <v>1083</v>
      </c>
      <c r="F3923" t="s">
        <v>275</v>
      </c>
      <c r="G3923" t="s">
        <v>1084</v>
      </c>
      <c r="H3923" t="s">
        <v>158</v>
      </c>
      <c r="I3923" t="s">
        <v>232</v>
      </c>
      <c r="J3923" t="s">
        <v>103</v>
      </c>
      <c r="K3923" t="s">
        <v>62</v>
      </c>
      <c r="L3923" t="s">
        <v>128</v>
      </c>
      <c r="M3923">
        <v>1</v>
      </c>
      <c r="N3923" s="47">
        <v>250</v>
      </c>
      <c r="O3923" s="47">
        <v>0</v>
      </c>
      <c r="P3923" s="47">
        <v>0</v>
      </c>
      <c r="Q3923" s="47">
        <v>0</v>
      </c>
      <c r="R3923" s="47">
        <v>0</v>
      </c>
      <c r="S3923" s="47">
        <v>250</v>
      </c>
      <c r="T3923" s="47">
        <v>225</v>
      </c>
      <c r="U3923" s="47">
        <v>225</v>
      </c>
      <c r="V3923" t="s">
        <v>71</v>
      </c>
      <c r="W3923" t="s">
        <v>72</v>
      </c>
      <c r="X3923"/>
      <c r="Y3923" t="s">
        <v>240</v>
      </c>
      <c r="Z3923" s="43" t="str">
        <f>Raw_data[[#This Row],[Month]]&amp;Raw_data[[#This Row],[Locations]]&amp;Raw_data[[#This Row],[Looker2]]</f>
        <v>45323SugarlandIOP</v>
      </c>
      <c r="AA3923" s="44" t="str">
        <f>IFERROR(VLOOKUP(Raw_data[[#This Row],[Description]],'LU Table'!$A$1:$B$50,2,0),"")</f>
        <v>IOP</v>
      </c>
      <c r="AB3923" s="44" t="str">
        <f>TRIM(MID(Raw_data[[#This Row],[Location]],LEN("Positive Recovery- ")+1,LEN(Raw_data[[#This Row],[Location]])))</f>
        <v>Sugarland</v>
      </c>
      <c r="AC3923" s="45">
        <f t="shared" si="61"/>
        <v>45323</v>
      </c>
      <c r="AD3923" s="44" t="str">
        <f>VLOOKUP(Raw_data[[#This Row],[Locations]]&amp;Raw_data[[#This Row],[Looker2]],Category!A:E,5,0)</f>
        <v>Affiliate</v>
      </c>
      <c r="AE3923" s="44" t="str">
        <f>Raw_data[[#This Row],[Locations]]&amp;Raw_data[[#This Row],[Looker2]]</f>
        <v>SugarlandIOP</v>
      </c>
    </row>
    <row r="3924" spans="1:31">
      <c r="A3924" s="15">
        <v>45329</v>
      </c>
      <c r="B3924" s="15">
        <v>45327</v>
      </c>
      <c r="C3924" t="s">
        <v>9</v>
      </c>
      <c r="D3924">
        <v>211310</v>
      </c>
      <c r="E3924" t="s">
        <v>1258</v>
      </c>
      <c r="F3924" t="s">
        <v>1259</v>
      </c>
      <c r="G3924" t="s">
        <v>317</v>
      </c>
      <c r="H3924" t="s">
        <v>159</v>
      </c>
      <c r="I3924" t="s">
        <v>232</v>
      </c>
      <c r="J3924" t="s">
        <v>92</v>
      </c>
      <c r="K3924" t="s">
        <v>62</v>
      </c>
      <c r="L3924" t="s">
        <v>128</v>
      </c>
      <c r="M3924">
        <v>1</v>
      </c>
      <c r="N3924" s="47">
        <v>190</v>
      </c>
      <c r="O3924" s="47">
        <v>0</v>
      </c>
      <c r="P3924" s="47">
        <v>0</v>
      </c>
      <c r="Q3924" s="47">
        <v>0</v>
      </c>
      <c r="R3924" s="47">
        <v>0</v>
      </c>
      <c r="S3924" s="47">
        <v>190</v>
      </c>
      <c r="T3924" s="47">
        <v>171</v>
      </c>
      <c r="U3924" s="47">
        <v>171</v>
      </c>
      <c r="V3924" t="s">
        <v>71</v>
      </c>
      <c r="W3924" t="s">
        <v>72</v>
      </c>
      <c r="X3924"/>
      <c r="Y3924" t="s">
        <v>240</v>
      </c>
      <c r="Z3924" s="43" t="str">
        <f>Raw_data[[#This Row],[Month]]&amp;Raw_data[[#This Row],[Locations]]&amp;Raw_data[[#This Row],[Looker2]]</f>
        <v>45323SugarlandIOP</v>
      </c>
      <c r="AA3924" s="44" t="str">
        <f>IFERROR(VLOOKUP(Raw_data[[#This Row],[Description]],'LU Table'!$A$1:$B$50,2,0),"")</f>
        <v>IOP</v>
      </c>
      <c r="AB3924" s="44" t="str">
        <f>TRIM(MID(Raw_data[[#This Row],[Location]],LEN("Positive Recovery- ")+1,LEN(Raw_data[[#This Row],[Location]])))</f>
        <v>Sugarland</v>
      </c>
      <c r="AC3924" s="45">
        <f t="shared" si="61"/>
        <v>45323</v>
      </c>
      <c r="AD3924" s="44" t="str">
        <f>VLOOKUP(Raw_data[[#This Row],[Locations]]&amp;Raw_data[[#This Row],[Looker2]],Category!A:E,5,0)</f>
        <v>Affiliate</v>
      </c>
      <c r="AE3924" s="44" t="str">
        <f>Raw_data[[#This Row],[Locations]]&amp;Raw_data[[#This Row],[Looker2]]</f>
        <v>SugarlandIOP</v>
      </c>
    </row>
    <row r="3925" spans="1:31">
      <c r="A3925" s="15">
        <v>45329</v>
      </c>
      <c r="B3925" s="15">
        <v>45327</v>
      </c>
      <c r="C3925" t="s">
        <v>9</v>
      </c>
      <c r="D3925">
        <v>211311</v>
      </c>
      <c r="E3925" t="s">
        <v>857</v>
      </c>
      <c r="F3925" t="s">
        <v>279</v>
      </c>
      <c r="G3925" t="s">
        <v>858</v>
      </c>
      <c r="H3925" t="s">
        <v>158</v>
      </c>
      <c r="I3925" t="s">
        <v>232</v>
      </c>
      <c r="J3925" t="s">
        <v>103</v>
      </c>
      <c r="K3925" t="s">
        <v>62</v>
      </c>
      <c r="L3925" t="s">
        <v>128</v>
      </c>
      <c r="M3925">
        <v>1</v>
      </c>
      <c r="N3925" s="47">
        <v>250</v>
      </c>
      <c r="O3925" s="47">
        <v>0</v>
      </c>
      <c r="P3925" s="47">
        <v>0</v>
      </c>
      <c r="Q3925" s="47">
        <v>0</v>
      </c>
      <c r="R3925" s="47">
        <v>0</v>
      </c>
      <c r="S3925" s="47">
        <v>250</v>
      </c>
      <c r="T3925" s="47">
        <v>225</v>
      </c>
      <c r="U3925" s="47">
        <v>225</v>
      </c>
      <c r="V3925" t="s">
        <v>71</v>
      </c>
      <c r="W3925" t="s">
        <v>72</v>
      </c>
      <c r="X3925"/>
      <c r="Y3925" t="s">
        <v>240</v>
      </c>
      <c r="Z3925" s="43" t="str">
        <f>Raw_data[[#This Row],[Month]]&amp;Raw_data[[#This Row],[Locations]]&amp;Raw_data[[#This Row],[Looker2]]</f>
        <v>45323SugarlandIOP</v>
      </c>
      <c r="AA3925" s="44" t="str">
        <f>IFERROR(VLOOKUP(Raw_data[[#This Row],[Description]],'LU Table'!$A$1:$B$50,2,0),"")</f>
        <v>IOP</v>
      </c>
      <c r="AB3925" s="44" t="str">
        <f>TRIM(MID(Raw_data[[#This Row],[Location]],LEN("Positive Recovery- ")+1,LEN(Raw_data[[#This Row],[Location]])))</f>
        <v>Sugarland</v>
      </c>
      <c r="AC3925" s="45">
        <f t="shared" si="61"/>
        <v>45323</v>
      </c>
      <c r="AD3925" s="44" t="str">
        <f>VLOOKUP(Raw_data[[#This Row],[Locations]]&amp;Raw_data[[#This Row],[Looker2]],Category!A:E,5,0)</f>
        <v>Affiliate</v>
      </c>
      <c r="AE3925" s="44" t="str">
        <f>Raw_data[[#This Row],[Locations]]&amp;Raw_data[[#This Row],[Looker2]]</f>
        <v>SugarlandIOP</v>
      </c>
    </row>
    <row r="3926" spans="1:31">
      <c r="A3926" s="15">
        <v>45329</v>
      </c>
      <c r="B3926" s="15">
        <v>45327</v>
      </c>
      <c r="C3926" t="s">
        <v>9</v>
      </c>
      <c r="D3926">
        <v>211312</v>
      </c>
      <c r="E3926" t="s">
        <v>842</v>
      </c>
      <c r="F3926" t="s">
        <v>676</v>
      </c>
      <c r="G3926" t="s">
        <v>308</v>
      </c>
      <c r="H3926" t="s">
        <v>158</v>
      </c>
      <c r="I3926" t="s">
        <v>232</v>
      </c>
      <c r="J3926" t="s">
        <v>749</v>
      </c>
      <c r="K3926" t="s">
        <v>62</v>
      </c>
      <c r="L3926" t="s">
        <v>128</v>
      </c>
      <c r="M3926">
        <v>1</v>
      </c>
      <c r="N3926" s="47">
        <v>158</v>
      </c>
      <c r="O3926" s="47">
        <v>0</v>
      </c>
      <c r="P3926" s="47">
        <v>0</v>
      </c>
      <c r="Q3926" s="47">
        <v>0</v>
      </c>
      <c r="R3926" s="47">
        <v>0</v>
      </c>
      <c r="S3926" s="47">
        <v>158</v>
      </c>
      <c r="T3926" s="47">
        <v>142.19999999999999</v>
      </c>
      <c r="U3926" s="47">
        <v>142.19999999999999</v>
      </c>
      <c r="V3926" t="s">
        <v>71</v>
      </c>
      <c r="W3926" t="s">
        <v>72</v>
      </c>
      <c r="X3926"/>
      <c r="Y3926" t="s">
        <v>240</v>
      </c>
      <c r="Z3926" s="43" t="str">
        <f>Raw_data[[#This Row],[Month]]&amp;Raw_data[[#This Row],[Locations]]&amp;Raw_data[[#This Row],[Looker2]]</f>
        <v>45323SugarlandIOP</v>
      </c>
      <c r="AA3926" s="44" t="str">
        <f>IFERROR(VLOOKUP(Raw_data[[#This Row],[Description]],'LU Table'!$A$1:$B$50,2,0),"")</f>
        <v>IOP</v>
      </c>
      <c r="AB3926" s="44" t="str">
        <f>TRIM(MID(Raw_data[[#This Row],[Location]],LEN("Positive Recovery- ")+1,LEN(Raw_data[[#This Row],[Location]])))</f>
        <v>Sugarland</v>
      </c>
      <c r="AC3926" s="45">
        <f t="shared" si="61"/>
        <v>45323</v>
      </c>
      <c r="AD3926" s="44" t="str">
        <f>VLOOKUP(Raw_data[[#This Row],[Locations]]&amp;Raw_data[[#This Row],[Looker2]],Category!A:E,5,0)</f>
        <v>Affiliate</v>
      </c>
      <c r="AE3926" s="44" t="str">
        <f>Raw_data[[#This Row],[Locations]]&amp;Raw_data[[#This Row],[Looker2]]</f>
        <v>SugarlandIOP</v>
      </c>
    </row>
    <row r="3927" spans="1:31">
      <c r="A3927" s="15">
        <v>45329</v>
      </c>
      <c r="B3927" s="15">
        <v>45327</v>
      </c>
      <c r="C3927" t="s">
        <v>9</v>
      </c>
      <c r="D3927">
        <v>211313</v>
      </c>
      <c r="E3927" t="s">
        <v>1236</v>
      </c>
      <c r="F3927" t="s">
        <v>699</v>
      </c>
      <c r="G3927" t="s">
        <v>1237</v>
      </c>
      <c r="H3927" t="s">
        <v>159</v>
      </c>
      <c r="I3927" t="s">
        <v>232</v>
      </c>
      <c r="J3927" t="s">
        <v>17</v>
      </c>
      <c r="K3927" t="s">
        <v>62</v>
      </c>
      <c r="L3927" t="s">
        <v>128</v>
      </c>
      <c r="M3927">
        <v>1</v>
      </c>
      <c r="N3927" s="47">
        <v>225</v>
      </c>
      <c r="O3927" s="47">
        <v>0</v>
      </c>
      <c r="P3927" s="47">
        <v>0</v>
      </c>
      <c r="Q3927" s="47">
        <v>0</v>
      </c>
      <c r="R3927" s="47">
        <v>0</v>
      </c>
      <c r="S3927" s="47">
        <v>225</v>
      </c>
      <c r="T3927" s="47">
        <v>225</v>
      </c>
      <c r="U3927" s="47">
        <v>225</v>
      </c>
      <c r="V3927" t="s">
        <v>71</v>
      </c>
      <c r="W3927" t="s">
        <v>72</v>
      </c>
      <c r="X3927"/>
      <c r="Y3927" t="s">
        <v>240</v>
      </c>
      <c r="Z3927" s="43" t="str">
        <f>Raw_data[[#This Row],[Month]]&amp;Raw_data[[#This Row],[Locations]]&amp;Raw_data[[#This Row],[Looker2]]</f>
        <v>45323SugarlandIOP</v>
      </c>
      <c r="AA3927" s="44" t="str">
        <f>IFERROR(VLOOKUP(Raw_data[[#This Row],[Description]],'LU Table'!$A$1:$B$50,2,0),"")</f>
        <v>IOP</v>
      </c>
      <c r="AB3927" s="44" t="str">
        <f>TRIM(MID(Raw_data[[#This Row],[Location]],LEN("Positive Recovery- ")+1,LEN(Raw_data[[#This Row],[Location]])))</f>
        <v>Sugarland</v>
      </c>
      <c r="AC3927" s="45">
        <f t="shared" si="61"/>
        <v>45323</v>
      </c>
      <c r="AD3927" s="44" t="str">
        <f>VLOOKUP(Raw_data[[#This Row],[Locations]]&amp;Raw_data[[#This Row],[Looker2]],Category!A:E,5,0)</f>
        <v>Affiliate</v>
      </c>
      <c r="AE3927" s="44" t="str">
        <f>Raw_data[[#This Row],[Locations]]&amp;Raw_data[[#This Row],[Looker2]]</f>
        <v>SugarlandIOP</v>
      </c>
    </row>
    <row r="3928" spans="1:31">
      <c r="A3928" s="15">
        <v>45329</v>
      </c>
      <c r="B3928" s="15">
        <v>45327</v>
      </c>
      <c r="C3928" t="s">
        <v>9</v>
      </c>
      <c r="D3928">
        <v>211314</v>
      </c>
      <c r="E3928" t="s">
        <v>1135</v>
      </c>
      <c r="F3928" t="s">
        <v>289</v>
      </c>
      <c r="G3928" t="s">
        <v>1136</v>
      </c>
      <c r="H3928" t="s">
        <v>158</v>
      </c>
      <c r="I3928" t="s">
        <v>232</v>
      </c>
      <c r="J3928" t="s">
        <v>87</v>
      </c>
      <c r="K3928" t="s">
        <v>62</v>
      </c>
      <c r="L3928" t="s">
        <v>128</v>
      </c>
      <c r="M3928">
        <v>1</v>
      </c>
      <c r="N3928" s="47">
        <v>275</v>
      </c>
      <c r="O3928" s="47">
        <v>0</v>
      </c>
      <c r="P3928" s="47">
        <v>0</v>
      </c>
      <c r="Q3928" s="47">
        <v>0</v>
      </c>
      <c r="R3928" s="47">
        <v>0</v>
      </c>
      <c r="S3928" s="47">
        <v>275</v>
      </c>
      <c r="T3928" s="47">
        <v>247.5</v>
      </c>
      <c r="U3928" s="47">
        <v>247.5</v>
      </c>
      <c r="V3928" t="s">
        <v>71</v>
      </c>
      <c r="W3928" t="s">
        <v>72</v>
      </c>
      <c r="X3928"/>
      <c r="Y3928" t="s">
        <v>240</v>
      </c>
      <c r="Z3928" s="43" t="str">
        <f>Raw_data[[#This Row],[Month]]&amp;Raw_data[[#This Row],[Locations]]&amp;Raw_data[[#This Row],[Looker2]]</f>
        <v>45323SugarlandIOP</v>
      </c>
      <c r="AA3928" s="44" t="str">
        <f>IFERROR(VLOOKUP(Raw_data[[#This Row],[Description]],'LU Table'!$A$1:$B$50,2,0),"")</f>
        <v>IOP</v>
      </c>
      <c r="AB3928" s="44" t="str">
        <f>TRIM(MID(Raw_data[[#This Row],[Location]],LEN("Positive Recovery- ")+1,LEN(Raw_data[[#This Row],[Location]])))</f>
        <v>Sugarland</v>
      </c>
      <c r="AC3928" s="45">
        <f t="shared" si="61"/>
        <v>45323</v>
      </c>
      <c r="AD3928" s="44" t="str">
        <f>VLOOKUP(Raw_data[[#This Row],[Locations]]&amp;Raw_data[[#This Row],[Looker2]],Category!A:E,5,0)</f>
        <v>Affiliate</v>
      </c>
      <c r="AE3928" s="44" t="str">
        <f>Raw_data[[#This Row],[Locations]]&amp;Raw_data[[#This Row],[Looker2]]</f>
        <v>SugarlandIOP</v>
      </c>
    </row>
    <row r="3929" spans="1:31">
      <c r="A3929" s="15">
        <v>45329</v>
      </c>
      <c r="B3929" s="15">
        <v>45327</v>
      </c>
      <c r="C3929" t="s">
        <v>9</v>
      </c>
      <c r="D3929">
        <v>211315</v>
      </c>
      <c r="E3929" t="s">
        <v>1094</v>
      </c>
      <c r="F3929" t="s">
        <v>332</v>
      </c>
      <c r="G3929" t="s">
        <v>1095</v>
      </c>
      <c r="H3929" t="s">
        <v>158</v>
      </c>
      <c r="I3929" t="s">
        <v>232</v>
      </c>
      <c r="J3929" t="s">
        <v>92</v>
      </c>
      <c r="K3929" t="s">
        <v>62</v>
      </c>
      <c r="L3929" t="s">
        <v>128</v>
      </c>
      <c r="M3929">
        <v>1</v>
      </c>
      <c r="N3929" s="47">
        <v>190</v>
      </c>
      <c r="O3929" s="47">
        <v>0</v>
      </c>
      <c r="P3929" s="47">
        <v>0</v>
      </c>
      <c r="Q3929" s="47">
        <v>0</v>
      </c>
      <c r="R3929" s="47">
        <v>0</v>
      </c>
      <c r="S3929" s="47">
        <v>190</v>
      </c>
      <c r="T3929" s="47">
        <v>171</v>
      </c>
      <c r="U3929" s="47">
        <v>171</v>
      </c>
      <c r="V3929" t="s">
        <v>71</v>
      </c>
      <c r="W3929" t="s">
        <v>72</v>
      </c>
      <c r="X3929"/>
      <c r="Y3929" t="s">
        <v>240</v>
      </c>
      <c r="Z3929" s="43" t="str">
        <f>Raw_data[[#This Row],[Month]]&amp;Raw_data[[#This Row],[Locations]]&amp;Raw_data[[#This Row],[Looker2]]</f>
        <v>45323SugarlandIOP</v>
      </c>
      <c r="AA3929" s="44" t="str">
        <f>IFERROR(VLOOKUP(Raw_data[[#This Row],[Description]],'LU Table'!$A$1:$B$50,2,0),"")</f>
        <v>IOP</v>
      </c>
      <c r="AB3929" s="44" t="str">
        <f>TRIM(MID(Raw_data[[#This Row],[Location]],LEN("Positive Recovery- ")+1,LEN(Raw_data[[#This Row],[Location]])))</f>
        <v>Sugarland</v>
      </c>
      <c r="AC3929" s="45">
        <f t="shared" si="61"/>
        <v>45323</v>
      </c>
      <c r="AD3929" s="44" t="str">
        <f>VLOOKUP(Raw_data[[#This Row],[Locations]]&amp;Raw_data[[#This Row],[Looker2]],Category!A:E,5,0)</f>
        <v>Affiliate</v>
      </c>
      <c r="AE3929" s="44" t="str">
        <f>Raw_data[[#This Row],[Locations]]&amp;Raw_data[[#This Row],[Looker2]]</f>
        <v>SugarlandIOP</v>
      </c>
    </row>
    <row r="3930" spans="1:31">
      <c r="A3930" s="15">
        <v>45329</v>
      </c>
      <c r="B3930" s="15">
        <v>45327</v>
      </c>
      <c r="C3930" t="s">
        <v>9</v>
      </c>
      <c r="D3930">
        <v>211316</v>
      </c>
      <c r="E3930" t="s">
        <v>1050</v>
      </c>
      <c r="F3930" t="s">
        <v>1051</v>
      </c>
      <c r="G3930" t="s">
        <v>1052</v>
      </c>
      <c r="H3930" t="s">
        <v>160</v>
      </c>
      <c r="I3930" t="s">
        <v>232</v>
      </c>
      <c r="J3930" t="s">
        <v>95</v>
      </c>
      <c r="K3930" t="s">
        <v>62</v>
      </c>
      <c r="L3930" t="s">
        <v>128</v>
      </c>
      <c r="M3930">
        <v>1</v>
      </c>
      <c r="N3930" s="47">
        <v>130</v>
      </c>
      <c r="O3930" s="47">
        <v>0</v>
      </c>
      <c r="P3930" s="47">
        <v>0</v>
      </c>
      <c r="Q3930" s="47">
        <v>0</v>
      </c>
      <c r="R3930" s="47">
        <v>0</v>
      </c>
      <c r="S3930" s="47">
        <v>130</v>
      </c>
      <c r="T3930" s="47">
        <v>117</v>
      </c>
      <c r="U3930" s="47">
        <v>117</v>
      </c>
      <c r="V3930" t="s">
        <v>71</v>
      </c>
      <c r="W3930" t="s">
        <v>72</v>
      </c>
      <c r="X3930"/>
      <c r="Y3930" t="s">
        <v>240</v>
      </c>
      <c r="Z3930" s="43" t="str">
        <f>Raw_data[[#This Row],[Month]]&amp;Raw_data[[#This Row],[Locations]]&amp;Raw_data[[#This Row],[Looker2]]</f>
        <v>45323SugarlandIOP</v>
      </c>
      <c r="AA3930" s="44" t="str">
        <f>IFERROR(VLOOKUP(Raw_data[[#This Row],[Description]],'LU Table'!$A$1:$B$50,2,0),"")</f>
        <v>IOP</v>
      </c>
      <c r="AB3930" s="44" t="str">
        <f>TRIM(MID(Raw_data[[#This Row],[Location]],LEN("Positive Recovery- ")+1,LEN(Raw_data[[#This Row],[Location]])))</f>
        <v>Sugarland</v>
      </c>
      <c r="AC3930" s="45">
        <f t="shared" si="61"/>
        <v>45323</v>
      </c>
      <c r="AD3930" s="44" t="str">
        <f>VLOOKUP(Raw_data[[#This Row],[Locations]]&amp;Raw_data[[#This Row],[Looker2]],Category!A:E,5,0)</f>
        <v>Affiliate</v>
      </c>
      <c r="AE3930" s="44" t="str">
        <f>Raw_data[[#This Row],[Locations]]&amp;Raw_data[[#This Row],[Looker2]]</f>
        <v>SugarlandIOP</v>
      </c>
    </row>
    <row r="3931" spans="1:31">
      <c r="A3931" s="15">
        <v>45329</v>
      </c>
      <c r="B3931" s="15">
        <v>45327</v>
      </c>
      <c r="C3931" t="s">
        <v>9</v>
      </c>
      <c r="D3931">
        <v>211317</v>
      </c>
      <c r="E3931" t="s">
        <v>771</v>
      </c>
      <c r="F3931" t="s">
        <v>434</v>
      </c>
      <c r="G3931" t="s">
        <v>327</v>
      </c>
      <c r="H3931" t="s">
        <v>158</v>
      </c>
      <c r="I3931" t="s">
        <v>232</v>
      </c>
      <c r="J3931" t="s">
        <v>932</v>
      </c>
      <c r="K3931" t="s">
        <v>62</v>
      </c>
      <c r="L3931" t="s">
        <v>128</v>
      </c>
      <c r="M3931">
        <v>1</v>
      </c>
      <c r="N3931" s="47">
        <v>700</v>
      </c>
      <c r="O3931" s="47">
        <v>0</v>
      </c>
      <c r="P3931" s="47">
        <v>0</v>
      </c>
      <c r="Q3931" s="47">
        <v>0</v>
      </c>
      <c r="R3931" s="47">
        <v>0</v>
      </c>
      <c r="S3931" s="47">
        <v>700</v>
      </c>
      <c r="T3931" s="47">
        <v>630</v>
      </c>
      <c r="U3931" s="47">
        <v>630</v>
      </c>
      <c r="V3931" t="s">
        <v>71</v>
      </c>
      <c r="W3931" t="s">
        <v>72</v>
      </c>
      <c r="X3931"/>
      <c r="Y3931" t="s">
        <v>240</v>
      </c>
      <c r="Z3931" s="43" t="str">
        <f>Raw_data[[#This Row],[Month]]&amp;Raw_data[[#This Row],[Locations]]&amp;Raw_data[[#This Row],[Looker2]]</f>
        <v>45323SugarlandIOP</v>
      </c>
      <c r="AA3931" s="44" t="str">
        <f>IFERROR(VLOOKUP(Raw_data[[#This Row],[Description]],'LU Table'!$A$1:$B$50,2,0),"")</f>
        <v>IOP</v>
      </c>
      <c r="AB3931" s="44" t="str">
        <f>TRIM(MID(Raw_data[[#This Row],[Location]],LEN("Positive Recovery- ")+1,LEN(Raw_data[[#This Row],[Location]])))</f>
        <v>Sugarland</v>
      </c>
      <c r="AC3931" s="45">
        <f t="shared" si="61"/>
        <v>45323</v>
      </c>
      <c r="AD3931" s="44" t="str">
        <f>VLOOKUP(Raw_data[[#This Row],[Locations]]&amp;Raw_data[[#This Row],[Looker2]],Category!A:E,5,0)</f>
        <v>Affiliate</v>
      </c>
      <c r="AE3931" s="44" t="str">
        <f>Raw_data[[#This Row],[Locations]]&amp;Raw_data[[#This Row],[Looker2]]</f>
        <v>SugarlandIOP</v>
      </c>
    </row>
    <row r="3932" spans="1:31">
      <c r="A3932" s="15">
        <v>45329</v>
      </c>
      <c r="B3932" s="15">
        <v>45327</v>
      </c>
      <c r="C3932" t="s">
        <v>9</v>
      </c>
      <c r="D3932">
        <v>211318</v>
      </c>
      <c r="E3932" t="s">
        <v>977</v>
      </c>
      <c r="F3932" t="s">
        <v>827</v>
      </c>
      <c r="G3932" t="s">
        <v>482</v>
      </c>
      <c r="H3932" t="s">
        <v>159</v>
      </c>
      <c r="I3932" t="s">
        <v>232</v>
      </c>
      <c r="J3932" t="s">
        <v>17</v>
      </c>
      <c r="K3932" t="s">
        <v>62</v>
      </c>
      <c r="L3932" t="s">
        <v>128</v>
      </c>
      <c r="M3932">
        <v>1</v>
      </c>
      <c r="N3932" s="47">
        <v>200</v>
      </c>
      <c r="O3932" s="47">
        <v>0</v>
      </c>
      <c r="P3932" s="47">
        <v>0</v>
      </c>
      <c r="Q3932" s="47">
        <v>0</v>
      </c>
      <c r="R3932" s="47">
        <v>0</v>
      </c>
      <c r="S3932" s="47">
        <v>200</v>
      </c>
      <c r="T3932" s="47">
        <v>200</v>
      </c>
      <c r="U3932" s="47">
        <v>200</v>
      </c>
      <c r="V3932" t="s">
        <v>71</v>
      </c>
      <c r="W3932" t="s">
        <v>72</v>
      </c>
      <c r="X3932"/>
      <c r="Y3932" t="s">
        <v>240</v>
      </c>
      <c r="Z3932" s="43" t="str">
        <f>Raw_data[[#This Row],[Month]]&amp;Raw_data[[#This Row],[Locations]]&amp;Raw_data[[#This Row],[Looker2]]</f>
        <v>45323SugarlandIOP</v>
      </c>
      <c r="AA3932" s="44" t="str">
        <f>IFERROR(VLOOKUP(Raw_data[[#This Row],[Description]],'LU Table'!$A$1:$B$50,2,0),"")</f>
        <v>IOP</v>
      </c>
      <c r="AB3932" s="44" t="str">
        <f>TRIM(MID(Raw_data[[#This Row],[Location]],LEN("Positive Recovery- ")+1,LEN(Raw_data[[#This Row],[Location]])))</f>
        <v>Sugarland</v>
      </c>
      <c r="AC3932" s="45">
        <f t="shared" si="61"/>
        <v>45323</v>
      </c>
      <c r="AD3932" s="44" t="str">
        <f>VLOOKUP(Raw_data[[#This Row],[Locations]]&amp;Raw_data[[#This Row],[Looker2]],Category!A:E,5,0)</f>
        <v>Affiliate</v>
      </c>
      <c r="AE3932" s="44" t="str">
        <f>Raw_data[[#This Row],[Locations]]&amp;Raw_data[[#This Row],[Looker2]]</f>
        <v>SugarlandIOP</v>
      </c>
    </row>
    <row r="3933" spans="1:31">
      <c r="A3933" s="15">
        <v>45329</v>
      </c>
      <c r="B3933" s="15">
        <v>45327</v>
      </c>
      <c r="C3933" t="s">
        <v>9</v>
      </c>
      <c r="D3933">
        <v>211319</v>
      </c>
      <c r="E3933" t="s">
        <v>1026</v>
      </c>
      <c r="F3933" t="s">
        <v>304</v>
      </c>
      <c r="G3933" t="s">
        <v>1027</v>
      </c>
      <c r="H3933" t="s">
        <v>158</v>
      </c>
      <c r="I3933" t="s">
        <v>232</v>
      </c>
      <c r="J3933" t="s">
        <v>87</v>
      </c>
      <c r="K3933" t="s">
        <v>547</v>
      </c>
      <c r="L3933" t="s">
        <v>128</v>
      </c>
      <c r="M3933">
        <v>1</v>
      </c>
      <c r="N3933" s="47">
        <v>275</v>
      </c>
      <c r="O3933" s="47">
        <v>0</v>
      </c>
      <c r="P3933" s="47">
        <v>0</v>
      </c>
      <c r="Q3933" s="47">
        <v>0</v>
      </c>
      <c r="R3933" s="47">
        <v>0</v>
      </c>
      <c r="S3933" s="47">
        <v>275</v>
      </c>
      <c r="T3933" s="47">
        <v>247.5</v>
      </c>
      <c r="U3933" s="47">
        <v>247.5</v>
      </c>
      <c r="V3933" t="s">
        <v>71</v>
      </c>
      <c r="W3933" t="s">
        <v>72</v>
      </c>
      <c r="X3933"/>
      <c r="Y3933" t="s">
        <v>240</v>
      </c>
      <c r="Z3933" s="43" t="str">
        <f>Raw_data[[#This Row],[Month]]&amp;Raw_data[[#This Row],[Locations]]&amp;Raw_data[[#This Row],[Looker2]]</f>
        <v>45323ConroeIOP</v>
      </c>
      <c r="AA3933" s="44" t="str">
        <f>IFERROR(VLOOKUP(Raw_data[[#This Row],[Description]],'LU Table'!$A$1:$B$50,2,0),"")</f>
        <v>IOP</v>
      </c>
      <c r="AB3933" s="44" t="str">
        <f>TRIM(MID(Raw_data[[#This Row],[Location]],LEN("Positive Recovery- ")+1,LEN(Raw_data[[#This Row],[Location]])))</f>
        <v>Conroe</v>
      </c>
      <c r="AC3933" s="45">
        <f t="shared" si="61"/>
        <v>45323</v>
      </c>
      <c r="AD3933" s="44" t="str">
        <f>VLOOKUP(Raw_data[[#This Row],[Locations]]&amp;Raw_data[[#This Row],[Looker2]],Category!A:E,5,0)</f>
        <v>Affiliate</v>
      </c>
      <c r="AE3933" s="44" t="str">
        <f>Raw_data[[#This Row],[Locations]]&amp;Raw_data[[#This Row],[Looker2]]</f>
        <v>ConroeIOP</v>
      </c>
    </row>
    <row r="3934" spans="1:31">
      <c r="A3934" s="15">
        <v>45329</v>
      </c>
      <c r="B3934" s="15">
        <v>45327</v>
      </c>
      <c r="C3934" t="s">
        <v>9</v>
      </c>
      <c r="D3934">
        <v>211320</v>
      </c>
      <c r="E3934" t="s">
        <v>1152</v>
      </c>
      <c r="F3934" t="s">
        <v>1153</v>
      </c>
      <c r="G3934" t="s">
        <v>1154</v>
      </c>
      <c r="H3934" t="s">
        <v>158</v>
      </c>
      <c r="I3934" t="s">
        <v>232</v>
      </c>
      <c r="J3934" t="s">
        <v>87</v>
      </c>
      <c r="K3934" t="s">
        <v>547</v>
      </c>
      <c r="L3934" t="s">
        <v>128</v>
      </c>
      <c r="M3934">
        <v>1</v>
      </c>
      <c r="N3934" s="47">
        <v>275</v>
      </c>
      <c r="O3934" s="47">
        <v>0</v>
      </c>
      <c r="P3934" s="47">
        <v>0</v>
      </c>
      <c r="Q3934" s="47">
        <v>0</v>
      </c>
      <c r="R3934" s="47">
        <v>0</v>
      </c>
      <c r="S3934" s="47">
        <v>275</v>
      </c>
      <c r="T3934" s="47">
        <v>247.5</v>
      </c>
      <c r="U3934" s="47">
        <v>247.5</v>
      </c>
      <c r="V3934" t="s">
        <v>71</v>
      </c>
      <c r="W3934" t="s">
        <v>72</v>
      </c>
      <c r="X3934"/>
      <c r="Y3934" t="s">
        <v>240</v>
      </c>
      <c r="Z3934" s="43" t="str">
        <f>Raw_data[[#This Row],[Month]]&amp;Raw_data[[#This Row],[Locations]]&amp;Raw_data[[#This Row],[Looker2]]</f>
        <v>45323ConroeIOP</v>
      </c>
      <c r="AA3934" s="44" t="str">
        <f>IFERROR(VLOOKUP(Raw_data[[#This Row],[Description]],'LU Table'!$A$1:$B$50,2,0),"")</f>
        <v>IOP</v>
      </c>
      <c r="AB3934" s="44" t="str">
        <f>TRIM(MID(Raw_data[[#This Row],[Location]],LEN("Positive Recovery- ")+1,LEN(Raw_data[[#This Row],[Location]])))</f>
        <v>Conroe</v>
      </c>
      <c r="AC3934" s="45">
        <f t="shared" si="61"/>
        <v>45323</v>
      </c>
      <c r="AD3934" s="44" t="str">
        <f>VLOOKUP(Raw_data[[#This Row],[Locations]]&amp;Raw_data[[#This Row],[Looker2]],Category!A:E,5,0)</f>
        <v>Affiliate</v>
      </c>
      <c r="AE3934" s="44" t="str">
        <f>Raw_data[[#This Row],[Locations]]&amp;Raw_data[[#This Row],[Looker2]]</f>
        <v>ConroeIOP</v>
      </c>
    </row>
    <row r="3935" spans="1:31">
      <c r="A3935" s="15">
        <v>45329</v>
      </c>
      <c r="B3935" s="15">
        <v>45327</v>
      </c>
      <c r="C3935" t="s">
        <v>9</v>
      </c>
      <c r="D3935">
        <v>211321</v>
      </c>
      <c r="E3935" t="s">
        <v>1017</v>
      </c>
      <c r="F3935" t="s">
        <v>1018</v>
      </c>
      <c r="G3935" t="s">
        <v>1019</v>
      </c>
      <c r="H3935" t="s">
        <v>158</v>
      </c>
      <c r="I3935" t="s">
        <v>232</v>
      </c>
      <c r="J3935" t="s">
        <v>88</v>
      </c>
      <c r="K3935" t="s">
        <v>79</v>
      </c>
      <c r="L3935" t="s">
        <v>128</v>
      </c>
      <c r="M3935">
        <v>1</v>
      </c>
      <c r="N3935" s="47">
        <v>250</v>
      </c>
      <c r="O3935" s="47">
        <v>0</v>
      </c>
      <c r="P3935" s="47">
        <v>0</v>
      </c>
      <c r="Q3935" s="47">
        <v>0</v>
      </c>
      <c r="R3935" s="47">
        <v>0</v>
      </c>
      <c r="S3935" s="47">
        <v>250</v>
      </c>
      <c r="T3935" s="47">
        <v>225</v>
      </c>
      <c r="U3935" s="47">
        <v>225</v>
      </c>
      <c r="V3935" t="s">
        <v>71</v>
      </c>
      <c r="W3935" t="s">
        <v>72</v>
      </c>
      <c r="X3935"/>
      <c r="Y3935" t="s">
        <v>240</v>
      </c>
      <c r="Z3935" s="43" t="str">
        <f>Raw_data[[#This Row],[Month]]&amp;Raw_data[[#This Row],[Locations]]&amp;Raw_data[[#This Row],[Looker2]]</f>
        <v>45323Cinco RanchIOP</v>
      </c>
      <c r="AA3935" s="44" t="str">
        <f>IFERROR(VLOOKUP(Raw_data[[#This Row],[Description]],'LU Table'!$A$1:$B$50,2,0),"")</f>
        <v>IOP</v>
      </c>
      <c r="AB3935" s="44" t="str">
        <f>TRIM(MID(Raw_data[[#This Row],[Location]],LEN("Positive Recovery- ")+1,LEN(Raw_data[[#This Row],[Location]])))</f>
        <v>Cinco Ranch</v>
      </c>
      <c r="AC3935" s="45">
        <f t="shared" ref="AC3935:AC3998" si="62">B3935-DAY(B3935)+1</f>
        <v>45323</v>
      </c>
      <c r="AD3935" s="44" t="str">
        <f>VLOOKUP(Raw_data[[#This Row],[Locations]]&amp;Raw_data[[#This Row],[Looker2]],Category!A:E,5,0)</f>
        <v>Affiliate</v>
      </c>
      <c r="AE3935" s="44" t="str">
        <f>Raw_data[[#This Row],[Locations]]&amp;Raw_data[[#This Row],[Looker2]]</f>
        <v>Cinco RanchIOP</v>
      </c>
    </row>
    <row r="3936" spans="1:31">
      <c r="A3936" s="15">
        <v>45329</v>
      </c>
      <c r="B3936" s="15">
        <v>45327</v>
      </c>
      <c r="C3936" t="s">
        <v>9</v>
      </c>
      <c r="D3936">
        <v>211322</v>
      </c>
      <c r="E3936" t="s">
        <v>1015</v>
      </c>
      <c r="F3936" t="s">
        <v>261</v>
      </c>
      <c r="G3936" t="s">
        <v>1016</v>
      </c>
      <c r="H3936" t="s">
        <v>158</v>
      </c>
      <c r="I3936" t="s">
        <v>232</v>
      </c>
      <c r="J3936" t="s">
        <v>806</v>
      </c>
      <c r="K3936" t="s">
        <v>79</v>
      </c>
      <c r="L3936" t="s">
        <v>128</v>
      </c>
      <c r="M3936">
        <v>1</v>
      </c>
      <c r="N3936" s="47">
        <v>185</v>
      </c>
      <c r="O3936" s="47">
        <v>0</v>
      </c>
      <c r="P3936" s="47">
        <v>0</v>
      </c>
      <c r="Q3936" s="47">
        <v>0</v>
      </c>
      <c r="R3936" s="47">
        <v>0</v>
      </c>
      <c r="S3936" s="47">
        <v>185</v>
      </c>
      <c r="T3936" s="47">
        <v>166.5</v>
      </c>
      <c r="U3936" s="47">
        <v>166.5</v>
      </c>
      <c r="V3936" t="s">
        <v>71</v>
      </c>
      <c r="W3936" t="s">
        <v>72</v>
      </c>
      <c r="X3936"/>
      <c r="Y3936" t="s">
        <v>240</v>
      </c>
      <c r="Z3936" s="43" t="str">
        <f>Raw_data[[#This Row],[Month]]&amp;Raw_data[[#This Row],[Locations]]&amp;Raw_data[[#This Row],[Looker2]]</f>
        <v>45323Cinco RanchIOP</v>
      </c>
      <c r="AA3936" s="44" t="str">
        <f>IFERROR(VLOOKUP(Raw_data[[#This Row],[Description]],'LU Table'!$A$1:$B$50,2,0),"")</f>
        <v>IOP</v>
      </c>
      <c r="AB3936" s="44" t="str">
        <f>TRIM(MID(Raw_data[[#This Row],[Location]],LEN("Positive Recovery- ")+1,LEN(Raw_data[[#This Row],[Location]])))</f>
        <v>Cinco Ranch</v>
      </c>
      <c r="AC3936" s="45">
        <f t="shared" si="62"/>
        <v>45323</v>
      </c>
      <c r="AD3936" s="44" t="str">
        <f>VLOOKUP(Raw_data[[#This Row],[Locations]]&amp;Raw_data[[#This Row],[Looker2]],Category!A:E,5,0)</f>
        <v>Affiliate</v>
      </c>
      <c r="AE3936" s="44" t="str">
        <f>Raw_data[[#This Row],[Locations]]&amp;Raw_data[[#This Row],[Looker2]]</f>
        <v>Cinco RanchIOP</v>
      </c>
    </row>
    <row r="3937" spans="1:31">
      <c r="A3937" s="15">
        <v>45329</v>
      </c>
      <c r="B3937" s="15">
        <v>45327</v>
      </c>
      <c r="C3937" t="s">
        <v>9</v>
      </c>
      <c r="D3937">
        <v>211323</v>
      </c>
      <c r="E3937" t="s">
        <v>860</v>
      </c>
      <c r="F3937" t="s">
        <v>290</v>
      </c>
      <c r="G3937" t="s">
        <v>472</v>
      </c>
      <c r="H3937" t="s">
        <v>160</v>
      </c>
      <c r="I3937" t="s">
        <v>232</v>
      </c>
      <c r="J3937" t="s">
        <v>95</v>
      </c>
      <c r="K3937" t="s">
        <v>79</v>
      </c>
      <c r="L3937" t="s">
        <v>128</v>
      </c>
      <c r="M3937">
        <v>1</v>
      </c>
      <c r="N3937" s="47">
        <v>130</v>
      </c>
      <c r="O3937" s="47">
        <v>0</v>
      </c>
      <c r="P3937" s="47">
        <v>0</v>
      </c>
      <c r="Q3937" s="47">
        <v>0</v>
      </c>
      <c r="R3937" s="47">
        <v>0</v>
      </c>
      <c r="S3937" s="47">
        <v>130</v>
      </c>
      <c r="T3937" s="47">
        <v>117</v>
      </c>
      <c r="U3937" s="47">
        <v>117</v>
      </c>
      <c r="V3937" t="s">
        <v>71</v>
      </c>
      <c r="W3937" t="s">
        <v>72</v>
      </c>
      <c r="X3937"/>
      <c r="Y3937" t="s">
        <v>240</v>
      </c>
      <c r="Z3937" s="43" t="str">
        <f>Raw_data[[#This Row],[Month]]&amp;Raw_data[[#This Row],[Locations]]&amp;Raw_data[[#This Row],[Looker2]]</f>
        <v>45323Cinco RanchIOP</v>
      </c>
      <c r="AA3937" s="44" t="str">
        <f>IFERROR(VLOOKUP(Raw_data[[#This Row],[Description]],'LU Table'!$A$1:$B$50,2,0),"")</f>
        <v>IOP</v>
      </c>
      <c r="AB3937" s="44" t="str">
        <f>TRIM(MID(Raw_data[[#This Row],[Location]],LEN("Positive Recovery- ")+1,LEN(Raw_data[[#This Row],[Location]])))</f>
        <v>Cinco Ranch</v>
      </c>
      <c r="AC3937" s="45">
        <f t="shared" si="62"/>
        <v>45323</v>
      </c>
      <c r="AD3937" s="44" t="str">
        <f>VLOOKUP(Raw_data[[#This Row],[Locations]]&amp;Raw_data[[#This Row],[Looker2]],Category!A:E,5,0)</f>
        <v>Affiliate</v>
      </c>
      <c r="AE3937" s="44" t="str">
        <f>Raw_data[[#This Row],[Locations]]&amp;Raw_data[[#This Row],[Looker2]]</f>
        <v>Cinco RanchIOP</v>
      </c>
    </row>
    <row r="3938" spans="1:31">
      <c r="A3938" s="15">
        <v>45329</v>
      </c>
      <c r="B3938" s="15">
        <v>45327</v>
      </c>
      <c r="C3938" t="s">
        <v>9</v>
      </c>
      <c r="D3938">
        <v>211324</v>
      </c>
      <c r="E3938" t="s">
        <v>1292</v>
      </c>
      <c r="F3938" t="s">
        <v>348</v>
      </c>
      <c r="G3938" t="s">
        <v>1293</v>
      </c>
      <c r="H3938" t="s">
        <v>160</v>
      </c>
      <c r="I3938" t="s">
        <v>232</v>
      </c>
      <c r="J3938" t="s">
        <v>1294</v>
      </c>
      <c r="K3938" t="s">
        <v>79</v>
      </c>
      <c r="L3938" t="s">
        <v>128</v>
      </c>
      <c r="M3938">
        <v>1</v>
      </c>
      <c r="N3938" s="47">
        <v>700</v>
      </c>
      <c r="O3938" s="47">
        <v>0</v>
      </c>
      <c r="P3938" s="47">
        <v>0</v>
      </c>
      <c r="Q3938" s="47">
        <v>0</v>
      </c>
      <c r="R3938" s="47">
        <v>0</v>
      </c>
      <c r="S3938" s="47">
        <v>700</v>
      </c>
      <c r="T3938" s="47">
        <v>190.8</v>
      </c>
      <c r="U3938" s="47">
        <v>190.8</v>
      </c>
      <c r="V3938" t="s">
        <v>71</v>
      </c>
      <c r="W3938" t="s">
        <v>72</v>
      </c>
      <c r="X3938"/>
      <c r="Y3938" t="s">
        <v>240</v>
      </c>
      <c r="Z3938" s="43" t="str">
        <f>Raw_data[[#This Row],[Month]]&amp;Raw_data[[#This Row],[Locations]]&amp;Raw_data[[#This Row],[Looker2]]</f>
        <v>45323Cinco RanchIOP</v>
      </c>
      <c r="AA3938" s="44" t="str">
        <f>IFERROR(VLOOKUP(Raw_data[[#This Row],[Description]],'LU Table'!$A$1:$B$50,2,0),"")</f>
        <v>IOP</v>
      </c>
      <c r="AB3938" s="44" t="str">
        <f>TRIM(MID(Raw_data[[#This Row],[Location]],LEN("Positive Recovery- ")+1,LEN(Raw_data[[#This Row],[Location]])))</f>
        <v>Cinco Ranch</v>
      </c>
      <c r="AC3938" s="45">
        <f t="shared" si="62"/>
        <v>45323</v>
      </c>
      <c r="AD3938" s="44" t="str">
        <f>VLOOKUP(Raw_data[[#This Row],[Locations]]&amp;Raw_data[[#This Row],[Looker2]],Category!A:E,5,0)</f>
        <v>Affiliate</v>
      </c>
      <c r="AE3938" s="44" t="str">
        <f>Raw_data[[#This Row],[Locations]]&amp;Raw_data[[#This Row],[Looker2]]</f>
        <v>Cinco RanchIOP</v>
      </c>
    </row>
    <row r="3939" spans="1:31">
      <c r="A3939" s="15">
        <v>45329</v>
      </c>
      <c r="B3939" s="15">
        <v>45327</v>
      </c>
      <c r="C3939" t="s">
        <v>9</v>
      </c>
      <c r="D3939">
        <v>211325</v>
      </c>
      <c r="E3939" t="s">
        <v>980</v>
      </c>
      <c r="F3939" t="s">
        <v>295</v>
      </c>
      <c r="G3939" t="s">
        <v>981</v>
      </c>
      <c r="H3939" t="s">
        <v>160</v>
      </c>
      <c r="I3939" t="s">
        <v>232</v>
      </c>
      <c r="J3939" t="s">
        <v>94</v>
      </c>
      <c r="K3939" t="s">
        <v>21</v>
      </c>
      <c r="L3939" t="s">
        <v>128</v>
      </c>
      <c r="M3939">
        <v>1</v>
      </c>
      <c r="N3939" s="47">
        <v>215</v>
      </c>
      <c r="O3939" s="47">
        <v>0</v>
      </c>
      <c r="P3939" s="47">
        <v>0</v>
      </c>
      <c r="Q3939" s="47">
        <v>0</v>
      </c>
      <c r="R3939" s="47">
        <v>0</v>
      </c>
      <c r="S3939" s="47">
        <v>215</v>
      </c>
      <c r="T3939" s="47">
        <v>193.5</v>
      </c>
      <c r="U3939" s="47">
        <v>193.5</v>
      </c>
      <c r="V3939" t="s">
        <v>71</v>
      </c>
      <c r="W3939" t="s">
        <v>72</v>
      </c>
      <c r="X3939"/>
      <c r="Y3939" t="s">
        <v>240</v>
      </c>
      <c r="Z3939" s="43" t="str">
        <f>Raw_data[[#This Row],[Month]]&amp;Raw_data[[#This Row],[Locations]]&amp;Raw_data[[#This Row],[Looker2]]</f>
        <v>45323Jersey VillageIOP</v>
      </c>
      <c r="AA3939" s="44" t="str">
        <f>IFERROR(VLOOKUP(Raw_data[[#This Row],[Description]],'LU Table'!$A$1:$B$50,2,0),"")</f>
        <v>IOP</v>
      </c>
      <c r="AB3939" s="44" t="str">
        <f>TRIM(MID(Raw_data[[#This Row],[Location]],LEN("Positive Recovery- ")+1,LEN(Raw_data[[#This Row],[Location]])))</f>
        <v>Jersey Village</v>
      </c>
      <c r="AC3939" s="45">
        <f t="shared" si="62"/>
        <v>45323</v>
      </c>
      <c r="AD3939" s="44" t="str">
        <f>VLOOKUP(Raw_data[[#This Row],[Locations]]&amp;Raw_data[[#This Row],[Looker2]],Category!A:E,5,0)</f>
        <v>Affiliate</v>
      </c>
      <c r="AE3939" s="44" t="str">
        <f>Raw_data[[#This Row],[Locations]]&amp;Raw_data[[#This Row],[Looker2]]</f>
        <v>Jersey VillageIOP</v>
      </c>
    </row>
    <row r="3940" spans="1:31">
      <c r="A3940" s="15">
        <v>45329</v>
      </c>
      <c r="B3940" s="15">
        <v>45327</v>
      </c>
      <c r="C3940" t="s">
        <v>9</v>
      </c>
      <c r="D3940">
        <v>211326</v>
      </c>
      <c r="E3940" t="s">
        <v>612</v>
      </c>
      <c r="F3940" t="s">
        <v>461</v>
      </c>
      <c r="G3940" t="s">
        <v>481</v>
      </c>
      <c r="H3940" t="s">
        <v>158</v>
      </c>
      <c r="I3940" t="s">
        <v>232</v>
      </c>
      <c r="J3940" t="s">
        <v>88</v>
      </c>
      <c r="K3940" t="s">
        <v>21</v>
      </c>
      <c r="L3940" t="s">
        <v>128</v>
      </c>
      <c r="M3940">
        <v>1</v>
      </c>
      <c r="N3940" s="47">
        <v>250</v>
      </c>
      <c r="O3940" s="47">
        <v>0</v>
      </c>
      <c r="P3940" s="47">
        <v>0</v>
      </c>
      <c r="Q3940" s="47">
        <v>0</v>
      </c>
      <c r="R3940" s="47">
        <v>0</v>
      </c>
      <c r="S3940" s="47">
        <v>250</v>
      </c>
      <c r="T3940" s="47">
        <v>225</v>
      </c>
      <c r="U3940" s="47">
        <v>225</v>
      </c>
      <c r="V3940" t="s">
        <v>71</v>
      </c>
      <c r="W3940" t="s">
        <v>72</v>
      </c>
      <c r="X3940"/>
      <c r="Y3940" t="s">
        <v>240</v>
      </c>
      <c r="Z3940" s="43" t="str">
        <f>Raw_data[[#This Row],[Month]]&amp;Raw_data[[#This Row],[Locations]]&amp;Raw_data[[#This Row],[Looker2]]</f>
        <v>45323Jersey VillageIOP</v>
      </c>
      <c r="AA3940" s="44" t="str">
        <f>IFERROR(VLOOKUP(Raw_data[[#This Row],[Description]],'LU Table'!$A$1:$B$50,2,0),"")</f>
        <v>IOP</v>
      </c>
      <c r="AB3940" s="44" t="str">
        <f>TRIM(MID(Raw_data[[#This Row],[Location]],LEN("Positive Recovery- ")+1,LEN(Raw_data[[#This Row],[Location]])))</f>
        <v>Jersey Village</v>
      </c>
      <c r="AC3940" s="45">
        <f t="shared" si="62"/>
        <v>45323</v>
      </c>
      <c r="AD3940" s="44" t="str">
        <f>VLOOKUP(Raw_data[[#This Row],[Locations]]&amp;Raw_data[[#This Row],[Looker2]],Category!A:E,5,0)</f>
        <v>Affiliate</v>
      </c>
      <c r="AE3940" s="44" t="str">
        <f>Raw_data[[#This Row],[Locations]]&amp;Raw_data[[#This Row],[Looker2]]</f>
        <v>Jersey VillageIOP</v>
      </c>
    </row>
    <row r="3941" spans="1:31">
      <c r="A3941" s="15">
        <v>45329</v>
      </c>
      <c r="B3941" s="15">
        <v>45327</v>
      </c>
      <c r="C3941" t="s">
        <v>9</v>
      </c>
      <c r="D3941">
        <v>211327</v>
      </c>
      <c r="E3941" t="s">
        <v>655</v>
      </c>
      <c r="F3941" t="s">
        <v>283</v>
      </c>
      <c r="G3941" t="s">
        <v>656</v>
      </c>
      <c r="H3941" t="s">
        <v>160</v>
      </c>
      <c r="I3941" t="s">
        <v>232</v>
      </c>
      <c r="J3941" t="s">
        <v>90</v>
      </c>
      <c r="K3941" t="s">
        <v>79</v>
      </c>
      <c r="L3941" t="s">
        <v>128</v>
      </c>
      <c r="M3941">
        <v>1</v>
      </c>
      <c r="N3941" s="47">
        <v>220</v>
      </c>
      <c r="O3941" s="47">
        <v>0</v>
      </c>
      <c r="P3941" s="47">
        <v>0</v>
      </c>
      <c r="Q3941" s="47">
        <v>0</v>
      </c>
      <c r="R3941" s="47">
        <v>0</v>
      </c>
      <c r="S3941" s="47">
        <v>220</v>
      </c>
      <c r="T3941" s="47">
        <v>198</v>
      </c>
      <c r="U3941" s="47">
        <v>198</v>
      </c>
      <c r="V3941" t="s">
        <v>71</v>
      </c>
      <c r="W3941" t="s">
        <v>72</v>
      </c>
      <c r="X3941"/>
      <c r="Y3941" t="s">
        <v>240</v>
      </c>
      <c r="Z3941" s="43" t="str">
        <f>Raw_data[[#This Row],[Month]]&amp;Raw_data[[#This Row],[Locations]]&amp;Raw_data[[#This Row],[Looker2]]</f>
        <v>45323Cinco RanchIOP</v>
      </c>
      <c r="AA3941" s="44" t="str">
        <f>IFERROR(VLOOKUP(Raw_data[[#This Row],[Description]],'LU Table'!$A$1:$B$50,2,0),"")</f>
        <v>IOP</v>
      </c>
      <c r="AB3941" s="44" t="str">
        <f>TRIM(MID(Raw_data[[#This Row],[Location]],LEN("Positive Recovery- ")+1,LEN(Raw_data[[#This Row],[Location]])))</f>
        <v>Cinco Ranch</v>
      </c>
      <c r="AC3941" s="45">
        <f t="shared" si="62"/>
        <v>45323</v>
      </c>
      <c r="AD3941" s="44" t="str">
        <f>VLOOKUP(Raw_data[[#This Row],[Locations]]&amp;Raw_data[[#This Row],[Looker2]],Category!A:E,5,0)</f>
        <v>Affiliate</v>
      </c>
      <c r="AE3941" s="44" t="str">
        <f>Raw_data[[#This Row],[Locations]]&amp;Raw_data[[#This Row],[Looker2]]</f>
        <v>Cinco RanchIOP</v>
      </c>
    </row>
    <row r="3942" spans="1:31">
      <c r="A3942" s="15">
        <v>45329</v>
      </c>
      <c r="B3942" s="15">
        <v>45327</v>
      </c>
      <c r="C3942" t="s">
        <v>9</v>
      </c>
      <c r="D3942">
        <v>211328</v>
      </c>
      <c r="E3942" t="s">
        <v>99</v>
      </c>
      <c r="F3942" t="s">
        <v>278</v>
      </c>
      <c r="G3942" t="s">
        <v>400</v>
      </c>
      <c r="H3942" t="s">
        <v>165</v>
      </c>
      <c r="I3942" t="s">
        <v>232</v>
      </c>
      <c r="J3942" t="s">
        <v>711</v>
      </c>
      <c r="K3942" t="s">
        <v>111</v>
      </c>
      <c r="L3942" t="s">
        <v>129</v>
      </c>
      <c r="M3942">
        <v>1</v>
      </c>
      <c r="N3942" s="47">
        <v>312</v>
      </c>
      <c r="O3942" s="47">
        <v>0</v>
      </c>
      <c r="P3942" s="47">
        <v>0</v>
      </c>
      <c r="Q3942" s="47">
        <v>0</v>
      </c>
      <c r="R3942" s="47">
        <v>0</v>
      </c>
      <c r="S3942" s="47">
        <v>312</v>
      </c>
      <c r="T3942" s="47">
        <v>280.8</v>
      </c>
      <c r="U3942" s="47">
        <v>280.8</v>
      </c>
      <c r="V3942" t="s">
        <v>71</v>
      </c>
      <c r="W3942" t="s">
        <v>72</v>
      </c>
      <c r="X3942"/>
      <c r="Y3942" t="s">
        <v>240</v>
      </c>
      <c r="Z3942" s="43" t="str">
        <f>Raw_data[[#This Row],[Month]]&amp;Raw_data[[#This Row],[Locations]]&amp;Raw_data[[#This Row],[Looker2]]</f>
        <v>45323GalleriaPHP</v>
      </c>
      <c r="AA3942" s="44" t="str">
        <f>IFERROR(VLOOKUP(Raw_data[[#This Row],[Description]],'LU Table'!$A$1:$B$50,2,0),"")</f>
        <v>PHP</v>
      </c>
      <c r="AB3942" s="44" t="str">
        <f>TRIM(MID(Raw_data[[#This Row],[Location]],LEN("Positive Recovery- ")+1,LEN(Raw_data[[#This Row],[Location]])))</f>
        <v>Galleria</v>
      </c>
      <c r="AC3942" s="45">
        <f t="shared" si="62"/>
        <v>45323</v>
      </c>
      <c r="AD3942" s="44" t="str">
        <f>VLOOKUP(Raw_data[[#This Row],[Locations]]&amp;Raw_data[[#This Row],[Looker2]],Category!A:E,5,0)</f>
        <v>Affiliate</v>
      </c>
      <c r="AE3942" s="44" t="str">
        <f>Raw_data[[#This Row],[Locations]]&amp;Raw_data[[#This Row],[Looker2]]</f>
        <v>GalleriaPHP</v>
      </c>
    </row>
    <row r="3943" spans="1:31">
      <c r="A3943" s="15">
        <v>45329</v>
      </c>
      <c r="B3943" s="15">
        <v>45327</v>
      </c>
      <c r="C3943" t="s">
        <v>9</v>
      </c>
      <c r="D3943">
        <v>211329</v>
      </c>
      <c r="E3943" t="s">
        <v>544</v>
      </c>
      <c r="F3943" t="s">
        <v>395</v>
      </c>
      <c r="G3943" t="s">
        <v>331</v>
      </c>
      <c r="H3943" t="s">
        <v>166</v>
      </c>
      <c r="I3943" t="s">
        <v>232</v>
      </c>
      <c r="J3943" t="s">
        <v>90</v>
      </c>
      <c r="K3943" t="s">
        <v>111</v>
      </c>
      <c r="L3943" t="s">
        <v>129</v>
      </c>
      <c r="M3943">
        <v>1</v>
      </c>
      <c r="N3943" s="47">
        <v>450</v>
      </c>
      <c r="O3943" s="47">
        <v>0</v>
      </c>
      <c r="P3943" s="47">
        <v>0</v>
      </c>
      <c r="Q3943" s="47">
        <v>0</v>
      </c>
      <c r="R3943" s="47">
        <v>0</v>
      </c>
      <c r="S3943" s="47">
        <v>450</v>
      </c>
      <c r="T3943" s="47">
        <v>405</v>
      </c>
      <c r="U3943" s="47">
        <v>405</v>
      </c>
      <c r="V3943" t="s">
        <v>71</v>
      </c>
      <c r="W3943" t="s">
        <v>72</v>
      </c>
      <c r="X3943"/>
      <c r="Y3943" t="s">
        <v>240</v>
      </c>
      <c r="Z3943" s="43" t="str">
        <f>Raw_data[[#This Row],[Month]]&amp;Raw_data[[#This Row],[Locations]]&amp;Raw_data[[#This Row],[Looker2]]</f>
        <v>45323GalleriaPHP</v>
      </c>
      <c r="AA3943" s="44" t="str">
        <f>IFERROR(VLOOKUP(Raw_data[[#This Row],[Description]],'LU Table'!$A$1:$B$50,2,0),"")</f>
        <v>PHP</v>
      </c>
      <c r="AB3943" s="44" t="str">
        <f>TRIM(MID(Raw_data[[#This Row],[Location]],LEN("Positive Recovery- ")+1,LEN(Raw_data[[#This Row],[Location]])))</f>
        <v>Galleria</v>
      </c>
      <c r="AC3943" s="45">
        <f t="shared" si="62"/>
        <v>45323</v>
      </c>
      <c r="AD3943" s="44" t="str">
        <f>VLOOKUP(Raw_data[[#This Row],[Locations]]&amp;Raw_data[[#This Row],[Looker2]],Category!A:E,5,0)</f>
        <v>Affiliate</v>
      </c>
      <c r="AE3943" s="44" t="str">
        <f>Raw_data[[#This Row],[Locations]]&amp;Raw_data[[#This Row],[Looker2]]</f>
        <v>GalleriaPHP</v>
      </c>
    </row>
    <row r="3944" spans="1:31">
      <c r="A3944" s="15">
        <v>45329</v>
      </c>
      <c r="B3944" s="15">
        <v>45327</v>
      </c>
      <c r="C3944" t="s">
        <v>9</v>
      </c>
      <c r="D3944">
        <v>211330</v>
      </c>
      <c r="E3944" t="s">
        <v>1295</v>
      </c>
      <c r="F3944" t="s">
        <v>278</v>
      </c>
      <c r="G3944" t="s">
        <v>1296</v>
      </c>
      <c r="H3944" t="s">
        <v>158</v>
      </c>
      <c r="I3944" t="s">
        <v>232</v>
      </c>
      <c r="J3944" t="s">
        <v>87</v>
      </c>
      <c r="K3944" t="s">
        <v>111</v>
      </c>
      <c r="L3944" t="s">
        <v>128</v>
      </c>
      <c r="M3944">
        <v>1</v>
      </c>
      <c r="N3944" s="47">
        <v>275</v>
      </c>
      <c r="O3944" s="47">
        <v>0</v>
      </c>
      <c r="P3944" s="47">
        <v>0</v>
      </c>
      <c r="Q3944" s="47">
        <v>0</v>
      </c>
      <c r="R3944" s="47">
        <v>0</v>
      </c>
      <c r="S3944" s="47">
        <v>275</v>
      </c>
      <c r="T3944" s="47">
        <v>247.5</v>
      </c>
      <c r="U3944" s="47">
        <v>247.5</v>
      </c>
      <c r="V3944" t="s">
        <v>71</v>
      </c>
      <c r="W3944" t="s">
        <v>72</v>
      </c>
      <c r="X3944"/>
      <c r="Y3944" t="s">
        <v>240</v>
      </c>
      <c r="Z3944" s="43" t="str">
        <f>Raw_data[[#This Row],[Month]]&amp;Raw_data[[#This Row],[Locations]]&amp;Raw_data[[#This Row],[Looker2]]</f>
        <v>45323GalleriaIOP</v>
      </c>
      <c r="AA3944" s="44" t="str">
        <f>IFERROR(VLOOKUP(Raw_data[[#This Row],[Description]],'LU Table'!$A$1:$B$50,2,0),"")</f>
        <v>IOP</v>
      </c>
      <c r="AB3944" s="44" t="str">
        <f>TRIM(MID(Raw_data[[#This Row],[Location]],LEN("Positive Recovery- ")+1,LEN(Raw_data[[#This Row],[Location]])))</f>
        <v>Galleria</v>
      </c>
      <c r="AC3944" s="45">
        <f t="shared" si="62"/>
        <v>45323</v>
      </c>
      <c r="AD3944" s="44" t="str">
        <f>VLOOKUP(Raw_data[[#This Row],[Locations]]&amp;Raw_data[[#This Row],[Looker2]],Category!A:E,5,0)</f>
        <v>Affiliate</v>
      </c>
      <c r="AE3944" s="44" t="str">
        <f>Raw_data[[#This Row],[Locations]]&amp;Raw_data[[#This Row],[Looker2]]</f>
        <v>GalleriaIOP</v>
      </c>
    </row>
    <row r="3945" spans="1:31">
      <c r="A3945" s="15">
        <v>45329</v>
      </c>
      <c r="B3945" s="15">
        <v>45327</v>
      </c>
      <c r="C3945" t="s">
        <v>9</v>
      </c>
      <c r="D3945">
        <v>211331</v>
      </c>
      <c r="E3945" t="s">
        <v>1203</v>
      </c>
      <c r="F3945" t="s">
        <v>494</v>
      </c>
      <c r="G3945" t="s">
        <v>312</v>
      </c>
      <c r="H3945" t="s">
        <v>160</v>
      </c>
      <c r="I3945" t="s">
        <v>232</v>
      </c>
      <c r="J3945" t="s">
        <v>95</v>
      </c>
      <c r="K3945" t="s">
        <v>21</v>
      </c>
      <c r="L3945" t="s">
        <v>128</v>
      </c>
      <c r="M3945">
        <v>1</v>
      </c>
      <c r="N3945" s="47">
        <v>130</v>
      </c>
      <c r="O3945" s="47">
        <v>0</v>
      </c>
      <c r="P3945" s="47">
        <v>0</v>
      </c>
      <c r="Q3945" s="47">
        <v>0</v>
      </c>
      <c r="R3945" s="47">
        <v>0</v>
      </c>
      <c r="S3945" s="47">
        <v>130</v>
      </c>
      <c r="T3945" s="47">
        <v>117</v>
      </c>
      <c r="U3945" s="47">
        <v>117</v>
      </c>
      <c r="V3945" t="s">
        <v>71</v>
      </c>
      <c r="W3945" t="s">
        <v>72</v>
      </c>
      <c r="X3945"/>
      <c r="Y3945" t="s">
        <v>240</v>
      </c>
      <c r="Z3945" s="43" t="str">
        <f>Raw_data[[#This Row],[Month]]&amp;Raw_data[[#This Row],[Locations]]&amp;Raw_data[[#This Row],[Looker2]]</f>
        <v>45323Jersey VillageIOP</v>
      </c>
      <c r="AA3945" s="44" t="str">
        <f>IFERROR(VLOOKUP(Raw_data[[#This Row],[Description]],'LU Table'!$A$1:$B$50,2,0),"")</f>
        <v>IOP</v>
      </c>
      <c r="AB3945" s="44" t="str">
        <f>TRIM(MID(Raw_data[[#This Row],[Location]],LEN("Positive Recovery- ")+1,LEN(Raw_data[[#This Row],[Location]])))</f>
        <v>Jersey Village</v>
      </c>
      <c r="AC3945" s="45">
        <f t="shared" si="62"/>
        <v>45323</v>
      </c>
      <c r="AD3945" s="44" t="str">
        <f>VLOOKUP(Raw_data[[#This Row],[Locations]]&amp;Raw_data[[#This Row],[Looker2]],Category!A:E,5,0)</f>
        <v>Affiliate</v>
      </c>
      <c r="AE3945" s="44" t="str">
        <f>Raw_data[[#This Row],[Locations]]&amp;Raw_data[[#This Row],[Looker2]]</f>
        <v>Jersey VillageIOP</v>
      </c>
    </row>
    <row r="3946" spans="1:31">
      <c r="A3946" s="15">
        <v>45329</v>
      </c>
      <c r="B3946" s="15">
        <v>45327</v>
      </c>
      <c r="C3946" t="s">
        <v>9</v>
      </c>
      <c r="D3946">
        <v>211332</v>
      </c>
      <c r="E3946" t="s">
        <v>1257</v>
      </c>
      <c r="F3946" t="s">
        <v>509</v>
      </c>
      <c r="G3946" t="s">
        <v>268</v>
      </c>
      <c r="H3946" t="s">
        <v>170</v>
      </c>
      <c r="I3946" t="s">
        <v>232</v>
      </c>
      <c r="J3946" t="s">
        <v>680</v>
      </c>
      <c r="K3946" t="s">
        <v>78</v>
      </c>
      <c r="L3946" t="s">
        <v>128</v>
      </c>
      <c r="M3946">
        <v>1</v>
      </c>
      <c r="N3946" s="47">
        <v>165</v>
      </c>
      <c r="O3946" s="47">
        <v>0</v>
      </c>
      <c r="P3946" s="47">
        <v>0</v>
      </c>
      <c r="Q3946" s="47">
        <v>0</v>
      </c>
      <c r="R3946" s="47">
        <v>0</v>
      </c>
      <c r="S3946" s="47">
        <v>165</v>
      </c>
      <c r="T3946" s="47">
        <v>148.5</v>
      </c>
      <c r="U3946" s="47">
        <v>148.5</v>
      </c>
      <c r="V3946" t="s">
        <v>71</v>
      </c>
      <c r="W3946" t="s">
        <v>72</v>
      </c>
      <c r="X3946"/>
      <c r="Y3946" t="s">
        <v>240</v>
      </c>
      <c r="Z3946" s="43" t="str">
        <f>Raw_data[[#This Row],[Month]]&amp;Raw_data[[#This Row],[Locations]]&amp;Raw_data[[#This Row],[Looker2]]</f>
        <v>45323PasadenaIOP</v>
      </c>
      <c r="AA3946" s="44" t="str">
        <f>IFERROR(VLOOKUP(Raw_data[[#This Row],[Description]],'LU Table'!$A$1:$B$50,2,0),"")</f>
        <v>IOP</v>
      </c>
      <c r="AB3946" s="44" t="str">
        <f>TRIM(MID(Raw_data[[#This Row],[Location]],LEN("Positive Recovery- ")+1,LEN(Raw_data[[#This Row],[Location]])))</f>
        <v>Pasadena</v>
      </c>
      <c r="AC3946" s="45">
        <f t="shared" si="62"/>
        <v>45323</v>
      </c>
      <c r="AD3946" s="44" t="str">
        <f>VLOOKUP(Raw_data[[#This Row],[Locations]]&amp;Raw_data[[#This Row],[Looker2]],Category!A:E,5,0)</f>
        <v>Affiliate</v>
      </c>
      <c r="AE3946" s="44" t="str">
        <f>Raw_data[[#This Row],[Locations]]&amp;Raw_data[[#This Row],[Looker2]]</f>
        <v>PasadenaIOP</v>
      </c>
    </row>
    <row r="3947" spans="1:31">
      <c r="A3947" s="15">
        <v>45329</v>
      </c>
      <c r="B3947" s="15">
        <v>45327</v>
      </c>
      <c r="C3947" t="s">
        <v>9</v>
      </c>
      <c r="D3947">
        <v>211333</v>
      </c>
      <c r="E3947" t="s">
        <v>683</v>
      </c>
      <c r="F3947" t="s">
        <v>424</v>
      </c>
      <c r="G3947" t="s">
        <v>684</v>
      </c>
      <c r="H3947" t="s">
        <v>160</v>
      </c>
      <c r="I3947" t="s">
        <v>232</v>
      </c>
      <c r="J3947" t="s">
        <v>90</v>
      </c>
      <c r="K3947" t="s">
        <v>78</v>
      </c>
      <c r="L3947" t="s">
        <v>128</v>
      </c>
      <c r="M3947">
        <v>1</v>
      </c>
      <c r="N3947" s="47">
        <v>220</v>
      </c>
      <c r="O3947" s="47">
        <v>0</v>
      </c>
      <c r="P3947" s="47">
        <v>0</v>
      </c>
      <c r="Q3947" s="47">
        <v>0</v>
      </c>
      <c r="R3947" s="47">
        <v>0</v>
      </c>
      <c r="S3947" s="47">
        <v>220</v>
      </c>
      <c r="T3947" s="47">
        <v>198</v>
      </c>
      <c r="U3947" s="47">
        <v>198</v>
      </c>
      <c r="V3947" t="s">
        <v>71</v>
      </c>
      <c r="W3947" t="s">
        <v>72</v>
      </c>
      <c r="X3947"/>
      <c r="Y3947" t="s">
        <v>240</v>
      </c>
      <c r="Z3947" s="43" t="str">
        <f>Raw_data[[#This Row],[Month]]&amp;Raw_data[[#This Row],[Locations]]&amp;Raw_data[[#This Row],[Looker2]]</f>
        <v>45323PasadenaIOP</v>
      </c>
      <c r="AA3947" s="44" t="str">
        <f>IFERROR(VLOOKUP(Raw_data[[#This Row],[Description]],'LU Table'!$A$1:$B$50,2,0),"")</f>
        <v>IOP</v>
      </c>
      <c r="AB3947" s="44" t="str">
        <f>TRIM(MID(Raw_data[[#This Row],[Location]],LEN("Positive Recovery- ")+1,LEN(Raw_data[[#This Row],[Location]])))</f>
        <v>Pasadena</v>
      </c>
      <c r="AC3947" s="45">
        <f t="shared" si="62"/>
        <v>45323</v>
      </c>
      <c r="AD3947" s="44" t="str">
        <f>VLOOKUP(Raw_data[[#This Row],[Locations]]&amp;Raw_data[[#This Row],[Looker2]],Category!A:E,5,0)</f>
        <v>Affiliate</v>
      </c>
      <c r="AE3947" s="44" t="str">
        <f>Raw_data[[#This Row],[Locations]]&amp;Raw_data[[#This Row],[Looker2]]</f>
        <v>PasadenaIOP</v>
      </c>
    </row>
    <row r="3948" spans="1:31">
      <c r="A3948" s="15">
        <v>45329</v>
      </c>
      <c r="B3948" s="15">
        <v>45327</v>
      </c>
      <c r="C3948" t="s">
        <v>9</v>
      </c>
      <c r="D3948">
        <v>211334</v>
      </c>
      <c r="E3948" t="s">
        <v>1188</v>
      </c>
      <c r="F3948" t="s">
        <v>1189</v>
      </c>
      <c r="G3948" t="s">
        <v>1190</v>
      </c>
      <c r="H3948" t="s">
        <v>158</v>
      </c>
      <c r="I3948" t="s">
        <v>232</v>
      </c>
      <c r="J3948" t="s">
        <v>87</v>
      </c>
      <c r="K3948" t="s">
        <v>78</v>
      </c>
      <c r="L3948" t="s">
        <v>128</v>
      </c>
      <c r="M3948">
        <v>1</v>
      </c>
      <c r="N3948" s="47">
        <v>275</v>
      </c>
      <c r="O3948" s="47">
        <v>0</v>
      </c>
      <c r="P3948" s="47">
        <v>0</v>
      </c>
      <c r="Q3948" s="47">
        <v>0</v>
      </c>
      <c r="R3948" s="47">
        <v>0</v>
      </c>
      <c r="S3948" s="47">
        <v>275</v>
      </c>
      <c r="T3948" s="47">
        <v>247.5</v>
      </c>
      <c r="U3948" s="47">
        <v>247.5</v>
      </c>
      <c r="V3948" t="s">
        <v>71</v>
      </c>
      <c r="W3948" t="s">
        <v>72</v>
      </c>
      <c r="X3948"/>
      <c r="Y3948" t="s">
        <v>240</v>
      </c>
      <c r="Z3948" s="43" t="str">
        <f>Raw_data[[#This Row],[Month]]&amp;Raw_data[[#This Row],[Locations]]&amp;Raw_data[[#This Row],[Looker2]]</f>
        <v>45323PasadenaIOP</v>
      </c>
      <c r="AA3948" s="44" t="str">
        <f>IFERROR(VLOOKUP(Raw_data[[#This Row],[Description]],'LU Table'!$A$1:$B$50,2,0),"")</f>
        <v>IOP</v>
      </c>
      <c r="AB3948" s="44" t="str">
        <f>TRIM(MID(Raw_data[[#This Row],[Location]],LEN("Positive Recovery- ")+1,LEN(Raw_data[[#This Row],[Location]])))</f>
        <v>Pasadena</v>
      </c>
      <c r="AC3948" s="45">
        <f t="shared" si="62"/>
        <v>45323</v>
      </c>
      <c r="AD3948" s="44" t="str">
        <f>VLOOKUP(Raw_data[[#This Row],[Locations]]&amp;Raw_data[[#This Row],[Looker2]],Category!A:E,5,0)</f>
        <v>Affiliate</v>
      </c>
      <c r="AE3948" s="44" t="str">
        <f>Raw_data[[#This Row],[Locations]]&amp;Raw_data[[#This Row],[Looker2]]</f>
        <v>PasadenaIOP</v>
      </c>
    </row>
    <row r="3949" spans="1:31">
      <c r="A3949" s="15">
        <v>45329</v>
      </c>
      <c r="B3949" s="15">
        <v>45327</v>
      </c>
      <c r="C3949" t="s">
        <v>9</v>
      </c>
      <c r="D3949">
        <v>211335</v>
      </c>
      <c r="E3949" t="s">
        <v>142</v>
      </c>
      <c r="F3949" t="s">
        <v>254</v>
      </c>
      <c r="G3949" t="s">
        <v>480</v>
      </c>
      <c r="H3949" t="s">
        <v>158</v>
      </c>
      <c r="I3949" t="s">
        <v>232</v>
      </c>
      <c r="J3949" t="s">
        <v>88</v>
      </c>
      <c r="K3949" t="s">
        <v>22</v>
      </c>
      <c r="L3949" t="s">
        <v>128</v>
      </c>
      <c r="M3949">
        <v>1</v>
      </c>
      <c r="N3949" s="47">
        <v>250</v>
      </c>
      <c r="O3949" s="47">
        <v>0</v>
      </c>
      <c r="P3949" s="47">
        <v>0</v>
      </c>
      <c r="Q3949" s="47">
        <v>0</v>
      </c>
      <c r="R3949" s="47">
        <v>0</v>
      </c>
      <c r="S3949" s="47">
        <v>250</v>
      </c>
      <c r="T3949" s="47">
        <v>225</v>
      </c>
      <c r="U3949" s="47">
        <v>225</v>
      </c>
      <c r="V3949" t="s">
        <v>71</v>
      </c>
      <c r="W3949" t="s">
        <v>72</v>
      </c>
      <c r="X3949"/>
      <c r="Y3949" t="s">
        <v>240</v>
      </c>
      <c r="Z3949" s="43" t="str">
        <f>Raw_data[[#This Row],[Month]]&amp;Raw_data[[#This Row],[Locations]]&amp;Raw_data[[#This Row],[Looker2]]</f>
        <v>45323AustinIOP</v>
      </c>
      <c r="AA3949" s="44" t="str">
        <f>IFERROR(VLOOKUP(Raw_data[[#This Row],[Description]],'LU Table'!$A$1:$B$50,2,0),"")</f>
        <v>IOP</v>
      </c>
      <c r="AB3949" s="44" t="str">
        <f>TRIM(MID(Raw_data[[#This Row],[Location]],LEN("Positive Recovery- ")+1,LEN(Raw_data[[#This Row],[Location]])))</f>
        <v>Austin</v>
      </c>
      <c r="AC3949" s="45">
        <f t="shared" si="62"/>
        <v>45323</v>
      </c>
      <c r="AD3949" s="44" t="str">
        <f>VLOOKUP(Raw_data[[#This Row],[Locations]]&amp;Raw_data[[#This Row],[Looker2]],Category!A:E,5,0)</f>
        <v>Affiliate</v>
      </c>
      <c r="AE3949" s="44" t="str">
        <f>Raw_data[[#This Row],[Locations]]&amp;Raw_data[[#This Row],[Looker2]]</f>
        <v>AustinIOP</v>
      </c>
    </row>
    <row r="3950" spans="1:31">
      <c r="A3950" s="15">
        <v>45329</v>
      </c>
      <c r="B3950" s="15">
        <v>45327</v>
      </c>
      <c r="C3950" t="s">
        <v>9</v>
      </c>
      <c r="D3950">
        <v>211336</v>
      </c>
      <c r="E3950" t="s">
        <v>1024</v>
      </c>
      <c r="F3950" t="s">
        <v>356</v>
      </c>
      <c r="G3950" t="s">
        <v>353</v>
      </c>
      <c r="H3950" t="s">
        <v>158</v>
      </c>
      <c r="I3950" t="s">
        <v>232</v>
      </c>
      <c r="J3950" t="s">
        <v>88</v>
      </c>
      <c r="K3950" t="s">
        <v>22</v>
      </c>
      <c r="L3950" t="s">
        <v>128</v>
      </c>
      <c r="M3950">
        <v>1</v>
      </c>
      <c r="N3950" s="47">
        <v>250</v>
      </c>
      <c r="O3950" s="47">
        <v>0</v>
      </c>
      <c r="P3950" s="47">
        <v>0</v>
      </c>
      <c r="Q3950" s="47">
        <v>0</v>
      </c>
      <c r="R3950" s="47">
        <v>0</v>
      </c>
      <c r="S3950" s="47">
        <v>250</v>
      </c>
      <c r="T3950" s="47">
        <v>225</v>
      </c>
      <c r="U3950" s="47">
        <v>225</v>
      </c>
      <c r="V3950" t="s">
        <v>71</v>
      </c>
      <c r="W3950" t="s">
        <v>72</v>
      </c>
      <c r="X3950"/>
      <c r="Y3950" t="s">
        <v>240</v>
      </c>
      <c r="Z3950" s="43" t="str">
        <f>Raw_data[[#This Row],[Month]]&amp;Raw_data[[#This Row],[Locations]]&amp;Raw_data[[#This Row],[Looker2]]</f>
        <v>45323AustinIOP</v>
      </c>
      <c r="AA3950" s="44" t="str">
        <f>IFERROR(VLOOKUP(Raw_data[[#This Row],[Description]],'LU Table'!$A$1:$B$50,2,0),"")</f>
        <v>IOP</v>
      </c>
      <c r="AB3950" s="44" t="str">
        <f>TRIM(MID(Raw_data[[#This Row],[Location]],LEN("Positive Recovery- ")+1,LEN(Raw_data[[#This Row],[Location]])))</f>
        <v>Austin</v>
      </c>
      <c r="AC3950" s="45">
        <f t="shared" si="62"/>
        <v>45323</v>
      </c>
      <c r="AD3950" s="44" t="str">
        <f>VLOOKUP(Raw_data[[#This Row],[Locations]]&amp;Raw_data[[#This Row],[Looker2]],Category!A:E,5,0)</f>
        <v>Affiliate</v>
      </c>
      <c r="AE3950" s="44" t="str">
        <f>Raw_data[[#This Row],[Locations]]&amp;Raw_data[[#This Row],[Looker2]]</f>
        <v>AustinIOP</v>
      </c>
    </row>
    <row r="3951" spans="1:31">
      <c r="A3951" s="15">
        <v>45329</v>
      </c>
      <c r="B3951" s="15">
        <v>45327</v>
      </c>
      <c r="C3951" t="s">
        <v>9</v>
      </c>
      <c r="D3951">
        <v>211337</v>
      </c>
      <c r="E3951" t="s">
        <v>879</v>
      </c>
      <c r="F3951" t="s">
        <v>332</v>
      </c>
      <c r="G3951" t="s">
        <v>880</v>
      </c>
      <c r="H3951" t="s">
        <v>159</v>
      </c>
      <c r="I3951" t="s">
        <v>232</v>
      </c>
      <c r="J3951" t="s">
        <v>17</v>
      </c>
      <c r="K3951" t="s">
        <v>22</v>
      </c>
      <c r="L3951" t="s">
        <v>128</v>
      </c>
      <c r="M3951">
        <v>1</v>
      </c>
      <c r="N3951" s="47">
        <v>225</v>
      </c>
      <c r="O3951" s="47">
        <v>0</v>
      </c>
      <c r="P3951" s="47">
        <v>0</v>
      </c>
      <c r="Q3951" s="47">
        <v>0</v>
      </c>
      <c r="R3951" s="47">
        <v>0</v>
      </c>
      <c r="S3951" s="47">
        <v>225</v>
      </c>
      <c r="T3951" s="47">
        <v>225</v>
      </c>
      <c r="U3951" s="47">
        <v>225</v>
      </c>
      <c r="V3951" t="s">
        <v>71</v>
      </c>
      <c r="W3951" t="s">
        <v>72</v>
      </c>
      <c r="X3951"/>
      <c r="Y3951" t="s">
        <v>240</v>
      </c>
      <c r="Z3951" s="43" t="str">
        <f>Raw_data[[#This Row],[Month]]&amp;Raw_data[[#This Row],[Locations]]&amp;Raw_data[[#This Row],[Looker2]]</f>
        <v>45323AustinIOP</v>
      </c>
      <c r="AA3951" s="44" t="str">
        <f>IFERROR(VLOOKUP(Raw_data[[#This Row],[Description]],'LU Table'!$A$1:$B$50,2,0),"")</f>
        <v>IOP</v>
      </c>
      <c r="AB3951" s="44" t="str">
        <f>TRIM(MID(Raw_data[[#This Row],[Location]],LEN("Positive Recovery- ")+1,LEN(Raw_data[[#This Row],[Location]])))</f>
        <v>Austin</v>
      </c>
      <c r="AC3951" s="45">
        <f t="shared" si="62"/>
        <v>45323</v>
      </c>
      <c r="AD3951" s="44" t="str">
        <f>VLOOKUP(Raw_data[[#This Row],[Locations]]&amp;Raw_data[[#This Row],[Looker2]],Category!A:E,5,0)</f>
        <v>Affiliate</v>
      </c>
      <c r="AE3951" s="44" t="str">
        <f>Raw_data[[#This Row],[Locations]]&amp;Raw_data[[#This Row],[Looker2]]</f>
        <v>AustinIOP</v>
      </c>
    </row>
    <row r="3952" spans="1:31">
      <c r="A3952" s="15">
        <v>45329</v>
      </c>
      <c r="B3952" s="15">
        <v>45327</v>
      </c>
      <c r="C3952" t="s">
        <v>9</v>
      </c>
      <c r="D3952">
        <v>211338</v>
      </c>
      <c r="E3952" t="s">
        <v>1297</v>
      </c>
      <c r="F3952" t="s">
        <v>1298</v>
      </c>
      <c r="G3952" t="s">
        <v>1299</v>
      </c>
      <c r="H3952" t="s">
        <v>158</v>
      </c>
      <c r="I3952" t="s">
        <v>232</v>
      </c>
      <c r="J3952" t="s">
        <v>87</v>
      </c>
      <c r="K3952" t="s">
        <v>62</v>
      </c>
      <c r="L3952" t="s">
        <v>128</v>
      </c>
      <c r="M3952">
        <v>1</v>
      </c>
      <c r="N3952" s="47">
        <v>275</v>
      </c>
      <c r="O3952" s="47">
        <v>0</v>
      </c>
      <c r="P3952" s="47">
        <v>0</v>
      </c>
      <c r="Q3952" s="47">
        <v>0</v>
      </c>
      <c r="R3952" s="47">
        <v>0</v>
      </c>
      <c r="S3952" s="47">
        <v>275</v>
      </c>
      <c r="T3952" s="47">
        <v>247.5</v>
      </c>
      <c r="U3952" s="47">
        <v>247.5</v>
      </c>
      <c r="V3952" t="s">
        <v>71</v>
      </c>
      <c r="W3952" t="s">
        <v>72</v>
      </c>
      <c r="X3952"/>
      <c r="Y3952" t="s">
        <v>240</v>
      </c>
      <c r="Z3952" s="43" t="str">
        <f>Raw_data[[#This Row],[Month]]&amp;Raw_data[[#This Row],[Locations]]&amp;Raw_data[[#This Row],[Looker2]]</f>
        <v>45323SugarlandIOP</v>
      </c>
      <c r="AA3952" s="44" t="str">
        <f>IFERROR(VLOOKUP(Raw_data[[#This Row],[Description]],'LU Table'!$A$1:$B$50,2,0),"")</f>
        <v>IOP</v>
      </c>
      <c r="AB3952" s="44" t="str">
        <f>TRIM(MID(Raw_data[[#This Row],[Location]],LEN("Positive Recovery- ")+1,LEN(Raw_data[[#This Row],[Location]])))</f>
        <v>Sugarland</v>
      </c>
      <c r="AC3952" s="45">
        <f t="shared" si="62"/>
        <v>45323</v>
      </c>
      <c r="AD3952" s="44" t="str">
        <f>VLOOKUP(Raw_data[[#This Row],[Locations]]&amp;Raw_data[[#This Row],[Looker2]],Category!A:E,5,0)</f>
        <v>Affiliate</v>
      </c>
      <c r="AE3952" s="44" t="str">
        <f>Raw_data[[#This Row],[Locations]]&amp;Raw_data[[#This Row],[Looker2]]</f>
        <v>SugarlandIOP</v>
      </c>
    </row>
    <row r="3953" spans="1:31">
      <c r="A3953" s="15">
        <v>45329</v>
      </c>
      <c r="B3953" s="15">
        <v>45327</v>
      </c>
      <c r="C3953" t="s">
        <v>9</v>
      </c>
      <c r="D3953">
        <v>211339</v>
      </c>
      <c r="E3953" t="s">
        <v>1087</v>
      </c>
      <c r="F3953" t="s">
        <v>1088</v>
      </c>
      <c r="G3953" t="s">
        <v>317</v>
      </c>
      <c r="H3953" t="s">
        <v>158</v>
      </c>
      <c r="I3953" t="s">
        <v>232</v>
      </c>
      <c r="J3953" t="s">
        <v>88</v>
      </c>
      <c r="K3953" t="s">
        <v>62</v>
      </c>
      <c r="L3953" t="s">
        <v>128</v>
      </c>
      <c r="M3953">
        <v>1</v>
      </c>
      <c r="N3953" s="47">
        <v>250</v>
      </c>
      <c r="O3953" s="47">
        <v>0</v>
      </c>
      <c r="P3953" s="47">
        <v>0</v>
      </c>
      <c r="Q3953" s="47">
        <v>0</v>
      </c>
      <c r="R3953" s="47">
        <v>0</v>
      </c>
      <c r="S3953" s="47">
        <v>250</v>
      </c>
      <c r="T3953" s="47">
        <v>225</v>
      </c>
      <c r="U3953" s="47">
        <v>225</v>
      </c>
      <c r="V3953" t="s">
        <v>71</v>
      </c>
      <c r="W3953" t="s">
        <v>72</v>
      </c>
      <c r="X3953"/>
      <c r="Y3953" t="s">
        <v>240</v>
      </c>
      <c r="Z3953" s="43" t="str">
        <f>Raw_data[[#This Row],[Month]]&amp;Raw_data[[#This Row],[Locations]]&amp;Raw_data[[#This Row],[Looker2]]</f>
        <v>45323SugarlandIOP</v>
      </c>
      <c r="AA3953" s="44" t="str">
        <f>IFERROR(VLOOKUP(Raw_data[[#This Row],[Description]],'LU Table'!$A$1:$B$50,2,0),"")</f>
        <v>IOP</v>
      </c>
      <c r="AB3953" s="44" t="str">
        <f>TRIM(MID(Raw_data[[#This Row],[Location]],LEN("Positive Recovery- ")+1,LEN(Raw_data[[#This Row],[Location]])))</f>
        <v>Sugarland</v>
      </c>
      <c r="AC3953" s="45">
        <f t="shared" si="62"/>
        <v>45323</v>
      </c>
      <c r="AD3953" s="44" t="str">
        <f>VLOOKUP(Raw_data[[#This Row],[Locations]]&amp;Raw_data[[#This Row],[Looker2]],Category!A:E,5,0)</f>
        <v>Affiliate</v>
      </c>
      <c r="AE3953" s="44" t="str">
        <f>Raw_data[[#This Row],[Locations]]&amp;Raw_data[[#This Row],[Looker2]]</f>
        <v>SugarlandIOP</v>
      </c>
    </row>
    <row r="3954" spans="1:31">
      <c r="A3954" s="15">
        <v>45329</v>
      </c>
      <c r="B3954" s="15">
        <v>45327</v>
      </c>
      <c r="C3954" t="s">
        <v>9</v>
      </c>
      <c r="D3954">
        <v>211340</v>
      </c>
      <c r="E3954" t="s">
        <v>985</v>
      </c>
      <c r="F3954" t="s">
        <v>324</v>
      </c>
      <c r="G3954" t="s">
        <v>393</v>
      </c>
      <c r="H3954" t="s">
        <v>158</v>
      </c>
      <c r="I3954" t="s">
        <v>232</v>
      </c>
      <c r="J3954" t="s">
        <v>87</v>
      </c>
      <c r="K3954" t="s">
        <v>62</v>
      </c>
      <c r="L3954" t="s">
        <v>128</v>
      </c>
      <c r="M3954">
        <v>1</v>
      </c>
      <c r="N3954" s="47">
        <v>275</v>
      </c>
      <c r="O3954" s="47">
        <v>0</v>
      </c>
      <c r="P3954" s="47">
        <v>0</v>
      </c>
      <c r="Q3954" s="47">
        <v>0</v>
      </c>
      <c r="R3954" s="47">
        <v>0</v>
      </c>
      <c r="S3954" s="47">
        <v>275</v>
      </c>
      <c r="T3954" s="47">
        <v>247.5</v>
      </c>
      <c r="U3954" s="47">
        <v>247.5</v>
      </c>
      <c r="V3954" t="s">
        <v>71</v>
      </c>
      <c r="W3954" t="s">
        <v>72</v>
      </c>
      <c r="X3954"/>
      <c r="Y3954" t="s">
        <v>240</v>
      </c>
      <c r="Z3954" s="43" t="str">
        <f>Raw_data[[#This Row],[Month]]&amp;Raw_data[[#This Row],[Locations]]&amp;Raw_data[[#This Row],[Looker2]]</f>
        <v>45323SugarlandIOP</v>
      </c>
      <c r="AA3954" s="44" t="str">
        <f>IFERROR(VLOOKUP(Raw_data[[#This Row],[Description]],'LU Table'!$A$1:$B$50,2,0),"")</f>
        <v>IOP</v>
      </c>
      <c r="AB3954" s="44" t="str">
        <f>TRIM(MID(Raw_data[[#This Row],[Location]],LEN("Positive Recovery- ")+1,LEN(Raw_data[[#This Row],[Location]])))</f>
        <v>Sugarland</v>
      </c>
      <c r="AC3954" s="45">
        <f t="shared" si="62"/>
        <v>45323</v>
      </c>
      <c r="AD3954" s="44" t="str">
        <f>VLOOKUP(Raw_data[[#This Row],[Locations]]&amp;Raw_data[[#This Row],[Looker2]],Category!A:E,5,0)</f>
        <v>Affiliate</v>
      </c>
      <c r="AE3954" s="44" t="str">
        <f>Raw_data[[#This Row],[Locations]]&amp;Raw_data[[#This Row],[Looker2]]</f>
        <v>SugarlandIOP</v>
      </c>
    </row>
    <row r="3955" spans="1:31">
      <c r="A3955" s="15">
        <v>45329</v>
      </c>
      <c r="B3955" s="15">
        <v>45327</v>
      </c>
      <c r="C3955" t="s">
        <v>9</v>
      </c>
      <c r="D3955">
        <v>211341</v>
      </c>
      <c r="E3955" t="s">
        <v>118</v>
      </c>
      <c r="F3955" t="s">
        <v>287</v>
      </c>
      <c r="G3955" t="s">
        <v>347</v>
      </c>
      <c r="H3955" t="s">
        <v>160</v>
      </c>
      <c r="I3955" t="s">
        <v>232</v>
      </c>
      <c r="J3955" t="s">
        <v>95</v>
      </c>
      <c r="K3955" t="s">
        <v>62</v>
      </c>
      <c r="L3955" t="s">
        <v>128</v>
      </c>
      <c r="M3955">
        <v>1</v>
      </c>
      <c r="N3955" s="47">
        <v>130</v>
      </c>
      <c r="O3955" s="47">
        <v>0</v>
      </c>
      <c r="P3955" s="47">
        <v>0</v>
      </c>
      <c r="Q3955" s="47">
        <v>0</v>
      </c>
      <c r="R3955" s="47">
        <v>0</v>
      </c>
      <c r="S3955" s="47">
        <v>130</v>
      </c>
      <c r="T3955" s="47">
        <v>117</v>
      </c>
      <c r="U3955" s="47">
        <v>117</v>
      </c>
      <c r="V3955" t="s">
        <v>71</v>
      </c>
      <c r="W3955" t="s">
        <v>72</v>
      </c>
      <c r="X3955"/>
      <c r="Y3955" t="s">
        <v>240</v>
      </c>
      <c r="Z3955" s="43" t="str">
        <f>Raw_data[[#This Row],[Month]]&amp;Raw_data[[#This Row],[Locations]]&amp;Raw_data[[#This Row],[Looker2]]</f>
        <v>45323SugarlandIOP</v>
      </c>
      <c r="AA3955" s="44" t="str">
        <f>IFERROR(VLOOKUP(Raw_data[[#This Row],[Description]],'LU Table'!$A$1:$B$50,2,0),"")</f>
        <v>IOP</v>
      </c>
      <c r="AB3955" s="44" t="str">
        <f>TRIM(MID(Raw_data[[#This Row],[Location]],LEN("Positive Recovery- ")+1,LEN(Raw_data[[#This Row],[Location]])))</f>
        <v>Sugarland</v>
      </c>
      <c r="AC3955" s="45">
        <f t="shared" si="62"/>
        <v>45323</v>
      </c>
      <c r="AD3955" s="44" t="str">
        <f>VLOOKUP(Raw_data[[#This Row],[Locations]]&amp;Raw_data[[#This Row],[Looker2]],Category!A:E,5,0)</f>
        <v>Affiliate</v>
      </c>
      <c r="AE3955" s="44" t="str">
        <f>Raw_data[[#This Row],[Locations]]&amp;Raw_data[[#This Row],[Looker2]]</f>
        <v>SugarlandIOP</v>
      </c>
    </row>
    <row r="3956" spans="1:31">
      <c r="A3956" s="15">
        <v>45329</v>
      </c>
      <c r="B3956" s="15">
        <v>45327</v>
      </c>
      <c r="C3956" t="s">
        <v>9</v>
      </c>
      <c r="D3956">
        <v>211342</v>
      </c>
      <c r="E3956" t="s">
        <v>190</v>
      </c>
      <c r="F3956" t="s">
        <v>425</v>
      </c>
      <c r="G3956" t="s">
        <v>522</v>
      </c>
      <c r="H3956" t="s">
        <v>160</v>
      </c>
      <c r="I3956" t="s">
        <v>232</v>
      </c>
      <c r="J3956" t="s">
        <v>95</v>
      </c>
      <c r="K3956" t="s">
        <v>62</v>
      </c>
      <c r="L3956" t="s">
        <v>128</v>
      </c>
      <c r="M3956">
        <v>1</v>
      </c>
      <c r="N3956" s="47">
        <v>130</v>
      </c>
      <c r="O3956" s="47">
        <v>0</v>
      </c>
      <c r="P3956" s="47">
        <v>0</v>
      </c>
      <c r="Q3956" s="47">
        <v>0</v>
      </c>
      <c r="R3956" s="47">
        <v>0</v>
      </c>
      <c r="S3956" s="47">
        <v>130</v>
      </c>
      <c r="T3956" s="47">
        <v>117</v>
      </c>
      <c r="U3956" s="47">
        <v>117</v>
      </c>
      <c r="V3956" t="s">
        <v>71</v>
      </c>
      <c r="W3956" t="s">
        <v>72</v>
      </c>
      <c r="X3956"/>
      <c r="Y3956" t="s">
        <v>240</v>
      </c>
      <c r="Z3956" s="43" t="str">
        <f>Raw_data[[#This Row],[Month]]&amp;Raw_data[[#This Row],[Locations]]&amp;Raw_data[[#This Row],[Looker2]]</f>
        <v>45323SugarlandIOP</v>
      </c>
      <c r="AA3956" s="44" t="str">
        <f>IFERROR(VLOOKUP(Raw_data[[#This Row],[Description]],'LU Table'!$A$1:$B$50,2,0),"")</f>
        <v>IOP</v>
      </c>
      <c r="AB3956" s="44" t="str">
        <f>TRIM(MID(Raw_data[[#This Row],[Location]],LEN("Positive Recovery- ")+1,LEN(Raw_data[[#This Row],[Location]])))</f>
        <v>Sugarland</v>
      </c>
      <c r="AC3956" s="45">
        <f t="shared" si="62"/>
        <v>45323</v>
      </c>
      <c r="AD3956" s="44" t="str">
        <f>VLOOKUP(Raw_data[[#This Row],[Locations]]&amp;Raw_data[[#This Row],[Looker2]],Category!A:E,5,0)</f>
        <v>Affiliate</v>
      </c>
      <c r="AE3956" s="44" t="str">
        <f>Raw_data[[#This Row],[Locations]]&amp;Raw_data[[#This Row],[Looker2]]</f>
        <v>SugarlandIOP</v>
      </c>
    </row>
    <row r="3957" spans="1:31">
      <c r="A3957" s="15">
        <v>45329</v>
      </c>
      <c r="B3957" s="15">
        <v>45327</v>
      </c>
      <c r="C3957" t="s">
        <v>9</v>
      </c>
      <c r="D3957">
        <v>211343</v>
      </c>
      <c r="E3957" t="s">
        <v>1143</v>
      </c>
      <c r="F3957" t="s">
        <v>1144</v>
      </c>
      <c r="G3957" t="s">
        <v>1145</v>
      </c>
      <c r="H3957" t="s">
        <v>159</v>
      </c>
      <c r="I3957" t="s">
        <v>232</v>
      </c>
      <c r="J3957" t="s">
        <v>88</v>
      </c>
      <c r="K3957" t="s">
        <v>62</v>
      </c>
      <c r="L3957" t="s">
        <v>128</v>
      </c>
      <c r="M3957">
        <v>1</v>
      </c>
      <c r="N3957" s="47">
        <v>250</v>
      </c>
      <c r="O3957" s="47">
        <v>0</v>
      </c>
      <c r="P3957" s="47">
        <v>0</v>
      </c>
      <c r="Q3957" s="47">
        <v>0</v>
      </c>
      <c r="R3957" s="47">
        <v>0</v>
      </c>
      <c r="S3957" s="47">
        <v>250</v>
      </c>
      <c r="T3957" s="47">
        <v>225</v>
      </c>
      <c r="U3957" s="47">
        <v>225</v>
      </c>
      <c r="V3957" t="s">
        <v>71</v>
      </c>
      <c r="W3957" t="s">
        <v>72</v>
      </c>
      <c r="X3957"/>
      <c r="Y3957" t="s">
        <v>240</v>
      </c>
      <c r="Z3957" s="43" t="str">
        <f>Raw_data[[#This Row],[Month]]&amp;Raw_data[[#This Row],[Locations]]&amp;Raw_data[[#This Row],[Looker2]]</f>
        <v>45323SugarlandIOP</v>
      </c>
      <c r="AA3957" s="44" t="str">
        <f>IFERROR(VLOOKUP(Raw_data[[#This Row],[Description]],'LU Table'!$A$1:$B$50,2,0),"")</f>
        <v>IOP</v>
      </c>
      <c r="AB3957" s="44" t="str">
        <f>TRIM(MID(Raw_data[[#This Row],[Location]],LEN("Positive Recovery- ")+1,LEN(Raw_data[[#This Row],[Location]])))</f>
        <v>Sugarland</v>
      </c>
      <c r="AC3957" s="45">
        <f t="shared" si="62"/>
        <v>45323</v>
      </c>
      <c r="AD3957" s="44" t="str">
        <f>VLOOKUP(Raw_data[[#This Row],[Locations]]&amp;Raw_data[[#This Row],[Looker2]],Category!A:E,5,0)</f>
        <v>Affiliate</v>
      </c>
      <c r="AE3957" s="44" t="str">
        <f>Raw_data[[#This Row],[Locations]]&amp;Raw_data[[#This Row],[Looker2]]</f>
        <v>SugarlandIOP</v>
      </c>
    </row>
    <row r="3958" spans="1:31">
      <c r="A3958" s="15">
        <v>45329</v>
      </c>
      <c r="B3958" s="15">
        <v>45327</v>
      </c>
      <c r="C3958" t="s">
        <v>9</v>
      </c>
      <c r="D3958">
        <v>211344</v>
      </c>
      <c r="E3958" t="s">
        <v>934</v>
      </c>
      <c r="F3958" t="s">
        <v>358</v>
      </c>
      <c r="G3958" t="s">
        <v>935</v>
      </c>
      <c r="H3958" t="s">
        <v>158</v>
      </c>
      <c r="I3958" t="s">
        <v>232</v>
      </c>
      <c r="J3958" t="s">
        <v>88</v>
      </c>
      <c r="K3958" t="s">
        <v>62</v>
      </c>
      <c r="L3958" t="s">
        <v>128</v>
      </c>
      <c r="M3958">
        <v>1</v>
      </c>
      <c r="N3958" s="47">
        <v>250</v>
      </c>
      <c r="O3958" s="47">
        <v>0</v>
      </c>
      <c r="P3958" s="47">
        <v>0</v>
      </c>
      <c r="Q3958" s="47">
        <v>0</v>
      </c>
      <c r="R3958" s="47">
        <v>0</v>
      </c>
      <c r="S3958" s="47">
        <v>250</v>
      </c>
      <c r="T3958" s="47">
        <v>225</v>
      </c>
      <c r="U3958" s="47">
        <v>225</v>
      </c>
      <c r="V3958" t="s">
        <v>71</v>
      </c>
      <c r="W3958" t="s">
        <v>72</v>
      </c>
      <c r="X3958"/>
      <c r="Y3958" t="s">
        <v>240</v>
      </c>
      <c r="Z3958" s="43" t="str">
        <f>Raw_data[[#This Row],[Month]]&amp;Raw_data[[#This Row],[Locations]]&amp;Raw_data[[#This Row],[Looker2]]</f>
        <v>45323SugarlandIOP</v>
      </c>
      <c r="AA3958" s="44" t="str">
        <f>IFERROR(VLOOKUP(Raw_data[[#This Row],[Description]],'LU Table'!$A$1:$B$50,2,0),"")</f>
        <v>IOP</v>
      </c>
      <c r="AB3958" s="44" t="str">
        <f>TRIM(MID(Raw_data[[#This Row],[Location]],LEN("Positive Recovery- ")+1,LEN(Raw_data[[#This Row],[Location]])))</f>
        <v>Sugarland</v>
      </c>
      <c r="AC3958" s="45">
        <f t="shared" si="62"/>
        <v>45323</v>
      </c>
      <c r="AD3958" s="44" t="str">
        <f>VLOOKUP(Raw_data[[#This Row],[Locations]]&amp;Raw_data[[#This Row],[Looker2]],Category!A:E,5,0)</f>
        <v>Affiliate</v>
      </c>
      <c r="AE3958" s="44" t="str">
        <f>Raw_data[[#This Row],[Locations]]&amp;Raw_data[[#This Row],[Looker2]]</f>
        <v>SugarlandIOP</v>
      </c>
    </row>
    <row r="3959" spans="1:31">
      <c r="A3959" s="15">
        <v>45329</v>
      </c>
      <c r="B3959" s="15">
        <v>45327</v>
      </c>
      <c r="C3959" t="s">
        <v>9</v>
      </c>
      <c r="D3959">
        <v>211345</v>
      </c>
      <c r="E3959" t="s">
        <v>881</v>
      </c>
      <c r="F3959" t="s">
        <v>435</v>
      </c>
      <c r="G3959" t="s">
        <v>882</v>
      </c>
      <c r="H3959" t="s">
        <v>160</v>
      </c>
      <c r="I3959" t="s">
        <v>232</v>
      </c>
      <c r="J3959" t="s">
        <v>94</v>
      </c>
      <c r="K3959" t="s">
        <v>81</v>
      </c>
      <c r="L3959" t="s">
        <v>128</v>
      </c>
      <c r="M3959">
        <v>1</v>
      </c>
      <c r="N3959" s="47">
        <v>215</v>
      </c>
      <c r="O3959" s="47">
        <v>0</v>
      </c>
      <c r="P3959" s="47">
        <v>0</v>
      </c>
      <c r="Q3959" s="47">
        <v>0</v>
      </c>
      <c r="R3959" s="47">
        <v>0</v>
      </c>
      <c r="S3959" s="47">
        <v>215</v>
      </c>
      <c r="T3959" s="47">
        <v>193.5</v>
      </c>
      <c r="U3959" s="47">
        <v>193.5</v>
      </c>
      <c r="V3959" t="s">
        <v>71</v>
      </c>
      <c r="W3959" t="s">
        <v>72</v>
      </c>
      <c r="X3959"/>
      <c r="Y3959" t="s">
        <v>240</v>
      </c>
      <c r="Z3959" s="43" t="str">
        <f>Raw_data[[#This Row],[Month]]&amp;Raw_data[[#This Row],[Locations]]&amp;Raw_data[[#This Row],[Looker2]]</f>
        <v>45323Energy CorridorIOP</v>
      </c>
      <c r="AA3959" s="44" t="str">
        <f>IFERROR(VLOOKUP(Raw_data[[#This Row],[Description]],'LU Table'!$A$1:$B$50,2,0),"")</f>
        <v>IOP</v>
      </c>
      <c r="AB3959" s="44" t="str">
        <f>TRIM(MID(Raw_data[[#This Row],[Location]],LEN("Positive Recovery- ")+1,LEN(Raw_data[[#This Row],[Location]])))</f>
        <v>Energy Corridor</v>
      </c>
      <c r="AC3959" s="45">
        <f t="shared" si="62"/>
        <v>45323</v>
      </c>
      <c r="AD3959" s="44" t="str">
        <f>VLOOKUP(Raw_data[[#This Row],[Locations]]&amp;Raw_data[[#This Row],[Looker2]],Category!A:E,5,0)</f>
        <v>Affiliate</v>
      </c>
      <c r="AE3959" s="44" t="str">
        <f>Raw_data[[#This Row],[Locations]]&amp;Raw_data[[#This Row],[Looker2]]</f>
        <v>Energy CorridorIOP</v>
      </c>
    </row>
    <row r="3960" spans="1:31">
      <c r="A3960" s="15">
        <v>45329</v>
      </c>
      <c r="B3960" s="15">
        <v>45327</v>
      </c>
      <c r="C3960" t="s">
        <v>9</v>
      </c>
      <c r="D3960">
        <v>211346</v>
      </c>
      <c r="E3960" t="s">
        <v>1185</v>
      </c>
      <c r="F3960" t="s">
        <v>307</v>
      </c>
      <c r="G3960" t="s">
        <v>501</v>
      </c>
      <c r="H3960" t="s">
        <v>160</v>
      </c>
      <c r="I3960" t="s">
        <v>232</v>
      </c>
      <c r="J3960" t="s">
        <v>90</v>
      </c>
      <c r="K3960" t="s">
        <v>81</v>
      </c>
      <c r="L3960" t="s">
        <v>128</v>
      </c>
      <c r="M3960">
        <v>1</v>
      </c>
      <c r="N3960" s="47">
        <v>220</v>
      </c>
      <c r="O3960" s="47">
        <v>0</v>
      </c>
      <c r="P3960" s="47">
        <v>0</v>
      </c>
      <c r="Q3960" s="47">
        <v>0</v>
      </c>
      <c r="R3960" s="47">
        <v>0</v>
      </c>
      <c r="S3960" s="47">
        <v>220</v>
      </c>
      <c r="T3960" s="47">
        <v>198</v>
      </c>
      <c r="U3960" s="47">
        <v>198</v>
      </c>
      <c r="V3960" t="s">
        <v>71</v>
      </c>
      <c r="W3960" t="s">
        <v>72</v>
      </c>
      <c r="X3960"/>
      <c r="Y3960" t="s">
        <v>240</v>
      </c>
      <c r="Z3960" s="43" t="str">
        <f>Raw_data[[#This Row],[Month]]&amp;Raw_data[[#This Row],[Locations]]&amp;Raw_data[[#This Row],[Looker2]]</f>
        <v>45323Energy CorridorIOP</v>
      </c>
      <c r="AA3960" s="44" t="str">
        <f>IFERROR(VLOOKUP(Raw_data[[#This Row],[Description]],'LU Table'!$A$1:$B$50,2,0),"")</f>
        <v>IOP</v>
      </c>
      <c r="AB3960" s="44" t="str">
        <f>TRIM(MID(Raw_data[[#This Row],[Location]],LEN("Positive Recovery- ")+1,LEN(Raw_data[[#This Row],[Location]])))</f>
        <v>Energy Corridor</v>
      </c>
      <c r="AC3960" s="45">
        <f t="shared" si="62"/>
        <v>45323</v>
      </c>
      <c r="AD3960" s="44" t="str">
        <f>VLOOKUP(Raw_data[[#This Row],[Locations]]&amp;Raw_data[[#This Row],[Looker2]],Category!A:E,5,0)</f>
        <v>Affiliate</v>
      </c>
      <c r="AE3960" s="44" t="str">
        <f>Raw_data[[#This Row],[Locations]]&amp;Raw_data[[#This Row],[Looker2]]</f>
        <v>Energy CorridorIOP</v>
      </c>
    </row>
    <row r="3961" spans="1:31">
      <c r="A3961" s="15">
        <v>45329</v>
      </c>
      <c r="B3961" s="15">
        <v>45327</v>
      </c>
      <c r="C3961" t="s">
        <v>9</v>
      </c>
      <c r="D3961">
        <v>211347</v>
      </c>
      <c r="E3961" t="s">
        <v>989</v>
      </c>
      <c r="F3961" t="s">
        <v>290</v>
      </c>
      <c r="G3961" t="s">
        <v>990</v>
      </c>
      <c r="H3961" t="s">
        <v>158</v>
      </c>
      <c r="I3961" t="s">
        <v>232</v>
      </c>
      <c r="J3961" t="s">
        <v>92</v>
      </c>
      <c r="K3961" t="s">
        <v>81</v>
      </c>
      <c r="L3961" t="s">
        <v>128</v>
      </c>
      <c r="M3961">
        <v>1</v>
      </c>
      <c r="N3961" s="47">
        <v>190</v>
      </c>
      <c r="O3961" s="47">
        <v>0</v>
      </c>
      <c r="P3961" s="47">
        <v>0</v>
      </c>
      <c r="Q3961" s="47">
        <v>0</v>
      </c>
      <c r="R3961" s="47">
        <v>0</v>
      </c>
      <c r="S3961" s="47">
        <v>0</v>
      </c>
      <c r="T3961" s="47">
        <v>171</v>
      </c>
      <c r="U3961" s="47">
        <v>61</v>
      </c>
      <c r="V3961" t="s">
        <v>71</v>
      </c>
      <c r="W3961" t="s">
        <v>72</v>
      </c>
      <c r="X3961"/>
      <c r="Y3961" t="s">
        <v>240</v>
      </c>
      <c r="Z3961" s="43" t="str">
        <f>Raw_data[[#This Row],[Month]]&amp;Raw_data[[#This Row],[Locations]]&amp;Raw_data[[#This Row],[Looker2]]</f>
        <v>45323Energy CorridorIOP</v>
      </c>
      <c r="AA3961" s="44" t="str">
        <f>IFERROR(VLOOKUP(Raw_data[[#This Row],[Description]],'LU Table'!$A$1:$B$50,2,0),"")</f>
        <v>IOP</v>
      </c>
      <c r="AB3961" s="44" t="str">
        <f>TRIM(MID(Raw_data[[#This Row],[Location]],LEN("Positive Recovery- ")+1,LEN(Raw_data[[#This Row],[Location]])))</f>
        <v>Energy Corridor</v>
      </c>
      <c r="AC3961" s="45">
        <f t="shared" si="62"/>
        <v>45323</v>
      </c>
      <c r="AD3961" s="44" t="str">
        <f>VLOOKUP(Raw_data[[#This Row],[Locations]]&amp;Raw_data[[#This Row],[Looker2]],Category!A:E,5,0)</f>
        <v>Affiliate</v>
      </c>
      <c r="AE3961" s="44" t="str">
        <f>Raw_data[[#This Row],[Locations]]&amp;Raw_data[[#This Row],[Looker2]]</f>
        <v>Energy CorridorIOP</v>
      </c>
    </row>
    <row r="3962" spans="1:31">
      <c r="A3962" s="15">
        <v>45329</v>
      </c>
      <c r="B3962" s="15">
        <v>45327</v>
      </c>
      <c r="C3962" t="s">
        <v>9</v>
      </c>
      <c r="D3962">
        <v>211348</v>
      </c>
      <c r="E3962" t="s">
        <v>1042</v>
      </c>
      <c r="F3962" t="s">
        <v>1043</v>
      </c>
      <c r="G3962" t="s">
        <v>1044</v>
      </c>
      <c r="H3962" t="s">
        <v>159</v>
      </c>
      <c r="I3962" t="s">
        <v>232</v>
      </c>
      <c r="J3962" t="s">
        <v>17</v>
      </c>
      <c r="K3962" t="s">
        <v>81</v>
      </c>
      <c r="L3962" t="s">
        <v>128</v>
      </c>
      <c r="M3962">
        <v>1</v>
      </c>
      <c r="N3962" s="47">
        <v>225</v>
      </c>
      <c r="O3962" s="47">
        <v>0</v>
      </c>
      <c r="P3962" s="47">
        <v>0</v>
      </c>
      <c r="Q3962" s="47">
        <v>0</v>
      </c>
      <c r="R3962" s="47">
        <v>0</v>
      </c>
      <c r="S3962" s="47">
        <v>225</v>
      </c>
      <c r="T3962" s="47">
        <v>225</v>
      </c>
      <c r="U3962" s="47">
        <v>225</v>
      </c>
      <c r="V3962" t="s">
        <v>71</v>
      </c>
      <c r="W3962" t="s">
        <v>72</v>
      </c>
      <c r="X3962"/>
      <c r="Y3962" t="s">
        <v>240</v>
      </c>
      <c r="Z3962" s="43" t="str">
        <f>Raw_data[[#This Row],[Month]]&amp;Raw_data[[#This Row],[Locations]]&amp;Raw_data[[#This Row],[Looker2]]</f>
        <v>45323Energy CorridorIOP</v>
      </c>
      <c r="AA3962" s="44" t="str">
        <f>IFERROR(VLOOKUP(Raw_data[[#This Row],[Description]],'LU Table'!$A$1:$B$50,2,0),"")</f>
        <v>IOP</v>
      </c>
      <c r="AB3962" s="44" t="str">
        <f>TRIM(MID(Raw_data[[#This Row],[Location]],LEN("Positive Recovery- ")+1,LEN(Raw_data[[#This Row],[Location]])))</f>
        <v>Energy Corridor</v>
      </c>
      <c r="AC3962" s="45">
        <f t="shared" si="62"/>
        <v>45323</v>
      </c>
      <c r="AD3962" s="44" t="str">
        <f>VLOOKUP(Raw_data[[#This Row],[Locations]]&amp;Raw_data[[#This Row],[Looker2]],Category!A:E,5,0)</f>
        <v>Affiliate</v>
      </c>
      <c r="AE3962" s="44" t="str">
        <f>Raw_data[[#This Row],[Locations]]&amp;Raw_data[[#This Row],[Looker2]]</f>
        <v>Energy CorridorIOP</v>
      </c>
    </row>
    <row r="3963" spans="1:31">
      <c r="A3963" s="15">
        <v>45329</v>
      </c>
      <c r="B3963" s="15">
        <v>45327</v>
      </c>
      <c r="C3963" t="s">
        <v>9</v>
      </c>
      <c r="D3963">
        <v>211349</v>
      </c>
      <c r="E3963" t="s">
        <v>799</v>
      </c>
      <c r="F3963" t="s">
        <v>321</v>
      </c>
      <c r="G3963" t="s">
        <v>800</v>
      </c>
      <c r="H3963" t="s">
        <v>158</v>
      </c>
      <c r="I3963" t="s">
        <v>232</v>
      </c>
      <c r="J3963" t="s">
        <v>933</v>
      </c>
      <c r="K3963" t="s">
        <v>76</v>
      </c>
      <c r="L3963" t="s">
        <v>128</v>
      </c>
      <c r="M3963">
        <v>1</v>
      </c>
      <c r="N3963" s="47">
        <v>1500</v>
      </c>
      <c r="O3963" s="47">
        <v>0</v>
      </c>
      <c r="P3963" s="47">
        <v>0</v>
      </c>
      <c r="Q3963" s="47">
        <v>0</v>
      </c>
      <c r="R3963" s="47">
        <v>0</v>
      </c>
      <c r="S3963" s="47">
        <v>1500</v>
      </c>
      <c r="T3963" s="47">
        <v>225</v>
      </c>
      <c r="U3963" s="47">
        <v>225</v>
      </c>
      <c r="V3963" t="s">
        <v>71</v>
      </c>
      <c r="W3963" t="s">
        <v>72</v>
      </c>
      <c r="X3963"/>
      <c r="Y3963" t="s">
        <v>240</v>
      </c>
      <c r="Z3963" s="43" t="str">
        <f>Raw_data[[#This Row],[Month]]&amp;Raw_data[[#This Row],[Locations]]&amp;Raw_data[[#This Row],[Looker2]]</f>
        <v>45323MontroseIOP</v>
      </c>
      <c r="AA3963" s="44" t="str">
        <f>IFERROR(VLOOKUP(Raw_data[[#This Row],[Description]],'LU Table'!$A$1:$B$50,2,0),"")</f>
        <v>IOP</v>
      </c>
      <c r="AB3963" s="44" t="str">
        <f>TRIM(MID(Raw_data[[#This Row],[Location]],LEN("Positive Recovery- ")+1,LEN(Raw_data[[#This Row],[Location]])))</f>
        <v>Montrose</v>
      </c>
      <c r="AC3963" s="45">
        <f t="shared" si="62"/>
        <v>45323</v>
      </c>
      <c r="AD3963" s="44" t="str">
        <f>VLOOKUP(Raw_data[[#This Row],[Locations]]&amp;Raw_data[[#This Row],[Looker2]],Category!A:E,5,0)</f>
        <v>Company Owned</v>
      </c>
      <c r="AE3963" s="44" t="str">
        <f>Raw_data[[#This Row],[Locations]]&amp;Raw_data[[#This Row],[Looker2]]</f>
        <v>MontroseIOP</v>
      </c>
    </row>
    <row r="3964" spans="1:31">
      <c r="A3964" s="15">
        <v>45329</v>
      </c>
      <c r="B3964" s="15">
        <v>45327</v>
      </c>
      <c r="C3964" t="s">
        <v>9</v>
      </c>
      <c r="D3964">
        <v>211350</v>
      </c>
      <c r="E3964" t="s">
        <v>698</v>
      </c>
      <c r="F3964" t="s">
        <v>260</v>
      </c>
      <c r="G3964" t="s">
        <v>436</v>
      </c>
      <c r="H3964" t="s">
        <v>160</v>
      </c>
      <c r="I3964" t="s">
        <v>232</v>
      </c>
      <c r="J3964" t="s">
        <v>95</v>
      </c>
      <c r="K3964" t="s">
        <v>76</v>
      </c>
      <c r="L3964" t="s">
        <v>128</v>
      </c>
      <c r="M3964">
        <v>1</v>
      </c>
      <c r="N3964" s="47">
        <v>130</v>
      </c>
      <c r="O3964" s="47">
        <v>0</v>
      </c>
      <c r="P3964" s="47">
        <v>0</v>
      </c>
      <c r="Q3964" s="47">
        <v>0</v>
      </c>
      <c r="R3964" s="47">
        <v>0</v>
      </c>
      <c r="S3964" s="47">
        <v>130</v>
      </c>
      <c r="T3964" s="47">
        <v>117</v>
      </c>
      <c r="U3964" s="47">
        <v>117</v>
      </c>
      <c r="V3964" t="s">
        <v>71</v>
      </c>
      <c r="W3964" t="s">
        <v>72</v>
      </c>
      <c r="X3964"/>
      <c r="Y3964" t="s">
        <v>240</v>
      </c>
      <c r="Z3964" s="43" t="str">
        <f>Raw_data[[#This Row],[Month]]&amp;Raw_data[[#This Row],[Locations]]&amp;Raw_data[[#This Row],[Looker2]]</f>
        <v>45323MontroseIOP</v>
      </c>
      <c r="AA3964" s="44" t="str">
        <f>IFERROR(VLOOKUP(Raw_data[[#This Row],[Description]],'LU Table'!$A$1:$B$50,2,0),"")</f>
        <v>IOP</v>
      </c>
      <c r="AB3964" s="44" t="str">
        <f>TRIM(MID(Raw_data[[#This Row],[Location]],LEN("Positive Recovery- ")+1,LEN(Raw_data[[#This Row],[Location]])))</f>
        <v>Montrose</v>
      </c>
      <c r="AC3964" s="45">
        <f t="shared" si="62"/>
        <v>45323</v>
      </c>
      <c r="AD3964" s="44" t="str">
        <f>VLOOKUP(Raw_data[[#This Row],[Locations]]&amp;Raw_data[[#This Row],[Looker2]],Category!A:E,5,0)</f>
        <v>Company Owned</v>
      </c>
      <c r="AE3964" s="44" t="str">
        <f>Raw_data[[#This Row],[Locations]]&amp;Raw_data[[#This Row],[Looker2]]</f>
        <v>MontroseIOP</v>
      </c>
    </row>
    <row r="3965" spans="1:31">
      <c r="A3965" s="15">
        <v>45329</v>
      </c>
      <c r="B3965" s="15">
        <v>45327</v>
      </c>
      <c r="C3965" t="s">
        <v>9</v>
      </c>
      <c r="D3965">
        <v>211351</v>
      </c>
      <c r="E3965" t="s">
        <v>820</v>
      </c>
      <c r="F3965" t="s">
        <v>287</v>
      </c>
      <c r="G3965" t="s">
        <v>325</v>
      </c>
      <c r="H3965" t="s">
        <v>158</v>
      </c>
      <c r="I3965" t="s">
        <v>232</v>
      </c>
      <c r="J3965" t="s">
        <v>87</v>
      </c>
      <c r="K3965" t="s">
        <v>76</v>
      </c>
      <c r="L3965" t="s">
        <v>128</v>
      </c>
      <c r="M3965">
        <v>1</v>
      </c>
      <c r="N3965" s="47">
        <v>275</v>
      </c>
      <c r="O3965" s="47">
        <v>0</v>
      </c>
      <c r="P3965" s="47">
        <v>0</v>
      </c>
      <c r="Q3965" s="47">
        <v>0</v>
      </c>
      <c r="R3965" s="47">
        <v>0</v>
      </c>
      <c r="S3965" s="47">
        <v>275</v>
      </c>
      <c r="T3965" s="47">
        <v>247.5</v>
      </c>
      <c r="U3965" s="47">
        <v>247.5</v>
      </c>
      <c r="V3965" t="s">
        <v>71</v>
      </c>
      <c r="W3965" t="s">
        <v>72</v>
      </c>
      <c r="X3965"/>
      <c r="Y3965" t="s">
        <v>240</v>
      </c>
      <c r="Z3965" s="43" t="str">
        <f>Raw_data[[#This Row],[Month]]&amp;Raw_data[[#This Row],[Locations]]&amp;Raw_data[[#This Row],[Looker2]]</f>
        <v>45323MontroseIOP</v>
      </c>
      <c r="AA3965" s="44" t="str">
        <f>IFERROR(VLOOKUP(Raw_data[[#This Row],[Description]],'LU Table'!$A$1:$B$50,2,0),"")</f>
        <v>IOP</v>
      </c>
      <c r="AB3965" s="44" t="str">
        <f>TRIM(MID(Raw_data[[#This Row],[Location]],LEN("Positive Recovery- ")+1,LEN(Raw_data[[#This Row],[Location]])))</f>
        <v>Montrose</v>
      </c>
      <c r="AC3965" s="45">
        <f t="shared" si="62"/>
        <v>45323</v>
      </c>
      <c r="AD3965" s="44" t="str">
        <f>VLOOKUP(Raw_data[[#This Row],[Locations]]&amp;Raw_data[[#This Row],[Looker2]],Category!A:E,5,0)</f>
        <v>Company Owned</v>
      </c>
      <c r="AE3965" s="44" t="str">
        <f>Raw_data[[#This Row],[Locations]]&amp;Raw_data[[#This Row],[Looker2]]</f>
        <v>MontroseIOP</v>
      </c>
    </row>
    <row r="3966" spans="1:31">
      <c r="A3966" s="15">
        <v>45329</v>
      </c>
      <c r="B3966" s="15">
        <v>45327</v>
      </c>
      <c r="C3966" t="s">
        <v>9</v>
      </c>
      <c r="D3966">
        <v>211352</v>
      </c>
      <c r="E3966" t="s">
        <v>939</v>
      </c>
      <c r="F3966" t="s">
        <v>321</v>
      </c>
      <c r="G3966" t="s">
        <v>940</v>
      </c>
      <c r="H3966" t="s">
        <v>158</v>
      </c>
      <c r="I3966" t="s">
        <v>232</v>
      </c>
      <c r="J3966" t="s">
        <v>88</v>
      </c>
      <c r="K3966" t="s">
        <v>76</v>
      </c>
      <c r="L3966" t="s">
        <v>128</v>
      </c>
      <c r="M3966">
        <v>1</v>
      </c>
      <c r="N3966" s="47">
        <v>250</v>
      </c>
      <c r="O3966" s="47">
        <v>0</v>
      </c>
      <c r="P3966" s="47">
        <v>0</v>
      </c>
      <c r="Q3966" s="47">
        <v>0</v>
      </c>
      <c r="R3966" s="47">
        <v>0</v>
      </c>
      <c r="S3966" s="47">
        <v>250</v>
      </c>
      <c r="T3966" s="47">
        <v>225</v>
      </c>
      <c r="U3966" s="47">
        <v>225</v>
      </c>
      <c r="V3966" t="s">
        <v>71</v>
      </c>
      <c r="W3966" t="s">
        <v>72</v>
      </c>
      <c r="X3966"/>
      <c r="Y3966" t="s">
        <v>240</v>
      </c>
      <c r="Z3966" s="43" t="str">
        <f>Raw_data[[#This Row],[Month]]&amp;Raw_data[[#This Row],[Locations]]&amp;Raw_data[[#This Row],[Looker2]]</f>
        <v>45323MontroseIOP</v>
      </c>
      <c r="AA3966" s="44" t="str">
        <f>IFERROR(VLOOKUP(Raw_data[[#This Row],[Description]],'LU Table'!$A$1:$B$50,2,0),"")</f>
        <v>IOP</v>
      </c>
      <c r="AB3966" s="44" t="str">
        <f>TRIM(MID(Raw_data[[#This Row],[Location]],LEN("Positive Recovery- ")+1,LEN(Raw_data[[#This Row],[Location]])))</f>
        <v>Montrose</v>
      </c>
      <c r="AC3966" s="45">
        <f t="shared" si="62"/>
        <v>45323</v>
      </c>
      <c r="AD3966" s="44" t="str">
        <f>VLOOKUP(Raw_data[[#This Row],[Locations]]&amp;Raw_data[[#This Row],[Looker2]],Category!A:E,5,0)</f>
        <v>Company Owned</v>
      </c>
      <c r="AE3966" s="44" t="str">
        <f>Raw_data[[#This Row],[Locations]]&amp;Raw_data[[#This Row],[Looker2]]</f>
        <v>MontroseIOP</v>
      </c>
    </row>
    <row r="3967" spans="1:31">
      <c r="A3967" s="15">
        <v>45329</v>
      </c>
      <c r="B3967" s="15">
        <v>45327</v>
      </c>
      <c r="C3967" t="s">
        <v>9</v>
      </c>
      <c r="D3967">
        <v>211353</v>
      </c>
      <c r="E3967" t="s">
        <v>672</v>
      </c>
      <c r="F3967" t="s">
        <v>609</v>
      </c>
      <c r="G3967" t="s">
        <v>393</v>
      </c>
      <c r="H3967" t="s">
        <v>160</v>
      </c>
      <c r="I3967" t="s">
        <v>232</v>
      </c>
      <c r="J3967" t="s">
        <v>94</v>
      </c>
      <c r="K3967" t="s">
        <v>76</v>
      </c>
      <c r="L3967" t="s">
        <v>128</v>
      </c>
      <c r="M3967">
        <v>1</v>
      </c>
      <c r="N3967" s="47">
        <v>215</v>
      </c>
      <c r="O3967" s="47">
        <v>0</v>
      </c>
      <c r="P3967" s="47">
        <v>0</v>
      </c>
      <c r="Q3967" s="47">
        <v>0</v>
      </c>
      <c r="R3967" s="47">
        <v>0</v>
      </c>
      <c r="S3967" s="47">
        <v>215</v>
      </c>
      <c r="T3967" s="47">
        <v>193.5</v>
      </c>
      <c r="U3967" s="47">
        <v>193.5</v>
      </c>
      <c r="V3967" t="s">
        <v>71</v>
      </c>
      <c r="W3967" t="s">
        <v>72</v>
      </c>
      <c r="X3967"/>
      <c r="Y3967" t="s">
        <v>240</v>
      </c>
      <c r="Z3967" s="43" t="str">
        <f>Raw_data[[#This Row],[Month]]&amp;Raw_data[[#This Row],[Locations]]&amp;Raw_data[[#This Row],[Looker2]]</f>
        <v>45323MontroseIOP</v>
      </c>
      <c r="AA3967" s="44" t="str">
        <f>IFERROR(VLOOKUP(Raw_data[[#This Row],[Description]],'LU Table'!$A$1:$B$50,2,0),"")</f>
        <v>IOP</v>
      </c>
      <c r="AB3967" s="44" t="str">
        <f>TRIM(MID(Raw_data[[#This Row],[Location]],LEN("Positive Recovery- ")+1,LEN(Raw_data[[#This Row],[Location]])))</f>
        <v>Montrose</v>
      </c>
      <c r="AC3967" s="45">
        <f t="shared" si="62"/>
        <v>45323</v>
      </c>
      <c r="AD3967" s="44" t="str">
        <f>VLOOKUP(Raw_data[[#This Row],[Locations]]&amp;Raw_data[[#This Row],[Looker2]],Category!A:E,5,0)</f>
        <v>Company Owned</v>
      </c>
      <c r="AE3967" s="44" t="str">
        <f>Raw_data[[#This Row],[Locations]]&amp;Raw_data[[#This Row],[Looker2]]</f>
        <v>MontroseIOP</v>
      </c>
    </row>
    <row r="3968" spans="1:31">
      <c r="A3968" s="15">
        <v>45329</v>
      </c>
      <c r="B3968" s="15">
        <v>45327</v>
      </c>
      <c r="C3968" t="s">
        <v>9</v>
      </c>
      <c r="D3968">
        <v>211354</v>
      </c>
      <c r="E3968" t="s">
        <v>832</v>
      </c>
      <c r="F3968" t="s">
        <v>335</v>
      </c>
      <c r="G3968" t="s">
        <v>833</v>
      </c>
      <c r="H3968" t="s">
        <v>158</v>
      </c>
      <c r="I3968" t="s">
        <v>232</v>
      </c>
      <c r="J3968" t="s">
        <v>235</v>
      </c>
      <c r="K3968" t="s">
        <v>76</v>
      </c>
      <c r="L3968" t="s">
        <v>128</v>
      </c>
      <c r="M3968">
        <v>1</v>
      </c>
      <c r="N3968" s="47">
        <v>220</v>
      </c>
      <c r="O3968" s="47">
        <v>0</v>
      </c>
      <c r="P3968" s="47">
        <v>0</v>
      </c>
      <c r="Q3968" s="47">
        <v>0</v>
      </c>
      <c r="R3968" s="47">
        <v>0</v>
      </c>
      <c r="S3968" s="47">
        <v>220</v>
      </c>
      <c r="T3968" s="47">
        <v>198</v>
      </c>
      <c r="U3968" s="47">
        <v>198</v>
      </c>
      <c r="V3968" t="s">
        <v>71</v>
      </c>
      <c r="W3968" t="s">
        <v>72</v>
      </c>
      <c r="X3968"/>
      <c r="Y3968" t="s">
        <v>240</v>
      </c>
      <c r="Z3968" s="43" t="str">
        <f>Raw_data[[#This Row],[Month]]&amp;Raw_data[[#This Row],[Locations]]&amp;Raw_data[[#This Row],[Looker2]]</f>
        <v>45323MontroseIOP</v>
      </c>
      <c r="AA3968" s="44" t="str">
        <f>IFERROR(VLOOKUP(Raw_data[[#This Row],[Description]],'LU Table'!$A$1:$B$50,2,0),"")</f>
        <v>IOP</v>
      </c>
      <c r="AB3968" s="44" t="str">
        <f>TRIM(MID(Raw_data[[#This Row],[Location]],LEN("Positive Recovery- ")+1,LEN(Raw_data[[#This Row],[Location]])))</f>
        <v>Montrose</v>
      </c>
      <c r="AC3968" s="45">
        <f t="shared" si="62"/>
        <v>45323</v>
      </c>
      <c r="AD3968" s="44" t="str">
        <f>VLOOKUP(Raw_data[[#This Row],[Locations]]&amp;Raw_data[[#This Row],[Looker2]],Category!A:E,5,0)</f>
        <v>Company Owned</v>
      </c>
      <c r="AE3968" s="44" t="str">
        <f>Raw_data[[#This Row],[Locations]]&amp;Raw_data[[#This Row],[Looker2]]</f>
        <v>MontroseIOP</v>
      </c>
    </row>
    <row r="3969" spans="1:31">
      <c r="A3969" s="15">
        <v>45329</v>
      </c>
      <c r="B3969" s="15">
        <v>45327</v>
      </c>
      <c r="C3969" t="s">
        <v>9</v>
      </c>
      <c r="D3969">
        <v>211355</v>
      </c>
      <c r="E3969" t="s">
        <v>850</v>
      </c>
      <c r="F3969" t="s">
        <v>851</v>
      </c>
      <c r="G3969" t="s">
        <v>707</v>
      </c>
      <c r="H3969" t="s">
        <v>160</v>
      </c>
      <c r="I3969" t="s">
        <v>232</v>
      </c>
      <c r="J3969" t="s">
        <v>90</v>
      </c>
      <c r="K3969" t="s">
        <v>76</v>
      </c>
      <c r="L3969" t="s">
        <v>128</v>
      </c>
      <c r="M3969">
        <v>1</v>
      </c>
      <c r="N3969" s="47">
        <v>220</v>
      </c>
      <c r="O3969" s="47">
        <v>0</v>
      </c>
      <c r="P3969" s="47">
        <v>0</v>
      </c>
      <c r="Q3969" s="47">
        <v>0</v>
      </c>
      <c r="R3969" s="47">
        <v>0</v>
      </c>
      <c r="S3969" s="47">
        <v>220</v>
      </c>
      <c r="T3969" s="47">
        <v>198</v>
      </c>
      <c r="U3969" s="47">
        <v>198</v>
      </c>
      <c r="V3969" t="s">
        <v>71</v>
      </c>
      <c r="W3969" t="s">
        <v>72</v>
      </c>
      <c r="X3969"/>
      <c r="Y3969" t="s">
        <v>240</v>
      </c>
      <c r="Z3969" s="43" t="str">
        <f>Raw_data[[#This Row],[Month]]&amp;Raw_data[[#This Row],[Locations]]&amp;Raw_data[[#This Row],[Looker2]]</f>
        <v>45323MontroseIOP</v>
      </c>
      <c r="AA3969" s="44" t="str">
        <f>IFERROR(VLOOKUP(Raw_data[[#This Row],[Description]],'LU Table'!$A$1:$B$50,2,0),"")</f>
        <v>IOP</v>
      </c>
      <c r="AB3969" s="44" t="str">
        <f>TRIM(MID(Raw_data[[#This Row],[Location]],LEN("Positive Recovery- ")+1,LEN(Raw_data[[#This Row],[Location]])))</f>
        <v>Montrose</v>
      </c>
      <c r="AC3969" s="45">
        <f t="shared" si="62"/>
        <v>45323</v>
      </c>
      <c r="AD3969" s="44" t="str">
        <f>VLOOKUP(Raw_data[[#This Row],[Locations]]&amp;Raw_data[[#This Row],[Looker2]],Category!A:E,5,0)</f>
        <v>Company Owned</v>
      </c>
      <c r="AE3969" s="44" t="str">
        <f>Raw_data[[#This Row],[Locations]]&amp;Raw_data[[#This Row],[Looker2]]</f>
        <v>MontroseIOP</v>
      </c>
    </row>
    <row r="3970" spans="1:31">
      <c r="A3970" s="15">
        <v>45329</v>
      </c>
      <c r="B3970" s="15">
        <v>45327</v>
      </c>
      <c r="C3970" t="s">
        <v>9</v>
      </c>
      <c r="D3970">
        <v>211356</v>
      </c>
      <c r="E3970" t="s">
        <v>83</v>
      </c>
      <c r="F3970" t="s">
        <v>253</v>
      </c>
      <c r="G3970" t="s">
        <v>294</v>
      </c>
      <c r="H3970" t="s">
        <v>160</v>
      </c>
      <c r="I3970" t="s">
        <v>232</v>
      </c>
      <c r="J3970" t="s">
        <v>94</v>
      </c>
      <c r="K3970" t="s">
        <v>76</v>
      </c>
      <c r="L3970" t="s">
        <v>128</v>
      </c>
      <c r="M3970">
        <v>1</v>
      </c>
      <c r="N3970" s="47">
        <v>215</v>
      </c>
      <c r="O3970" s="47">
        <v>0</v>
      </c>
      <c r="P3970" s="47">
        <v>0</v>
      </c>
      <c r="Q3970" s="47">
        <v>0</v>
      </c>
      <c r="R3970" s="47">
        <v>0</v>
      </c>
      <c r="S3970" s="47">
        <v>215</v>
      </c>
      <c r="T3970" s="47">
        <v>193.5</v>
      </c>
      <c r="U3970" s="47">
        <v>193.5</v>
      </c>
      <c r="V3970" t="s">
        <v>71</v>
      </c>
      <c r="W3970" t="s">
        <v>72</v>
      </c>
      <c r="X3970"/>
      <c r="Y3970" t="s">
        <v>240</v>
      </c>
      <c r="Z3970" s="43" t="str">
        <f>Raw_data[[#This Row],[Month]]&amp;Raw_data[[#This Row],[Locations]]&amp;Raw_data[[#This Row],[Looker2]]</f>
        <v>45323MontroseIOP</v>
      </c>
      <c r="AA3970" s="44" t="str">
        <f>IFERROR(VLOOKUP(Raw_data[[#This Row],[Description]],'LU Table'!$A$1:$B$50,2,0),"")</f>
        <v>IOP</v>
      </c>
      <c r="AB3970" s="44" t="str">
        <f>TRIM(MID(Raw_data[[#This Row],[Location]],LEN("Positive Recovery- ")+1,LEN(Raw_data[[#This Row],[Location]])))</f>
        <v>Montrose</v>
      </c>
      <c r="AC3970" s="45">
        <f t="shared" si="62"/>
        <v>45323</v>
      </c>
      <c r="AD3970" s="44" t="str">
        <f>VLOOKUP(Raw_data[[#This Row],[Locations]]&amp;Raw_data[[#This Row],[Looker2]],Category!A:E,5,0)</f>
        <v>Company Owned</v>
      </c>
      <c r="AE3970" s="44" t="str">
        <f>Raw_data[[#This Row],[Locations]]&amp;Raw_data[[#This Row],[Looker2]]</f>
        <v>MontroseIOP</v>
      </c>
    </row>
    <row r="3971" spans="1:31">
      <c r="A3971" s="15">
        <v>45329</v>
      </c>
      <c r="B3971" s="15">
        <v>45327</v>
      </c>
      <c r="C3971" t="s">
        <v>9</v>
      </c>
      <c r="D3971">
        <v>211357</v>
      </c>
      <c r="E3971" t="s">
        <v>1204</v>
      </c>
      <c r="F3971" t="s">
        <v>412</v>
      </c>
      <c r="G3971" t="s">
        <v>444</v>
      </c>
      <c r="H3971" t="s">
        <v>160</v>
      </c>
      <c r="I3971" t="s">
        <v>232</v>
      </c>
      <c r="J3971" t="s">
        <v>95</v>
      </c>
      <c r="K3971" t="s">
        <v>76</v>
      </c>
      <c r="L3971" t="s">
        <v>128</v>
      </c>
      <c r="M3971">
        <v>1</v>
      </c>
      <c r="N3971" s="47">
        <v>130</v>
      </c>
      <c r="O3971" s="47">
        <v>0</v>
      </c>
      <c r="P3971" s="47">
        <v>0</v>
      </c>
      <c r="Q3971" s="47">
        <v>0</v>
      </c>
      <c r="R3971" s="47">
        <v>0</v>
      </c>
      <c r="S3971" s="47">
        <v>130</v>
      </c>
      <c r="T3971" s="47">
        <v>117</v>
      </c>
      <c r="U3971" s="47">
        <v>117</v>
      </c>
      <c r="V3971" t="s">
        <v>71</v>
      </c>
      <c r="W3971" t="s">
        <v>72</v>
      </c>
      <c r="X3971"/>
      <c r="Y3971" t="s">
        <v>240</v>
      </c>
      <c r="Z3971" s="43" t="str">
        <f>Raw_data[[#This Row],[Month]]&amp;Raw_data[[#This Row],[Locations]]&amp;Raw_data[[#This Row],[Looker2]]</f>
        <v>45323MontroseIOP</v>
      </c>
      <c r="AA3971" s="44" t="str">
        <f>IFERROR(VLOOKUP(Raw_data[[#This Row],[Description]],'LU Table'!$A$1:$B$50,2,0),"")</f>
        <v>IOP</v>
      </c>
      <c r="AB3971" s="44" t="str">
        <f>TRIM(MID(Raw_data[[#This Row],[Location]],LEN("Positive Recovery- ")+1,LEN(Raw_data[[#This Row],[Location]])))</f>
        <v>Montrose</v>
      </c>
      <c r="AC3971" s="45">
        <f t="shared" si="62"/>
        <v>45323</v>
      </c>
      <c r="AD3971" s="44" t="str">
        <f>VLOOKUP(Raw_data[[#This Row],[Locations]]&amp;Raw_data[[#This Row],[Looker2]],Category!A:E,5,0)</f>
        <v>Company Owned</v>
      </c>
      <c r="AE3971" s="44" t="str">
        <f>Raw_data[[#This Row],[Locations]]&amp;Raw_data[[#This Row],[Looker2]]</f>
        <v>MontroseIOP</v>
      </c>
    </row>
    <row r="3972" spans="1:31">
      <c r="A3972" s="15">
        <v>45329</v>
      </c>
      <c r="B3972" s="15">
        <v>45327</v>
      </c>
      <c r="C3972" t="s">
        <v>9</v>
      </c>
      <c r="D3972">
        <v>211358</v>
      </c>
      <c r="E3972" t="s">
        <v>801</v>
      </c>
      <c r="F3972" t="s">
        <v>302</v>
      </c>
      <c r="G3972" t="s">
        <v>802</v>
      </c>
      <c r="H3972" t="s">
        <v>159</v>
      </c>
      <c r="I3972"/>
      <c r="J3972" t="s">
        <v>17</v>
      </c>
      <c r="K3972" t="s">
        <v>75</v>
      </c>
      <c r="L3972" t="s">
        <v>128</v>
      </c>
      <c r="M3972">
        <v>1</v>
      </c>
      <c r="N3972" s="47">
        <v>125</v>
      </c>
      <c r="O3972" s="47">
        <v>0</v>
      </c>
      <c r="P3972" s="47">
        <v>0</v>
      </c>
      <c r="Q3972" s="47">
        <v>0</v>
      </c>
      <c r="R3972" s="47">
        <v>0</v>
      </c>
      <c r="S3972" s="47">
        <v>125</v>
      </c>
      <c r="T3972" s="47">
        <v>125</v>
      </c>
      <c r="U3972" s="47">
        <v>125</v>
      </c>
      <c r="V3972" t="s">
        <v>71</v>
      </c>
      <c r="W3972" t="s">
        <v>72</v>
      </c>
      <c r="X3972"/>
      <c r="Y3972" t="s">
        <v>240</v>
      </c>
      <c r="Z3972" s="43" t="str">
        <f>Raw_data[[#This Row],[Month]]&amp;Raw_data[[#This Row],[Locations]]&amp;Raw_data[[#This Row],[Looker2]]</f>
        <v>45323The WoodlandsIOP</v>
      </c>
      <c r="AA3972" s="44" t="str">
        <f>IFERROR(VLOOKUP(Raw_data[[#This Row],[Description]],'LU Table'!$A$1:$B$50,2,0),"")</f>
        <v>IOP</v>
      </c>
      <c r="AB3972" s="44" t="str">
        <f>TRIM(MID(Raw_data[[#This Row],[Location]],LEN("Positive Recovery- ")+1,LEN(Raw_data[[#This Row],[Location]])))</f>
        <v>The Woodlands</v>
      </c>
      <c r="AC3972" s="45">
        <f t="shared" si="62"/>
        <v>45323</v>
      </c>
      <c r="AD3972" s="44" t="str">
        <f>VLOOKUP(Raw_data[[#This Row],[Locations]]&amp;Raw_data[[#This Row],[Looker2]],Category!A:E,5,0)</f>
        <v>Affiliate</v>
      </c>
      <c r="AE3972" s="44" t="str">
        <f>Raw_data[[#This Row],[Locations]]&amp;Raw_data[[#This Row],[Looker2]]</f>
        <v>The WoodlandsIOP</v>
      </c>
    </row>
    <row r="3973" spans="1:31">
      <c r="A3973" s="15">
        <v>45329</v>
      </c>
      <c r="B3973" s="15">
        <v>45327</v>
      </c>
      <c r="C3973" t="s">
        <v>9</v>
      </c>
      <c r="D3973">
        <v>211359</v>
      </c>
      <c r="E3973" t="s">
        <v>898</v>
      </c>
      <c r="F3973" t="s">
        <v>415</v>
      </c>
      <c r="G3973" t="s">
        <v>899</v>
      </c>
      <c r="H3973" t="s">
        <v>158</v>
      </c>
      <c r="I3973" t="s">
        <v>232</v>
      </c>
      <c r="J3973" t="s">
        <v>87</v>
      </c>
      <c r="K3973" t="s">
        <v>75</v>
      </c>
      <c r="L3973" t="s">
        <v>128</v>
      </c>
      <c r="M3973">
        <v>1</v>
      </c>
      <c r="N3973" s="47">
        <v>275</v>
      </c>
      <c r="O3973" s="47">
        <v>0</v>
      </c>
      <c r="P3973" s="47">
        <v>0</v>
      </c>
      <c r="Q3973" s="47">
        <v>0</v>
      </c>
      <c r="R3973" s="47">
        <v>0</v>
      </c>
      <c r="S3973" s="47">
        <v>275</v>
      </c>
      <c r="T3973" s="47">
        <v>247.5</v>
      </c>
      <c r="U3973" s="47">
        <v>247.5</v>
      </c>
      <c r="V3973" t="s">
        <v>71</v>
      </c>
      <c r="W3973" t="s">
        <v>72</v>
      </c>
      <c r="X3973"/>
      <c r="Y3973" t="s">
        <v>240</v>
      </c>
      <c r="Z3973" s="43" t="str">
        <f>Raw_data[[#This Row],[Month]]&amp;Raw_data[[#This Row],[Locations]]&amp;Raw_data[[#This Row],[Looker2]]</f>
        <v>45323The WoodlandsIOP</v>
      </c>
      <c r="AA3973" s="44" t="str">
        <f>IFERROR(VLOOKUP(Raw_data[[#This Row],[Description]],'LU Table'!$A$1:$B$50,2,0),"")</f>
        <v>IOP</v>
      </c>
      <c r="AB3973" s="44" t="str">
        <f>TRIM(MID(Raw_data[[#This Row],[Location]],LEN("Positive Recovery- ")+1,LEN(Raw_data[[#This Row],[Location]])))</f>
        <v>The Woodlands</v>
      </c>
      <c r="AC3973" s="45">
        <f t="shared" si="62"/>
        <v>45323</v>
      </c>
      <c r="AD3973" s="44" t="str">
        <f>VLOOKUP(Raw_data[[#This Row],[Locations]]&amp;Raw_data[[#This Row],[Looker2]],Category!A:E,5,0)</f>
        <v>Affiliate</v>
      </c>
      <c r="AE3973" s="44" t="str">
        <f>Raw_data[[#This Row],[Locations]]&amp;Raw_data[[#This Row],[Looker2]]</f>
        <v>The WoodlandsIOP</v>
      </c>
    </row>
    <row r="3974" spans="1:31">
      <c r="A3974" s="15">
        <v>45329</v>
      </c>
      <c r="B3974" s="15">
        <v>45327</v>
      </c>
      <c r="C3974" t="s">
        <v>9</v>
      </c>
      <c r="D3974">
        <v>211360</v>
      </c>
      <c r="E3974" t="s">
        <v>1140</v>
      </c>
      <c r="F3974" t="s">
        <v>653</v>
      </c>
      <c r="G3974" t="s">
        <v>292</v>
      </c>
      <c r="H3974" t="s">
        <v>158</v>
      </c>
      <c r="I3974" t="s">
        <v>232</v>
      </c>
      <c r="J3974" t="s">
        <v>87</v>
      </c>
      <c r="K3974" t="s">
        <v>75</v>
      </c>
      <c r="L3974" t="s">
        <v>128</v>
      </c>
      <c r="M3974">
        <v>1</v>
      </c>
      <c r="N3974" s="47">
        <v>275</v>
      </c>
      <c r="O3974" s="47">
        <v>0</v>
      </c>
      <c r="P3974" s="47">
        <v>0</v>
      </c>
      <c r="Q3974" s="47">
        <v>0</v>
      </c>
      <c r="R3974" s="47">
        <v>0</v>
      </c>
      <c r="S3974" s="47">
        <v>275</v>
      </c>
      <c r="T3974" s="47">
        <v>247.5</v>
      </c>
      <c r="U3974" s="47">
        <v>247.5</v>
      </c>
      <c r="V3974" t="s">
        <v>71</v>
      </c>
      <c r="W3974" t="s">
        <v>72</v>
      </c>
      <c r="X3974"/>
      <c r="Y3974" t="s">
        <v>240</v>
      </c>
      <c r="Z3974" s="43" t="str">
        <f>Raw_data[[#This Row],[Month]]&amp;Raw_data[[#This Row],[Locations]]&amp;Raw_data[[#This Row],[Looker2]]</f>
        <v>45323The WoodlandsIOP</v>
      </c>
      <c r="AA3974" s="44" t="str">
        <f>IFERROR(VLOOKUP(Raw_data[[#This Row],[Description]],'LU Table'!$A$1:$B$50,2,0),"")</f>
        <v>IOP</v>
      </c>
      <c r="AB3974" s="44" t="str">
        <f>TRIM(MID(Raw_data[[#This Row],[Location]],LEN("Positive Recovery- ")+1,LEN(Raw_data[[#This Row],[Location]])))</f>
        <v>The Woodlands</v>
      </c>
      <c r="AC3974" s="45">
        <f t="shared" si="62"/>
        <v>45323</v>
      </c>
      <c r="AD3974" s="44" t="str">
        <f>VLOOKUP(Raw_data[[#This Row],[Locations]]&amp;Raw_data[[#This Row],[Looker2]],Category!A:E,5,0)</f>
        <v>Affiliate</v>
      </c>
      <c r="AE3974" s="44" t="str">
        <f>Raw_data[[#This Row],[Locations]]&amp;Raw_data[[#This Row],[Looker2]]</f>
        <v>The WoodlandsIOP</v>
      </c>
    </row>
    <row r="3975" spans="1:31">
      <c r="A3975" s="15">
        <v>45329</v>
      </c>
      <c r="B3975" s="15">
        <v>45327</v>
      </c>
      <c r="C3975" t="s">
        <v>9</v>
      </c>
      <c r="D3975">
        <v>211361</v>
      </c>
      <c r="E3975" t="s">
        <v>807</v>
      </c>
      <c r="F3975" t="s">
        <v>405</v>
      </c>
      <c r="G3975" t="s">
        <v>808</v>
      </c>
      <c r="H3975" t="s">
        <v>160</v>
      </c>
      <c r="I3975" t="s">
        <v>232</v>
      </c>
      <c r="J3975" t="s">
        <v>96</v>
      </c>
      <c r="K3975" t="s">
        <v>75</v>
      </c>
      <c r="L3975" t="s">
        <v>128</v>
      </c>
      <c r="M3975">
        <v>1</v>
      </c>
      <c r="N3975" s="47">
        <v>169</v>
      </c>
      <c r="O3975" s="47">
        <v>0</v>
      </c>
      <c r="P3975" s="47">
        <v>0</v>
      </c>
      <c r="Q3975" s="47">
        <v>0</v>
      </c>
      <c r="R3975" s="47">
        <v>0</v>
      </c>
      <c r="S3975" s="47">
        <v>169</v>
      </c>
      <c r="T3975" s="47">
        <v>152.1</v>
      </c>
      <c r="U3975" s="47">
        <v>152.1</v>
      </c>
      <c r="V3975" t="s">
        <v>71</v>
      </c>
      <c r="W3975" t="s">
        <v>72</v>
      </c>
      <c r="X3975"/>
      <c r="Y3975" t="s">
        <v>240</v>
      </c>
      <c r="Z3975" s="43" t="str">
        <f>Raw_data[[#This Row],[Month]]&amp;Raw_data[[#This Row],[Locations]]&amp;Raw_data[[#This Row],[Looker2]]</f>
        <v>45323The WoodlandsIOP</v>
      </c>
      <c r="AA3975" s="44" t="str">
        <f>IFERROR(VLOOKUP(Raw_data[[#This Row],[Description]],'LU Table'!$A$1:$B$50,2,0),"")</f>
        <v>IOP</v>
      </c>
      <c r="AB3975" s="44" t="str">
        <f>TRIM(MID(Raw_data[[#This Row],[Location]],LEN("Positive Recovery- ")+1,LEN(Raw_data[[#This Row],[Location]])))</f>
        <v>The Woodlands</v>
      </c>
      <c r="AC3975" s="45">
        <f t="shared" si="62"/>
        <v>45323</v>
      </c>
      <c r="AD3975" s="44" t="str">
        <f>VLOOKUP(Raw_data[[#This Row],[Locations]]&amp;Raw_data[[#This Row],[Looker2]],Category!A:E,5,0)</f>
        <v>Affiliate</v>
      </c>
      <c r="AE3975" s="44" t="str">
        <f>Raw_data[[#This Row],[Locations]]&amp;Raw_data[[#This Row],[Looker2]]</f>
        <v>The WoodlandsIOP</v>
      </c>
    </row>
    <row r="3976" spans="1:31">
      <c r="A3976" s="15">
        <v>45329</v>
      </c>
      <c r="B3976" s="15">
        <v>45327</v>
      </c>
      <c r="C3976" t="s">
        <v>9</v>
      </c>
      <c r="D3976">
        <v>211362</v>
      </c>
      <c r="E3976" t="s">
        <v>752</v>
      </c>
      <c r="F3976" t="s">
        <v>753</v>
      </c>
      <c r="G3976" t="s">
        <v>252</v>
      </c>
      <c r="H3976" t="s">
        <v>160</v>
      </c>
      <c r="I3976" t="s">
        <v>232</v>
      </c>
      <c r="J3976" t="s">
        <v>90</v>
      </c>
      <c r="K3976" t="s">
        <v>75</v>
      </c>
      <c r="L3976" t="s">
        <v>128</v>
      </c>
      <c r="M3976">
        <v>1</v>
      </c>
      <c r="N3976" s="47">
        <v>220</v>
      </c>
      <c r="O3976" s="47">
        <v>0</v>
      </c>
      <c r="P3976" s="47">
        <v>0</v>
      </c>
      <c r="Q3976" s="47">
        <v>0</v>
      </c>
      <c r="R3976" s="47">
        <v>0</v>
      </c>
      <c r="S3976" s="47">
        <v>220</v>
      </c>
      <c r="T3976" s="47">
        <v>198</v>
      </c>
      <c r="U3976" s="47">
        <v>198</v>
      </c>
      <c r="V3976" t="s">
        <v>71</v>
      </c>
      <c r="W3976" t="s">
        <v>72</v>
      </c>
      <c r="X3976"/>
      <c r="Y3976" t="s">
        <v>240</v>
      </c>
      <c r="Z3976" s="43" t="str">
        <f>Raw_data[[#This Row],[Month]]&amp;Raw_data[[#This Row],[Locations]]&amp;Raw_data[[#This Row],[Looker2]]</f>
        <v>45323The WoodlandsIOP</v>
      </c>
      <c r="AA3976" s="44" t="str">
        <f>IFERROR(VLOOKUP(Raw_data[[#This Row],[Description]],'LU Table'!$A$1:$B$50,2,0),"")</f>
        <v>IOP</v>
      </c>
      <c r="AB3976" s="44" t="str">
        <f>TRIM(MID(Raw_data[[#This Row],[Location]],LEN("Positive Recovery- ")+1,LEN(Raw_data[[#This Row],[Location]])))</f>
        <v>The Woodlands</v>
      </c>
      <c r="AC3976" s="45">
        <f t="shared" si="62"/>
        <v>45323</v>
      </c>
      <c r="AD3976" s="44" t="str">
        <f>VLOOKUP(Raw_data[[#This Row],[Locations]]&amp;Raw_data[[#This Row],[Looker2]],Category!A:E,5,0)</f>
        <v>Affiliate</v>
      </c>
      <c r="AE3976" s="44" t="str">
        <f>Raw_data[[#This Row],[Locations]]&amp;Raw_data[[#This Row],[Looker2]]</f>
        <v>The WoodlandsIOP</v>
      </c>
    </row>
    <row r="3977" spans="1:31">
      <c r="A3977" s="15">
        <v>45329</v>
      </c>
      <c r="B3977" s="15">
        <v>45327</v>
      </c>
      <c r="C3977" t="s">
        <v>9</v>
      </c>
      <c r="D3977">
        <v>211363</v>
      </c>
      <c r="E3977" t="s">
        <v>611</v>
      </c>
      <c r="F3977" t="s">
        <v>361</v>
      </c>
      <c r="G3977" t="s">
        <v>607</v>
      </c>
      <c r="H3977" t="s">
        <v>160</v>
      </c>
      <c r="I3977" t="s">
        <v>232</v>
      </c>
      <c r="J3977" t="s">
        <v>95</v>
      </c>
      <c r="K3977" t="s">
        <v>75</v>
      </c>
      <c r="L3977" t="s">
        <v>128</v>
      </c>
      <c r="M3977">
        <v>1</v>
      </c>
      <c r="N3977" s="47">
        <v>130</v>
      </c>
      <c r="O3977" s="47">
        <v>0</v>
      </c>
      <c r="P3977" s="47">
        <v>0</v>
      </c>
      <c r="Q3977" s="47">
        <v>0</v>
      </c>
      <c r="R3977" s="47">
        <v>0</v>
      </c>
      <c r="S3977" s="47">
        <v>130</v>
      </c>
      <c r="T3977" s="47">
        <v>117</v>
      </c>
      <c r="U3977" s="47">
        <v>117</v>
      </c>
      <c r="V3977" t="s">
        <v>71</v>
      </c>
      <c r="W3977" t="s">
        <v>72</v>
      </c>
      <c r="X3977"/>
      <c r="Y3977" t="s">
        <v>240</v>
      </c>
      <c r="Z3977" s="43" t="str">
        <f>Raw_data[[#This Row],[Month]]&amp;Raw_data[[#This Row],[Locations]]&amp;Raw_data[[#This Row],[Looker2]]</f>
        <v>45323The WoodlandsIOP</v>
      </c>
      <c r="AA3977" s="44" t="str">
        <f>IFERROR(VLOOKUP(Raw_data[[#This Row],[Description]],'LU Table'!$A$1:$B$50,2,0),"")</f>
        <v>IOP</v>
      </c>
      <c r="AB3977" s="44" t="str">
        <f>TRIM(MID(Raw_data[[#This Row],[Location]],LEN("Positive Recovery- ")+1,LEN(Raw_data[[#This Row],[Location]])))</f>
        <v>The Woodlands</v>
      </c>
      <c r="AC3977" s="45">
        <f t="shared" si="62"/>
        <v>45323</v>
      </c>
      <c r="AD3977" s="44" t="str">
        <f>VLOOKUP(Raw_data[[#This Row],[Locations]]&amp;Raw_data[[#This Row],[Looker2]],Category!A:E,5,0)</f>
        <v>Affiliate</v>
      </c>
      <c r="AE3977" s="44" t="str">
        <f>Raw_data[[#This Row],[Locations]]&amp;Raw_data[[#This Row],[Looker2]]</f>
        <v>The WoodlandsIOP</v>
      </c>
    </row>
    <row r="3978" spans="1:31">
      <c r="A3978" s="15">
        <v>45329</v>
      </c>
      <c r="B3978" s="15">
        <v>45327</v>
      </c>
      <c r="C3978" t="s">
        <v>9</v>
      </c>
      <c r="D3978">
        <v>211364</v>
      </c>
      <c r="E3978" t="s">
        <v>1234</v>
      </c>
      <c r="F3978" t="s">
        <v>407</v>
      </c>
      <c r="G3978" t="s">
        <v>1235</v>
      </c>
      <c r="H3978" t="s">
        <v>166</v>
      </c>
      <c r="I3978" t="s">
        <v>232</v>
      </c>
      <c r="J3978" t="s">
        <v>94</v>
      </c>
      <c r="K3978" t="s">
        <v>75</v>
      </c>
      <c r="L3978" t="s">
        <v>129</v>
      </c>
      <c r="M3978">
        <v>1</v>
      </c>
      <c r="N3978" s="47">
        <v>325</v>
      </c>
      <c r="O3978" s="47">
        <v>0</v>
      </c>
      <c r="P3978" s="47">
        <v>0</v>
      </c>
      <c r="Q3978" s="47">
        <v>0</v>
      </c>
      <c r="R3978" s="47">
        <v>0</v>
      </c>
      <c r="S3978" s="47">
        <v>325</v>
      </c>
      <c r="T3978" s="47">
        <v>292.5</v>
      </c>
      <c r="U3978" s="47">
        <v>292.5</v>
      </c>
      <c r="V3978" t="s">
        <v>71</v>
      </c>
      <c r="W3978" t="s">
        <v>72</v>
      </c>
      <c r="X3978"/>
      <c r="Y3978" t="s">
        <v>240</v>
      </c>
      <c r="Z3978" s="43" t="str">
        <f>Raw_data[[#This Row],[Month]]&amp;Raw_data[[#This Row],[Locations]]&amp;Raw_data[[#This Row],[Looker2]]</f>
        <v>45323The WoodlandsPHP</v>
      </c>
      <c r="AA3978" s="44" t="str">
        <f>IFERROR(VLOOKUP(Raw_data[[#This Row],[Description]],'LU Table'!$A$1:$B$50,2,0),"")</f>
        <v>PHP</v>
      </c>
      <c r="AB3978" s="44" t="str">
        <f>TRIM(MID(Raw_data[[#This Row],[Location]],LEN("Positive Recovery- ")+1,LEN(Raw_data[[#This Row],[Location]])))</f>
        <v>The Woodlands</v>
      </c>
      <c r="AC3978" s="45">
        <f t="shared" si="62"/>
        <v>45323</v>
      </c>
      <c r="AD3978" s="44" t="str">
        <f>VLOOKUP(Raw_data[[#This Row],[Locations]]&amp;Raw_data[[#This Row],[Looker2]],Category!A:E,5,0)</f>
        <v>Affiliate</v>
      </c>
      <c r="AE3978" s="44" t="str">
        <f>Raw_data[[#This Row],[Locations]]&amp;Raw_data[[#This Row],[Looker2]]</f>
        <v>The WoodlandsPHP</v>
      </c>
    </row>
    <row r="3979" spans="1:31">
      <c r="A3979" s="15">
        <v>45329</v>
      </c>
      <c r="B3979" s="15">
        <v>45327</v>
      </c>
      <c r="C3979" t="s">
        <v>9</v>
      </c>
      <c r="D3979">
        <v>211365</v>
      </c>
      <c r="E3979" t="s">
        <v>816</v>
      </c>
      <c r="F3979" t="s">
        <v>265</v>
      </c>
      <c r="G3979" t="s">
        <v>817</v>
      </c>
      <c r="H3979" t="s">
        <v>160</v>
      </c>
      <c r="I3979" t="s">
        <v>232</v>
      </c>
      <c r="J3979" t="s">
        <v>94</v>
      </c>
      <c r="K3979" t="s">
        <v>75</v>
      </c>
      <c r="L3979" t="s">
        <v>128</v>
      </c>
      <c r="M3979">
        <v>1</v>
      </c>
      <c r="N3979" s="47">
        <v>215</v>
      </c>
      <c r="O3979" s="47">
        <v>0</v>
      </c>
      <c r="P3979" s="47">
        <v>0</v>
      </c>
      <c r="Q3979" s="47">
        <v>0</v>
      </c>
      <c r="R3979" s="47">
        <v>0</v>
      </c>
      <c r="S3979" s="47">
        <v>215</v>
      </c>
      <c r="T3979" s="47">
        <v>193.5</v>
      </c>
      <c r="U3979" s="47">
        <v>193.5</v>
      </c>
      <c r="V3979" t="s">
        <v>71</v>
      </c>
      <c r="W3979" t="s">
        <v>72</v>
      </c>
      <c r="X3979"/>
      <c r="Y3979" t="s">
        <v>240</v>
      </c>
      <c r="Z3979" s="43" t="str">
        <f>Raw_data[[#This Row],[Month]]&amp;Raw_data[[#This Row],[Locations]]&amp;Raw_data[[#This Row],[Looker2]]</f>
        <v>45323The WoodlandsIOP</v>
      </c>
      <c r="AA3979" s="44" t="str">
        <f>IFERROR(VLOOKUP(Raw_data[[#This Row],[Description]],'LU Table'!$A$1:$B$50,2,0),"")</f>
        <v>IOP</v>
      </c>
      <c r="AB3979" s="44" t="str">
        <f>TRIM(MID(Raw_data[[#This Row],[Location]],LEN("Positive Recovery- ")+1,LEN(Raw_data[[#This Row],[Location]])))</f>
        <v>The Woodlands</v>
      </c>
      <c r="AC3979" s="45">
        <f t="shared" si="62"/>
        <v>45323</v>
      </c>
      <c r="AD3979" s="44" t="str">
        <f>VLOOKUP(Raw_data[[#This Row],[Locations]]&amp;Raw_data[[#This Row],[Looker2]],Category!A:E,5,0)</f>
        <v>Affiliate</v>
      </c>
      <c r="AE3979" s="44" t="str">
        <f>Raw_data[[#This Row],[Locations]]&amp;Raw_data[[#This Row],[Looker2]]</f>
        <v>The WoodlandsIOP</v>
      </c>
    </row>
    <row r="3980" spans="1:31">
      <c r="A3980" s="15">
        <v>45329</v>
      </c>
      <c r="B3980" s="15">
        <v>45327</v>
      </c>
      <c r="C3980" t="s">
        <v>9</v>
      </c>
      <c r="D3980">
        <v>211366</v>
      </c>
      <c r="E3980" t="s">
        <v>716</v>
      </c>
      <c r="F3980" t="s">
        <v>717</v>
      </c>
      <c r="G3980" t="s">
        <v>718</v>
      </c>
      <c r="H3980" t="s">
        <v>158</v>
      </c>
      <c r="I3980" t="s">
        <v>232</v>
      </c>
      <c r="J3980" t="s">
        <v>140</v>
      </c>
      <c r="K3980" t="s">
        <v>579</v>
      </c>
      <c r="L3980" t="s">
        <v>128</v>
      </c>
      <c r="M3980">
        <v>1</v>
      </c>
      <c r="N3980" s="47">
        <v>180</v>
      </c>
      <c r="O3980" s="47">
        <v>0</v>
      </c>
      <c r="P3980" s="47">
        <v>0</v>
      </c>
      <c r="Q3980" s="47">
        <v>0</v>
      </c>
      <c r="R3980" s="47">
        <v>0</v>
      </c>
      <c r="S3980" s="47">
        <v>180</v>
      </c>
      <c r="T3980" s="47">
        <v>162</v>
      </c>
      <c r="U3980" s="47">
        <v>162</v>
      </c>
      <c r="V3980" t="s">
        <v>71</v>
      </c>
      <c r="W3980" t="s">
        <v>72</v>
      </c>
      <c r="X3980"/>
      <c r="Y3980" t="s">
        <v>240</v>
      </c>
      <c r="Z3980" s="43" t="str">
        <f>Raw_data[[#This Row],[Month]]&amp;Raw_data[[#This Row],[Locations]]&amp;Raw_data[[#This Row],[Looker2]]</f>
        <v>45323Round RockIOP</v>
      </c>
      <c r="AA3980" s="44" t="str">
        <f>IFERROR(VLOOKUP(Raw_data[[#This Row],[Description]],'LU Table'!$A$1:$B$50,2,0),"")</f>
        <v>IOP</v>
      </c>
      <c r="AB3980" s="44" t="str">
        <f>TRIM(MID(Raw_data[[#This Row],[Location]],LEN("Positive Recovery- ")+1,LEN(Raw_data[[#This Row],[Location]])))</f>
        <v>Round Rock</v>
      </c>
      <c r="AC3980" s="45">
        <f t="shared" si="62"/>
        <v>45323</v>
      </c>
      <c r="AD3980" s="44" t="str">
        <f>VLOOKUP(Raw_data[[#This Row],[Locations]]&amp;Raw_data[[#This Row],[Looker2]],Category!A:E,5,0)</f>
        <v>Affiliate</v>
      </c>
      <c r="AE3980" s="44" t="str">
        <f>Raw_data[[#This Row],[Locations]]&amp;Raw_data[[#This Row],[Looker2]]</f>
        <v>Round RockIOP</v>
      </c>
    </row>
    <row r="3981" spans="1:31">
      <c r="A3981" s="15">
        <v>45329</v>
      </c>
      <c r="B3981" s="15">
        <v>45327</v>
      </c>
      <c r="C3981" t="s">
        <v>9</v>
      </c>
      <c r="D3981">
        <v>211367</v>
      </c>
      <c r="E3981" t="s">
        <v>821</v>
      </c>
      <c r="F3981" t="s">
        <v>278</v>
      </c>
      <c r="G3981" t="s">
        <v>822</v>
      </c>
      <c r="H3981" t="s">
        <v>158</v>
      </c>
      <c r="I3981" t="s">
        <v>232</v>
      </c>
      <c r="J3981" t="s">
        <v>88</v>
      </c>
      <c r="K3981" t="s">
        <v>579</v>
      </c>
      <c r="L3981" t="s">
        <v>128</v>
      </c>
      <c r="M3981">
        <v>1</v>
      </c>
      <c r="N3981" s="47">
        <v>250</v>
      </c>
      <c r="O3981" s="47">
        <v>0</v>
      </c>
      <c r="P3981" s="47">
        <v>0</v>
      </c>
      <c r="Q3981" s="47">
        <v>0</v>
      </c>
      <c r="R3981" s="47">
        <v>0</v>
      </c>
      <c r="S3981" s="47">
        <v>250</v>
      </c>
      <c r="T3981" s="47">
        <v>225</v>
      </c>
      <c r="U3981" s="47">
        <v>225</v>
      </c>
      <c r="V3981" t="s">
        <v>71</v>
      </c>
      <c r="W3981" t="s">
        <v>72</v>
      </c>
      <c r="X3981"/>
      <c r="Y3981" t="s">
        <v>240</v>
      </c>
      <c r="Z3981" s="43" t="str">
        <f>Raw_data[[#This Row],[Month]]&amp;Raw_data[[#This Row],[Locations]]&amp;Raw_data[[#This Row],[Looker2]]</f>
        <v>45323Round RockIOP</v>
      </c>
      <c r="AA3981" s="44" t="str">
        <f>IFERROR(VLOOKUP(Raw_data[[#This Row],[Description]],'LU Table'!$A$1:$B$50,2,0),"")</f>
        <v>IOP</v>
      </c>
      <c r="AB3981" s="44" t="str">
        <f>TRIM(MID(Raw_data[[#This Row],[Location]],LEN("Positive Recovery- ")+1,LEN(Raw_data[[#This Row],[Location]])))</f>
        <v>Round Rock</v>
      </c>
      <c r="AC3981" s="45">
        <f t="shared" si="62"/>
        <v>45323</v>
      </c>
      <c r="AD3981" s="44" t="str">
        <f>VLOOKUP(Raw_data[[#This Row],[Locations]]&amp;Raw_data[[#This Row],[Looker2]],Category!A:E,5,0)</f>
        <v>Affiliate</v>
      </c>
      <c r="AE3981" s="44" t="str">
        <f>Raw_data[[#This Row],[Locations]]&amp;Raw_data[[#This Row],[Looker2]]</f>
        <v>Round RockIOP</v>
      </c>
    </row>
    <row r="3982" spans="1:31">
      <c r="A3982" s="15">
        <v>45329</v>
      </c>
      <c r="B3982" s="15">
        <v>45327</v>
      </c>
      <c r="C3982" t="s">
        <v>9</v>
      </c>
      <c r="D3982">
        <v>211368</v>
      </c>
      <c r="E3982" t="s">
        <v>678</v>
      </c>
      <c r="F3982" t="s">
        <v>304</v>
      </c>
      <c r="G3982" t="s">
        <v>679</v>
      </c>
      <c r="H3982" t="s">
        <v>159</v>
      </c>
      <c r="I3982" t="s">
        <v>232</v>
      </c>
      <c r="J3982" t="s">
        <v>17</v>
      </c>
      <c r="K3982" t="s">
        <v>579</v>
      </c>
      <c r="L3982" t="s">
        <v>128</v>
      </c>
      <c r="M3982">
        <v>1</v>
      </c>
      <c r="N3982" s="47">
        <v>225</v>
      </c>
      <c r="O3982" s="47">
        <v>0</v>
      </c>
      <c r="P3982" s="47">
        <v>0</v>
      </c>
      <c r="Q3982" s="47">
        <v>0</v>
      </c>
      <c r="R3982" s="47">
        <v>0</v>
      </c>
      <c r="S3982" s="47">
        <v>225</v>
      </c>
      <c r="T3982" s="47">
        <v>225</v>
      </c>
      <c r="U3982" s="47">
        <v>225</v>
      </c>
      <c r="V3982" t="s">
        <v>71</v>
      </c>
      <c r="W3982" t="s">
        <v>72</v>
      </c>
      <c r="X3982"/>
      <c r="Y3982" t="s">
        <v>240</v>
      </c>
      <c r="Z3982" s="43" t="str">
        <f>Raw_data[[#This Row],[Month]]&amp;Raw_data[[#This Row],[Locations]]&amp;Raw_data[[#This Row],[Looker2]]</f>
        <v>45323Round RockIOP</v>
      </c>
      <c r="AA3982" s="44" t="str">
        <f>IFERROR(VLOOKUP(Raw_data[[#This Row],[Description]],'LU Table'!$A$1:$B$50,2,0),"")</f>
        <v>IOP</v>
      </c>
      <c r="AB3982" s="44" t="str">
        <f>TRIM(MID(Raw_data[[#This Row],[Location]],LEN("Positive Recovery- ")+1,LEN(Raw_data[[#This Row],[Location]])))</f>
        <v>Round Rock</v>
      </c>
      <c r="AC3982" s="45">
        <f t="shared" si="62"/>
        <v>45323</v>
      </c>
      <c r="AD3982" s="44" t="str">
        <f>VLOOKUP(Raw_data[[#This Row],[Locations]]&amp;Raw_data[[#This Row],[Looker2]],Category!A:E,5,0)</f>
        <v>Affiliate</v>
      </c>
      <c r="AE3982" s="44" t="str">
        <f>Raw_data[[#This Row],[Locations]]&amp;Raw_data[[#This Row],[Looker2]]</f>
        <v>Round RockIOP</v>
      </c>
    </row>
    <row r="3983" spans="1:31">
      <c r="A3983" s="15">
        <v>45329</v>
      </c>
      <c r="B3983" s="15">
        <v>45327</v>
      </c>
      <c r="C3983" t="s">
        <v>9</v>
      </c>
      <c r="D3983">
        <v>211369</v>
      </c>
      <c r="E3983" t="s">
        <v>837</v>
      </c>
      <c r="F3983" t="s">
        <v>307</v>
      </c>
      <c r="G3983" t="s">
        <v>838</v>
      </c>
      <c r="H3983" t="s">
        <v>158</v>
      </c>
      <c r="I3983" t="s">
        <v>232</v>
      </c>
      <c r="J3983" t="s">
        <v>87</v>
      </c>
      <c r="K3983" t="s">
        <v>107</v>
      </c>
      <c r="L3983" t="s">
        <v>128</v>
      </c>
      <c r="M3983">
        <v>1</v>
      </c>
      <c r="N3983" s="47">
        <v>275</v>
      </c>
      <c r="O3983" s="47">
        <v>0</v>
      </c>
      <c r="P3983" s="47">
        <v>0</v>
      </c>
      <c r="Q3983" s="47">
        <v>0</v>
      </c>
      <c r="R3983" s="47">
        <v>0</v>
      </c>
      <c r="S3983" s="47">
        <v>275</v>
      </c>
      <c r="T3983" s="47">
        <v>247.5</v>
      </c>
      <c r="U3983" s="47">
        <v>247.5</v>
      </c>
      <c r="V3983" t="s">
        <v>71</v>
      </c>
      <c r="W3983" t="s">
        <v>72</v>
      </c>
      <c r="X3983"/>
      <c r="Y3983" t="s">
        <v>240</v>
      </c>
      <c r="Z3983" s="43" t="str">
        <f>Raw_data[[#This Row],[Month]]&amp;Raw_data[[#This Row],[Locations]]&amp;Raw_data[[#This Row],[Looker2]]</f>
        <v>45323Dallas Ft WorthIOP</v>
      </c>
      <c r="AA3983" s="44" t="str">
        <f>IFERROR(VLOOKUP(Raw_data[[#This Row],[Description]],'LU Table'!$A$1:$B$50,2,0),"")</f>
        <v>IOP</v>
      </c>
      <c r="AB3983" s="44" t="str">
        <f>TRIM(MID(Raw_data[[#This Row],[Location]],LEN("Positive Recovery- ")+1,LEN(Raw_data[[#This Row],[Location]])))</f>
        <v>Dallas Ft Worth</v>
      </c>
      <c r="AC3983" s="45">
        <f t="shared" si="62"/>
        <v>45323</v>
      </c>
      <c r="AD3983" s="44" t="str">
        <f>VLOOKUP(Raw_data[[#This Row],[Locations]]&amp;Raw_data[[#This Row],[Looker2]],Category!A:E,5,0)</f>
        <v>Company Owned</v>
      </c>
      <c r="AE3983" s="44" t="str">
        <f>Raw_data[[#This Row],[Locations]]&amp;Raw_data[[#This Row],[Looker2]]</f>
        <v>Dallas Ft WorthIOP</v>
      </c>
    </row>
    <row r="3984" spans="1:31">
      <c r="A3984" s="15">
        <v>45329</v>
      </c>
      <c r="B3984" s="15">
        <v>45327</v>
      </c>
      <c r="C3984" t="s">
        <v>9</v>
      </c>
      <c r="D3984">
        <v>211370</v>
      </c>
      <c r="E3984" t="s">
        <v>1205</v>
      </c>
      <c r="F3984" t="s">
        <v>1206</v>
      </c>
      <c r="G3984" t="s">
        <v>1207</v>
      </c>
      <c r="H3984" t="s">
        <v>158</v>
      </c>
      <c r="I3984" t="s">
        <v>232</v>
      </c>
      <c r="J3984" t="s">
        <v>88</v>
      </c>
      <c r="K3984" t="s">
        <v>107</v>
      </c>
      <c r="L3984" t="s">
        <v>128</v>
      </c>
      <c r="M3984">
        <v>1</v>
      </c>
      <c r="N3984" s="47">
        <v>250</v>
      </c>
      <c r="O3984" s="47">
        <v>0</v>
      </c>
      <c r="P3984" s="47">
        <v>0</v>
      </c>
      <c r="Q3984" s="47">
        <v>0</v>
      </c>
      <c r="R3984" s="47">
        <v>0</v>
      </c>
      <c r="S3984" s="47">
        <v>250</v>
      </c>
      <c r="T3984" s="47">
        <v>225</v>
      </c>
      <c r="U3984" s="47">
        <v>225</v>
      </c>
      <c r="V3984" t="s">
        <v>71</v>
      </c>
      <c r="W3984" t="s">
        <v>72</v>
      </c>
      <c r="X3984"/>
      <c r="Y3984" t="s">
        <v>240</v>
      </c>
      <c r="Z3984" s="43" t="str">
        <f>Raw_data[[#This Row],[Month]]&amp;Raw_data[[#This Row],[Locations]]&amp;Raw_data[[#This Row],[Looker2]]</f>
        <v>45323Dallas Ft WorthIOP</v>
      </c>
      <c r="AA3984" s="44" t="str">
        <f>IFERROR(VLOOKUP(Raw_data[[#This Row],[Description]],'LU Table'!$A$1:$B$50,2,0),"")</f>
        <v>IOP</v>
      </c>
      <c r="AB3984" s="44" t="str">
        <f>TRIM(MID(Raw_data[[#This Row],[Location]],LEN("Positive Recovery- ")+1,LEN(Raw_data[[#This Row],[Location]])))</f>
        <v>Dallas Ft Worth</v>
      </c>
      <c r="AC3984" s="45">
        <f t="shared" si="62"/>
        <v>45323</v>
      </c>
      <c r="AD3984" s="44" t="str">
        <f>VLOOKUP(Raw_data[[#This Row],[Locations]]&amp;Raw_data[[#This Row],[Looker2]],Category!A:E,5,0)</f>
        <v>Company Owned</v>
      </c>
      <c r="AE3984" s="44" t="str">
        <f>Raw_data[[#This Row],[Locations]]&amp;Raw_data[[#This Row],[Looker2]]</f>
        <v>Dallas Ft WorthIOP</v>
      </c>
    </row>
    <row r="3985" spans="1:31">
      <c r="A3985" s="15">
        <v>45329</v>
      </c>
      <c r="B3985" s="15">
        <v>45327</v>
      </c>
      <c r="C3985" t="s">
        <v>9</v>
      </c>
      <c r="D3985">
        <v>211371</v>
      </c>
      <c r="E3985" t="s">
        <v>828</v>
      </c>
      <c r="F3985" t="s">
        <v>385</v>
      </c>
      <c r="G3985" t="s">
        <v>541</v>
      </c>
      <c r="H3985" t="s">
        <v>158</v>
      </c>
      <c r="I3985" t="s">
        <v>232</v>
      </c>
      <c r="J3985" t="s">
        <v>87</v>
      </c>
      <c r="K3985" t="s">
        <v>107</v>
      </c>
      <c r="L3985" t="s">
        <v>128</v>
      </c>
      <c r="M3985">
        <v>1</v>
      </c>
      <c r="N3985" s="47">
        <v>275</v>
      </c>
      <c r="O3985" s="47">
        <v>0</v>
      </c>
      <c r="P3985" s="47">
        <v>0</v>
      </c>
      <c r="Q3985" s="47">
        <v>0</v>
      </c>
      <c r="R3985" s="47">
        <v>0</v>
      </c>
      <c r="S3985" s="47">
        <v>275</v>
      </c>
      <c r="T3985" s="47">
        <v>247.5</v>
      </c>
      <c r="U3985" s="47">
        <v>247.5</v>
      </c>
      <c r="V3985" t="s">
        <v>71</v>
      </c>
      <c r="W3985" t="s">
        <v>72</v>
      </c>
      <c r="X3985"/>
      <c r="Y3985" t="s">
        <v>240</v>
      </c>
      <c r="Z3985" s="43" t="str">
        <f>Raw_data[[#This Row],[Month]]&amp;Raw_data[[#This Row],[Locations]]&amp;Raw_data[[#This Row],[Looker2]]</f>
        <v>45323Dallas Ft WorthIOP</v>
      </c>
      <c r="AA3985" s="44" t="str">
        <f>IFERROR(VLOOKUP(Raw_data[[#This Row],[Description]],'LU Table'!$A$1:$B$50,2,0),"")</f>
        <v>IOP</v>
      </c>
      <c r="AB3985" s="44" t="str">
        <f>TRIM(MID(Raw_data[[#This Row],[Location]],LEN("Positive Recovery- ")+1,LEN(Raw_data[[#This Row],[Location]])))</f>
        <v>Dallas Ft Worth</v>
      </c>
      <c r="AC3985" s="45">
        <f t="shared" si="62"/>
        <v>45323</v>
      </c>
      <c r="AD3985" s="44" t="str">
        <f>VLOOKUP(Raw_data[[#This Row],[Locations]]&amp;Raw_data[[#This Row],[Looker2]],Category!A:E,5,0)</f>
        <v>Company Owned</v>
      </c>
      <c r="AE3985" s="44" t="str">
        <f>Raw_data[[#This Row],[Locations]]&amp;Raw_data[[#This Row],[Looker2]]</f>
        <v>Dallas Ft WorthIOP</v>
      </c>
    </row>
    <row r="3986" spans="1:31">
      <c r="A3986" s="15">
        <v>45329</v>
      </c>
      <c r="B3986" s="15">
        <v>45327</v>
      </c>
      <c r="C3986" t="s">
        <v>9</v>
      </c>
      <c r="D3986">
        <v>211372</v>
      </c>
      <c r="E3986" t="s">
        <v>649</v>
      </c>
      <c r="F3986" t="s">
        <v>468</v>
      </c>
      <c r="G3986" t="s">
        <v>298</v>
      </c>
      <c r="H3986" t="s">
        <v>158</v>
      </c>
      <c r="I3986" t="s">
        <v>232</v>
      </c>
      <c r="J3986" t="s">
        <v>88</v>
      </c>
      <c r="K3986" t="s">
        <v>107</v>
      </c>
      <c r="L3986" t="s">
        <v>128</v>
      </c>
      <c r="M3986">
        <v>1</v>
      </c>
      <c r="N3986" s="47">
        <v>250</v>
      </c>
      <c r="O3986" s="47">
        <v>0</v>
      </c>
      <c r="P3986" s="47">
        <v>0</v>
      </c>
      <c r="Q3986" s="47">
        <v>0</v>
      </c>
      <c r="R3986" s="47">
        <v>0</v>
      </c>
      <c r="S3986" s="47">
        <v>250</v>
      </c>
      <c r="T3986" s="47">
        <v>225</v>
      </c>
      <c r="U3986" s="47">
        <v>225</v>
      </c>
      <c r="V3986" t="s">
        <v>71</v>
      </c>
      <c r="W3986" t="s">
        <v>72</v>
      </c>
      <c r="X3986"/>
      <c r="Y3986" t="s">
        <v>240</v>
      </c>
      <c r="Z3986" s="43" t="str">
        <f>Raw_data[[#This Row],[Month]]&amp;Raw_data[[#This Row],[Locations]]&amp;Raw_data[[#This Row],[Looker2]]</f>
        <v>45323Dallas Ft WorthIOP</v>
      </c>
      <c r="AA3986" s="44" t="str">
        <f>IFERROR(VLOOKUP(Raw_data[[#This Row],[Description]],'LU Table'!$A$1:$B$50,2,0),"")</f>
        <v>IOP</v>
      </c>
      <c r="AB3986" s="44" t="str">
        <f>TRIM(MID(Raw_data[[#This Row],[Location]],LEN("Positive Recovery- ")+1,LEN(Raw_data[[#This Row],[Location]])))</f>
        <v>Dallas Ft Worth</v>
      </c>
      <c r="AC3986" s="45">
        <f t="shared" si="62"/>
        <v>45323</v>
      </c>
      <c r="AD3986" s="44" t="str">
        <f>VLOOKUP(Raw_data[[#This Row],[Locations]]&amp;Raw_data[[#This Row],[Looker2]],Category!A:E,5,0)</f>
        <v>Company Owned</v>
      </c>
      <c r="AE3986" s="44" t="str">
        <f>Raw_data[[#This Row],[Locations]]&amp;Raw_data[[#This Row],[Looker2]]</f>
        <v>Dallas Ft WorthIOP</v>
      </c>
    </row>
    <row r="3987" spans="1:31">
      <c r="A3987" s="15">
        <v>45329</v>
      </c>
      <c r="B3987" s="15">
        <v>45327</v>
      </c>
      <c r="C3987" t="s">
        <v>9</v>
      </c>
      <c r="D3987">
        <v>211373</v>
      </c>
      <c r="E3987" t="s">
        <v>743</v>
      </c>
      <c r="F3987" t="s">
        <v>624</v>
      </c>
      <c r="G3987" t="s">
        <v>546</v>
      </c>
      <c r="H3987" t="s">
        <v>160</v>
      </c>
      <c r="I3987" t="s">
        <v>232</v>
      </c>
      <c r="J3987" t="s">
        <v>96</v>
      </c>
      <c r="K3987" t="s">
        <v>107</v>
      </c>
      <c r="L3987" t="s">
        <v>128</v>
      </c>
      <c r="M3987">
        <v>1</v>
      </c>
      <c r="N3987" s="47">
        <v>169</v>
      </c>
      <c r="O3987" s="47">
        <v>0</v>
      </c>
      <c r="P3987" s="47">
        <v>0</v>
      </c>
      <c r="Q3987" s="47">
        <v>0</v>
      </c>
      <c r="R3987" s="47">
        <v>0</v>
      </c>
      <c r="S3987" s="47">
        <v>169</v>
      </c>
      <c r="T3987" s="47">
        <v>152.1</v>
      </c>
      <c r="U3987" s="47">
        <v>152.1</v>
      </c>
      <c r="V3987" t="s">
        <v>71</v>
      </c>
      <c r="W3987" t="s">
        <v>72</v>
      </c>
      <c r="X3987"/>
      <c r="Y3987" t="s">
        <v>240</v>
      </c>
      <c r="Z3987" s="43" t="str">
        <f>Raw_data[[#This Row],[Month]]&amp;Raw_data[[#This Row],[Locations]]&amp;Raw_data[[#This Row],[Looker2]]</f>
        <v>45323Dallas Ft WorthIOP</v>
      </c>
      <c r="AA3987" s="44" t="str">
        <f>IFERROR(VLOOKUP(Raw_data[[#This Row],[Description]],'LU Table'!$A$1:$B$50,2,0),"")</f>
        <v>IOP</v>
      </c>
      <c r="AB3987" s="44" t="str">
        <f>TRIM(MID(Raw_data[[#This Row],[Location]],LEN("Positive Recovery- ")+1,LEN(Raw_data[[#This Row],[Location]])))</f>
        <v>Dallas Ft Worth</v>
      </c>
      <c r="AC3987" s="45">
        <f t="shared" si="62"/>
        <v>45323</v>
      </c>
      <c r="AD3987" s="44" t="str">
        <f>VLOOKUP(Raw_data[[#This Row],[Locations]]&amp;Raw_data[[#This Row],[Looker2]],Category!A:E,5,0)</f>
        <v>Company Owned</v>
      </c>
      <c r="AE3987" s="44" t="str">
        <f>Raw_data[[#This Row],[Locations]]&amp;Raw_data[[#This Row],[Looker2]]</f>
        <v>Dallas Ft WorthIOP</v>
      </c>
    </row>
    <row r="3988" spans="1:31">
      <c r="A3988" s="15">
        <v>45329</v>
      </c>
      <c r="B3988" s="15">
        <v>45327</v>
      </c>
      <c r="C3988" t="s">
        <v>9</v>
      </c>
      <c r="D3988">
        <v>211374</v>
      </c>
      <c r="E3988" t="s">
        <v>734</v>
      </c>
      <c r="F3988" t="s">
        <v>566</v>
      </c>
      <c r="G3988" t="s">
        <v>393</v>
      </c>
      <c r="H3988" t="s">
        <v>158</v>
      </c>
      <c r="I3988" t="s">
        <v>232</v>
      </c>
      <c r="J3988" t="s">
        <v>88</v>
      </c>
      <c r="K3988" t="s">
        <v>107</v>
      </c>
      <c r="L3988" t="s">
        <v>128</v>
      </c>
      <c r="M3988">
        <v>1</v>
      </c>
      <c r="N3988" s="47">
        <v>250</v>
      </c>
      <c r="O3988" s="47">
        <v>0</v>
      </c>
      <c r="P3988" s="47">
        <v>0</v>
      </c>
      <c r="Q3988" s="47">
        <v>0</v>
      </c>
      <c r="R3988" s="47">
        <v>0</v>
      </c>
      <c r="S3988" s="47">
        <v>250</v>
      </c>
      <c r="T3988" s="47">
        <v>225</v>
      </c>
      <c r="U3988" s="47">
        <v>225</v>
      </c>
      <c r="V3988" t="s">
        <v>71</v>
      </c>
      <c r="W3988" t="s">
        <v>72</v>
      </c>
      <c r="X3988"/>
      <c r="Y3988" t="s">
        <v>240</v>
      </c>
      <c r="Z3988" s="43" t="str">
        <f>Raw_data[[#This Row],[Month]]&amp;Raw_data[[#This Row],[Locations]]&amp;Raw_data[[#This Row],[Looker2]]</f>
        <v>45323Dallas Ft WorthIOP</v>
      </c>
      <c r="AA3988" s="44" t="str">
        <f>IFERROR(VLOOKUP(Raw_data[[#This Row],[Description]],'LU Table'!$A$1:$B$50,2,0),"")</f>
        <v>IOP</v>
      </c>
      <c r="AB3988" s="44" t="str">
        <f>TRIM(MID(Raw_data[[#This Row],[Location]],LEN("Positive Recovery- ")+1,LEN(Raw_data[[#This Row],[Location]])))</f>
        <v>Dallas Ft Worth</v>
      </c>
      <c r="AC3988" s="45">
        <f t="shared" si="62"/>
        <v>45323</v>
      </c>
      <c r="AD3988" s="44" t="str">
        <f>VLOOKUP(Raw_data[[#This Row],[Locations]]&amp;Raw_data[[#This Row],[Looker2]],Category!A:E,5,0)</f>
        <v>Company Owned</v>
      </c>
      <c r="AE3988" s="44" t="str">
        <f>Raw_data[[#This Row],[Locations]]&amp;Raw_data[[#This Row],[Looker2]]</f>
        <v>Dallas Ft WorthIOP</v>
      </c>
    </row>
    <row r="3989" spans="1:31">
      <c r="A3989" s="15">
        <v>45329</v>
      </c>
      <c r="B3989" s="15">
        <v>45327</v>
      </c>
      <c r="C3989" t="s">
        <v>9</v>
      </c>
      <c r="D3989">
        <v>211375</v>
      </c>
      <c r="E3989" t="s">
        <v>778</v>
      </c>
      <c r="F3989" t="s">
        <v>779</v>
      </c>
      <c r="G3989" t="s">
        <v>780</v>
      </c>
      <c r="H3989" t="s">
        <v>159</v>
      </c>
      <c r="I3989" t="s">
        <v>232</v>
      </c>
      <c r="J3989" t="s">
        <v>87</v>
      </c>
      <c r="K3989" t="s">
        <v>107</v>
      </c>
      <c r="L3989" t="s">
        <v>128</v>
      </c>
      <c r="M3989">
        <v>1</v>
      </c>
      <c r="N3989" s="47">
        <v>275</v>
      </c>
      <c r="O3989" s="47">
        <v>0</v>
      </c>
      <c r="P3989" s="47">
        <v>0</v>
      </c>
      <c r="Q3989" s="47">
        <v>0</v>
      </c>
      <c r="R3989" s="47">
        <v>0</v>
      </c>
      <c r="S3989" s="47">
        <v>275</v>
      </c>
      <c r="T3989" s="47">
        <v>247.5</v>
      </c>
      <c r="U3989" s="47">
        <v>247.5</v>
      </c>
      <c r="V3989" t="s">
        <v>71</v>
      </c>
      <c r="W3989" t="s">
        <v>72</v>
      </c>
      <c r="X3989"/>
      <c r="Y3989" t="s">
        <v>240</v>
      </c>
      <c r="Z3989" s="43" t="str">
        <f>Raw_data[[#This Row],[Month]]&amp;Raw_data[[#This Row],[Locations]]&amp;Raw_data[[#This Row],[Looker2]]</f>
        <v>45323Dallas Ft WorthIOP</v>
      </c>
      <c r="AA3989" s="44" t="str">
        <f>IFERROR(VLOOKUP(Raw_data[[#This Row],[Description]],'LU Table'!$A$1:$B$50,2,0),"")</f>
        <v>IOP</v>
      </c>
      <c r="AB3989" s="44" t="str">
        <f>TRIM(MID(Raw_data[[#This Row],[Location]],LEN("Positive Recovery- ")+1,LEN(Raw_data[[#This Row],[Location]])))</f>
        <v>Dallas Ft Worth</v>
      </c>
      <c r="AC3989" s="45">
        <f t="shared" si="62"/>
        <v>45323</v>
      </c>
      <c r="AD3989" s="44" t="str">
        <f>VLOOKUP(Raw_data[[#This Row],[Locations]]&amp;Raw_data[[#This Row],[Looker2]],Category!A:E,5,0)</f>
        <v>Company Owned</v>
      </c>
      <c r="AE3989" s="44" t="str">
        <f>Raw_data[[#This Row],[Locations]]&amp;Raw_data[[#This Row],[Looker2]]</f>
        <v>Dallas Ft WorthIOP</v>
      </c>
    </row>
    <row r="3990" spans="1:31">
      <c r="A3990" s="15">
        <v>45329</v>
      </c>
      <c r="B3990" s="15">
        <v>45327</v>
      </c>
      <c r="C3990" t="s">
        <v>9</v>
      </c>
      <c r="D3990">
        <v>211376</v>
      </c>
      <c r="E3990" t="s">
        <v>893</v>
      </c>
      <c r="F3990" t="s">
        <v>219</v>
      </c>
      <c r="G3990" t="s">
        <v>470</v>
      </c>
      <c r="H3990" t="s">
        <v>158</v>
      </c>
      <c r="I3990" t="s">
        <v>232</v>
      </c>
      <c r="J3990" t="s">
        <v>88</v>
      </c>
      <c r="K3990" t="s">
        <v>107</v>
      </c>
      <c r="L3990" t="s">
        <v>128</v>
      </c>
      <c r="M3990">
        <v>1</v>
      </c>
      <c r="N3990" s="47">
        <v>250</v>
      </c>
      <c r="O3990" s="47">
        <v>0</v>
      </c>
      <c r="P3990" s="47">
        <v>0</v>
      </c>
      <c r="Q3990" s="47">
        <v>0</v>
      </c>
      <c r="R3990" s="47">
        <v>0</v>
      </c>
      <c r="S3990" s="47">
        <v>250</v>
      </c>
      <c r="T3990" s="47">
        <v>225</v>
      </c>
      <c r="U3990" s="47">
        <v>225</v>
      </c>
      <c r="V3990" t="s">
        <v>71</v>
      </c>
      <c r="W3990" t="s">
        <v>72</v>
      </c>
      <c r="X3990"/>
      <c r="Y3990" t="s">
        <v>240</v>
      </c>
      <c r="Z3990" s="43" t="str">
        <f>Raw_data[[#This Row],[Month]]&amp;Raw_data[[#This Row],[Locations]]&amp;Raw_data[[#This Row],[Looker2]]</f>
        <v>45323Dallas Ft WorthIOP</v>
      </c>
      <c r="AA3990" s="44" t="str">
        <f>IFERROR(VLOOKUP(Raw_data[[#This Row],[Description]],'LU Table'!$A$1:$B$50,2,0),"")</f>
        <v>IOP</v>
      </c>
      <c r="AB3990" s="44" t="str">
        <f>TRIM(MID(Raw_data[[#This Row],[Location]],LEN("Positive Recovery- ")+1,LEN(Raw_data[[#This Row],[Location]])))</f>
        <v>Dallas Ft Worth</v>
      </c>
      <c r="AC3990" s="45">
        <f t="shared" si="62"/>
        <v>45323</v>
      </c>
      <c r="AD3990" s="44" t="str">
        <f>VLOOKUP(Raw_data[[#This Row],[Locations]]&amp;Raw_data[[#This Row],[Looker2]],Category!A:E,5,0)</f>
        <v>Company Owned</v>
      </c>
      <c r="AE3990" s="44" t="str">
        <f>Raw_data[[#This Row],[Locations]]&amp;Raw_data[[#This Row],[Looker2]]</f>
        <v>Dallas Ft WorthIOP</v>
      </c>
    </row>
    <row r="3991" spans="1:31">
      <c r="A3991" s="15">
        <v>45329</v>
      </c>
      <c r="B3991" s="15">
        <v>45327</v>
      </c>
      <c r="C3991" t="s">
        <v>9</v>
      </c>
      <c r="D3991">
        <v>211377</v>
      </c>
      <c r="E3991" t="s">
        <v>786</v>
      </c>
      <c r="F3991" t="s">
        <v>37</v>
      </c>
      <c r="G3991" t="s">
        <v>353</v>
      </c>
      <c r="H3991" t="s">
        <v>158</v>
      </c>
      <c r="I3991" t="s">
        <v>232</v>
      </c>
      <c r="J3991" t="s">
        <v>87</v>
      </c>
      <c r="K3991" t="s">
        <v>107</v>
      </c>
      <c r="L3991" t="s">
        <v>128</v>
      </c>
      <c r="M3991">
        <v>1</v>
      </c>
      <c r="N3991" s="47">
        <v>275</v>
      </c>
      <c r="O3991" s="47">
        <v>0</v>
      </c>
      <c r="P3991" s="47">
        <v>0</v>
      </c>
      <c r="Q3991" s="47">
        <v>0</v>
      </c>
      <c r="R3991" s="47">
        <v>0</v>
      </c>
      <c r="S3991" s="47">
        <v>275</v>
      </c>
      <c r="T3991" s="47">
        <v>247.5</v>
      </c>
      <c r="U3991" s="47">
        <v>247.5</v>
      </c>
      <c r="V3991" t="s">
        <v>71</v>
      </c>
      <c r="W3991" t="s">
        <v>72</v>
      </c>
      <c r="X3991"/>
      <c r="Y3991" t="s">
        <v>240</v>
      </c>
      <c r="Z3991" s="43" t="str">
        <f>Raw_data[[#This Row],[Month]]&amp;Raw_data[[#This Row],[Locations]]&amp;Raw_data[[#This Row],[Looker2]]</f>
        <v>45323Dallas Ft WorthIOP</v>
      </c>
      <c r="AA3991" s="44" t="str">
        <f>IFERROR(VLOOKUP(Raw_data[[#This Row],[Description]],'LU Table'!$A$1:$B$50,2,0),"")</f>
        <v>IOP</v>
      </c>
      <c r="AB3991" s="44" t="str">
        <f>TRIM(MID(Raw_data[[#This Row],[Location]],LEN("Positive Recovery- ")+1,LEN(Raw_data[[#This Row],[Location]])))</f>
        <v>Dallas Ft Worth</v>
      </c>
      <c r="AC3991" s="45">
        <f t="shared" si="62"/>
        <v>45323</v>
      </c>
      <c r="AD3991" s="44" t="str">
        <f>VLOOKUP(Raw_data[[#This Row],[Locations]]&amp;Raw_data[[#This Row],[Looker2]],Category!A:E,5,0)</f>
        <v>Company Owned</v>
      </c>
      <c r="AE3991" s="44" t="str">
        <f>Raw_data[[#This Row],[Locations]]&amp;Raw_data[[#This Row],[Looker2]]</f>
        <v>Dallas Ft WorthIOP</v>
      </c>
    </row>
    <row r="3992" spans="1:31">
      <c r="A3992" s="15">
        <v>45329</v>
      </c>
      <c r="B3992" s="15">
        <v>45327</v>
      </c>
      <c r="C3992" t="s">
        <v>9</v>
      </c>
      <c r="D3992">
        <v>211378</v>
      </c>
      <c r="E3992" t="s">
        <v>739</v>
      </c>
      <c r="F3992" t="s">
        <v>740</v>
      </c>
      <c r="G3992" t="s">
        <v>430</v>
      </c>
      <c r="H3992" t="s">
        <v>160</v>
      </c>
      <c r="I3992" t="s">
        <v>232</v>
      </c>
      <c r="J3992" t="s">
        <v>94</v>
      </c>
      <c r="K3992" t="s">
        <v>144</v>
      </c>
      <c r="L3992" t="s">
        <v>128</v>
      </c>
      <c r="M3992">
        <v>1</v>
      </c>
      <c r="N3992" s="47">
        <v>215</v>
      </c>
      <c r="O3992" s="47">
        <v>0</v>
      </c>
      <c r="P3992" s="47">
        <v>0</v>
      </c>
      <c r="Q3992" s="47">
        <v>0</v>
      </c>
      <c r="R3992" s="47">
        <v>0</v>
      </c>
      <c r="S3992" s="47">
        <v>215</v>
      </c>
      <c r="T3992" s="47">
        <v>193.5</v>
      </c>
      <c r="U3992" s="47">
        <v>193.5</v>
      </c>
      <c r="V3992" t="s">
        <v>71</v>
      </c>
      <c r="W3992" t="s">
        <v>72</v>
      </c>
      <c r="X3992"/>
      <c r="Y3992" t="s">
        <v>240</v>
      </c>
      <c r="Z3992" s="43" t="str">
        <f>Raw_data[[#This Row],[Month]]&amp;Raw_data[[#This Row],[Locations]]&amp;Raw_data[[#This Row],[Looker2]]</f>
        <v>45323North LoopIOP</v>
      </c>
      <c r="AA3992" s="44" t="str">
        <f>IFERROR(VLOOKUP(Raw_data[[#This Row],[Description]],'LU Table'!$A$1:$B$50,2,0),"")</f>
        <v>IOP</v>
      </c>
      <c r="AB3992" s="44" t="str">
        <f>TRIM(MID(Raw_data[[#This Row],[Location]],LEN("Positive Recovery- ")+1,LEN(Raw_data[[#This Row],[Location]])))</f>
        <v>North Loop</v>
      </c>
      <c r="AC3992" s="45">
        <f t="shared" si="62"/>
        <v>45323</v>
      </c>
      <c r="AD3992" s="44" t="str">
        <f>VLOOKUP(Raw_data[[#This Row],[Locations]]&amp;Raw_data[[#This Row],[Looker2]],Category!A:E,5,0)</f>
        <v>Affiliate</v>
      </c>
      <c r="AE3992" s="44" t="str">
        <f>Raw_data[[#This Row],[Locations]]&amp;Raw_data[[#This Row],[Looker2]]</f>
        <v>North LoopIOP</v>
      </c>
    </row>
    <row r="3993" spans="1:31">
      <c r="A3993" s="15">
        <v>45329</v>
      </c>
      <c r="B3993" s="15">
        <v>45327</v>
      </c>
      <c r="C3993" t="s">
        <v>9</v>
      </c>
      <c r="D3993">
        <v>211379</v>
      </c>
      <c r="E3993" t="s">
        <v>861</v>
      </c>
      <c r="F3993" t="s">
        <v>862</v>
      </c>
      <c r="G3993" t="s">
        <v>863</v>
      </c>
      <c r="H3993" t="s">
        <v>158</v>
      </c>
      <c r="I3993" t="s">
        <v>232</v>
      </c>
      <c r="J3993" t="s">
        <v>92</v>
      </c>
      <c r="K3993" t="s">
        <v>144</v>
      </c>
      <c r="L3993" t="s">
        <v>128</v>
      </c>
      <c r="M3993">
        <v>1</v>
      </c>
      <c r="N3993" s="47">
        <v>190</v>
      </c>
      <c r="O3993" s="47">
        <v>0</v>
      </c>
      <c r="P3993" s="47">
        <v>0</v>
      </c>
      <c r="Q3993" s="47">
        <v>0</v>
      </c>
      <c r="R3993" s="47">
        <v>0</v>
      </c>
      <c r="S3993" s="47">
        <v>190</v>
      </c>
      <c r="T3993" s="47">
        <v>171</v>
      </c>
      <c r="U3993" s="47">
        <v>171</v>
      </c>
      <c r="V3993" t="s">
        <v>71</v>
      </c>
      <c r="W3993" t="s">
        <v>72</v>
      </c>
      <c r="X3993"/>
      <c r="Y3993" t="s">
        <v>240</v>
      </c>
      <c r="Z3993" s="43" t="str">
        <f>Raw_data[[#This Row],[Month]]&amp;Raw_data[[#This Row],[Locations]]&amp;Raw_data[[#This Row],[Looker2]]</f>
        <v>45323North LoopIOP</v>
      </c>
      <c r="AA3993" s="44" t="str">
        <f>IFERROR(VLOOKUP(Raw_data[[#This Row],[Description]],'LU Table'!$A$1:$B$50,2,0),"")</f>
        <v>IOP</v>
      </c>
      <c r="AB3993" s="44" t="str">
        <f>TRIM(MID(Raw_data[[#This Row],[Location]],LEN("Positive Recovery- ")+1,LEN(Raw_data[[#This Row],[Location]])))</f>
        <v>North Loop</v>
      </c>
      <c r="AC3993" s="45">
        <f t="shared" si="62"/>
        <v>45323</v>
      </c>
      <c r="AD3993" s="44" t="str">
        <f>VLOOKUP(Raw_data[[#This Row],[Locations]]&amp;Raw_data[[#This Row],[Looker2]],Category!A:E,5,0)</f>
        <v>Affiliate</v>
      </c>
      <c r="AE3993" s="44" t="str">
        <f>Raw_data[[#This Row],[Locations]]&amp;Raw_data[[#This Row],[Looker2]]</f>
        <v>North LoopIOP</v>
      </c>
    </row>
    <row r="3994" spans="1:31">
      <c r="A3994" s="15">
        <v>45329</v>
      </c>
      <c r="B3994" s="15">
        <v>45327</v>
      </c>
      <c r="C3994" t="s">
        <v>9</v>
      </c>
      <c r="D3994">
        <v>211380</v>
      </c>
      <c r="E3994" t="s">
        <v>849</v>
      </c>
      <c r="F3994" t="s">
        <v>423</v>
      </c>
      <c r="G3994" t="s">
        <v>312</v>
      </c>
      <c r="H3994" t="s">
        <v>159</v>
      </c>
      <c r="I3994" t="s">
        <v>232</v>
      </c>
      <c r="J3994" t="s">
        <v>17</v>
      </c>
      <c r="K3994" t="s">
        <v>144</v>
      </c>
      <c r="L3994" t="s">
        <v>128</v>
      </c>
      <c r="M3994">
        <v>1</v>
      </c>
      <c r="N3994" s="47">
        <v>225</v>
      </c>
      <c r="O3994" s="47">
        <v>0</v>
      </c>
      <c r="P3994" s="47">
        <v>0</v>
      </c>
      <c r="Q3994" s="47">
        <v>0</v>
      </c>
      <c r="R3994" s="47">
        <v>0</v>
      </c>
      <c r="S3994" s="47">
        <v>225</v>
      </c>
      <c r="T3994" s="47">
        <v>225</v>
      </c>
      <c r="U3994" s="47">
        <v>225</v>
      </c>
      <c r="V3994" t="s">
        <v>71</v>
      </c>
      <c r="W3994" t="s">
        <v>72</v>
      </c>
      <c r="X3994"/>
      <c r="Y3994" t="s">
        <v>240</v>
      </c>
      <c r="Z3994" s="43" t="str">
        <f>Raw_data[[#This Row],[Month]]&amp;Raw_data[[#This Row],[Locations]]&amp;Raw_data[[#This Row],[Looker2]]</f>
        <v>45323North LoopIOP</v>
      </c>
      <c r="AA3994" s="44" t="str">
        <f>IFERROR(VLOOKUP(Raw_data[[#This Row],[Description]],'LU Table'!$A$1:$B$50,2,0),"")</f>
        <v>IOP</v>
      </c>
      <c r="AB3994" s="44" t="str">
        <f>TRIM(MID(Raw_data[[#This Row],[Location]],LEN("Positive Recovery- ")+1,LEN(Raw_data[[#This Row],[Location]])))</f>
        <v>North Loop</v>
      </c>
      <c r="AC3994" s="45">
        <f t="shared" si="62"/>
        <v>45323</v>
      </c>
      <c r="AD3994" s="44" t="str">
        <f>VLOOKUP(Raw_data[[#This Row],[Locations]]&amp;Raw_data[[#This Row],[Looker2]],Category!A:E,5,0)</f>
        <v>Affiliate</v>
      </c>
      <c r="AE3994" s="44" t="str">
        <f>Raw_data[[#This Row],[Locations]]&amp;Raw_data[[#This Row],[Looker2]]</f>
        <v>North LoopIOP</v>
      </c>
    </row>
    <row r="3995" spans="1:31">
      <c r="A3995" s="15">
        <v>45329</v>
      </c>
      <c r="B3995" s="15">
        <v>45327</v>
      </c>
      <c r="C3995" t="s">
        <v>9</v>
      </c>
      <c r="D3995">
        <v>211381</v>
      </c>
      <c r="E3995" t="s">
        <v>1146</v>
      </c>
      <c r="F3995" t="s">
        <v>384</v>
      </c>
      <c r="G3995" t="s">
        <v>935</v>
      </c>
      <c r="H3995" t="s">
        <v>158</v>
      </c>
      <c r="I3995" t="s">
        <v>232</v>
      </c>
      <c r="J3995" t="s">
        <v>89</v>
      </c>
      <c r="K3995" t="s">
        <v>144</v>
      </c>
      <c r="L3995" t="s">
        <v>128</v>
      </c>
      <c r="M3995">
        <v>1</v>
      </c>
      <c r="N3995" s="47">
        <v>200</v>
      </c>
      <c r="O3995" s="47">
        <v>0</v>
      </c>
      <c r="P3995" s="47">
        <v>0</v>
      </c>
      <c r="Q3995" s="47">
        <v>0</v>
      </c>
      <c r="R3995" s="47">
        <v>0</v>
      </c>
      <c r="S3995" s="47">
        <v>200</v>
      </c>
      <c r="T3995" s="47">
        <v>180</v>
      </c>
      <c r="U3995" s="47">
        <v>180</v>
      </c>
      <c r="V3995" t="s">
        <v>71</v>
      </c>
      <c r="W3995" t="s">
        <v>72</v>
      </c>
      <c r="X3995"/>
      <c r="Y3995" t="s">
        <v>240</v>
      </c>
      <c r="Z3995" s="43" t="str">
        <f>Raw_data[[#This Row],[Month]]&amp;Raw_data[[#This Row],[Locations]]&amp;Raw_data[[#This Row],[Looker2]]</f>
        <v>45323North LoopIOP</v>
      </c>
      <c r="AA3995" s="44" t="str">
        <f>IFERROR(VLOOKUP(Raw_data[[#This Row],[Description]],'LU Table'!$A$1:$B$50,2,0),"")</f>
        <v>IOP</v>
      </c>
      <c r="AB3995" s="44" t="str">
        <f>TRIM(MID(Raw_data[[#This Row],[Location]],LEN("Positive Recovery- ")+1,LEN(Raw_data[[#This Row],[Location]])))</f>
        <v>North Loop</v>
      </c>
      <c r="AC3995" s="45">
        <f t="shared" si="62"/>
        <v>45323</v>
      </c>
      <c r="AD3995" s="44" t="str">
        <f>VLOOKUP(Raw_data[[#This Row],[Locations]]&amp;Raw_data[[#This Row],[Looker2]],Category!A:E,5,0)</f>
        <v>Affiliate</v>
      </c>
      <c r="AE3995" s="44" t="str">
        <f>Raw_data[[#This Row],[Locations]]&amp;Raw_data[[#This Row],[Looker2]]</f>
        <v>North LoopIOP</v>
      </c>
    </row>
    <row r="3996" spans="1:31">
      <c r="A3996" s="15">
        <v>45329</v>
      </c>
      <c r="B3996" s="15">
        <v>45327</v>
      </c>
      <c r="C3996" t="s">
        <v>9</v>
      </c>
      <c r="D3996">
        <v>211382</v>
      </c>
      <c r="E3996" t="s">
        <v>189</v>
      </c>
      <c r="F3996" t="s">
        <v>517</v>
      </c>
      <c r="G3996" t="s">
        <v>499</v>
      </c>
      <c r="H3996" t="s">
        <v>172</v>
      </c>
      <c r="I3996" t="s">
        <v>232</v>
      </c>
      <c r="J3996" t="s">
        <v>17</v>
      </c>
      <c r="K3996" t="s">
        <v>77</v>
      </c>
      <c r="L3996" t="s">
        <v>135</v>
      </c>
      <c r="M3996">
        <v>1</v>
      </c>
      <c r="N3996" s="47">
        <v>40</v>
      </c>
      <c r="O3996" s="47">
        <v>0</v>
      </c>
      <c r="P3996" s="47">
        <v>0</v>
      </c>
      <c r="Q3996" s="47">
        <v>0</v>
      </c>
      <c r="R3996" s="47">
        <v>0</v>
      </c>
      <c r="S3996" s="47">
        <v>40</v>
      </c>
      <c r="T3996" s="47">
        <v>40</v>
      </c>
      <c r="U3996" s="47">
        <v>40</v>
      </c>
      <c r="V3996" t="s">
        <v>71</v>
      </c>
      <c r="W3996" t="s">
        <v>72</v>
      </c>
      <c r="X3996"/>
      <c r="Y3996" t="s">
        <v>240</v>
      </c>
      <c r="Z3996" s="43" t="str">
        <f>Raw_data[[#This Row],[Month]]&amp;Raw_data[[#This Row],[Locations]]&amp;Raw_data[[#This Row],[Looker2]]</f>
        <v>45323HumbleAftercare</v>
      </c>
      <c r="AA3996" s="44" t="str">
        <f>IFERROR(VLOOKUP(Raw_data[[#This Row],[Description]],'LU Table'!$A$1:$B$50,2,0),"")</f>
        <v>Aftercare</v>
      </c>
      <c r="AB3996" s="44" t="str">
        <f>TRIM(MID(Raw_data[[#This Row],[Location]],LEN("Positive Recovery- ")+1,LEN(Raw_data[[#This Row],[Location]])))</f>
        <v>Humble</v>
      </c>
      <c r="AC3996" s="45">
        <f t="shared" si="62"/>
        <v>45323</v>
      </c>
      <c r="AD3996" s="44" t="str">
        <f>VLOOKUP(Raw_data[[#This Row],[Locations]]&amp;Raw_data[[#This Row],[Looker2]],Category!A:E,5,0)</f>
        <v>Affiliate</v>
      </c>
      <c r="AE3996" s="44" t="str">
        <f>Raw_data[[#This Row],[Locations]]&amp;Raw_data[[#This Row],[Looker2]]</f>
        <v>HumbleAftercare</v>
      </c>
    </row>
    <row r="3997" spans="1:31">
      <c r="A3997" s="15">
        <v>45329</v>
      </c>
      <c r="B3997" s="15">
        <v>45327</v>
      </c>
      <c r="C3997" t="s">
        <v>9</v>
      </c>
      <c r="D3997">
        <v>211383</v>
      </c>
      <c r="E3997" t="s">
        <v>884</v>
      </c>
      <c r="F3997" t="s">
        <v>324</v>
      </c>
      <c r="G3997" t="s">
        <v>643</v>
      </c>
      <c r="H3997" t="s">
        <v>158</v>
      </c>
      <c r="I3997" t="s">
        <v>232</v>
      </c>
      <c r="J3997" t="s">
        <v>87</v>
      </c>
      <c r="K3997" t="s">
        <v>77</v>
      </c>
      <c r="L3997" t="s">
        <v>128</v>
      </c>
      <c r="M3997">
        <v>1</v>
      </c>
      <c r="N3997" s="47">
        <v>275</v>
      </c>
      <c r="O3997" s="47">
        <v>0</v>
      </c>
      <c r="P3997" s="47">
        <v>0</v>
      </c>
      <c r="Q3997" s="47">
        <v>0</v>
      </c>
      <c r="R3997" s="47">
        <v>0</v>
      </c>
      <c r="S3997" s="47">
        <v>275</v>
      </c>
      <c r="T3997" s="47">
        <v>247.5</v>
      </c>
      <c r="U3997" s="47">
        <v>247.5</v>
      </c>
      <c r="V3997" t="s">
        <v>71</v>
      </c>
      <c r="W3997" t="s">
        <v>72</v>
      </c>
      <c r="X3997"/>
      <c r="Y3997" t="s">
        <v>240</v>
      </c>
      <c r="Z3997" s="43" t="str">
        <f>Raw_data[[#This Row],[Month]]&amp;Raw_data[[#This Row],[Locations]]&amp;Raw_data[[#This Row],[Looker2]]</f>
        <v>45323HumbleIOP</v>
      </c>
      <c r="AA3997" s="44" t="str">
        <f>IFERROR(VLOOKUP(Raw_data[[#This Row],[Description]],'LU Table'!$A$1:$B$50,2,0),"")</f>
        <v>IOP</v>
      </c>
      <c r="AB3997" s="44" t="str">
        <f>TRIM(MID(Raw_data[[#This Row],[Location]],LEN("Positive Recovery- ")+1,LEN(Raw_data[[#This Row],[Location]])))</f>
        <v>Humble</v>
      </c>
      <c r="AC3997" s="45">
        <f t="shared" si="62"/>
        <v>45323</v>
      </c>
      <c r="AD3997" s="44" t="str">
        <f>VLOOKUP(Raw_data[[#This Row],[Locations]]&amp;Raw_data[[#This Row],[Looker2]],Category!A:E,5,0)</f>
        <v>Affiliate</v>
      </c>
      <c r="AE3997" s="44" t="str">
        <f>Raw_data[[#This Row],[Locations]]&amp;Raw_data[[#This Row],[Looker2]]</f>
        <v>HumbleIOP</v>
      </c>
    </row>
    <row r="3998" spans="1:31">
      <c r="A3998" s="15">
        <v>45329</v>
      </c>
      <c r="B3998" s="15">
        <v>45327</v>
      </c>
      <c r="C3998" t="s">
        <v>9</v>
      </c>
      <c r="D3998">
        <v>211384</v>
      </c>
      <c r="E3998" t="s">
        <v>1089</v>
      </c>
      <c r="F3998" t="s">
        <v>329</v>
      </c>
      <c r="G3998" t="s">
        <v>1090</v>
      </c>
      <c r="H3998" t="s">
        <v>159</v>
      </c>
      <c r="I3998" t="s">
        <v>232</v>
      </c>
      <c r="J3998" t="s">
        <v>92</v>
      </c>
      <c r="K3998" t="s">
        <v>77</v>
      </c>
      <c r="L3998" t="s">
        <v>128</v>
      </c>
      <c r="M3998">
        <v>1</v>
      </c>
      <c r="N3998" s="47">
        <v>190</v>
      </c>
      <c r="O3998" s="47">
        <v>0</v>
      </c>
      <c r="P3998" s="47">
        <v>0</v>
      </c>
      <c r="Q3998" s="47">
        <v>0</v>
      </c>
      <c r="R3998" s="47">
        <v>0</v>
      </c>
      <c r="S3998" s="47">
        <v>190</v>
      </c>
      <c r="T3998" s="47">
        <v>171</v>
      </c>
      <c r="U3998" s="47">
        <v>171</v>
      </c>
      <c r="V3998" t="s">
        <v>71</v>
      </c>
      <c r="W3998" t="s">
        <v>72</v>
      </c>
      <c r="X3998"/>
      <c r="Y3998" t="s">
        <v>240</v>
      </c>
      <c r="Z3998" s="43" t="str">
        <f>Raw_data[[#This Row],[Month]]&amp;Raw_data[[#This Row],[Locations]]&amp;Raw_data[[#This Row],[Looker2]]</f>
        <v>45323HumbleIOP</v>
      </c>
      <c r="AA3998" s="44" t="str">
        <f>IFERROR(VLOOKUP(Raw_data[[#This Row],[Description]],'LU Table'!$A$1:$B$50,2,0),"")</f>
        <v>IOP</v>
      </c>
      <c r="AB3998" s="44" t="str">
        <f>TRIM(MID(Raw_data[[#This Row],[Location]],LEN("Positive Recovery- ")+1,LEN(Raw_data[[#This Row],[Location]])))</f>
        <v>Humble</v>
      </c>
      <c r="AC3998" s="45">
        <f t="shared" si="62"/>
        <v>45323</v>
      </c>
      <c r="AD3998" s="44" t="str">
        <f>VLOOKUP(Raw_data[[#This Row],[Locations]]&amp;Raw_data[[#This Row],[Looker2]],Category!A:E,5,0)</f>
        <v>Affiliate</v>
      </c>
      <c r="AE3998" s="44" t="str">
        <f>Raw_data[[#This Row],[Locations]]&amp;Raw_data[[#This Row],[Looker2]]</f>
        <v>HumbleIOP</v>
      </c>
    </row>
    <row r="3999" spans="1:31">
      <c r="A3999" s="15">
        <v>45329</v>
      </c>
      <c r="B3999" s="15">
        <v>45327</v>
      </c>
      <c r="C3999" t="s">
        <v>9</v>
      </c>
      <c r="D3999">
        <v>211385</v>
      </c>
      <c r="E3999" t="s">
        <v>1039</v>
      </c>
      <c r="F3999" t="s">
        <v>689</v>
      </c>
      <c r="G3999" t="s">
        <v>445</v>
      </c>
      <c r="H3999" t="s">
        <v>159</v>
      </c>
      <c r="I3999" t="s">
        <v>232</v>
      </c>
      <c r="J3999" t="s">
        <v>87</v>
      </c>
      <c r="K3999" t="s">
        <v>77</v>
      </c>
      <c r="L3999" t="s">
        <v>128</v>
      </c>
      <c r="M3999">
        <v>1</v>
      </c>
      <c r="N3999" s="47">
        <v>275</v>
      </c>
      <c r="O3999" s="47">
        <v>0</v>
      </c>
      <c r="P3999" s="47">
        <v>0</v>
      </c>
      <c r="Q3999" s="47">
        <v>0</v>
      </c>
      <c r="R3999" s="47">
        <v>0</v>
      </c>
      <c r="S3999" s="47">
        <v>275</v>
      </c>
      <c r="T3999" s="47">
        <v>247.5</v>
      </c>
      <c r="U3999" s="47">
        <v>247.5</v>
      </c>
      <c r="V3999" t="s">
        <v>71</v>
      </c>
      <c r="W3999" t="s">
        <v>72</v>
      </c>
      <c r="X3999"/>
      <c r="Y3999" t="s">
        <v>240</v>
      </c>
      <c r="Z3999" s="43" t="str">
        <f>Raw_data[[#This Row],[Month]]&amp;Raw_data[[#This Row],[Locations]]&amp;Raw_data[[#This Row],[Looker2]]</f>
        <v>45323HumbleIOP</v>
      </c>
      <c r="AA3999" s="44" t="str">
        <f>IFERROR(VLOOKUP(Raw_data[[#This Row],[Description]],'LU Table'!$A$1:$B$50,2,0),"")</f>
        <v>IOP</v>
      </c>
      <c r="AB3999" s="44" t="str">
        <f>TRIM(MID(Raw_data[[#This Row],[Location]],LEN("Positive Recovery- ")+1,LEN(Raw_data[[#This Row],[Location]])))</f>
        <v>Humble</v>
      </c>
      <c r="AC3999" s="45">
        <f t="shared" ref="AC3999:AC4062" si="63">B3999-DAY(B3999)+1</f>
        <v>45323</v>
      </c>
      <c r="AD3999" s="44" t="str">
        <f>VLOOKUP(Raw_data[[#This Row],[Locations]]&amp;Raw_data[[#This Row],[Looker2]],Category!A:E,5,0)</f>
        <v>Affiliate</v>
      </c>
      <c r="AE3999" s="44" t="str">
        <f>Raw_data[[#This Row],[Locations]]&amp;Raw_data[[#This Row],[Looker2]]</f>
        <v>HumbleIOP</v>
      </c>
    </row>
    <row r="4000" spans="1:31">
      <c r="A4000" s="15">
        <v>45329</v>
      </c>
      <c r="B4000" s="15">
        <v>45327</v>
      </c>
      <c r="C4000" t="s">
        <v>9</v>
      </c>
      <c r="D4000">
        <v>211386</v>
      </c>
      <c r="E4000" t="s">
        <v>987</v>
      </c>
      <c r="F4000" t="s">
        <v>520</v>
      </c>
      <c r="G4000" t="s">
        <v>988</v>
      </c>
      <c r="H4000" t="s">
        <v>159</v>
      </c>
      <c r="I4000" t="s">
        <v>232</v>
      </c>
      <c r="J4000" t="s">
        <v>88</v>
      </c>
      <c r="K4000" t="s">
        <v>77</v>
      </c>
      <c r="L4000" t="s">
        <v>128</v>
      </c>
      <c r="M4000">
        <v>1</v>
      </c>
      <c r="N4000" s="47">
        <v>250</v>
      </c>
      <c r="O4000" s="47">
        <v>0</v>
      </c>
      <c r="P4000" s="47">
        <v>0</v>
      </c>
      <c r="Q4000" s="47">
        <v>0</v>
      </c>
      <c r="R4000" s="47">
        <v>0</v>
      </c>
      <c r="S4000" s="47">
        <v>250</v>
      </c>
      <c r="T4000" s="47">
        <v>225</v>
      </c>
      <c r="U4000" s="47">
        <v>225</v>
      </c>
      <c r="V4000" t="s">
        <v>71</v>
      </c>
      <c r="W4000" t="s">
        <v>72</v>
      </c>
      <c r="X4000"/>
      <c r="Y4000" t="s">
        <v>240</v>
      </c>
      <c r="Z4000" s="43" t="str">
        <f>Raw_data[[#This Row],[Month]]&amp;Raw_data[[#This Row],[Locations]]&amp;Raw_data[[#This Row],[Looker2]]</f>
        <v>45323HumbleIOP</v>
      </c>
      <c r="AA4000" s="44" t="str">
        <f>IFERROR(VLOOKUP(Raw_data[[#This Row],[Description]],'LU Table'!$A$1:$B$50,2,0),"")</f>
        <v>IOP</v>
      </c>
      <c r="AB4000" s="44" t="str">
        <f>TRIM(MID(Raw_data[[#This Row],[Location]],LEN("Positive Recovery- ")+1,LEN(Raw_data[[#This Row],[Location]])))</f>
        <v>Humble</v>
      </c>
      <c r="AC4000" s="45">
        <f t="shared" si="63"/>
        <v>45323</v>
      </c>
      <c r="AD4000" s="44" t="str">
        <f>VLOOKUP(Raw_data[[#This Row],[Locations]]&amp;Raw_data[[#This Row],[Looker2]],Category!A:E,5,0)</f>
        <v>Affiliate</v>
      </c>
      <c r="AE4000" s="44" t="str">
        <f>Raw_data[[#This Row],[Locations]]&amp;Raw_data[[#This Row],[Looker2]]</f>
        <v>HumbleIOP</v>
      </c>
    </row>
    <row r="4001" spans="1:31">
      <c r="A4001" s="15">
        <v>45329</v>
      </c>
      <c r="B4001" s="15">
        <v>45327</v>
      </c>
      <c r="C4001" t="s">
        <v>9</v>
      </c>
      <c r="D4001">
        <v>211387</v>
      </c>
      <c r="E4001" t="s">
        <v>188</v>
      </c>
      <c r="F4001" t="s">
        <v>449</v>
      </c>
      <c r="G4001" t="s">
        <v>513</v>
      </c>
      <c r="H4001" t="s">
        <v>159</v>
      </c>
      <c r="I4001" t="s">
        <v>232</v>
      </c>
      <c r="J4001" t="s">
        <v>88</v>
      </c>
      <c r="K4001" t="s">
        <v>77</v>
      </c>
      <c r="L4001" t="s">
        <v>128</v>
      </c>
      <c r="M4001">
        <v>1</v>
      </c>
      <c r="N4001" s="47">
        <v>250</v>
      </c>
      <c r="O4001" s="47">
        <v>0</v>
      </c>
      <c r="P4001" s="47">
        <v>0</v>
      </c>
      <c r="Q4001" s="47">
        <v>0</v>
      </c>
      <c r="R4001" s="47">
        <v>0</v>
      </c>
      <c r="S4001" s="47">
        <v>250</v>
      </c>
      <c r="T4001" s="47">
        <v>225</v>
      </c>
      <c r="U4001" s="47">
        <v>225</v>
      </c>
      <c r="V4001" t="s">
        <v>71</v>
      </c>
      <c r="W4001" t="s">
        <v>72</v>
      </c>
      <c r="X4001"/>
      <c r="Y4001" t="s">
        <v>240</v>
      </c>
      <c r="Z4001" s="43" t="str">
        <f>Raw_data[[#This Row],[Month]]&amp;Raw_data[[#This Row],[Locations]]&amp;Raw_data[[#This Row],[Looker2]]</f>
        <v>45323HumbleIOP</v>
      </c>
      <c r="AA4001" s="44" t="str">
        <f>IFERROR(VLOOKUP(Raw_data[[#This Row],[Description]],'LU Table'!$A$1:$B$50,2,0),"")</f>
        <v>IOP</v>
      </c>
      <c r="AB4001" s="44" t="str">
        <f>TRIM(MID(Raw_data[[#This Row],[Location]],LEN("Positive Recovery- ")+1,LEN(Raw_data[[#This Row],[Location]])))</f>
        <v>Humble</v>
      </c>
      <c r="AC4001" s="45">
        <f t="shared" si="63"/>
        <v>45323</v>
      </c>
      <c r="AD4001" s="44" t="str">
        <f>VLOOKUP(Raw_data[[#This Row],[Locations]]&amp;Raw_data[[#This Row],[Looker2]],Category!A:E,5,0)</f>
        <v>Affiliate</v>
      </c>
      <c r="AE4001" s="44" t="str">
        <f>Raw_data[[#This Row],[Locations]]&amp;Raw_data[[#This Row],[Looker2]]</f>
        <v>HumbleIOP</v>
      </c>
    </row>
    <row r="4002" spans="1:31">
      <c r="A4002" s="15">
        <v>45329</v>
      </c>
      <c r="B4002" s="15">
        <v>45327</v>
      </c>
      <c r="C4002" t="s">
        <v>9</v>
      </c>
      <c r="D4002">
        <v>211388</v>
      </c>
      <c r="E4002" t="s">
        <v>1069</v>
      </c>
      <c r="F4002" t="s">
        <v>1070</v>
      </c>
      <c r="G4002" t="s">
        <v>1071</v>
      </c>
      <c r="H4002" t="s">
        <v>158</v>
      </c>
      <c r="I4002" t="s">
        <v>232</v>
      </c>
      <c r="J4002" t="s">
        <v>87</v>
      </c>
      <c r="K4002" t="s">
        <v>77</v>
      </c>
      <c r="L4002" t="s">
        <v>128</v>
      </c>
      <c r="M4002">
        <v>1</v>
      </c>
      <c r="N4002" s="47">
        <v>275</v>
      </c>
      <c r="O4002" s="47">
        <v>0</v>
      </c>
      <c r="P4002" s="47">
        <v>0</v>
      </c>
      <c r="Q4002" s="47">
        <v>0</v>
      </c>
      <c r="R4002" s="47">
        <v>0</v>
      </c>
      <c r="S4002" s="47">
        <v>275</v>
      </c>
      <c r="T4002" s="47">
        <v>247.5</v>
      </c>
      <c r="U4002" s="47">
        <v>247.5</v>
      </c>
      <c r="V4002" t="s">
        <v>71</v>
      </c>
      <c r="W4002" t="s">
        <v>72</v>
      </c>
      <c r="X4002"/>
      <c r="Y4002" t="s">
        <v>240</v>
      </c>
      <c r="Z4002" s="43" t="str">
        <f>Raw_data[[#This Row],[Month]]&amp;Raw_data[[#This Row],[Locations]]&amp;Raw_data[[#This Row],[Looker2]]</f>
        <v>45323HumbleIOP</v>
      </c>
      <c r="AA4002" s="44" t="str">
        <f>IFERROR(VLOOKUP(Raw_data[[#This Row],[Description]],'LU Table'!$A$1:$B$50,2,0),"")</f>
        <v>IOP</v>
      </c>
      <c r="AB4002" s="44" t="str">
        <f>TRIM(MID(Raw_data[[#This Row],[Location]],LEN("Positive Recovery- ")+1,LEN(Raw_data[[#This Row],[Location]])))</f>
        <v>Humble</v>
      </c>
      <c r="AC4002" s="45">
        <f t="shared" si="63"/>
        <v>45323</v>
      </c>
      <c r="AD4002" s="44" t="str">
        <f>VLOOKUP(Raw_data[[#This Row],[Locations]]&amp;Raw_data[[#This Row],[Looker2]],Category!A:E,5,0)</f>
        <v>Affiliate</v>
      </c>
      <c r="AE4002" s="44" t="str">
        <f>Raw_data[[#This Row],[Locations]]&amp;Raw_data[[#This Row],[Looker2]]</f>
        <v>HumbleIOP</v>
      </c>
    </row>
    <row r="4003" spans="1:31">
      <c r="A4003" s="15">
        <v>45329</v>
      </c>
      <c r="B4003" s="15">
        <v>45327</v>
      </c>
      <c r="C4003" t="s">
        <v>9</v>
      </c>
      <c r="D4003">
        <v>211389</v>
      </c>
      <c r="E4003" t="s">
        <v>872</v>
      </c>
      <c r="F4003" t="s">
        <v>873</v>
      </c>
      <c r="G4003" t="s">
        <v>276</v>
      </c>
      <c r="H4003" t="s">
        <v>159</v>
      </c>
      <c r="I4003" t="s">
        <v>232</v>
      </c>
      <c r="J4003" t="s">
        <v>88</v>
      </c>
      <c r="K4003" t="s">
        <v>77</v>
      </c>
      <c r="L4003" t="s">
        <v>128</v>
      </c>
      <c r="M4003">
        <v>1</v>
      </c>
      <c r="N4003" s="47">
        <v>250</v>
      </c>
      <c r="O4003" s="47">
        <v>0</v>
      </c>
      <c r="P4003" s="47">
        <v>0</v>
      </c>
      <c r="Q4003" s="47">
        <v>0</v>
      </c>
      <c r="R4003" s="47">
        <v>0</v>
      </c>
      <c r="S4003" s="47">
        <v>250</v>
      </c>
      <c r="T4003" s="47">
        <v>225</v>
      </c>
      <c r="U4003" s="47">
        <v>225</v>
      </c>
      <c r="V4003" t="s">
        <v>71</v>
      </c>
      <c r="W4003" t="s">
        <v>72</v>
      </c>
      <c r="X4003"/>
      <c r="Y4003" t="s">
        <v>240</v>
      </c>
      <c r="Z4003" s="43" t="str">
        <f>Raw_data[[#This Row],[Month]]&amp;Raw_data[[#This Row],[Locations]]&amp;Raw_data[[#This Row],[Looker2]]</f>
        <v>45323HumbleIOP</v>
      </c>
      <c r="AA4003" s="44" t="str">
        <f>IFERROR(VLOOKUP(Raw_data[[#This Row],[Description]],'LU Table'!$A$1:$B$50,2,0),"")</f>
        <v>IOP</v>
      </c>
      <c r="AB4003" s="44" t="str">
        <f>TRIM(MID(Raw_data[[#This Row],[Location]],LEN("Positive Recovery- ")+1,LEN(Raw_data[[#This Row],[Location]])))</f>
        <v>Humble</v>
      </c>
      <c r="AC4003" s="45">
        <f t="shared" si="63"/>
        <v>45323</v>
      </c>
      <c r="AD4003" s="44" t="str">
        <f>VLOOKUP(Raw_data[[#This Row],[Locations]]&amp;Raw_data[[#This Row],[Looker2]],Category!A:E,5,0)</f>
        <v>Affiliate</v>
      </c>
      <c r="AE4003" s="44" t="str">
        <f>Raw_data[[#This Row],[Locations]]&amp;Raw_data[[#This Row],[Looker2]]</f>
        <v>HumbleIOP</v>
      </c>
    </row>
    <row r="4004" spans="1:31">
      <c r="A4004" s="15">
        <v>45329</v>
      </c>
      <c r="B4004" s="15">
        <v>45327</v>
      </c>
      <c r="C4004" t="s">
        <v>9</v>
      </c>
      <c r="D4004">
        <v>211390</v>
      </c>
      <c r="E4004" t="s">
        <v>783</v>
      </c>
      <c r="F4004" t="s">
        <v>784</v>
      </c>
      <c r="G4004" t="s">
        <v>785</v>
      </c>
      <c r="H4004" t="s">
        <v>160</v>
      </c>
      <c r="I4004" t="s">
        <v>232</v>
      </c>
      <c r="J4004" t="s">
        <v>94</v>
      </c>
      <c r="K4004" t="s">
        <v>77</v>
      </c>
      <c r="L4004" t="s">
        <v>128</v>
      </c>
      <c r="M4004">
        <v>1</v>
      </c>
      <c r="N4004" s="47">
        <v>215</v>
      </c>
      <c r="O4004" s="47">
        <v>0</v>
      </c>
      <c r="P4004" s="47">
        <v>0</v>
      </c>
      <c r="Q4004" s="47">
        <v>0</v>
      </c>
      <c r="R4004" s="47">
        <v>0</v>
      </c>
      <c r="S4004" s="47">
        <v>215</v>
      </c>
      <c r="T4004" s="47">
        <v>193.5</v>
      </c>
      <c r="U4004" s="47">
        <v>193.5</v>
      </c>
      <c r="V4004" t="s">
        <v>71</v>
      </c>
      <c r="W4004" t="s">
        <v>72</v>
      </c>
      <c r="X4004"/>
      <c r="Y4004" t="s">
        <v>240</v>
      </c>
      <c r="Z4004" s="43" t="str">
        <f>Raw_data[[#This Row],[Month]]&amp;Raw_data[[#This Row],[Locations]]&amp;Raw_data[[#This Row],[Looker2]]</f>
        <v>45323HumbleIOP</v>
      </c>
      <c r="AA4004" s="44" t="str">
        <f>IFERROR(VLOOKUP(Raw_data[[#This Row],[Description]],'LU Table'!$A$1:$B$50,2,0),"")</f>
        <v>IOP</v>
      </c>
      <c r="AB4004" s="44" t="str">
        <f>TRIM(MID(Raw_data[[#This Row],[Location]],LEN("Positive Recovery- ")+1,LEN(Raw_data[[#This Row],[Location]])))</f>
        <v>Humble</v>
      </c>
      <c r="AC4004" s="45">
        <f t="shared" si="63"/>
        <v>45323</v>
      </c>
      <c r="AD4004" s="44" t="str">
        <f>VLOOKUP(Raw_data[[#This Row],[Locations]]&amp;Raw_data[[#This Row],[Looker2]],Category!A:E,5,0)</f>
        <v>Affiliate</v>
      </c>
      <c r="AE4004" s="44" t="str">
        <f>Raw_data[[#This Row],[Locations]]&amp;Raw_data[[#This Row],[Looker2]]</f>
        <v>HumbleIOP</v>
      </c>
    </row>
    <row r="4005" spans="1:31">
      <c r="A4005" s="15">
        <v>45329</v>
      </c>
      <c r="B4005" s="15">
        <v>45327</v>
      </c>
      <c r="C4005" t="s">
        <v>9</v>
      </c>
      <c r="D4005">
        <v>211391</v>
      </c>
      <c r="E4005" t="s">
        <v>191</v>
      </c>
      <c r="F4005" t="s">
        <v>518</v>
      </c>
      <c r="G4005" t="s">
        <v>1217</v>
      </c>
      <c r="H4005" t="s">
        <v>157</v>
      </c>
      <c r="I4005" t="s">
        <v>232</v>
      </c>
      <c r="J4005" t="s">
        <v>88</v>
      </c>
      <c r="K4005" t="s">
        <v>77</v>
      </c>
      <c r="L4005" t="s">
        <v>129</v>
      </c>
      <c r="M4005">
        <v>1</v>
      </c>
      <c r="N4005" s="47">
        <v>400</v>
      </c>
      <c r="O4005" s="47">
        <v>0</v>
      </c>
      <c r="P4005" s="47">
        <v>0</v>
      </c>
      <c r="Q4005" s="47">
        <v>0</v>
      </c>
      <c r="R4005" s="47">
        <v>0</v>
      </c>
      <c r="S4005" s="47">
        <v>400</v>
      </c>
      <c r="T4005" s="47">
        <v>360</v>
      </c>
      <c r="U4005" s="47">
        <v>360</v>
      </c>
      <c r="V4005" t="s">
        <v>71</v>
      </c>
      <c r="W4005" t="s">
        <v>72</v>
      </c>
      <c r="X4005"/>
      <c r="Y4005" t="s">
        <v>240</v>
      </c>
      <c r="Z4005" s="43" t="str">
        <f>Raw_data[[#This Row],[Month]]&amp;Raw_data[[#This Row],[Locations]]&amp;Raw_data[[#This Row],[Looker2]]</f>
        <v>45323HumblePHP</v>
      </c>
      <c r="AA4005" s="44" t="str">
        <f>IFERROR(VLOOKUP(Raw_data[[#This Row],[Description]],'LU Table'!$A$1:$B$50,2,0),"")</f>
        <v>PHP</v>
      </c>
      <c r="AB4005" s="44" t="str">
        <f>TRIM(MID(Raw_data[[#This Row],[Location]],LEN("Positive Recovery- ")+1,LEN(Raw_data[[#This Row],[Location]])))</f>
        <v>Humble</v>
      </c>
      <c r="AC4005" s="45">
        <f t="shared" si="63"/>
        <v>45323</v>
      </c>
      <c r="AD4005" s="44" t="str">
        <f>VLOOKUP(Raw_data[[#This Row],[Locations]]&amp;Raw_data[[#This Row],[Looker2]],Category!A:E,5,0)</f>
        <v>Affiliate</v>
      </c>
      <c r="AE4005" s="44" t="str">
        <f>Raw_data[[#This Row],[Locations]]&amp;Raw_data[[#This Row],[Looker2]]</f>
        <v>HumblePHP</v>
      </c>
    </row>
    <row r="4006" spans="1:31">
      <c r="A4006" s="15">
        <v>45329</v>
      </c>
      <c r="B4006" s="15">
        <v>45327</v>
      </c>
      <c r="C4006" t="s">
        <v>9</v>
      </c>
      <c r="D4006">
        <v>211392</v>
      </c>
      <c r="E4006" t="s">
        <v>1212</v>
      </c>
      <c r="F4006" t="s">
        <v>453</v>
      </c>
      <c r="G4006" t="s">
        <v>1213</v>
      </c>
      <c r="H4006" t="s">
        <v>157</v>
      </c>
      <c r="I4006" t="s">
        <v>232</v>
      </c>
      <c r="J4006" t="s">
        <v>88</v>
      </c>
      <c r="K4006" t="s">
        <v>77</v>
      </c>
      <c r="L4006" t="s">
        <v>129</v>
      </c>
      <c r="M4006">
        <v>1</v>
      </c>
      <c r="N4006" s="47">
        <v>400</v>
      </c>
      <c r="O4006" s="47">
        <v>0</v>
      </c>
      <c r="P4006" s="47">
        <v>0</v>
      </c>
      <c r="Q4006" s="47">
        <v>0</v>
      </c>
      <c r="R4006" s="47">
        <v>0</v>
      </c>
      <c r="S4006" s="47">
        <v>400</v>
      </c>
      <c r="T4006" s="47">
        <v>360</v>
      </c>
      <c r="U4006" s="47">
        <v>360</v>
      </c>
      <c r="V4006" t="s">
        <v>71</v>
      </c>
      <c r="W4006" t="s">
        <v>72</v>
      </c>
      <c r="X4006"/>
      <c r="Y4006" t="s">
        <v>240</v>
      </c>
      <c r="Z4006" s="43" t="str">
        <f>Raw_data[[#This Row],[Month]]&amp;Raw_data[[#This Row],[Locations]]&amp;Raw_data[[#This Row],[Looker2]]</f>
        <v>45323HumblePHP</v>
      </c>
      <c r="AA4006" s="44" t="str">
        <f>IFERROR(VLOOKUP(Raw_data[[#This Row],[Description]],'LU Table'!$A$1:$B$50,2,0),"")</f>
        <v>PHP</v>
      </c>
      <c r="AB4006" s="44" t="str">
        <f>TRIM(MID(Raw_data[[#This Row],[Location]],LEN("Positive Recovery- ")+1,LEN(Raw_data[[#This Row],[Location]])))</f>
        <v>Humble</v>
      </c>
      <c r="AC4006" s="45">
        <f t="shared" si="63"/>
        <v>45323</v>
      </c>
      <c r="AD4006" s="44" t="str">
        <f>VLOOKUP(Raw_data[[#This Row],[Locations]]&amp;Raw_data[[#This Row],[Looker2]],Category!A:E,5,0)</f>
        <v>Affiliate</v>
      </c>
      <c r="AE4006" s="44" t="str">
        <f>Raw_data[[#This Row],[Locations]]&amp;Raw_data[[#This Row],[Looker2]]</f>
        <v>HumblePHP</v>
      </c>
    </row>
    <row r="4007" spans="1:31">
      <c r="A4007" s="15">
        <v>45329</v>
      </c>
      <c r="B4007" s="15">
        <v>45327</v>
      </c>
      <c r="C4007" t="s">
        <v>9</v>
      </c>
      <c r="D4007">
        <v>211393</v>
      </c>
      <c r="E4007" t="s">
        <v>1218</v>
      </c>
      <c r="F4007" t="s">
        <v>1219</v>
      </c>
      <c r="G4007" t="s">
        <v>1220</v>
      </c>
      <c r="H4007" t="s">
        <v>166</v>
      </c>
      <c r="I4007" t="s">
        <v>232</v>
      </c>
      <c r="J4007" t="s">
        <v>90</v>
      </c>
      <c r="K4007" t="s">
        <v>77</v>
      </c>
      <c r="L4007" t="s">
        <v>129</v>
      </c>
      <c r="M4007">
        <v>1</v>
      </c>
      <c r="N4007" s="47">
        <v>450</v>
      </c>
      <c r="O4007" s="47">
        <v>0</v>
      </c>
      <c r="P4007" s="47">
        <v>0</v>
      </c>
      <c r="Q4007" s="47">
        <v>0</v>
      </c>
      <c r="R4007" s="47">
        <v>0</v>
      </c>
      <c r="S4007" s="47">
        <v>450</v>
      </c>
      <c r="T4007" s="47">
        <v>405</v>
      </c>
      <c r="U4007" s="47">
        <v>405</v>
      </c>
      <c r="V4007" t="s">
        <v>71</v>
      </c>
      <c r="W4007" t="s">
        <v>72</v>
      </c>
      <c r="X4007"/>
      <c r="Y4007" t="s">
        <v>240</v>
      </c>
      <c r="Z4007" s="43" t="str">
        <f>Raw_data[[#This Row],[Month]]&amp;Raw_data[[#This Row],[Locations]]&amp;Raw_data[[#This Row],[Looker2]]</f>
        <v>45323HumblePHP</v>
      </c>
      <c r="AA4007" s="44" t="str">
        <f>IFERROR(VLOOKUP(Raw_data[[#This Row],[Description]],'LU Table'!$A$1:$B$50,2,0),"")</f>
        <v>PHP</v>
      </c>
      <c r="AB4007" s="44" t="str">
        <f>TRIM(MID(Raw_data[[#This Row],[Location]],LEN("Positive Recovery- ")+1,LEN(Raw_data[[#This Row],[Location]])))</f>
        <v>Humble</v>
      </c>
      <c r="AC4007" s="45">
        <f t="shared" si="63"/>
        <v>45323</v>
      </c>
      <c r="AD4007" s="44" t="str">
        <f>VLOOKUP(Raw_data[[#This Row],[Locations]]&amp;Raw_data[[#This Row],[Looker2]],Category!A:E,5,0)</f>
        <v>Affiliate</v>
      </c>
      <c r="AE4007" s="44" t="str">
        <f>Raw_data[[#This Row],[Locations]]&amp;Raw_data[[#This Row],[Looker2]]</f>
        <v>HumblePHP</v>
      </c>
    </row>
    <row r="4008" spans="1:31">
      <c r="A4008" s="15">
        <v>45329</v>
      </c>
      <c r="B4008" s="15">
        <v>45327</v>
      </c>
      <c r="C4008" t="s">
        <v>9</v>
      </c>
      <c r="D4008">
        <v>211394</v>
      </c>
      <c r="E4008" t="s">
        <v>619</v>
      </c>
      <c r="F4008" t="s">
        <v>620</v>
      </c>
      <c r="G4008" t="s">
        <v>621</v>
      </c>
      <c r="H4008" t="s">
        <v>157</v>
      </c>
      <c r="I4008" t="s">
        <v>232</v>
      </c>
      <c r="J4008" t="s">
        <v>89</v>
      </c>
      <c r="K4008" t="s">
        <v>77</v>
      </c>
      <c r="L4008" t="s">
        <v>129</v>
      </c>
      <c r="M4008">
        <v>1</v>
      </c>
      <c r="N4008" s="47">
        <v>365</v>
      </c>
      <c r="O4008" s="47">
        <v>0</v>
      </c>
      <c r="P4008" s="47">
        <v>0</v>
      </c>
      <c r="Q4008" s="47">
        <v>0</v>
      </c>
      <c r="R4008" s="47">
        <v>0</v>
      </c>
      <c r="S4008" s="47">
        <v>365</v>
      </c>
      <c r="T4008" s="47">
        <v>328.5</v>
      </c>
      <c r="U4008" s="47">
        <v>328.5</v>
      </c>
      <c r="V4008" t="s">
        <v>71</v>
      </c>
      <c r="W4008" t="s">
        <v>72</v>
      </c>
      <c r="X4008"/>
      <c r="Y4008" t="s">
        <v>240</v>
      </c>
      <c r="Z4008" s="43" t="str">
        <f>Raw_data[[#This Row],[Month]]&amp;Raw_data[[#This Row],[Locations]]&amp;Raw_data[[#This Row],[Looker2]]</f>
        <v>45323HumblePHP</v>
      </c>
      <c r="AA4008" s="44" t="str">
        <f>IFERROR(VLOOKUP(Raw_data[[#This Row],[Description]],'LU Table'!$A$1:$B$50,2,0),"")</f>
        <v>PHP</v>
      </c>
      <c r="AB4008" s="44" t="str">
        <f>TRIM(MID(Raw_data[[#This Row],[Location]],LEN("Positive Recovery- ")+1,LEN(Raw_data[[#This Row],[Location]])))</f>
        <v>Humble</v>
      </c>
      <c r="AC4008" s="45">
        <f t="shared" si="63"/>
        <v>45323</v>
      </c>
      <c r="AD4008" s="44" t="str">
        <f>VLOOKUP(Raw_data[[#This Row],[Locations]]&amp;Raw_data[[#This Row],[Looker2]],Category!A:E,5,0)</f>
        <v>Affiliate</v>
      </c>
      <c r="AE4008" s="44" t="str">
        <f>Raw_data[[#This Row],[Locations]]&amp;Raw_data[[#This Row],[Looker2]]</f>
        <v>HumblePHP</v>
      </c>
    </row>
    <row r="4009" spans="1:31">
      <c r="A4009" s="15">
        <v>45329</v>
      </c>
      <c r="B4009" s="15">
        <v>45327</v>
      </c>
      <c r="C4009" t="s">
        <v>9</v>
      </c>
      <c r="D4009">
        <v>211395</v>
      </c>
      <c r="E4009" t="s">
        <v>1221</v>
      </c>
      <c r="F4009" t="s">
        <v>1222</v>
      </c>
      <c r="G4009" t="s">
        <v>1223</v>
      </c>
      <c r="H4009" t="s">
        <v>166</v>
      </c>
      <c r="I4009" t="s">
        <v>232</v>
      </c>
      <c r="J4009" t="s">
        <v>96</v>
      </c>
      <c r="K4009" t="s">
        <v>77</v>
      </c>
      <c r="L4009" t="s">
        <v>129</v>
      </c>
      <c r="M4009">
        <v>1</v>
      </c>
      <c r="N4009" s="47">
        <v>364</v>
      </c>
      <c r="O4009" s="47">
        <v>0</v>
      </c>
      <c r="P4009" s="47">
        <v>0</v>
      </c>
      <c r="Q4009" s="47">
        <v>0</v>
      </c>
      <c r="R4009" s="47">
        <v>0</v>
      </c>
      <c r="S4009" s="47">
        <v>364</v>
      </c>
      <c r="T4009" s="47">
        <v>327.60000000000002</v>
      </c>
      <c r="U4009" s="47">
        <v>327.60000000000002</v>
      </c>
      <c r="V4009" t="s">
        <v>71</v>
      </c>
      <c r="W4009" t="s">
        <v>72</v>
      </c>
      <c r="X4009"/>
      <c r="Y4009" t="s">
        <v>240</v>
      </c>
      <c r="Z4009" s="43" t="str">
        <f>Raw_data[[#This Row],[Month]]&amp;Raw_data[[#This Row],[Locations]]&amp;Raw_data[[#This Row],[Looker2]]</f>
        <v>45323HumblePHP</v>
      </c>
      <c r="AA4009" s="44" t="str">
        <f>IFERROR(VLOOKUP(Raw_data[[#This Row],[Description]],'LU Table'!$A$1:$B$50,2,0),"")</f>
        <v>PHP</v>
      </c>
      <c r="AB4009" s="44" t="str">
        <f>TRIM(MID(Raw_data[[#This Row],[Location]],LEN("Positive Recovery- ")+1,LEN(Raw_data[[#This Row],[Location]])))</f>
        <v>Humble</v>
      </c>
      <c r="AC4009" s="45">
        <f t="shared" si="63"/>
        <v>45323</v>
      </c>
      <c r="AD4009" s="44" t="str">
        <f>VLOOKUP(Raw_data[[#This Row],[Locations]]&amp;Raw_data[[#This Row],[Looker2]],Category!A:E,5,0)</f>
        <v>Affiliate</v>
      </c>
      <c r="AE4009" s="44" t="str">
        <f>Raw_data[[#This Row],[Locations]]&amp;Raw_data[[#This Row],[Looker2]]</f>
        <v>HumblePHP</v>
      </c>
    </row>
    <row r="4010" spans="1:31">
      <c r="A4010" s="15">
        <v>45329</v>
      </c>
      <c r="B4010" s="15">
        <v>45327</v>
      </c>
      <c r="C4010" t="s">
        <v>9</v>
      </c>
      <c r="D4010">
        <v>211396</v>
      </c>
      <c r="E4010" t="s">
        <v>1211</v>
      </c>
      <c r="F4010" t="s">
        <v>321</v>
      </c>
      <c r="G4010" t="s">
        <v>482</v>
      </c>
      <c r="H4010" t="s">
        <v>166</v>
      </c>
      <c r="I4010" t="s">
        <v>232</v>
      </c>
      <c r="J4010" t="s">
        <v>90</v>
      </c>
      <c r="K4010" t="s">
        <v>77</v>
      </c>
      <c r="L4010" t="s">
        <v>129</v>
      </c>
      <c r="M4010">
        <v>1</v>
      </c>
      <c r="N4010" s="47">
        <v>450</v>
      </c>
      <c r="O4010" s="47">
        <v>0</v>
      </c>
      <c r="P4010" s="47">
        <v>0</v>
      </c>
      <c r="Q4010" s="47">
        <v>0</v>
      </c>
      <c r="R4010" s="47">
        <v>0</v>
      </c>
      <c r="S4010" s="47">
        <v>450</v>
      </c>
      <c r="T4010" s="47">
        <v>405</v>
      </c>
      <c r="U4010" s="47">
        <v>405</v>
      </c>
      <c r="V4010" t="s">
        <v>71</v>
      </c>
      <c r="W4010" t="s">
        <v>72</v>
      </c>
      <c r="X4010"/>
      <c r="Y4010" t="s">
        <v>240</v>
      </c>
      <c r="Z4010" s="43" t="str">
        <f>Raw_data[[#This Row],[Month]]&amp;Raw_data[[#This Row],[Locations]]&amp;Raw_data[[#This Row],[Looker2]]</f>
        <v>45323HumblePHP</v>
      </c>
      <c r="AA4010" s="44" t="str">
        <f>IFERROR(VLOOKUP(Raw_data[[#This Row],[Description]],'LU Table'!$A$1:$B$50,2,0),"")</f>
        <v>PHP</v>
      </c>
      <c r="AB4010" s="44" t="str">
        <f>TRIM(MID(Raw_data[[#This Row],[Location]],LEN("Positive Recovery- ")+1,LEN(Raw_data[[#This Row],[Location]])))</f>
        <v>Humble</v>
      </c>
      <c r="AC4010" s="45">
        <f t="shared" si="63"/>
        <v>45323</v>
      </c>
      <c r="AD4010" s="44" t="str">
        <f>VLOOKUP(Raw_data[[#This Row],[Locations]]&amp;Raw_data[[#This Row],[Looker2]],Category!A:E,5,0)</f>
        <v>Affiliate</v>
      </c>
      <c r="AE4010" s="44" t="str">
        <f>Raw_data[[#This Row],[Locations]]&amp;Raw_data[[#This Row],[Looker2]]</f>
        <v>HumblePHP</v>
      </c>
    </row>
    <row r="4011" spans="1:31">
      <c r="A4011" s="15">
        <v>45329</v>
      </c>
      <c r="B4011" s="15">
        <v>45327</v>
      </c>
      <c r="C4011" t="s">
        <v>9</v>
      </c>
      <c r="D4011">
        <v>211397</v>
      </c>
      <c r="E4011" t="s">
        <v>1300</v>
      </c>
      <c r="F4011" t="s">
        <v>1301</v>
      </c>
      <c r="G4011" t="s">
        <v>402</v>
      </c>
      <c r="H4011" t="s">
        <v>157</v>
      </c>
      <c r="I4011" t="s">
        <v>232</v>
      </c>
      <c r="J4011" t="s">
        <v>88</v>
      </c>
      <c r="K4011" t="s">
        <v>77</v>
      </c>
      <c r="L4011" t="s">
        <v>129</v>
      </c>
      <c r="M4011">
        <v>1</v>
      </c>
      <c r="N4011" s="47">
        <v>400</v>
      </c>
      <c r="O4011" s="47">
        <v>0</v>
      </c>
      <c r="P4011" s="47">
        <v>0</v>
      </c>
      <c r="Q4011" s="47">
        <v>0</v>
      </c>
      <c r="R4011" s="47">
        <v>0</v>
      </c>
      <c r="S4011" s="47">
        <v>400</v>
      </c>
      <c r="T4011" s="47">
        <v>360</v>
      </c>
      <c r="U4011" s="47">
        <v>360</v>
      </c>
      <c r="V4011" t="s">
        <v>71</v>
      </c>
      <c r="W4011" t="s">
        <v>72</v>
      </c>
      <c r="X4011"/>
      <c r="Y4011" t="s">
        <v>240</v>
      </c>
      <c r="Z4011" s="43" t="str">
        <f>Raw_data[[#This Row],[Month]]&amp;Raw_data[[#This Row],[Locations]]&amp;Raw_data[[#This Row],[Looker2]]</f>
        <v>45323HumblePHP</v>
      </c>
      <c r="AA4011" s="44" t="str">
        <f>IFERROR(VLOOKUP(Raw_data[[#This Row],[Description]],'LU Table'!$A$1:$B$50,2,0),"")</f>
        <v>PHP</v>
      </c>
      <c r="AB4011" s="44" t="str">
        <f>TRIM(MID(Raw_data[[#This Row],[Location]],LEN("Positive Recovery- ")+1,LEN(Raw_data[[#This Row],[Location]])))</f>
        <v>Humble</v>
      </c>
      <c r="AC4011" s="45">
        <f t="shared" si="63"/>
        <v>45323</v>
      </c>
      <c r="AD4011" s="44" t="str">
        <f>VLOOKUP(Raw_data[[#This Row],[Locations]]&amp;Raw_data[[#This Row],[Looker2]],Category!A:E,5,0)</f>
        <v>Affiliate</v>
      </c>
      <c r="AE4011" s="44" t="str">
        <f>Raw_data[[#This Row],[Locations]]&amp;Raw_data[[#This Row],[Looker2]]</f>
        <v>HumblePHP</v>
      </c>
    </row>
    <row r="4012" spans="1:31">
      <c r="A4012" s="15">
        <v>45329</v>
      </c>
      <c r="B4012" s="15">
        <v>45327</v>
      </c>
      <c r="C4012" t="s">
        <v>9</v>
      </c>
      <c r="D4012">
        <v>211398</v>
      </c>
      <c r="E4012" t="s">
        <v>962</v>
      </c>
      <c r="F4012" t="s">
        <v>529</v>
      </c>
      <c r="G4012" t="s">
        <v>728</v>
      </c>
      <c r="H4012" t="s">
        <v>157</v>
      </c>
      <c r="I4012" t="s">
        <v>232</v>
      </c>
      <c r="J4012" t="s">
        <v>89</v>
      </c>
      <c r="K4012" t="s">
        <v>77</v>
      </c>
      <c r="L4012" t="s">
        <v>129</v>
      </c>
      <c r="M4012">
        <v>1</v>
      </c>
      <c r="N4012" s="47">
        <v>365</v>
      </c>
      <c r="O4012" s="47">
        <v>0</v>
      </c>
      <c r="P4012" s="47">
        <v>0</v>
      </c>
      <c r="Q4012" s="47">
        <v>0</v>
      </c>
      <c r="R4012" s="47">
        <v>0</v>
      </c>
      <c r="S4012" s="47">
        <v>365</v>
      </c>
      <c r="T4012" s="47">
        <v>328.5</v>
      </c>
      <c r="U4012" s="47">
        <v>328.5</v>
      </c>
      <c r="V4012" t="s">
        <v>71</v>
      </c>
      <c r="W4012" t="s">
        <v>72</v>
      </c>
      <c r="X4012"/>
      <c r="Y4012" t="s">
        <v>240</v>
      </c>
      <c r="Z4012" s="43" t="str">
        <f>Raw_data[[#This Row],[Month]]&amp;Raw_data[[#This Row],[Locations]]&amp;Raw_data[[#This Row],[Looker2]]</f>
        <v>45323HumblePHP</v>
      </c>
      <c r="AA4012" s="44" t="str">
        <f>IFERROR(VLOOKUP(Raw_data[[#This Row],[Description]],'LU Table'!$A$1:$B$50,2,0),"")</f>
        <v>PHP</v>
      </c>
      <c r="AB4012" s="44" t="str">
        <f>TRIM(MID(Raw_data[[#This Row],[Location]],LEN("Positive Recovery- ")+1,LEN(Raw_data[[#This Row],[Location]])))</f>
        <v>Humble</v>
      </c>
      <c r="AC4012" s="45">
        <f t="shared" si="63"/>
        <v>45323</v>
      </c>
      <c r="AD4012" s="44" t="str">
        <f>VLOOKUP(Raw_data[[#This Row],[Locations]]&amp;Raw_data[[#This Row],[Looker2]],Category!A:E,5,0)</f>
        <v>Affiliate</v>
      </c>
      <c r="AE4012" s="44" t="str">
        <f>Raw_data[[#This Row],[Locations]]&amp;Raw_data[[#This Row],[Looker2]]</f>
        <v>HumblePHP</v>
      </c>
    </row>
    <row r="4013" spans="1:31">
      <c r="A4013" s="15">
        <v>45329</v>
      </c>
      <c r="B4013" s="15">
        <v>45327</v>
      </c>
      <c r="C4013" t="s">
        <v>9</v>
      </c>
      <c r="D4013">
        <v>211399</v>
      </c>
      <c r="E4013" t="s">
        <v>1248</v>
      </c>
      <c r="F4013" t="s">
        <v>1249</v>
      </c>
      <c r="G4013" t="s">
        <v>1250</v>
      </c>
      <c r="H4013" t="s">
        <v>158</v>
      </c>
      <c r="I4013" t="s">
        <v>232</v>
      </c>
      <c r="J4013" t="s">
        <v>87</v>
      </c>
      <c r="K4013" t="s">
        <v>547</v>
      </c>
      <c r="L4013" t="s">
        <v>128</v>
      </c>
      <c r="M4013">
        <v>1</v>
      </c>
      <c r="N4013" s="47">
        <v>275</v>
      </c>
      <c r="O4013" s="47">
        <v>0</v>
      </c>
      <c r="P4013" s="47">
        <v>0</v>
      </c>
      <c r="Q4013" s="47">
        <v>0</v>
      </c>
      <c r="R4013" s="47">
        <v>0</v>
      </c>
      <c r="S4013" s="47">
        <v>275</v>
      </c>
      <c r="T4013" s="47">
        <v>247.5</v>
      </c>
      <c r="U4013" s="47">
        <v>247.5</v>
      </c>
      <c r="V4013" t="s">
        <v>71</v>
      </c>
      <c r="W4013" t="s">
        <v>72</v>
      </c>
      <c r="X4013"/>
      <c r="Y4013" t="s">
        <v>240</v>
      </c>
      <c r="Z4013" s="43" t="str">
        <f>Raw_data[[#This Row],[Month]]&amp;Raw_data[[#This Row],[Locations]]&amp;Raw_data[[#This Row],[Looker2]]</f>
        <v>45323ConroeIOP</v>
      </c>
      <c r="AA4013" s="44" t="str">
        <f>IFERROR(VLOOKUP(Raw_data[[#This Row],[Description]],'LU Table'!$A$1:$B$50,2,0),"")</f>
        <v>IOP</v>
      </c>
      <c r="AB4013" s="44" t="str">
        <f>TRIM(MID(Raw_data[[#This Row],[Location]],LEN("Positive Recovery- ")+1,LEN(Raw_data[[#This Row],[Location]])))</f>
        <v>Conroe</v>
      </c>
      <c r="AC4013" s="45">
        <f t="shared" si="63"/>
        <v>45323</v>
      </c>
      <c r="AD4013" s="44" t="str">
        <f>VLOOKUP(Raw_data[[#This Row],[Locations]]&amp;Raw_data[[#This Row],[Looker2]],Category!A:E,5,0)</f>
        <v>Affiliate</v>
      </c>
      <c r="AE4013" s="44" t="str">
        <f>Raw_data[[#This Row],[Locations]]&amp;Raw_data[[#This Row],[Looker2]]</f>
        <v>ConroeIOP</v>
      </c>
    </row>
    <row r="4014" spans="1:31">
      <c r="A4014" s="15">
        <v>45329</v>
      </c>
      <c r="B4014" s="15">
        <v>45327</v>
      </c>
      <c r="C4014" t="s">
        <v>9</v>
      </c>
      <c r="D4014">
        <v>211400</v>
      </c>
      <c r="E4014" t="s">
        <v>874</v>
      </c>
      <c r="F4014" t="s">
        <v>278</v>
      </c>
      <c r="G4014" t="s">
        <v>875</v>
      </c>
      <c r="H4014" t="s">
        <v>159</v>
      </c>
      <c r="I4014" t="s">
        <v>232</v>
      </c>
      <c r="J4014" t="s">
        <v>88</v>
      </c>
      <c r="K4014" t="s">
        <v>547</v>
      </c>
      <c r="L4014" t="s">
        <v>128</v>
      </c>
      <c r="M4014">
        <v>1</v>
      </c>
      <c r="N4014" s="47">
        <v>250</v>
      </c>
      <c r="O4014" s="47">
        <v>0</v>
      </c>
      <c r="P4014" s="47">
        <v>0</v>
      </c>
      <c r="Q4014" s="47">
        <v>0</v>
      </c>
      <c r="R4014" s="47">
        <v>0</v>
      </c>
      <c r="S4014" s="47">
        <v>250</v>
      </c>
      <c r="T4014" s="47">
        <v>225</v>
      </c>
      <c r="U4014" s="47">
        <v>225</v>
      </c>
      <c r="V4014" t="s">
        <v>71</v>
      </c>
      <c r="W4014" t="s">
        <v>72</v>
      </c>
      <c r="X4014"/>
      <c r="Y4014" t="s">
        <v>240</v>
      </c>
      <c r="Z4014" s="43" t="str">
        <f>Raw_data[[#This Row],[Month]]&amp;Raw_data[[#This Row],[Locations]]&amp;Raw_data[[#This Row],[Looker2]]</f>
        <v>45323ConroeIOP</v>
      </c>
      <c r="AA4014" s="44" t="str">
        <f>IFERROR(VLOOKUP(Raw_data[[#This Row],[Description]],'LU Table'!$A$1:$B$50,2,0),"")</f>
        <v>IOP</v>
      </c>
      <c r="AB4014" s="44" t="str">
        <f>TRIM(MID(Raw_data[[#This Row],[Location]],LEN("Positive Recovery- ")+1,LEN(Raw_data[[#This Row],[Location]])))</f>
        <v>Conroe</v>
      </c>
      <c r="AC4014" s="45">
        <f t="shared" si="63"/>
        <v>45323</v>
      </c>
      <c r="AD4014" s="44" t="str">
        <f>VLOOKUP(Raw_data[[#This Row],[Locations]]&amp;Raw_data[[#This Row],[Looker2]],Category!A:E,5,0)</f>
        <v>Affiliate</v>
      </c>
      <c r="AE4014" s="44" t="str">
        <f>Raw_data[[#This Row],[Locations]]&amp;Raw_data[[#This Row],[Looker2]]</f>
        <v>ConroeIOP</v>
      </c>
    </row>
    <row r="4015" spans="1:31">
      <c r="A4015" s="15">
        <v>45329</v>
      </c>
      <c r="B4015" s="15">
        <v>45327</v>
      </c>
      <c r="C4015" t="s">
        <v>9</v>
      </c>
      <c r="D4015">
        <v>211401</v>
      </c>
      <c r="E4015" t="s">
        <v>945</v>
      </c>
      <c r="F4015" t="s">
        <v>536</v>
      </c>
      <c r="G4015" t="s">
        <v>454</v>
      </c>
      <c r="H4015" t="s">
        <v>158</v>
      </c>
      <c r="I4015" t="s">
        <v>232</v>
      </c>
      <c r="J4015" t="s">
        <v>88</v>
      </c>
      <c r="K4015" t="s">
        <v>547</v>
      </c>
      <c r="L4015" t="s">
        <v>128</v>
      </c>
      <c r="M4015">
        <v>1</v>
      </c>
      <c r="N4015" s="47">
        <v>250</v>
      </c>
      <c r="O4015" s="47">
        <v>0</v>
      </c>
      <c r="P4015" s="47">
        <v>0</v>
      </c>
      <c r="Q4015" s="47">
        <v>0</v>
      </c>
      <c r="R4015" s="47">
        <v>0</v>
      </c>
      <c r="S4015" s="47">
        <v>250</v>
      </c>
      <c r="T4015" s="47">
        <v>225</v>
      </c>
      <c r="U4015" s="47">
        <v>225</v>
      </c>
      <c r="V4015" t="s">
        <v>71</v>
      </c>
      <c r="W4015" t="s">
        <v>72</v>
      </c>
      <c r="X4015"/>
      <c r="Y4015" t="s">
        <v>240</v>
      </c>
      <c r="Z4015" s="43" t="str">
        <f>Raw_data[[#This Row],[Month]]&amp;Raw_data[[#This Row],[Locations]]&amp;Raw_data[[#This Row],[Looker2]]</f>
        <v>45323ConroeIOP</v>
      </c>
      <c r="AA4015" s="44" t="str">
        <f>IFERROR(VLOOKUP(Raw_data[[#This Row],[Description]],'LU Table'!$A$1:$B$50,2,0),"")</f>
        <v>IOP</v>
      </c>
      <c r="AB4015" s="44" t="str">
        <f>TRIM(MID(Raw_data[[#This Row],[Location]],LEN("Positive Recovery- ")+1,LEN(Raw_data[[#This Row],[Location]])))</f>
        <v>Conroe</v>
      </c>
      <c r="AC4015" s="45">
        <f t="shared" si="63"/>
        <v>45323</v>
      </c>
      <c r="AD4015" s="44" t="str">
        <f>VLOOKUP(Raw_data[[#This Row],[Locations]]&amp;Raw_data[[#This Row],[Looker2]],Category!A:E,5,0)</f>
        <v>Affiliate</v>
      </c>
      <c r="AE4015" s="44" t="str">
        <f>Raw_data[[#This Row],[Locations]]&amp;Raw_data[[#This Row],[Looker2]]</f>
        <v>ConroeIOP</v>
      </c>
    </row>
    <row r="4016" spans="1:31">
      <c r="A4016" s="15">
        <v>45329</v>
      </c>
      <c r="B4016" s="15">
        <v>45327</v>
      </c>
      <c r="C4016" t="s">
        <v>9</v>
      </c>
      <c r="D4016">
        <v>211402</v>
      </c>
      <c r="E4016" t="s">
        <v>1116</v>
      </c>
      <c r="F4016" t="s">
        <v>535</v>
      </c>
      <c r="G4016" t="s">
        <v>1117</v>
      </c>
      <c r="H4016" t="s">
        <v>157</v>
      </c>
      <c r="I4016" t="s">
        <v>232</v>
      </c>
      <c r="J4016" t="s">
        <v>88</v>
      </c>
      <c r="K4016" t="s">
        <v>547</v>
      </c>
      <c r="L4016" t="s">
        <v>129</v>
      </c>
      <c r="M4016">
        <v>1</v>
      </c>
      <c r="N4016" s="47">
        <v>400</v>
      </c>
      <c r="O4016" s="47">
        <v>0</v>
      </c>
      <c r="P4016" s="47">
        <v>0</v>
      </c>
      <c r="Q4016" s="47">
        <v>0</v>
      </c>
      <c r="R4016" s="47">
        <v>0</v>
      </c>
      <c r="S4016" s="47">
        <v>400</v>
      </c>
      <c r="T4016" s="47">
        <v>360</v>
      </c>
      <c r="U4016" s="47">
        <v>360</v>
      </c>
      <c r="V4016" t="s">
        <v>71</v>
      </c>
      <c r="W4016" t="s">
        <v>72</v>
      </c>
      <c r="X4016"/>
      <c r="Y4016" t="s">
        <v>240</v>
      </c>
      <c r="Z4016" s="43" t="str">
        <f>Raw_data[[#This Row],[Month]]&amp;Raw_data[[#This Row],[Locations]]&amp;Raw_data[[#This Row],[Looker2]]</f>
        <v>45323ConroePHP</v>
      </c>
      <c r="AA4016" s="44" t="str">
        <f>IFERROR(VLOOKUP(Raw_data[[#This Row],[Description]],'LU Table'!$A$1:$B$50,2,0),"")</f>
        <v>PHP</v>
      </c>
      <c r="AB4016" s="44" t="str">
        <f>TRIM(MID(Raw_data[[#This Row],[Location]],LEN("Positive Recovery- ")+1,LEN(Raw_data[[#This Row],[Location]])))</f>
        <v>Conroe</v>
      </c>
      <c r="AC4016" s="45">
        <f t="shared" si="63"/>
        <v>45323</v>
      </c>
      <c r="AD4016" s="44" t="str">
        <f>VLOOKUP(Raw_data[[#This Row],[Locations]]&amp;Raw_data[[#This Row],[Looker2]],Category!A:E,5,0)</f>
        <v>Affiliate</v>
      </c>
      <c r="AE4016" s="44" t="str">
        <f>Raw_data[[#This Row],[Locations]]&amp;Raw_data[[#This Row],[Looker2]]</f>
        <v>ConroePHP</v>
      </c>
    </row>
    <row r="4017" spans="1:31">
      <c r="A4017" s="15">
        <v>45329</v>
      </c>
      <c r="B4017" s="15">
        <v>45327</v>
      </c>
      <c r="C4017" t="s">
        <v>9</v>
      </c>
      <c r="D4017">
        <v>211403</v>
      </c>
      <c r="E4017" t="s">
        <v>792</v>
      </c>
      <c r="F4017" t="s">
        <v>793</v>
      </c>
      <c r="G4017" t="s">
        <v>303</v>
      </c>
      <c r="H4017" t="s">
        <v>166</v>
      </c>
      <c r="I4017" t="s">
        <v>232</v>
      </c>
      <c r="J4017" t="s">
        <v>90</v>
      </c>
      <c r="K4017" t="s">
        <v>19</v>
      </c>
      <c r="L4017" t="s">
        <v>129</v>
      </c>
      <c r="M4017">
        <v>1</v>
      </c>
      <c r="N4017" s="47">
        <v>450</v>
      </c>
      <c r="O4017" s="47">
        <v>0</v>
      </c>
      <c r="P4017" s="47">
        <v>0</v>
      </c>
      <c r="Q4017" s="47">
        <v>0</v>
      </c>
      <c r="R4017" s="47">
        <v>0</v>
      </c>
      <c r="S4017" s="47">
        <v>450</v>
      </c>
      <c r="T4017" s="47">
        <v>405</v>
      </c>
      <c r="U4017" s="47">
        <v>405</v>
      </c>
      <c r="V4017" t="s">
        <v>71</v>
      </c>
      <c r="W4017" t="s">
        <v>72</v>
      </c>
      <c r="X4017"/>
      <c r="Y4017" t="s">
        <v>240</v>
      </c>
      <c r="Z4017" s="43" t="str">
        <f>Raw_data[[#This Row],[Month]]&amp;Raw_data[[#This Row],[Locations]]&amp;Raw_data[[#This Row],[Looker2]]</f>
        <v>45323San MarcosPHP</v>
      </c>
      <c r="AA4017" s="44" t="str">
        <f>IFERROR(VLOOKUP(Raw_data[[#This Row],[Description]],'LU Table'!$A$1:$B$50,2,0),"")</f>
        <v>PHP</v>
      </c>
      <c r="AB4017" s="44" t="str">
        <f>TRIM(MID(Raw_data[[#This Row],[Location]],LEN("Positive Recovery- ")+1,LEN(Raw_data[[#This Row],[Location]])))</f>
        <v>San Marcos</v>
      </c>
      <c r="AC4017" s="45">
        <f t="shared" si="63"/>
        <v>45323</v>
      </c>
      <c r="AD4017" s="44" t="str">
        <f>VLOOKUP(Raw_data[[#This Row],[Locations]]&amp;Raw_data[[#This Row],[Looker2]],Category!A:E,5,0)</f>
        <v>Affiliate</v>
      </c>
      <c r="AE4017" s="44" t="str">
        <f>Raw_data[[#This Row],[Locations]]&amp;Raw_data[[#This Row],[Looker2]]</f>
        <v>San MarcosPHP</v>
      </c>
    </row>
    <row r="4018" spans="1:31">
      <c r="A4018" s="15">
        <v>45329</v>
      </c>
      <c r="B4018" s="15">
        <v>45327</v>
      </c>
      <c r="C4018" t="s">
        <v>9</v>
      </c>
      <c r="D4018">
        <v>211404</v>
      </c>
      <c r="E4018" t="s">
        <v>811</v>
      </c>
      <c r="F4018" t="s">
        <v>812</v>
      </c>
      <c r="G4018" t="s">
        <v>432</v>
      </c>
      <c r="H4018" t="s">
        <v>167</v>
      </c>
      <c r="I4018" t="s">
        <v>232</v>
      </c>
      <c r="J4018" t="s">
        <v>93</v>
      </c>
      <c r="K4018" t="s">
        <v>19</v>
      </c>
      <c r="L4018" t="s">
        <v>129</v>
      </c>
      <c r="M4018">
        <v>1</v>
      </c>
      <c r="N4018" s="47">
        <v>230</v>
      </c>
      <c r="O4018" s="47">
        <v>0</v>
      </c>
      <c r="P4018" s="47">
        <v>0</v>
      </c>
      <c r="Q4018" s="47">
        <v>0</v>
      </c>
      <c r="R4018" s="47">
        <v>0</v>
      </c>
      <c r="S4018" s="47">
        <v>230</v>
      </c>
      <c r="T4018" s="47">
        <v>207</v>
      </c>
      <c r="U4018" s="47">
        <v>207</v>
      </c>
      <c r="V4018" t="s">
        <v>71</v>
      </c>
      <c r="W4018" t="s">
        <v>72</v>
      </c>
      <c r="X4018"/>
      <c r="Y4018" t="s">
        <v>240</v>
      </c>
      <c r="Z4018" s="43" t="str">
        <f>Raw_data[[#This Row],[Month]]&amp;Raw_data[[#This Row],[Locations]]&amp;Raw_data[[#This Row],[Looker2]]</f>
        <v>45323San MarcosPHP</v>
      </c>
      <c r="AA4018" s="44" t="str">
        <f>IFERROR(VLOOKUP(Raw_data[[#This Row],[Description]],'LU Table'!$A$1:$B$50,2,0),"")</f>
        <v>PHP</v>
      </c>
      <c r="AB4018" s="44" t="str">
        <f>TRIM(MID(Raw_data[[#This Row],[Location]],LEN("Positive Recovery- ")+1,LEN(Raw_data[[#This Row],[Location]])))</f>
        <v>San Marcos</v>
      </c>
      <c r="AC4018" s="45">
        <f t="shared" si="63"/>
        <v>45323</v>
      </c>
      <c r="AD4018" s="44" t="str">
        <f>VLOOKUP(Raw_data[[#This Row],[Locations]]&amp;Raw_data[[#This Row],[Looker2]],Category!A:E,5,0)</f>
        <v>Affiliate</v>
      </c>
      <c r="AE4018" s="44" t="str">
        <f>Raw_data[[#This Row],[Locations]]&amp;Raw_data[[#This Row],[Looker2]]</f>
        <v>San MarcosPHP</v>
      </c>
    </row>
    <row r="4019" spans="1:31">
      <c r="A4019" s="15">
        <v>45329</v>
      </c>
      <c r="B4019" s="15">
        <v>45327</v>
      </c>
      <c r="C4019" t="s">
        <v>9</v>
      </c>
      <c r="D4019">
        <v>211405</v>
      </c>
      <c r="E4019" t="s">
        <v>125</v>
      </c>
      <c r="F4019" t="s">
        <v>417</v>
      </c>
      <c r="G4019" t="s">
        <v>320</v>
      </c>
      <c r="H4019" t="s">
        <v>166</v>
      </c>
      <c r="I4019" t="s">
        <v>232</v>
      </c>
      <c r="J4019" t="s">
        <v>94</v>
      </c>
      <c r="K4019" t="s">
        <v>19</v>
      </c>
      <c r="L4019" t="s">
        <v>129</v>
      </c>
      <c r="M4019">
        <v>1</v>
      </c>
      <c r="N4019" s="47">
        <v>325</v>
      </c>
      <c r="O4019" s="47">
        <v>0</v>
      </c>
      <c r="P4019" s="47">
        <v>0</v>
      </c>
      <c r="Q4019" s="47">
        <v>0</v>
      </c>
      <c r="R4019" s="47">
        <v>0</v>
      </c>
      <c r="S4019" s="47">
        <v>325</v>
      </c>
      <c r="T4019" s="47">
        <v>292.5</v>
      </c>
      <c r="U4019" s="47">
        <v>292.5</v>
      </c>
      <c r="V4019" t="s">
        <v>71</v>
      </c>
      <c r="W4019" t="s">
        <v>72</v>
      </c>
      <c r="X4019"/>
      <c r="Y4019" t="s">
        <v>240</v>
      </c>
      <c r="Z4019" s="43" t="str">
        <f>Raw_data[[#This Row],[Month]]&amp;Raw_data[[#This Row],[Locations]]&amp;Raw_data[[#This Row],[Looker2]]</f>
        <v>45323San MarcosPHP</v>
      </c>
      <c r="AA4019" s="44" t="str">
        <f>IFERROR(VLOOKUP(Raw_data[[#This Row],[Description]],'LU Table'!$A$1:$B$50,2,0),"")</f>
        <v>PHP</v>
      </c>
      <c r="AB4019" s="44" t="str">
        <f>TRIM(MID(Raw_data[[#This Row],[Location]],LEN("Positive Recovery- ")+1,LEN(Raw_data[[#This Row],[Location]])))</f>
        <v>San Marcos</v>
      </c>
      <c r="AC4019" s="45">
        <f t="shared" si="63"/>
        <v>45323</v>
      </c>
      <c r="AD4019" s="44" t="str">
        <f>VLOOKUP(Raw_data[[#This Row],[Locations]]&amp;Raw_data[[#This Row],[Looker2]],Category!A:E,5,0)</f>
        <v>Affiliate</v>
      </c>
      <c r="AE4019" s="44" t="str">
        <f>Raw_data[[#This Row],[Locations]]&amp;Raw_data[[#This Row],[Looker2]]</f>
        <v>San MarcosPHP</v>
      </c>
    </row>
    <row r="4020" spans="1:31">
      <c r="A4020" s="15">
        <v>45329</v>
      </c>
      <c r="B4020" s="15">
        <v>45327</v>
      </c>
      <c r="C4020" t="s">
        <v>9</v>
      </c>
      <c r="D4020">
        <v>211406</v>
      </c>
      <c r="E4020" t="s">
        <v>1141</v>
      </c>
      <c r="F4020" t="s">
        <v>1142</v>
      </c>
      <c r="G4020" t="s">
        <v>446</v>
      </c>
      <c r="H4020" t="s">
        <v>158</v>
      </c>
      <c r="I4020" t="s">
        <v>232</v>
      </c>
      <c r="J4020" t="s">
        <v>88</v>
      </c>
      <c r="K4020" t="s">
        <v>19</v>
      </c>
      <c r="L4020" t="s">
        <v>128</v>
      </c>
      <c r="M4020">
        <v>1</v>
      </c>
      <c r="N4020" s="47">
        <v>250</v>
      </c>
      <c r="O4020" s="47">
        <v>0</v>
      </c>
      <c r="P4020" s="47">
        <v>0</v>
      </c>
      <c r="Q4020" s="47">
        <v>0</v>
      </c>
      <c r="R4020" s="47">
        <v>0</v>
      </c>
      <c r="S4020" s="47">
        <v>250</v>
      </c>
      <c r="T4020" s="47">
        <v>225</v>
      </c>
      <c r="U4020" s="47">
        <v>225</v>
      </c>
      <c r="V4020" t="s">
        <v>71</v>
      </c>
      <c r="W4020" t="s">
        <v>72</v>
      </c>
      <c r="X4020"/>
      <c r="Y4020" t="s">
        <v>240</v>
      </c>
      <c r="Z4020" s="43" t="str">
        <f>Raw_data[[#This Row],[Month]]&amp;Raw_data[[#This Row],[Locations]]&amp;Raw_data[[#This Row],[Looker2]]</f>
        <v>45323San MarcosIOP</v>
      </c>
      <c r="AA4020" s="44" t="str">
        <f>IFERROR(VLOOKUP(Raw_data[[#This Row],[Description]],'LU Table'!$A$1:$B$50,2,0),"")</f>
        <v>IOP</v>
      </c>
      <c r="AB4020" s="44" t="str">
        <f>TRIM(MID(Raw_data[[#This Row],[Location]],LEN("Positive Recovery- ")+1,LEN(Raw_data[[#This Row],[Location]])))</f>
        <v>San Marcos</v>
      </c>
      <c r="AC4020" s="45">
        <f t="shared" si="63"/>
        <v>45323</v>
      </c>
      <c r="AD4020" s="44" t="str">
        <f>VLOOKUP(Raw_data[[#This Row],[Locations]]&amp;Raw_data[[#This Row],[Looker2]],Category!A:E,5,0)</f>
        <v>Affiliate</v>
      </c>
      <c r="AE4020" s="44" t="str">
        <f>Raw_data[[#This Row],[Locations]]&amp;Raw_data[[#This Row],[Looker2]]</f>
        <v>San MarcosIOP</v>
      </c>
    </row>
    <row r="4021" spans="1:31">
      <c r="A4021" s="15">
        <v>45329</v>
      </c>
      <c r="B4021" s="15">
        <v>45327</v>
      </c>
      <c r="C4021" t="s">
        <v>9</v>
      </c>
      <c r="D4021">
        <v>211407</v>
      </c>
      <c r="E4021" t="s">
        <v>1066</v>
      </c>
      <c r="F4021" t="s">
        <v>284</v>
      </c>
      <c r="G4021" t="s">
        <v>406</v>
      </c>
      <c r="H4021" t="s">
        <v>160</v>
      </c>
      <c r="I4021" t="s">
        <v>232</v>
      </c>
      <c r="J4021" t="s">
        <v>94</v>
      </c>
      <c r="K4021" t="s">
        <v>19</v>
      </c>
      <c r="L4021" t="s">
        <v>128</v>
      </c>
      <c r="M4021">
        <v>1</v>
      </c>
      <c r="N4021" s="47">
        <v>215</v>
      </c>
      <c r="O4021" s="47">
        <v>0</v>
      </c>
      <c r="P4021" s="47">
        <v>0</v>
      </c>
      <c r="Q4021" s="47">
        <v>0</v>
      </c>
      <c r="R4021" s="47">
        <v>0</v>
      </c>
      <c r="S4021" s="47">
        <v>215</v>
      </c>
      <c r="T4021" s="47">
        <v>193.5</v>
      </c>
      <c r="U4021" s="47">
        <v>193.5</v>
      </c>
      <c r="V4021" t="s">
        <v>71</v>
      </c>
      <c r="W4021" t="s">
        <v>72</v>
      </c>
      <c r="X4021"/>
      <c r="Y4021" t="s">
        <v>240</v>
      </c>
      <c r="Z4021" s="43" t="str">
        <f>Raw_data[[#This Row],[Month]]&amp;Raw_data[[#This Row],[Locations]]&amp;Raw_data[[#This Row],[Looker2]]</f>
        <v>45323San MarcosIOP</v>
      </c>
      <c r="AA4021" s="44" t="str">
        <f>IFERROR(VLOOKUP(Raw_data[[#This Row],[Description]],'LU Table'!$A$1:$B$50,2,0),"")</f>
        <v>IOP</v>
      </c>
      <c r="AB4021" s="44" t="str">
        <f>TRIM(MID(Raw_data[[#This Row],[Location]],LEN("Positive Recovery- ")+1,LEN(Raw_data[[#This Row],[Location]])))</f>
        <v>San Marcos</v>
      </c>
      <c r="AC4021" s="45">
        <f t="shared" si="63"/>
        <v>45323</v>
      </c>
      <c r="AD4021" s="44" t="str">
        <f>VLOOKUP(Raw_data[[#This Row],[Locations]]&amp;Raw_data[[#This Row],[Looker2]],Category!A:E,5,0)</f>
        <v>Affiliate</v>
      </c>
      <c r="AE4021" s="44" t="str">
        <f>Raw_data[[#This Row],[Locations]]&amp;Raw_data[[#This Row],[Looker2]]</f>
        <v>San MarcosIOP</v>
      </c>
    </row>
    <row r="4022" spans="1:31">
      <c r="A4022" s="15">
        <v>45329</v>
      </c>
      <c r="B4022" s="15">
        <v>45327</v>
      </c>
      <c r="C4022" t="s">
        <v>9</v>
      </c>
      <c r="D4022">
        <v>211408</v>
      </c>
      <c r="E4022" t="s">
        <v>577</v>
      </c>
      <c r="F4022" t="s">
        <v>578</v>
      </c>
      <c r="G4022" t="s">
        <v>323</v>
      </c>
      <c r="H4022" t="s">
        <v>160</v>
      </c>
      <c r="I4022" t="s">
        <v>232</v>
      </c>
      <c r="J4022" t="s">
        <v>94</v>
      </c>
      <c r="K4022" t="s">
        <v>19</v>
      </c>
      <c r="L4022" t="s">
        <v>128</v>
      </c>
      <c r="M4022">
        <v>1</v>
      </c>
      <c r="N4022" s="47">
        <v>215</v>
      </c>
      <c r="O4022" s="47">
        <v>0</v>
      </c>
      <c r="P4022" s="47">
        <v>0</v>
      </c>
      <c r="Q4022" s="47">
        <v>0</v>
      </c>
      <c r="R4022" s="47">
        <v>0</v>
      </c>
      <c r="S4022" s="47">
        <v>215</v>
      </c>
      <c r="T4022" s="47">
        <v>193.5</v>
      </c>
      <c r="U4022" s="47">
        <v>193.5</v>
      </c>
      <c r="V4022" t="s">
        <v>71</v>
      </c>
      <c r="W4022" t="s">
        <v>72</v>
      </c>
      <c r="X4022"/>
      <c r="Y4022" t="s">
        <v>240</v>
      </c>
      <c r="Z4022" s="43" t="str">
        <f>Raw_data[[#This Row],[Month]]&amp;Raw_data[[#This Row],[Locations]]&amp;Raw_data[[#This Row],[Looker2]]</f>
        <v>45323San MarcosIOP</v>
      </c>
      <c r="AA4022" s="44" t="str">
        <f>IFERROR(VLOOKUP(Raw_data[[#This Row],[Description]],'LU Table'!$A$1:$B$50,2,0),"")</f>
        <v>IOP</v>
      </c>
      <c r="AB4022" s="44" t="str">
        <f>TRIM(MID(Raw_data[[#This Row],[Location]],LEN("Positive Recovery- ")+1,LEN(Raw_data[[#This Row],[Location]])))</f>
        <v>San Marcos</v>
      </c>
      <c r="AC4022" s="45">
        <f t="shared" si="63"/>
        <v>45323</v>
      </c>
      <c r="AD4022" s="44" t="str">
        <f>VLOOKUP(Raw_data[[#This Row],[Locations]]&amp;Raw_data[[#This Row],[Looker2]],Category!A:E,5,0)</f>
        <v>Affiliate</v>
      </c>
      <c r="AE4022" s="44" t="str">
        <f>Raw_data[[#This Row],[Locations]]&amp;Raw_data[[#This Row],[Looker2]]</f>
        <v>San MarcosIOP</v>
      </c>
    </row>
    <row r="4023" spans="1:31">
      <c r="A4023" s="15">
        <v>45329</v>
      </c>
      <c r="B4023" s="15">
        <v>45327</v>
      </c>
      <c r="C4023" t="s">
        <v>9</v>
      </c>
      <c r="D4023">
        <v>211409</v>
      </c>
      <c r="E4023" t="s">
        <v>120</v>
      </c>
      <c r="F4023" t="s">
        <v>431</v>
      </c>
      <c r="G4023" t="s">
        <v>325</v>
      </c>
      <c r="H4023" t="s">
        <v>159</v>
      </c>
      <c r="I4023" t="s">
        <v>232</v>
      </c>
      <c r="J4023" t="s">
        <v>17</v>
      </c>
      <c r="K4023" t="s">
        <v>19</v>
      </c>
      <c r="L4023" t="s">
        <v>128</v>
      </c>
      <c r="M4023">
        <v>1</v>
      </c>
      <c r="N4023" s="47">
        <v>225</v>
      </c>
      <c r="O4023" s="47">
        <v>0</v>
      </c>
      <c r="P4023" s="47">
        <v>0</v>
      </c>
      <c r="Q4023" s="47">
        <v>0</v>
      </c>
      <c r="R4023" s="47">
        <v>0</v>
      </c>
      <c r="S4023" s="47">
        <v>225</v>
      </c>
      <c r="T4023" s="47">
        <v>225</v>
      </c>
      <c r="U4023" s="47">
        <v>225</v>
      </c>
      <c r="V4023" t="s">
        <v>71</v>
      </c>
      <c r="W4023" t="s">
        <v>72</v>
      </c>
      <c r="X4023"/>
      <c r="Y4023" t="s">
        <v>240</v>
      </c>
      <c r="Z4023" s="43" t="str">
        <f>Raw_data[[#This Row],[Month]]&amp;Raw_data[[#This Row],[Locations]]&amp;Raw_data[[#This Row],[Looker2]]</f>
        <v>45323San MarcosIOP</v>
      </c>
      <c r="AA4023" s="44" t="str">
        <f>IFERROR(VLOOKUP(Raw_data[[#This Row],[Description]],'LU Table'!$A$1:$B$50,2,0),"")</f>
        <v>IOP</v>
      </c>
      <c r="AB4023" s="44" t="str">
        <f>TRIM(MID(Raw_data[[#This Row],[Location]],LEN("Positive Recovery- ")+1,LEN(Raw_data[[#This Row],[Location]])))</f>
        <v>San Marcos</v>
      </c>
      <c r="AC4023" s="45">
        <f t="shared" si="63"/>
        <v>45323</v>
      </c>
      <c r="AD4023" s="44" t="str">
        <f>VLOOKUP(Raw_data[[#This Row],[Locations]]&amp;Raw_data[[#This Row],[Looker2]],Category!A:E,5,0)</f>
        <v>Affiliate</v>
      </c>
      <c r="AE4023" s="44" t="str">
        <f>Raw_data[[#This Row],[Locations]]&amp;Raw_data[[#This Row],[Looker2]]</f>
        <v>San MarcosIOP</v>
      </c>
    </row>
    <row r="4024" spans="1:31">
      <c r="A4024" s="15">
        <v>45329</v>
      </c>
      <c r="B4024" s="15">
        <v>45327</v>
      </c>
      <c r="C4024" t="s">
        <v>9</v>
      </c>
      <c r="D4024">
        <v>211410</v>
      </c>
      <c r="E4024" t="s">
        <v>685</v>
      </c>
      <c r="F4024" t="s">
        <v>305</v>
      </c>
      <c r="G4024" t="s">
        <v>280</v>
      </c>
      <c r="H4024" t="s">
        <v>158</v>
      </c>
      <c r="I4024" t="s">
        <v>232</v>
      </c>
      <c r="J4024" t="s">
        <v>103</v>
      </c>
      <c r="K4024" t="s">
        <v>19</v>
      </c>
      <c r="L4024" t="s">
        <v>128</v>
      </c>
      <c r="M4024">
        <v>1</v>
      </c>
      <c r="N4024" s="47">
        <v>250</v>
      </c>
      <c r="O4024" s="47">
        <v>0</v>
      </c>
      <c r="P4024" s="47">
        <v>0</v>
      </c>
      <c r="Q4024" s="47">
        <v>0</v>
      </c>
      <c r="R4024" s="47">
        <v>0</v>
      </c>
      <c r="S4024" s="47">
        <v>250</v>
      </c>
      <c r="T4024" s="47">
        <v>225</v>
      </c>
      <c r="U4024" s="47">
        <v>225</v>
      </c>
      <c r="V4024" t="s">
        <v>71</v>
      </c>
      <c r="W4024" t="s">
        <v>72</v>
      </c>
      <c r="X4024"/>
      <c r="Y4024" t="s">
        <v>240</v>
      </c>
      <c r="Z4024" s="43" t="str">
        <f>Raw_data[[#This Row],[Month]]&amp;Raw_data[[#This Row],[Locations]]&amp;Raw_data[[#This Row],[Looker2]]</f>
        <v>45323San MarcosIOP</v>
      </c>
      <c r="AA4024" s="44" t="str">
        <f>IFERROR(VLOOKUP(Raw_data[[#This Row],[Description]],'LU Table'!$A$1:$B$50,2,0),"")</f>
        <v>IOP</v>
      </c>
      <c r="AB4024" s="44" t="str">
        <f>TRIM(MID(Raw_data[[#This Row],[Location]],LEN("Positive Recovery- ")+1,LEN(Raw_data[[#This Row],[Location]])))</f>
        <v>San Marcos</v>
      </c>
      <c r="AC4024" s="45">
        <f t="shared" si="63"/>
        <v>45323</v>
      </c>
      <c r="AD4024" s="44" t="str">
        <f>VLOOKUP(Raw_data[[#This Row],[Locations]]&amp;Raw_data[[#This Row],[Looker2]],Category!A:E,5,0)</f>
        <v>Affiliate</v>
      </c>
      <c r="AE4024" s="44" t="str">
        <f>Raw_data[[#This Row],[Locations]]&amp;Raw_data[[#This Row],[Looker2]]</f>
        <v>San MarcosIOP</v>
      </c>
    </row>
    <row r="4025" spans="1:31">
      <c r="A4025" s="15">
        <v>45329</v>
      </c>
      <c r="B4025" s="15">
        <v>45327</v>
      </c>
      <c r="C4025" t="s">
        <v>9</v>
      </c>
      <c r="D4025">
        <v>211411</v>
      </c>
      <c r="E4025" t="s">
        <v>794</v>
      </c>
      <c r="F4025" t="s">
        <v>427</v>
      </c>
      <c r="G4025" t="s">
        <v>795</v>
      </c>
      <c r="H4025" t="s">
        <v>158</v>
      </c>
      <c r="I4025" t="s">
        <v>232</v>
      </c>
      <c r="J4025" t="s">
        <v>87</v>
      </c>
      <c r="K4025" t="s">
        <v>19</v>
      </c>
      <c r="L4025" t="s">
        <v>128</v>
      </c>
      <c r="M4025">
        <v>1</v>
      </c>
      <c r="N4025" s="47">
        <v>275</v>
      </c>
      <c r="O4025" s="47">
        <v>0</v>
      </c>
      <c r="P4025" s="47">
        <v>0</v>
      </c>
      <c r="Q4025" s="47">
        <v>0</v>
      </c>
      <c r="R4025" s="47">
        <v>0</v>
      </c>
      <c r="S4025" s="47">
        <v>275</v>
      </c>
      <c r="T4025" s="47">
        <v>247.5</v>
      </c>
      <c r="U4025" s="47">
        <v>247.5</v>
      </c>
      <c r="V4025" t="s">
        <v>71</v>
      </c>
      <c r="W4025" t="s">
        <v>72</v>
      </c>
      <c r="X4025"/>
      <c r="Y4025" t="s">
        <v>240</v>
      </c>
      <c r="Z4025" s="43" t="str">
        <f>Raw_data[[#This Row],[Month]]&amp;Raw_data[[#This Row],[Locations]]&amp;Raw_data[[#This Row],[Looker2]]</f>
        <v>45323San MarcosIOP</v>
      </c>
      <c r="AA4025" s="44" t="str">
        <f>IFERROR(VLOOKUP(Raw_data[[#This Row],[Description]],'LU Table'!$A$1:$B$50,2,0),"")</f>
        <v>IOP</v>
      </c>
      <c r="AB4025" s="44" t="str">
        <f>TRIM(MID(Raw_data[[#This Row],[Location]],LEN("Positive Recovery- ")+1,LEN(Raw_data[[#This Row],[Location]])))</f>
        <v>San Marcos</v>
      </c>
      <c r="AC4025" s="45">
        <f t="shared" si="63"/>
        <v>45323</v>
      </c>
      <c r="AD4025" s="44" t="str">
        <f>VLOOKUP(Raw_data[[#This Row],[Locations]]&amp;Raw_data[[#This Row],[Looker2]],Category!A:E,5,0)</f>
        <v>Affiliate</v>
      </c>
      <c r="AE4025" s="44" t="str">
        <f>Raw_data[[#This Row],[Locations]]&amp;Raw_data[[#This Row],[Looker2]]</f>
        <v>San MarcosIOP</v>
      </c>
    </row>
    <row r="4026" spans="1:31">
      <c r="A4026" s="15">
        <v>45329</v>
      </c>
      <c r="B4026" s="15">
        <v>45327</v>
      </c>
      <c r="C4026" t="s">
        <v>9</v>
      </c>
      <c r="D4026">
        <v>211412</v>
      </c>
      <c r="E4026" t="s">
        <v>706</v>
      </c>
      <c r="F4026" t="s">
        <v>519</v>
      </c>
      <c r="G4026" t="s">
        <v>707</v>
      </c>
      <c r="H4026" t="s">
        <v>158</v>
      </c>
      <c r="I4026" t="s">
        <v>232</v>
      </c>
      <c r="J4026" t="s">
        <v>88</v>
      </c>
      <c r="K4026" t="s">
        <v>19</v>
      </c>
      <c r="L4026" t="s">
        <v>128</v>
      </c>
      <c r="M4026">
        <v>1</v>
      </c>
      <c r="N4026" s="47">
        <v>250</v>
      </c>
      <c r="O4026" s="47">
        <v>0</v>
      </c>
      <c r="P4026" s="47">
        <v>0</v>
      </c>
      <c r="Q4026" s="47">
        <v>0</v>
      </c>
      <c r="R4026" s="47">
        <v>0</v>
      </c>
      <c r="S4026" s="47">
        <v>250</v>
      </c>
      <c r="T4026" s="47">
        <v>225</v>
      </c>
      <c r="U4026" s="47">
        <v>225</v>
      </c>
      <c r="V4026" t="s">
        <v>71</v>
      </c>
      <c r="W4026" t="s">
        <v>72</v>
      </c>
      <c r="X4026"/>
      <c r="Y4026" t="s">
        <v>240</v>
      </c>
      <c r="Z4026" s="43" t="str">
        <f>Raw_data[[#This Row],[Month]]&amp;Raw_data[[#This Row],[Locations]]&amp;Raw_data[[#This Row],[Looker2]]</f>
        <v>45323San MarcosIOP</v>
      </c>
      <c r="AA4026" s="44" t="str">
        <f>IFERROR(VLOOKUP(Raw_data[[#This Row],[Description]],'LU Table'!$A$1:$B$50,2,0),"")</f>
        <v>IOP</v>
      </c>
      <c r="AB4026" s="44" t="str">
        <f>TRIM(MID(Raw_data[[#This Row],[Location]],LEN("Positive Recovery- ")+1,LEN(Raw_data[[#This Row],[Location]])))</f>
        <v>San Marcos</v>
      </c>
      <c r="AC4026" s="45">
        <f t="shared" si="63"/>
        <v>45323</v>
      </c>
      <c r="AD4026" s="44" t="str">
        <f>VLOOKUP(Raw_data[[#This Row],[Locations]]&amp;Raw_data[[#This Row],[Looker2]],Category!A:E,5,0)</f>
        <v>Affiliate</v>
      </c>
      <c r="AE4026" s="44" t="str">
        <f>Raw_data[[#This Row],[Locations]]&amp;Raw_data[[#This Row],[Looker2]]</f>
        <v>San MarcosIOP</v>
      </c>
    </row>
    <row r="4027" spans="1:31">
      <c r="A4027" s="15">
        <v>45329</v>
      </c>
      <c r="B4027" s="15">
        <v>45327</v>
      </c>
      <c r="C4027" t="s">
        <v>9</v>
      </c>
      <c r="D4027">
        <v>211413</v>
      </c>
      <c r="E4027" t="s">
        <v>813</v>
      </c>
      <c r="F4027" t="s">
        <v>814</v>
      </c>
      <c r="G4027" t="s">
        <v>815</v>
      </c>
      <c r="H4027" t="s">
        <v>158</v>
      </c>
      <c r="I4027" t="s">
        <v>232</v>
      </c>
      <c r="J4027" t="s">
        <v>88</v>
      </c>
      <c r="K4027" t="s">
        <v>19</v>
      </c>
      <c r="L4027" t="s">
        <v>128</v>
      </c>
      <c r="M4027">
        <v>1</v>
      </c>
      <c r="N4027" s="47">
        <v>250</v>
      </c>
      <c r="O4027" s="47">
        <v>0</v>
      </c>
      <c r="P4027" s="47">
        <v>0</v>
      </c>
      <c r="Q4027" s="47">
        <v>0</v>
      </c>
      <c r="R4027" s="47">
        <v>0</v>
      </c>
      <c r="S4027" s="47">
        <v>250</v>
      </c>
      <c r="T4027" s="47">
        <v>225</v>
      </c>
      <c r="U4027" s="47">
        <v>225</v>
      </c>
      <c r="V4027" t="s">
        <v>71</v>
      </c>
      <c r="W4027" t="s">
        <v>72</v>
      </c>
      <c r="X4027"/>
      <c r="Y4027" t="s">
        <v>240</v>
      </c>
      <c r="Z4027" s="43" t="str">
        <f>Raw_data[[#This Row],[Month]]&amp;Raw_data[[#This Row],[Locations]]&amp;Raw_data[[#This Row],[Looker2]]</f>
        <v>45323San MarcosIOP</v>
      </c>
      <c r="AA4027" s="44" t="str">
        <f>IFERROR(VLOOKUP(Raw_data[[#This Row],[Description]],'LU Table'!$A$1:$B$50,2,0),"")</f>
        <v>IOP</v>
      </c>
      <c r="AB4027" s="44" t="str">
        <f>TRIM(MID(Raw_data[[#This Row],[Location]],LEN("Positive Recovery- ")+1,LEN(Raw_data[[#This Row],[Location]])))</f>
        <v>San Marcos</v>
      </c>
      <c r="AC4027" s="45">
        <f t="shared" si="63"/>
        <v>45323</v>
      </c>
      <c r="AD4027" s="44" t="str">
        <f>VLOOKUP(Raw_data[[#This Row],[Locations]]&amp;Raw_data[[#This Row],[Looker2]],Category!A:E,5,0)</f>
        <v>Affiliate</v>
      </c>
      <c r="AE4027" s="44" t="str">
        <f>Raw_data[[#This Row],[Locations]]&amp;Raw_data[[#This Row],[Looker2]]</f>
        <v>San MarcosIOP</v>
      </c>
    </row>
    <row r="4028" spans="1:31">
      <c r="A4028" s="15">
        <v>45329</v>
      </c>
      <c r="B4028" s="15">
        <v>45327</v>
      </c>
      <c r="C4028" t="s">
        <v>9</v>
      </c>
      <c r="D4028">
        <v>211414</v>
      </c>
      <c r="E4028" t="s">
        <v>606</v>
      </c>
      <c r="F4028" t="s">
        <v>404</v>
      </c>
      <c r="G4028" t="s">
        <v>607</v>
      </c>
      <c r="H4028" t="s">
        <v>160</v>
      </c>
      <c r="I4028" t="s">
        <v>232</v>
      </c>
      <c r="J4028" t="s">
        <v>90</v>
      </c>
      <c r="K4028" t="s">
        <v>19</v>
      </c>
      <c r="L4028" t="s">
        <v>128</v>
      </c>
      <c r="M4028">
        <v>1</v>
      </c>
      <c r="N4028" s="47">
        <v>220</v>
      </c>
      <c r="O4028" s="47">
        <v>0</v>
      </c>
      <c r="P4028" s="47">
        <v>0</v>
      </c>
      <c r="Q4028" s="47">
        <v>0</v>
      </c>
      <c r="R4028" s="47">
        <v>0</v>
      </c>
      <c r="S4028" s="47">
        <v>220</v>
      </c>
      <c r="T4028" s="47">
        <v>198</v>
      </c>
      <c r="U4028" s="47">
        <v>198</v>
      </c>
      <c r="V4028" t="s">
        <v>71</v>
      </c>
      <c r="W4028" t="s">
        <v>72</v>
      </c>
      <c r="X4028"/>
      <c r="Y4028" t="s">
        <v>240</v>
      </c>
      <c r="Z4028" s="43" t="str">
        <f>Raw_data[[#This Row],[Month]]&amp;Raw_data[[#This Row],[Locations]]&amp;Raw_data[[#This Row],[Looker2]]</f>
        <v>45323San MarcosIOP</v>
      </c>
      <c r="AA4028" s="44" t="str">
        <f>IFERROR(VLOOKUP(Raw_data[[#This Row],[Description]],'LU Table'!$A$1:$B$50,2,0),"")</f>
        <v>IOP</v>
      </c>
      <c r="AB4028" s="44" t="str">
        <f>TRIM(MID(Raw_data[[#This Row],[Location]],LEN("Positive Recovery- ")+1,LEN(Raw_data[[#This Row],[Location]])))</f>
        <v>San Marcos</v>
      </c>
      <c r="AC4028" s="45">
        <f t="shared" si="63"/>
        <v>45323</v>
      </c>
      <c r="AD4028" s="44" t="str">
        <f>VLOOKUP(Raw_data[[#This Row],[Locations]]&amp;Raw_data[[#This Row],[Looker2]],Category!A:E,5,0)</f>
        <v>Affiliate</v>
      </c>
      <c r="AE4028" s="44" t="str">
        <f>Raw_data[[#This Row],[Locations]]&amp;Raw_data[[#This Row],[Looker2]]</f>
        <v>San MarcosIOP</v>
      </c>
    </row>
    <row r="4029" spans="1:31">
      <c r="A4029" s="15">
        <v>45329</v>
      </c>
      <c r="B4029" s="15">
        <v>45327</v>
      </c>
      <c r="C4029" t="s">
        <v>9</v>
      </c>
      <c r="D4029">
        <v>211415</v>
      </c>
      <c r="E4029" t="s">
        <v>724</v>
      </c>
      <c r="F4029" t="s">
        <v>383</v>
      </c>
      <c r="G4029" t="s">
        <v>353</v>
      </c>
      <c r="H4029" t="s">
        <v>158</v>
      </c>
      <c r="I4029" t="s">
        <v>232</v>
      </c>
      <c r="J4029" t="s">
        <v>725</v>
      </c>
      <c r="K4029" t="s">
        <v>19</v>
      </c>
      <c r="L4029" t="s">
        <v>128</v>
      </c>
      <c r="M4029">
        <v>1</v>
      </c>
      <c r="N4029" s="47">
        <v>1500</v>
      </c>
      <c r="O4029" s="47">
        <v>0</v>
      </c>
      <c r="P4029" s="47">
        <v>0</v>
      </c>
      <c r="Q4029" s="47">
        <v>0</v>
      </c>
      <c r="R4029" s="47">
        <v>0</v>
      </c>
      <c r="S4029" s="47">
        <v>1500</v>
      </c>
      <c r="T4029" s="47">
        <v>150</v>
      </c>
      <c r="U4029" s="47">
        <v>150</v>
      </c>
      <c r="V4029" t="s">
        <v>71</v>
      </c>
      <c r="W4029" t="s">
        <v>72</v>
      </c>
      <c r="X4029"/>
      <c r="Y4029" t="s">
        <v>240</v>
      </c>
      <c r="Z4029" s="43" t="str">
        <f>Raw_data[[#This Row],[Month]]&amp;Raw_data[[#This Row],[Locations]]&amp;Raw_data[[#This Row],[Looker2]]</f>
        <v>45323San MarcosIOP</v>
      </c>
      <c r="AA4029" s="44" t="str">
        <f>IFERROR(VLOOKUP(Raw_data[[#This Row],[Description]],'LU Table'!$A$1:$B$50,2,0),"")</f>
        <v>IOP</v>
      </c>
      <c r="AB4029" s="44" t="str">
        <f>TRIM(MID(Raw_data[[#This Row],[Location]],LEN("Positive Recovery- ")+1,LEN(Raw_data[[#This Row],[Location]])))</f>
        <v>San Marcos</v>
      </c>
      <c r="AC4029" s="45">
        <f t="shared" si="63"/>
        <v>45323</v>
      </c>
      <c r="AD4029" s="44" t="str">
        <f>VLOOKUP(Raw_data[[#This Row],[Locations]]&amp;Raw_data[[#This Row],[Looker2]],Category!A:E,5,0)</f>
        <v>Affiliate</v>
      </c>
      <c r="AE4029" s="44" t="str">
        <f>Raw_data[[#This Row],[Locations]]&amp;Raw_data[[#This Row],[Looker2]]</f>
        <v>San MarcosIOP</v>
      </c>
    </row>
    <row r="4030" spans="1:31">
      <c r="A4030" s="15">
        <v>45329</v>
      </c>
      <c r="B4030" s="15">
        <v>45327</v>
      </c>
      <c r="C4030" t="s">
        <v>9</v>
      </c>
      <c r="D4030">
        <v>211416</v>
      </c>
      <c r="E4030" t="s">
        <v>796</v>
      </c>
      <c r="F4030" t="s">
        <v>483</v>
      </c>
      <c r="G4030" t="s">
        <v>353</v>
      </c>
      <c r="H4030" t="s">
        <v>158</v>
      </c>
      <c r="I4030" t="s">
        <v>232</v>
      </c>
      <c r="J4030" t="s">
        <v>92</v>
      </c>
      <c r="K4030" t="s">
        <v>19</v>
      </c>
      <c r="L4030" t="s">
        <v>128</v>
      </c>
      <c r="M4030">
        <v>1</v>
      </c>
      <c r="N4030" s="47">
        <v>190</v>
      </c>
      <c r="O4030" s="47">
        <v>0</v>
      </c>
      <c r="P4030" s="47">
        <v>0</v>
      </c>
      <c r="Q4030" s="47">
        <v>0</v>
      </c>
      <c r="R4030" s="47">
        <v>0</v>
      </c>
      <c r="S4030" s="47">
        <v>190</v>
      </c>
      <c r="T4030" s="47">
        <v>171</v>
      </c>
      <c r="U4030" s="47">
        <v>171</v>
      </c>
      <c r="V4030" t="s">
        <v>71</v>
      </c>
      <c r="W4030" t="s">
        <v>72</v>
      </c>
      <c r="X4030"/>
      <c r="Y4030" t="s">
        <v>240</v>
      </c>
      <c r="Z4030" s="43" t="str">
        <f>Raw_data[[#This Row],[Month]]&amp;Raw_data[[#This Row],[Locations]]&amp;Raw_data[[#This Row],[Looker2]]</f>
        <v>45323San MarcosIOP</v>
      </c>
      <c r="AA4030" s="44" t="str">
        <f>IFERROR(VLOOKUP(Raw_data[[#This Row],[Description]],'LU Table'!$A$1:$B$50,2,0),"")</f>
        <v>IOP</v>
      </c>
      <c r="AB4030" s="44" t="str">
        <f>TRIM(MID(Raw_data[[#This Row],[Location]],LEN("Positive Recovery- ")+1,LEN(Raw_data[[#This Row],[Location]])))</f>
        <v>San Marcos</v>
      </c>
      <c r="AC4030" s="45">
        <f t="shared" si="63"/>
        <v>45323</v>
      </c>
      <c r="AD4030" s="44" t="str">
        <f>VLOOKUP(Raw_data[[#This Row],[Locations]]&amp;Raw_data[[#This Row],[Looker2]],Category!A:E,5,0)</f>
        <v>Affiliate</v>
      </c>
      <c r="AE4030" s="44" t="str">
        <f>Raw_data[[#This Row],[Locations]]&amp;Raw_data[[#This Row],[Looker2]]</f>
        <v>San MarcosIOP</v>
      </c>
    </row>
    <row r="4031" spans="1:31">
      <c r="A4031" s="15">
        <v>45329</v>
      </c>
      <c r="B4031" s="15">
        <v>45327</v>
      </c>
      <c r="C4031" t="s">
        <v>9</v>
      </c>
      <c r="D4031">
        <v>211420</v>
      </c>
      <c r="E4031" t="s">
        <v>1169</v>
      </c>
      <c r="F4031" t="s">
        <v>405</v>
      </c>
      <c r="G4031" t="s">
        <v>512</v>
      </c>
      <c r="H4031" t="s">
        <v>157</v>
      </c>
      <c r="I4031" t="s">
        <v>232</v>
      </c>
      <c r="J4031" t="s">
        <v>88</v>
      </c>
      <c r="K4031" t="s">
        <v>18</v>
      </c>
      <c r="L4031" t="s">
        <v>129</v>
      </c>
      <c r="M4031">
        <v>1</v>
      </c>
      <c r="N4031" s="47">
        <v>400</v>
      </c>
      <c r="O4031" s="47">
        <v>0</v>
      </c>
      <c r="P4031" s="47">
        <v>0</v>
      </c>
      <c r="Q4031" s="47">
        <v>0</v>
      </c>
      <c r="R4031" s="47">
        <v>0</v>
      </c>
      <c r="S4031" s="47">
        <v>400</v>
      </c>
      <c r="T4031" s="47">
        <v>360</v>
      </c>
      <c r="U4031" s="47">
        <v>360</v>
      </c>
      <c r="V4031" t="s">
        <v>71</v>
      </c>
      <c r="W4031" t="s">
        <v>72</v>
      </c>
      <c r="X4031"/>
      <c r="Y4031" t="s">
        <v>240</v>
      </c>
      <c r="Z4031" s="43" t="str">
        <f>Raw_data[[#This Row],[Month]]&amp;Raw_data[[#This Row],[Locations]]&amp;Raw_data[[#This Row],[Looker2]]</f>
        <v>45323San AntonioPHP</v>
      </c>
      <c r="AA4031" s="44" t="str">
        <f>IFERROR(VLOOKUP(Raw_data[[#This Row],[Description]],'LU Table'!$A$1:$B$50,2,0),"")</f>
        <v>PHP</v>
      </c>
      <c r="AB4031" s="44" t="str">
        <f>TRIM(MID(Raw_data[[#This Row],[Location]],LEN("Positive Recovery- ")+1,LEN(Raw_data[[#This Row],[Location]])))</f>
        <v>San Antonio</v>
      </c>
      <c r="AC4031" s="45">
        <f t="shared" si="63"/>
        <v>45323</v>
      </c>
      <c r="AD4031" s="44" t="str">
        <f>VLOOKUP(Raw_data[[#This Row],[Locations]]&amp;Raw_data[[#This Row],[Looker2]],Category!A:E,5,0)</f>
        <v>Affiliate</v>
      </c>
      <c r="AE4031" s="44" t="str">
        <f>Raw_data[[#This Row],[Locations]]&amp;Raw_data[[#This Row],[Looker2]]</f>
        <v>San AntonioPHP</v>
      </c>
    </row>
    <row r="4032" spans="1:31">
      <c r="A4032" s="15">
        <v>45329</v>
      </c>
      <c r="B4032" s="15">
        <v>45327</v>
      </c>
      <c r="C4032" t="s">
        <v>9</v>
      </c>
      <c r="D4032">
        <v>211421</v>
      </c>
      <c r="E4032" t="s">
        <v>1170</v>
      </c>
      <c r="F4032" t="s">
        <v>1171</v>
      </c>
      <c r="G4032" t="s">
        <v>1172</v>
      </c>
      <c r="H4032" t="s">
        <v>158</v>
      </c>
      <c r="I4032" t="s">
        <v>232</v>
      </c>
      <c r="J4032" t="s">
        <v>88</v>
      </c>
      <c r="K4032" t="s">
        <v>18</v>
      </c>
      <c r="L4032" t="s">
        <v>128</v>
      </c>
      <c r="M4032">
        <v>1</v>
      </c>
      <c r="N4032" s="47">
        <v>250</v>
      </c>
      <c r="O4032" s="47">
        <v>0</v>
      </c>
      <c r="P4032" s="47">
        <v>0</v>
      </c>
      <c r="Q4032" s="47">
        <v>0</v>
      </c>
      <c r="R4032" s="47">
        <v>0</v>
      </c>
      <c r="S4032" s="47">
        <v>250</v>
      </c>
      <c r="T4032" s="47">
        <v>225</v>
      </c>
      <c r="U4032" s="47">
        <v>225</v>
      </c>
      <c r="V4032" t="s">
        <v>71</v>
      </c>
      <c r="W4032" t="s">
        <v>72</v>
      </c>
      <c r="X4032"/>
      <c r="Y4032" t="s">
        <v>240</v>
      </c>
      <c r="Z4032" s="43" t="str">
        <f>Raw_data[[#This Row],[Month]]&amp;Raw_data[[#This Row],[Locations]]&amp;Raw_data[[#This Row],[Looker2]]</f>
        <v>45323San AntonioIOP</v>
      </c>
      <c r="AA4032" s="44" t="str">
        <f>IFERROR(VLOOKUP(Raw_data[[#This Row],[Description]],'LU Table'!$A$1:$B$50,2,0),"")</f>
        <v>IOP</v>
      </c>
      <c r="AB4032" s="44" t="str">
        <f>TRIM(MID(Raw_data[[#This Row],[Location]],LEN("Positive Recovery- ")+1,LEN(Raw_data[[#This Row],[Location]])))</f>
        <v>San Antonio</v>
      </c>
      <c r="AC4032" s="45">
        <f t="shared" si="63"/>
        <v>45323</v>
      </c>
      <c r="AD4032" s="44" t="str">
        <f>VLOOKUP(Raw_data[[#This Row],[Locations]]&amp;Raw_data[[#This Row],[Looker2]],Category!A:E,5,0)</f>
        <v>Affiliate</v>
      </c>
      <c r="AE4032" s="44" t="str">
        <f>Raw_data[[#This Row],[Locations]]&amp;Raw_data[[#This Row],[Looker2]]</f>
        <v>San AntonioIOP</v>
      </c>
    </row>
    <row r="4033" spans="1:31">
      <c r="A4033" s="15">
        <v>45329</v>
      </c>
      <c r="B4033" s="15">
        <v>45327</v>
      </c>
      <c r="C4033" t="s">
        <v>9</v>
      </c>
      <c r="D4033">
        <v>211422</v>
      </c>
      <c r="E4033" t="s">
        <v>951</v>
      </c>
      <c r="F4033" t="s">
        <v>479</v>
      </c>
      <c r="G4033" t="s">
        <v>952</v>
      </c>
      <c r="H4033" t="s">
        <v>160</v>
      </c>
      <c r="I4033" t="s">
        <v>232</v>
      </c>
      <c r="J4033" t="s">
        <v>961</v>
      </c>
      <c r="K4033" t="s">
        <v>18</v>
      </c>
      <c r="L4033" t="s">
        <v>128</v>
      </c>
      <c r="M4033">
        <v>1</v>
      </c>
      <c r="N4033" s="47">
        <v>220</v>
      </c>
      <c r="O4033" s="47">
        <v>0</v>
      </c>
      <c r="P4033" s="47">
        <v>0</v>
      </c>
      <c r="Q4033" s="47">
        <v>0</v>
      </c>
      <c r="R4033" s="47">
        <v>0</v>
      </c>
      <c r="S4033" s="47">
        <v>220</v>
      </c>
      <c r="T4033" s="47">
        <v>198</v>
      </c>
      <c r="U4033" s="47">
        <v>198</v>
      </c>
      <c r="V4033" t="s">
        <v>71</v>
      </c>
      <c r="W4033" t="s">
        <v>72</v>
      </c>
      <c r="X4033"/>
      <c r="Y4033" t="s">
        <v>240</v>
      </c>
      <c r="Z4033" s="43" t="str">
        <f>Raw_data[[#This Row],[Month]]&amp;Raw_data[[#This Row],[Locations]]&amp;Raw_data[[#This Row],[Looker2]]</f>
        <v>45323San AntonioIOP</v>
      </c>
      <c r="AA4033" s="44" t="str">
        <f>IFERROR(VLOOKUP(Raw_data[[#This Row],[Description]],'LU Table'!$A$1:$B$50,2,0),"")</f>
        <v>IOP</v>
      </c>
      <c r="AB4033" s="44" t="str">
        <f>TRIM(MID(Raw_data[[#This Row],[Location]],LEN("Positive Recovery- ")+1,LEN(Raw_data[[#This Row],[Location]])))</f>
        <v>San Antonio</v>
      </c>
      <c r="AC4033" s="45">
        <f t="shared" si="63"/>
        <v>45323</v>
      </c>
      <c r="AD4033" s="44" t="str">
        <f>VLOOKUP(Raw_data[[#This Row],[Locations]]&amp;Raw_data[[#This Row],[Looker2]],Category!A:E,5,0)</f>
        <v>Affiliate</v>
      </c>
      <c r="AE4033" s="44" t="str">
        <f>Raw_data[[#This Row],[Locations]]&amp;Raw_data[[#This Row],[Looker2]]</f>
        <v>San AntonioIOP</v>
      </c>
    </row>
    <row r="4034" spans="1:31">
      <c r="A4034" s="15">
        <v>45329</v>
      </c>
      <c r="B4034" s="15">
        <v>45327</v>
      </c>
      <c r="C4034" t="s">
        <v>9</v>
      </c>
      <c r="D4034">
        <v>211423</v>
      </c>
      <c r="E4034" t="s">
        <v>1063</v>
      </c>
      <c r="F4034" t="s">
        <v>827</v>
      </c>
      <c r="G4034" t="s">
        <v>996</v>
      </c>
      <c r="H4034" t="s">
        <v>159</v>
      </c>
      <c r="I4034" t="s">
        <v>232</v>
      </c>
      <c r="J4034" t="s">
        <v>17</v>
      </c>
      <c r="K4034" t="s">
        <v>18</v>
      </c>
      <c r="L4034" t="s">
        <v>128</v>
      </c>
      <c r="M4034">
        <v>1</v>
      </c>
      <c r="N4034" s="47">
        <v>225</v>
      </c>
      <c r="O4034" s="47">
        <v>0</v>
      </c>
      <c r="P4034" s="47">
        <v>0</v>
      </c>
      <c r="Q4034" s="47">
        <v>0</v>
      </c>
      <c r="R4034" s="47">
        <v>0</v>
      </c>
      <c r="S4034" s="47">
        <v>225</v>
      </c>
      <c r="T4034" s="47">
        <v>225</v>
      </c>
      <c r="U4034" s="47">
        <v>225</v>
      </c>
      <c r="V4034" t="s">
        <v>71</v>
      </c>
      <c r="W4034" t="s">
        <v>72</v>
      </c>
      <c r="X4034"/>
      <c r="Y4034" t="s">
        <v>240</v>
      </c>
      <c r="Z4034" s="43" t="str">
        <f>Raw_data[[#This Row],[Month]]&amp;Raw_data[[#This Row],[Locations]]&amp;Raw_data[[#This Row],[Looker2]]</f>
        <v>45323San AntonioIOP</v>
      </c>
      <c r="AA4034" s="44" t="str">
        <f>IFERROR(VLOOKUP(Raw_data[[#This Row],[Description]],'LU Table'!$A$1:$B$50,2,0),"")</f>
        <v>IOP</v>
      </c>
      <c r="AB4034" s="44" t="str">
        <f>TRIM(MID(Raw_data[[#This Row],[Location]],LEN("Positive Recovery- ")+1,LEN(Raw_data[[#This Row],[Location]])))</f>
        <v>San Antonio</v>
      </c>
      <c r="AC4034" s="45">
        <f t="shared" si="63"/>
        <v>45323</v>
      </c>
      <c r="AD4034" s="44" t="str">
        <f>VLOOKUP(Raw_data[[#This Row],[Locations]]&amp;Raw_data[[#This Row],[Looker2]],Category!A:E,5,0)</f>
        <v>Affiliate</v>
      </c>
      <c r="AE4034" s="44" t="str">
        <f>Raw_data[[#This Row],[Locations]]&amp;Raw_data[[#This Row],[Looker2]]</f>
        <v>San AntonioIOP</v>
      </c>
    </row>
    <row r="4035" spans="1:31">
      <c r="A4035" s="15">
        <v>45329</v>
      </c>
      <c r="B4035" s="15">
        <v>45327</v>
      </c>
      <c r="C4035" t="s">
        <v>9</v>
      </c>
      <c r="D4035">
        <v>211424</v>
      </c>
      <c r="E4035" t="s">
        <v>818</v>
      </c>
      <c r="F4035" t="s">
        <v>819</v>
      </c>
      <c r="G4035" t="s">
        <v>432</v>
      </c>
      <c r="H4035" t="s">
        <v>158</v>
      </c>
      <c r="I4035" t="s">
        <v>232</v>
      </c>
      <c r="J4035" t="s">
        <v>97</v>
      </c>
      <c r="K4035" t="s">
        <v>18</v>
      </c>
      <c r="L4035" t="s">
        <v>128</v>
      </c>
      <c r="M4035">
        <v>1</v>
      </c>
      <c r="N4035" s="47">
        <v>225</v>
      </c>
      <c r="O4035" s="47">
        <v>0</v>
      </c>
      <c r="P4035" s="47">
        <v>0</v>
      </c>
      <c r="Q4035" s="47">
        <v>0</v>
      </c>
      <c r="R4035" s="47">
        <v>0</v>
      </c>
      <c r="S4035" s="47">
        <v>225</v>
      </c>
      <c r="T4035" s="47">
        <v>202.5</v>
      </c>
      <c r="U4035" s="47">
        <v>202.5</v>
      </c>
      <c r="V4035" t="s">
        <v>71</v>
      </c>
      <c r="W4035" t="s">
        <v>72</v>
      </c>
      <c r="X4035"/>
      <c r="Y4035" t="s">
        <v>240</v>
      </c>
      <c r="Z4035" s="43" t="str">
        <f>Raw_data[[#This Row],[Month]]&amp;Raw_data[[#This Row],[Locations]]&amp;Raw_data[[#This Row],[Looker2]]</f>
        <v>45323San AntonioIOP</v>
      </c>
      <c r="AA4035" s="44" t="str">
        <f>IFERROR(VLOOKUP(Raw_data[[#This Row],[Description]],'LU Table'!$A$1:$B$50,2,0),"")</f>
        <v>IOP</v>
      </c>
      <c r="AB4035" s="44" t="str">
        <f>TRIM(MID(Raw_data[[#This Row],[Location]],LEN("Positive Recovery- ")+1,LEN(Raw_data[[#This Row],[Location]])))</f>
        <v>San Antonio</v>
      </c>
      <c r="AC4035" s="45">
        <f t="shared" si="63"/>
        <v>45323</v>
      </c>
      <c r="AD4035" s="44" t="str">
        <f>VLOOKUP(Raw_data[[#This Row],[Locations]]&amp;Raw_data[[#This Row],[Looker2]],Category!A:E,5,0)</f>
        <v>Affiliate</v>
      </c>
      <c r="AE4035" s="44" t="str">
        <f>Raw_data[[#This Row],[Locations]]&amp;Raw_data[[#This Row],[Looker2]]</f>
        <v>San AntonioIOP</v>
      </c>
    </row>
    <row r="4036" spans="1:31">
      <c r="A4036" s="15">
        <v>45329</v>
      </c>
      <c r="B4036" s="15">
        <v>45327</v>
      </c>
      <c r="C4036" t="s">
        <v>9</v>
      </c>
      <c r="D4036">
        <v>211425</v>
      </c>
      <c r="E4036" t="s">
        <v>1242</v>
      </c>
      <c r="F4036" t="s">
        <v>257</v>
      </c>
      <c r="G4036" t="s">
        <v>1243</v>
      </c>
      <c r="H4036" t="s">
        <v>160</v>
      </c>
      <c r="I4036" t="s">
        <v>232</v>
      </c>
      <c r="J4036" t="s">
        <v>90</v>
      </c>
      <c r="K4036" t="s">
        <v>18</v>
      </c>
      <c r="L4036" t="s">
        <v>128</v>
      </c>
      <c r="M4036">
        <v>1</v>
      </c>
      <c r="N4036" s="47">
        <v>220</v>
      </c>
      <c r="O4036" s="47">
        <v>0</v>
      </c>
      <c r="P4036" s="47">
        <v>0</v>
      </c>
      <c r="Q4036" s="47">
        <v>0</v>
      </c>
      <c r="R4036" s="47">
        <v>0</v>
      </c>
      <c r="S4036" s="47">
        <v>220</v>
      </c>
      <c r="T4036" s="47">
        <v>198</v>
      </c>
      <c r="U4036" s="47">
        <v>198</v>
      </c>
      <c r="V4036" t="s">
        <v>71</v>
      </c>
      <c r="W4036" t="s">
        <v>72</v>
      </c>
      <c r="X4036"/>
      <c r="Y4036" t="s">
        <v>240</v>
      </c>
      <c r="Z4036" s="43" t="str">
        <f>Raw_data[[#This Row],[Month]]&amp;Raw_data[[#This Row],[Locations]]&amp;Raw_data[[#This Row],[Looker2]]</f>
        <v>45323San AntonioIOP</v>
      </c>
      <c r="AA4036" s="44" t="str">
        <f>IFERROR(VLOOKUP(Raw_data[[#This Row],[Description]],'LU Table'!$A$1:$B$50,2,0),"")</f>
        <v>IOP</v>
      </c>
      <c r="AB4036" s="44" t="str">
        <f>TRIM(MID(Raw_data[[#This Row],[Location]],LEN("Positive Recovery- ")+1,LEN(Raw_data[[#This Row],[Location]])))</f>
        <v>San Antonio</v>
      </c>
      <c r="AC4036" s="45">
        <f t="shared" si="63"/>
        <v>45323</v>
      </c>
      <c r="AD4036" s="44" t="str">
        <f>VLOOKUP(Raw_data[[#This Row],[Locations]]&amp;Raw_data[[#This Row],[Looker2]],Category!A:E,5,0)</f>
        <v>Affiliate</v>
      </c>
      <c r="AE4036" s="44" t="str">
        <f>Raw_data[[#This Row],[Locations]]&amp;Raw_data[[#This Row],[Looker2]]</f>
        <v>San AntonioIOP</v>
      </c>
    </row>
    <row r="4037" spans="1:31">
      <c r="A4037" s="15">
        <v>45329</v>
      </c>
      <c r="B4037" s="15">
        <v>45327</v>
      </c>
      <c r="C4037" t="s">
        <v>9</v>
      </c>
      <c r="D4037">
        <v>211426</v>
      </c>
      <c r="E4037" t="s">
        <v>1173</v>
      </c>
      <c r="F4037" t="s">
        <v>314</v>
      </c>
      <c r="G4037" t="s">
        <v>444</v>
      </c>
      <c r="H4037" t="s">
        <v>158</v>
      </c>
      <c r="I4037" t="s">
        <v>232</v>
      </c>
      <c r="J4037" t="s">
        <v>87</v>
      </c>
      <c r="K4037" t="s">
        <v>18</v>
      </c>
      <c r="L4037" t="s">
        <v>128</v>
      </c>
      <c r="M4037">
        <v>1</v>
      </c>
      <c r="N4037" s="47">
        <v>275</v>
      </c>
      <c r="O4037" s="47">
        <v>0</v>
      </c>
      <c r="P4037" s="47">
        <v>0</v>
      </c>
      <c r="Q4037" s="47">
        <v>0</v>
      </c>
      <c r="R4037" s="47">
        <v>0</v>
      </c>
      <c r="S4037" s="47">
        <v>275</v>
      </c>
      <c r="T4037" s="47">
        <v>247.5</v>
      </c>
      <c r="U4037" s="47">
        <v>247.5</v>
      </c>
      <c r="V4037" t="s">
        <v>71</v>
      </c>
      <c r="W4037" t="s">
        <v>72</v>
      </c>
      <c r="X4037"/>
      <c r="Y4037" t="s">
        <v>240</v>
      </c>
      <c r="Z4037" s="43" t="str">
        <f>Raw_data[[#This Row],[Month]]&amp;Raw_data[[#This Row],[Locations]]&amp;Raw_data[[#This Row],[Looker2]]</f>
        <v>45323San AntonioIOP</v>
      </c>
      <c r="AA4037" s="44" t="str">
        <f>IFERROR(VLOOKUP(Raw_data[[#This Row],[Description]],'LU Table'!$A$1:$B$50,2,0),"")</f>
        <v>IOP</v>
      </c>
      <c r="AB4037" s="44" t="str">
        <f>TRIM(MID(Raw_data[[#This Row],[Location]],LEN("Positive Recovery- ")+1,LEN(Raw_data[[#This Row],[Location]])))</f>
        <v>San Antonio</v>
      </c>
      <c r="AC4037" s="45">
        <f t="shared" si="63"/>
        <v>45323</v>
      </c>
      <c r="AD4037" s="44" t="str">
        <f>VLOOKUP(Raw_data[[#This Row],[Locations]]&amp;Raw_data[[#This Row],[Looker2]],Category!A:E,5,0)</f>
        <v>Affiliate</v>
      </c>
      <c r="AE4037" s="44" t="str">
        <f>Raw_data[[#This Row],[Locations]]&amp;Raw_data[[#This Row],[Looker2]]</f>
        <v>San AntonioIOP</v>
      </c>
    </row>
    <row r="4038" spans="1:31">
      <c r="A4038" s="15">
        <v>45329</v>
      </c>
      <c r="B4038" s="15">
        <v>45328</v>
      </c>
      <c r="C4038" t="s">
        <v>9</v>
      </c>
      <c r="D4038">
        <v>211225</v>
      </c>
      <c r="E4038" t="s">
        <v>1148</v>
      </c>
      <c r="F4038" t="s">
        <v>1149</v>
      </c>
      <c r="G4038" t="s">
        <v>1150</v>
      </c>
      <c r="H4038" t="s">
        <v>171</v>
      </c>
      <c r="I4038" t="s">
        <v>232</v>
      </c>
      <c r="J4038" t="s">
        <v>87</v>
      </c>
      <c r="K4038" t="s">
        <v>16</v>
      </c>
      <c r="L4038" t="s">
        <v>131</v>
      </c>
      <c r="M4038">
        <v>1</v>
      </c>
      <c r="N4038" s="47">
        <v>425</v>
      </c>
      <c r="O4038" s="47">
        <v>0</v>
      </c>
      <c r="P4038" s="47">
        <v>0</v>
      </c>
      <c r="Q4038" s="47">
        <v>0</v>
      </c>
      <c r="R4038" s="47">
        <v>0</v>
      </c>
      <c r="S4038" s="47">
        <v>425</v>
      </c>
      <c r="T4038" s="47">
        <v>382.5</v>
      </c>
      <c r="U4038" s="47">
        <v>382.5</v>
      </c>
      <c r="V4038" t="s">
        <v>71</v>
      </c>
      <c r="W4038" t="s">
        <v>72</v>
      </c>
      <c r="X4038"/>
      <c r="Y4038" t="s">
        <v>240</v>
      </c>
      <c r="Z4038" s="43" t="str">
        <f>Raw_data[[#This Row],[Month]]&amp;Raw_data[[#This Row],[Locations]]&amp;Raw_data[[#This Row],[Looker2]]</f>
        <v>45323Garden OaksRTC</v>
      </c>
      <c r="AA4038" s="44" t="str">
        <f>IFERROR(VLOOKUP(Raw_data[[#This Row],[Description]],'LU Table'!$A$1:$B$50,2,0),"")</f>
        <v>RTC</v>
      </c>
      <c r="AB4038" s="44" t="str">
        <f>TRIM(MID(Raw_data[[#This Row],[Location]],LEN("Positive Recovery- ")+1,LEN(Raw_data[[#This Row],[Location]])))</f>
        <v>Garden Oaks</v>
      </c>
      <c r="AC4038" s="45">
        <f t="shared" si="63"/>
        <v>45323</v>
      </c>
      <c r="AD4038" s="44" t="str">
        <f>VLOOKUP(Raw_data[[#This Row],[Locations]]&amp;Raw_data[[#This Row],[Looker2]],Category!A:E,5,0)</f>
        <v>Company Owned</v>
      </c>
      <c r="AE4038" s="44" t="str">
        <f>Raw_data[[#This Row],[Locations]]&amp;Raw_data[[#This Row],[Looker2]]</f>
        <v>Garden OaksRTC</v>
      </c>
    </row>
    <row r="4039" spans="1:31">
      <c r="A4039" s="15">
        <v>45329</v>
      </c>
      <c r="B4039" s="15">
        <v>45328</v>
      </c>
      <c r="C4039" t="s">
        <v>9</v>
      </c>
      <c r="D4039">
        <v>211226</v>
      </c>
      <c r="E4039" t="s">
        <v>1061</v>
      </c>
      <c r="F4039" t="s">
        <v>278</v>
      </c>
      <c r="G4039" t="s">
        <v>1062</v>
      </c>
      <c r="H4039" t="s">
        <v>173</v>
      </c>
      <c r="I4039" t="s">
        <v>232</v>
      </c>
      <c r="J4039" t="s">
        <v>96</v>
      </c>
      <c r="K4039" t="s">
        <v>57</v>
      </c>
      <c r="L4039" t="s">
        <v>130</v>
      </c>
      <c r="M4039">
        <v>1</v>
      </c>
      <c r="N4039" s="47">
        <v>364</v>
      </c>
      <c r="O4039" s="47">
        <v>0</v>
      </c>
      <c r="P4039" s="47">
        <v>0</v>
      </c>
      <c r="Q4039" s="47">
        <v>0</v>
      </c>
      <c r="R4039" s="47">
        <v>0</v>
      </c>
      <c r="S4039" s="47">
        <v>364</v>
      </c>
      <c r="T4039" s="47">
        <v>327.60000000000002</v>
      </c>
      <c r="U4039" s="47">
        <v>327.60000000000002</v>
      </c>
      <c r="V4039" t="s">
        <v>71</v>
      </c>
      <c r="W4039" t="s">
        <v>72</v>
      </c>
      <c r="X4039"/>
      <c r="Y4039" t="s">
        <v>240</v>
      </c>
      <c r="Z4039" s="43" t="str">
        <f>Raw_data[[#This Row],[Month]]&amp;Raw_data[[#This Row],[Locations]]&amp;Raw_data[[#This Row],[Looker2]]</f>
        <v>45323Hill CountryRTC</v>
      </c>
      <c r="AA4039" s="44" t="str">
        <f>IFERROR(VLOOKUP(Raw_data[[#This Row],[Description]],'LU Table'!$A$1:$B$50,2,0),"")</f>
        <v>RTC</v>
      </c>
      <c r="AB4039" s="44" t="str">
        <f>TRIM(MID(Raw_data[[#This Row],[Location]],LEN("Positive Recovery- ")+1,LEN(Raw_data[[#This Row],[Location]])))</f>
        <v>Hill Country</v>
      </c>
      <c r="AC4039" s="45">
        <f t="shared" si="63"/>
        <v>45323</v>
      </c>
      <c r="AD4039" s="44" t="str">
        <f>VLOOKUP(Raw_data[[#This Row],[Locations]]&amp;Raw_data[[#This Row],[Looker2]],Category!A:E,5,0)</f>
        <v>Company Owned</v>
      </c>
      <c r="AE4039" s="44" t="str">
        <f>Raw_data[[#This Row],[Locations]]&amp;Raw_data[[#This Row],[Looker2]]</f>
        <v>Hill CountryRTC</v>
      </c>
    </row>
    <row r="4040" spans="1:31">
      <c r="A4040" s="15">
        <v>45329</v>
      </c>
      <c r="B4040" s="15">
        <v>45328</v>
      </c>
      <c r="C4040" t="s">
        <v>9</v>
      </c>
      <c r="D4040">
        <v>211227</v>
      </c>
      <c r="E4040" t="s">
        <v>1111</v>
      </c>
      <c r="F4040" t="s">
        <v>1112</v>
      </c>
      <c r="G4040" t="s">
        <v>1113</v>
      </c>
      <c r="H4040" t="s">
        <v>151</v>
      </c>
      <c r="I4040" t="s">
        <v>232</v>
      </c>
      <c r="J4040" t="s">
        <v>17</v>
      </c>
      <c r="K4040" t="s">
        <v>16</v>
      </c>
      <c r="L4040" t="s">
        <v>131</v>
      </c>
      <c r="M4040">
        <v>1</v>
      </c>
      <c r="N4040" s="47">
        <v>400</v>
      </c>
      <c r="O4040" s="47">
        <v>0</v>
      </c>
      <c r="P4040" s="47">
        <v>0</v>
      </c>
      <c r="Q4040" s="47">
        <v>0</v>
      </c>
      <c r="R4040" s="47">
        <v>0</v>
      </c>
      <c r="S4040" s="47">
        <v>400</v>
      </c>
      <c r="T4040" s="47">
        <v>400</v>
      </c>
      <c r="U4040" s="47">
        <v>400</v>
      </c>
      <c r="V4040" t="s">
        <v>71</v>
      </c>
      <c r="W4040" t="s">
        <v>72</v>
      </c>
      <c r="X4040"/>
      <c r="Y4040" t="s">
        <v>240</v>
      </c>
      <c r="Z4040" s="43" t="str">
        <f>Raw_data[[#This Row],[Month]]&amp;Raw_data[[#This Row],[Locations]]&amp;Raw_data[[#This Row],[Looker2]]</f>
        <v>45323Garden OaksRTC</v>
      </c>
      <c r="AA4040" s="44" t="str">
        <f>IFERROR(VLOOKUP(Raw_data[[#This Row],[Description]],'LU Table'!$A$1:$B$50,2,0),"")</f>
        <v>RTC</v>
      </c>
      <c r="AB4040" s="44" t="str">
        <f>TRIM(MID(Raw_data[[#This Row],[Location]],LEN("Positive Recovery- ")+1,LEN(Raw_data[[#This Row],[Location]])))</f>
        <v>Garden Oaks</v>
      </c>
      <c r="AC4040" s="45">
        <f t="shared" si="63"/>
        <v>45323</v>
      </c>
      <c r="AD4040" s="44" t="str">
        <f>VLOOKUP(Raw_data[[#This Row],[Locations]]&amp;Raw_data[[#This Row],[Looker2]],Category!A:E,5,0)</f>
        <v>Company Owned</v>
      </c>
      <c r="AE4040" s="44" t="str">
        <f>Raw_data[[#This Row],[Locations]]&amp;Raw_data[[#This Row],[Looker2]]</f>
        <v>Garden OaksRTC</v>
      </c>
    </row>
    <row r="4041" spans="1:31">
      <c r="A4041" s="15">
        <v>45329</v>
      </c>
      <c r="B4041" s="15">
        <v>45328</v>
      </c>
      <c r="C4041" t="s">
        <v>9</v>
      </c>
      <c r="D4041">
        <v>211228</v>
      </c>
      <c r="E4041" t="s">
        <v>1162</v>
      </c>
      <c r="F4041" t="s">
        <v>307</v>
      </c>
      <c r="G4041" t="s">
        <v>452</v>
      </c>
      <c r="H4041" t="s">
        <v>151</v>
      </c>
      <c r="I4041" t="s">
        <v>232</v>
      </c>
      <c r="J4041" t="s">
        <v>17</v>
      </c>
      <c r="K4041" t="s">
        <v>107</v>
      </c>
      <c r="L4041" t="s">
        <v>130</v>
      </c>
      <c r="M4041">
        <v>1</v>
      </c>
      <c r="N4041" s="47">
        <v>500</v>
      </c>
      <c r="O4041" s="47">
        <v>0</v>
      </c>
      <c r="P4041" s="47">
        <v>0</v>
      </c>
      <c r="Q4041" s="47">
        <v>0</v>
      </c>
      <c r="R4041" s="47">
        <v>0</v>
      </c>
      <c r="S4041" s="47">
        <v>0</v>
      </c>
      <c r="T4041" s="47">
        <v>500</v>
      </c>
      <c r="U4041" s="47">
        <v>0</v>
      </c>
      <c r="V4041" t="s">
        <v>71</v>
      </c>
      <c r="W4041" t="s">
        <v>72</v>
      </c>
      <c r="X4041"/>
      <c r="Y4041" t="s">
        <v>240</v>
      </c>
      <c r="Z4041" s="43" t="str">
        <f>Raw_data[[#This Row],[Month]]&amp;Raw_data[[#This Row],[Locations]]&amp;Raw_data[[#This Row],[Looker2]]</f>
        <v>45323Dallas Ft WorthRTC</v>
      </c>
      <c r="AA4041" s="44" t="str">
        <f>IFERROR(VLOOKUP(Raw_data[[#This Row],[Description]],'LU Table'!$A$1:$B$50,2,0),"")</f>
        <v>RTC</v>
      </c>
      <c r="AB4041" s="44" t="str">
        <f>TRIM(MID(Raw_data[[#This Row],[Location]],LEN("Positive Recovery- ")+1,LEN(Raw_data[[#This Row],[Location]])))</f>
        <v>Dallas Ft Worth</v>
      </c>
      <c r="AC4041" s="45">
        <f t="shared" si="63"/>
        <v>45323</v>
      </c>
      <c r="AD4041" s="44" t="str">
        <f>VLOOKUP(Raw_data[[#This Row],[Locations]]&amp;Raw_data[[#This Row],[Looker2]],Category!A:E,5,0)</f>
        <v>Company Owned</v>
      </c>
      <c r="AE4041" s="44" t="str">
        <f>Raw_data[[#This Row],[Locations]]&amp;Raw_data[[#This Row],[Looker2]]</f>
        <v>Dallas Ft WorthRTC</v>
      </c>
    </row>
    <row r="4042" spans="1:31">
      <c r="A4042" s="15">
        <v>45329</v>
      </c>
      <c r="B4042" s="15">
        <v>45328</v>
      </c>
      <c r="C4042" t="s">
        <v>9</v>
      </c>
      <c r="D4042">
        <v>211229</v>
      </c>
      <c r="E4042" t="s">
        <v>1100</v>
      </c>
      <c r="F4042" t="s">
        <v>608</v>
      </c>
      <c r="G4042" t="s">
        <v>631</v>
      </c>
      <c r="H4042" t="s">
        <v>627</v>
      </c>
      <c r="I4042" t="s">
        <v>232</v>
      </c>
      <c r="J4042" t="s">
        <v>94</v>
      </c>
      <c r="K4042" t="s">
        <v>57</v>
      </c>
      <c r="L4042" t="s">
        <v>130</v>
      </c>
      <c r="M4042">
        <v>1</v>
      </c>
      <c r="N4042" s="47">
        <v>495</v>
      </c>
      <c r="O4042" s="47">
        <v>0</v>
      </c>
      <c r="P4042" s="47">
        <v>0</v>
      </c>
      <c r="Q4042" s="47">
        <v>0</v>
      </c>
      <c r="R4042" s="47">
        <v>0</v>
      </c>
      <c r="S4042" s="47">
        <v>495</v>
      </c>
      <c r="T4042" s="47">
        <v>445.5</v>
      </c>
      <c r="U4042" s="47">
        <v>445.5</v>
      </c>
      <c r="V4042" t="s">
        <v>71</v>
      </c>
      <c r="W4042" t="s">
        <v>72</v>
      </c>
      <c r="X4042"/>
      <c r="Y4042" t="s">
        <v>240</v>
      </c>
      <c r="Z4042" s="43" t="str">
        <f>Raw_data[[#This Row],[Month]]&amp;Raw_data[[#This Row],[Locations]]&amp;Raw_data[[#This Row],[Looker2]]</f>
        <v>45323Hill CountryRTC</v>
      </c>
      <c r="AA4042" s="44" t="str">
        <f>IFERROR(VLOOKUP(Raw_data[[#This Row],[Description]],'LU Table'!$A$1:$B$50,2,0),"")</f>
        <v>RTC</v>
      </c>
      <c r="AB4042" s="44" t="str">
        <f>TRIM(MID(Raw_data[[#This Row],[Location]],LEN("Positive Recovery- ")+1,LEN(Raw_data[[#This Row],[Location]])))</f>
        <v>Hill Country</v>
      </c>
      <c r="AC4042" s="45">
        <f t="shared" si="63"/>
        <v>45323</v>
      </c>
      <c r="AD4042" s="44" t="str">
        <f>VLOOKUP(Raw_data[[#This Row],[Locations]]&amp;Raw_data[[#This Row],[Looker2]],Category!A:E,5,0)</f>
        <v>Company Owned</v>
      </c>
      <c r="AE4042" s="44" t="str">
        <f>Raw_data[[#This Row],[Locations]]&amp;Raw_data[[#This Row],[Looker2]]</f>
        <v>Hill CountryRTC</v>
      </c>
    </row>
    <row r="4043" spans="1:31">
      <c r="A4043" s="15">
        <v>45329</v>
      </c>
      <c r="B4043" s="15">
        <v>45328</v>
      </c>
      <c r="C4043" t="s">
        <v>9</v>
      </c>
      <c r="D4043">
        <v>211230</v>
      </c>
      <c r="E4043" t="s">
        <v>1109</v>
      </c>
      <c r="F4043" t="s">
        <v>311</v>
      </c>
      <c r="G4043" t="s">
        <v>1110</v>
      </c>
      <c r="H4043" t="s">
        <v>151</v>
      </c>
      <c r="I4043" t="s">
        <v>232</v>
      </c>
      <c r="J4043" t="s">
        <v>17</v>
      </c>
      <c r="K4043" t="s">
        <v>57</v>
      </c>
      <c r="L4043" t="s">
        <v>130</v>
      </c>
      <c r="M4043">
        <v>1</v>
      </c>
      <c r="N4043" s="47">
        <v>518.75</v>
      </c>
      <c r="O4043" s="47">
        <v>0</v>
      </c>
      <c r="P4043" s="47">
        <v>0</v>
      </c>
      <c r="Q4043" s="47">
        <v>0</v>
      </c>
      <c r="R4043" s="47">
        <v>0</v>
      </c>
      <c r="S4043" s="47">
        <v>518.75</v>
      </c>
      <c r="T4043" s="47">
        <v>518.75</v>
      </c>
      <c r="U4043" s="47">
        <v>518.75</v>
      </c>
      <c r="V4043" t="s">
        <v>71</v>
      </c>
      <c r="W4043" t="s">
        <v>72</v>
      </c>
      <c r="X4043"/>
      <c r="Y4043" t="s">
        <v>240</v>
      </c>
      <c r="Z4043" s="43" t="str">
        <f>Raw_data[[#This Row],[Month]]&amp;Raw_data[[#This Row],[Locations]]&amp;Raw_data[[#This Row],[Looker2]]</f>
        <v>45323Hill CountryRTC</v>
      </c>
      <c r="AA4043" s="44" t="str">
        <f>IFERROR(VLOOKUP(Raw_data[[#This Row],[Description]],'LU Table'!$A$1:$B$50,2,0),"")</f>
        <v>RTC</v>
      </c>
      <c r="AB4043" s="44" t="str">
        <f>TRIM(MID(Raw_data[[#This Row],[Location]],LEN("Positive Recovery- ")+1,LEN(Raw_data[[#This Row],[Location]])))</f>
        <v>Hill Country</v>
      </c>
      <c r="AC4043" s="45">
        <f t="shared" si="63"/>
        <v>45323</v>
      </c>
      <c r="AD4043" s="44" t="str">
        <f>VLOOKUP(Raw_data[[#This Row],[Locations]]&amp;Raw_data[[#This Row],[Looker2]],Category!A:E,5,0)</f>
        <v>Company Owned</v>
      </c>
      <c r="AE4043" s="44" t="str">
        <f>Raw_data[[#This Row],[Locations]]&amp;Raw_data[[#This Row],[Looker2]]</f>
        <v>Hill CountryRTC</v>
      </c>
    </row>
    <row r="4044" spans="1:31">
      <c r="A4044" s="15">
        <v>45329</v>
      </c>
      <c r="B4044" s="15">
        <v>45328</v>
      </c>
      <c r="C4044" t="s">
        <v>9</v>
      </c>
      <c r="D4044">
        <v>211231</v>
      </c>
      <c r="E4044" t="s">
        <v>1072</v>
      </c>
      <c r="F4044" t="s">
        <v>321</v>
      </c>
      <c r="G4044" t="s">
        <v>1073</v>
      </c>
      <c r="H4044" t="s">
        <v>151</v>
      </c>
      <c r="I4044" t="s">
        <v>232</v>
      </c>
      <c r="J4044" t="s">
        <v>87</v>
      </c>
      <c r="K4044" t="s">
        <v>107</v>
      </c>
      <c r="L4044" t="s">
        <v>131</v>
      </c>
      <c r="M4044">
        <v>1</v>
      </c>
      <c r="N4044" s="47">
        <v>470</v>
      </c>
      <c r="O4044" s="47">
        <v>0</v>
      </c>
      <c r="P4044" s="47">
        <v>0</v>
      </c>
      <c r="Q4044" s="47">
        <v>0</v>
      </c>
      <c r="R4044" s="47">
        <v>0</v>
      </c>
      <c r="S4044" s="47">
        <v>470</v>
      </c>
      <c r="T4044" s="47">
        <v>423</v>
      </c>
      <c r="U4044" s="47">
        <v>423</v>
      </c>
      <c r="V4044" t="s">
        <v>71</v>
      </c>
      <c r="W4044" t="s">
        <v>72</v>
      </c>
      <c r="X4044"/>
      <c r="Y4044" t="s">
        <v>240</v>
      </c>
      <c r="Z4044" s="43" t="str">
        <f>Raw_data[[#This Row],[Month]]&amp;Raw_data[[#This Row],[Locations]]&amp;Raw_data[[#This Row],[Looker2]]</f>
        <v>45323Dallas Ft WorthRTC</v>
      </c>
      <c r="AA4044" s="44" t="str">
        <f>IFERROR(VLOOKUP(Raw_data[[#This Row],[Description]],'LU Table'!$A$1:$B$50,2,0),"")</f>
        <v>RTC</v>
      </c>
      <c r="AB4044" s="44" t="str">
        <f>TRIM(MID(Raw_data[[#This Row],[Location]],LEN("Positive Recovery- ")+1,LEN(Raw_data[[#This Row],[Location]])))</f>
        <v>Dallas Ft Worth</v>
      </c>
      <c r="AC4044" s="45">
        <f t="shared" si="63"/>
        <v>45323</v>
      </c>
      <c r="AD4044" s="44" t="str">
        <f>VLOOKUP(Raw_data[[#This Row],[Locations]]&amp;Raw_data[[#This Row],[Looker2]],Category!A:E,5,0)</f>
        <v>Company Owned</v>
      </c>
      <c r="AE4044" s="44" t="str">
        <f>Raw_data[[#This Row],[Locations]]&amp;Raw_data[[#This Row],[Looker2]]</f>
        <v>Dallas Ft WorthRTC</v>
      </c>
    </row>
    <row r="4045" spans="1:31">
      <c r="A4045" s="15">
        <v>45329</v>
      </c>
      <c r="B4045" s="15">
        <v>45328</v>
      </c>
      <c r="C4045" t="s">
        <v>9</v>
      </c>
      <c r="D4045">
        <v>211232</v>
      </c>
      <c r="E4045" t="s">
        <v>1163</v>
      </c>
      <c r="F4045" t="s">
        <v>1164</v>
      </c>
      <c r="G4045" t="s">
        <v>1165</v>
      </c>
      <c r="H4045" t="s">
        <v>151</v>
      </c>
      <c r="I4045" t="s">
        <v>232</v>
      </c>
      <c r="J4045" t="s">
        <v>89</v>
      </c>
      <c r="K4045" t="s">
        <v>16</v>
      </c>
      <c r="L4045" t="s">
        <v>130</v>
      </c>
      <c r="M4045">
        <v>1</v>
      </c>
      <c r="N4045" s="47">
        <v>425</v>
      </c>
      <c r="O4045" s="47">
        <v>0</v>
      </c>
      <c r="P4045" s="47">
        <v>0</v>
      </c>
      <c r="Q4045" s="47">
        <v>0</v>
      </c>
      <c r="R4045" s="47">
        <v>0</v>
      </c>
      <c r="S4045" s="47">
        <v>425</v>
      </c>
      <c r="T4045" s="47">
        <v>382.5</v>
      </c>
      <c r="U4045" s="47">
        <v>382.5</v>
      </c>
      <c r="V4045" t="s">
        <v>71</v>
      </c>
      <c r="W4045" t="s">
        <v>72</v>
      </c>
      <c r="X4045"/>
      <c r="Y4045" t="s">
        <v>240</v>
      </c>
      <c r="Z4045" s="43" t="str">
        <f>Raw_data[[#This Row],[Month]]&amp;Raw_data[[#This Row],[Locations]]&amp;Raw_data[[#This Row],[Looker2]]</f>
        <v>45323Garden OaksRTC</v>
      </c>
      <c r="AA4045" s="44" t="str">
        <f>IFERROR(VLOOKUP(Raw_data[[#This Row],[Description]],'LU Table'!$A$1:$B$50,2,0),"")</f>
        <v>RTC</v>
      </c>
      <c r="AB4045" s="44" t="str">
        <f>TRIM(MID(Raw_data[[#This Row],[Location]],LEN("Positive Recovery- ")+1,LEN(Raw_data[[#This Row],[Location]])))</f>
        <v>Garden Oaks</v>
      </c>
      <c r="AC4045" s="45">
        <f t="shared" si="63"/>
        <v>45323</v>
      </c>
      <c r="AD4045" s="44" t="str">
        <f>VLOOKUP(Raw_data[[#This Row],[Locations]]&amp;Raw_data[[#This Row],[Looker2]],Category!A:E,5,0)</f>
        <v>Company Owned</v>
      </c>
      <c r="AE4045" s="44" t="str">
        <f>Raw_data[[#This Row],[Locations]]&amp;Raw_data[[#This Row],[Looker2]]</f>
        <v>Garden OaksRTC</v>
      </c>
    </row>
    <row r="4046" spans="1:31">
      <c r="A4046" s="15">
        <v>45329</v>
      </c>
      <c r="B4046" s="15">
        <v>45328</v>
      </c>
      <c r="C4046" t="s">
        <v>9</v>
      </c>
      <c r="D4046">
        <v>211234</v>
      </c>
      <c r="E4046" t="s">
        <v>1263</v>
      </c>
      <c r="F4046" t="s">
        <v>405</v>
      </c>
      <c r="G4046" t="s">
        <v>370</v>
      </c>
      <c r="H4046" t="s">
        <v>155</v>
      </c>
      <c r="I4046" t="s">
        <v>232</v>
      </c>
      <c r="J4046" t="s">
        <v>88</v>
      </c>
      <c r="K4046" t="s">
        <v>16</v>
      </c>
      <c r="L4046" t="s">
        <v>130</v>
      </c>
      <c r="M4046">
        <v>1</v>
      </c>
      <c r="N4046" s="47">
        <v>700</v>
      </c>
      <c r="O4046" s="47">
        <v>0</v>
      </c>
      <c r="P4046" s="47">
        <v>0</v>
      </c>
      <c r="Q4046" s="47">
        <v>0</v>
      </c>
      <c r="R4046" s="47">
        <v>0</v>
      </c>
      <c r="S4046" s="47">
        <v>700</v>
      </c>
      <c r="T4046" s="47">
        <v>630</v>
      </c>
      <c r="U4046" s="47">
        <v>630</v>
      </c>
      <c r="V4046" t="s">
        <v>71</v>
      </c>
      <c r="W4046" t="s">
        <v>72</v>
      </c>
      <c r="X4046"/>
      <c r="Y4046" t="s">
        <v>240</v>
      </c>
      <c r="Z4046" s="43" t="str">
        <f>Raw_data[[#This Row],[Month]]&amp;Raw_data[[#This Row],[Locations]]&amp;Raw_data[[#This Row],[Looker2]]</f>
        <v>45323Garden OaksDetox</v>
      </c>
      <c r="AA4046" s="44" t="str">
        <f>IFERROR(VLOOKUP(Raw_data[[#This Row],[Description]],'LU Table'!$A$1:$B$50,2,0),"")</f>
        <v>Detox</v>
      </c>
      <c r="AB4046" s="44" t="str">
        <f>TRIM(MID(Raw_data[[#This Row],[Location]],LEN("Positive Recovery- ")+1,LEN(Raw_data[[#This Row],[Location]])))</f>
        <v>Garden Oaks</v>
      </c>
      <c r="AC4046" s="45">
        <f t="shared" si="63"/>
        <v>45323</v>
      </c>
      <c r="AD4046" s="44" t="str">
        <f>VLOOKUP(Raw_data[[#This Row],[Locations]]&amp;Raw_data[[#This Row],[Looker2]],Category!A:E,5,0)</f>
        <v>Company Owned</v>
      </c>
      <c r="AE4046" s="44" t="str">
        <f>Raw_data[[#This Row],[Locations]]&amp;Raw_data[[#This Row],[Looker2]]</f>
        <v>Garden OaksDetox</v>
      </c>
    </row>
    <row r="4047" spans="1:31">
      <c r="A4047" s="15">
        <v>45329</v>
      </c>
      <c r="B4047" s="15">
        <v>45328</v>
      </c>
      <c r="C4047" t="s">
        <v>9</v>
      </c>
      <c r="D4047">
        <v>211235</v>
      </c>
      <c r="E4047" t="s">
        <v>1251</v>
      </c>
      <c r="F4047" t="s">
        <v>1252</v>
      </c>
      <c r="G4047" t="s">
        <v>1253</v>
      </c>
      <c r="H4047" t="s">
        <v>152</v>
      </c>
      <c r="I4047" t="s">
        <v>232</v>
      </c>
      <c r="J4047" t="s">
        <v>90</v>
      </c>
      <c r="K4047" t="s">
        <v>107</v>
      </c>
      <c r="L4047" t="s">
        <v>131</v>
      </c>
      <c r="M4047">
        <v>1</v>
      </c>
      <c r="N4047" s="47">
        <v>535</v>
      </c>
      <c r="O4047" s="47">
        <v>0</v>
      </c>
      <c r="P4047" s="47">
        <v>0</v>
      </c>
      <c r="Q4047" s="47">
        <v>0</v>
      </c>
      <c r="R4047" s="47">
        <v>0</v>
      </c>
      <c r="S4047" s="47">
        <v>535</v>
      </c>
      <c r="T4047" s="47">
        <v>481.5</v>
      </c>
      <c r="U4047" s="47">
        <v>481.5</v>
      </c>
      <c r="V4047" t="s">
        <v>71</v>
      </c>
      <c r="W4047" t="s">
        <v>72</v>
      </c>
      <c r="X4047"/>
      <c r="Y4047" t="s">
        <v>240</v>
      </c>
      <c r="Z4047" s="43" t="str">
        <f>Raw_data[[#This Row],[Month]]&amp;Raw_data[[#This Row],[Locations]]&amp;Raw_data[[#This Row],[Looker2]]</f>
        <v>45323Dallas Ft WorthRTC</v>
      </c>
      <c r="AA4047" s="44" t="str">
        <f>IFERROR(VLOOKUP(Raw_data[[#This Row],[Description]],'LU Table'!$A$1:$B$50,2,0),"")</f>
        <v>RTC</v>
      </c>
      <c r="AB4047" s="44" t="str">
        <f>TRIM(MID(Raw_data[[#This Row],[Location]],LEN("Positive Recovery- ")+1,LEN(Raw_data[[#This Row],[Location]])))</f>
        <v>Dallas Ft Worth</v>
      </c>
      <c r="AC4047" s="45">
        <f t="shared" si="63"/>
        <v>45323</v>
      </c>
      <c r="AD4047" s="44" t="str">
        <f>VLOOKUP(Raw_data[[#This Row],[Locations]]&amp;Raw_data[[#This Row],[Looker2]],Category!A:E,5,0)</f>
        <v>Company Owned</v>
      </c>
      <c r="AE4047" s="44" t="str">
        <f>Raw_data[[#This Row],[Locations]]&amp;Raw_data[[#This Row],[Looker2]]</f>
        <v>Dallas Ft WorthRTC</v>
      </c>
    </row>
    <row r="4048" spans="1:31">
      <c r="A4048" s="15">
        <v>45329</v>
      </c>
      <c r="B4048" s="15">
        <v>45328</v>
      </c>
      <c r="C4048" t="s">
        <v>9</v>
      </c>
      <c r="D4048">
        <v>211236</v>
      </c>
      <c r="E4048" t="s">
        <v>1129</v>
      </c>
      <c r="F4048" t="s">
        <v>284</v>
      </c>
      <c r="G4048" t="s">
        <v>1130</v>
      </c>
      <c r="H4048" t="s">
        <v>151</v>
      </c>
      <c r="I4048" t="s">
        <v>232</v>
      </c>
      <c r="J4048" t="s">
        <v>103</v>
      </c>
      <c r="K4048" t="s">
        <v>57</v>
      </c>
      <c r="L4048" t="s">
        <v>131</v>
      </c>
      <c r="M4048">
        <v>1</v>
      </c>
      <c r="N4048" s="47">
        <v>500</v>
      </c>
      <c r="O4048" s="47">
        <v>0</v>
      </c>
      <c r="P4048" s="47">
        <v>0</v>
      </c>
      <c r="Q4048" s="47">
        <v>0</v>
      </c>
      <c r="R4048" s="47">
        <v>0</v>
      </c>
      <c r="S4048" s="47">
        <v>500</v>
      </c>
      <c r="T4048" s="47">
        <v>450</v>
      </c>
      <c r="U4048" s="47">
        <v>450</v>
      </c>
      <c r="V4048" t="s">
        <v>71</v>
      </c>
      <c r="W4048" t="s">
        <v>72</v>
      </c>
      <c r="X4048"/>
      <c r="Y4048" t="s">
        <v>240</v>
      </c>
      <c r="Z4048" s="43" t="str">
        <f>Raw_data[[#This Row],[Month]]&amp;Raw_data[[#This Row],[Locations]]&amp;Raw_data[[#This Row],[Looker2]]</f>
        <v>45323Hill CountryRTC</v>
      </c>
      <c r="AA4048" s="44" t="str">
        <f>IFERROR(VLOOKUP(Raw_data[[#This Row],[Description]],'LU Table'!$A$1:$B$50,2,0),"")</f>
        <v>RTC</v>
      </c>
      <c r="AB4048" s="44" t="str">
        <f>TRIM(MID(Raw_data[[#This Row],[Location]],LEN("Positive Recovery- ")+1,LEN(Raw_data[[#This Row],[Location]])))</f>
        <v>Hill Country</v>
      </c>
      <c r="AC4048" s="45">
        <f t="shared" si="63"/>
        <v>45323</v>
      </c>
      <c r="AD4048" s="44" t="str">
        <f>VLOOKUP(Raw_data[[#This Row],[Locations]]&amp;Raw_data[[#This Row],[Looker2]],Category!A:E,5,0)</f>
        <v>Company Owned</v>
      </c>
      <c r="AE4048" s="44" t="str">
        <f>Raw_data[[#This Row],[Locations]]&amp;Raw_data[[#This Row],[Looker2]]</f>
        <v>Hill CountryRTC</v>
      </c>
    </row>
    <row r="4049" spans="1:31">
      <c r="A4049" s="15">
        <v>45329</v>
      </c>
      <c r="B4049" s="15">
        <v>45328</v>
      </c>
      <c r="C4049" t="s">
        <v>9</v>
      </c>
      <c r="D4049">
        <v>211237</v>
      </c>
      <c r="E4049" t="s">
        <v>1280</v>
      </c>
      <c r="F4049" t="s">
        <v>307</v>
      </c>
      <c r="G4049" t="s">
        <v>1281</v>
      </c>
      <c r="H4049" t="s">
        <v>151</v>
      </c>
      <c r="I4049" t="s">
        <v>232</v>
      </c>
      <c r="J4049" t="s">
        <v>92</v>
      </c>
      <c r="K4049" t="s">
        <v>57</v>
      </c>
      <c r="L4049" t="s">
        <v>131</v>
      </c>
      <c r="M4049">
        <v>1</v>
      </c>
      <c r="N4049" s="47">
        <v>475</v>
      </c>
      <c r="O4049" s="47">
        <v>0</v>
      </c>
      <c r="P4049" s="47">
        <v>0</v>
      </c>
      <c r="Q4049" s="47">
        <v>0</v>
      </c>
      <c r="R4049" s="47">
        <v>0</v>
      </c>
      <c r="S4049" s="47">
        <v>475</v>
      </c>
      <c r="T4049" s="47">
        <v>427.5</v>
      </c>
      <c r="U4049" s="47">
        <v>427.5</v>
      </c>
      <c r="V4049" t="s">
        <v>71</v>
      </c>
      <c r="W4049" t="s">
        <v>72</v>
      </c>
      <c r="X4049"/>
      <c r="Y4049" t="s">
        <v>240</v>
      </c>
      <c r="Z4049" s="43" t="str">
        <f>Raw_data[[#This Row],[Month]]&amp;Raw_data[[#This Row],[Locations]]&amp;Raw_data[[#This Row],[Looker2]]</f>
        <v>45323Hill CountryRTC</v>
      </c>
      <c r="AA4049" s="44" t="str">
        <f>IFERROR(VLOOKUP(Raw_data[[#This Row],[Description]],'LU Table'!$A$1:$B$50,2,0),"")</f>
        <v>RTC</v>
      </c>
      <c r="AB4049" s="44" t="str">
        <f>TRIM(MID(Raw_data[[#This Row],[Location]],LEN("Positive Recovery- ")+1,LEN(Raw_data[[#This Row],[Location]])))</f>
        <v>Hill Country</v>
      </c>
      <c r="AC4049" s="45">
        <f t="shared" si="63"/>
        <v>45323</v>
      </c>
      <c r="AD4049" s="44" t="str">
        <f>VLOOKUP(Raw_data[[#This Row],[Locations]]&amp;Raw_data[[#This Row],[Looker2]],Category!A:E,5,0)</f>
        <v>Company Owned</v>
      </c>
      <c r="AE4049" s="44" t="str">
        <f>Raw_data[[#This Row],[Locations]]&amp;Raw_data[[#This Row],[Looker2]]</f>
        <v>Hill CountryRTC</v>
      </c>
    </row>
    <row r="4050" spans="1:31">
      <c r="A4050" s="15">
        <v>45329</v>
      </c>
      <c r="B4050" s="15">
        <v>45328</v>
      </c>
      <c r="C4050" t="s">
        <v>9</v>
      </c>
      <c r="D4050">
        <v>211239</v>
      </c>
      <c r="E4050" t="s">
        <v>1260</v>
      </c>
      <c r="F4050" t="s">
        <v>403</v>
      </c>
      <c r="G4050" t="s">
        <v>736</v>
      </c>
      <c r="H4050" t="s">
        <v>155</v>
      </c>
      <c r="I4050" t="s">
        <v>232</v>
      </c>
      <c r="J4050" t="s">
        <v>89</v>
      </c>
      <c r="K4050" t="s">
        <v>16</v>
      </c>
      <c r="L4050" t="s">
        <v>130</v>
      </c>
      <c r="M4050">
        <v>1</v>
      </c>
      <c r="N4050" s="47">
        <v>600</v>
      </c>
      <c r="O4050" s="47">
        <v>0</v>
      </c>
      <c r="P4050" s="47">
        <v>0</v>
      </c>
      <c r="Q4050" s="47">
        <v>0</v>
      </c>
      <c r="R4050" s="47">
        <v>0</v>
      </c>
      <c r="S4050" s="47">
        <v>600</v>
      </c>
      <c r="T4050" s="47">
        <v>540</v>
      </c>
      <c r="U4050" s="47">
        <v>540</v>
      </c>
      <c r="V4050" t="s">
        <v>71</v>
      </c>
      <c r="W4050" t="s">
        <v>72</v>
      </c>
      <c r="X4050"/>
      <c r="Y4050" t="s">
        <v>240</v>
      </c>
      <c r="Z4050" s="43" t="str">
        <f>Raw_data[[#This Row],[Month]]&amp;Raw_data[[#This Row],[Locations]]&amp;Raw_data[[#This Row],[Looker2]]</f>
        <v>45323Garden OaksDetox</v>
      </c>
      <c r="AA4050" s="44" t="str">
        <f>IFERROR(VLOOKUP(Raw_data[[#This Row],[Description]],'LU Table'!$A$1:$B$50,2,0),"")</f>
        <v>Detox</v>
      </c>
      <c r="AB4050" s="44" t="str">
        <f>TRIM(MID(Raw_data[[#This Row],[Location]],LEN("Positive Recovery- ")+1,LEN(Raw_data[[#This Row],[Location]])))</f>
        <v>Garden Oaks</v>
      </c>
      <c r="AC4050" s="45">
        <f t="shared" si="63"/>
        <v>45323</v>
      </c>
      <c r="AD4050" s="44" t="str">
        <f>VLOOKUP(Raw_data[[#This Row],[Locations]]&amp;Raw_data[[#This Row],[Looker2]],Category!A:E,5,0)</f>
        <v>Company Owned</v>
      </c>
      <c r="AE4050" s="44" t="str">
        <f>Raw_data[[#This Row],[Locations]]&amp;Raw_data[[#This Row],[Looker2]]</f>
        <v>Garden OaksDetox</v>
      </c>
    </row>
    <row r="4051" spans="1:31">
      <c r="A4051" s="15">
        <v>45329</v>
      </c>
      <c r="B4051" s="15">
        <v>45328</v>
      </c>
      <c r="C4051" t="s">
        <v>9</v>
      </c>
      <c r="D4051">
        <v>211240</v>
      </c>
      <c r="E4051" t="s">
        <v>1176</v>
      </c>
      <c r="F4051" t="s">
        <v>1177</v>
      </c>
      <c r="G4051" t="s">
        <v>1178</v>
      </c>
      <c r="H4051" t="s">
        <v>171</v>
      </c>
      <c r="I4051" t="s">
        <v>232</v>
      </c>
      <c r="J4051" t="s">
        <v>93</v>
      </c>
      <c r="K4051" t="s">
        <v>107</v>
      </c>
      <c r="L4051" t="s">
        <v>131</v>
      </c>
      <c r="M4051">
        <v>1</v>
      </c>
      <c r="N4051" s="47">
        <v>230</v>
      </c>
      <c r="O4051" s="47">
        <v>0</v>
      </c>
      <c r="P4051" s="47">
        <v>0</v>
      </c>
      <c r="Q4051" s="47">
        <v>0</v>
      </c>
      <c r="R4051" s="47">
        <v>0</v>
      </c>
      <c r="S4051" s="47">
        <v>230</v>
      </c>
      <c r="T4051" s="47">
        <v>207</v>
      </c>
      <c r="U4051" s="47">
        <v>207</v>
      </c>
      <c r="V4051" t="s">
        <v>71</v>
      </c>
      <c r="W4051" t="s">
        <v>72</v>
      </c>
      <c r="X4051"/>
      <c r="Y4051" t="s">
        <v>240</v>
      </c>
      <c r="Z4051" s="43" t="str">
        <f>Raw_data[[#This Row],[Month]]&amp;Raw_data[[#This Row],[Locations]]&amp;Raw_data[[#This Row],[Looker2]]</f>
        <v>45323Dallas Ft WorthRTC</v>
      </c>
      <c r="AA4051" s="44" t="str">
        <f>IFERROR(VLOOKUP(Raw_data[[#This Row],[Description]],'LU Table'!$A$1:$B$50,2,0),"")</f>
        <v>RTC</v>
      </c>
      <c r="AB4051" s="44" t="str">
        <f>TRIM(MID(Raw_data[[#This Row],[Location]],LEN("Positive Recovery- ")+1,LEN(Raw_data[[#This Row],[Location]])))</f>
        <v>Dallas Ft Worth</v>
      </c>
      <c r="AC4051" s="45">
        <f t="shared" si="63"/>
        <v>45323</v>
      </c>
      <c r="AD4051" s="44" t="str">
        <f>VLOOKUP(Raw_data[[#This Row],[Locations]]&amp;Raw_data[[#This Row],[Looker2]],Category!A:E,5,0)</f>
        <v>Company Owned</v>
      </c>
      <c r="AE4051" s="44" t="str">
        <f>Raw_data[[#This Row],[Locations]]&amp;Raw_data[[#This Row],[Looker2]]</f>
        <v>Dallas Ft WorthRTC</v>
      </c>
    </row>
    <row r="4052" spans="1:31">
      <c r="A4052" s="15">
        <v>45329</v>
      </c>
      <c r="B4052" s="15">
        <v>45328</v>
      </c>
      <c r="C4052" t="s">
        <v>9</v>
      </c>
      <c r="D4052">
        <v>211241</v>
      </c>
      <c r="E4052" t="s">
        <v>1270</v>
      </c>
      <c r="F4052" t="s">
        <v>277</v>
      </c>
      <c r="G4052" t="s">
        <v>1271</v>
      </c>
      <c r="H4052" t="s">
        <v>155</v>
      </c>
      <c r="I4052" t="s">
        <v>232</v>
      </c>
      <c r="J4052" t="s">
        <v>87</v>
      </c>
      <c r="K4052" t="s">
        <v>16</v>
      </c>
      <c r="L4052" t="s">
        <v>130</v>
      </c>
      <c r="M4052">
        <v>1</v>
      </c>
      <c r="N4052" s="47">
        <v>775</v>
      </c>
      <c r="O4052" s="47">
        <v>0</v>
      </c>
      <c r="P4052" s="47">
        <v>0</v>
      </c>
      <c r="Q4052" s="47">
        <v>0</v>
      </c>
      <c r="R4052" s="47">
        <v>0</v>
      </c>
      <c r="S4052" s="47">
        <v>775</v>
      </c>
      <c r="T4052" s="47">
        <v>697.5</v>
      </c>
      <c r="U4052" s="47">
        <v>697.5</v>
      </c>
      <c r="V4052" t="s">
        <v>71</v>
      </c>
      <c r="W4052" t="s">
        <v>72</v>
      </c>
      <c r="X4052"/>
      <c r="Y4052" t="s">
        <v>240</v>
      </c>
      <c r="Z4052" s="43" t="str">
        <f>Raw_data[[#This Row],[Month]]&amp;Raw_data[[#This Row],[Locations]]&amp;Raw_data[[#This Row],[Looker2]]</f>
        <v>45323Garden OaksDetox</v>
      </c>
      <c r="AA4052" s="44" t="str">
        <f>IFERROR(VLOOKUP(Raw_data[[#This Row],[Description]],'LU Table'!$A$1:$B$50,2,0),"")</f>
        <v>Detox</v>
      </c>
      <c r="AB4052" s="44" t="str">
        <f>TRIM(MID(Raw_data[[#This Row],[Location]],LEN("Positive Recovery- ")+1,LEN(Raw_data[[#This Row],[Location]])))</f>
        <v>Garden Oaks</v>
      </c>
      <c r="AC4052" s="45">
        <f t="shared" si="63"/>
        <v>45323</v>
      </c>
      <c r="AD4052" s="44" t="str">
        <f>VLOOKUP(Raw_data[[#This Row],[Locations]]&amp;Raw_data[[#This Row],[Looker2]],Category!A:E,5,0)</f>
        <v>Company Owned</v>
      </c>
      <c r="AE4052" s="44" t="str">
        <f>Raw_data[[#This Row],[Locations]]&amp;Raw_data[[#This Row],[Looker2]]</f>
        <v>Garden OaksDetox</v>
      </c>
    </row>
    <row r="4053" spans="1:31">
      <c r="A4053" s="15">
        <v>45329</v>
      </c>
      <c r="B4053" s="15">
        <v>45328</v>
      </c>
      <c r="C4053" t="s">
        <v>9</v>
      </c>
      <c r="D4053">
        <v>211242</v>
      </c>
      <c r="E4053" t="s">
        <v>1264</v>
      </c>
      <c r="F4053" t="s">
        <v>1265</v>
      </c>
      <c r="G4053" t="s">
        <v>1266</v>
      </c>
      <c r="H4053" t="s">
        <v>151</v>
      </c>
      <c r="I4053" t="s">
        <v>232</v>
      </c>
      <c r="J4053" t="s">
        <v>1045</v>
      </c>
      <c r="K4053" t="s">
        <v>107</v>
      </c>
      <c r="L4053" t="s">
        <v>130</v>
      </c>
      <c r="M4053">
        <v>1</v>
      </c>
      <c r="N4053" s="47">
        <v>470</v>
      </c>
      <c r="O4053" s="47">
        <v>0</v>
      </c>
      <c r="P4053" s="47">
        <v>0</v>
      </c>
      <c r="Q4053" s="47">
        <v>0</v>
      </c>
      <c r="R4053" s="47">
        <v>0</v>
      </c>
      <c r="S4053" s="47">
        <v>470</v>
      </c>
      <c r="T4053" s="47">
        <v>423</v>
      </c>
      <c r="U4053" s="47">
        <v>423</v>
      </c>
      <c r="V4053" t="s">
        <v>71</v>
      </c>
      <c r="W4053" t="s">
        <v>72</v>
      </c>
      <c r="X4053"/>
      <c r="Y4053" t="s">
        <v>240</v>
      </c>
      <c r="Z4053" s="43" t="str">
        <f>Raw_data[[#This Row],[Month]]&amp;Raw_data[[#This Row],[Locations]]&amp;Raw_data[[#This Row],[Looker2]]</f>
        <v>45323Dallas Ft WorthRTC</v>
      </c>
      <c r="AA4053" s="44" t="str">
        <f>IFERROR(VLOOKUP(Raw_data[[#This Row],[Description]],'LU Table'!$A$1:$B$50,2,0),"")</f>
        <v>RTC</v>
      </c>
      <c r="AB4053" s="44" t="str">
        <f>TRIM(MID(Raw_data[[#This Row],[Location]],LEN("Positive Recovery- ")+1,LEN(Raw_data[[#This Row],[Location]])))</f>
        <v>Dallas Ft Worth</v>
      </c>
      <c r="AC4053" s="45">
        <f t="shared" si="63"/>
        <v>45323</v>
      </c>
      <c r="AD4053" s="44" t="str">
        <f>VLOOKUP(Raw_data[[#This Row],[Locations]]&amp;Raw_data[[#This Row],[Looker2]],Category!A:E,5,0)</f>
        <v>Company Owned</v>
      </c>
      <c r="AE4053" s="44" t="str">
        <f>Raw_data[[#This Row],[Locations]]&amp;Raw_data[[#This Row],[Looker2]]</f>
        <v>Dallas Ft WorthRTC</v>
      </c>
    </row>
    <row r="4054" spans="1:31">
      <c r="A4054" s="15">
        <v>45329</v>
      </c>
      <c r="B4054" s="15">
        <v>45328</v>
      </c>
      <c r="C4054" t="s">
        <v>9</v>
      </c>
      <c r="D4054">
        <v>211243</v>
      </c>
      <c r="E4054" t="s">
        <v>598</v>
      </c>
      <c r="F4054" t="s">
        <v>363</v>
      </c>
      <c r="G4054" t="s">
        <v>599</v>
      </c>
      <c r="H4054" t="s">
        <v>171</v>
      </c>
      <c r="I4054" t="s">
        <v>232</v>
      </c>
      <c r="J4054" t="s">
        <v>93</v>
      </c>
      <c r="K4054" t="s">
        <v>107</v>
      </c>
      <c r="L4054" t="s">
        <v>131</v>
      </c>
      <c r="M4054">
        <v>1</v>
      </c>
      <c r="N4054" s="47">
        <v>230</v>
      </c>
      <c r="O4054" s="47">
        <v>0</v>
      </c>
      <c r="P4054" s="47">
        <v>0</v>
      </c>
      <c r="Q4054" s="47">
        <v>0</v>
      </c>
      <c r="R4054" s="47">
        <v>0</v>
      </c>
      <c r="S4054" s="47">
        <v>230</v>
      </c>
      <c r="T4054" s="47">
        <v>207</v>
      </c>
      <c r="U4054" s="47">
        <v>207</v>
      </c>
      <c r="V4054" t="s">
        <v>71</v>
      </c>
      <c r="W4054" t="s">
        <v>72</v>
      </c>
      <c r="X4054"/>
      <c r="Y4054" t="s">
        <v>240</v>
      </c>
      <c r="Z4054" s="43" t="str">
        <f>Raw_data[[#This Row],[Month]]&amp;Raw_data[[#This Row],[Locations]]&amp;Raw_data[[#This Row],[Looker2]]</f>
        <v>45323Dallas Ft WorthRTC</v>
      </c>
      <c r="AA4054" s="44" t="str">
        <f>IFERROR(VLOOKUP(Raw_data[[#This Row],[Description]],'LU Table'!$A$1:$B$50,2,0),"")</f>
        <v>RTC</v>
      </c>
      <c r="AB4054" s="44" t="str">
        <f>TRIM(MID(Raw_data[[#This Row],[Location]],LEN("Positive Recovery- ")+1,LEN(Raw_data[[#This Row],[Location]])))</f>
        <v>Dallas Ft Worth</v>
      </c>
      <c r="AC4054" s="45">
        <f t="shared" si="63"/>
        <v>45323</v>
      </c>
      <c r="AD4054" s="44" t="str">
        <f>VLOOKUP(Raw_data[[#This Row],[Locations]]&amp;Raw_data[[#This Row],[Looker2]],Category!A:E,5,0)</f>
        <v>Company Owned</v>
      </c>
      <c r="AE4054" s="44" t="str">
        <f>Raw_data[[#This Row],[Locations]]&amp;Raw_data[[#This Row],[Looker2]]</f>
        <v>Dallas Ft WorthRTC</v>
      </c>
    </row>
    <row r="4055" spans="1:31">
      <c r="A4055" s="15">
        <v>45329</v>
      </c>
      <c r="B4055" s="15">
        <v>45328</v>
      </c>
      <c r="C4055" t="s">
        <v>9</v>
      </c>
      <c r="D4055">
        <v>211244</v>
      </c>
      <c r="E4055" t="s">
        <v>1058</v>
      </c>
      <c r="F4055" t="s">
        <v>1059</v>
      </c>
      <c r="G4055" t="s">
        <v>1060</v>
      </c>
      <c r="H4055" t="s">
        <v>151</v>
      </c>
      <c r="I4055" t="s">
        <v>232</v>
      </c>
      <c r="J4055" t="s">
        <v>89</v>
      </c>
      <c r="K4055" t="s">
        <v>16</v>
      </c>
      <c r="L4055" t="s">
        <v>131</v>
      </c>
      <c r="M4055">
        <v>1</v>
      </c>
      <c r="N4055" s="47">
        <v>425</v>
      </c>
      <c r="O4055" s="47">
        <v>0</v>
      </c>
      <c r="P4055" s="47">
        <v>0</v>
      </c>
      <c r="Q4055" s="47">
        <v>0</v>
      </c>
      <c r="R4055" s="47">
        <v>0</v>
      </c>
      <c r="S4055" s="47">
        <v>425</v>
      </c>
      <c r="T4055" s="47">
        <v>382.5</v>
      </c>
      <c r="U4055" s="47">
        <v>382.5</v>
      </c>
      <c r="V4055" t="s">
        <v>71</v>
      </c>
      <c r="W4055" t="s">
        <v>72</v>
      </c>
      <c r="X4055"/>
      <c r="Y4055" t="s">
        <v>240</v>
      </c>
      <c r="Z4055" s="43" t="str">
        <f>Raw_data[[#This Row],[Month]]&amp;Raw_data[[#This Row],[Locations]]&amp;Raw_data[[#This Row],[Looker2]]</f>
        <v>45323Garden OaksRTC</v>
      </c>
      <c r="AA4055" s="44" t="str">
        <f>IFERROR(VLOOKUP(Raw_data[[#This Row],[Description]],'LU Table'!$A$1:$B$50,2,0),"")</f>
        <v>RTC</v>
      </c>
      <c r="AB4055" s="44" t="str">
        <f>TRIM(MID(Raw_data[[#This Row],[Location]],LEN("Positive Recovery- ")+1,LEN(Raw_data[[#This Row],[Location]])))</f>
        <v>Garden Oaks</v>
      </c>
      <c r="AC4055" s="45">
        <f t="shared" si="63"/>
        <v>45323</v>
      </c>
      <c r="AD4055" s="44" t="str">
        <f>VLOOKUP(Raw_data[[#This Row],[Locations]]&amp;Raw_data[[#This Row],[Looker2]],Category!A:E,5,0)</f>
        <v>Company Owned</v>
      </c>
      <c r="AE4055" s="44" t="str">
        <f>Raw_data[[#This Row],[Locations]]&amp;Raw_data[[#This Row],[Looker2]]</f>
        <v>Garden OaksRTC</v>
      </c>
    </row>
    <row r="4056" spans="1:31">
      <c r="A4056" s="15">
        <v>45329</v>
      </c>
      <c r="B4056" s="15">
        <v>45328</v>
      </c>
      <c r="C4056" t="s">
        <v>9</v>
      </c>
      <c r="D4056">
        <v>211245</v>
      </c>
      <c r="E4056" t="s">
        <v>1226</v>
      </c>
      <c r="F4056" t="s">
        <v>306</v>
      </c>
      <c r="G4056" t="s">
        <v>416</v>
      </c>
      <c r="H4056" t="s">
        <v>152</v>
      </c>
      <c r="I4056" t="s">
        <v>232</v>
      </c>
      <c r="J4056" t="s">
        <v>90</v>
      </c>
      <c r="K4056" t="s">
        <v>16</v>
      </c>
      <c r="L4056" t="s">
        <v>130</v>
      </c>
      <c r="M4056">
        <v>1</v>
      </c>
      <c r="N4056" s="47">
        <v>535</v>
      </c>
      <c r="O4056" s="47">
        <v>0</v>
      </c>
      <c r="P4056" s="47">
        <v>0</v>
      </c>
      <c r="Q4056" s="47">
        <v>0</v>
      </c>
      <c r="R4056" s="47">
        <v>0</v>
      </c>
      <c r="S4056" s="47">
        <v>535</v>
      </c>
      <c r="T4056" s="47">
        <v>481.5</v>
      </c>
      <c r="U4056" s="47">
        <v>481.5</v>
      </c>
      <c r="V4056" t="s">
        <v>71</v>
      </c>
      <c r="W4056" t="s">
        <v>72</v>
      </c>
      <c r="X4056"/>
      <c r="Y4056" t="s">
        <v>240</v>
      </c>
      <c r="Z4056" s="43" t="str">
        <f>Raw_data[[#This Row],[Month]]&amp;Raw_data[[#This Row],[Locations]]&amp;Raw_data[[#This Row],[Looker2]]</f>
        <v>45323Garden OaksRTC</v>
      </c>
      <c r="AA4056" s="44" t="str">
        <f>IFERROR(VLOOKUP(Raw_data[[#This Row],[Description]],'LU Table'!$A$1:$B$50,2,0),"")</f>
        <v>RTC</v>
      </c>
      <c r="AB4056" s="44" t="str">
        <f>TRIM(MID(Raw_data[[#This Row],[Location]],LEN("Positive Recovery- ")+1,LEN(Raw_data[[#This Row],[Location]])))</f>
        <v>Garden Oaks</v>
      </c>
      <c r="AC4056" s="45">
        <f t="shared" si="63"/>
        <v>45323</v>
      </c>
      <c r="AD4056" s="44" t="str">
        <f>VLOOKUP(Raw_data[[#This Row],[Locations]]&amp;Raw_data[[#This Row],[Looker2]],Category!A:E,5,0)</f>
        <v>Company Owned</v>
      </c>
      <c r="AE4056" s="44" t="str">
        <f>Raw_data[[#This Row],[Locations]]&amp;Raw_data[[#This Row],[Looker2]]</f>
        <v>Garden OaksRTC</v>
      </c>
    </row>
    <row r="4057" spans="1:31">
      <c r="A4057" s="15">
        <v>45329</v>
      </c>
      <c r="B4057" s="15">
        <v>45328</v>
      </c>
      <c r="C4057" t="s">
        <v>9</v>
      </c>
      <c r="D4057">
        <v>211246</v>
      </c>
      <c r="E4057" t="s">
        <v>1179</v>
      </c>
      <c r="F4057" t="s">
        <v>1180</v>
      </c>
      <c r="G4057" t="s">
        <v>1181</v>
      </c>
      <c r="H4057" t="s">
        <v>151</v>
      </c>
      <c r="I4057" t="s">
        <v>232</v>
      </c>
      <c r="J4057" t="s">
        <v>88</v>
      </c>
      <c r="K4057" t="s">
        <v>16</v>
      </c>
      <c r="L4057" t="s">
        <v>130</v>
      </c>
      <c r="M4057">
        <v>1</v>
      </c>
      <c r="N4057" s="47">
        <v>500</v>
      </c>
      <c r="O4057" s="47">
        <v>0</v>
      </c>
      <c r="P4057" s="47">
        <v>0</v>
      </c>
      <c r="Q4057" s="47">
        <v>0</v>
      </c>
      <c r="R4057" s="47">
        <v>0</v>
      </c>
      <c r="S4057" s="47">
        <v>500</v>
      </c>
      <c r="T4057" s="47">
        <v>450</v>
      </c>
      <c r="U4057" s="47">
        <v>450</v>
      </c>
      <c r="V4057" t="s">
        <v>71</v>
      </c>
      <c r="W4057" t="s">
        <v>72</v>
      </c>
      <c r="X4057"/>
      <c r="Y4057" t="s">
        <v>240</v>
      </c>
      <c r="Z4057" s="43" t="str">
        <f>Raw_data[[#This Row],[Month]]&amp;Raw_data[[#This Row],[Locations]]&amp;Raw_data[[#This Row],[Looker2]]</f>
        <v>45323Garden OaksRTC</v>
      </c>
      <c r="AA4057" s="44" t="str">
        <f>IFERROR(VLOOKUP(Raw_data[[#This Row],[Description]],'LU Table'!$A$1:$B$50,2,0),"")</f>
        <v>RTC</v>
      </c>
      <c r="AB4057" s="44" t="str">
        <f>TRIM(MID(Raw_data[[#This Row],[Location]],LEN("Positive Recovery- ")+1,LEN(Raw_data[[#This Row],[Location]])))</f>
        <v>Garden Oaks</v>
      </c>
      <c r="AC4057" s="45">
        <f t="shared" si="63"/>
        <v>45323</v>
      </c>
      <c r="AD4057" s="44" t="str">
        <f>VLOOKUP(Raw_data[[#This Row],[Locations]]&amp;Raw_data[[#This Row],[Looker2]],Category!A:E,5,0)</f>
        <v>Company Owned</v>
      </c>
      <c r="AE4057" s="44" t="str">
        <f>Raw_data[[#This Row],[Locations]]&amp;Raw_data[[#This Row],[Looker2]]</f>
        <v>Garden OaksRTC</v>
      </c>
    </row>
    <row r="4058" spans="1:31">
      <c r="A4058" s="15">
        <v>45329</v>
      </c>
      <c r="B4058" s="15">
        <v>45328</v>
      </c>
      <c r="C4058" t="s">
        <v>9</v>
      </c>
      <c r="D4058">
        <v>211247</v>
      </c>
      <c r="E4058" t="s">
        <v>1192</v>
      </c>
      <c r="F4058" t="s">
        <v>330</v>
      </c>
      <c r="G4058" t="s">
        <v>488</v>
      </c>
      <c r="H4058" t="s">
        <v>151</v>
      </c>
      <c r="I4058" t="s">
        <v>232</v>
      </c>
      <c r="J4058" t="s">
        <v>17</v>
      </c>
      <c r="K4058" t="s">
        <v>16</v>
      </c>
      <c r="L4058" t="s">
        <v>130</v>
      </c>
      <c r="M4058">
        <v>1</v>
      </c>
      <c r="N4058" s="47">
        <v>400</v>
      </c>
      <c r="O4058" s="47">
        <v>0</v>
      </c>
      <c r="P4058" s="47">
        <v>0</v>
      </c>
      <c r="Q4058" s="47">
        <v>0</v>
      </c>
      <c r="R4058" s="47">
        <v>0</v>
      </c>
      <c r="S4058" s="47">
        <v>0</v>
      </c>
      <c r="T4058" s="47">
        <v>400</v>
      </c>
      <c r="U4058" s="47">
        <v>0</v>
      </c>
      <c r="V4058" t="s">
        <v>71</v>
      </c>
      <c r="W4058" t="s">
        <v>72</v>
      </c>
      <c r="X4058"/>
      <c r="Y4058" t="s">
        <v>240</v>
      </c>
      <c r="Z4058" s="43" t="str">
        <f>Raw_data[[#This Row],[Month]]&amp;Raw_data[[#This Row],[Locations]]&amp;Raw_data[[#This Row],[Looker2]]</f>
        <v>45323Garden OaksRTC</v>
      </c>
      <c r="AA4058" s="44" t="str">
        <f>IFERROR(VLOOKUP(Raw_data[[#This Row],[Description]],'LU Table'!$A$1:$B$50,2,0),"")</f>
        <v>RTC</v>
      </c>
      <c r="AB4058" s="44" t="str">
        <f>TRIM(MID(Raw_data[[#This Row],[Location]],LEN("Positive Recovery- ")+1,LEN(Raw_data[[#This Row],[Location]])))</f>
        <v>Garden Oaks</v>
      </c>
      <c r="AC4058" s="45">
        <f t="shared" si="63"/>
        <v>45323</v>
      </c>
      <c r="AD4058" s="44" t="str">
        <f>VLOOKUP(Raw_data[[#This Row],[Locations]]&amp;Raw_data[[#This Row],[Looker2]],Category!A:E,5,0)</f>
        <v>Company Owned</v>
      </c>
      <c r="AE4058" s="44" t="str">
        <f>Raw_data[[#This Row],[Locations]]&amp;Raw_data[[#This Row],[Looker2]]</f>
        <v>Garden OaksRTC</v>
      </c>
    </row>
    <row r="4059" spans="1:31">
      <c r="A4059" s="15">
        <v>45329</v>
      </c>
      <c r="B4059" s="15">
        <v>45328</v>
      </c>
      <c r="C4059" t="s">
        <v>9</v>
      </c>
      <c r="D4059">
        <v>211248</v>
      </c>
      <c r="E4059" t="s">
        <v>1098</v>
      </c>
      <c r="F4059" t="s">
        <v>464</v>
      </c>
      <c r="G4059" t="s">
        <v>1099</v>
      </c>
      <c r="H4059" t="s">
        <v>151</v>
      </c>
      <c r="I4059" t="s">
        <v>232</v>
      </c>
      <c r="J4059" t="s">
        <v>88</v>
      </c>
      <c r="K4059" t="s">
        <v>107</v>
      </c>
      <c r="L4059" t="s">
        <v>131</v>
      </c>
      <c r="M4059">
        <v>1</v>
      </c>
      <c r="N4059" s="47">
        <v>500</v>
      </c>
      <c r="O4059" s="47">
        <v>0</v>
      </c>
      <c r="P4059" s="47">
        <v>0</v>
      </c>
      <c r="Q4059" s="47">
        <v>0</v>
      </c>
      <c r="R4059" s="47">
        <v>0</v>
      </c>
      <c r="S4059" s="47">
        <v>500</v>
      </c>
      <c r="T4059" s="47">
        <v>450</v>
      </c>
      <c r="U4059" s="47">
        <v>450</v>
      </c>
      <c r="V4059" t="s">
        <v>71</v>
      </c>
      <c r="W4059" t="s">
        <v>72</v>
      </c>
      <c r="X4059"/>
      <c r="Y4059" t="s">
        <v>240</v>
      </c>
      <c r="Z4059" s="43" t="str">
        <f>Raw_data[[#This Row],[Month]]&amp;Raw_data[[#This Row],[Locations]]&amp;Raw_data[[#This Row],[Looker2]]</f>
        <v>45323Dallas Ft WorthRTC</v>
      </c>
      <c r="AA4059" s="44" t="str">
        <f>IFERROR(VLOOKUP(Raw_data[[#This Row],[Description]],'LU Table'!$A$1:$B$50,2,0),"")</f>
        <v>RTC</v>
      </c>
      <c r="AB4059" s="44" t="str">
        <f>TRIM(MID(Raw_data[[#This Row],[Location]],LEN("Positive Recovery- ")+1,LEN(Raw_data[[#This Row],[Location]])))</f>
        <v>Dallas Ft Worth</v>
      </c>
      <c r="AC4059" s="45">
        <f t="shared" si="63"/>
        <v>45323</v>
      </c>
      <c r="AD4059" s="44" t="str">
        <f>VLOOKUP(Raw_data[[#This Row],[Locations]]&amp;Raw_data[[#This Row],[Looker2]],Category!A:E,5,0)</f>
        <v>Company Owned</v>
      </c>
      <c r="AE4059" s="44" t="str">
        <f>Raw_data[[#This Row],[Locations]]&amp;Raw_data[[#This Row],[Looker2]]</f>
        <v>Dallas Ft WorthRTC</v>
      </c>
    </row>
    <row r="4060" spans="1:31">
      <c r="A4060" s="15">
        <v>45329</v>
      </c>
      <c r="B4060" s="15">
        <v>45328</v>
      </c>
      <c r="C4060" t="s">
        <v>9</v>
      </c>
      <c r="D4060">
        <v>211249</v>
      </c>
      <c r="E4060" t="s">
        <v>1282</v>
      </c>
      <c r="F4060" t="s">
        <v>1283</v>
      </c>
      <c r="G4060" t="s">
        <v>1284</v>
      </c>
      <c r="H4060" t="s">
        <v>175</v>
      </c>
      <c r="I4060" t="s">
        <v>232</v>
      </c>
      <c r="J4060" t="s">
        <v>96</v>
      </c>
      <c r="K4060" t="s">
        <v>107</v>
      </c>
      <c r="L4060" t="s">
        <v>130</v>
      </c>
      <c r="M4060">
        <v>1</v>
      </c>
      <c r="N4060" s="47">
        <v>832</v>
      </c>
      <c r="O4060" s="47">
        <v>0</v>
      </c>
      <c r="P4060" s="47">
        <v>0</v>
      </c>
      <c r="Q4060" s="47">
        <v>0</v>
      </c>
      <c r="R4060" s="47">
        <v>0</v>
      </c>
      <c r="S4060" s="47">
        <v>832</v>
      </c>
      <c r="T4060" s="47">
        <v>748.8</v>
      </c>
      <c r="U4060" s="47">
        <v>748.8</v>
      </c>
      <c r="V4060" t="s">
        <v>71</v>
      </c>
      <c r="W4060" t="s">
        <v>72</v>
      </c>
      <c r="X4060"/>
      <c r="Y4060" t="s">
        <v>240</v>
      </c>
      <c r="Z4060" s="43" t="str">
        <f>Raw_data[[#This Row],[Month]]&amp;Raw_data[[#This Row],[Locations]]&amp;Raw_data[[#This Row],[Looker2]]</f>
        <v>45323Dallas Ft WorthDetox</v>
      </c>
      <c r="AA4060" s="44" t="str">
        <f>IFERROR(VLOOKUP(Raw_data[[#This Row],[Description]],'LU Table'!$A$1:$B$50,2,0),"")</f>
        <v>Detox</v>
      </c>
      <c r="AB4060" s="44" t="str">
        <f>TRIM(MID(Raw_data[[#This Row],[Location]],LEN("Positive Recovery- ")+1,LEN(Raw_data[[#This Row],[Location]])))</f>
        <v>Dallas Ft Worth</v>
      </c>
      <c r="AC4060" s="45">
        <f t="shared" si="63"/>
        <v>45323</v>
      </c>
      <c r="AD4060" s="44" t="str">
        <f>VLOOKUP(Raw_data[[#This Row],[Locations]]&amp;Raw_data[[#This Row],[Looker2]],Category!A:E,5,0)</f>
        <v>Company Owned</v>
      </c>
      <c r="AE4060" s="44" t="str">
        <f>Raw_data[[#This Row],[Locations]]&amp;Raw_data[[#This Row],[Looker2]]</f>
        <v>Dallas Ft WorthDetox</v>
      </c>
    </row>
    <row r="4061" spans="1:31">
      <c r="A4061" s="15">
        <v>45329</v>
      </c>
      <c r="B4061" s="15">
        <v>45328</v>
      </c>
      <c r="C4061" t="s">
        <v>9</v>
      </c>
      <c r="D4061">
        <v>211250</v>
      </c>
      <c r="E4061" t="s">
        <v>1155</v>
      </c>
      <c r="F4061" t="s">
        <v>690</v>
      </c>
      <c r="G4061" t="s">
        <v>1156</v>
      </c>
      <c r="H4061" t="s">
        <v>151</v>
      </c>
      <c r="I4061" t="s">
        <v>232</v>
      </c>
      <c r="J4061" t="s">
        <v>932</v>
      </c>
      <c r="K4061" t="s">
        <v>16</v>
      </c>
      <c r="L4061" t="s">
        <v>131</v>
      </c>
      <c r="M4061">
        <v>1</v>
      </c>
      <c r="N4061" s="47">
        <v>550</v>
      </c>
      <c r="O4061" s="47">
        <v>0</v>
      </c>
      <c r="P4061" s="47">
        <v>0</v>
      </c>
      <c r="Q4061" s="47">
        <v>0</v>
      </c>
      <c r="R4061" s="47">
        <v>0</v>
      </c>
      <c r="S4061" s="47">
        <v>550</v>
      </c>
      <c r="T4061" s="47">
        <v>495</v>
      </c>
      <c r="U4061" s="47">
        <v>495</v>
      </c>
      <c r="V4061" t="s">
        <v>71</v>
      </c>
      <c r="W4061" t="s">
        <v>72</v>
      </c>
      <c r="X4061"/>
      <c r="Y4061" t="s">
        <v>240</v>
      </c>
      <c r="Z4061" s="43" t="str">
        <f>Raw_data[[#This Row],[Month]]&amp;Raw_data[[#This Row],[Locations]]&amp;Raw_data[[#This Row],[Looker2]]</f>
        <v>45323Garden OaksRTC</v>
      </c>
      <c r="AA4061" s="44" t="str">
        <f>IFERROR(VLOOKUP(Raw_data[[#This Row],[Description]],'LU Table'!$A$1:$B$50,2,0),"")</f>
        <v>RTC</v>
      </c>
      <c r="AB4061" s="44" t="str">
        <f>TRIM(MID(Raw_data[[#This Row],[Location]],LEN("Positive Recovery- ")+1,LEN(Raw_data[[#This Row],[Location]])))</f>
        <v>Garden Oaks</v>
      </c>
      <c r="AC4061" s="45">
        <f t="shared" si="63"/>
        <v>45323</v>
      </c>
      <c r="AD4061" s="44" t="str">
        <f>VLOOKUP(Raw_data[[#This Row],[Locations]]&amp;Raw_data[[#This Row],[Looker2]],Category!A:E,5,0)</f>
        <v>Company Owned</v>
      </c>
      <c r="AE4061" s="44" t="str">
        <f>Raw_data[[#This Row],[Locations]]&amp;Raw_data[[#This Row],[Looker2]]</f>
        <v>Garden OaksRTC</v>
      </c>
    </row>
    <row r="4062" spans="1:31">
      <c r="A4062" s="15">
        <v>45329</v>
      </c>
      <c r="B4062" s="15">
        <v>45328</v>
      </c>
      <c r="C4062" t="s">
        <v>9</v>
      </c>
      <c r="D4062">
        <v>211251</v>
      </c>
      <c r="E4062" t="s">
        <v>228</v>
      </c>
      <c r="F4062" t="s">
        <v>377</v>
      </c>
      <c r="G4062" t="s">
        <v>542</v>
      </c>
      <c r="H4062" t="s">
        <v>151</v>
      </c>
      <c r="I4062" t="s">
        <v>232</v>
      </c>
      <c r="J4062" t="s">
        <v>17</v>
      </c>
      <c r="K4062" t="s">
        <v>16</v>
      </c>
      <c r="L4062" t="s">
        <v>131</v>
      </c>
      <c r="M4062">
        <v>1</v>
      </c>
      <c r="N4062" s="47">
        <v>400</v>
      </c>
      <c r="O4062" s="47">
        <v>0</v>
      </c>
      <c r="P4062" s="47">
        <v>0</v>
      </c>
      <c r="Q4062" s="47">
        <v>0</v>
      </c>
      <c r="R4062" s="47">
        <v>0</v>
      </c>
      <c r="S4062" s="47">
        <v>0</v>
      </c>
      <c r="T4062" s="47">
        <v>400</v>
      </c>
      <c r="U4062" s="47">
        <v>0</v>
      </c>
      <c r="V4062" t="s">
        <v>71</v>
      </c>
      <c r="W4062" t="s">
        <v>72</v>
      </c>
      <c r="X4062"/>
      <c r="Y4062" t="s">
        <v>240</v>
      </c>
      <c r="Z4062" s="43" t="str">
        <f>Raw_data[[#This Row],[Month]]&amp;Raw_data[[#This Row],[Locations]]&amp;Raw_data[[#This Row],[Looker2]]</f>
        <v>45323Garden OaksRTC</v>
      </c>
      <c r="AA4062" s="44" t="str">
        <f>IFERROR(VLOOKUP(Raw_data[[#This Row],[Description]],'LU Table'!$A$1:$B$50,2,0),"")</f>
        <v>RTC</v>
      </c>
      <c r="AB4062" s="44" t="str">
        <f>TRIM(MID(Raw_data[[#This Row],[Location]],LEN("Positive Recovery- ")+1,LEN(Raw_data[[#This Row],[Location]])))</f>
        <v>Garden Oaks</v>
      </c>
      <c r="AC4062" s="45">
        <f t="shared" si="63"/>
        <v>45323</v>
      </c>
      <c r="AD4062" s="44" t="str">
        <f>VLOOKUP(Raw_data[[#This Row],[Locations]]&amp;Raw_data[[#This Row],[Looker2]],Category!A:E,5,0)</f>
        <v>Company Owned</v>
      </c>
      <c r="AE4062" s="44" t="str">
        <f>Raw_data[[#This Row],[Locations]]&amp;Raw_data[[#This Row],[Looker2]]</f>
        <v>Garden OaksRTC</v>
      </c>
    </row>
    <row r="4063" spans="1:31">
      <c r="A4063" s="15">
        <v>45329</v>
      </c>
      <c r="B4063" s="15">
        <v>45328</v>
      </c>
      <c r="C4063" t="s">
        <v>9</v>
      </c>
      <c r="D4063">
        <v>211252</v>
      </c>
      <c r="E4063" t="s">
        <v>1191</v>
      </c>
      <c r="F4063" t="s">
        <v>403</v>
      </c>
      <c r="G4063" t="s">
        <v>993</v>
      </c>
      <c r="H4063" t="s">
        <v>151</v>
      </c>
      <c r="I4063" t="s">
        <v>232</v>
      </c>
      <c r="J4063" t="s">
        <v>17</v>
      </c>
      <c r="K4063" t="s">
        <v>107</v>
      </c>
      <c r="L4063" t="s">
        <v>130</v>
      </c>
      <c r="M4063">
        <v>1</v>
      </c>
      <c r="N4063" s="47">
        <v>500</v>
      </c>
      <c r="O4063" s="47">
        <v>0</v>
      </c>
      <c r="P4063" s="47">
        <v>0</v>
      </c>
      <c r="Q4063" s="47">
        <v>0</v>
      </c>
      <c r="R4063" s="47">
        <v>0</v>
      </c>
      <c r="S4063" s="47">
        <v>500</v>
      </c>
      <c r="T4063" s="47">
        <v>500</v>
      </c>
      <c r="U4063" s="47">
        <v>500</v>
      </c>
      <c r="V4063" t="s">
        <v>71</v>
      </c>
      <c r="W4063" t="s">
        <v>72</v>
      </c>
      <c r="X4063"/>
      <c r="Y4063" t="s">
        <v>240</v>
      </c>
      <c r="Z4063" s="43" t="str">
        <f>Raw_data[[#This Row],[Month]]&amp;Raw_data[[#This Row],[Locations]]&amp;Raw_data[[#This Row],[Looker2]]</f>
        <v>45323Dallas Ft WorthRTC</v>
      </c>
      <c r="AA4063" s="44" t="str">
        <f>IFERROR(VLOOKUP(Raw_data[[#This Row],[Description]],'LU Table'!$A$1:$B$50,2,0),"")</f>
        <v>RTC</v>
      </c>
      <c r="AB4063" s="44" t="str">
        <f>TRIM(MID(Raw_data[[#This Row],[Location]],LEN("Positive Recovery- ")+1,LEN(Raw_data[[#This Row],[Location]])))</f>
        <v>Dallas Ft Worth</v>
      </c>
      <c r="AC4063" s="45">
        <f t="shared" ref="AC4063:AC4126" si="64">B4063-DAY(B4063)+1</f>
        <v>45323</v>
      </c>
      <c r="AD4063" s="44" t="str">
        <f>VLOOKUP(Raw_data[[#This Row],[Locations]]&amp;Raw_data[[#This Row],[Looker2]],Category!A:E,5,0)</f>
        <v>Company Owned</v>
      </c>
      <c r="AE4063" s="44" t="str">
        <f>Raw_data[[#This Row],[Locations]]&amp;Raw_data[[#This Row],[Looker2]]</f>
        <v>Dallas Ft WorthRTC</v>
      </c>
    </row>
    <row r="4064" spans="1:31">
      <c r="A4064" s="15">
        <v>45329</v>
      </c>
      <c r="B4064" s="15">
        <v>45328</v>
      </c>
      <c r="C4064" t="s">
        <v>9</v>
      </c>
      <c r="D4064">
        <v>211253</v>
      </c>
      <c r="E4064" t="s">
        <v>975</v>
      </c>
      <c r="F4064" t="s">
        <v>255</v>
      </c>
      <c r="G4064" t="s">
        <v>976</v>
      </c>
      <c r="H4064" t="s">
        <v>627</v>
      </c>
      <c r="I4064" t="s">
        <v>232</v>
      </c>
      <c r="J4064" t="s">
        <v>94</v>
      </c>
      <c r="K4064" t="s">
        <v>16</v>
      </c>
      <c r="L4064" t="s">
        <v>130</v>
      </c>
      <c r="M4064">
        <v>1</v>
      </c>
      <c r="N4064" s="47">
        <v>495</v>
      </c>
      <c r="O4064" s="47">
        <v>0</v>
      </c>
      <c r="P4064" s="47">
        <v>0</v>
      </c>
      <c r="Q4064" s="47">
        <v>0</v>
      </c>
      <c r="R4064" s="47">
        <v>0</v>
      </c>
      <c r="S4064" s="47">
        <v>495</v>
      </c>
      <c r="T4064" s="47">
        <v>445.5</v>
      </c>
      <c r="U4064" s="47">
        <v>445.5</v>
      </c>
      <c r="V4064" t="s">
        <v>71</v>
      </c>
      <c r="W4064" t="s">
        <v>72</v>
      </c>
      <c r="X4064"/>
      <c r="Y4064" t="s">
        <v>240</v>
      </c>
      <c r="Z4064" s="43" t="str">
        <f>Raw_data[[#This Row],[Month]]&amp;Raw_data[[#This Row],[Locations]]&amp;Raw_data[[#This Row],[Looker2]]</f>
        <v>45323Garden OaksRTC</v>
      </c>
      <c r="AA4064" s="44" t="str">
        <f>IFERROR(VLOOKUP(Raw_data[[#This Row],[Description]],'LU Table'!$A$1:$B$50,2,0),"")</f>
        <v>RTC</v>
      </c>
      <c r="AB4064" s="44" t="str">
        <f>TRIM(MID(Raw_data[[#This Row],[Location]],LEN("Positive Recovery- ")+1,LEN(Raw_data[[#This Row],[Location]])))</f>
        <v>Garden Oaks</v>
      </c>
      <c r="AC4064" s="45">
        <f t="shared" si="64"/>
        <v>45323</v>
      </c>
      <c r="AD4064" s="44" t="str">
        <f>VLOOKUP(Raw_data[[#This Row],[Locations]]&amp;Raw_data[[#This Row],[Looker2]],Category!A:E,5,0)</f>
        <v>Company Owned</v>
      </c>
      <c r="AE4064" s="44" t="str">
        <f>Raw_data[[#This Row],[Locations]]&amp;Raw_data[[#This Row],[Looker2]]</f>
        <v>Garden OaksRTC</v>
      </c>
    </row>
    <row r="4065" spans="1:31">
      <c r="A4065" s="15">
        <v>45329</v>
      </c>
      <c r="B4065" s="15">
        <v>45328</v>
      </c>
      <c r="C4065" t="s">
        <v>9</v>
      </c>
      <c r="D4065">
        <v>211254</v>
      </c>
      <c r="E4065" t="s">
        <v>1159</v>
      </c>
      <c r="F4065" t="s">
        <v>1160</v>
      </c>
      <c r="G4065" t="s">
        <v>1161</v>
      </c>
      <c r="H4065" t="s">
        <v>151</v>
      </c>
      <c r="I4065" t="s">
        <v>232</v>
      </c>
      <c r="J4065" t="s">
        <v>17</v>
      </c>
      <c r="K4065" t="s">
        <v>16</v>
      </c>
      <c r="L4065" t="s">
        <v>131</v>
      </c>
      <c r="M4065">
        <v>1</v>
      </c>
      <c r="N4065" s="47">
        <v>480</v>
      </c>
      <c r="O4065" s="47">
        <v>0</v>
      </c>
      <c r="P4065" s="47">
        <v>0</v>
      </c>
      <c r="Q4065" s="47">
        <v>0</v>
      </c>
      <c r="R4065" s="47">
        <v>0</v>
      </c>
      <c r="S4065" s="47">
        <v>480</v>
      </c>
      <c r="T4065" s="47">
        <v>480</v>
      </c>
      <c r="U4065" s="47">
        <v>480</v>
      </c>
      <c r="V4065" t="s">
        <v>71</v>
      </c>
      <c r="W4065" t="s">
        <v>72</v>
      </c>
      <c r="X4065"/>
      <c r="Y4065" t="s">
        <v>240</v>
      </c>
      <c r="Z4065" s="43" t="str">
        <f>Raw_data[[#This Row],[Month]]&amp;Raw_data[[#This Row],[Locations]]&amp;Raw_data[[#This Row],[Looker2]]</f>
        <v>45323Garden OaksRTC</v>
      </c>
      <c r="AA4065" s="44" t="str">
        <f>IFERROR(VLOOKUP(Raw_data[[#This Row],[Description]],'LU Table'!$A$1:$B$50,2,0),"")</f>
        <v>RTC</v>
      </c>
      <c r="AB4065" s="44" t="str">
        <f>TRIM(MID(Raw_data[[#This Row],[Location]],LEN("Positive Recovery- ")+1,LEN(Raw_data[[#This Row],[Location]])))</f>
        <v>Garden Oaks</v>
      </c>
      <c r="AC4065" s="45">
        <f t="shared" si="64"/>
        <v>45323</v>
      </c>
      <c r="AD4065" s="44" t="str">
        <f>VLOOKUP(Raw_data[[#This Row],[Locations]]&amp;Raw_data[[#This Row],[Looker2]],Category!A:E,5,0)</f>
        <v>Company Owned</v>
      </c>
      <c r="AE4065" s="44" t="str">
        <f>Raw_data[[#This Row],[Locations]]&amp;Raw_data[[#This Row],[Looker2]]</f>
        <v>Garden OaksRTC</v>
      </c>
    </row>
    <row r="4066" spans="1:31">
      <c r="A4066" s="15">
        <v>45329</v>
      </c>
      <c r="B4066" s="15">
        <v>45328</v>
      </c>
      <c r="C4066" t="s">
        <v>9</v>
      </c>
      <c r="D4066">
        <v>211256</v>
      </c>
      <c r="E4066" t="s">
        <v>193</v>
      </c>
      <c r="F4066" t="s">
        <v>502</v>
      </c>
      <c r="G4066" t="s">
        <v>503</v>
      </c>
      <c r="H4066" t="s">
        <v>151</v>
      </c>
      <c r="I4066" t="s">
        <v>232</v>
      </c>
      <c r="J4066" t="s">
        <v>89</v>
      </c>
      <c r="K4066" t="s">
        <v>16</v>
      </c>
      <c r="L4066" t="s">
        <v>131</v>
      </c>
      <c r="M4066">
        <v>1</v>
      </c>
      <c r="N4066" s="47">
        <v>425</v>
      </c>
      <c r="O4066" s="47">
        <v>0</v>
      </c>
      <c r="P4066" s="47">
        <v>0</v>
      </c>
      <c r="Q4066" s="47">
        <v>0</v>
      </c>
      <c r="R4066" s="47">
        <v>0</v>
      </c>
      <c r="S4066" s="47">
        <v>425</v>
      </c>
      <c r="T4066" s="47">
        <v>382.5</v>
      </c>
      <c r="U4066" s="47">
        <v>382.5</v>
      </c>
      <c r="V4066" t="s">
        <v>71</v>
      </c>
      <c r="W4066" t="s">
        <v>72</v>
      </c>
      <c r="X4066"/>
      <c r="Y4066" t="s">
        <v>240</v>
      </c>
      <c r="Z4066" s="43" t="str">
        <f>Raw_data[[#This Row],[Month]]&amp;Raw_data[[#This Row],[Locations]]&amp;Raw_data[[#This Row],[Looker2]]</f>
        <v>45323Garden OaksRTC</v>
      </c>
      <c r="AA4066" s="44" t="str">
        <f>IFERROR(VLOOKUP(Raw_data[[#This Row],[Description]],'LU Table'!$A$1:$B$50,2,0),"")</f>
        <v>RTC</v>
      </c>
      <c r="AB4066" s="44" t="str">
        <f>TRIM(MID(Raw_data[[#This Row],[Location]],LEN("Positive Recovery- ")+1,LEN(Raw_data[[#This Row],[Location]])))</f>
        <v>Garden Oaks</v>
      </c>
      <c r="AC4066" s="45">
        <f t="shared" si="64"/>
        <v>45323</v>
      </c>
      <c r="AD4066" s="44" t="str">
        <f>VLOOKUP(Raw_data[[#This Row],[Locations]]&amp;Raw_data[[#This Row],[Looker2]],Category!A:E,5,0)</f>
        <v>Company Owned</v>
      </c>
      <c r="AE4066" s="44" t="str">
        <f>Raw_data[[#This Row],[Locations]]&amp;Raw_data[[#This Row],[Looker2]]</f>
        <v>Garden OaksRTC</v>
      </c>
    </row>
    <row r="4067" spans="1:31">
      <c r="A4067" s="15">
        <v>45329</v>
      </c>
      <c r="B4067" s="15">
        <v>45328</v>
      </c>
      <c r="C4067" t="s">
        <v>9</v>
      </c>
      <c r="D4067">
        <v>211257</v>
      </c>
      <c r="E4067" t="s">
        <v>1214</v>
      </c>
      <c r="F4067" t="s">
        <v>1215</v>
      </c>
      <c r="G4067" t="s">
        <v>1216</v>
      </c>
      <c r="H4067" t="s">
        <v>171</v>
      </c>
      <c r="I4067" t="s">
        <v>232</v>
      </c>
      <c r="J4067" t="s">
        <v>87</v>
      </c>
      <c r="K4067" t="s">
        <v>107</v>
      </c>
      <c r="L4067" t="s">
        <v>130</v>
      </c>
      <c r="M4067">
        <v>1</v>
      </c>
      <c r="N4067" s="47">
        <v>425</v>
      </c>
      <c r="O4067" s="47">
        <v>0</v>
      </c>
      <c r="P4067" s="47">
        <v>0</v>
      </c>
      <c r="Q4067" s="47">
        <v>0</v>
      </c>
      <c r="R4067" s="47">
        <v>0</v>
      </c>
      <c r="S4067" s="47">
        <v>425</v>
      </c>
      <c r="T4067" s="47">
        <v>382.5</v>
      </c>
      <c r="U4067" s="47">
        <v>382.5</v>
      </c>
      <c r="V4067" t="s">
        <v>71</v>
      </c>
      <c r="W4067" t="s">
        <v>72</v>
      </c>
      <c r="X4067"/>
      <c r="Y4067" t="s">
        <v>240</v>
      </c>
      <c r="Z4067" s="43" t="str">
        <f>Raw_data[[#This Row],[Month]]&amp;Raw_data[[#This Row],[Locations]]&amp;Raw_data[[#This Row],[Looker2]]</f>
        <v>45323Dallas Ft WorthRTC</v>
      </c>
      <c r="AA4067" s="44" t="str">
        <f>IFERROR(VLOOKUP(Raw_data[[#This Row],[Description]],'LU Table'!$A$1:$B$50,2,0),"")</f>
        <v>RTC</v>
      </c>
      <c r="AB4067" s="44" t="str">
        <f>TRIM(MID(Raw_data[[#This Row],[Location]],LEN("Positive Recovery- ")+1,LEN(Raw_data[[#This Row],[Location]])))</f>
        <v>Dallas Ft Worth</v>
      </c>
      <c r="AC4067" s="45">
        <f t="shared" si="64"/>
        <v>45323</v>
      </c>
      <c r="AD4067" s="44" t="str">
        <f>VLOOKUP(Raw_data[[#This Row],[Locations]]&amp;Raw_data[[#This Row],[Looker2]],Category!A:E,5,0)</f>
        <v>Company Owned</v>
      </c>
      <c r="AE4067" s="44" t="str">
        <f>Raw_data[[#This Row],[Locations]]&amp;Raw_data[[#This Row],[Looker2]]</f>
        <v>Dallas Ft WorthRTC</v>
      </c>
    </row>
    <row r="4068" spans="1:31">
      <c r="A4068" s="15">
        <v>45329</v>
      </c>
      <c r="B4068" s="15">
        <v>45328</v>
      </c>
      <c r="C4068" t="s">
        <v>9</v>
      </c>
      <c r="D4068">
        <v>211258</v>
      </c>
      <c r="E4068" t="s">
        <v>1267</v>
      </c>
      <c r="F4068" t="s">
        <v>1268</v>
      </c>
      <c r="G4068" t="s">
        <v>1269</v>
      </c>
      <c r="H4068" t="s">
        <v>155</v>
      </c>
      <c r="I4068" t="s">
        <v>232</v>
      </c>
      <c r="J4068" t="s">
        <v>87</v>
      </c>
      <c r="K4068" t="s">
        <v>57</v>
      </c>
      <c r="L4068" t="s">
        <v>130</v>
      </c>
      <c r="M4068">
        <v>1</v>
      </c>
      <c r="N4068" s="47">
        <v>775</v>
      </c>
      <c r="O4068" s="47">
        <v>0</v>
      </c>
      <c r="P4068" s="47">
        <v>0</v>
      </c>
      <c r="Q4068" s="47">
        <v>0</v>
      </c>
      <c r="R4068" s="47">
        <v>0</v>
      </c>
      <c r="S4068" s="47">
        <v>775</v>
      </c>
      <c r="T4068" s="47">
        <v>697.5</v>
      </c>
      <c r="U4068" s="47">
        <v>697.5</v>
      </c>
      <c r="V4068" t="s">
        <v>71</v>
      </c>
      <c r="W4068" t="s">
        <v>72</v>
      </c>
      <c r="X4068"/>
      <c r="Y4068" t="s">
        <v>240</v>
      </c>
      <c r="Z4068" s="43" t="str">
        <f>Raw_data[[#This Row],[Month]]&amp;Raw_data[[#This Row],[Locations]]&amp;Raw_data[[#This Row],[Looker2]]</f>
        <v>45323Hill CountryDetox</v>
      </c>
      <c r="AA4068" s="44" t="str">
        <f>IFERROR(VLOOKUP(Raw_data[[#This Row],[Description]],'LU Table'!$A$1:$B$50,2,0),"")</f>
        <v>Detox</v>
      </c>
      <c r="AB4068" s="44" t="str">
        <f>TRIM(MID(Raw_data[[#This Row],[Location]],LEN("Positive Recovery- ")+1,LEN(Raw_data[[#This Row],[Location]])))</f>
        <v>Hill Country</v>
      </c>
      <c r="AC4068" s="45">
        <f t="shared" si="64"/>
        <v>45323</v>
      </c>
      <c r="AD4068" s="44" t="str">
        <f>VLOOKUP(Raw_data[[#This Row],[Locations]]&amp;Raw_data[[#This Row],[Looker2]],Category!A:E,5,0)</f>
        <v>Company Owned</v>
      </c>
      <c r="AE4068" s="44" t="str">
        <f>Raw_data[[#This Row],[Locations]]&amp;Raw_data[[#This Row],[Looker2]]</f>
        <v>Hill CountryDetox</v>
      </c>
    </row>
    <row r="4069" spans="1:31">
      <c r="A4069" s="15">
        <v>45329</v>
      </c>
      <c r="B4069" s="15">
        <v>45328</v>
      </c>
      <c r="C4069" t="s">
        <v>9</v>
      </c>
      <c r="D4069">
        <v>211259</v>
      </c>
      <c r="E4069" t="s">
        <v>1174</v>
      </c>
      <c r="F4069" t="s">
        <v>287</v>
      </c>
      <c r="G4069" t="s">
        <v>1175</v>
      </c>
      <c r="H4069" t="s">
        <v>151</v>
      </c>
      <c r="I4069" t="s">
        <v>232</v>
      </c>
      <c r="J4069" t="s">
        <v>88</v>
      </c>
      <c r="K4069" t="s">
        <v>107</v>
      </c>
      <c r="L4069" t="s">
        <v>130</v>
      </c>
      <c r="M4069">
        <v>1</v>
      </c>
      <c r="N4069" s="47">
        <v>500</v>
      </c>
      <c r="O4069" s="47">
        <v>0</v>
      </c>
      <c r="P4069" s="47">
        <v>0</v>
      </c>
      <c r="Q4069" s="47">
        <v>0</v>
      </c>
      <c r="R4069" s="47">
        <v>0</v>
      </c>
      <c r="S4069" s="47">
        <v>500</v>
      </c>
      <c r="T4069" s="47">
        <v>450</v>
      </c>
      <c r="U4069" s="47">
        <v>450</v>
      </c>
      <c r="V4069" t="s">
        <v>71</v>
      </c>
      <c r="W4069" t="s">
        <v>72</v>
      </c>
      <c r="X4069"/>
      <c r="Y4069" t="s">
        <v>240</v>
      </c>
      <c r="Z4069" s="43" t="str">
        <f>Raw_data[[#This Row],[Month]]&amp;Raw_data[[#This Row],[Locations]]&amp;Raw_data[[#This Row],[Looker2]]</f>
        <v>45323Dallas Ft WorthRTC</v>
      </c>
      <c r="AA4069" s="44" t="str">
        <f>IFERROR(VLOOKUP(Raw_data[[#This Row],[Description]],'LU Table'!$A$1:$B$50,2,0),"")</f>
        <v>RTC</v>
      </c>
      <c r="AB4069" s="44" t="str">
        <f>TRIM(MID(Raw_data[[#This Row],[Location]],LEN("Positive Recovery- ")+1,LEN(Raw_data[[#This Row],[Location]])))</f>
        <v>Dallas Ft Worth</v>
      </c>
      <c r="AC4069" s="45">
        <f t="shared" si="64"/>
        <v>45323</v>
      </c>
      <c r="AD4069" s="44" t="str">
        <f>VLOOKUP(Raw_data[[#This Row],[Locations]]&amp;Raw_data[[#This Row],[Looker2]],Category!A:E,5,0)</f>
        <v>Company Owned</v>
      </c>
      <c r="AE4069" s="44" t="str">
        <f>Raw_data[[#This Row],[Locations]]&amp;Raw_data[[#This Row],[Looker2]]</f>
        <v>Dallas Ft WorthRTC</v>
      </c>
    </row>
    <row r="4070" spans="1:31">
      <c r="A4070" s="15">
        <v>45329</v>
      </c>
      <c r="B4070" s="15">
        <v>45328</v>
      </c>
      <c r="C4070" t="s">
        <v>9</v>
      </c>
      <c r="D4070">
        <v>211260</v>
      </c>
      <c r="E4070" t="s">
        <v>116</v>
      </c>
      <c r="F4070" t="s">
        <v>272</v>
      </c>
      <c r="G4070" t="s">
        <v>273</v>
      </c>
      <c r="H4070" t="s">
        <v>164</v>
      </c>
      <c r="I4070" t="s">
        <v>232</v>
      </c>
      <c r="J4070" t="s">
        <v>89</v>
      </c>
      <c r="K4070" t="s">
        <v>16</v>
      </c>
      <c r="L4070" t="s">
        <v>131</v>
      </c>
      <c r="M4070">
        <v>1</v>
      </c>
      <c r="N4070" s="47">
        <v>365</v>
      </c>
      <c r="O4070" s="47">
        <v>0</v>
      </c>
      <c r="P4070" s="47">
        <v>0</v>
      </c>
      <c r="Q4070" s="47">
        <v>0</v>
      </c>
      <c r="R4070" s="47">
        <v>0</v>
      </c>
      <c r="S4070" s="47">
        <v>365</v>
      </c>
      <c r="T4070" s="47">
        <v>328.5</v>
      </c>
      <c r="U4070" s="47">
        <v>328.5</v>
      </c>
      <c r="V4070" t="s">
        <v>71</v>
      </c>
      <c r="W4070" t="s">
        <v>72</v>
      </c>
      <c r="X4070"/>
      <c r="Y4070" t="s">
        <v>240</v>
      </c>
      <c r="Z4070" s="43" t="str">
        <f>Raw_data[[#This Row],[Month]]&amp;Raw_data[[#This Row],[Locations]]&amp;Raw_data[[#This Row],[Looker2]]</f>
        <v>45323Garden OaksRTC</v>
      </c>
      <c r="AA4070" s="44" t="str">
        <f>IFERROR(VLOOKUP(Raw_data[[#This Row],[Description]],'LU Table'!$A$1:$B$50,2,0),"")</f>
        <v>RTC</v>
      </c>
      <c r="AB4070" s="44" t="str">
        <f>TRIM(MID(Raw_data[[#This Row],[Location]],LEN("Positive Recovery- ")+1,LEN(Raw_data[[#This Row],[Location]])))</f>
        <v>Garden Oaks</v>
      </c>
      <c r="AC4070" s="45">
        <f t="shared" si="64"/>
        <v>45323</v>
      </c>
      <c r="AD4070" s="44" t="str">
        <f>VLOOKUP(Raw_data[[#This Row],[Locations]]&amp;Raw_data[[#This Row],[Looker2]],Category!A:E,5,0)</f>
        <v>Company Owned</v>
      </c>
      <c r="AE4070" s="44" t="str">
        <f>Raw_data[[#This Row],[Locations]]&amp;Raw_data[[#This Row],[Looker2]]</f>
        <v>Garden OaksRTC</v>
      </c>
    </row>
    <row r="4071" spans="1:31">
      <c r="A4071" s="15">
        <v>45329</v>
      </c>
      <c r="B4071" s="15">
        <v>45328</v>
      </c>
      <c r="C4071" t="s">
        <v>9</v>
      </c>
      <c r="D4071">
        <v>211261</v>
      </c>
      <c r="E4071" t="s">
        <v>1096</v>
      </c>
      <c r="F4071" t="s">
        <v>282</v>
      </c>
      <c r="G4071" t="s">
        <v>1097</v>
      </c>
      <c r="H4071" t="s">
        <v>627</v>
      </c>
      <c r="I4071" t="s">
        <v>232</v>
      </c>
      <c r="J4071" t="s">
        <v>94</v>
      </c>
      <c r="K4071" t="s">
        <v>16</v>
      </c>
      <c r="L4071" t="s">
        <v>130</v>
      </c>
      <c r="M4071">
        <v>1</v>
      </c>
      <c r="N4071" s="47">
        <v>495</v>
      </c>
      <c r="O4071" s="47">
        <v>0</v>
      </c>
      <c r="P4071" s="47">
        <v>0</v>
      </c>
      <c r="Q4071" s="47">
        <v>0</v>
      </c>
      <c r="R4071" s="47">
        <v>0</v>
      </c>
      <c r="S4071" s="47">
        <v>495</v>
      </c>
      <c r="T4071" s="47">
        <v>445.5</v>
      </c>
      <c r="U4071" s="47">
        <v>445.5</v>
      </c>
      <c r="V4071" t="s">
        <v>71</v>
      </c>
      <c r="W4071" t="s">
        <v>72</v>
      </c>
      <c r="X4071"/>
      <c r="Y4071" t="s">
        <v>240</v>
      </c>
      <c r="Z4071" s="43" t="str">
        <f>Raw_data[[#This Row],[Month]]&amp;Raw_data[[#This Row],[Locations]]&amp;Raw_data[[#This Row],[Looker2]]</f>
        <v>45323Garden OaksRTC</v>
      </c>
      <c r="AA4071" s="44" t="str">
        <f>IFERROR(VLOOKUP(Raw_data[[#This Row],[Description]],'LU Table'!$A$1:$B$50,2,0),"")</f>
        <v>RTC</v>
      </c>
      <c r="AB4071" s="44" t="str">
        <f>TRIM(MID(Raw_data[[#This Row],[Location]],LEN("Positive Recovery- ")+1,LEN(Raw_data[[#This Row],[Location]])))</f>
        <v>Garden Oaks</v>
      </c>
      <c r="AC4071" s="45">
        <f t="shared" si="64"/>
        <v>45323</v>
      </c>
      <c r="AD4071" s="44" t="str">
        <f>VLOOKUP(Raw_data[[#This Row],[Locations]]&amp;Raw_data[[#This Row],[Looker2]],Category!A:E,5,0)</f>
        <v>Company Owned</v>
      </c>
      <c r="AE4071" s="44" t="str">
        <f>Raw_data[[#This Row],[Locations]]&amp;Raw_data[[#This Row],[Looker2]]</f>
        <v>Garden OaksRTC</v>
      </c>
    </row>
    <row r="4072" spans="1:31">
      <c r="A4072" s="15">
        <v>45329</v>
      </c>
      <c r="B4072" s="15">
        <v>45328</v>
      </c>
      <c r="C4072" t="s">
        <v>9</v>
      </c>
      <c r="D4072">
        <v>211262</v>
      </c>
      <c r="E4072" t="s">
        <v>1076</v>
      </c>
      <c r="F4072" t="s">
        <v>1077</v>
      </c>
      <c r="G4072" t="s">
        <v>1078</v>
      </c>
      <c r="H4072" t="s">
        <v>151</v>
      </c>
      <c r="I4072" t="s">
        <v>232</v>
      </c>
      <c r="J4072" t="s">
        <v>89</v>
      </c>
      <c r="K4072" t="s">
        <v>16</v>
      </c>
      <c r="L4072" t="s">
        <v>131</v>
      </c>
      <c r="M4072">
        <v>1</v>
      </c>
      <c r="N4072" s="47">
        <v>425</v>
      </c>
      <c r="O4072" s="47">
        <v>0</v>
      </c>
      <c r="P4072" s="47">
        <v>0</v>
      </c>
      <c r="Q4072" s="47">
        <v>0</v>
      </c>
      <c r="R4072" s="47">
        <v>0</v>
      </c>
      <c r="S4072" s="47">
        <v>425</v>
      </c>
      <c r="T4072" s="47">
        <v>382.5</v>
      </c>
      <c r="U4072" s="47">
        <v>382.5</v>
      </c>
      <c r="V4072" t="s">
        <v>71</v>
      </c>
      <c r="W4072" t="s">
        <v>72</v>
      </c>
      <c r="X4072"/>
      <c r="Y4072" t="s">
        <v>240</v>
      </c>
      <c r="Z4072" s="43" t="str">
        <f>Raw_data[[#This Row],[Month]]&amp;Raw_data[[#This Row],[Locations]]&amp;Raw_data[[#This Row],[Looker2]]</f>
        <v>45323Garden OaksRTC</v>
      </c>
      <c r="AA4072" s="44" t="str">
        <f>IFERROR(VLOOKUP(Raw_data[[#This Row],[Description]],'LU Table'!$A$1:$B$50,2,0),"")</f>
        <v>RTC</v>
      </c>
      <c r="AB4072" s="44" t="str">
        <f>TRIM(MID(Raw_data[[#This Row],[Location]],LEN("Positive Recovery- ")+1,LEN(Raw_data[[#This Row],[Location]])))</f>
        <v>Garden Oaks</v>
      </c>
      <c r="AC4072" s="45">
        <f t="shared" si="64"/>
        <v>45323</v>
      </c>
      <c r="AD4072" s="44" t="str">
        <f>VLOOKUP(Raw_data[[#This Row],[Locations]]&amp;Raw_data[[#This Row],[Looker2]],Category!A:E,5,0)</f>
        <v>Company Owned</v>
      </c>
      <c r="AE4072" s="44" t="str">
        <f>Raw_data[[#This Row],[Locations]]&amp;Raw_data[[#This Row],[Looker2]]</f>
        <v>Garden OaksRTC</v>
      </c>
    </row>
    <row r="4073" spans="1:31">
      <c r="A4073" s="15">
        <v>45329</v>
      </c>
      <c r="B4073" s="15">
        <v>45328</v>
      </c>
      <c r="C4073" t="s">
        <v>9</v>
      </c>
      <c r="D4073">
        <v>211263</v>
      </c>
      <c r="E4073" t="s">
        <v>1079</v>
      </c>
      <c r="F4073" t="s">
        <v>1080</v>
      </c>
      <c r="G4073" t="s">
        <v>1081</v>
      </c>
      <c r="H4073" t="s">
        <v>154</v>
      </c>
      <c r="I4073" t="s">
        <v>232</v>
      </c>
      <c r="J4073" t="s">
        <v>93</v>
      </c>
      <c r="K4073" t="s">
        <v>107</v>
      </c>
      <c r="L4073" t="s">
        <v>131</v>
      </c>
      <c r="M4073">
        <v>1</v>
      </c>
      <c r="N4073" s="47">
        <v>530</v>
      </c>
      <c r="O4073" s="47">
        <v>0</v>
      </c>
      <c r="P4073" s="47">
        <v>0</v>
      </c>
      <c r="Q4073" s="47">
        <v>0</v>
      </c>
      <c r="R4073" s="47">
        <v>0</v>
      </c>
      <c r="S4073" s="47">
        <v>530</v>
      </c>
      <c r="T4073" s="47">
        <v>477</v>
      </c>
      <c r="U4073" s="47">
        <v>477</v>
      </c>
      <c r="V4073" t="s">
        <v>71</v>
      </c>
      <c r="W4073" t="s">
        <v>72</v>
      </c>
      <c r="X4073"/>
      <c r="Y4073" t="s">
        <v>240</v>
      </c>
      <c r="Z4073" s="43" t="str">
        <f>Raw_data[[#This Row],[Month]]&amp;Raw_data[[#This Row],[Locations]]&amp;Raw_data[[#This Row],[Looker2]]</f>
        <v>45323Dallas Ft WorthRTC</v>
      </c>
      <c r="AA4073" s="44" t="str">
        <f>IFERROR(VLOOKUP(Raw_data[[#This Row],[Description]],'LU Table'!$A$1:$B$50,2,0),"")</f>
        <v>RTC</v>
      </c>
      <c r="AB4073" s="44" t="str">
        <f>TRIM(MID(Raw_data[[#This Row],[Location]],LEN("Positive Recovery- ")+1,LEN(Raw_data[[#This Row],[Location]])))</f>
        <v>Dallas Ft Worth</v>
      </c>
      <c r="AC4073" s="45">
        <f t="shared" si="64"/>
        <v>45323</v>
      </c>
      <c r="AD4073" s="44" t="str">
        <f>VLOOKUP(Raw_data[[#This Row],[Locations]]&amp;Raw_data[[#This Row],[Looker2]],Category!A:E,5,0)</f>
        <v>Company Owned</v>
      </c>
      <c r="AE4073" s="44" t="str">
        <f>Raw_data[[#This Row],[Locations]]&amp;Raw_data[[#This Row],[Looker2]]</f>
        <v>Dallas Ft WorthRTC</v>
      </c>
    </row>
    <row r="4074" spans="1:31">
      <c r="A4074" s="15">
        <v>45329</v>
      </c>
      <c r="B4074" s="15">
        <v>45328</v>
      </c>
      <c r="C4074" t="s">
        <v>9</v>
      </c>
      <c r="D4074">
        <v>211264</v>
      </c>
      <c r="E4074" t="s">
        <v>695</v>
      </c>
      <c r="F4074" t="s">
        <v>1120</v>
      </c>
      <c r="G4074" t="s">
        <v>696</v>
      </c>
      <c r="H4074" t="s">
        <v>151</v>
      </c>
      <c r="I4074" t="s">
        <v>232</v>
      </c>
      <c r="J4074" t="s">
        <v>87</v>
      </c>
      <c r="K4074" t="s">
        <v>57</v>
      </c>
      <c r="L4074" t="s">
        <v>130</v>
      </c>
      <c r="M4074">
        <v>1</v>
      </c>
      <c r="N4074" s="47">
        <v>470</v>
      </c>
      <c r="O4074" s="47">
        <v>0</v>
      </c>
      <c r="P4074" s="47">
        <v>0</v>
      </c>
      <c r="Q4074" s="47">
        <v>0</v>
      </c>
      <c r="R4074" s="47">
        <v>0</v>
      </c>
      <c r="S4074" s="47">
        <v>470</v>
      </c>
      <c r="T4074" s="47">
        <v>423</v>
      </c>
      <c r="U4074" s="47">
        <v>423</v>
      </c>
      <c r="V4074" t="s">
        <v>71</v>
      </c>
      <c r="W4074" t="s">
        <v>72</v>
      </c>
      <c r="X4074"/>
      <c r="Y4074" t="s">
        <v>240</v>
      </c>
      <c r="Z4074" s="43" t="str">
        <f>Raw_data[[#This Row],[Month]]&amp;Raw_data[[#This Row],[Locations]]&amp;Raw_data[[#This Row],[Looker2]]</f>
        <v>45323Hill CountryRTC</v>
      </c>
      <c r="AA4074" s="44" t="str">
        <f>IFERROR(VLOOKUP(Raw_data[[#This Row],[Description]],'LU Table'!$A$1:$B$50,2,0),"")</f>
        <v>RTC</v>
      </c>
      <c r="AB4074" s="44" t="str">
        <f>TRIM(MID(Raw_data[[#This Row],[Location]],LEN("Positive Recovery- ")+1,LEN(Raw_data[[#This Row],[Location]])))</f>
        <v>Hill Country</v>
      </c>
      <c r="AC4074" s="45">
        <f t="shared" si="64"/>
        <v>45323</v>
      </c>
      <c r="AD4074" s="44" t="str">
        <f>VLOOKUP(Raw_data[[#This Row],[Locations]]&amp;Raw_data[[#This Row],[Looker2]],Category!A:E,5,0)</f>
        <v>Company Owned</v>
      </c>
      <c r="AE4074" s="44" t="str">
        <f>Raw_data[[#This Row],[Locations]]&amp;Raw_data[[#This Row],[Looker2]]</f>
        <v>Hill CountryRTC</v>
      </c>
    </row>
    <row r="4075" spans="1:31">
      <c r="A4075" s="15">
        <v>45329</v>
      </c>
      <c r="B4075" s="15">
        <v>45328</v>
      </c>
      <c r="C4075" t="s">
        <v>9</v>
      </c>
      <c r="D4075">
        <v>211265</v>
      </c>
      <c r="E4075" t="s">
        <v>1123</v>
      </c>
      <c r="F4075" t="s">
        <v>1124</v>
      </c>
      <c r="G4075" t="s">
        <v>632</v>
      </c>
      <c r="H4075" t="s">
        <v>151</v>
      </c>
      <c r="I4075" t="s">
        <v>232</v>
      </c>
      <c r="J4075" t="s">
        <v>17</v>
      </c>
      <c r="K4075" t="s">
        <v>16</v>
      </c>
      <c r="L4075" t="s">
        <v>131</v>
      </c>
      <c r="M4075">
        <v>1</v>
      </c>
      <c r="N4075" s="47">
        <v>400</v>
      </c>
      <c r="O4075" s="47">
        <v>0</v>
      </c>
      <c r="P4075" s="47">
        <v>0</v>
      </c>
      <c r="Q4075" s="47">
        <v>0</v>
      </c>
      <c r="R4075" s="47">
        <v>0</v>
      </c>
      <c r="S4075" s="47">
        <v>400</v>
      </c>
      <c r="T4075" s="47">
        <v>400</v>
      </c>
      <c r="U4075" s="47">
        <v>400</v>
      </c>
      <c r="V4075" t="s">
        <v>71</v>
      </c>
      <c r="W4075" t="s">
        <v>72</v>
      </c>
      <c r="X4075"/>
      <c r="Y4075" t="s">
        <v>240</v>
      </c>
      <c r="Z4075" s="43" t="str">
        <f>Raw_data[[#This Row],[Month]]&amp;Raw_data[[#This Row],[Locations]]&amp;Raw_data[[#This Row],[Looker2]]</f>
        <v>45323Garden OaksRTC</v>
      </c>
      <c r="AA4075" s="44" t="str">
        <f>IFERROR(VLOOKUP(Raw_data[[#This Row],[Description]],'LU Table'!$A$1:$B$50,2,0),"")</f>
        <v>RTC</v>
      </c>
      <c r="AB4075" s="44" t="str">
        <f>TRIM(MID(Raw_data[[#This Row],[Location]],LEN("Positive Recovery- ")+1,LEN(Raw_data[[#This Row],[Location]])))</f>
        <v>Garden Oaks</v>
      </c>
      <c r="AC4075" s="45">
        <f t="shared" si="64"/>
        <v>45323</v>
      </c>
      <c r="AD4075" s="44" t="str">
        <f>VLOOKUP(Raw_data[[#This Row],[Locations]]&amp;Raw_data[[#This Row],[Looker2]],Category!A:E,5,0)</f>
        <v>Company Owned</v>
      </c>
      <c r="AE4075" s="44" t="str">
        <f>Raw_data[[#This Row],[Locations]]&amp;Raw_data[[#This Row],[Looker2]]</f>
        <v>Garden OaksRTC</v>
      </c>
    </row>
    <row r="4076" spans="1:31">
      <c r="A4076" s="15">
        <v>45329</v>
      </c>
      <c r="B4076" s="15">
        <v>45328</v>
      </c>
      <c r="C4076" t="s">
        <v>9</v>
      </c>
      <c r="D4076">
        <v>211267</v>
      </c>
      <c r="E4076" t="s">
        <v>1194</v>
      </c>
      <c r="F4076" t="s">
        <v>332</v>
      </c>
      <c r="G4076" t="s">
        <v>1195</v>
      </c>
      <c r="H4076" t="s">
        <v>627</v>
      </c>
      <c r="I4076" t="s">
        <v>232</v>
      </c>
      <c r="J4076" t="s">
        <v>94</v>
      </c>
      <c r="K4076" t="s">
        <v>16</v>
      </c>
      <c r="L4076" t="s">
        <v>130</v>
      </c>
      <c r="M4076">
        <v>1</v>
      </c>
      <c r="N4076" s="47">
        <v>495</v>
      </c>
      <c r="O4076" s="47">
        <v>0</v>
      </c>
      <c r="P4076" s="47">
        <v>0</v>
      </c>
      <c r="Q4076" s="47">
        <v>0</v>
      </c>
      <c r="R4076" s="47">
        <v>0</v>
      </c>
      <c r="S4076" s="47">
        <v>495</v>
      </c>
      <c r="T4076" s="47">
        <v>445.5</v>
      </c>
      <c r="U4076" s="47">
        <v>445.5</v>
      </c>
      <c r="V4076" t="s">
        <v>71</v>
      </c>
      <c r="W4076" t="s">
        <v>72</v>
      </c>
      <c r="X4076"/>
      <c r="Y4076" t="s">
        <v>240</v>
      </c>
      <c r="Z4076" s="43" t="str">
        <f>Raw_data[[#This Row],[Month]]&amp;Raw_data[[#This Row],[Locations]]&amp;Raw_data[[#This Row],[Looker2]]</f>
        <v>45323Garden OaksRTC</v>
      </c>
      <c r="AA4076" s="44" t="str">
        <f>IFERROR(VLOOKUP(Raw_data[[#This Row],[Description]],'LU Table'!$A$1:$B$50,2,0),"")</f>
        <v>RTC</v>
      </c>
      <c r="AB4076" s="44" t="str">
        <f>TRIM(MID(Raw_data[[#This Row],[Location]],LEN("Positive Recovery- ")+1,LEN(Raw_data[[#This Row],[Location]])))</f>
        <v>Garden Oaks</v>
      </c>
      <c r="AC4076" s="45">
        <f t="shared" si="64"/>
        <v>45323</v>
      </c>
      <c r="AD4076" s="44" t="str">
        <f>VLOOKUP(Raw_data[[#This Row],[Locations]]&amp;Raw_data[[#This Row],[Looker2]],Category!A:E,5,0)</f>
        <v>Company Owned</v>
      </c>
      <c r="AE4076" s="44" t="str">
        <f>Raw_data[[#This Row],[Locations]]&amp;Raw_data[[#This Row],[Looker2]]</f>
        <v>Garden OaksRTC</v>
      </c>
    </row>
    <row r="4077" spans="1:31">
      <c r="A4077" s="15">
        <v>45329</v>
      </c>
      <c r="B4077" s="15">
        <v>45328</v>
      </c>
      <c r="C4077" t="s">
        <v>9</v>
      </c>
      <c r="D4077">
        <v>211268</v>
      </c>
      <c r="E4077" t="s">
        <v>1302</v>
      </c>
      <c r="F4077" t="s">
        <v>307</v>
      </c>
      <c r="G4077" t="s">
        <v>288</v>
      </c>
      <c r="H4077" t="s">
        <v>151</v>
      </c>
      <c r="I4077" t="s">
        <v>232</v>
      </c>
      <c r="J4077" t="s">
        <v>88</v>
      </c>
      <c r="K4077" t="s">
        <v>107</v>
      </c>
      <c r="L4077" t="s">
        <v>131</v>
      </c>
      <c r="M4077">
        <v>1</v>
      </c>
      <c r="N4077" s="47">
        <v>500</v>
      </c>
      <c r="O4077" s="47">
        <v>0</v>
      </c>
      <c r="P4077" s="47">
        <v>0</v>
      </c>
      <c r="Q4077" s="47">
        <v>0</v>
      </c>
      <c r="R4077" s="47">
        <v>0</v>
      </c>
      <c r="S4077" s="47">
        <v>500</v>
      </c>
      <c r="T4077" s="47">
        <v>450</v>
      </c>
      <c r="U4077" s="47">
        <v>450</v>
      </c>
      <c r="V4077" t="s">
        <v>71</v>
      </c>
      <c r="W4077" t="s">
        <v>72</v>
      </c>
      <c r="X4077"/>
      <c r="Y4077" t="s">
        <v>240</v>
      </c>
      <c r="Z4077" s="43" t="str">
        <f>Raw_data[[#This Row],[Month]]&amp;Raw_data[[#This Row],[Locations]]&amp;Raw_data[[#This Row],[Looker2]]</f>
        <v>45323Dallas Ft WorthRTC</v>
      </c>
      <c r="AA4077" s="44" t="str">
        <f>IFERROR(VLOOKUP(Raw_data[[#This Row],[Description]],'LU Table'!$A$1:$B$50,2,0),"")</f>
        <v>RTC</v>
      </c>
      <c r="AB4077" s="44" t="str">
        <f>TRIM(MID(Raw_data[[#This Row],[Location]],LEN("Positive Recovery- ")+1,LEN(Raw_data[[#This Row],[Location]])))</f>
        <v>Dallas Ft Worth</v>
      </c>
      <c r="AC4077" s="45">
        <f t="shared" si="64"/>
        <v>45323</v>
      </c>
      <c r="AD4077" s="44" t="str">
        <f>VLOOKUP(Raw_data[[#This Row],[Locations]]&amp;Raw_data[[#This Row],[Looker2]],Category!A:E,5,0)</f>
        <v>Company Owned</v>
      </c>
      <c r="AE4077" s="44" t="str">
        <f>Raw_data[[#This Row],[Locations]]&amp;Raw_data[[#This Row],[Looker2]]</f>
        <v>Dallas Ft WorthRTC</v>
      </c>
    </row>
    <row r="4078" spans="1:31">
      <c r="A4078" s="15">
        <v>45329</v>
      </c>
      <c r="B4078" s="15">
        <v>45328</v>
      </c>
      <c r="C4078" t="s">
        <v>9</v>
      </c>
      <c r="D4078">
        <v>211270</v>
      </c>
      <c r="E4078" t="s">
        <v>1303</v>
      </c>
      <c r="F4078" t="s">
        <v>1304</v>
      </c>
      <c r="G4078" t="s">
        <v>1305</v>
      </c>
      <c r="H4078" t="s">
        <v>155</v>
      </c>
      <c r="I4078" t="s">
        <v>232</v>
      </c>
      <c r="J4078" t="s">
        <v>17</v>
      </c>
      <c r="K4078" t="s">
        <v>16</v>
      </c>
      <c r="L4078" t="s">
        <v>130</v>
      </c>
      <c r="M4078">
        <v>1</v>
      </c>
      <c r="N4078" s="47">
        <v>750</v>
      </c>
      <c r="O4078" s="47">
        <v>0</v>
      </c>
      <c r="P4078" s="47">
        <v>0</v>
      </c>
      <c r="Q4078" s="47">
        <v>0</v>
      </c>
      <c r="R4078" s="47">
        <v>0</v>
      </c>
      <c r="S4078" s="47">
        <v>750</v>
      </c>
      <c r="T4078" s="47">
        <v>750</v>
      </c>
      <c r="U4078" s="47">
        <v>750</v>
      </c>
      <c r="V4078" t="s">
        <v>71</v>
      </c>
      <c r="W4078" t="s">
        <v>72</v>
      </c>
      <c r="X4078"/>
      <c r="Y4078" t="s">
        <v>240</v>
      </c>
      <c r="Z4078" s="43" t="str">
        <f>Raw_data[[#This Row],[Month]]&amp;Raw_data[[#This Row],[Locations]]&amp;Raw_data[[#This Row],[Looker2]]</f>
        <v>45323Garden OaksDetox</v>
      </c>
      <c r="AA4078" s="44" t="str">
        <f>IFERROR(VLOOKUP(Raw_data[[#This Row],[Description]],'LU Table'!$A$1:$B$50,2,0),"")</f>
        <v>Detox</v>
      </c>
      <c r="AB4078" s="44" t="str">
        <f>TRIM(MID(Raw_data[[#This Row],[Location]],LEN("Positive Recovery- ")+1,LEN(Raw_data[[#This Row],[Location]])))</f>
        <v>Garden Oaks</v>
      </c>
      <c r="AC4078" s="45">
        <f t="shared" si="64"/>
        <v>45323</v>
      </c>
      <c r="AD4078" s="44" t="str">
        <f>VLOOKUP(Raw_data[[#This Row],[Locations]]&amp;Raw_data[[#This Row],[Looker2]],Category!A:E,5,0)</f>
        <v>Company Owned</v>
      </c>
      <c r="AE4078" s="44" t="str">
        <f>Raw_data[[#This Row],[Locations]]&amp;Raw_data[[#This Row],[Looker2]]</f>
        <v>Garden OaksDetox</v>
      </c>
    </row>
    <row r="4079" spans="1:31">
      <c r="A4079" s="15">
        <v>45329</v>
      </c>
      <c r="B4079" s="15">
        <v>45328</v>
      </c>
      <c r="C4079" t="s">
        <v>9</v>
      </c>
      <c r="D4079">
        <v>211271</v>
      </c>
      <c r="E4079" t="s">
        <v>1306</v>
      </c>
      <c r="F4079" t="s">
        <v>1164</v>
      </c>
      <c r="G4079" t="s">
        <v>1307</v>
      </c>
      <c r="H4079" t="s">
        <v>151</v>
      </c>
      <c r="I4079" t="s">
        <v>232</v>
      </c>
      <c r="J4079" t="s">
        <v>806</v>
      </c>
      <c r="K4079" t="s">
        <v>16</v>
      </c>
      <c r="L4079" t="s">
        <v>131</v>
      </c>
      <c r="M4079">
        <v>1</v>
      </c>
      <c r="N4079" s="47">
        <v>470</v>
      </c>
      <c r="O4079" s="47">
        <v>0</v>
      </c>
      <c r="P4079" s="47">
        <v>0</v>
      </c>
      <c r="Q4079" s="47">
        <v>0</v>
      </c>
      <c r="R4079" s="47">
        <v>0</v>
      </c>
      <c r="S4079" s="47">
        <v>470</v>
      </c>
      <c r="T4079" s="47">
        <v>423</v>
      </c>
      <c r="U4079" s="47">
        <v>423</v>
      </c>
      <c r="V4079" t="s">
        <v>71</v>
      </c>
      <c r="W4079" t="s">
        <v>72</v>
      </c>
      <c r="X4079"/>
      <c r="Y4079" t="s">
        <v>240</v>
      </c>
      <c r="Z4079" s="43" t="str">
        <f>Raw_data[[#This Row],[Month]]&amp;Raw_data[[#This Row],[Locations]]&amp;Raw_data[[#This Row],[Looker2]]</f>
        <v>45323Garden OaksRTC</v>
      </c>
      <c r="AA4079" s="44" t="str">
        <f>IFERROR(VLOOKUP(Raw_data[[#This Row],[Description]],'LU Table'!$A$1:$B$50,2,0),"")</f>
        <v>RTC</v>
      </c>
      <c r="AB4079" s="44" t="str">
        <f>TRIM(MID(Raw_data[[#This Row],[Location]],LEN("Positive Recovery- ")+1,LEN(Raw_data[[#This Row],[Location]])))</f>
        <v>Garden Oaks</v>
      </c>
      <c r="AC4079" s="45">
        <f t="shared" si="64"/>
        <v>45323</v>
      </c>
      <c r="AD4079" s="44" t="str">
        <f>VLOOKUP(Raw_data[[#This Row],[Locations]]&amp;Raw_data[[#This Row],[Looker2]],Category!A:E,5,0)</f>
        <v>Company Owned</v>
      </c>
      <c r="AE4079" s="44" t="str">
        <f>Raw_data[[#This Row],[Locations]]&amp;Raw_data[[#This Row],[Looker2]]</f>
        <v>Garden OaksRTC</v>
      </c>
    </row>
    <row r="4080" spans="1:31">
      <c r="A4080" s="15">
        <v>45329</v>
      </c>
      <c r="B4080" s="15">
        <v>45328</v>
      </c>
      <c r="C4080" t="s">
        <v>9</v>
      </c>
      <c r="D4080">
        <v>211272</v>
      </c>
      <c r="E4080" t="s">
        <v>1197</v>
      </c>
      <c r="F4080" t="s">
        <v>1198</v>
      </c>
      <c r="G4080" t="s">
        <v>630</v>
      </c>
      <c r="H4080" t="s">
        <v>151</v>
      </c>
      <c r="I4080" t="s">
        <v>232</v>
      </c>
      <c r="J4080" t="s">
        <v>89</v>
      </c>
      <c r="K4080" t="s">
        <v>16</v>
      </c>
      <c r="L4080" t="s">
        <v>131</v>
      </c>
      <c r="M4080">
        <v>1</v>
      </c>
      <c r="N4080" s="47">
        <v>425</v>
      </c>
      <c r="O4080" s="47">
        <v>0</v>
      </c>
      <c r="P4080" s="47">
        <v>0</v>
      </c>
      <c r="Q4080" s="47">
        <v>0</v>
      </c>
      <c r="R4080" s="47">
        <v>0</v>
      </c>
      <c r="S4080" s="47">
        <v>425</v>
      </c>
      <c r="T4080" s="47">
        <v>382.5</v>
      </c>
      <c r="U4080" s="47">
        <v>382.5</v>
      </c>
      <c r="V4080" t="s">
        <v>71</v>
      </c>
      <c r="W4080" t="s">
        <v>72</v>
      </c>
      <c r="X4080"/>
      <c r="Y4080" t="s">
        <v>240</v>
      </c>
      <c r="Z4080" s="43" t="str">
        <f>Raw_data[[#This Row],[Month]]&amp;Raw_data[[#This Row],[Locations]]&amp;Raw_data[[#This Row],[Looker2]]</f>
        <v>45323Garden OaksRTC</v>
      </c>
      <c r="AA4080" s="44" t="str">
        <f>IFERROR(VLOOKUP(Raw_data[[#This Row],[Description]],'LU Table'!$A$1:$B$50,2,0),"")</f>
        <v>RTC</v>
      </c>
      <c r="AB4080" s="44" t="str">
        <f>TRIM(MID(Raw_data[[#This Row],[Location]],LEN("Positive Recovery- ")+1,LEN(Raw_data[[#This Row],[Location]])))</f>
        <v>Garden Oaks</v>
      </c>
      <c r="AC4080" s="45">
        <f t="shared" si="64"/>
        <v>45323</v>
      </c>
      <c r="AD4080" s="44" t="str">
        <f>VLOOKUP(Raw_data[[#This Row],[Locations]]&amp;Raw_data[[#This Row],[Looker2]],Category!A:E,5,0)</f>
        <v>Company Owned</v>
      </c>
      <c r="AE4080" s="44" t="str">
        <f>Raw_data[[#This Row],[Locations]]&amp;Raw_data[[#This Row],[Looker2]]</f>
        <v>Garden OaksRTC</v>
      </c>
    </row>
    <row r="4081" spans="1:31">
      <c r="A4081" s="15">
        <v>45329</v>
      </c>
      <c r="B4081" s="15">
        <v>45328</v>
      </c>
      <c r="C4081" t="s">
        <v>9</v>
      </c>
      <c r="D4081">
        <v>211273</v>
      </c>
      <c r="E4081" t="s">
        <v>1308</v>
      </c>
      <c r="F4081" t="s">
        <v>284</v>
      </c>
      <c r="G4081" t="s">
        <v>1309</v>
      </c>
      <c r="H4081" t="s">
        <v>151</v>
      </c>
      <c r="I4081" t="s">
        <v>232</v>
      </c>
      <c r="J4081" t="s">
        <v>89</v>
      </c>
      <c r="K4081" t="s">
        <v>16</v>
      </c>
      <c r="L4081" t="s">
        <v>131</v>
      </c>
      <c r="M4081">
        <v>1</v>
      </c>
      <c r="N4081" s="47">
        <v>425</v>
      </c>
      <c r="O4081" s="47">
        <v>0</v>
      </c>
      <c r="P4081" s="47">
        <v>0</v>
      </c>
      <c r="Q4081" s="47">
        <v>0</v>
      </c>
      <c r="R4081" s="47">
        <v>0</v>
      </c>
      <c r="S4081" s="47">
        <v>425</v>
      </c>
      <c r="T4081" s="47">
        <v>382.5</v>
      </c>
      <c r="U4081" s="47">
        <v>382.5</v>
      </c>
      <c r="V4081" t="s">
        <v>71</v>
      </c>
      <c r="W4081" t="s">
        <v>72</v>
      </c>
      <c r="X4081"/>
      <c r="Y4081" t="s">
        <v>240</v>
      </c>
      <c r="Z4081" s="43" t="str">
        <f>Raw_data[[#This Row],[Month]]&amp;Raw_data[[#This Row],[Locations]]&amp;Raw_data[[#This Row],[Looker2]]</f>
        <v>45323Garden OaksRTC</v>
      </c>
      <c r="AA4081" s="44" t="str">
        <f>IFERROR(VLOOKUP(Raw_data[[#This Row],[Description]],'LU Table'!$A$1:$B$50,2,0),"")</f>
        <v>RTC</v>
      </c>
      <c r="AB4081" s="44" t="str">
        <f>TRIM(MID(Raw_data[[#This Row],[Location]],LEN("Positive Recovery- ")+1,LEN(Raw_data[[#This Row],[Location]])))</f>
        <v>Garden Oaks</v>
      </c>
      <c r="AC4081" s="45">
        <f t="shared" si="64"/>
        <v>45323</v>
      </c>
      <c r="AD4081" s="44" t="str">
        <f>VLOOKUP(Raw_data[[#This Row],[Locations]]&amp;Raw_data[[#This Row],[Looker2]],Category!A:E,5,0)</f>
        <v>Company Owned</v>
      </c>
      <c r="AE4081" s="44" t="str">
        <f>Raw_data[[#This Row],[Locations]]&amp;Raw_data[[#This Row],[Looker2]]</f>
        <v>Garden OaksRTC</v>
      </c>
    </row>
    <row r="4082" spans="1:31">
      <c r="A4082" s="15">
        <v>45329</v>
      </c>
      <c r="B4082" s="15">
        <v>45328</v>
      </c>
      <c r="C4082" t="s">
        <v>9</v>
      </c>
      <c r="D4082">
        <v>211417</v>
      </c>
      <c r="E4082" t="s">
        <v>110</v>
      </c>
      <c r="F4082" t="s">
        <v>386</v>
      </c>
      <c r="G4082" t="s">
        <v>387</v>
      </c>
      <c r="H4082" t="s">
        <v>157</v>
      </c>
      <c r="I4082" t="s">
        <v>232</v>
      </c>
      <c r="J4082" t="s">
        <v>88</v>
      </c>
      <c r="K4082" t="s">
        <v>76</v>
      </c>
      <c r="L4082" t="s">
        <v>129</v>
      </c>
      <c r="M4082">
        <v>1</v>
      </c>
      <c r="N4082" s="47">
        <v>400</v>
      </c>
      <c r="O4082" s="47">
        <v>0</v>
      </c>
      <c r="P4082" s="47">
        <v>0</v>
      </c>
      <c r="Q4082" s="47">
        <v>0</v>
      </c>
      <c r="R4082" s="47">
        <v>0</v>
      </c>
      <c r="S4082" s="47">
        <v>400</v>
      </c>
      <c r="T4082" s="47">
        <v>360</v>
      </c>
      <c r="U4082" s="47">
        <v>360</v>
      </c>
      <c r="V4082" t="s">
        <v>71</v>
      </c>
      <c r="W4082" t="s">
        <v>72</v>
      </c>
      <c r="X4082"/>
      <c r="Y4082" t="s">
        <v>240</v>
      </c>
      <c r="Z4082" s="43" t="str">
        <f>Raw_data[[#This Row],[Month]]&amp;Raw_data[[#This Row],[Locations]]&amp;Raw_data[[#This Row],[Looker2]]</f>
        <v>45323MontrosePHP</v>
      </c>
      <c r="AA4082" s="44" t="str">
        <f>IFERROR(VLOOKUP(Raw_data[[#This Row],[Description]],'LU Table'!$A$1:$B$50,2,0),"")</f>
        <v>PHP</v>
      </c>
      <c r="AB4082" s="44" t="str">
        <f>TRIM(MID(Raw_data[[#This Row],[Location]],LEN("Positive Recovery- ")+1,LEN(Raw_data[[#This Row],[Location]])))</f>
        <v>Montrose</v>
      </c>
      <c r="AC4082" s="45">
        <f t="shared" si="64"/>
        <v>45323</v>
      </c>
      <c r="AD4082" s="44" t="str">
        <f>VLOOKUP(Raw_data[[#This Row],[Locations]]&amp;Raw_data[[#This Row],[Looker2]],Category!A:E,5,0)</f>
        <v>Company Owned</v>
      </c>
      <c r="AE4082" s="44" t="str">
        <f>Raw_data[[#This Row],[Locations]]&amp;Raw_data[[#This Row],[Looker2]]</f>
        <v>MontrosePHP</v>
      </c>
    </row>
    <row r="4083" spans="1:31">
      <c r="A4083" s="15">
        <v>45329</v>
      </c>
      <c r="B4083" s="15">
        <v>45328</v>
      </c>
      <c r="C4083" t="s">
        <v>9</v>
      </c>
      <c r="D4083">
        <v>211418</v>
      </c>
      <c r="E4083" t="s">
        <v>888</v>
      </c>
      <c r="F4083" t="s">
        <v>290</v>
      </c>
      <c r="G4083" t="s">
        <v>889</v>
      </c>
      <c r="H4083" t="s">
        <v>157</v>
      </c>
      <c r="I4083" t="s">
        <v>232</v>
      </c>
      <c r="J4083" t="s">
        <v>17</v>
      </c>
      <c r="K4083" t="s">
        <v>76</v>
      </c>
      <c r="L4083" t="s">
        <v>129</v>
      </c>
      <c r="M4083">
        <v>1</v>
      </c>
      <c r="N4083" s="47">
        <v>300</v>
      </c>
      <c r="O4083" s="47">
        <v>0</v>
      </c>
      <c r="P4083" s="47">
        <v>0</v>
      </c>
      <c r="Q4083" s="47">
        <v>0</v>
      </c>
      <c r="R4083" s="47">
        <v>0</v>
      </c>
      <c r="S4083" s="47">
        <v>300</v>
      </c>
      <c r="T4083" s="47">
        <v>300</v>
      </c>
      <c r="U4083" s="47">
        <v>300</v>
      </c>
      <c r="V4083" t="s">
        <v>71</v>
      </c>
      <c r="W4083" t="s">
        <v>72</v>
      </c>
      <c r="X4083"/>
      <c r="Y4083" t="s">
        <v>240</v>
      </c>
      <c r="Z4083" s="43" t="str">
        <f>Raw_data[[#This Row],[Month]]&amp;Raw_data[[#This Row],[Locations]]&amp;Raw_data[[#This Row],[Looker2]]</f>
        <v>45323MontrosePHP</v>
      </c>
      <c r="AA4083" s="44" t="str">
        <f>IFERROR(VLOOKUP(Raw_data[[#This Row],[Description]],'LU Table'!$A$1:$B$50,2,0),"")</f>
        <v>PHP</v>
      </c>
      <c r="AB4083" s="44" t="str">
        <f>TRIM(MID(Raw_data[[#This Row],[Location]],LEN("Positive Recovery- ")+1,LEN(Raw_data[[#This Row],[Location]])))</f>
        <v>Montrose</v>
      </c>
      <c r="AC4083" s="45">
        <f t="shared" si="64"/>
        <v>45323</v>
      </c>
      <c r="AD4083" s="44" t="str">
        <f>VLOOKUP(Raw_data[[#This Row],[Locations]]&amp;Raw_data[[#This Row],[Looker2]],Category!A:E,5,0)</f>
        <v>Company Owned</v>
      </c>
      <c r="AE4083" s="44" t="str">
        <f>Raw_data[[#This Row],[Locations]]&amp;Raw_data[[#This Row],[Looker2]]</f>
        <v>MontrosePHP</v>
      </c>
    </row>
    <row r="4084" spans="1:31">
      <c r="A4084" s="15">
        <v>45329</v>
      </c>
      <c r="B4084" s="15">
        <v>45328</v>
      </c>
      <c r="C4084" t="s">
        <v>9</v>
      </c>
      <c r="D4084">
        <v>211419</v>
      </c>
      <c r="E4084" t="s">
        <v>1310</v>
      </c>
      <c r="F4084" t="s">
        <v>465</v>
      </c>
      <c r="G4084" t="s">
        <v>1311</v>
      </c>
      <c r="H4084" t="s">
        <v>166</v>
      </c>
      <c r="I4084" t="s">
        <v>232</v>
      </c>
      <c r="J4084" t="s">
        <v>90</v>
      </c>
      <c r="K4084" t="s">
        <v>76</v>
      </c>
      <c r="L4084" t="s">
        <v>129</v>
      </c>
      <c r="M4084">
        <v>1</v>
      </c>
      <c r="N4084" s="47">
        <v>450</v>
      </c>
      <c r="O4084" s="47">
        <v>0</v>
      </c>
      <c r="P4084" s="47">
        <v>0</v>
      </c>
      <c r="Q4084" s="47">
        <v>0</v>
      </c>
      <c r="R4084" s="47">
        <v>0</v>
      </c>
      <c r="S4084" s="47">
        <v>450</v>
      </c>
      <c r="T4084" s="47">
        <v>405</v>
      </c>
      <c r="U4084" s="47">
        <v>405</v>
      </c>
      <c r="V4084" t="s">
        <v>71</v>
      </c>
      <c r="W4084" t="s">
        <v>72</v>
      </c>
      <c r="X4084"/>
      <c r="Y4084" t="s">
        <v>240</v>
      </c>
      <c r="Z4084" s="43" t="str">
        <f>Raw_data[[#This Row],[Month]]&amp;Raw_data[[#This Row],[Locations]]&amp;Raw_data[[#This Row],[Looker2]]</f>
        <v>45323MontrosePHP</v>
      </c>
      <c r="AA4084" s="44" t="str">
        <f>IFERROR(VLOOKUP(Raw_data[[#This Row],[Description]],'LU Table'!$A$1:$B$50,2,0),"")</f>
        <v>PHP</v>
      </c>
      <c r="AB4084" s="44" t="str">
        <f>TRIM(MID(Raw_data[[#This Row],[Location]],LEN("Positive Recovery- ")+1,LEN(Raw_data[[#This Row],[Location]])))</f>
        <v>Montrose</v>
      </c>
      <c r="AC4084" s="45">
        <f t="shared" si="64"/>
        <v>45323</v>
      </c>
      <c r="AD4084" s="44" t="str">
        <f>VLOOKUP(Raw_data[[#This Row],[Locations]]&amp;Raw_data[[#This Row],[Looker2]],Category!A:E,5,0)</f>
        <v>Company Owned</v>
      </c>
      <c r="AE4084" s="44" t="str">
        <f>Raw_data[[#This Row],[Locations]]&amp;Raw_data[[#This Row],[Looker2]]</f>
        <v>MontrosePHP</v>
      </c>
    </row>
    <row r="4085" spans="1:31">
      <c r="A4085" s="15">
        <v>45329</v>
      </c>
      <c r="B4085" s="15">
        <v>45328</v>
      </c>
      <c r="C4085" t="s">
        <v>9</v>
      </c>
      <c r="D4085">
        <v>211427</v>
      </c>
      <c r="E4085" t="s">
        <v>1290</v>
      </c>
      <c r="F4085" t="s">
        <v>1291</v>
      </c>
      <c r="G4085" t="s">
        <v>476</v>
      </c>
      <c r="H4085" t="s">
        <v>167</v>
      </c>
      <c r="I4085" t="s">
        <v>232</v>
      </c>
      <c r="J4085" t="s">
        <v>87</v>
      </c>
      <c r="K4085" t="s">
        <v>21</v>
      </c>
      <c r="L4085" t="s">
        <v>129</v>
      </c>
      <c r="M4085">
        <v>1</v>
      </c>
      <c r="N4085" s="47">
        <v>425</v>
      </c>
      <c r="O4085" s="47">
        <v>0</v>
      </c>
      <c r="P4085" s="47">
        <v>0</v>
      </c>
      <c r="Q4085" s="47">
        <v>0</v>
      </c>
      <c r="R4085" s="47">
        <v>0</v>
      </c>
      <c r="S4085" s="47">
        <v>425</v>
      </c>
      <c r="T4085" s="47">
        <v>425</v>
      </c>
      <c r="U4085" s="47">
        <v>425</v>
      </c>
      <c r="V4085" t="s">
        <v>71</v>
      </c>
      <c r="W4085" t="s">
        <v>72</v>
      </c>
      <c r="X4085"/>
      <c r="Y4085" t="s">
        <v>240</v>
      </c>
      <c r="Z4085" s="43" t="str">
        <f>Raw_data[[#This Row],[Month]]&amp;Raw_data[[#This Row],[Locations]]&amp;Raw_data[[#This Row],[Looker2]]</f>
        <v>45323Jersey VillagePHP</v>
      </c>
      <c r="AA4085" s="44" t="str">
        <f>IFERROR(VLOOKUP(Raw_data[[#This Row],[Description]],'LU Table'!$A$1:$B$50,2,0),"")</f>
        <v>PHP</v>
      </c>
      <c r="AB4085" s="44" t="str">
        <f>TRIM(MID(Raw_data[[#This Row],[Location]],LEN("Positive Recovery- ")+1,LEN(Raw_data[[#This Row],[Location]])))</f>
        <v>Jersey Village</v>
      </c>
      <c r="AC4085" s="45">
        <f t="shared" si="64"/>
        <v>45323</v>
      </c>
      <c r="AD4085" s="44" t="str">
        <f>VLOOKUP(Raw_data[[#This Row],[Locations]]&amp;Raw_data[[#This Row],[Looker2]],Category!A:E,5,0)</f>
        <v>Affiliate</v>
      </c>
      <c r="AE4085" s="44" t="str">
        <f>Raw_data[[#This Row],[Locations]]&amp;Raw_data[[#This Row],[Looker2]]</f>
        <v>Jersey VillagePHP</v>
      </c>
    </row>
    <row r="4086" spans="1:31">
      <c r="A4086" s="15">
        <v>45329</v>
      </c>
      <c r="B4086" s="15">
        <v>45328</v>
      </c>
      <c r="C4086" t="s">
        <v>9</v>
      </c>
      <c r="D4086">
        <v>211428</v>
      </c>
      <c r="E4086" t="s">
        <v>868</v>
      </c>
      <c r="F4086" t="s">
        <v>523</v>
      </c>
      <c r="G4086" t="s">
        <v>869</v>
      </c>
      <c r="H4086" t="s">
        <v>158</v>
      </c>
      <c r="I4086" t="s">
        <v>232</v>
      </c>
      <c r="J4086" t="s">
        <v>88</v>
      </c>
      <c r="K4086" t="s">
        <v>21</v>
      </c>
      <c r="L4086" t="s">
        <v>128</v>
      </c>
      <c r="M4086">
        <v>1</v>
      </c>
      <c r="N4086" s="47">
        <v>250</v>
      </c>
      <c r="O4086" s="47">
        <v>0</v>
      </c>
      <c r="P4086" s="47">
        <v>0</v>
      </c>
      <c r="Q4086" s="47">
        <v>0</v>
      </c>
      <c r="R4086" s="47">
        <v>0</v>
      </c>
      <c r="S4086" s="47">
        <v>250</v>
      </c>
      <c r="T4086" s="47">
        <v>225</v>
      </c>
      <c r="U4086" s="47">
        <v>225</v>
      </c>
      <c r="V4086" t="s">
        <v>71</v>
      </c>
      <c r="W4086" t="s">
        <v>72</v>
      </c>
      <c r="X4086"/>
      <c r="Y4086" t="s">
        <v>240</v>
      </c>
      <c r="Z4086" s="43" t="str">
        <f>Raw_data[[#This Row],[Month]]&amp;Raw_data[[#This Row],[Locations]]&amp;Raw_data[[#This Row],[Looker2]]</f>
        <v>45323Jersey VillageIOP</v>
      </c>
      <c r="AA4086" s="44" t="str">
        <f>IFERROR(VLOOKUP(Raw_data[[#This Row],[Description]],'LU Table'!$A$1:$B$50,2,0),"")</f>
        <v>IOP</v>
      </c>
      <c r="AB4086" s="44" t="str">
        <f>TRIM(MID(Raw_data[[#This Row],[Location]],LEN("Positive Recovery- ")+1,LEN(Raw_data[[#This Row],[Location]])))</f>
        <v>Jersey Village</v>
      </c>
      <c r="AC4086" s="45">
        <f t="shared" si="64"/>
        <v>45323</v>
      </c>
      <c r="AD4086" s="44" t="str">
        <f>VLOOKUP(Raw_data[[#This Row],[Locations]]&amp;Raw_data[[#This Row],[Looker2]],Category!A:E,5,0)</f>
        <v>Affiliate</v>
      </c>
      <c r="AE4086" s="44" t="str">
        <f>Raw_data[[#This Row],[Locations]]&amp;Raw_data[[#This Row],[Looker2]]</f>
        <v>Jersey VillageIOP</v>
      </c>
    </row>
    <row r="4087" spans="1:31">
      <c r="A4087" s="15">
        <v>45329</v>
      </c>
      <c r="B4087" s="15">
        <v>45328</v>
      </c>
      <c r="C4087" t="s">
        <v>9</v>
      </c>
      <c r="D4087">
        <v>211429</v>
      </c>
      <c r="E4087" t="s">
        <v>186</v>
      </c>
      <c r="F4087" t="s">
        <v>514</v>
      </c>
      <c r="G4087" t="s">
        <v>515</v>
      </c>
      <c r="H4087" t="s">
        <v>166</v>
      </c>
      <c r="I4087" t="s">
        <v>232</v>
      </c>
      <c r="J4087" t="s">
        <v>94</v>
      </c>
      <c r="K4087" t="s">
        <v>22</v>
      </c>
      <c r="L4087" t="s">
        <v>129</v>
      </c>
      <c r="M4087">
        <v>1</v>
      </c>
      <c r="N4087" s="47">
        <v>325</v>
      </c>
      <c r="O4087" s="47">
        <v>0</v>
      </c>
      <c r="P4087" s="47">
        <v>0</v>
      </c>
      <c r="Q4087" s="47">
        <v>0</v>
      </c>
      <c r="R4087" s="47">
        <v>0</v>
      </c>
      <c r="S4087" s="47">
        <v>325</v>
      </c>
      <c r="T4087" s="47">
        <v>292.5</v>
      </c>
      <c r="U4087" s="47">
        <v>292.5</v>
      </c>
      <c r="V4087" t="s">
        <v>71</v>
      </c>
      <c r="W4087" t="s">
        <v>72</v>
      </c>
      <c r="X4087"/>
      <c r="Y4087" t="s">
        <v>240</v>
      </c>
      <c r="Z4087" s="43" t="str">
        <f>Raw_data[[#This Row],[Month]]&amp;Raw_data[[#This Row],[Locations]]&amp;Raw_data[[#This Row],[Looker2]]</f>
        <v>45323AustinPHP</v>
      </c>
      <c r="AA4087" s="44" t="str">
        <f>IFERROR(VLOOKUP(Raw_data[[#This Row],[Description]],'LU Table'!$A$1:$B$50,2,0),"")</f>
        <v>PHP</v>
      </c>
      <c r="AB4087" s="44" t="str">
        <f>TRIM(MID(Raw_data[[#This Row],[Location]],LEN("Positive Recovery- ")+1,LEN(Raw_data[[#This Row],[Location]])))</f>
        <v>Austin</v>
      </c>
      <c r="AC4087" s="45">
        <f t="shared" si="64"/>
        <v>45323</v>
      </c>
      <c r="AD4087" s="44" t="str">
        <f>VLOOKUP(Raw_data[[#This Row],[Locations]]&amp;Raw_data[[#This Row],[Looker2]],Category!A:E,5,0)</f>
        <v>Affiliate</v>
      </c>
      <c r="AE4087" s="44" t="str">
        <f>Raw_data[[#This Row],[Locations]]&amp;Raw_data[[#This Row],[Looker2]]</f>
        <v>AustinPHP</v>
      </c>
    </row>
    <row r="4088" spans="1:31">
      <c r="A4088" s="15">
        <v>45329</v>
      </c>
      <c r="B4088" s="15">
        <v>45328</v>
      </c>
      <c r="C4088" t="s">
        <v>9</v>
      </c>
      <c r="D4088">
        <v>211430</v>
      </c>
      <c r="E4088" t="s">
        <v>1234</v>
      </c>
      <c r="F4088" t="s">
        <v>407</v>
      </c>
      <c r="G4088" t="s">
        <v>1235</v>
      </c>
      <c r="H4088" t="s">
        <v>166</v>
      </c>
      <c r="I4088" t="s">
        <v>232</v>
      </c>
      <c r="J4088" t="s">
        <v>94</v>
      </c>
      <c r="K4088" t="s">
        <v>75</v>
      </c>
      <c r="L4088" t="s">
        <v>129</v>
      </c>
      <c r="M4088">
        <v>1</v>
      </c>
      <c r="N4088" s="47">
        <v>325</v>
      </c>
      <c r="O4088" s="47">
        <v>0</v>
      </c>
      <c r="P4088" s="47">
        <v>0</v>
      </c>
      <c r="Q4088" s="47">
        <v>0</v>
      </c>
      <c r="R4088" s="47">
        <v>0</v>
      </c>
      <c r="S4088" s="47">
        <v>325</v>
      </c>
      <c r="T4088" s="47">
        <v>292.5</v>
      </c>
      <c r="U4088" s="47">
        <v>292.5</v>
      </c>
      <c r="V4088" t="s">
        <v>71</v>
      </c>
      <c r="W4088" t="s">
        <v>72</v>
      </c>
      <c r="X4088"/>
      <c r="Y4088" t="s">
        <v>240</v>
      </c>
      <c r="Z4088" s="43" t="str">
        <f>Raw_data[[#This Row],[Month]]&amp;Raw_data[[#This Row],[Locations]]&amp;Raw_data[[#This Row],[Looker2]]</f>
        <v>45323The WoodlandsPHP</v>
      </c>
      <c r="AA4088" s="44" t="str">
        <f>IFERROR(VLOOKUP(Raw_data[[#This Row],[Description]],'LU Table'!$A$1:$B$50,2,0),"")</f>
        <v>PHP</v>
      </c>
      <c r="AB4088" s="44" t="str">
        <f>TRIM(MID(Raw_data[[#This Row],[Location]],LEN("Positive Recovery- ")+1,LEN(Raw_data[[#This Row],[Location]])))</f>
        <v>The Woodlands</v>
      </c>
      <c r="AC4088" s="45">
        <f t="shared" si="64"/>
        <v>45323</v>
      </c>
      <c r="AD4088" s="44" t="str">
        <f>VLOOKUP(Raw_data[[#This Row],[Locations]]&amp;Raw_data[[#This Row],[Looker2]],Category!A:E,5,0)</f>
        <v>Affiliate</v>
      </c>
      <c r="AE4088" s="44" t="str">
        <f>Raw_data[[#This Row],[Locations]]&amp;Raw_data[[#This Row],[Looker2]]</f>
        <v>The WoodlandsPHP</v>
      </c>
    </row>
    <row r="4089" spans="1:31">
      <c r="A4089" s="15">
        <v>45329</v>
      </c>
      <c r="B4089" s="15">
        <v>45328</v>
      </c>
      <c r="C4089" t="s">
        <v>9</v>
      </c>
      <c r="D4089">
        <v>211431</v>
      </c>
      <c r="E4089" t="s">
        <v>658</v>
      </c>
      <c r="F4089" t="s">
        <v>559</v>
      </c>
      <c r="G4089" t="s">
        <v>276</v>
      </c>
      <c r="H4089" t="s">
        <v>159</v>
      </c>
      <c r="I4089" t="s">
        <v>232</v>
      </c>
      <c r="J4089" t="s">
        <v>87</v>
      </c>
      <c r="K4089" t="s">
        <v>21</v>
      </c>
      <c r="L4089" t="s">
        <v>128</v>
      </c>
      <c r="M4089">
        <v>1</v>
      </c>
      <c r="N4089" s="47">
        <v>275</v>
      </c>
      <c r="O4089" s="47">
        <v>0</v>
      </c>
      <c r="P4089" s="47">
        <v>0</v>
      </c>
      <c r="Q4089" s="47">
        <v>0</v>
      </c>
      <c r="R4089" s="47">
        <v>0</v>
      </c>
      <c r="S4089" s="47">
        <v>275</v>
      </c>
      <c r="T4089" s="47">
        <v>247.5</v>
      </c>
      <c r="U4089" s="47">
        <v>247.5</v>
      </c>
      <c r="V4089" t="s">
        <v>71</v>
      </c>
      <c r="W4089" t="s">
        <v>72</v>
      </c>
      <c r="X4089"/>
      <c r="Y4089" t="s">
        <v>240</v>
      </c>
      <c r="Z4089" s="43" t="str">
        <f>Raw_data[[#This Row],[Month]]&amp;Raw_data[[#This Row],[Locations]]&amp;Raw_data[[#This Row],[Looker2]]</f>
        <v>45323Jersey VillageIOP</v>
      </c>
      <c r="AA4089" s="44" t="str">
        <f>IFERROR(VLOOKUP(Raw_data[[#This Row],[Description]],'LU Table'!$A$1:$B$50,2,0),"")</f>
        <v>IOP</v>
      </c>
      <c r="AB4089" s="44" t="str">
        <f>TRIM(MID(Raw_data[[#This Row],[Location]],LEN("Positive Recovery- ")+1,LEN(Raw_data[[#This Row],[Location]])))</f>
        <v>Jersey Village</v>
      </c>
      <c r="AC4089" s="45">
        <f t="shared" si="64"/>
        <v>45323</v>
      </c>
      <c r="AD4089" s="44" t="str">
        <f>VLOOKUP(Raw_data[[#This Row],[Locations]]&amp;Raw_data[[#This Row],[Looker2]],Category!A:E,5,0)</f>
        <v>Affiliate</v>
      </c>
      <c r="AE4089" s="44" t="str">
        <f>Raw_data[[#This Row],[Locations]]&amp;Raw_data[[#This Row],[Looker2]]</f>
        <v>Jersey VillageIOP</v>
      </c>
    </row>
    <row r="4090" spans="1:31">
      <c r="A4090" s="15">
        <v>45329</v>
      </c>
      <c r="B4090" s="15">
        <v>45328</v>
      </c>
      <c r="C4090" t="s">
        <v>9</v>
      </c>
      <c r="D4090">
        <v>211432</v>
      </c>
      <c r="E4090" t="s">
        <v>1152</v>
      </c>
      <c r="F4090" t="s">
        <v>1153</v>
      </c>
      <c r="G4090" t="s">
        <v>1154</v>
      </c>
      <c r="H4090" t="s">
        <v>158</v>
      </c>
      <c r="I4090" t="s">
        <v>232</v>
      </c>
      <c r="J4090" t="s">
        <v>87</v>
      </c>
      <c r="K4090" t="s">
        <v>547</v>
      </c>
      <c r="L4090" t="s">
        <v>128</v>
      </c>
      <c r="M4090">
        <v>1</v>
      </c>
      <c r="N4090" s="47">
        <v>275</v>
      </c>
      <c r="O4090" s="47">
        <v>0</v>
      </c>
      <c r="P4090" s="47">
        <v>0</v>
      </c>
      <c r="Q4090" s="47">
        <v>0</v>
      </c>
      <c r="R4090" s="47">
        <v>0</v>
      </c>
      <c r="S4090" s="47">
        <v>275</v>
      </c>
      <c r="T4090" s="47">
        <v>247.5</v>
      </c>
      <c r="U4090" s="47">
        <v>247.5</v>
      </c>
      <c r="V4090" t="s">
        <v>71</v>
      </c>
      <c r="W4090" t="s">
        <v>72</v>
      </c>
      <c r="X4090"/>
      <c r="Y4090" t="s">
        <v>240</v>
      </c>
      <c r="Z4090" s="43" t="str">
        <f>Raw_data[[#This Row],[Month]]&amp;Raw_data[[#This Row],[Locations]]&amp;Raw_data[[#This Row],[Looker2]]</f>
        <v>45323ConroeIOP</v>
      </c>
      <c r="AA4090" s="44" t="str">
        <f>IFERROR(VLOOKUP(Raw_data[[#This Row],[Description]],'LU Table'!$A$1:$B$50,2,0),"")</f>
        <v>IOP</v>
      </c>
      <c r="AB4090" s="44" t="str">
        <f>TRIM(MID(Raw_data[[#This Row],[Location]],LEN("Positive Recovery- ")+1,LEN(Raw_data[[#This Row],[Location]])))</f>
        <v>Conroe</v>
      </c>
      <c r="AC4090" s="45">
        <f t="shared" si="64"/>
        <v>45323</v>
      </c>
      <c r="AD4090" s="44" t="str">
        <f>VLOOKUP(Raw_data[[#This Row],[Locations]]&amp;Raw_data[[#This Row],[Looker2]],Category!A:E,5,0)</f>
        <v>Affiliate</v>
      </c>
      <c r="AE4090" s="44" t="str">
        <f>Raw_data[[#This Row],[Locations]]&amp;Raw_data[[#This Row],[Looker2]]</f>
        <v>ConroeIOP</v>
      </c>
    </row>
    <row r="4091" spans="1:31">
      <c r="A4091" s="15">
        <v>45329</v>
      </c>
      <c r="B4091" s="15">
        <v>45328</v>
      </c>
      <c r="C4091" t="s">
        <v>9</v>
      </c>
      <c r="D4091">
        <v>211433</v>
      </c>
      <c r="E4091" t="s">
        <v>1026</v>
      </c>
      <c r="F4091" t="s">
        <v>304</v>
      </c>
      <c r="G4091" t="s">
        <v>1027</v>
      </c>
      <c r="H4091" t="s">
        <v>158</v>
      </c>
      <c r="I4091" t="s">
        <v>232</v>
      </c>
      <c r="J4091" t="s">
        <v>87</v>
      </c>
      <c r="K4091" t="s">
        <v>547</v>
      </c>
      <c r="L4091" t="s">
        <v>128</v>
      </c>
      <c r="M4091">
        <v>1</v>
      </c>
      <c r="N4091" s="47">
        <v>275</v>
      </c>
      <c r="O4091" s="47">
        <v>0</v>
      </c>
      <c r="P4091" s="47">
        <v>0</v>
      </c>
      <c r="Q4091" s="47">
        <v>0</v>
      </c>
      <c r="R4091" s="47">
        <v>0</v>
      </c>
      <c r="S4091" s="47">
        <v>275</v>
      </c>
      <c r="T4091" s="47">
        <v>247.5</v>
      </c>
      <c r="U4091" s="47">
        <v>247.5</v>
      </c>
      <c r="V4091" t="s">
        <v>71</v>
      </c>
      <c r="W4091" t="s">
        <v>72</v>
      </c>
      <c r="X4091"/>
      <c r="Y4091" t="s">
        <v>240</v>
      </c>
      <c r="Z4091" s="43" t="str">
        <f>Raw_data[[#This Row],[Month]]&amp;Raw_data[[#This Row],[Locations]]&amp;Raw_data[[#This Row],[Looker2]]</f>
        <v>45323ConroeIOP</v>
      </c>
      <c r="AA4091" s="44" t="str">
        <f>IFERROR(VLOOKUP(Raw_data[[#This Row],[Description]],'LU Table'!$A$1:$B$50,2,0),"")</f>
        <v>IOP</v>
      </c>
      <c r="AB4091" s="44" t="str">
        <f>TRIM(MID(Raw_data[[#This Row],[Location]],LEN("Positive Recovery- ")+1,LEN(Raw_data[[#This Row],[Location]])))</f>
        <v>Conroe</v>
      </c>
      <c r="AC4091" s="45">
        <f t="shared" si="64"/>
        <v>45323</v>
      </c>
      <c r="AD4091" s="44" t="str">
        <f>VLOOKUP(Raw_data[[#This Row],[Locations]]&amp;Raw_data[[#This Row],[Looker2]],Category!A:E,5,0)</f>
        <v>Affiliate</v>
      </c>
      <c r="AE4091" s="44" t="str">
        <f>Raw_data[[#This Row],[Locations]]&amp;Raw_data[[#This Row],[Looker2]]</f>
        <v>ConroeIOP</v>
      </c>
    </row>
    <row r="4092" spans="1:31">
      <c r="A4092" s="15">
        <v>45329</v>
      </c>
      <c r="B4092" s="15">
        <v>45328</v>
      </c>
      <c r="C4092" t="s">
        <v>9</v>
      </c>
      <c r="D4092">
        <v>211434</v>
      </c>
      <c r="E4092" t="s">
        <v>1116</v>
      </c>
      <c r="F4092" t="s">
        <v>535</v>
      </c>
      <c r="G4092" t="s">
        <v>1117</v>
      </c>
      <c r="H4092" t="s">
        <v>157</v>
      </c>
      <c r="I4092" t="s">
        <v>232</v>
      </c>
      <c r="J4092" t="s">
        <v>88</v>
      </c>
      <c r="K4092" t="s">
        <v>547</v>
      </c>
      <c r="L4092" t="s">
        <v>129</v>
      </c>
      <c r="M4092">
        <v>1</v>
      </c>
      <c r="N4092" s="47">
        <v>400</v>
      </c>
      <c r="O4092" s="47">
        <v>0</v>
      </c>
      <c r="P4092" s="47">
        <v>0</v>
      </c>
      <c r="Q4092" s="47">
        <v>0</v>
      </c>
      <c r="R4092" s="47">
        <v>0</v>
      </c>
      <c r="S4092" s="47">
        <v>400</v>
      </c>
      <c r="T4092" s="47">
        <v>360</v>
      </c>
      <c r="U4092" s="47">
        <v>360</v>
      </c>
      <c r="V4092" t="s">
        <v>71</v>
      </c>
      <c r="W4092" t="s">
        <v>72</v>
      </c>
      <c r="X4092"/>
      <c r="Y4092" t="s">
        <v>240</v>
      </c>
      <c r="Z4092" s="43" t="str">
        <f>Raw_data[[#This Row],[Month]]&amp;Raw_data[[#This Row],[Locations]]&amp;Raw_data[[#This Row],[Looker2]]</f>
        <v>45323ConroePHP</v>
      </c>
      <c r="AA4092" s="44" t="str">
        <f>IFERROR(VLOOKUP(Raw_data[[#This Row],[Description]],'LU Table'!$A$1:$B$50,2,0),"")</f>
        <v>PHP</v>
      </c>
      <c r="AB4092" s="44" t="str">
        <f>TRIM(MID(Raw_data[[#This Row],[Location]],LEN("Positive Recovery- ")+1,LEN(Raw_data[[#This Row],[Location]])))</f>
        <v>Conroe</v>
      </c>
      <c r="AC4092" s="45">
        <f t="shared" si="64"/>
        <v>45323</v>
      </c>
      <c r="AD4092" s="44" t="str">
        <f>VLOOKUP(Raw_data[[#This Row],[Locations]]&amp;Raw_data[[#This Row],[Looker2]],Category!A:E,5,0)</f>
        <v>Affiliate</v>
      </c>
      <c r="AE4092" s="44" t="str">
        <f>Raw_data[[#This Row],[Locations]]&amp;Raw_data[[#This Row],[Looker2]]</f>
        <v>ConroePHP</v>
      </c>
    </row>
    <row r="4093" spans="1:31">
      <c r="A4093" s="15">
        <v>45329</v>
      </c>
      <c r="B4093" s="15">
        <v>45328</v>
      </c>
      <c r="C4093" t="s">
        <v>9</v>
      </c>
      <c r="D4093">
        <v>211435</v>
      </c>
      <c r="E4093" t="s">
        <v>980</v>
      </c>
      <c r="F4093" t="s">
        <v>295</v>
      </c>
      <c r="G4093" t="s">
        <v>981</v>
      </c>
      <c r="H4093" t="s">
        <v>160</v>
      </c>
      <c r="I4093" t="s">
        <v>232</v>
      </c>
      <c r="J4093" t="s">
        <v>94</v>
      </c>
      <c r="K4093" t="s">
        <v>21</v>
      </c>
      <c r="L4093" t="s">
        <v>128</v>
      </c>
      <c r="M4093">
        <v>1</v>
      </c>
      <c r="N4093" s="47">
        <v>215</v>
      </c>
      <c r="O4093" s="47">
        <v>0</v>
      </c>
      <c r="P4093" s="47">
        <v>0</v>
      </c>
      <c r="Q4093" s="47">
        <v>0</v>
      </c>
      <c r="R4093" s="47">
        <v>0</v>
      </c>
      <c r="S4093" s="47">
        <v>215</v>
      </c>
      <c r="T4093" s="47">
        <v>193.5</v>
      </c>
      <c r="U4093" s="47">
        <v>193.5</v>
      </c>
      <c r="V4093" t="s">
        <v>71</v>
      </c>
      <c r="W4093" t="s">
        <v>72</v>
      </c>
      <c r="X4093"/>
      <c r="Y4093" t="s">
        <v>240</v>
      </c>
      <c r="Z4093" s="43" t="str">
        <f>Raw_data[[#This Row],[Month]]&amp;Raw_data[[#This Row],[Locations]]&amp;Raw_data[[#This Row],[Looker2]]</f>
        <v>45323Jersey VillageIOP</v>
      </c>
      <c r="AA4093" s="44" t="str">
        <f>IFERROR(VLOOKUP(Raw_data[[#This Row],[Description]],'LU Table'!$A$1:$B$50,2,0),"")</f>
        <v>IOP</v>
      </c>
      <c r="AB4093" s="44" t="str">
        <f>TRIM(MID(Raw_data[[#This Row],[Location]],LEN("Positive Recovery- ")+1,LEN(Raw_data[[#This Row],[Location]])))</f>
        <v>Jersey Village</v>
      </c>
      <c r="AC4093" s="45">
        <f t="shared" si="64"/>
        <v>45323</v>
      </c>
      <c r="AD4093" s="44" t="str">
        <f>VLOOKUP(Raw_data[[#This Row],[Locations]]&amp;Raw_data[[#This Row],[Looker2]],Category!A:E,5,0)</f>
        <v>Affiliate</v>
      </c>
      <c r="AE4093" s="44" t="str">
        <f>Raw_data[[#This Row],[Locations]]&amp;Raw_data[[#This Row],[Looker2]]</f>
        <v>Jersey VillageIOP</v>
      </c>
    </row>
    <row r="4094" spans="1:31">
      <c r="A4094" s="15">
        <v>45329</v>
      </c>
      <c r="B4094" s="15">
        <v>45328</v>
      </c>
      <c r="C4094" t="s">
        <v>9</v>
      </c>
      <c r="D4094">
        <v>211436</v>
      </c>
      <c r="E4094" t="s">
        <v>801</v>
      </c>
      <c r="F4094" t="s">
        <v>302</v>
      </c>
      <c r="G4094" t="s">
        <v>802</v>
      </c>
      <c r="H4094" t="s">
        <v>159</v>
      </c>
      <c r="I4094"/>
      <c r="J4094" t="s">
        <v>17</v>
      </c>
      <c r="K4094" t="s">
        <v>75</v>
      </c>
      <c r="L4094" t="s">
        <v>128</v>
      </c>
      <c r="M4094">
        <v>1</v>
      </c>
      <c r="N4094" s="47">
        <v>125</v>
      </c>
      <c r="O4094" s="47">
        <v>0</v>
      </c>
      <c r="P4094" s="47">
        <v>0</v>
      </c>
      <c r="Q4094" s="47">
        <v>0</v>
      </c>
      <c r="R4094" s="47">
        <v>0</v>
      </c>
      <c r="S4094" s="47">
        <v>125</v>
      </c>
      <c r="T4094" s="47">
        <v>125</v>
      </c>
      <c r="U4094" s="47">
        <v>125</v>
      </c>
      <c r="V4094" t="s">
        <v>71</v>
      </c>
      <c r="W4094" t="s">
        <v>72</v>
      </c>
      <c r="X4094"/>
      <c r="Y4094" t="s">
        <v>240</v>
      </c>
      <c r="Z4094" s="43" t="str">
        <f>Raw_data[[#This Row],[Month]]&amp;Raw_data[[#This Row],[Locations]]&amp;Raw_data[[#This Row],[Looker2]]</f>
        <v>45323The WoodlandsIOP</v>
      </c>
      <c r="AA4094" s="44" t="str">
        <f>IFERROR(VLOOKUP(Raw_data[[#This Row],[Description]],'LU Table'!$A$1:$B$50,2,0),"")</f>
        <v>IOP</v>
      </c>
      <c r="AB4094" s="44" t="str">
        <f>TRIM(MID(Raw_data[[#This Row],[Location]],LEN("Positive Recovery- ")+1,LEN(Raw_data[[#This Row],[Location]])))</f>
        <v>The Woodlands</v>
      </c>
      <c r="AC4094" s="45">
        <f t="shared" si="64"/>
        <v>45323</v>
      </c>
      <c r="AD4094" s="44" t="str">
        <f>VLOOKUP(Raw_data[[#This Row],[Locations]]&amp;Raw_data[[#This Row],[Looker2]],Category!A:E,5,0)</f>
        <v>Affiliate</v>
      </c>
      <c r="AE4094" s="44" t="str">
        <f>Raw_data[[#This Row],[Locations]]&amp;Raw_data[[#This Row],[Looker2]]</f>
        <v>The WoodlandsIOP</v>
      </c>
    </row>
    <row r="4095" spans="1:31">
      <c r="A4095" s="15">
        <v>45329</v>
      </c>
      <c r="B4095" s="15">
        <v>45328</v>
      </c>
      <c r="C4095" t="s">
        <v>9</v>
      </c>
      <c r="D4095">
        <v>211437</v>
      </c>
      <c r="E4095" t="s">
        <v>898</v>
      </c>
      <c r="F4095" t="s">
        <v>415</v>
      </c>
      <c r="G4095" t="s">
        <v>899</v>
      </c>
      <c r="H4095" t="s">
        <v>158</v>
      </c>
      <c r="I4095" t="s">
        <v>232</v>
      </c>
      <c r="J4095" t="s">
        <v>87</v>
      </c>
      <c r="K4095" t="s">
        <v>75</v>
      </c>
      <c r="L4095" t="s">
        <v>128</v>
      </c>
      <c r="M4095">
        <v>1</v>
      </c>
      <c r="N4095" s="47">
        <v>275</v>
      </c>
      <c r="O4095" s="47">
        <v>0</v>
      </c>
      <c r="P4095" s="47">
        <v>0</v>
      </c>
      <c r="Q4095" s="47">
        <v>0</v>
      </c>
      <c r="R4095" s="47">
        <v>0</v>
      </c>
      <c r="S4095" s="47">
        <v>275</v>
      </c>
      <c r="T4095" s="47">
        <v>247.5</v>
      </c>
      <c r="U4095" s="47">
        <v>247.5</v>
      </c>
      <c r="V4095" t="s">
        <v>71</v>
      </c>
      <c r="W4095" t="s">
        <v>72</v>
      </c>
      <c r="X4095"/>
      <c r="Y4095" t="s">
        <v>240</v>
      </c>
      <c r="Z4095" s="43" t="str">
        <f>Raw_data[[#This Row],[Month]]&amp;Raw_data[[#This Row],[Locations]]&amp;Raw_data[[#This Row],[Looker2]]</f>
        <v>45323The WoodlandsIOP</v>
      </c>
      <c r="AA4095" s="44" t="str">
        <f>IFERROR(VLOOKUP(Raw_data[[#This Row],[Description]],'LU Table'!$A$1:$B$50,2,0),"")</f>
        <v>IOP</v>
      </c>
      <c r="AB4095" s="44" t="str">
        <f>TRIM(MID(Raw_data[[#This Row],[Location]],LEN("Positive Recovery- ")+1,LEN(Raw_data[[#This Row],[Location]])))</f>
        <v>The Woodlands</v>
      </c>
      <c r="AC4095" s="45">
        <f t="shared" si="64"/>
        <v>45323</v>
      </c>
      <c r="AD4095" s="44" t="str">
        <f>VLOOKUP(Raw_data[[#This Row],[Locations]]&amp;Raw_data[[#This Row],[Looker2]],Category!A:E,5,0)</f>
        <v>Affiliate</v>
      </c>
      <c r="AE4095" s="44" t="str">
        <f>Raw_data[[#This Row],[Locations]]&amp;Raw_data[[#This Row],[Looker2]]</f>
        <v>The WoodlandsIOP</v>
      </c>
    </row>
    <row r="4096" spans="1:31">
      <c r="A4096" s="15">
        <v>45329</v>
      </c>
      <c r="B4096" s="15">
        <v>45328</v>
      </c>
      <c r="C4096" t="s">
        <v>9</v>
      </c>
      <c r="D4096">
        <v>211438</v>
      </c>
      <c r="E4096" t="s">
        <v>845</v>
      </c>
      <c r="F4096" t="s">
        <v>846</v>
      </c>
      <c r="G4096" t="s">
        <v>393</v>
      </c>
      <c r="H4096" t="s">
        <v>160</v>
      </c>
      <c r="I4096" t="s">
        <v>232</v>
      </c>
      <c r="J4096" t="s">
        <v>95</v>
      </c>
      <c r="K4096" t="s">
        <v>75</v>
      </c>
      <c r="L4096" t="s">
        <v>128</v>
      </c>
      <c r="M4096">
        <v>1</v>
      </c>
      <c r="N4096" s="47">
        <v>130</v>
      </c>
      <c r="O4096" s="47">
        <v>0</v>
      </c>
      <c r="P4096" s="47">
        <v>0</v>
      </c>
      <c r="Q4096" s="47">
        <v>0</v>
      </c>
      <c r="R4096" s="47">
        <v>0</v>
      </c>
      <c r="S4096" s="47">
        <v>130</v>
      </c>
      <c r="T4096" s="47">
        <v>117</v>
      </c>
      <c r="U4096" s="47">
        <v>117</v>
      </c>
      <c r="V4096" t="s">
        <v>71</v>
      </c>
      <c r="W4096" t="s">
        <v>72</v>
      </c>
      <c r="X4096"/>
      <c r="Y4096" t="s">
        <v>240</v>
      </c>
      <c r="Z4096" s="43" t="str">
        <f>Raw_data[[#This Row],[Month]]&amp;Raw_data[[#This Row],[Locations]]&amp;Raw_data[[#This Row],[Looker2]]</f>
        <v>45323The WoodlandsIOP</v>
      </c>
      <c r="AA4096" s="44" t="str">
        <f>IFERROR(VLOOKUP(Raw_data[[#This Row],[Description]],'LU Table'!$A$1:$B$50,2,0),"")</f>
        <v>IOP</v>
      </c>
      <c r="AB4096" s="44" t="str">
        <f>TRIM(MID(Raw_data[[#This Row],[Location]],LEN("Positive Recovery- ")+1,LEN(Raw_data[[#This Row],[Location]])))</f>
        <v>The Woodlands</v>
      </c>
      <c r="AC4096" s="45">
        <f t="shared" si="64"/>
        <v>45323</v>
      </c>
      <c r="AD4096" s="44" t="str">
        <f>VLOOKUP(Raw_data[[#This Row],[Locations]]&amp;Raw_data[[#This Row],[Looker2]],Category!A:E,5,0)</f>
        <v>Affiliate</v>
      </c>
      <c r="AE4096" s="44" t="str">
        <f>Raw_data[[#This Row],[Locations]]&amp;Raw_data[[#This Row],[Looker2]]</f>
        <v>The WoodlandsIOP</v>
      </c>
    </row>
    <row r="4097" spans="1:31">
      <c r="A4097" s="15">
        <v>45329</v>
      </c>
      <c r="B4097" s="15">
        <v>45328</v>
      </c>
      <c r="C4097" t="s">
        <v>9</v>
      </c>
      <c r="D4097">
        <v>211439</v>
      </c>
      <c r="E4097" t="s">
        <v>947</v>
      </c>
      <c r="F4097" t="s">
        <v>267</v>
      </c>
      <c r="G4097" t="s">
        <v>948</v>
      </c>
      <c r="H4097" t="s">
        <v>158</v>
      </c>
      <c r="I4097" t="s">
        <v>232</v>
      </c>
      <c r="J4097" t="s">
        <v>88</v>
      </c>
      <c r="K4097" t="s">
        <v>22</v>
      </c>
      <c r="L4097" t="s">
        <v>128</v>
      </c>
      <c r="M4097">
        <v>1</v>
      </c>
      <c r="N4097" s="47">
        <v>250</v>
      </c>
      <c r="O4097" s="47">
        <v>0</v>
      </c>
      <c r="P4097" s="47">
        <v>0</v>
      </c>
      <c r="Q4097" s="47">
        <v>0</v>
      </c>
      <c r="R4097" s="47">
        <v>0</v>
      </c>
      <c r="S4097" s="47">
        <v>250</v>
      </c>
      <c r="T4097" s="47">
        <v>225</v>
      </c>
      <c r="U4097" s="47">
        <v>225</v>
      </c>
      <c r="V4097" t="s">
        <v>71</v>
      </c>
      <c r="W4097" t="s">
        <v>72</v>
      </c>
      <c r="X4097"/>
      <c r="Y4097" t="s">
        <v>240</v>
      </c>
      <c r="Z4097" s="43" t="str">
        <f>Raw_data[[#This Row],[Month]]&amp;Raw_data[[#This Row],[Locations]]&amp;Raw_data[[#This Row],[Looker2]]</f>
        <v>45323AustinIOP</v>
      </c>
      <c r="AA4097" s="44" t="str">
        <f>IFERROR(VLOOKUP(Raw_data[[#This Row],[Description]],'LU Table'!$A$1:$B$50,2,0),"")</f>
        <v>IOP</v>
      </c>
      <c r="AB4097" s="44" t="str">
        <f>TRIM(MID(Raw_data[[#This Row],[Location]],LEN("Positive Recovery- ")+1,LEN(Raw_data[[#This Row],[Location]])))</f>
        <v>Austin</v>
      </c>
      <c r="AC4097" s="45">
        <f t="shared" si="64"/>
        <v>45323</v>
      </c>
      <c r="AD4097" s="44" t="str">
        <f>VLOOKUP(Raw_data[[#This Row],[Locations]]&amp;Raw_data[[#This Row],[Looker2]],Category!A:E,5,0)</f>
        <v>Affiliate</v>
      </c>
      <c r="AE4097" s="44" t="str">
        <f>Raw_data[[#This Row],[Locations]]&amp;Raw_data[[#This Row],[Looker2]]</f>
        <v>AustinIOP</v>
      </c>
    </row>
    <row r="4098" spans="1:31">
      <c r="A4098" s="15">
        <v>45329</v>
      </c>
      <c r="B4098" s="15">
        <v>45328</v>
      </c>
      <c r="C4098" t="s">
        <v>9</v>
      </c>
      <c r="D4098">
        <v>211440</v>
      </c>
      <c r="E4098" t="s">
        <v>943</v>
      </c>
      <c r="F4098" t="s">
        <v>305</v>
      </c>
      <c r="G4098" t="s">
        <v>944</v>
      </c>
      <c r="H4098" t="s">
        <v>159</v>
      </c>
      <c r="I4098" t="s">
        <v>232</v>
      </c>
      <c r="J4098" t="s">
        <v>17</v>
      </c>
      <c r="K4098" t="s">
        <v>22</v>
      </c>
      <c r="L4098" t="s">
        <v>128</v>
      </c>
      <c r="M4098">
        <v>1</v>
      </c>
      <c r="N4098" s="47">
        <v>225</v>
      </c>
      <c r="O4098" s="47">
        <v>0</v>
      </c>
      <c r="P4098" s="47">
        <v>0</v>
      </c>
      <c r="Q4098" s="47">
        <v>0</v>
      </c>
      <c r="R4098" s="47">
        <v>0</v>
      </c>
      <c r="S4098" s="47">
        <v>225</v>
      </c>
      <c r="T4098" s="47">
        <v>225</v>
      </c>
      <c r="U4098" s="47">
        <v>225</v>
      </c>
      <c r="V4098" t="s">
        <v>71</v>
      </c>
      <c r="W4098" t="s">
        <v>72</v>
      </c>
      <c r="X4098"/>
      <c r="Y4098" t="s">
        <v>240</v>
      </c>
      <c r="Z4098" s="43" t="str">
        <f>Raw_data[[#This Row],[Month]]&amp;Raw_data[[#This Row],[Locations]]&amp;Raw_data[[#This Row],[Looker2]]</f>
        <v>45323AustinIOP</v>
      </c>
      <c r="AA4098" s="44" t="str">
        <f>IFERROR(VLOOKUP(Raw_data[[#This Row],[Description]],'LU Table'!$A$1:$B$50,2,0),"")</f>
        <v>IOP</v>
      </c>
      <c r="AB4098" s="44" t="str">
        <f>TRIM(MID(Raw_data[[#This Row],[Location]],LEN("Positive Recovery- ")+1,LEN(Raw_data[[#This Row],[Location]])))</f>
        <v>Austin</v>
      </c>
      <c r="AC4098" s="45">
        <f t="shared" si="64"/>
        <v>45323</v>
      </c>
      <c r="AD4098" s="44" t="str">
        <f>VLOOKUP(Raw_data[[#This Row],[Locations]]&amp;Raw_data[[#This Row],[Looker2]],Category!A:E,5,0)</f>
        <v>Affiliate</v>
      </c>
      <c r="AE4098" s="44" t="str">
        <f>Raw_data[[#This Row],[Locations]]&amp;Raw_data[[#This Row],[Looker2]]</f>
        <v>AustinIOP</v>
      </c>
    </row>
    <row r="4099" spans="1:31">
      <c r="A4099" s="15">
        <v>45329</v>
      </c>
      <c r="B4099" s="15">
        <v>45328</v>
      </c>
      <c r="C4099" t="s">
        <v>9</v>
      </c>
      <c r="D4099">
        <v>211441</v>
      </c>
      <c r="E4099" t="s">
        <v>1292</v>
      </c>
      <c r="F4099" t="s">
        <v>348</v>
      </c>
      <c r="G4099" t="s">
        <v>1293</v>
      </c>
      <c r="H4099" t="s">
        <v>160</v>
      </c>
      <c r="I4099" t="s">
        <v>232</v>
      </c>
      <c r="J4099" t="s">
        <v>1294</v>
      </c>
      <c r="K4099" t="s">
        <v>79</v>
      </c>
      <c r="L4099" t="s">
        <v>128</v>
      </c>
      <c r="M4099">
        <v>1</v>
      </c>
      <c r="N4099" s="47">
        <v>700</v>
      </c>
      <c r="O4099" s="47">
        <v>0</v>
      </c>
      <c r="P4099" s="47">
        <v>0</v>
      </c>
      <c r="Q4099" s="47">
        <v>0</v>
      </c>
      <c r="R4099" s="47">
        <v>0</v>
      </c>
      <c r="S4099" s="47">
        <v>700</v>
      </c>
      <c r="T4099" s="47">
        <v>190.8</v>
      </c>
      <c r="U4099" s="47">
        <v>190.8</v>
      </c>
      <c r="V4099" t="s">
        <v>71</v>
      </c>
      <c r="W4099" t="s">
        <v>72</v>
      </c>
      <c r="X4099"/>
      <c r="Y4099" t="s">
        <v>240</v>
      </c>
      <c r="Z4099" s="43" t="str">
        <f>Raw_data[[#This Row],[Month]]&amp;Raw_data[[#This Row],[Locations]]&amp;Raw_data[[#This Row],[Looker2]]</f>
        <v>45323Cinco RanchIOP</v>
      </c>
      <c r="AA4099" s="44" t="str">
        <f>IFERROR(VLOOKUP(Raw_data[[#This Row],[Description]],'LU Table'!$A$1:$B$50,2,0),"")</f>
        <v>IOP</v>
      </c>
      <c r="AB4099" s="44" t="str">
        <f>TRIM(MID(Raw_data[[#This Row],[Location]],LEN("Positive Recovery- ")+1,LEN(Raw_data[[#This Row],[Location]])))</f>
        <v>Cinco Ranch</v>
      </c>
      <c r="AC4099" s="45">
        <f t="shared" si="64"/>
        <v>45323</v>
      </c>
      <c r="AD4099" s="44" t="str">
        <f>VLOOKUP(Raw_data[[#This Row],[Locations]]&amp;Raw_data[[#This Row],[Looker2]],Category!A:E,5,0)</f>
        <v>Affiliate</v>
      </c>
      <c r="AE4099" s="44" t="str">
        <f>Raw_data[[#This Row],[Locations]]&amp;Raw_data[[#This Row],[Looker2]]</f>
        <v>Cinco RanchIOP</v>
      </c>
    </row>
    <row r="4100" spans="1:31">
      <c r="A4100" s="15">
        <v>45329</v>
      </c>
      <c r="B4100" s="15">
        <v>45328</v>
      </c>
      <c r="C4100" t="s">
        <v>9</v>
      </c>
      <c r="D4100">
        <v>211442</v>
      </c>
      <c r="E4100" t="s">
        <v>1017</v>
      </c>
      <c r="F4100" t="s">
        <v>1018</v>
      </c>
      <c r="G4100" t="s">
        <v>1019</v>
      </c>
      <c r="H4100" t="s">
        <v>158</v>
      </c>
      <c r="I4100" t="s">
        <v>232</v>
      </c>
      <c r="J4100" t="s">
        <v>88</v>
      </c>
      <c r="K4100" t="s">
        <v>79</v>
      </c>
      <c r="L4100" t="s">
        <v>128</v>
      </c>
      <c r="M4100">
        <v>1</v>
      </c>
      <c r="N4100" s="47">
        <v>250</v>
      </c>
      <c r="O4100" s="47">
        <v>0</v>
      </c>
      <c r="P4100" s="47">
        <v>0</v>
      </c>
      <c r="Q4100" s="47">
        <v>0</v>
      </c>
      <c r="R4100" s="47">
        <v>0</v>
      </c>
      <c r="S4100" s="47">
        <v>250</v>
      </c>
      <c r="T4100" s="47">
        <v>225</v>
      </c>
      <c r="U4100" s="47">
        <v>225</v>
      </c>
      <c r="V4100" t="s">
        <v>71</v>
      </c>
      <c r="W4100" t="s">
        <v>72</v>
      </c>
      <c r="X4100"/>
      <c r="Y4100" t="s">
        <v>240</v>
      </c>
      <c r="Z4100" s="43" t="str">
        <f>Raw_data[[#This Row],[Month]]&amp;Raw_data[[#This Row],[Locations]]&amp;Raw_data[[#This Row],[Looker2]]</f>
        <v>45323Cinco RanchIOP</v>
      </c>
      <c r="AA4100" s="44" t="str">
        <f>IFERROR(VLOOKUP(Raw_data[[#This Row],[Description]],'LU Table'!$A$1:$B$50,2,0),"")</f>
        <v>IOP</v>
      </c>
      <c r="AB4100" s="44" t="str">
        <f>TRIM(MID(Raw_data[[#This Row],[Location]],LEN("Positive Recovery- ")+1,LEN(Raw_data[[#This Row],[Location]])))</f>
        <v>Cinco Ranch</v>
      </c>
      <c r="AC4100" s="45">
        <f t="shared" si="64"/>
        <v>45323</v>
      </c>
      <c r="AD4100" s="44" t="str">
        <f>VLOOKUP(Raw_data[[#This Row],[Locations]]&amp;Raw_data[[#This Row],[Looker2]],Category!A:E,5,0)</f>
        <v>Affiliate</v>
      </c>
      <c r="AE4100" s="44" t="str">
        <f>Raw_data[[#This Row],[Locations]]&amp;Raw_data[[#This Row],[Looker2]]</f>
        <v>Cinco RanchIOP</v>
      </c>
    </row>
    <row r="4101" spans="1:31">
      <c r="A4101" s="15">
        <v>45329</v>
      </c>
      <c r="B4101" s="15">
        <v>45328</v>
      </c>
      <c r="C4101" t="s">
        <v>9</v>
      </c>
      <c r="D4101">
        <v>211443</v>
      </c>
      <c r="E4101" t="s">
        <v>1169</v>
      </c>
      <c r="F4101" t="s">
        <v>405</v>
      </c>
      <c r="G4101" t="s">
        <v>512</v>
      </c>
      <c r="H4101" t="s">
        <v>157</v>
      </c>
      <c r="I4101" t="s">
        <v>232</v>
      </c>
      <c r="J4101" t="s">
        <v>88</v>
      </c>
      <c r="K4101" t="s">
        <v>18</v>
      </c>
      <c r="L4101" t="s">
        <v>129</v>
      </c>
      <c r="M4101">
        <v>1</v>
      </c>
      <c r="N4101" s="47">
        <v>400</v>
      </c>
      <c r="O4101" s="47">
        <v>0</v>
      </c>
      <c r="P4101" s="47">
        <v>0</v>
      </c>
      <c r="Q4101" s="47">
        <v>0</v>
      </c>
      <c r="R4101" s="47">
        <v>0</v>
      </c>
      <c r="S4101" s="47">
        <v>400</v>
      </c>
      <c r="T4101" s="47">
        <v>360</v>
      </c>
      <c r="U4101" s="47">
        <v>360</v>
      </c>
      <c r="V4101" t="s">
        <v>71</v>
      </c>
      <c r="W4101" t="s">
        <v>72</v>
      </c>
      <c r="X4101"/>
      <c r="Y4101" t="s">
        <v>240</v>
      </c>
      <c r="Z4101" s="43" t="str">
        <f>Raw_data[[#This Row],[Month]]&amp;Raw_data[[#This Row],[Locations]]&amp;Raw_data[[#This Row],[Looker2]]</f>
        <v>45323San AntonioPHP</v>
      </c>
      <c r="AA4101" s="44" t="str">
        <f>IFERROR(VLOOKUP(Raw_data[[#This Row],[Description]],'LU Table'!$A$1:$B$50,2,0),"")</f>
        <v>PHP</v>
      </c>
      <c r="AB4101" s="44" t="str">
        <f>TRIM(MID(Raw_data[[#This Row],[Location]],LEN("Positive Recovery- ")+1,LEN(Raw_data[[#This Row],[Location]])))</f>
        <v>San Antonio</v>
      </c>
      <c r="AC4101" s="45">
        <f t="shared" si="64"/>
        <v>45323</v>
      </c>
      <c r="AD4101" s="44" t="str">
        <f>VLOOKUP(Raw_data[[#This Row],[Locations]]&amp;Raw_data[[#This Row],[Looker2]],Category!A:E,5,0)</f>
        <v>Affiliate</v>
      </c>
      <c r="AE4101" s="44" t="str">
        <f>Raw_data[[#This Row],[Locations]]&amp;Raw_data[[#This Row],[Looker2]]</f>
        <v>San AntonioPHP</v>
      </c>
    </row>
    <row r="4102" spans="1:31">
      <c r="A4102" s="15">
        <v>45329</v>
      </c>
      <c r="B4102" s="15">
        <v>45328</v>
      </c>
      <c r="C4102" t="s">
        <v>9</v>
      </c>
      <c r="D4102">
        <v>211444</v>
      </c>
      <c r="E4102" t="s">
        <v>1173</v>
      </c>
      <c r="F4102" t="s">
        <v>314</v>
      </c>
      <c r="G4102" t="s">
        <v>444</v>
      </c>
      <c r="H4102" t="s">
        <v>158</v>
      </c>
      <c r="I4102" t="s">
        <v>232</v>
      </c>
      <c r="J4102" t="s">
        <v>87</v>
      </c>
      <c r="K4102" t="s">
        <v>18</v>
      </c>
      <c r="L4102" t="s">
        <v>128</v>
      </c>
      <c r="M4102">
        <v>1</v>
      </c>
      <c r="N4102" s="47">
        <v>275</v>
      </c>
      <c r="O4102" s="47">
        <v>0</v>
      </c>
      <c r="P4102" s="47">
        <v>0</v>
      </c>
      <c r="Q4102" s="47">
        <v>0</v>
      </c>
      <c r="R4102" s="47">
        <v>0</v>
      </c>
      <c r="S4102" s="47">
        <v>275</v>
      </c>
      <c r="T4102" s="47">
        <v>247.5</v>
      </c>
      <c r="U4102" s="47">
        <v>247.5</v>
      </c>
      <c r="V4102" t="s">
        <v>71</v>
      </c>
      <c r="W4102" t="s">
        <v>72</v>
      </c>
      <c r="X4102"/>
      <c r="Y4102" t="s">
        <v>240</v>
      </c>
      <c r="Z4102" s="43" t="str">
        <f>Raw_data[[#This Row],[Month]]&amp;Raw_data[[#This Row],[Locations]]&amp;Raw_data[[#This Row],[Looker2]]</f>
        <v>45323San AntonioIOP</v>
      </c>
      <c r="AA4102" s="44" t="str">
        <f>IFERROR(VLOOKUP(Raw_data[[#This Row],[Description]],'LU Table'!$A$1:$B$50,2,0),"")</f>
        <v>IOP</v>
      </c>
      <c r="AB4102" s="44" t="str">
        <f>TRIM(MID(Raw_data[[#This Row],[Location]],LEN("Positive Recovery- ")+1,LEN(Raw_data[[#This Row],[Location]])))</f>
        <v>San Antonio</v>
      </c>
      <c r="AC4102" s="45">
        <f t="shared" si="64"/>
        <v>45323</v>
      </c>
      <c r="AD4102" s="44" t="str">
        <f>VLOOKUP(Raw_data[[#This Row],[Locations]]&amp;Raw_data[[#This Row],[Looker2]],Category!A:E,5,0)</f>
        <v>Affiliate</v>
      </c>
      <c r="AE4102" s="44" t="str">
        <f>Raw_data[[#This Row],[Locations]]&amp;Raw_data[[#This Row],[Looker2]]</f>
        <v>San AntonioIOP</v>
      </c>
    </row>
    <row r="4103" spans="1:31">
      <c r="A4103" s="15">
        <v>45329</v>
      </c>
      <c r="B4103" s="15">
        <v>45328</v>
      </c>
      <c r="C4103" t="s">
        <v>9</v>
      </c>
      <c r="D4103">
        <v>211445</v>
      </c>
      <c r="E4103" t="s">
        <v>951</v>
      </c>
      <c r="F4103" t="s">
        <v>479</v>
      </c>
      <c r="G4103" t="s">
        <v>952</v>
      </c>
      <c r="H4103" t="s">
        <v>160</v>
      </c>
      <c r="I4103" t="s">
        <v>232</v>
      </c>
      <c r="J4103" t="s">
        <v>961</v>
      </c>
      <c r="K4103" t="s">
        <v>18</v>
      </c>
      <c r="L4103" t="s">
        <v>128</v>
      </c>
      <c r="M4103">
        <v>1</v>
      </c>
      <c r="N4103" s="47">
        <v>220</v>
      </c>
      <c r="O4103" s="47">
        <v>0</v>
      </c>
      <c r="P4103" s="47">
        <v>0</v>
      </c>
      <c r="Q4103" s="47">
        <v>0</v>
      </c>
      <c r="R4103" s="47">
        <v>0</v>
      </c>
      <c r="S4103" s="47">
        <v>220</v>
      </c>
      <c r="T4103" s="47">
        <v>198</v>
      </c>
      <c r="U4103" s="47">
        <v>198</v>
      </c>
      <c r="V4103" t="s">
        <v>71</v>
      </c>
      <c r="W4103" t="s">
        <v>72</v>
      </c>
      <c r="X4103"/>
      <c r="Y4103" t="s">
        <v>240</v>
      </c>
      <c r="Z4103" s="43" t="str">
        <f>Raw_data[[#This Row],[Month]]&amp;Raw_data[[#This Row],[Locations]]&amp;Raw_data[[#This Row],[Looker2]]</f>
        <v>45323San AntonioIOP</v>
      </c>
      <c r="AA4103" s="44" t="str">
        <f>IFERROR(VLOOKUP(Raw_data[[#This Row],[Description]],'LU Table'!$A$1:$B$50,2,0),"")</f>
        <v>IOP</v>
      </c>
      <c r="AB4103" s="44" t="str">
        <f>TRIM(MID(Raw_data[[#This Row],[Location]],LEN("Positive Recovery- ")+1,LEN(Raw_data[[#This Row],[Location]])))</f>
        <v>San Antonio</v>
      </c>
      <c r="AC4103" s="45">
        <f t="shared" si="64"/>
        <v>45323</v>
      </c>
      <c r="AD4103" s="44" t="str">
        <f>VLOOKUP(Raw_data[[#This Row],[Locations]]&amp;Raw_data[[#This Row],[Looker2]],Category!A:E,5,0)</f>
        <v>Affiliate</v>
      </c>
      <c r="AE4103" s="44" t="str">
        <f>Raw_data[[#This Row],[Locations]]&amp;Raw_data[[#This Row],[Looker2]]</f>
        <v>San AntonioIOP</v>
      </c>
    </row>
    <row r="4104" spans="1:31">
      <c r="A4104" s="15">
        <v>45329</v>
      </c>
      <c r="B4104" s="15">
        <v>45328</v>
      </c>
      <c r="C4104" t="s">
        <v>9</v>
      </c>
      <c r="D4104">
        <v>211446</v>
      </c>
      <c r="E4104" t="s">
        <v>1254</v>
      </c>
      <c r="F4104" t="s">
        <v>1255</v>
      </c>
      <c r="G4104" t="s">
        <v>1256</v>
      </c>
      <c r="H4104" t="s">
        <v>160</v>
      </c>
      <c r="I4104" t="s">
        <v>232</v>
      </c>
      <c r="J4104" t="s">
        <v>94</v>
      </c>
      <c r="K4104" t="s">
        <v>234</v>
      </c>
      <c r="L4104" t="s">
        <v>128</v>
      </c>
      <c r="M4104">
        <v>1</v>
      </c>
      <c r="N4104" s="47">
        <v>215</v>
      </c>
      <c r="O4104" s="47">
        <v>0</v>
      </c>
      <c r="P4104" s="47">
        <v>0</v>
      </c>
      <c r="Q4104" s="47">
        <v>0</v>
      </c>
      <c r="R4104" s="47">
        <v>0</v>
      </c>
      <c r="S4104" s="47">
        <v>215</v>
      </c>
      <c r="T4104" s="47">
        <v>193.5</v>
      </c>
      <c r="U4104" s="47">
        <v>193.5</v>
      </c>
      <c r="V4104" t="s">
        <v>71</v>
      </c>
      <c r="W4104" t="s">
        <v>72</v>
      </c>
      <c r="X4104"/>
      <c r="Y4104" t="s">
        <v>240</v>
      </c>
      <c r="Z4104" s="43" t="str">
        <f>Raw_data[[#This Row],[Month]]&amp;Raw_data[[#This Row],[Locations]]&amp;Raw_data[[#This Row],[Looker2]]</f>
        <v>45323Clear LakeIOP</v>
      </c>
      <c r="AA4104" s="44" t="str">
        <f>IFERROR(VLOOKUP(Raw_data[[#This Row],[Description]],'LU Table'!$A$1:$B$50,2,0),"")</f>
        <v>IOP</v>
      </c>
      <c r="AB4104" s="44" t="str">
        <f>TRIM(MID(Raw_data[[#This Row],[Location]],LEN("Positive Recovery- ")+1,LEN(Raw_data[[#This Row],[Location]])))</f>
        <v>Clear Lake</v>
      </c>
      <c r="AC4104" s="45">
        <f t="shared" si="64"/>
        <v>45323</v>
      </c>
      <c r="AD4104" s="44" t="str">
        <f>VLOOKUP(Raw_data[[#This Row],[Locations]]&amp;Raw_data[[#This Row],[Looker2]],Category!A:E,5,0)</f>
        <v>Affiliate</v>
      </c>
      <c r="AE4104" s="44" t="str">
        <f>Raw_data[[#This Row],[Locations]]&amp;Raw_data[[#This Row],[Looker2]]</f>
        <v>Clear LakeIOP</v>
      </c>
    </row>
    <row r="4105" spans="1:31">
      <c r="A4105" s="15">
        <v>45329</v>
      </c>
      <c r="B4105" s="15">
        <v>45328</v>
      </c>
      <c r="C4105" t="s">
        <v>9</v>
      </c>
      <c r="D4105">
        <v>211447</v>
      </c>
      <c r="E4105" t="s">
        <v>1248</v>
      </c>
      <c r="F4105" t="s">
        <v>1249</v>
      </c>
      <c r="G4105" t="s">
        <v>1250</v>
      </c>
      <c r="H4105" t="s">
        <v>158</v>
      </c>
      <c r="I4105" t="s">
        <v>232</v>
      </c>
      <c r="J4105" t="s">
        <v>87</v>
      </c>
      <c r="K4105" t="s">
        <v>547</v>
      </c>
      <c r="L4105" t="s">
        <v>128</v>
      </c>
      <c r="M4105">
        <v>1</v>
      </c>
      <c r="N4105" s="47">
        <v>275</v>
      </c>
      <c r="O4105" s="47">
        <v>0</v>
      </c>
      <c r="P4105" s="47">
        <v>0</v>
      </c>
      <c r="Q4105" s="47">
        <v>0</v>
      </c>
      <c r="R4105" s="47">
        <v>0</v>
      </c>
      <c r="S4105" s="47">
        <v>275</v>
      </c>
      <c r="T4105" s="47">
        <v>247.5</v>
      </c>
      <c r="U4105" s="47">
        <v>247.5</v>
      </c>
      <c r="V4105" t="s">
        <v>71</v>
      </c>
      <c r="W4105" t="s">
        <v>72</v>
      </c>
      <c r="X4105"/>
      <c r="Y4105" t="s">
        <v>240</v>
      </c>
      <c r="Z4105" s="43" t="str">
        <f>Raw_data[[#This Row],[Month]]&amp;Raw_data[[#This Row],[Locations]]&amp;Raw_data[[#This Row],[Looker2]]</f>
        <v>45323ConroeIOP</v>
      </c>
      <c r="AA4105" s="44" t="str">
        <f>IFERROR(VLOOKUP(Raw_data[[#This Row],[Description]],'LU Table'!$A$1:$B$50,2,0),"")</f>
        <v>IOP</v>
      </c>
      <c r="AB4105" s="44" t="str">
        <f>TRIM(MID(Raw_data[[#This Row],[Location]],LEN("Positive Recovery- ")+1,LEN(Raw_data[[#This Row],[Location]])))</f>
        <v>Conroe</v>
      </c>
      <c r="AC4105" s="45">
        <f t="shared" si="64"/>
        <v>45323</v>
      </c>
      <c r="AD4105" s="44" t="str">
        <f>VLOOKUP(Raw_data[[#This Row],[Locations]]&amp;Raw_data[[#This Row],[Looker2]],Category!A:E,5,0)</f>
        <v>Affiliate</v>
      </c>
      <c r="AE4105" s="44" t="str">
        <f>Raw_data[[#This Row],[Locations]]&amp;Raw_data[[#This Row],[Looker2]]</f>
        <v>ConroeIOP</v>
      </c>
    </row>
    <row r="4106" spans="1:31">
      <c r="A4106" s="15">
        <v>45329</v>
      </c>
      <c r="B4106" s="15">
        <v>45328</v>
      </c>
      <c r="C4106" t="s">
        <v>9</v>
      </c>
      <c r="D4106">
        <v>211448</v>
      </c>
      <c r="E4106" t="s">
        <v>936</v>
      </c>
      <c r="F4106" t="s">
        <v>937</v>
      </c>
      <c r="G4106" t="s">
        <v>938</v>
      </c>
      <c r="H4106" t="s">
        <v>158</v>
      </c>
      <c r="I4106" t="s">
        <v>232</v>
      </c>
      <c r="J4106" t="s">
        <v>88</v>
      </c>
      <c r="K4106" t="s">
        <v>547</v>
      </c>
      <c r="L4106" t="s">
        <v>128</v>
      </c>
      <c r="M4106">
        <v>1</v>
      </c>
      <c r="N4106" s="47">
        <v>250</v>
      </c>
      <c r="O4106" s="47">
        <v>0</v>
      </c>
      <c r="P4106" s="47">
        <v>0</v>
      </c>
      <c r="Q4106" s="47">
        <v>0</v>
      </c>
      <c r="R4106" s="47">
        <v>0</v>
      </c>
      <c r="S4106" s="47">
        <v>250</v>
      </c>
      <c r="T4106" s="47">
        <v>225</v>
      </c>
      <c r="U4106" s="47">
        <v>225</v>
      </c>
      <c r="V4106" t="s">
        <v>71</v>
      </c>
      <c r="W4106" t="s">
        <v>72</v>
      </c>
      <c r="X4106"/>
      <c r="Y4106" t="s">
        <v>240</v>
      </c>
      <c r="Z4106" s="43" t="str">
        <f>Raw_data[[#This Row],[Month]]&amp;Raw_data[[#This Row],[Locations]]&amp;Raw_data[[#This Row],[Looker2]]</f>
        <v>45323ConroeIOP</v>
      </c>
      <c r="AA4106" s="44" t="str">
        <f>IFERROR(VLOOKUP(Raw_data[[#This Row],[Description]],'LU Table'!$A$1:$B$50,2,0),"")</f>
        <v>IOP</v>
      </c>
      <c r="AB4106" s="44" t="str">
        <f>TRIM(MID(Raw_data[[#This Row],[Location]],LEN("Positive Recovery- ")+1,LEN(Raw_data[[#This Row],[Location]])))</f>
        <v>Conroe</v>
      </c>
      <c r="AC4106" s="45">
        <f t="shared" si="64"/>
        <v>45323</v>
      </c>
      <c r="AD4106" s="44" t="str">
        <f>VLOOKUP(Raw_data[[#This Row],[Locations]]&amp;Raw_data[[#This Row],[Looker2]],Category!A:E,5,0)</f>
        <v>Affiliate</v>
      </c>
      <c r="AE4106" s="44" t="str">
        <f>Raw_data[[#This Row],[Locations]]&amp;Raw_data[[#This Row],[Looker2]]</f>
        <v>ConroeIOP</v>
      </c>
    </row>
    <row r="4107" spans="1:31">
      <c r="A4107" s="15">
        <v>45329</v>
      </c>
      <c r="B4107" s="15">
        <v>45328</v>
      </c>
      <c r="C4107" t="s">
        <v>9</v>
      </c>
      <c r="D4107">
        <v>211449</v>
      </c>
      <c r="E4107" t="s">
        <v>945</v>
      </c>
      <c r="F4107" t="s">
        <v>536</v>
      </c>
      <c r="G4107" t="s">
        <v>454</v>
      </c>
      <c r="H4107" t="s">
        <v>158</v>
      </c>
      <c r="I4107" t="s">
        <v>232</v>
      </c>
      <c r="J4107" t="s">
        <v>88</v>
      </c>
      <c r="K4107" t="s">
        <v>547</v>
      </c>
      <c r="L4107" t="s">
        <v>128</v>
      </c>
      <c r="M4107">
        <v>1</v>
      </c>
      <c r="N4107" s="47">
        <v>250</v>
      </c>
      <c r="O4107" s="47">
        <v>0</v>
      </c>
      <c r="P4107" s="47">
        <v>0</v>
      </c>
      <c r="Q4107" s="47">
        <v>0</v>
      </c>
      <c r="R4107" s="47">
        <v>0</v>
      </c>
      <c r="S4107" s="47">
        <v>250</v>
      </c>
      <c r="T4107" s="47">
        <v>225</v>
      </c>
      <c r="U4107" s="47">
        <v>225</v>
      </c>
      <c r="V4107" t="s">
        <v>71</v>
      </c>
      <c r="W4107" t="s">
        <v>72</v>
      </c>
      <c r="X4107"/>
      <c r="Y4107" t="s">
        <v>240</v>
      </c>
      <c r="Z4107" s="43" t="str">
        <f>Raw_data[[#This Row],[Month]]&amp;Raw_data[[#This Row],[Locations]]&amp;Raw_data[[#This Row],[Looker2]]</f>
        <v>45323ConroeIOP</v>
      </c>
      <c r="AA4107" s="44" t="str">
        <f>IFERROR(VLOOKUP(Raw_data[[#This Row],[Description]],'LU Table'!$A$1:$B$50,2,0),"")</f>
        <v>IOP</v>
      </c>
      <c r="AB4107" s="44" t="str">
        <f>TRIM(MID(Raw_data[[#This Row],[Location]],LEN("Positive Recovery- ")+1,LEN(Raw_data[[#This Row],[Location]])))</f>
        <v>Conroe</v>
      </c>
      <c r="AC4107" s="45">
        <f t="shared" si="64"/>
        <v>45323</v>
      </c>
      <c r="AD4107" s="44" t="str">
        <f>VLOOKUP(Raw_data[[#This Row],[Locations]]&amp;Raw_data[[#This Row],[Looker2]],Category!A:E,5,0)</f>
        <v>Affiliate</v>
      </c>
      <c r="AE4107" s="44" t="str">
        <f>Raw_data[[#This Row],[Locations]]&amp;Raw_data[[#This Row],[Looker2]]</f>
        <v>ConroeIOP</v>
      </c>
    </row>
    <row r="4108" spans="1:31">
      <c r="A4108" s="15">
        <v>45329</v>
      </c>
      <c r="B4108" s="15">
        <v>45328</v>
      </c>
      <c r="C4108" t="s">
        <v>9</v>
      </c>
      <c r="D4108">
        <v>211450</v>
      </c>
      <c r="E4108" t="s">
        <v>716</v>
      </c>
      <c r="F4108" t="s">
        <v>717</v>
      </c>
      <c r="G4108" t="s">
        <v>718</v>
      </c>
      <c r="H4108" t="s">
        <v>158</v>
      </c>
      <c r="I4108" t="s">
        <v>232</v>
      </c>
      <c r="J4108" t="s">
        <v>140</v>
      </c>
      <c r="K4108" t="s">
        <v>579</v>
      </c>
      <c r="L4108" t="s">
        <v>128</v>
      </c>
      <c r="M4108">
        <v>1</v>
      </c>
      <c r="N4108" s="47">
        <v>180</v>
      </c>
      <c r="O4108" s="47">
        <v>0</v>
      </c>
      <c r="P4108" s="47">
        <v>0</v>
      </c>
      <c r="Q4108" s="47">
        <v>0</v>
      </c>
      <c r="R4108" s="47">
        <v>0</v>
      </c>
      <c r="S4108" s="47">
        <v>180</v>
      </c>
      <c r="T4108" s="47">
        <v>162</v>
      </c>
      <c r="U4108" s="47">
        <v>162</v>
      </c>
      <c r="V4108" t="s">
        <v>71</v>
      </c>
      <c r="W4108" t="s">
        <v>72</v>
      </c>
      <c r="X4108"/>
      <c r="Y4108" t="s">
        <v>240</v>
      </c>
      <c r="Z4108" s="43" t="str">
        <f>Raw_data[[#This Row],[Month]]&amp;Raw_data[[#This Row],[Locations]]&amp;Raw_data[[#This Row],[Looker2]]</f>
        <v>45323Round RockIOP</v>
      </c>
      <c r="AA4108" s="44" t="str">
        <f>IFERROR(VLOOKUP(Raw_data[[#This Row],[Description]],'LU Table'!$A$1:$B$50,2,0),"")</f>
        <v>IOP</v>
      </c>
      <c r="AB4108" s="44" t="str">
        <f>TRIM(MID(Raw_data[[#This Row],[Location]],LEN("Positive Recovery- ")+1,LEN(Raw_data[[#This Row],[Location]])))</f>
        <v>Round Rock</v>
      </c>
      <c r="AC4108" s="45">
        <f t="shared" si="64"/>
        <v>45323</v>
      </c>
      <c r="AD4108" s="44" t="str">
        <f>VLOOKUP(Raw_data[[#This Row],[Locations]]&amp;Raw_data[[#This Row],[Looker2]],Category!A:E,5,0)</f>
        <v>Affiliate</v>
      </c>
      <c r="AE4108" s="44" t="str">
        <f>Raw_data[[#This Row],[Locations]]&amp;Raw_data[[#This Row],[Looker2]]</f>
        <v>Round RockIOP</v>
      </c>
    </row>
    <row r="4109" spans="1:31">
      <c r="A4109" s="15">
        <v>45329</v>
      </c>
      <c r="B4109" s="15">
        <v>45328</v>
      </c>
      <c r="C4109" t="s">
        <v>9</v>
      </c>
      <c r="D4109">
        <v>211451</v>
      </c>
      <c r="E4109" t="s">
        <v>821</v>
      </c>
      <c r="F4109" t="s">
        <v>278</v>
      </c>
      <c r="G4109" t="s">
        <v>822</v>
      </c>
      <c r="H4109" t="s">
        <v>158</v>
      </c>
      <c r="I4109" t="s">
        <v>232</v>
      </c>
      <c r="J4109" t="s">
        <v>88</v>
      </c>
      <c r="K4109" t="s">
        <v>579</v>
      </c>
      <c r="L4109" t="s">
        <v>128</v>
      </c>
      <c r="M4109">
        <v>1</v>
      </c>
      <c r="N4109" s="47">
        <v>250</v>
      </c>
      <c r="O4109" s="47">
        <v>0</v>
      </c>
      <c r="P4109" s="47">
        <v>0</v>
      </c>
      <c r="Q4109" s="47">
        <v>0</v>
      </c>
      <c r="R4109" s="47">
        <v>0</v>
      </c>
      <c r="S4109" s="47">
        <v>250</v>
      </c>
      <c r="T4109" s="47">
        <v>225</v>
      </c>
      <c r="U4109" s="47">
        <v>225</v>
      </c>
      <c r="V4109" t="s">
        <v>71</v>
      </c>
      <c r="W4109" t="s">
        <v>72</v>
      </c>
      <c r="X4109"/>
      <c r="Y4109" t="s">
        <v>240</v>
      </c>
      <c r="Z4109" s="43" t="str">
        <f>Raw_data[[#This Row],[Month]]&amp;Raw_data[[#This Row],[Locations]]&amp;Raw_data[[#This Row],[Looker2]]</f>
        <v>45323Round RockIOP</v>
      </c>
      <c r="AA4109" s="44" t="str">
        <f>IFERROR(VLOOKUP(Raw_data[[#This Row],[Description]],'LU Table'!$A$1:$B$50,2,0),"")</f>
        <v>IOP</v>
      </c>
      <c r="AB4109" s="44" t="str">
        <f>TRIM(MID(Raw_data[[#This Row],[Location]],LEN("Positive Recovery- ")+1,LEN(Raw_data[[#This Row],[Location]])))</f>
        <v>Round Rock</v>
      </c>
      <c r="AC4109" s="45">
        <f t="shared" si="64"/>
        <v>45323</v>
      </c>
      <c r="AD4109" s="44" t="str">
        <f>VLOOKUP(Raw_data[[#This Row],[Locations]]&amp;Raw_data[[#This Row],[Looker2]],Category!A:E,5,0)</f>
        <v>Affiliate</v>
      </c>
      <c r="AE4109" s="44" t="str">
        <f>Raw_data[[#This Row],[Locations]]&amp;Raw_data[[#This Row],[Looker2]]</f>
        <v>Round RockIOP</v>
      </c>
    </row>
    <row r="4110" spans="1:31">
      <c r="A4110" s="15">
        <v>45329</v>
      </c>
      <c r="B4110" s="15">
        <v>45328</v>
      </c>
      <c r="C4110" t="s">
        <v>9</v>
      </c>
      <c r="D4110">
        <v>211452</v>
      </c>
      <c r="E4110" t="s">
        <v>678</v>
      </c>
      <c r="F4110" t="s">
        <v>304</v>
      </c>
      <c r="G4110" t="s">
        <v>679</v>
      </c>
      <c r="H4110" t="s">
        <v>159</v>
      </c>
      <c r="I4110" t="s">
        <v>232</v>
      </c>
      <c r="J4110" t="s">
        <v>17</v>
      </c>
      <c r="K4110" t="s">
        <v>579</v>
      </c>
      <c r="L4110" t="s">
        <v>128</v>
      </c>
      <c r="M4110">
        <v>1</v>
      </c>
      <c r="N4110" s="47">
        <v>225</v>
      </c>
      <c r="O4110" s="47">
        <v>0</v>
      </c>
      <c r="P4110" s="47">
        <v>0</v>
      </c>
      <c r="Q4110" s="47">
        <v>0</v>
      </c>
      <c r="R4110" s="47">
        <v>0</v>
      </c>
      <c r="S4110" s="47">
        <v>225</v>
      </c>
      <c r="T4110" s="47">
        <v>225</v>
      </c>
      <c r="U4110" s="47">
        <v>225</v>
      </c>
      <c r="V4110" t="s">
        <v>71</v>
      </c>
      <c r="W4110" t="s">
        <v>72</v>
      </c>
      <c r="X4110"/>
      <c r="Y4110" t="s">
        <v>240</v>
      </c>
      <c r="Z4110" s="43" t="str">
        <f>Raw_data[[#This Row],[Month]]&amp;Raw_data[[#This Row],[Locations]]&amp;Raw_data[[#This Row],[Looker2]]</f>
        <v>45323Round RockIOP</v>
      </c>
      <c r="AA4110" s="44" t="str">
        <f>IFERROR(VLOOKUP(Raw_data[[#This Row],[Description]],'LU Table'!$A$1:$B$50,2,0),"")</f>
        <v>IOP</v>
      </c>
      <c r="AB4110" s="44" t="str">
        <f>TRIM(MID(Raw_data[[#This Row],[Location]],LEN("Positive Recovery- ")+1,LEN(Raw_data[[#This Row],[Location]])))</f>
        <v>Round Rock</v>
      </c>
      <c r="AC4110" s="45">
        <f t="shared" si="64"/>
        <v>45323</v>
      </c>
      <c r="AD4110" s="44" t="str">
        <f>VLOOKUP(Raw_data[[#This Row],[Locations]]&amp;Raw_data[[#This Row],[Looker2]],Category!A:E,5,0)</f>
        <v>Affiliate</v>
      </c>
      <c r="AE4110" s="44" t="str">
        <f>Raw_data[[#This Row],[Locations]]&amp;Raw_data[[#This Row],[Looker2]]</f>
        <v>Round RockIOP</v>
      </c>
    </row>
    <row r="4111" spans="1:31">
      <c r="A4111" s="15">
        <v>45329</v>
      </c>
      <c r="B4111" s="15">
        <v>45328</v>
      </c>
      <c r="C4111" t="s">
        <v>9</v>
      </c>
      <c r="D4111">
        <v>211453</v>
      </c>
      <c r="E4111" t="s">
        <v>823</v>
      </c>
      <c r="F4111" t="s">
        <v>37</v>
      </c>
      <c r="G4111" t="s">
        <v>327</v>
      </c>
      <c r="H4111" t="s">
        <v>158</v>
      </c>
      <c r="I4111" t="s">
        <v>232</v>
      </c>
      <c r="J4111" t="s">
        <v>87</v>
      </c>
      <c r="K4111" t="s">
        <v>579</v>
      </c>
      <c r="L4111" t="s">
        <v>128</v>
      </c>
      <c r="M4111">
        <v>1</v>
      </c>
      <c r="N4111" s="47">
        <v>275</v>
      </c>
      <c r="O4111" s="47">
        <v>0</v>
      </c>
      <c r="P4111" s="47">
        <v>0</v>
      </c>
      <c r="Q4111" s="47">
        <v>0</v>
      </c>
      <c r="R4111" s="47">
        <v>0</v>
      </c>
      <c r="S4111" s="47">
        <v>275</v>
      </c>
      <c r="T4111" s="47">
        <v>247.5</v>
      </c>
      <c r="U4111" s="47">
        <v>247.5</v>
      </c>
      <c r="V4111" t="s">
        <v>71</v>
      </c>
      <c r="W4111" t="s">
        <v>72</v>
      </c>
      <c r="X4111"/>
      <c r="Y4111" t="s">
        <v>240</v>
      </c>
      <c r="Z4111" s="43" t="str">
        <f>Raw_data[[#This Row],[Month]]&amp;Raw_data[[#This Row],[Locations]]&amp;Raw_data[[#This Row],[Looker2]]</f>
        <v>45323Round RockIOP</v>
      </c>
      <c r="AA4111" s="44" t="str">
        <f>IFERROR(VLOOKUP(Raw_data[[#This Row],[Description]],'LU Table'!$A$1:$B$50,2,0),"")</f>
        <v>IOP</v>
      </c>
      <c r="AB4111" s="44" t="str">
        <f>TRIM(MID(Raw_data[[#This Row],[Location]],LEN("Positive Recovery- ")+1,LEN(Raw_data[[#This Row],[Location]])))</f>
        <v>Round Rock</v>
      </c>
      <c r="AC4111" s="45">
        <f t="shared" si="64"/>
        <v>45323</v>
      </c>
      <c r="AD4111" s="44" t="str">
        <f>VLOOKUP(Raw_data[[#This Row],[Locations]]&amp;Raw_data[[#This Row],[Looker2]],Category!A:E,5,0)</f>
        <v>Affiliate</v>
      </c>
      <c r="AE4111" s="44" t="str">
        <f>Raw_data[[#This Row],[Locations]]&amp;Raw_data[[#This Row],[Looker2]]</f>
        <v>Round RockIOP</v>
      </c>
    </row>
    <row r="4112" spans="1:31">
      <c r="A4112" s="15">
        <v>45329</v>
      </c>
      <c r="B4112" s="15">
        <v>45328</v>
      </c>
      <c r="C4112" t="s">
        <v>9</v>
      </c>
      <c r="D4112">
        <v>211454</v>
      </c>
      <c r="E4112" t="s">
        <v>837</v>
      </c>
      <c r="F4112" t="s">
        <v>307</v>
      </c>
      <c r="G4112" t="s">
        <v>838</v>
      </c>
      <c r="H4112" t="s">
        <v>158</v>
      </c>
      <c r="I4112" t="s">
        <v>232</v>
      </c>
      <c r="J4112" t="s">
        <v>87</v>
      </c>
      <c r="K4112" t="s">
        <v>107</v>
      </c>
      <c r="L4112" t="s">
        <v>128</v>
      </c>
      <c r="M4112">
        <v>1</v>
      </c>
      <c r="N4112" s="47">
        <v>275</v>
      </c>
      <c r="O4112" s="47">
        <v>0</v>
      </c>
      <c r="P4112" s="47">
        <v>0</v>
      </c>
      <c r="Q4112" s="47">
        <v>0</v>
      </c>
      <c r="R4112" s="47">
        <v>0</v>
      </c>
      <c r="S4112" s="47">
        <v>275</v>
      </c>
      <c r="T4112" s="47">
        <v>247.5</v>
      </c>
      <c r="U4112" s="47">
        <v>247.5</v>
      </c>
      <c r="V4112" t="s">
        <v>71</v>
      </c>
      <c r="W4112" t="s">
        <v>72</v>
      </c>
      <c r="X4112"/>
      <c r="Y4112" t="s">
        <v>240</v>
      </c>
      <c r="Z4112" s="43" t="str">
        <f>Raw_data[[#This Row],[Month]]&amp;Raw_data[[#This Row],[Locations]]&amp;Raw_data[[#This Row],[Looker2]]</f>
        <v>45323Dallas Ft WorthIOP</v>
      </c>
      <c r="AA4112" s="44" t="str">
        <f>IFERROR(VLOOKUP(Raw_data[[#This Row],[Description]],'LU Table'!$A$1:$B$50,2,0),"")</f>
        <v>IOP</v>
      </c>
      <c r="AB4112" s="44" t="str">
        <f>TRIM(MID(Raw_data[[#This Row],[Location]],LEN("Positive Recovery- ")+1,LEN(Raw_data[[#This Row],[Location]])))</f>
        <v>Dallas Ft Worth</v>
      </c>
      <c r="AC4112" s="45">
        <f t="shared" si="64"/>
        <v>45323</v>
      </c>
      <c r="AD4112" s="44" t="str">
        <f>VLOOKUP(Raw_data[[#This Row],[Locations]]&amp;Raw_data[[#This Row],[Looker2]],Category!A:E,5,0)</f>
        <v>Company Owned</v>
      </c>
      <c r="AE4112" s="44" t="str">
        <f>Raw_data[[#This Row],[Locations]]&amp;Raw_data[[#This Row],[Looker2]]</f>
        <v>Dallas Ft WorthIOP</v>
      </c>
    </row>
    <row r="4113" spans="1:31">
      <c r="A4113" s="15">
        <v>45329</v>
      </c>
      <c r="B4113" s="15">
        <v>45328</v>
      </c>
      <c r="C4113" t="s">
        <v>9</v>
      </c>
      <c r="D4113">
        <v>211455</v>
      </c>
      <c r="E4113" t="s">
        <v>1205</v>
      </c>
      <c r="F4113" t="s">
        <v>1206</v>
      </c>
      <c r="G4113" t="s">
        <v>1207</v>
      </c>
      <c r="H4113" t="s">
        <v>158</v>
      </c>
      <c r="I4113" t="s">
        <v>232</v>
      </c>
      <c r="J4113" t="s">
        <v>88</v>
      </c>
      <c r="K4113" t="s">
        <v>107</v>
      </c>
      <c r="L4113" t="s">
        <v>128</v>
      </c>
      <c r="M4113">
        <v>1</v>
      </c>
      <c r="N4113" s="47">
        <v>250</v>
      </c>
      <c r="O4113" s="47">
        <v>0</v>
      </c>
      <c r="P4113" s="47">
        <v>0</v>
      </c>
      <c r="Q4113" s="47">
        <v>0</v>
      </c>
      <c r="R4113" s="47">
        <v>0</v>
      </c>
      <c r="S4113" s="47">
        <v>250</v>
      </c>
      <c r="T4113" s="47">
        <v>225</v>
      </c>
      <c r="U4113" s="47">
        <v>225</v>
      </c>
      <c r="V4113" t="s">
        <v>71</v>
      </c>
      <c r="W4113" t="s">
        <v>72</v>
      </c>
      <c r="X4113"/>
      <c r="Y4113" t="s">
        <v>240</v>
      </c>
      <c r="Z4113" s="43" t="str">
        <f>Raw_data[[#This Row],[Month]]&amp;Raw_data[[#This Row],[Locations]]&amp;Raw_data[[#This Row],[Looker2]]</f>
        <v>45323Dallas Ft WorthIOP</v>
      </c>
      <c r="AA4113" s="44" t="str">
        <f>IFERROR(VLOOKUP(Raw_data[[#This Row],[Description]],'LU Table'!$A$1:$B$50,2,0),"")</f>
        <v>IOP</v>
      </c>
      <c r="AB4113" s="44" t="str">
        <f>TRIM(MID(Raw_data[[#This Row],[Location]],LEN("Positive Recovery- ")+1,LEN(Raw_data[[#This Row],[Location]])))</f>
        <v>Dallas Ft Worth</v>
      </c>
      <c r="AC4113" s="45">
        <f t="shared" si="64"/>
        <v>45323</v>
      </c>
      <c r="AD4113" s="44" t="str">
        <f>VLOOKUP(Raw_data[[#This Row],[Locations]]&amp;Raw_data[[#This Row],[Looker2]],Category!A:E,5,0)</f>
        <v>Company Owned</v>
      </c>
      <c r="AE4113" s="44" t="str">
        <f>Raw_data[[#This Row],[Locations]]&amp;Raw_data[[#This Row],[Looker2]]</f>
        <v>Dallas Ft WorthIOP</v>
      </c>
    </row>
    <row r="4114" spans="1:31">
      <c r="A4114" s="15">
        <v>45329</v>
      </c>
      <c r="B4114" s="15">
        <v>45328</v>
      </c>
      <c r="C4114" t="s">
        <v>9</v>
      </c>
      <c r="D4114">
        <v>211456</v>
      </c>
      <c r="E4114" t="s">
        <v>828</v>
      </c>
      <c r="F4114" t="s">
        <v>385</v>
      </c>
      <c r="G4114" t="s">
        <v>541</v>
      </c>
      <c r="H4114" t="s">
        <v>158</v>
      </c>
      <c r="I4114" t="s">
        <v>232</v>
      </c>
      <c r="J4114" t="s">
        <v>87</v>
      </c>
      <c r="K4114" t="s">
        <v>107</v>
      </c>
      <c r="L4114" t="s">
        <v>128</v>
      </c>
      <c r="M4114">
        <v>1</v>
      </c>
      <c r="N4114" s="47">
        <v>275</v>
      </c>
      <c r="O4114" s="47">
        <v>0</v>
      </c>
      <c r="P4114" s="47">
        <v>0</v>
      </c>
      <c r="Q4114" s="47">
        <v>0</v>
      </c>
      <c r="R4114" s="47">
        <v>0</v>
      </c>
      <c r="S4114" s="47">
        <v>275</v>
      </c>
      <c r="T4114" s="47">
        <v>247.5</v>
      </c>
      <c r="U4114" s="47">
        <v>247.5</v>
      </c>
      <c r="V4114" t="s">
        <v>71</v>
      </c>
      <c r="W4114" t="s">
        <v>72</v>
      </c>
      <c r="X4114"/>
      <c r="Y4114" t="s">
        <v>240</v>
      </c>
      <c r="Z4114" s="43" t="str">
        <f>Raw_data[[#This Row],[Month]]&amp;Raw_data[[#This Row],[Locations]]&amp;Raw_data[[#This Row],[Looker2]]</f>
        <v>45323Dallas Ft WorthIOP</v>
      </c>
      <c r="AA4114" s="44" t="str">
        <f>IFERROR(VLOOKUP(Raw_data[[#This Row],[Description]],'LU Table'!$A$1:$B$50,2,0),"")</f>
        <v>IOP</v>
      </c>
      <c r="AB4114" s="44" t="str">
        <f>TRIM(MID(Raw_data[[#This Row],[Location]],LEN("Positive Recovery- ")+1,LEN(Raw_data[[#This Row],[Location]])))</f>
        <v>Dallas Ft Worth</v>
      </c>
      <c r="AC4114" s="45">
        <f t="shared" si="64"/>
        <v>45323</v>
      </c>
      <c r="AD4114" s="44" t="str">
        <f>VLOOKUP(Raw_data[[#This Row],[Locations]]&amp;Raw_data[[#This Row],[Looker2]],Category!A:E,5,0)</f>
        <v>Company Owned</v>
      </c>
      <c r="AE4114" s="44" t="str">
        <f>Raw_data[[#This Row],[Locations]]&amp;Raw_data[[#This Row],[Looker2]]</f>
        <v>Dallas Ft WorthIOP</v>
      </c>
    </row>
    <row r="4115" spans="1:31">
      <c r="A4115" s="15">
        <v>45329</v>
      </c>
      <c r="B4115" s="15">
        <v>45328</v>
      </c>
      <c r="C4115" t="s">
        <v>9</v>
      </c>
      <c r="D4115">
        <v>211457</v>
      </c>
      <c r="E4115" t="s">
        <v>649</v>
      </c>
      <c r="F4115" t="s">
        <v>468</v>
      </c>
      <c r="G4115" t="s">
        <v>298</v>
      </c>
      <c r="H4115" t="s">
        <v>158</v>
      </c>
      <c r="I4115" t="s">
        <v>232</v>
      </c>
      <c r="J4115" t="s">
        <v>88</v>
      </c>
      <c r="K4115" t="s">
        <v>107</v>
      </c>
      <c r="L4115" t="s">
        <v>128</v>
      </c>
      <c r="M4115">
        <v>1</v>
      </c>
      <c r="N4115" s="47">
        <v>250</v>
      </c>
      <c r="O4115" s="47">
        <v>0</v>
      </c>
      <c r="P4115" s="47">
        <v>0</v>
      </c>
      <c r="Q4115" s="47">
        <v>0</v>
      </c>
      <c r="R4115" s="47">
        <v>0</v>
      </c>
      <c r="S4115" s="47">
        <v>250</v>
      </c>
      <c r="T4115" s="47">
        <v>225</v>
      </c>
      <c r="U4115" s="47">
        <v>225</v>
      </c>
      <c r="V4115" t="s">
        <v>71</v>
      </c>
      <c r="W4115" t="s">
        <v>72</v>
      </c>
      <c r="X4115"/>
      <c r="Y4115" t="s">
        <v>240</v>
      </c>
      <c r="Z4115" s="43" t="str">
        <f>Raw_data[[#This Row],[Month]]&amp;Raw_data[[#This Row],[Locations]]&amp;Raw_data[[#This Row],[Looker2]]</f>
        <v>45323Dallas Ft WorthIOP</v>
      </c>
      <c r="AA4115" s="44" t="str">
        <f>IFERROR(VLOOKUP(Raw_data[[#This Row],[Description]],'LU Table'!$A$1:$B$50,2,0),"")</f>
        <v>IOP</v>
      </c>
      <c r="AB4115" s="44" t="str">
        <f>TRIM(MID(Raw_data[[#This Row],[Location]],LEN("Positive Recovery- ")+1,LEN(Raw_data[[#This Row],[Location]])))</f>
        <v>Dallas Ft Worth</v>
      </c>
      <c r="AC4115" s="45">
        <f t="shared" si="64"/>
        <v>45323</v>
      </c>
      <c r="AD4115" s="44" t="str">
        <f>VLOOKUP(Raw_data[[#This Row],[Locations]]&amp;Raw_data[[#This Row],[Looker2]],Category!A:E,5,0)</f>
        <v>Company Owned</v>
      </c>
      <c r="AE4115" s="44" t="str">
        <f>Raw_data[[#This Row],[Locations]]&amp;Raw_data[[#This Row],[Looker2]]</f>
        <v>Dallas Ft WorthIOP</v>
      </c>
    </row>
    <row r="4116" spans="1:31">
      <c r="A4116" s="15">
        <v>45329</v>
      </c>
      <c r="B4116" s="15">
        <v>45328</v>
      </c>
      <c r="C4116" t="s">
        <v>9</v>
      </c>
      <c r="D4116">
        <v>211458</v>
      </c>
      <c r="E4116" t="s">
        <v>743</v>
      </c>
      <c r="F4116" t="s">
        <v>624</v>
      </c>
      <c r="G4116" t="s">
        <v>546</v>
      </c>
      <c r="H4116" t="s">
        <v>160</v>
      </c>
      <c r="I4116" t="s">
        <v>232</v>
      </c>
      <c r="J4116" t="s">
        <v>96</v>
      </c>
      <c r="K4116" t="s">
        <v>107</v>
      </c>
      <c r="L4116" t="s">
        <v>128</v>
      </c>
      <c r="M4116">
        <v>1</v>
      </c>
      <c r="N4116" s="47">
        <v>169</v>
      </c>
      <c r="O4116" s="47">
        <v>0</v>
      </c>
      <c r="P4116" s="47">
        <v>0</v>
      </c>
      <c r="Q4116" s="47">
        <v>0</v>
      </c>
      <c r="R4116" s="47">
        <v>0</v>
      </c>
      <c r="S4116" s="47">
        <v>169</v>
      </c>
      <c r="T4116" s="47">
        <v>152.1</v>
      </c>
      <c r="U4116" s="47">
        <v>152.1</v>
      </c>
      <c r="V4116" t="s">
        <v>71</v>
      </c>
      <c r="W4116" t="s">
        <v>72</v>
      </c>
      <c r="X4116"/>
      <c r="Y4116" t="s">
        <v>240</v>
      </c>
      <c r="Z4116" s="43" t="str">
        <f>Raw_data[[#This Row],[Month]]&amp;Raw_data[[#This Row],[Locations]]&amp;Raw_data[[#This Row],[Looker2]]</f>
        <v>45323Dallas Ft WorthIOP</v>
      </c>
      <c r="AA4116" s="44" t="str">
        <f>IFERROR(VLOOKUP(Raw_data[[#This Row],[Description]],'LU Table'!$A$1:$B$50,2,0),"")</f>
        <v>IOP</v>
      </c>
      <c r="AB4116" s="44" t="str">
        <f>TRIM(MID(Raw_data[[#This Row],[Location]],LEN("Positive Recovery- ")+1,LEN(Raw_data[[#This Row],[Location]])))</f>
        <v>Dallas Ft Worth</v>
      </c>
      <c r="AC4116" s="45">
        <f t="shared" si="64"/>
        <v>45323</v>
      </c>
      <c r="AD4116" s="44" t="str">
        <f>VLOOKUP(Raw_data[[#This Row],[Locations]]&amp;Raw_data[[#This Row],[Looker2]],Category!A:E,5,0)</f>
        <v>Company Owned</v>
      </c>
      <c r="AE4116" s="44" t="str">
        <f>Raw_data[[#This Row],[Locations]]&amp;Raw_data[[#This Row],[Looker2]]</f>
        <v>Dallas Ft WorthIOP</v>
      </c>
    </row>
    <row r="4117" spans="1:31">
      <c r="A4117" s="15">
        <v>45329</v>
      </c>
      <c r="B4117" s="15">
        <v>45328</v>
      </c>
      <c r="C4117" t="s">
        <v>9</v>
      </c>
      <c r="D4117">
        <v>211459</v>
      </c>
      <c r="E4117" t="s">
        <v>734</v>
      </c>
      <c r="F4117" t="s">
        <v>566</v>
      </c>
      <c r="G4117" t="s">
        <v>393</v>
      </c>
      <c r="H4117" t="s">
        <v>158</v>
      </c>
      <c r="I4117" t="s">
        <v>232</v>
      </c>
      <c r="J4117" t="s">
        <v>88</v>
      </c>
      <c r="K4117" t="s">
        <v>107</v>
      </c>
      <c r="L4117" t="s">
        <v>128</v>
      </c>
      <c r="M4117">
        <v>1</v>
      </c>
      <c r="N4117" s="47">
        <v>250</v>
      </c>
      <c r="O4117" s="47">
        <v>0</v>
      </c>
      <c r="P4117" s="47">
        <v>0</v>
      </c>
      <c r="Q4117" s="47">
        <v>0</v>
      </c>
      <c r="R4117" s="47">
        <v>0</v>
      </c>
      <c r="S4117" s="47">
        <v>250</v>
      </c>
      <c r="T4117" s="47">
        <v>225</v>
      </c>
      <c r="U4117" s="47">
        <v>225</v>
      </c>
      <c r="V4117" t="s">
        <v>71</v>
      </c>
      <c r="W4117" t="s">
        <v>72</v>
      </c>
      <c r="X4117"/>
      <c r="Y4117" t="s">
        <v>240</v>
      </c>
      <c r="Z4117" s="43" t="str">
        <f>Raw_data[[#This Row],[Month]]&amp;Raw_data[[#This Row],[Locations]]&amp;Raw_data[[#This Row],[Looker2]]</f>
        <v>45323Dallas Ft WorthIOP</v>
      </c>
      <c r="AA4117" s="44" t="str">
        <f>IFERROR(VLOOKUP(Raw_data[[#This Row],[Description]],'LU Table'!$A$1:$B$50,2,0),"")</f>
        <v>IOP</v>
      </c>
      <c r="AB4117" s="44" t="str">
        <f>TRIM(MID(Raw_data[[#This Row],[Location]],LEN("Positive Recovery- ")+1,LEN(Raw_data[[#This Row],[Location]])))</f>
        <v>Dallas Ft Worth</v>
      </c>
      <c r="AC4117" s="45">
        <f t="shared" si="64"/>
        <v>45323</v>
      </c>
      <c r="AD4117" s="44" t="str">
        <f>VLOOKUP(Raw_data[[#This Row],[Locations]]&amp;Raw_data[[#This Row],[Looker2]],Category!A:E,5,0)</f>
        <v>Company Owned</v>
      </c>
      <c r="AE4117" s="44" t="str">
        <f>Raw_data[[#This Row],[Locations]]&amp;Raw_data[[#This Row],[Looker2]]</f>
        <v>Dallas Ft WorthIOP</v>
      </c>
    </row>
    <row r="4118" spans="1:31">
      <c r="A4118" s="15">
        <v>45329</v>
      </c>
      <c r="B4118" s="15">
        <v>45328</v>
      </c>
      <c r="C4118" t="s">
        <v>9</v>
      </c>
      <c r="D4118">
        <v>211460</v>
      </c>
      <c r="E4118" t="s">
        <v>778</v>
      </c>
      <c r="F4118" t="s">
        <v>779</v>
      </c>
      <c r="G4118" t="s">
        <v>780</v>
      </c>
      <c r="H4118" t="s">
        <v>159</v>
      </c>
      <c r="I4118" t="s">
        <v>232</v>
      </c>
      <c r="J4118" t="s">
        <v>87</v>
      </c>
      <c r="K4118" t="s">
        <v>107</v>
      </c>
      <c r="L4118" t="s">
        <v>128</v>
      </c>
      <c r="M4118">
        <v>1</v>
      </c>
      <c r="N4118" s="47">
        <v>275</v>
      </c>
      <c r="O4118" s="47">
        <v>0</v>
      </c>
      <c r="P4118" s="47">
        <v>0</v>
      </c>
      <c r="Q4118" s="47">
        <v>0</v>
      </c>
      <c r="R4118" s="47">
        <v>0</v>
      </c>
      <c r="S4118" s="47">
        <v>275</v>
      </c>
      <c r="T4118" s="47">
        <v>247.5</v>
      </c>
      <c r="U4118" s="47">
        <v>247.5</v>
      </c>
      <c r="V4118" t="s">
        <v>71</v>
      </c>
      <c r="W4118" t="s">
        <v>72</v>
      </c>
      <c r="X4118"/>
      <c r="Y4118" t="s">
        <v>240</v>
      </c>
      <c r="Z4118" s="43" t="str">
        <f>Raw_data[[#This Row],[Month]]&amp;Raw_data[[#This Row],[Locations]]&amp;Raw_data[[#This Row],[Looker2]]</f>
        <v>45323Dallas Ft WorthIOP</v>
      </c>
      <c r="AA4118" s="44" t="str">
        <f>IFERROR(VLOOKUP(Raw_data[[#This Row],[Description]],'LU Table'!$A$1:$B$50,2,0),"")</f>
        <v>IOP</v>
      </c>
      <c r="AB4118" s="44" t="str">
        <f>TRIM(MID(Raw_data[[#This Row],[Location]],LEN("Positive Recovery- ")+1,LEN(Raw_data[[#This Row],[Location]])))</f>
        <v>Dallas Ft Worth</v>
      </c>
      <c r="AC4118" s="45">
        <f t="shared" si="64"/>
        <v>45323</v>
      </c>
      <c r="AD4118" s="44" t="str">
        <f>VLOOKUP(Raw_data[[#This Row],[Locations]]&amp;Raw_data[[#This Row],[Looker2]],Category!A:E,5,0)</f>
        <v>Company Owned</v>
      </c>
      <c r="AE4118" s="44" t="str">
        <f>Raw_data[[#This Row],[Locations]]&amp;Raw_data[[#This Row],[Looker2]]</f>
        <v>Dallas Ft WorthIOP</v>
      </c>
    </row>
    <row r="4119" spans="1:31">
      <c r="A4119" s="15">
        <v>45329</v>
      </c>
      <c r="B4119" s="15">
        <v>45328</v>
      </c>
      <c r="C4119" t="s">
        <v>9</v>
      </c>
      <c r="D4119">
        <v>211461</v>
      </c>
      <c r="E4119" t="s">
        <v>893</v>
      </c>
      <c r="F4119" t="s">
        <v>219</v>
      </c>
      <c r="G4119" t="s">
        <v>470</v>
      </c>
      <c r="H4119" t="s">
        <v>158</v>
      </c>
      <c r="I4119" t="s">
        <v>232</v>
      </c>
      <c r="J4119" t="s">
        <v>88</v>
      </c>
      <c r="K4119" t="s">
        <v>107</v>
      </c>
      <c r="L4119" t="s">
        <v>128</v>
      </c>
      <c r="M4119">
        <v>1</v>
      </c>
      <c r="N4119" s="47">
        <v>250</v>
      </c>
      <c r="O4119" s="47">
        <v>0</v>
      </c>
      <c r="P4119" s="47">
        <v>0</v>
      </c>
      <c r="Q4119" s="47">
        <v>0</v>
      </c>
      <c r="R4119" s="47">
        <v>0</v>
      </c>
      <c r="S4119" s="47">
        <v>250</v>
      </c>
      <c r="T4119" s="47">
        <v>225</v>
      </c>
      <c r="U4119" s="47">
        <v>225</v>
      </c>
      <c r="V4119" t="s">
        <v>71</v>
      </c>
      <c r="W4119" t="s">
        <v>72</v>
      </c>
      <c r="X4119"/>
      <c r="Y4119" t="s">
        <v>240</v>
      </c>
      <c r="Z4119" s="43" t="str">
        <f>Raw_data[[#This Row],[Month]]&amp;Raw_data[[#This Row],[Locations]]&amp;Raw_data[[#This Row],[Looker2]]</f>
        <v>45323Dallas Ft WorthIOP</v>
      </c>
      <c r="AA4119" s="44" t="str">
        <f>IFERROR(VLOOKUP(Raw_data[[#This Row],[Description]],'LU Table'!$A$1:$B$50,2,0),"")</f>
        <v>IOP</v>
      </c>
      <c r="AB4119" s="44" t="str">
        <f>TRIM(MID(Raw_data[[#This Row],[Location]],LEN("Positive Recovery- ")+1,LEN(Raw_data[[#This Row],[Location]])))</f>
        <v>Dallas Ft Worth</v>
      </c>
      <c r="AC4119" s="45">
        <f t="shared" si="64"/>
        <v>45323</v>
      </c>
      <c r="AD4119" s="44" t="str">
        <f>VLOOKUP(Raw_data[[#This Row],[Locations]]&amp;Raw_data[[#This Row],[Looker2]],Category!A:E,5,0)</f>
        <v>Company Owned</v>
      </c>
      <c r="AE4119" s="44" t="str">
        <f>Raw_data[[#This Row],[Locations]]&amp;Raw_data[[#This Row],[Looker2]]</f>
        <v>Dallas Ft WorthIOP</v>
      </c>
    </row>
    <row r="4120" spans="1:31">
      <c r="A4120" s="15">
        <v>45329</v>
      </c>
      <c r="B4120" s="15">
        <v>45328</v>
      </c>
      <c r="C4120" t="s">
        <v>9</v>
      </c>
      <c r="D4120">
        <v>211462</v>
      </c>
      <c r="E4120" t="s">
        <v>786</v>
      </c>
      <c r="F4120" t="s">
        <v>37</v>
      </c>
      <c r="G4120" t="s">
        <v>353</v>
      </c>
      <c r="H4120" t="s">
        <v>158</v>
      </c>
      <c r="I4120" t="s">
        <v>232</v>
      </c>
      <c r="J4120" t="s">
        <v>87</v>
      </c>
      <c r="K4120" t="s">
        <v>107</v>
      </c>
      <c r="L4120" t="s">
        <v>128</v>
      </c>
      <c r="M4120">
        <v>1</v>
      </c>
      <c r="N4120" s="47">
        <v>275</v>
      </c>
      <c r="O4120" s="47">
        <v>0</v>
      </c>
      <c r="P4120" s="47">
        <v>0</v>
      </c>
      <c r="Q4120" s="47">
        <v>0</v>
      </c>
      <c r="R4120" s="47">
        <v>0</v>
      </c>
      <c r="S4120" s="47">
        <v>275</v>
      </c>
      <c r="T4120" s="47">
        <v>247.5</v>
      </c>
      <c r="U4120" s="47">
        <v>247.5</v>
      </c>
      <c r="V4120" t="s">
        <v>71</v>
      </c>
      <c r="W4120" t="s">
        <v>72</v>
      </c>
      <c r="X4120"/>
      <c r="Y4120" t="s">
        <v>240</v>
      </c>
      <c r="Z4120" s="43" t="str">
        <f>Raw_data[[#This Row],[Month]]&amp;Raw_data[[#This Row],[Locations]]&amp;Raw_data[[#This Row],[Looker2]]</f>
        <v>45323Dallas Ft WorthIOP</v>
      </c>
      <c r="AA4120" s="44" t="str">
        <f>IFERROR(VLOOKUP(Raw_data[[#This Row],[Description]],'LU Table'!$A$1:$B$50,2,0),"")</f>
        <v>IOP</v>
      </c>
      <c r="AB4120" s="44" t="str">
        <f>TRIM(MID(Raw_data[[#This Row],[Location]],LEN("Positive Recovery- ")+1,LEN(Raw_data[[#This Row],[Location]])))</f>
        <v>Dallas Ft Worth</v>
      </c>
      <c r="AC4120" s="45">
        <f t="shared" si="64"/>
        <v>45323</v>
      </c>
      <c r="AD4120" s="44" t="str">
        <f>VLOOKUP(Raw_data[[#This Row],[Locations]]&amp;Raw_data[[#This Row],[Looker2]],Category!A:E,5,0)</f>
        <v>Company Owned</v>
      </c>
      <c r="AE4120" s="44" t="str">
        <f>Raw_data[[#This Row],[Locations]]&amp;Raw_data[[#This Row],[Looker2]]</f>
        <v>Dallas Ft WorthIOP</v>
      </c>
    </row>
    <row r="4121" spans="1:31">
      <c r="A4121" s="15">
        <v>45329</v>
      </c>
      <c r="B4121" s="15">
        <v>45328</v>
      </c>
      <c r="C4121" t="s">
        <v>9</v>
      </c>
      <c r="D4121">
        <v>211463</v>
      </c>
      <c r="E4121" t="s">
        <v>811</v>
      </c>
      <c r="F4121" t="s">
        <v>812</v>
      </c>
      <c r="G4121" t="s">
        <v>432</v>
      </c>
      <c r="H4121" t="s">
        <v>167</v>
      </c>
      <c r="I4121" t="s">
        <v>232</v>
      </c>
      <c r="J4121" t="s">
        <v>93</v>
      </c>
      <c r="K4121" t="s">
        <v>19</v>
      </c>
      <c r="L4121" t="s">
        <v>129</v>
      </c>
      <c r="M4121">
        <v>1</v>
      </c>
      <c r="N4121" s="47">
        <v>230</v>
      </c>
      <c r="O4121" s="47">
        <v>0</v>
      </c>
      <c r="P4121" s="47">
        <v>0</v>
      </c>
      <c r="Q4121" s="47">
        <v>0</v>
      </c>
      <c r="R4121" s="47">
        <v>0</v>
      </c>
      <c r="S4121" s="47">
        <v>230</v>
      </c>
      <c r="T4121" s="47">
        <v>207</v>
      </c>
      <c r="U4121" s="47">
        <v>207</v>
      </c>
      <c r="V4121" t="s">
        <v>71</v>
      </c>
      <c r="W4121" t="s">
        <v>72</v>
      </c>
      <c r="X4121"/>
      <c r="Y4121" t="s">
        <v>240</v>
      </c>
      <c r="Z4121" s="43" t="str">
        <f>Raw_data[[#This Row],[Month]]&amp;Raw_data[[#This Row],[Locations]]&amp;Raw_data[[#This Row],[Looker2]]</f>
        <v>45323San MarcosPHP</v>
      </c>
      <c r="AA4121" s="44" t="str">
        <f>IFERROR(VLOOKUP(Raw_data[[#This Row],[Description]],'LU Table'!$A$1:$B$50,2,0),"")</f>
        <v>PHP</v>
      </c>
      <c r="AB4121" s="44" t="str">
        <f>TRIM(MID(Raw_data[[#This Row],[Location]],LEN("Positive Recovery- ")+1,LEN(Raw_data[[#This Row],[Location]])))</f>
        <v>San Marcos</v>
      </c>
      <c r="AC4121" s="45">
        <f t="shared" si="64"/>
        <v>45323</v>
      </c>
      <c r="AD4121" s="44" t="str">
        <f>VLOOKUP(Raw_data[[#This Row],[Locations]]&amp;Raw_data[[#This Row],[Looker2]],Category!A:E,5,0)</f>
        <v>Affiliate</v>
      </c>
      <c r="AE4121" s="44" t="str">
        <f>Raw_data[[#This Row],[Locations]]&amp;Raw_data[[#This Row],[Looker2]]</f>
        <v>San MarcosPHP</v>
      </c>
    </row>
    <row r="4122" spans="1:31">
      <c r="A4122" s="15">
        <v>45329</v>
      </c>
      <c r="B4122" s="15">
        <v>45328</v>
      </c>
      <c r="C4122" t="s">
        <v>9</v>
      </c>
      <c r="D4122">
        <v>211464</v>
      </c>
      <c r="E4122" t="s">
        <v>125</v>
      </c>
      <c r="F4122" t="s">
        <v>417</v>
      </c>
      <c r="G4122" t="s">
        <v>320</v>
      </c>
      <c r="H4122" t="s">
        <v>166</v>
      </c>
      <c r="I4122" t="s">
        <v>232</v>
      </c>
      <c r="J4122" t="s">
        <v>94</v>
      </c>
      <c r="K4122" t="s">
        <v>19</v>
      </c>
      <c r="L4122" t="s">
        <v>129</v>
      </c>
      <c r="M4122">
        <v>1</v>
      </c>
      <c r="N4122" s="47">
        <v>325</v>
      </c>
      <c r="O4122" s="47">
        <v>0</v>
      </c>
      <c r="P4122" s="47">
        <v>0</v>
      </c>
      <c r="Q4122" s="47">
        <v>0</v>
      </c>
      <c r="R4122" s="47">
        <v>0</v>
      </c>
      <c r="S4122" s="47">
        <v>325</v>
      </c>
      <c r="T4122" s="47">
        <v>292.5</v>
      </c>
      <c r="U4122" s="47">
        <v>292.5</v>
      </c>
      <c r="V4122" t="s">
        <v>71</v>
      </c>
      <c r="W4122" t="s">
        <v>72</v>
      </c>
      <c r="X4122"/>
      <c r="Y4122" t="s">
        <v>240</v>
      </c>
      <c r="Z4122" s="43" t="str">
        <f>Raw_data[[#This Row],[Month]]&amp;Raw_data[[#This Row],[Locations]]&amp;Raw_data[[#This Row],[Looker2]]</f>
        <v>45323San MarcosPHP</v>
      </c>
      <c r="AA4122" s="44" t="str">
        <f>IFERROR(VLOOKUP(Raw_data[[#This Row],[Description]],'LU Table'!$A$1:$B$50,2,0),"")</f>
        <v>PHP</v>
      </c>
      <c r="AB4122" s="44" t="str">
        <f>TRIM(MID(Raw_data[[#This Row],[Location]],LEN("Positive Recovery- ")+1,LEN(Raw_data[[#This Row],[Location]])))</f>
        <v>San Marcos</v>
      </c>
      <c r="AC4122" s="45">
        <f t="shared" si="64"/>
        <v>45323</v>
      </c>
      <c r="AD4122" s="44" t="str">
        <f>VLOOKUP(Raw_data[[#This Row],[Locations]]&amp;Raw_data[[#This Row],[Looker2]],Category!A:E,5,0)</f>
        <v>Affiliate</v>
      </c>
      <c r="AE4122" s="44" t="str">
        <f>Raw_data[[#This Row],[Locations]]&amp;Raw_data[[#This Row],[Looker2]]</f>
        <v>San MarcosPHP</v>
      </c>
    </row>
    <row r="4123" spans="1:31">
      <c r="A4123" s="15">
        <v>45329</v>
      </c>
      <c r="B4123" s="15">
        <v>45328</v>
      </c>
      <c r="C4123" t="s">
        <v>9</v>
      </c>
      <c r="D4123">
        <v>211465</v>
      </c>
      <c r="E4123" t="s">
        <v>884</v>
      </c>
      <c r="F4123" t="s">
        <v>324</v>
      </c>
      <c r="G4123" t="s">
        <v>643</v>
      </c>
      <c r="H4123" t="s">
        <v>158</v>
      </c>
      <c r="I4123" t="s">
        <v>232</v>
      </c>
      <c r="J4123" t="s">
        <v>87</v>
      </c>
      <c r="K4123" t="s">
        <v>77</v>
      </c>
      <c r="L4123" t="s">
        <v>128</v>
      </c>
      <c r="M4123">
        <v>1</v>
      </c>
      <c r="N4123" s="47">
        <v>275</v>
      </c>
      <c r="O4123" s="47">
        <v>0</v>
      </c>
      <c r="P4123" s="47">
        <v>0</v>
      </c>
      <c r="Q4123" s="47">
        <v>0</v>
      </c>
      <c r="R4123" s="47">
        <v>0</v>
      </c>
      <c r="S4123" s="47">
        <v>275</v>
      </c>
      <c r="T4123" s="47">
        <v>247.5</v>
      </c>
      <c r="U4123" s="47">
        <v>247.5</v>
      </c>
      <c r="V4123" t="s">
        <v>71</v>
      </c>
      <c r="W4123" t="s">
        <v>72</v>
      </c>
      <c r="X4123"/>
      <c r="Y4123" t="s">
        <v>240</v>
      </c>
      <c r="Z4123" s="43" t="str">
        <f>Raw_data[[#This Row],[Month]]&amp;Raw_data[[#This Row],[Locations]]&amp;Raw_data[[#This Row],[Looker2]]</f>
        <v>45323HumbleIOP</v>
      </c>
      <c r="AA4123" s="44" t="str">
        <f>IFERROR(VLOOKUP(Raw_data[[#This Row],[Description]],'LU Table'!$A$1:$B$50,2,0),"")</f>
        <v>IOP</v>
      </c>
      <c r="AB4123" s="44" t="str">
        <f>TRIM(MID(Raw_data[[#This Row],[Location]],LEN("Positive Recovery- ")+1,LEN(Raw_data[[#This Row],[Location]])))</f>
        <v>Humble</v>
      </c>
      <c r="AC4123" s="45">
        <f t="shared" si="64"/>
        <v>45323</v>
      </c>
      <c r="AD4123" s="44" t="str">
        <f>VLOOKUP(Raw_data[[#This Row],[Locations]]&amp;Raw_data[[#This Row],[Looker2]],Category!A:E,5,0)</f>
        <v>Affiliate</v>
      </c>
      <c r="AE4123" s="44" t="str">
        <f>Raw_data[[#This Row],[Locations]]&amp;Raw_data[[#This Row],[Looker2]]</f>
        <v>HumbleIOP</v>
      </c>
    </row>
    <row r="4124" spans="1:31">
      <c r="A4124" s="15">
        <v>45329</v>
      </c>
      <c r="B4124" s="15">
        <v>45328</v>
      </c>
      <c r="C4124" t="s">
        <v>9</v>
      </c>
      <c r="D4124">
        <v>211466</v>
      </c>
      <c r="E4124" t="s">
        <v>1312</v>
      </c>
      <c r="F4124" t="s">
        <v>342</v>
      </c>
      <c r="G4124" t="s">
        <v>1313</v>
      </c>
      <c r="H4124" t="s">
        <v>158</v>
      </c>
      <c r="I4124" t="s">
        <v>232</v>
      </c>
      <c r="J4124" t="s">
        <v>88</v>
      </c>
      <c r="K4124" t="s">
        <v>77</v>
      </c>
      <c r="L4124" t="s">
        <v>128</v>
      </c>
      <c r="M4124">
        <v>1</v>
      </c>
      <c r="N4124" s="47">
        <v>250</v>
      </c>
      <c r="O4124" s="47">
        <v>0</v>
      </c>
      <c r="P4124" s="47">
        <v>0</v>
      </c>
      <c r="Q4124" s="47">
        <v>0</v>
      </c>
      <c r="R4124" s="47">
        <v>0</v>
      </c>
      <c r="S4124" s="47">
        <v>250</v>
      </c>
      <c r="T4124" s="47">
        <v>225</v>
      </c>
      <c r="U4124" s="47">
        <v>225</v>
      </c>
      <c r="V4124" t="s">
        <v>71</v>
      </c>
      <c r="W4124" t="s">
        <v>72</v>
      </c>
      <c r="X4124"/>
      <c r="Y4124" t="s">
        <v>240</v>
      </c>
      <c r="Z4124" s="43" t="str">
        <f>Raw_data[[#This Row],[Month]]&amp;Raw_data[[#This Row],[Locations]]&amp;Raw_data[[#This Row],[Looker2]]</f>
        <v>45323HumbleIOP</v>
      </c>
      <c r="AA4124" s="44" t="str">
        <f>IFERROR(VLOOKUP(Raw_data[[#This Row],[Description]],'LU Table'!$A$1:$B$50,2,0),"")</f>
        <v>IOP</v>
      </c>
      <c r="AB4124" s="44" t="str">
        <f>TRIM(MID(Raw_data[[#This Row],[Location]],LEN("Positive Recovery- ")+1,LEN(Raw_data[[#This Row],[Location]])))</f>
        <v>Humble</v>
      </c>
      <c r="AC4124" s="45">
        <f t="shared" si="64"/>
        <v>45323</v>
      </c>
      <c r="AD4124" s="44" t="str">
        <f>VLOOKUP(Raw_data[[#This Row],[Locations]]&amp;Raw_data[[#This Row],[Looker2]],Category!A:E,5,0)</f>
        <v>Affiliate</v>
      </c>
      <c r="AE4124" s="44" t="str">
        <f>Raw_data[[#This Row],[Locations]]&amp;Raw_data[[#This Row],[Looker2]]</f>
        <v>HumbleIOP</v>
      </c>
    </row>
    <row r="4125" spans="1:31">
      <c r="A4125" s="15">
        <v>45329</v>
      </c>
      <c r="B4125" s="15">
        <v>45328</v>
      </c>
      <c r="C4125" t="s">
        <v>9</v>
      </c>
      <c r="D4125">
        <v>211467</v>
      </c>
      <c r="E4125" t="s">
        <v>1212</v>
      </c>
      <c r="F4125" t="s">
        <v>453</v>
      </c>
      <c r="G4125" t="s">
        <v>1213</v>
      </c>
      <c r="H4125" t="s">
        <v>157</v>
      </c>
      <c r="I4125" t="s">
        <v>232</v>
      </c>
      <c r="J4125" t="s">
        <v>88</v>
      </c>
      <c r="K4125" t="s">
        <v>77</v>
      </c>
      <c r="L4125" t="s">
        <v>129</v>
      </c>
      <c r="M4125">
        <v>1</v>
      </c>
      <c r="N4125" s="47">
        <v>400</v>
      </c>
      <c r="O4125" s="47">
        <v>0</v>
      </c>
      <c r="P4125" s="47">
        <v>0</v>
      </c>
      <c r="Q4125" s="47">
        <v>0</v>
      </c>
      <c r="R4125" s="47">
        <v>0</v>
      </c>
      <c r="S4125" s="47">
        <v>400</v>
      </c>
      <c r="T4125" s="47">
        <v>360</v>
      </c>
      <c r="U4125" s="47">
        <v>360</v>
      </c>
      <c r="V4125" t="s">
        <v>71</v>
      </c>
      <c r="W4125" t="s">
        <v>72</v>
      </c>
      <c r="X4125"/>
      <c r="Y4125" t="s">
        <v>240</v>
      </c>
      <c r="Z4125" s="43" t="str">
        <f>Raw_data[[#This Row],[Month]]&amp;Raw_data[[#This Row],[Locations]]&amp;Raw_data[[#This Row],[Looker2]]</f>
        <v>45323HumblePHP</v>
      </c>
      <c r="AA4125" s="44" t="str">
        <f>IFERROR(VLOOKUP(Raw_data[[#This Row],[Description]],'LU Table'!$A$1:$B$50,2,0),"")</f>
        <v>PHP</v>
      </c>
      <c r="AB4125" s="44" t="str">
        <f>TRIM(MID(Raw_data[[#This Row],[Location]],LEN("Positive Recovery- ")+1,LEN(Raw_data[[#This Row],[Location]])))</f>
        <v>Humble</v>
      </c>
      <c r="AC4125" s="45">
        <f t="shared" si="64"/>
        <v>45323</v>
      </c>
      <c r="AD4125" s="44" t="str">
        <f>VLOOKUP(Raw_data[[#This Row],[Locations]]&amp;Raw_data[[#This Row],[Looker2]],Category!A:E,5,0)</f>
        <v>Affiliate</v>
      </c>
      <c r="AE4125" s="44" t="str">
        <f>Raw_data[[#This Row],[Locations]]&amp;Raw_data[[#This Row],[Looker2]]</f>
        <v>HumblePHP</v>
      </c>
    </row>
    <row r="4126" spans="1:31">
      <c r="A4126" s="15">
        <v>45329</v>
      </c>
      <c r="B4126" s="15">
        <v>45328</v>
      </c>
      <c r="C4126" t="s">
        <v>9</v>
      </c>
      <c r="D4126">
        <v>211468</v>
      </c>
      <c r="E4126" t="s">
        <v>1089</v>
      </c>
      <c r="F4126" t="s">
        <v>329</v>
      </c>
      <c r="G4126" t="s">
        <v>1090</v>
      </c>
      <c r="H4126" t="s">
        <v>159</v>
      </c>
      <c r="I4126" t="s">
        <v>232</v>
      </c>
      <c r="J4126" t="s">
        <v>92</v>
      </c>
      <c r="K4126" t="s">
        <v>77</v>
      </c>
      <c r="L4126" t="s">
        <v>128</v>
      </c>
      <c r="M4126">
        <v>1</v>
      </c>
      <c r="N4126" s="47">
        <v>190</v>
      </c>
      <c r="O4126" s="47">
        <v>0</v>
      </c>
      <c r="P4126" s="47">
        <v>0</v>
      </c>
      <c r="Q4126" s="47">
        <v>0</v>
      </c>
      <c r="R4126" s="47">
        <v>0</v>
      </c>
      <c r="S4126" s="47">
        <v>190</v>
      </c>
      <c r="T4126" s="47">
        <v>171</v>
      </c>
      <c r="U4126" s="47">
        <v>171</v>
      </c>
      <c r="V4126" t="s">
        <v>71</v>
      </c>
      <c r="W4126" t="s">
        <v>72</v>
      </c>
      <c r="X4126"/>
      <c r="Y4126" t="s">
        <v>240</v>
      </c>
      <c r="Z4126" s="43" t="str">
        <f>Raw_data[[#This Row],[Month]]&amp;Raw_data[[#This Row],[Locations]]&amp;Raw_data[[#This Row],[Looker2]]</f>
        <v>45323HumbleIOP</v>
      </c>
      <c r="AA4126" s="44" t="str">
        <f>IFERROR(VLOOKUP(Raw_data[[#This Row],[Description]],'LU Table'!$A$1:$B$50,2,0),"")</f>
        <v>IOP</v>
      </c>
      <c r="AB4126" s="44" t="str">
        <f>TRIM(MID(Raw_data[[#This Row],[Location]],LEN("Positive Recovery- ")+1,LEN(Raw_data[[#This Row],[Location]])))</f>
        <v>Humble</v>
      </c>
      <c r="AC4126" s="45">
        <f t="shared" si="64"/>
        <v>45323</v>
      </c>
      <c r="AD4126" s="44" t="str">
        <f>VLOOKUP(Raw_data[[#This Row],[Locations]]&amp;Raw_data[[#This Row],[Looker2]],Category!A:E,5,0)</f>
        <v>Affiliate</v>
      </c>
      <c r="AE4126" s="44" t="str">
        <f>Raw_data[[#This Row],[Locations]]&amp;Raw_data[[#This Row],[Looker2]]</f>
        <v>HumbleIOP</v>
      </c>
    </row>
    <row r="4127" spans="1:31">
      <c r="A4127" s="15">
        <v>45329</v>
      </c>
      <c r="B4127" s="15">
        <v>45328</v>
      </c>
      <c r="C4127" t="s">
        <v>9</v>
      </c>
      <c r="D4127">
        <v>211469</v>
      </c>
      <c r="E4127" t="s">
        <v>181</v>
      </c>
      <c r="F4127" t="s">
        <v>523</v>
      </c>
      <c r="G4127" t="s">
        <v>524</v>
      </c>
      <c r="H4127" t="s">
        <v>172</v>
      </c>
      <c r="I4127" t="s">
        <v>232</v>
      </c>
      <c r="J4127" t="s">
        <v>17</v>
      </c>
      <c r="K4127" t="s">
        <v>77</v>
      </c>
      <c r="L4127" t="s">
        <v>135</v>
      </c>
      <c r="M4127">
        <v>1</v>
      </c>
      <c r="N4127" s="47">
        <v>40</v>
      </c>
      <c r="O4127" s="47">
        <v>0</v>
      </c>
      <c r="P4127" s="47">
        <v>0</v>
      </c>
      <c r="Q4127" s="47">
        <v>0</v>
      </c>
      <c r="R4127" s="47">
        <v>0</v>
      </c>
      <c r="S4127" s="47">
        <v>40</v>
      </c>
      <c r="T4127" s="47">
        <v>40</v>
      </c>
      <c r="U4127" s="47">
        <v>40</v>
      </c>
      <c r="V4127" t="s">
        <v>71</v>
      </c>
      <c r="W4127" t="s">
        <v>72</v>
      </c>
      <c r="X4127"/>
      <c r="Y4127" t="s">
        <v>240</v>
      </c>
      <c r="Z4127" s="43" t="str">
        <f>Raw_data[[#This Row],[Month]]&amp;Raw_data[[#This Row],[Locations]]&amp;Raw_data[[#This Row],[Looker2]]</f>
        <v>45323HumbleAftercare</v>
      </c>
      <c r="AA4127" s="44" t="str">
        <f>IFERROR(VLOOKUP(Raw_data[[#This Row],[Description]],'LU Table'!$A$1:$B$50,2,0),"")</f>
        <v>Aftercare</v>
      </c>
      <c r="AB4127" s="44" t="str">
        <f>TRIM(MID(Raw_data[[#This Row],[Location]],LEN("Positive Recovery- ")+1,LEN(Raw_data[[#This Row],[Location]])))</f>
        <v>Humble</v>
      </c>
      <c r="AC4127" s="45">
        <f t="shared" ref="AC4127:AC4190" si="65">B4127-DAY(B4127)+1</f>
        <v>45323</v>
      </c>
      <c r="AD4127" s="44" t="str">
        <f>VLOOKUP(Raw_data[[#This Row],[Locations]]&amp;Raw_data[[#This Row],[Looker2]],Category!A:E,5,0)</f>
        <v>Affiliate</v>
      </c>
      <c r="AE4127" s="44" t="str">
        <f>Raw_data[[#This Row],[Locations]]&amp;Raw_data[[#This Row],[Looker2]]</f>
        <v>HumbleAftercare</v>
      </c>
    </row>
    <row r="4128" spans="1:31">
      <c r="A4128" s="15">
        <v>45329</v>
      </c>
      <c r="B4128" s="15">
        <v>45328</v>
      </c>
      <c r="C4128" t="s">
        <v>9</v>
      </c>
      <c r="D4128">
        <v>211470</v>
      </c>
      <c r="E4128" t="s">
        <v>589</v>
      </c>
      <c r="F4128" t="s">
        <v>311</v>
      </c>
      <c r="G4128" t="s">
        <v>590</v>
      </c>
      <c r="H4128" t="s">
        <v>172</v>
      </c>
      <c r="I4128" t="s">
        <v>232</v>
      </c>
      <c r="J4128" t="s">
        <v>17</v>
      </c>
      <c r="K4128" t="s">
        <v>77</v>
      </c>
      <c r="L4128" t="s">
        <v>135</v>
      </c>
      <c r="M4128">
        <v>1</v>
      </c>
      <c r="N4128" s="47">
        <v>40</v>
      </c>
      <c r="O4128" s="47">
        <v>0</v>
      </c>
      <c r="P4128" s="47">
        <v>0</v>
      </c>
      <c r="Q4128" s="47">
        <v>0</v>
      </c>
      <c r="R4128" s="47">
        <v>0</v>
      </c>
      <c r="S4128" s="47">
        <v>40</v>
      </c>
      <c r="T4128" s="47">
        <v>40</v>
      </c>
      <c r="U4128" s="47">
        <v>40</v>
      </c>
      <c r="V4128" t="s">
        <v>71</v>
      </c>
      <c r="W4128" t="s">
        <v>72</v>
      </c>
      <c r="X4128"/>
      <c r="Y4128" t="s">
        <v>240</v>
      </c>
      <c r="Z4128" s="43" t="str">
        <f>Raw_data[[#This Row],[Month]]&amp;Raw_data[[#This Row],[Locations]]&amp;Raw_data[[#This Row],[Looker2]]</f>
        <v>45323HumbleAftercare</v>
      </c>
      <c r="AA4128" s="44" t="str">
        <f>IFERROR(VLOOKUP(Raw_data[[#This Row],[Description]],'LU Table'!$A$1:$B$50,2,0),"")</f>
        <v>Aftercare</v>
      </c>
      <c r="AB4128" s="44" t="str">
        <f>TRIM(MID(Raw_data[[#This Row],[Location]],LEN("Positive Recovery- ")+1,LEN(Raw_data[[#This Row],[Location]])))</f>
        <v>Humble</v>
      </c>
      <c r="AC4128" s="45">
        <f t="shared" si="65"/>
        <v>45323</v>
      </c>
      <c r="AD4128" s="44" t="str">
        <f>VLOOKUP(Raw_data[[#This Row],[Locations]]&amp;Raw_data[[#This Row],[Looker2]],Category!A:E,5,0)</f>
        <v>Affiliate</v>
      </c>
      <c r="AE4128" s="44" t="str">
        <f>Raw_data[[#This Row],[Locations]]&amp;Raw_data[[#This Row],[Looker2]]</f>
        <v>HumbleAftercare</v>
      </c>
    </row>
    <row r="4129" spans="1:31">
      <c r="A4129" s="15">
        <v>45329</v>
      </c>
      <c r="B4129" s="15">
        <v>45328</v>
      </c>
      <c r="C4129" t="s">
        <v>9</v>
      </c>
      <c r="D4129">
        <v>211471</v>
      </c>
      <c r="E4129" t="s">
        <v>1039</v>
      </c>
      <c r="F4129" t="s">
        <v>689</v>
      </c>
      <c r="G4129" t="s">
        <v>445</v>
      </c>
      <c r="H4129" t="s">
        <v>159</v>
      </c>
      <c r="I4129" t="s">
        <v>232</v>
      </c>
      <c r="J4129" t="s">
        <v>87</v>
      </c>
      <c r="K4129" t="s">
        <v>77</v>
      </c>
      <c r="L4129" t="s">
        <v>128</v>
      </c>
      <c r="M4129">
        <v>1</v>
      </c>
      <c r="N4129" s="47">
        <v>275</v>
      </c>
      <c r="O4129" s="47">
        <v>0</v>
      </c>
      <c r="P4129" s="47">
        <v>0</v>
      </c>
      <c r="Q4129" s="47">
        <v>0</v>
      </c>
      <c r="R4129" s="47">
        <v>0</v>
      </c>
      <c r="S4129" s="47">
        <v>275</v>
      </c>
      <c r="T4129" s="47">
        <v>247.5</v>
      </c>
      <c r="U4129" s="47">
        <v>247.5</v>
      </c>
      <c r="V4129" t="s">
        <v>71</v>
      </c>
      <c r="W4129" t="s">
        <v>72</v>
      </c>
      <c r="X4129"/>
      <c r="Y4129" t="s">
        <v>240</v>
      </c>
      <c r="Z4129" s="43" t="str">
        <f>Raw_data[[#This Row],[Month]]&amp;Raw_data[[#This Row],[Locations]]&amp;Raw_data[[#This Row],[Looker2]]</f>
        <v>45323HumbleIOP</v>
      </c>
      <c r="AA4129" s="44" t="str">
        <f>IFERROR(VLOOKUP(Raw_data[[#This Row],[Description]],'LU Table'!$A$1:$B$50,2,0),"")</f>
        <v>IOP</v>
      </c>
      <c r="AB4129" s="44" t="str">
        <f>TRIM(MID(Raw_data[[#This Row],[Location]],LEN("Positive Recovery- ")+1,LEN(Raw_data[[#This Row],[Location]])))</f>
        <v>Humble</v>
      </c>
      <c r="AC4129" s="45">
        <f t="shared" si="65"/>
        <v>45323</v>
      </c>
      <c r="AD4129" s="44" t="str">
        <f>VLOOKUP(Raw_data[[#This Row],[Locations]]&amp;Raw_data[[#This Row],[Looker2]],Category!A:E,5,0)</f>
        <v>Affiliate</v>
      </c>
      <c r="AE4129" s="44" t="str">
        <f>Raw_data[[#This Row],[Locations]]&amp;Raw_data[[#This Row],[Looker2]]</f>
        <v>HumbleIOP</v>
      </c>
    </row>
    <row r="4130" spans="1:31">
      <c r="A4130" s="15">
        <v>45329</v>
      </c>
      <c r="B4130" s="15">
        <v>45328</v>
      </c>
      <c r="C4130" t="s">
        <v>9</v>
      </c>
      <c r="D4130">
        <v>211472</v>
      </c>
      <c r="E4130" t="s">
        <v>1218</v>
      </c>
      <c r="F4130" t="s">
        <v>1219</v>
      </c>
      <c r="G4130" t="s">
        <v>1220</v>
      </c>
      <c r="H4130" t="s">
        <v>166</v>
      </c>
      <c r="I4130" t="s">
        <v>232</v>
      </c>
      <c r="J4130" t="s">
        <v>90</v>
      </c>
      <c r="K4130" t="s">
        <v>77</v>
      </c>
      <c r="L4130" t="s">
        <v>129</v>
      </c>
      <c r="M4130">
        <v>1</v>
      </c>
      <c r="N4130" s="47">
        <v>450</v>
      </c>
      <c r="O4130" s="47">
        <v>0</v>
      </c>
      <c r="P4130" s="47">
        <v>0</v>
      </c>
      <c r="Q4130" s="47">
        <v>0</v>
      </c>
      <c r="R4130" s="47">
        <v>0</v>
      </c>
      <c r="S4130" s="47">
        <v>450</v>
      </c>
      <c r="T4130" s="47">
        <v>405</v>
      </c>
      <c r="U4130" s="47">
        <v>405</v>
      </c>
      <c r="V4130" t="s">
        <v>71</v>
      </c>
      <c r="W4130" t="s">
        <v>72</v>
      </c>
      <c r="X4130"/>
      <c r="Y4130" t="s">
        <v>240</v>
      </c>
      <c r="Z4130" s="43" t="str">
        <f>Raw_data[[#This Row],[Month]]&amp;Raw_data[[#This Row],[Locations]]&amp;Raw_data[[#This Row],[Looker2]]</f>
        <v>45323HumblePHP</v>
      </c>
      <c r="AA4130" s="44" t="str">
        <f>IFERROR(VLOOKUP(Raw_data[[#This Row],[Description]],'LU Table'!$A$1:$B$50,2,0),"")</f>
        <v>PHP</v>
      </c>
      <c r="AB4130" s="44" t="str">
        <f>TRIM(MID(Raw_data[[#This Row],[Location]],LEN("Positive Recovery- ")+1,LEN(Raw_data[[#This Row],[Location]])))</f>
        <v>Humble</v>
      </c>
      <c r="AC4130" s="45">
        <f t="shared" si="65"/>
        <v>45323</v>
      </c>
      <c r="AD4130" s="44" t="str">
        <f>VLOOKUP(Raw_data[[#This Row],[Locations]]&amp;Raw_data[[#This Row],[Looker2]],Category!A:E,5,0)</f>
        <v>Affiliate</v>
      </c>
      <c r="AE4130" s="44" t="str">
        <f>Raw_data[[#This Row],[Locations]]&amp;Raw_data[[#This Row],[Looker2]]</f>
        <v>HumblePHP</v>
      </c>
    </row>
    <row r="4131" spans="1:31">
      <c r="A4131" s="15">
        <v>45329</v>
      </c>
      <c r="B4131" s="15">
        <v>45328</v>
      </c>
      <c r="C4131" t="s">
        <v>9</v>
      </c>
      <c r="D4131">
        <v>211473</v>
      </c>
      <c r="E4131" t="s">
        <v>102</v>
      </c>
      <c r="F4131" t="s">
        <v>337</v>
      </c>
      <c r="G4131" t="s">
        <v>338</v>
      </c>
      <c r="H4131" t="s">
        <v>169</v>
      </c>
      <c r="I4131" t="s">
        <v>232</v>
      </c>
      <c r="J4131" t="s">
        <v>17</v>
      </c>
      <c r="K4131" t="s">
        <v>77</v>
      </c>
      <c r="L4131" t="s">
        <v>23</v>
      </c>
      <c r="M4131">
        <v>1</v>
      </c>
      <c r="N4131" s="47">
        <v>40</v>
      </c>
      <c r="O4131" s="47">
        <v>0</v>
      </c>
      <c r="P4131" s="47">
        <v>0</v>
      </c>
      <c r="Q4131" s="47">
        <v>0</v>
      </c>
      <c r="R4131" s="47">
        <v>0</v>
      </c>
      <c r="S4131" s="47">
        <v>40</v>
      </c>
      <c r="T4131" s="47">
        <v>40</v>
      </c>
      <c r="U4131" s="47">
        <v>40</v>
      </c>
      <c r="V4131" t="s">
        <v>71</v>
      </c>
      <c r="W4131" t="s">
        <v>72</v>
      </c>
      <c r="X4131"/>
      <c r="Y4131" t="s">
        <v>240</v>
      </c>
      <c r="Z4131" s="43" t="str">
        <f>Raw_data[[#This Row],[Month]]&amp;Raw_data[[#This Row],[Locations]]&amp;Raw_data[[#This Row],[Looker2]]</f>
        <v>45323HumbleAftercare</v>
      </c>
      <c r="AA4131" s="44" t="str">
        <f>IFERROR(VLOOKUP(Raw_data[[#This Row],[Description]],'LU Table'!$A$1:$B$50,2,0),"")</f>
        <v>Aftercare</v>
      </c>
      <c r="AB4131" s="44" t="str">
        <f>TRIM(MID(Raw_data[[#This Row],[Location]],LEN("Positive Recovery- ")+1,LEN(Raw_data[[#This Row],[Location]])))</f>
        <v>Humble</v>
      </c>
      <c r="AC4131" s="45">
        <f t="shared" si="65"/>
        <v>45323</v>
      </c>
      <c r="AD4131" s="44" t="str">
        <f>VLOOKUP(Raw_data[[#This Row],[Locations]]&amp;Raw_data[[#This Row],[Looker2]],Category!A:E,5,0)</f>
        <v>Affiliate</v>
      </c>
      <c r="AE4131" s="44" t="str">
        <f>Raw_data[[#This Row],[Locations]]&amp;Raw_data[[#This Row],[Looker2]]</f>
        <v>HumbleAftercare</v>
      </c>
    </row>
    <row r="4132" spans="1:31">
      <c r="A4132" s="15">
        <v>45329</v>
      </c>
      <c r="B4132" s="15">
        <v>45328</v>
      </c>
      <c r="C4132" t="s">
        <v>9</v>
      </c>
      <c r="D4132">
        <v>211474</v>
      </c>
      <c r="E4132" t="s">
        <v>987</v>
      </c>
      <c r="F4132" t="s">
        <v>520</v>
      </c>
      <c r="G4132" t="s">
        <v>988</v>
      </c>
      <c r="H4132" t="s">
        <v>159</v>
      </c>
      <c r="I4132" t="s">
        <v>232</v>
      </c>
      <c r="J4132" t="s">
        <v>88</v>
      </c>
      <c r="K4132" t="s">
        <v>77</v>
      </c>
      <c r="L4132" t="s">
        <v>128</v>
      </c>
      <c r="M4132">
        <v>1</v>
      </c>
      <c r="N4132" s="47">
        <v>250</v>
      </c>
      <c r="O4132" s="47">
        <v>0</v>
      </c>
      <c r="P4132" s="47">
        <v>0</v>
      </c>
      <c r="Q4132" s="47">
        <v>0</v>
      </c>
      <c r="R4132" s="47">
        <v>0</v>
      </c>
      <c r="S4132" s="47">
        <v>250</v>
      </c>
      <c r="T4132" s="47">
        <v>225</v>
      </c>
      <c r="U4132" s="47">
        <v>225</v>
      </c>
      <c r="V4132" t="s">
        <v>71</v>
      </c>
      <c r="W4132" t="s">
        <v>72</v>
      </c>
      <c r="X4132"/>
      <c r="Y4132" t="s">
        <v>240</v>
      </c>
      <c r="Z4132" s="43" t="str">
        <f>Raw_data[[#This Row],[Month]]&amp;Raw_data[[#This Row],[Locations]]&amp;Raw_data[[#This Row],[Looker2]]</f>
        <v>45323HumbleIOP</v>
      </c>
      <c r="AA4132" s="44" t="str">
        <f>IFERROR(VLOOKUP(Raw_data[[#This Row],[Description]],'LU Table'!$A$1:$B$50,2,0),"")</f>
        <v>IOP</v>
      </c>
      <c r="AB4132" s="44" t="str">
        <f>TRIM(MID(Raw_data[[#This Row],[Location]],LEN("Positive Recovery- ")+1,LEN(Raw_data[[#This Row],[Location]])))</f>
        <v>Humble</v>
      </c>
      <c r="AC4132" s="45">
        <f t="shared" si="65"/>
        <v>45323</v>
      </c>
      <c r="AD4132" s="44" t="str">
        <f>VLOOKUP(Raw_data[[#This Row],[Locations]]&amp;Raw_data[[#This Row],[Looker2]],Category!A:E,5,0)</f>
        <v>Affiliate</v>
      </c>
      <c r="AE4132" s="44" t="str">
        <f>Raw_data[[#This Row],[Locations]]&amp;Raw_data[[#This Row],[Looker2]]</f>
        <v>HumbleIOP</v>
      </c>
    </row>
    <row r="4133" spans="1:31">
      <c r="A4133" s="15">
        <v>45329</v>
      </c>
      <c r="B4133" s="15">
        <v>45328</v>
      </c>
      <c r="C4133" t="s">
        <v>9</v>
      </c>
      <c r="D4133">
        <v>211475</v>
      </c>
      <c r="E4133" t="s">
        <v>188</v>
      </c>
      <c r="F4133" t="s">
        <v>449</v>
      </c>
      <c r="G4133" t="s">
        <v>513</v>
      </c>
      <c r="H4133" t="s">
        <v>159</v>
      </c>
      <c r="I4133" t="s">
        <v>232</v>
      </c>
      <c r="J4133" t="s">
        <v>88</v>
      </c>
      <c r="K4133" t="s">
        <v>77</v>
      </c>
      <c r="L4133" t="s">
        <v>128</v>
      </c>
      <c r="M4133">
        <v>1</v>
      </c>
      <c r="N4133" s="47">
        <v>250</v>
      </c>
      <c r="O4133" s="47">
        <v>0</v>
      </c>
      <c r="P4133" s="47">
        <v>0</v>
      </c>
      <c r="Q4133" s="47">
        <v>0</v>
      </c>
      <c r="R4133" s="47">
        <v>0</v>
      </c>
      <c r="S4133" s="47">
        <v>250</v>
      </c>
      <c r="T4133" s="47">
        <v>225</v>
      </c>
      <c r="U4133" s="47">
        <v>225</v>
      </c>
      <c r="V4133" t="s">
        <v>71</v>
      </c>
      <c r="W4133" t="s">
        <v>72</v>
      </c>
      <c r="X4133"/>
      <c r="Y4133" t="s">
        <v>240</v>
      </c>
      <c r="Z4133" s="43" t="str">
        <f>Raw_data[[#This Row],[Month]]&amp;Raw_data[[#This Row],[Locations]]&amp;Raw_data[[#This Row],[Looker2]]</f>
        <v>45323HumbleIOP</v>
      </c>
      <c r="AA4133" s="44" t="str">
        <f>IFERROR(VLOOKUP(Raw_data[[#This Row],[Description]],'LU Table'!$A$1:$B$50,2,0),"")</f>
        <v>IOP</v>
      </c>
      <c r="AB4133" s="44" t="str">
        <f>TRIM(MID(Raw_data[[#This Row],[Location]],LEN("Positive Recovery- ")+1,LEN(Raw_data[[#This Row],[Location]])))</f>
        <v>Humble</v>
      </c>
      <c r="AC4133" s="45">
        <f t="shared" si="65"/>
        <v>45323</v>
      </c>
      <c r="AD4133" s="44" t="str">
        <f>VLOOKUP(Raw_data[[#This Row],[Locations]]&amp;Raw_data[[#This Row],[Looker2]],Category!A:E,5,0)</f>
        <v>Affiliate</v>
      </c>
      <c r="AE4133" s="44" t="str">
        <f>Raw_data[[#This Row],[Locations]]&amp;Raw_data[[#This Row],[Looker2]]</f>
        <v>HumbleIOP</v>
      </c>
    </row>
    <row r="4134" spans="1:31">
      <c r="A4134" s="15">
        <v>45329</v>
      </c>
      <c r="B4134" s="15">
        <v>45328</v>
      </c>
      <c r="C4134" t="s">
        <v>9</v>
      </c>
      <c r="D4134">
        <v>211476</v>
      </c>
      <c r="E4134" t="s">
        <v>619</v>
      </c>
      <c r="F4134" t="s">
        <v>620</v>
      </c>
      <c r="G4134" t="s">
        <v>621</v>
      </c>
      <c r="H4134" t="s">
        <v>157</v>
      </c>
      <c r="I4134" t="s">
        <v>232</v>
      </c>
      <c r="J4134" t="s">
        <v>89</v>
      </c>
      <c r="K4134" t="s">
        <v>77</v>
      </c>
      <c r="L4134" t="s">
        <v>129</v>
      </c>
      <c r="M4134">
        <v>1</v>
      </c>
      <c r="N4134" s="47">
        <v>365</v>
      </c>
      <c r="O4134" s="47">
        <v>0</v>
      </c>
      <c r="P4134" s="47">
        <v>0</v>
      </c>
      <c r="Q4134" s="47">
        <v>0</v>
      </c>
      <c r="R4134" s="47">
        <v>0</v>
      </c>
      <c r="S4134" s="47">
        <v>365</v>
      </c>
      <c r="T4134" s="47">
        <v>328.5</v>
      </c>
      <c r="U4134" s="47">
        <v>328.5</v>
      </c>
      <c r="V4134" t="s">
        <v>71</v>
      </c>
      <c r="W4134" t="s">
        <v>72</v>
      </c>
      <c r="X4134"/>
      <c r="Y4134" t="s">
        <v>240</v>
      </c>
      <c r="Z4134" s="43" t="str">
        <f>Raw_data[[#This Row],[Month]]&amp;Raw_data[[#This Row],[Locations]]&amp;Raw_data[[#This Row],[Looker2]]</f>
        <v>45323HumblePHP</v>
      </c>
      <c r="AA4134" s="44" t="str">
        <f>IFERROR(VLOOKUP(Raw_data[[#This Row],[Description]],'LU Table'!$A$1:$B$50,2,0),"")</f>
        <v>PHP</v>
      </c>
      <c r="AB4134" s="44" t="str">
        <f>TRIM(MID(Raw_data[[#This Row],[Location]],LEN("Positive Recovery- ")+1,LEN(Raw_data[[#This Row],[Location]])))</f>
        <v>Humble</v>
      </c>
      <c r="AC4134" s="45">
        <f t="shared" si="65"/>
        <v>45323</v>
      </c>
      <c r="AD4134" s="44" t="str">
        <f>VLOOKUP(Raw_data[[#This Row],[Locations]]&amp;Raw_data[[#This Row],[Looker2]],Category!A:E,5,0)</f>
        <v>Affiliate</v>
      </c>
      <c r="AE4134" s="44" t="str">
        <f>Raw_data[[#This Row],[Locations]]&amp;Raw_data[[#This Row],[Looker2]]</f>
        <v>HumblePHP</v>
      </c>
    </row>
    <row r="4135" spans="1:31">
      <c r="A4135" s="15">
        <v>45329</v>
      </c>
      <c r="B4135" s="15">
        <v>45328</v>
      </c>
      <c r="C4135" t="s">
        <v>9</v>
      </c>
      <c r="D4135">
        <v>211477</v>
      </c>
      <c r="E4135" t="s">
        <v>664</v>
      </c>
      <c r="F4135" t="s">
        <v>333</v>
      </c>
      <c r="G4135" t="s">
        <v>665</v>
      </c>
      <c r="H4135" t="s">
        <v>172</v>
      </c>
      <c r="I4135" t="s">
        <v>232</v>
      </c>
      <c r="J4135" t="s">
        <v>17</v>
      </c>
      <c r="K4135" t="s">
        <v>77</v>
      </c>
      <c r="L4135" t="s">
        <v>135</v>
      </c>
      <c r="M4135">
        <v>1</v>
      </c>
      <c r="N4135" s="47">
        <v>40</v>
      </c>
      <c r="O4135" s="47">
        <v>0</v>
      </c>
      <c r="P4135" s="47">
        <v>0</v>
      </c>
      <c r="Q4135" s="47">
        <v>0</v>
      </c>
      <c r="R4135" s="47">
        <v>0</v>
      </c>
      <c r="S4135" s="47">
        <v>40</v>
      </c>
      <c r="T4135" s="47">
        <v>40</v>
      </c>
      <c r="U4135" s="47">
        <v>40</v>
      </c>
      <c r="V4135" t="s">
        <v>71</v>
      </c>
      <c r="W4135" t="s">
        <v>72</v>
      </c>
      <c r="X4135"/>
      <c r="Y4135" t="s">
        <v>240</v>
      </c>
      <c r="Z4135" s="43" t="str">
        <f>Raw_data[[#This Row],[Month]]&amp;Raw_data[[#This Row],[Locations]]&amp;Raw_data[[#This Row],[Looker2]]</f>
        <v>45323HumbleAftercare</v>
      </c>
      <c r="AA4135" s="44" t="str">
        <f>IFERROR(VLOOKUP(Raw_data[[#This Row],[Description]],'LU Table'!$A$1:$B$50,2,0),"")</f>
        <v>Aftercare</v>
      </c>
      <c r="AB4135" s="44" t="str">
        <f>TRIM(MID(Raw_data[[#This Row],[Location]],LEN("Positive Recovery- ")+1,LEN(Raw_data[[#This Row],[Location]])))</f>
        <v>Humble</v>
      </c>
      <c r="AC4135" s="45">
        <f t="shared" si="65"/>
        <v>45323</v>
      </c>
      <c r="AD4135" s="44" t="str">
        <f>VLOOKUP(Raw_data[[#This Row],[Locations]]&amp;Raw_data[[#This Row],[Looker2]],Category!A:E,5,0)</f>
        <v>Affiliate</v>
      </c>
      <c r="AE4135" s="44" t="str">
        <f>Raw_data[[#This Row],[Locations]]&amp;Raw_data[[#This Row],[Looker2]]</f>
        <v>HumbleAftercare</v>
      </c>
    </row>
    <row r="4136" spans="1:31">
      <c r="A4136" s="15">
        <v>45329</v>
      </c>
      <c r="B4136" s="15">
        <v>45328</v>
      </c>
      <c r="C4136" t="s">
        <v>9</v>
      </c>
      <c r="D4136">
        <v>211478</v>
      </c>
      <c r="E4136" t="s">
        <v>1221</v>
      </c>
      <c r="F4136" t="s">
        <v>1222</v>
      </c>
      <c r="G4136" t="s">
        <v>1223</v>
      </c>
      <c r="H4136" t="s">
        <v>166</v>
      </c>
      <c r="I4136" t="s">
        <v>232</v>
      </c>
      <c r="J4136" t="s">
        <v>96</v>
      </c>
      <c r="K4136" t="s">
        <v>77</v>
      </c>
      <c r="L4136" t="s">
        <v>129</v>
      </c>
      <c r="M4136">
        <v>1</v>
      </c>
      <c r="N4136" s="47">
        <v>364</v>
      </c>
      <c r="O4136" s="47">
        <v>0</v>
      </c>
      <c r="P4136" s="47">
        <v>0</v>
      </c>
      <c r="Q4136" s="47">
        <v>0</v>
      </c>
      <c r="R4136" s="47">
        <v>0</v>
      </c>
      <c r="S4136" s="47">
        <v>364</v>
      </c>
      <c r="T4136" s="47">
        <v>327.60000000000002</v>
      </c>
      <c r="U4136" s="47">
        <v>327.60000000000002</v>
      </c>
      <c r="V4136" t="s">
        <v>71</v>
      </c>
      <c r="W4136" t="s">
        <v>72</v>
      </c>
      <c r="X4136"/>
      <c r="Y4136" t="s">
        <v>240</v>
      </c>
      <c r="Z4136" s="43" t="str">
        <f>Raw_data[[#This Row],[Month]]&amp;Raw_data[[#This Row],[Locations]]&amp;Raw_data[[#This Row],[Looker2]]</f>
        <v>45323HumblePHP</v>
      </c>
      <c r="AA4136" s="44" t="str">
        <f>IFERROR(VLOOKUP(Raw_data[[#This Row],[Description]],'LU Table'!$A$1:$B$50,2,0),"")</f>
        <v>PHP</v>
      </c>
      <c r="AB4136" s="44" t="str">
        <f>TRIM(MID(Raw_data[[#This Row],[Location]],LEN("Positive Recovery- ")+1,LEN(Raw_data[[#This Row],[Location]])))</f>
        <v>Humble</v>
      </c>
      <c r="AC4136" s="45">
        <f t="shared" si="65"/>
        <v>45323</v>
      </c>
      <c r="AD4136" s="44" t="str">
        <f>VLOOKUP(Raw_data[[#This Row],[Locations]]&amp;Raw_data[[#This Row],[Looker2]],Category!A:E,5,0)</f>
        <v>Affiliate</v>
      </c>
      <c r="AE4136" s="44" t="str">
        <f>Raw_data[[#This Row],[Locations]]&amp;Raw_data[[#This Row],[Looker2]]</f>
        <v>HumblePHP</v>
      </c>
    </row>
    <row r="4137" spans="1:31">
      <c r="A4137" s="15">
        <v>45329</v>
      </c>
      <c r="B4137" s="15">
        <v>45328</v>
      </c>
      <c r="C4137" t="s">
        <v>9</v>
      </c>
      <c r="D4137">
        <v>211479</v>
      </c>
      <c r="E4137" t="s">
        <v>1300</v>
      </c>
      <c r="F4137" t="s">
        <v>1301</v>
      </c>
      <c r="G4137" t="s">
        <v>402</v>
      </c>
      <c r="H4137" t="s">
        <v>157</v>
      </c>
      <c r="I4137" t="s">
        <v>232</v>
      </c>
      <c r="J4137" t="s">
        <v>88</v>
      </c>
      <c r="K4137" t="s">
        <v>77</v>
      </c>
      <c r="L4137" t="s">
        <v>129</v>
      </c>
      <c r="M4137">
        <v>1</v>
      </c>
      <c r="N4137" s="47">
        <v>400</v>
      </c>
      <c r="O4137" s="47">
        <v>0</v>
      </c>
      <c r="P4137" s="47">
        <v>0</v>
      </c>
      <c r="Q4137" s="47">
        <v>0</v>
      </c>
      <c r="R4137" s="47">
        <v>0</v>
      </c>
      <c r="S4137" s="47">
        <v>400</v>
      </c>
      <c r="T4137" s="47">
        <v>360</v>
      </c>
      <c r="U4137" s="47">
        <v>360</v>
      </c>
      <c r="V4137" t="s">
        <v>71</v>
      </c>
      <c r="W4137" t="s">
        <v>72</v>
      </c>
      <c r="X4137"/>
      <c r="Y4137" t="s">
        <v>240</v>
      </c>
      <c r="Z4137" s="43" t="str">
        <f>Raw_data[[#This Row],[Month]]&amp;Raw_data[[#This Row],[Locations]]&amp;Raw_data[[#This Row],[Looker2]]</f>
        <v>45323HumblePHP</v>
      </c>
      <c r="AA4137" s="44" t="str">
        <f>IFERROR(VLOOKUP(Raw_data[[#This Row],[Description]],'LU Table'!$A$1:$B$50,2,0),"")</f>
        <v>PHP</v>
      </c>
      <c r="AB4137" s="44" t="str">
        <f>TRIM(MID(Raw_data[[#This Row],[Location]],LEN("Positive Recovery- ")+1,LEN(Raw_data[[#This Row],[Location]])))</f>
        <v>Humble</v>
      </c>
      <c r="AC4137" s="45">
        <f t="shared" si="65"/>
        <v>45323</v>
      </c>
      <c r="AD4137" s="44" t="str">
        <f>VLOOKUP(Raw_data[[#This Row],[Locations]]&amp;Raw_data[[#This Row],[Looker2]],Category!A:E,5,0)</f>
        <v>Affiliate</v>
      </c>
      <c r="AE4137" s="44" t="str">
        <f>Raw_data[[#This Row],[Locations]]&amp;Raw_data[[#This Row],[Looker2]]</f>
        <v>HumblePHP</v>
      </c>
    </row>
    <row r="4138" spans="1:31">
      <c r="A4138" s="15">
        <v>45329</v>
      </c>
      <c r="B4138" s="15">
        <v>45328</v>
      </c>
      <c r="C4138" t="s">
        <v>9</v>
      </c>
      <c r="D4138">
        <v>211480</v>
      </c>
      <c r="E4138" t="s">
        <v>1069</v>
      </c>
      <c r="F4138" t="s">
        <v>1070</v>
      </c>
      <c r="G4138" t="s">
        <v>1071</v>
      </c>
      <c r="H4138" t="s">
        <v>158</v>
      </c>
      <c r="I4138" t="s">
        <v>232</v>
      </c>
      <c r="J4138" t="s">
        <v>87</v>
      </c>
      <c r="K4138" t="s">
        <v>77</v>
      </c>
      <c r="L4138" t="s">
        <v>128</v>
      </c>
      <c r="M4138">
        <v>1</v>
      </c>
      <c r="N4138" s="47">
        <v>275</v>
      </c>
      <c r="O4138" s="47">
        <v>0</v>
      </c>
      <c r="P4138" s="47">
        <v>0</v>
      </c>
      <c r="Q4138" s="47">
        <v>0</v>
      </c>
      <c r="R4138" s="47">
        <v>0</v>
      </c>
      <c r="S4138" s="47">
        <v>275</v>
      </c>
      <c r="T4138" s="47">
        <v>247.5</v>
      </c>
      <c r="U4138" s="47">
        <v>247.5</v>
      </c>
      <c r="V4138" t="s">
        <v>71</v>
      </c>
      <c r="W4138" t="s">
        <v>72</v>
      </c>
      <c r="X4138"/>
      <c r="Y4138" t="s">
        <v>240</v>
      </c>
      <c r="Z4138" s="43" t="str">
        <f>Raw_data[[#This Row],[Month]]&amp;Raw_data[[#This Row],[Locations]]&amp;Raw_data[[#This Row],[Looker2]]</f>
        <v>45323HumbleIOP</v>
      </c>
      <c r="AA4138" s="44" t="str">
        <f>IFERROR(VLOOKUP(Raw_data[[#This Row],[Description]],'LU Table'!$A$1:$B$50,2,0),"")</f>
        <v>IOP</v>
      </c>
      <c r="AB4138" s="44" t="str">
        <f>TRIM(MID(Raw_data[[#This Row],[Location]],LEN("Positive Recovery- ")+1,LEN(Raw_data[[#This Row],[Location]])))</f>
        <v>Humble</v>
      </c>
      <c r="AC4138" s="45">
        <f t="shared" si="65"/>
        <v>45323</v>
      </c>
      <c r="AD4138" s="44" t="str">
        <f>VLOOKUP(Raw_data[[#This Row],[Locations]]&amp;Raw_data[[#This Row],[Looker2]],Category!A:E,5,0)</f>
        <v>Affiliate</v>
      </c>
      <c r="AE4138" s="44" t="str">
        <f>Raw_data[[#This Row],[Locations]]&amp;Raw_data[[#This Row],[Looker2]]</f>
        <v>HumbleIOP</v>
      </c>
    </row>
    <row r="4139" spans="1:31">
      <c r="A4139" s="15">
        <v>45329</v>
      </c>
      <c r="B4139" s="15">
        <v>45328</v>
      </c>
      <c r="C4139" t="s">
        <v>9</v>
      </c>
      <c r="D4139">
        <v>211481</v>
      </c>
      <c r="E4139" t="s">
        <v>872</v>
      </c>
      <c r="F4139" t="s">
        <v>873</v>
      </c>
      <c r="G4139" t="s">
        <v>276</v>
      </c>
      <c r="H4139" t="s">
        <v>159</v>
      </c>
      <c r="I4139" t="s">
        <v>232</v>
      </c>
      <c r="J4139" t="s">
        <v>88</v>
      </c>
      <c r="K4139" t="s">
        <v>77</v>
      </c>
      <c r="L4139" t="s">
        <v>128</v>
      </c>
      <c r="M4139">
        <v>1</v>
      </c>
      <c r="N4139" s="47">
        <v>250</v>
      </c>
      <c r="O4139" s="47">
        <v>0</v>
      </c>
      <c r="P4139" s="47">
        <v>0</v>
      </c>
      <c r="Q4139" s="47">
        <v>0</v>
      </c>
      <c r="R4139" s="47">
        <v>0</v>
      </c>
      <c r="S4139" s="47">
        <v>250</v>
      </c>
      <c r="T4139" s="47">
        <v>225</v>
      </c>
      <c r="U4139" s="47">
        <v>225</v>
      </c>
      <c r="V4139" t="s">
        <v>71</v>
      </c>
      <c r="W4139" t="s">
        <v>72</v>
      </c>
      <c r="X4139"/>
      <c r="Y4139" t="s">
        <v>240</v>
      </c>
      <c r="Z4139" s="43" t="str">
        <f>Raw_data[[#This Row],[Month]]&amp;Raw_data[[#This Row],[Locations]]&amp;Raw_data[[#This Row],[Looker2]]</f>
        <v>45323HumbleIOP</v>
      </c>
      <c r="AA4139" s="44" t="str">
        <f>IFERROR(VLOOKUP(Raw_data[[#This Row],[Description]],'LU Table'!$A$1:$B$50,2,0),"")</f>
        <v>IOP</v>
      </c>
      <c r="AB4139" s="44" t="str">
        <f>TRIM(MID(Raw_data[[#This Row],[Location]],LEN("Positive Recovery- ")+1,LEN(Raw_data[[#This Row],[Location]])))</f>
        <v>Humble</v>
      </c>
      <c r="AC4139" s="45">
        <f t="shared" si="65"/>
        <v>45323</v>
      </c>
      <c r="AD4139" s="44" t="str">
        <f>VLOOKUP(Raw_data[[#This Row],[Locations]]&amp;Raw_data[[#This Row],[Looker2]],Category!A:E,5,0)</f>
        <v>Affiliate</v>
      </c>
      <c r="AE4139" s="44" t="str">
        <f>Raw_data[[#This Row],[Locations]]&amp;Raw_data[[#This Row],[Looker2]]</f>
        <v>HumbleIOP</v>
      </c>
    </row>
    <row r="4140" spans="1:31">
      <c r="A4140" s="15">
        <v>45329</v>
      </c>
      <c r="B4140" s="15">
        <v>45328</v>
      </c>
      <c r="C4140" t="s">
        <v>9</v>
      </c>
      <c r="D4140">
        <v>211482</v>
      </c>
      <c r="E4140" t="s">
        <v>109</v>
      </c>
      <c r="F4140" t="s">
        <v>266</v>
      </c>
      <c r="G4140" t="s">
        <v>340</v>
      </c>
      <c r="H4140" t="s">
        <v>172</v>
      </c>
      <c r="I4140" t="s">
        <v>232</v>
      </c>
      <c r="J4140" t="s">
        <v>17</v>
      </c>
      <c r="K4140" t="s">
        <v>77</v>
      </c>
      <c r="L4140" t="s">
        <v>135</v>
      </c>
      <c r="M4140">
        <v>1</v>
      </c>
      <c r="N4140" s="47">
        <v>40</v>
      </c>
      <c r="O4140" s="47">
        <v>0</v>
      </c>
      <c r="P4140" s="47">
        <v>0</v>
      </c>
      <c r="Q4140" s="47">
        <v>0</v>
      </c>
      <c r="R4140" s="47">
        <v>0</v>
      </c>
      <c r="S4140" s="47">
        <v>40</v>
      </c>
      <c r="T4140" s="47">
        <v>40</v>
      </c>
      <c r="U4140" s="47">
        <v>40</v>
      </c>
      <c r="V4140" t="s">
        <v>71</v>
      </c>
      <c r="W4140" t="s">
        <v>72</v>
      </c>
      <c r="X4140"/>
      <c r="Y4140" t="s">
        <v>240</v>
      </c>
      <c r="Z4140" s="43" t="str">
        <f>Raw_data[[#This Row],[Month]]&amp;Raw_data[[#This Row],[Locations]]&amp;Raw_data[[#This Row],[Looker2]]</f>
        <v>45323HumbleAftercare</v>
      </c>
      <c r="AA4140" s="44" t="str">
        <f>IFERROR(VLOOKUP(Raw_data[[#This Row],[Description]],'LU Table'!$A$1:$B$50,2,0),"")</f>
        <v>Aftercare</v>
      </c>
      <c r="AB4140" s="44" t="str">
        <f>TRIM(MID(Raw_data[[#This Row],[Location]],LEN("Positive Recovery- ")+1,LEN(Raw_data[[#This Row],[Location]])))</f>
        <v>Humble</v>
      </c>
      <c r="AC4140" s="45">
        <f t="shared" si="65"/>
        <v>45323</v>
      </c>
      <c r="AD4140" s="44" t="str">
        <f>VLOOKUP(Raw_data[[#This Row],[Locations]]&amp;Raw_data[[#This Row],[Looker2]],Category!A:E,5,0)</f>
        <v>Affiliate</v>
      </c>
      <c r="AE4140" s="44" t="str">
        <f>Raw_data[[#This Row],[Locations]]&amp;Raw_data[[#This Row],[Looker2]]</f>
        <v>HumbleAftercare</v>
      </c>
    </row>
    <row r="4141" spans="1:31">
      <c r="A4141" s="15">
        <v>45329</v>
      </c>
      <c r="B4141" s="15">
        <v>45328</v>
      </c>
      <c r="C4141" t="s">
        <v>9</v>
      </c>
      <c r="D4141">
        <v>211483</v>
      </c>
      <c r="E4141" t="s">
        <v>783</v>
      </c>
      <c r="F4141" t="s">
        <v>784</v>
      </c>
      <c r="G4141" t="s">
        <v>785</v>
      </c>
      <c r="H4141" t="s">
        <v>160</v>
      </c>
      <c r="I4141" t="s">
        <v>232</v>
      </c>
      <c r="J4141" t="s">
        <v>94</v>
      </c>
      <c r="K4141" t="s">
        <v>77</v>
      </c>
      <c r="L4141" t="s">
        <v>128</v>
      </c>
      <c r="M4141">
        <v>1</v>
      </c>
      <c r="N4141" s="47">
        <v>215</v>
      </c>
      <c r="O4141" s="47">
        <v>0</v>
      </c>
      <c r="P4141" s="47">
        <v>0</v>
      </c>
      <c r="Q4141" s="47">
        <v>0</v>
      </c>
      <c r="R4141" s="47">
        <v>0</v>
      </c>
      <c r="S4141" s="47">
        <v>215</v>
      </c>
      <c r="T4141" s="47">
        <v>193.5</v>
      </c>
      <c r="U4141" s="47">
        <v>193.5</v>
      </c>
      <c r="V4141" t="s">
        <v>71</v>
      </c>
      <c r="W4141" t="s">
        <v>72</v>
      </c>
      <c r="X4141"/>
      <c r="Y4141" t="s">
        <v>240</v>
      </c>
      <c r="Z4141" s="43" t="str">
        <f>Raw_data[[#This Row],[Month]]&amp;Raw_data[[#This Row],[Locations]]&amp;Raw_data[[#This Row],[Looker2]]</f>
        <v>45323HumbleIOP</v>
      </c>
      <c r="AA4141" s="44" t="str">
        <f>IFERROR(VLOOKUP(Raw_data[[#This Row],[Description]],'LU Table'!$A$1:$B$50,2,0),"")</f>
        <v>IOP</v>
      </c>
      <c r="AB4141" s="44" t="str">
        <f>TRIM(MID(Raw_data[[#This Row],[Location]],LEN("Positive Recovery- ")+1,LEN(Raw_data[[#This Row],[Location]])))</f>
        <v>Humble</v>
      </c>
      <c r="AC4141" s="45">
        <f t="shared" si="65"/>
        <v>45323</v>
      </c>
      <c r="AD4141" s="44" t="str">
        <f>VLOOKUP(Raw_data[[#This Row],[Locations]]&amp;Raw_data[[#This Row],[Looker2]],Category!A:E,5,0)</f>
        <v>Affiliate</v>
      </c>
      <c r="AE4141" s="44" t="str">
        <f>Raw_data[[#This Row],[Locations]]&amp;Raw_data[[#This Row],[Looker2]]</f>
        <v>HumbleIOP</v>
      </c>
    </row>
    <row r="4142" spans="1:31">
      <c r="A4142" s="15">
        <v>45329</v>
      </c>
      <c r="B4142" s="15">
        <v>45328</v>
      </c>
      <c r="C4142" t="s">
        <v>9</v>
      </c>
      <c r="D4142">
        <v>211484</v>
      </c>
      <c r="E4142" t="s">
        <v>226</v>
      </c>
      <c r="F4142" t="s">
        <v>367</v>
      </c>
      <c r="G4142" t="s">
        <v>540</v>
      </c>
      <c r="H4142" t="s">
        <v>172</v>
      </c>
      <c r="I4142" t="s">
        <v>232</v>
      </c>
      <c r="J4142" t="s">
        <v>17</v>
      </c>
      <c r="K4142" t="s">
        <v>77</v>
      </c>
      <c r="L4142" t="s">
        <v>135</v>
      </c>
      <c r="M4142">
        <v>1</v>
      </c>
      <c r="N4142" s="47">
        <v>40</v>
      </c>
      <c r="O4142" s="47">
        <v>0</v>
      </c>
      <c r="P4142" s="47">
        <v>0</v>
      </c>
      <c r="Q4142" s="47">
        <v>0</v>
      </c>
      <c r="R4142" s="47">
        <v>0</v>
      </c>
      <c r="S4142" s="47">
        <v>40</v>
      </c>
      <c r="T4142" s="47">
        <v>40</v>
      </c>
      <c r="U4142" s="47">
        <v>40</v>
      </c>
      <c r="V4142" t="s">
        <v>71</v>
      </c>
      <c r="W4142" t="s">
        <v>72</v>
      </c>
      <c r="X4142"/>
      <c r="Y4142" t="s">
        <v>240</v>
      </c>
      <c r="Z4142" s="43" t="str">
        <f>Raw_data[[#This Row],[Month]]&amp;Raw_data[[#This Row],[Locations]]&amp;Raw_data[[#This Row],[Looker2]]</f>
        <v>45323HumbleAftercare</v>
      </c>
      <c r="AA4142" s="44" t="str">
        <f>IFERROR(VLOOKUP(Raw_data[[#This Row],[Description]],'LU Table'!$A$1:$B$50,2,0),"")</f>
        <v>Aftercare</v>
      </c>
      <c r="AB4142" s="44" t="str">
        <f>TRIM(MID(Raw_data[[#This Row],[Location]],LEN("Positive Recovery- ")+1,LEN(Raw_data[[#This Row],[Location]])))</f>
        <v>Humble</v>
      </c>
      <c r="AC4142" s="45">
        <f t="shared" si="65"/>
        <v>45323</v>
      </c>
      <c r="AD4142" s="44" t="str">
        <f>VLOOKUP(Raw_data[[#This Row],[Locations]]&amp;Raw_data[[#This Row],[Looker2]],Category!A:E,5,0)</f>
        <v>Affiliate</v>
      </c>
      <c r="AE4142" s="44" t="str">
        <f>Raw_data[[#This Row],[Locations]]&amp;Raw_data[[#This Row],[Looker2]]</f>
        <v>HumbleAftercare</v>
      </c>
    </row>
    <row r="4143" spans="1:31">
      <c r="A4143" s="15">
        <v>45329</v>
      </c>
      <c r="B4143" s="15">
        <v>45328</v>
      </c>
      <c r="C4143" t="s">
        <v>9</v>
      </c>
      <c r="D4143">
        <v>211485</v>
      </c>
      <c r="E4143" t="s">
        <v>962</v>
      </c>
      <c r="F4143" t="s">
        <v>529</v>
      </c>
      <c r="G4143" t="s">
        <v>728</v>
      </c>
      <c r="H4143" t="s">
        <v>157</v>
      </c>
      <c r="I4143" t="s">
        <v>232</v>
      </c>
      <c r="J4143" t="s">
        <v>89</v>
      </c>
      <c r="K4143" t="s">
        <v>77</v>
      </c>
      <c r="L4143" t="s">
        <v>129</v>
      </c>
      <c r="M4143">
        <v>1</v>
      </c>
      <c r="N4143" s="47">
        <v>365</v>
      </c>
      <c r="O4143" s="47">
        <v>0</v>
      </c>
      <c r="P4143" s="47">
        <v>0</v>
      </c>
      <c r="Q4143" s="47">
        <v>0</v>
      </c>
      <c r="R4143" s="47">
        <v>0</v>
      </c>
      <c r="S4143" s="47">
        <v>365</v>
      </c>
      <c r="T4143" s="47">
        <v>328.5</v>
      </c>
      <c r="U4143" s="47">
        <v>328.5</v>
      </c>
      <c r="V4143" t="s">
        <v>71</v>
      </c>
      <c r="W4143" t="s">
        <v>72</v>
      </c>
      <c r="X4143"/>
      <c r="Y4143" t="s">
        <v>240</v>
      </c>
      <c r="Z4143" s="43" t="str">
        <f>Raw_data[[#This Row],[Month]]&amp;Raw_data[[#This Row],[Locations]]&amp;Raw_data[[#This Row],[Looker2]]</f>
        <v>45323HumblePHP</v>
      </c>
      <c r="AA4143" s="44" t="str">
        <f>IFERROR(VLOOKUP(Raw_data[[#This Row],[Description]],'LU Table'!$A$1:$B$50,2,0),"")</f>
        <v>PHP</v>
      </c>
      <c r="AB4143" s="44" t="str">
        <f>TRIM(MID(Raw_data[[#This Row],[Location]],LEN("Positive Recovery- ")+1,LEN(Raw_data[[#This Row],[Location]])))</f>
        <v>Humble</v>
      </c>
      <c r="AC4143" s="45">
        <f t="shared" si="65"/>
        <v>45323</v>
      </c>
      <c r="AD4143" s="44" t="str">
        <f>VLOOKUP(Raw_data[[#This Row],[Locations]]&amp;Raw_data[[#This Row],[Looker2]],Category!A:E,5,0)</f>
        <v>Affiliate</v>
      </c>
      <c r="AE4143" s="44" t="str">
        <f>Raw_data[[#This Row],[Locations]]&amp;Raw_data[[#This Row],[Looker2]]</f>
        <v>HumblePHP</v>
      </c>
    </row>
    <row r="4144" spans="1:31">
      <c r="A4144" s="15">
        <v>45329</v>
      </c>
      <c r="B4144" s="15">
        <v>45328</v>
      </c>
      <c r="C4144" t="s">
        <v>9</v>
      </c>
      <c r="D4144">
        <v>211486</v>
      </c>
      <c r="E4144" t="s">
        <v>1211</v>
      </c>
      <c r="F4144" t="s">
        <v>321</v>
      </c>
      <c r="G4144" t="s">
        <v>482</v>
      </c>
      <c r="H4144" t="s">
        <v>166</v>
      </c>
      <c r="I4144" t="s">
        <v>232</v>
      </c>
      <c r="J4144" t="s">
        <v>90</v>
      </c>
      <c r="K4144" t="s">
        <v>77</v>
      </c>
      <c r="L4144" t="s">
        <v>129</v>
      </c>
      <c r="M4144">
        <v>1</v>
      </c>
      <c r="N4144" s="47">
        <v>450</v>
      </c>
      <c r="O4144" s="47">
        <v>0</v>
      </c>
      <c r="P4144" s="47">
        <v>0</v>
      </c>
      <c r="Q4144" s="47">
        <v>0</v>
      </c>
      <c r="R4144" s="47">
        <v>0</v>
      </c>
      <c r="S4144" s="47">
        <v>450</v>
      </c>
      <c r="T4144" s="47">
        <v>405</v>
      </c>
      <c r="U4144" s="47">
        <v>405</v>
      </c>
      <c r="V4144" t="s">
        <v>71</v>
      </c>
      <c r="W4144" t="s">
        <v>72</v>
      </c>
      <c r="X4144"/>
      <c r="Y4144" t="s">
        <v>240</v>
      </c>
      <c r="Z4144" s="43" t="str">
        <f>Raw_data[[#This Row],[Month]]&amp;Raw_data[[#This Row],[Locations]]&amp;Raw_data[[#This Row],[Looker2]]</f>
        <v>45323HumblePHP</v>
      </c>
      <c r="AA4144" s="44" t="str">
        <f>IFERROR(VLOOKUP(Raw_data[[#This Row],[Description]],'LU Table'!$A$1:$B$50,2,0),"")</f>
        <v>PHP</v>
      </c>
      <c r="AB4144" s="44" t="str">
        <f>TRIM(MID(Raw_data[[#This Row],[Location]],LEN("Positive Recovery- ")+1,LEN(Raw_data[[#This Row],[Location]])))</f>
        <v>Humble</v>
      </c>
      <c r="AC4144" s="45">
        <f t="shared" si="65"/>
        <v>45323</v>
      </c>
      <c r="AD4144" s="44" t="str">
        <f>VLOOKUP(Raw_data[[#This Row],[Locations]]&amp;Raw_data[[#This Row],[Looker2]],Category!A:E,5,0)</f>
        <v>Affiliate</v>
      </c>
      <c r="AE4144" s="44" t="str">
        <f>Raw_data[[#This Row],[Locations]]&amp;Raw_data[[#This Row],[Looker2]]</f>
        <v>HumblePHP</v>
      </c>
    </row>
    <row r="4145" spans="1:31">
      <c r="A4145" s="15">
        <v>45329</v>
      </c>
      <c r="B4145" s="15">
        <v>45328</v>
      </c>
      <c r="C4145" t="s">
        <v>9</v>
      </c>
      <c r="D4145">
        <v>211487</v>
      </c>
      <c r="E4145" t="s">
        <v>1257</v>
      </c>
      <c r="F4145" t="s">
        <v>509</v>
      </c>
      <c r="G4145" t="s">
        <v>268</v>
      </c>
      <c r="H4145" t="s">
        <v>170</v>
      </c>
      <c r="I4145" t="s">
        <v>232</v>
      </c>
      <c r="J4145" t="s">
        <v>680</v>
      </c>
      <c r="K4145" t="s">
        <v>78</v>
      </c>
      <c r="L4145" t="s">
        <v>128</v>
      </c>
      <c r="M4145">
        <v>1</v>
      </c>
      <c r="N4145" s="47">
        <v>165</v>
      </c>
      <c r="O4145" s="47">
        <v>0</v>
      </c>
      <c r="P4145" s="47">
        <v>0</v>
      </c>
      <c r="Q4145" s="47">
        <v>0</v>
      </c>
      <c r="R4145" s="47">
        <v>0</v>
      </c>
      <c r="S4145" s="47">
        <v>165</v>
      </c>
      <c r="T4145" s="47">
        <v>148.5</v>
      </c>
      <c r="U4145" s="47">
        <v>148.5</v>
      </c>
      <c r="V4145" t="s">
        <v>71</v>
      </c>
      <c r="W4145" t="s">
        <v>72</v>
      </c>
      <c r="X4145"/>
      <c r="Y4145" t="s">
        <v>240</v>
      </c>
      <c r="Z4145" s="43" t="str">
        <f>Raw_data[[#This Row],[Month]]&amp;Raw_data[[#This Row],[Locations]]&amp;Raw_data[[#This Row],[Looker2]]</f>
        <v>45323PasadenaIOP</v>
      </c>
      <c r="AA4145" s="44" t="str">
        <f>IFERROR(VLOOKUP(Raw_data[[#This Row],[Description]],'LU Table'!$A$1:$B$50,2,0),"")</f>
        <v>IOP</v>
      </c>
      <c r="AB4145" s="44" t="str">
        <f>TRIM(MID(Raw_data[[#This Row],[Location]],LEN("Positive Recovery- ")+1,LEN(Raw_data[[#This Row],[Location]])))</f>
        <v>Pasadena</v>
      </c>
      <c r="AC4145" s="45">
        <f t="shared" si="65"/>
        <v>45323</v>
      </c>
      <c r="AD4145" s="44" t="str">
        <f>VLOOKUP(Raw_data[[#This Row],[Locations]]&amp;Raw_data[[#This Row],[Looker2]],Category!A:E,5,0)</f>
        <v>Affiliate</v>
      </c>
      <c r="AE4145" s="44" t="str">
        <f>Raw_data[[#This Row],[Locations]]&amp;Raw_data[[#This Row],[Looker2]]</f>
        <v>PasadenaIOP</v>
      </c>
    </row>
    <row r="4146" spans="1:31">
      <c r="A4146" s="15">
        <v>45329</v>
      </c>
      <c r="B4146" s="15">
        <v>45328</v>
      </c>
      <c r="C4146" t="s">
        <v>9</v>
      </c>
      <c r="D4146">
        <v>211488</v>
      </c>
      <c r="E4146" t="s">
        <v>683</v>
      </c>
      <c r="F4146" t="s">
        <v>424</v>
      </c>
      <c r="G4146" t="s">
        <v>684</v>
      </c>
      <c r="H4146" t="s">
        <v>160</v>
      </c>
      <c r="I4146" t="s">
        <v>232</v>
      </c>
      <c r="J4146" t="s">
        <v>90</v>
      </c>
      <c r="K4146" t="s">
        <v>78</v>
      </c>
      <c r="L4146" t="s">
        <v>128</v>
      </c>
      <c r="M4146">
        <v>1</v>
      </c>
      <c r="N4146" s="47">
        <v>220</v>
      </c>
      <c r="O4146" s="47">
        <v>0</v>
      </c>
      <c r="P4146" s="47">
        <v>0</v>
      </c>
      <c r="Q4146" s="47">
        <v>0</v>
      </c>
      <c r="R4146" s="47">
        <v>0</v>
      </c>
      <c r="S4146" s="47">
        <v>220</v>
      </c>
      <c r="T4146" s="47">
        <v>198</v>
      </c>
      <c r="U4146" s="47">
        <v>198</v>
      </c>
      <c r="V4146" t="s">
        <v>71</v>
      </c>
      <c r="W4146" t="s">
        <v>72</v>
      </c>
      <c r="X4146"/>
      <c r="Y4146" t="s">
        <v>240</v>
      </c>
      <c r="Z4146" s="43" t="str">
        <f>Raw_data[[#This Row],[Month]]&amp;Raw_data[[#This Row],[Locations]]&amp;Raw_data[[#This Row],[Looker2]]</f>
        <v>45323PasadenaIOP</v>
      </c>
      <c r="AA4146" s="44" t="str">
        <f>IFERROR(VLOOKUP(Raw_data[[#This Row],[Description]],'LU Table'!$A$1:$B$50,2,0),"")</f>
        <v>IOP</v>
      </c>
      <c r="AB4146" s="44" t="str">
        <f>TRIM(MID(Raw_data[[#This Row],[Location]],LEN("Positive Recovery- ")+1,LEN(Raw_data[[#This Row],[Location]])))</f>
        <v>Pasadena</v>
      </c>
      <c r="AC4146" s="45">
        <f t="shared" si="65"/>
        <v>45323</v>
      </c>
      <c r="AD4146" s="44" t="str">
        <f>VLOOKUP(Raw_data[[#This Row],[Locations]]&amp;Raw_data[[#This Row],[Looker2]],Category!A:E,5,0)</f>
        <v>Affiliate</v>
      </c>
      <c r="AE4146" s="44" t="str">
        <f>Raw_data[[#This Row],[Locations]]&amp;Raw_data[[#This Row],[Looker2]]</f>
        <v>PasadenaIOP</v>
      </c>
    </row>
    <row r="4147" spans="1:31">
      <c r="A4147" s="15">
        <v>45329</v>
      </c>
      <c r="B4147" s="15">
        <v>45328</v>
      </c>
      <c r="C4147" t="s">
        <v>9</v>
      </c>
      <c r="D4147">
        <v>211489</v>
      </c>
      <c r="E4147" t="s">
        <v>995</v>
      </c>
      <c r="F4147" t="s">
        <v>467</v>
      </c>
      <c r="G4147" t="s">
        <v>1025</v>
      </c>
      <c r="H4147" t="s">
        <v>160</v>
      </c>
      <c r="I4147" t="s">
        <v>232</v>
      </c>
      <c r="J4147" t="s">
        <v>94</v>
      </c>
      <c r="K4147" t="s">
        <v>78</v>
      </c>
      <c r="L4147" t="s">
        <v>128</v>
      </c>
      <c r="M4147">
        <v>1</v>
      </c>
      <c r="N4147" s="47">
        <v>215</v>
      </c>
      <c r="O4147" s="47">
        <v>0</v>
      </c>
      <c r="P4147" s="47">
        <v>0</v>
      </c>
      <c r="Q4147" s="47">
        <v>0</v>
      </c>
      <c r="R4147" s="47">
        <v>0</v>
      </c>
      <c r="S4147" s="47">
        <v>215</v>
      </c>
      <c r="T4147" s="47">
        <v>193.5</v>
      </c>
      <c r="U4147" s="47">
        <v>193.5</v>
      </c>
      <c r="V4147" t="s">
        <v>71</v>
      </c>
      <c r="W4147" t="s">
        <v>72</v>
      </c>
      <c r="X4147"/>
      <c r="Y4147" t="s">
        <v>240</v>
      </c>
      <c r="Z4147" s="43" t="str">
        <f>Raw_data[[#This Row],[Month]]&amp;Raw_data[[#This Row],[Locations]]&amp;Raw_data[[#This Row],[Looker2]]</f>
        <v>45323PasadenaIOP</v>
      </c>
      <c r="AA4147" s="44" t="str">
        <f>IFERROR(VLOOKUP(Raw_data[[#This Row],[Description]],'LU Table'!$A$1:$B$50,2,0),"")</f>
        <v>IOP</v>
      </c>
      <c r="AB4147" s="44" t="str">
        <f>TRIM(MID(Raw_data[[#This Row],[Location]],LEN("Positive Recovery- ")+1,LEN(Raw_data[[#This Row],[Location]])))</f>
        <v>Pasadena</v>
      </c>
      <c r="AC4147" s="45">
        <f t="shared" si="65"/>
        <v>45323</v>
      </c>
      <c r="AD4147" s="44" t="str">
        <f>VLOOKUP(Raw_data[[#This Row],[Locations]]&amp;Raw_data[[#This Row],[Looker2]],Category!A:E,5,0)</f>
        <v>Affiliate</v>
      </c>
      <c r="AE4147" s="44" t="str">
        <f>Raw_data[[#This Row],[Locations]]&amp;Raw_data[[#This Row],[Looker2]]</f>
        <v>PasadenaIOP</v>
      </c>
    </row>
    <row r="4148" spans="1:31">
      <c r="A4148" s="15">
        <v>45329</v>
      </c>
      <c r="B4148" s="15">
        <v>45328</v>
      </c>
      <c r="C4148" t="s">
        <v>9</v>
      </c>
      <c r="D4148">
        <v>211490</v>
      </c>
      <c r="E4148" t="s">
        <v>1188</v>
      </c>
      <c r="F4148" t="s">
        <v>1189</v>
      </c>
      <c r="G4148" t="s">
        <v>1190</v>
      </c>
      <c r="H4148" t="s">
        <v>158</v>
      </c>
      <c r="I4148" t="s">
        <v>232</v>
      </c>
      <c r="J4148" t="s">
        <v>87</v>
      </c>
      <c r="K4148" t="s">
        <v>78</v>
      </c>
      <c r="L4148" t="s">
        <v>128</v>
      </c>
      <c r="M4148">
        <v>1</v>
      </c>
      <c r="N4148" s="47">
        <v>275</v>
      </c>
      <c r="O4148" s="47">
        <v>0</v>
      </c>
      <c r="P4148" s="47">
        <v>0</v>
      </c>
      <c r="Q4148" s="47">
        <v>0</v>
      </c>
      <c r="R4148" s="47">
        <v>0</v>
      </c>
      <c r="S4148" s="47">
        <v>275</v>
      </c>
      <c r="T4148" s="47">
        <v>247.5</v>
      </c>
      <c r="U4148" s="47">
        <v>247.5</v>
      </c>
      <c r="V4148" t="s">
        <v>71</v>
      </c>
      <c r="W4148" t="s">
        <v>72</v>
      </c>
      <c r="X4148"/>
      <c r="Y4148" t="s">
        <v>240</v>
      </c>
      <c r="Z4148" s="43" t="str">
        <f>Raw_data[[#This Row],[Month]]&amp;Raw_data[[#This Row],[Locations]]&amp;Raw_data[[#This Row],[Looker2]]</f>
        <v>45323PasadenaIOP</v>
      </c>
      <c r="AA4148" s="44" t="str">
        <f>IFERROR(VLOOKUP(Raw_data[[#This Row],[Description]],'LU Table'!$A$1:$B$50,2,0),"")</f>
        <v>IOP</v>
      </c>
      <c r="AB4148" s="44" t="str">
        <f>TRIM(MID(Raw_data[[#This Row],[Location]],LEN("Positive Recovery- ")+1,LEN(Raw_data[[#This Row],[Location]])))</f>
        <v>Pasadena</v>
      </c>
      <c r="AC4148" s="45">
        <f t="shared" si="65"/>
        <v>45323</v>
      </c>
      <c r="AD4148" s="44" t="str">
        <f>VLOOKUP(Raw_data[[#This Row],[Locations]]&amp;Raw_data[[#This Row],[Looker2]],Category!A:E,5,0)</f>
        <v>Affiliate</v>
      </c>
      <c r="AE4148" s="44" t="str">
        <f>Raw_data[[#This Row],[Locations]]&amp;Raw_data[[#This Row],[Looker2]]</f>
        <v>PasadenaIOP</v>
      </c>
    </row>
    <row r="4149" spans="1:31">
      <c r="A4149" s="15">
        <v>45329</v>
      </c>
      <c r="B4149" s="15">
        <v>45328</v>
      </c>
      <c r="C4149" t="s">
        <v>9</v>
      </c>
      <c r="D4149">
        <v>211510</v>
      </c>
      <c r="E4149" t="s">
        <v>677</v>
      </c>
      <c r="F4149" t="s">
        <v>543</v>
      </c>
      <c r="G4149" t="s">
        <v>508</v>
      </c>
      <c r="H4149" t="s">
        <v>167</v>
      </c>
      <c r="I4149" t="s">
        <v>232</v>
      </c>
      <c r="J4149" t="s">
        <v>87</v>
      </c>
      <c r="K4149" t="s">
        <v>81</v>
      </c>
      <c r="L4149" t="s">
        <v>129</v>
      </c>
      <c r="M4149">
        <v>1</v>
      </c>
      <c r="N4149" s="47">
        <v>425</v>
      </c>
      <c r="O4149" s="47">
        <v>0</v>
      </c>
      <c r="P4149" s="47">
        <v>0</v>
      </c>
      <c r="Q4149" s="47">
        <v>0</v>
      </c>
      <c r="R4149" s="47">
        <v>0</v>
      </c>
      <c r="S4149" s="47">
        <v>425</v>
      </c>
      <c r="T4149" s="47">
        <v>425</v>
      </c>
      <c r="U4149" s="47">
        <v>425</v>
      </c>
      <c r="V4149" t="s">
        <v>71</v>
      </c>
      <c r="W4149" t="s">
        <v>72</v>
      </c>
      <c r="X4149"/>
      <c r="Y4149" t="s">
        <v>240</v>
      </c>
      <c r="Z4149" s="43" t="str">
        <f>Raw_data[[#This Row],[Month]]&amp;Raw_data[[#This Row],[Locations]]&amp;Raw_data[[#This Row],[Looker2]]</f>
        <v>45323Energy CorridorPHP</v>
      </c>
      <c r="AA4149" s="44" t="str">
        <f>IFERROR(VLOOKUP(Raw_data[[#This Row],[Description]],'LU Table'!$A$1:$B$50,2,0),"")</f>
        <v>PHP</v>
      </c>
      <c r="AB4149" s="44" t="str">
        <f>TRIM(MID(Raw_data[[#This Row],[Location]],LEN("Positive Recovery- ")+1,LEN(Raw_data[[#This Row],[Location]])))</f>
        <v>Energy Corridor</v>
      </c>
      <c r="AC4149" s="45">
        <f t="shared" si="65"/>
        <v>45323</v>
      </c>
      <c r="AD4149" s="44" t="str">
        <f>VLOOKUP(Raw_data[[#This Row],[Locations]]&amp;Raw_data[[#This Row],[Looker2]],Category!A:E,5,0)</f>
        <v>Affiliate</v>
      </c>
      <c r="AE4149" s="44" t="str">
        <f>Raw_data[[#This Row],[Locations]]&amp;Raw_data[[#This Row],[Looker2]]</f>
        <v>Energy CorridorPHP</v>
      </c>
    </row>
    <row r="4150" spans="1:31">
      <c r="A4150" s="15">
        <v>45329</v>
      </c>
      <c r="B4150" s="15">
        <v>45328</v>
      </c>
      <c r="C4150" t="s">
        <v>9</v>
      </c>
      <c r="D4150">
        <v>211512</v>
      </c>
      <c r="E4150" t="s">
        <v>1022</v>
      </c>
      <c r="F4150" t="s">
        <v>287</v>
      </c>
      <c r="G4150" t="s">
        <v>1023</v>
      </c>
      <c r="H4150" t="s">
        <v>160</v>
      </c>
      <c r="I4150" t="s">
        <v>232</v>
      </c>
      <c r="J4150" t="s">
        <v>96</v>
      </c>
      <c r="K4150" t="s">
        <v>81</v>
      </c>
      <c r="L4150" t="s">
        <v>128</v>
      </c>
      <c r="M4150">
        <v>1</v>
      </c>
      <c r="N4150" s="47">
        <v>169</v>
      </c>
      <c r="O4150" s="47">
        <v>0</v>
      </c>
      <c r="P4150" s="47">
        <v>0</v>
      </c>
      <c r="Q4150" s="47">
        <v>0</v>
      </c>
      <c r="R4150" s="47">
        <v>0</v>
      </c>
      <c r="S4150" s="47">
        <v>169</v>
      </c>
      <c r="T4150" s="47">
        <v>152.1</v>
      </c>
      <c r="U4150" s="47">
        <v>152.1</v>
      </c>
      <c r="V4150" t="s">
        <v>71</v>
      </c>
      <c r="W4150" t="s">
        <v>72</v>
      </c>
      <c r="X4150"/>
      <c r="Y4150" t="s">
        <v>240</v>
      </c>
      <c r="Z4150" s="43" t="str">
        <f>Raw_data[[#This Row],[Month]]&amp;Raw_data[[#This Row],[Locations]]&amp;Raw_data[[#This Row],[Looker2]]</f>
        <v>45323Energy CorridorIOP</v>
      </c>
      <c r="AA4150" s="44" t="str">
        <f>IFERROR(VLOOKUP(Raw_data[[#This Row],[Description]],'LU Table'!$A$1:$B$50,2,0),"")</f>
        <v>IOP</v>
      </c>
      <c r="AB4150" s="44" t="str">
        <f>TRIM(MID(Raw_data[[#This Row],[Location]],LEN("Positive Recovery- ")+1,LEN(Raw_data[[#This Row],[Location]])))</f>
        <v>Energy Corridor</v>
      </c>
      <c r="AC4150" s="45">
        <f t="shared" si="65"/>
        <v>45323</v>
      </c>
      <c r="AD4150" s="44" t="str">
        <f>VLOOKUP(Raw_data[[#This Row],[Locations]]&amp;Raw_data[[#This Row],[Looker2]],Category!A:E,5,0)</f>
        <v>Affiliate</v>
      </c>
      <c r="AE4150" s="44" t="str">
        <f>Raw_data[[#This Row],[Locations]]&amp;Raw_data[[#This Row],[Looker2]]</f>
        <v>Energy CorridorIOP</v>
      </c>
    </row>
    <row r="4151" spans="1:31">
      <c r="A4151" s="15">
        <v>45329</v>
      </c>
      <c r="B4151" s="15">
        <v>45328</v>
      </c>
      <c r="C4151" t="s">
        <v>9</v>
      </c>
      <c r="D4151">
        <v>211513</v>
      </c>
      <c r="E4151" t="s">
        <v>881</v>
      </c>
      <c r="F4151" t="s">
        <v>435</v>
      </c>
      <c r="G4151" t="s">
        <v>882</v>
      </c>
      <c r="H4151" t="s">
        <v>160</v>
      </c>
      <c r="I4151" t="s">
        <v>232</v>
      </c>
      <c r="J4151" t="s">
        <v>94</v>
      </c>
      <c r="K4151" t="s">
        <v>81</v>
      </c>
      <c r="L4151" t="s">
        <v>128</v>
      </c>
      <c r="M4151">
        <v>1</v>
      </c>
      <c r="N4151" s="47">
        <v>215</v>
      </c>
      <c r="O4151" s="47">
        <v>0</v>
      </c>
      <c r="P4151" s="47">
        <v>0</v>
      </c>
      <c r="Q4151" s="47">
        <v>0</v>
      </c>
      <c r="R4151" s="47">
        <v>0</v>
      </c>
      <c r="S4151" s="47">
        <v>215</v>
      </c>
      <c r="T4151" s="47">
        <v>193.5</v>
      </c>
      <c r="U4151" s="47">
        <v>193.5</v>
      </c>
      <c r="V4151" t="s">
        <v>71</v>
      </c>
      <c r="W4151" t="s">
        <v>72</v>
      </c>
      <c r="X4151"/>
      <c r="Y4151" t="s">
        <v>240</v>
      </c>
      <c r="Z4151" s="43" t="str">
        <f>Raw_data[[#This Row],[Month]]&amp;Raw_data[[#This Row],[Locations]]&amp;Raw_data[[#This Row],[Looker2]]</f>
        <v>45323Energy CorridorIOP</v>
      </c>
      <c r="AA4151" s="44" t="str">
        <f>IFERROR(VLOOKUP(Raw_data[[#This Row],[Description]],'LU Table'!$A$1:$B$50,2,0),"")</f>
        <v>IOP</v>
      </c>
      <c r="AB4151" s="44" t="str">
        <f>TRIM(MID(Raw_data[[#This Row],[Location]],LEN("Positive Recovery- ")+1,LEN(Raw_data[[#This Row],[Location]])))</f>
        <v>Energy Corridor</v>
      </c>
      <c r="AC4151" s="45">
        <f t="shared" si="65"/>
        <v>45323</v>
      </c>
      <c r="AD4151" s="44" t="str">
        <f>VLOOKUP(Raw_data[[#This Row],[Locations]]&amp;Raw_data[[#This Row],[Looker2]],Category!A:E,5,0)</f>
        <v>Affiliate</v>
      </c>
      <c r="AE4151" s="44" t="str">
        <f>Raw_data[[#This Row],[Locations]]&amp;Raw_data[[#This Row],[Looker2]]</f>
        <v>Energy CorridorIOP</v>
      </c>
    </row>
    <row r="4152" spans="1:31">
      <c r="A4152" s="15">
        <v>45329</v>
      </c>
      <c r="B4152" s="15">
        <v>45328</v>
      </c>
      <c r="C4152" t="s">
        <v>9</v>
      </c>
      <c r="D4152">
        <v>211514</v>
      </c>
      <c r="E4152" t="s">
        <v>1185</v>
      </c>
      <c r="F4152" t="s">
        <v>307</v>
      </c>
      <c r="G4152" t="s">
        <v>501</v>
      </c>
      <c r="H4152" t="s">
        <v>160</v>
      </c>
      <c r="I4152" t="s">
        <v>232</v>
      </c>
      <c r="J4152" t="s">
        <v>90</v>
      </c>
      <c r="K4152" t="s">
        <v>81</v>
      </c>
      <c r="L4152" t="s">
        <v>128</v>
      </c>
      <c r="M4152">
        <v>1</v>
      </c>
      <c r="N4152" s="47">
        <v>220</v>
      </c>
      <c r="O4152" s="47">
        <v>0</v>
      </c>
      <c r="P4152" s="47">
        <v>0</v>
      </c>
      <c r="Q4152" s="47">
        <v>0</v>
      </c>
      <c r="R4152" s="47">
        <v>0</v>
      </c>
      <c r="S4152" s="47">
        <v>220</v>
      </c>
      <c r="T4152" s="47">
        <v>198</v>
      </c>
      <c r="U4152" s="47">
        <v>198</v>
      </c>
      <c r="V4152" t="s">
        <v>71</v>
      </c>
      <c r="W4152" t="s">
        <v>72</v>
      </c>
      <c r="X4152"/>
      <c r="Y4152" t="s">
        <v>240</v>
      </c>
      <c r="Z4152" s="43" t="str">
        <f>Raw_data[[#This Row],[Month]]&amp;Raw_data[[#This Row],[Locations]]&amp;Raw_data[[#This Row],[Looker2]]</f>
        <v>45323Energy CorridorIOP</v>
      </c>
      <c r="AA4152" s="44" t="str">
        <f>IFERROR(VLOOKUP(Raw_data[[#This Row],[Description]],'LU Table'!$A$1:$B$50,2,0),"")</f>
        <v>IOP</v>
      </c>
      <c r="AB4152" s="44" t="str">
        <f>TRIM(MID(Raw_data[[#This Row],[Location]],LEN("Positive Recovery- ")+1,LEN(Raw_data[[#This Row],[Location]])))</f>
        <v>Energy Corridor</v>
      </c>
      <c r="AC4152" s="45">
        <f t="shared" si="65"/>
        <v>45323</v>
      </c>
      <c r="AD4152" s="44" t="str">
        <f>VLOOKUP(Raw_data[[#This Row],[Locations]]&amp;Raw_data[[#This Row],[Looker2]],Category!A:E,5,0)</f>
        <v>Affiliate</v>
      </c>
      <c r="AE4152" s="44" t="str">
        <f>Raw_data[[#This Row],[Locations]]&amp;Raw_data[[#This Row],[Looker2]]</f>
        <v>Energy CorridorIOP</v>
      </c>
    </row>
    <row r="4153" spans="1:31">
      <c r="A4153" s="15">
        <v>45329</v>
      </c>
      <c r="B4153" s="15">
        <v>45328</v>
      </c>
      <c r="C4153" t="s">
        <v>9</v>
      </c>
      <c r="D4153">
        <v>211515</v>
      </c>
      <c r="E4153" t="s">
        <v>989</v>
      </c>
      <c r="F4153" t="s">
        <v>290</v>
      </c>
      <c r="G4153" t="s">
        <v>990</v>
      </c>
      <c r="H4153" t="s">
        <v>158</v>
      </c>
      <c r="I4153" t="s">
        <v>232</v>
      </c>
      <c r="J4153" t="s">
        <v>92</v>
      </c>
      <c r="K4153" t="s">
        <v>81</v>
      </c>
      <c r="L4153" t="s">
        <v>128</v>
      </c>
      <c r="M4153">
        <v>1</v>
      </c>
      <c r="N4153" s="47">
        <v>190</v>
      </c>
      <c r="O4153" s="47">
        <v>0</v>
      </c>
      <c r="P4153" s="47">
        <v>0</v>
      </c>
      <c r="Q4153" s="47">
        <v>0</v>
      </c>
      <c r="R4153" s="47">
        <v>0</v>
      </c>
      <c r="S4153" s="47">
        <v>0</v>
      </c>
      <c r="T4153" s="47">
        <v>171</v>
      </c>
      <c r="U4153" s="47">
        <v>-19</v>
      </c>
      <c r="V4153" t="s">
        <v>71</v>
      </c>
      <c r="W4153" t="s">
        <v>72</v>
      </c>
      <c r="X4153"/>
      <c r="Y4153" t="s">
        <v>240</v>
      </c>
      <c r="Z4153" s="43" t="str">
        <f>Raw_data[[#This Row],[Month]]&amp;Raw_data[[#This Row],[Locations]]&amp;Raw_data[[#This Row],[Looker2]]</f>
        <v>45323Energy CorridorIOP</v>
      </c>
      <c r="AA4153" s="44" t="str">
        <f>IFERROR(VLOOKUP(Raw_data[[#This Row],[Description]],'LU Table'!$A$1:$B$50,2,0),"")</f>
        <v>IOP</v>
      </c>
      <c r="AB4153" s="44" t="str">
        <f>TRIM(MID(Raw_data[[#This Row],[Location]],LEN("Positive Recovery- ")+1,LEN(Raw_data[[#This Row],[Location]])))</f>
        <v>Energy Corridor</v>
      </c>
      <c r="AC4153" s="45">
        <f t="shared" si="65"/>
        <v>45323</v>
      </c>
      <c r="AD4153" s="44" t="str">
        <f>VLOOKUP(Raw_data[[#This Row],[Locations]]&amp;Raw_data[[#This Row],[Looker2]],Category!A:E,5,0)</f>
        <v>Affiliate</v>
      </c>
      <c r="AE4153" s="44" t="str">
        <f>Raw_data[[#This Row],[Locations]]&amp;Raw_data[[#This Row],[Looker2]]</f>
        <v>Energy CorridorIOP</v>
      </c>
    </row>
    <row r="4154" spans="1:31">
      <c r="A4154" s="15">
        <v>45329</v>
      </c>
      <c r="B4154" s="15">
        <v>45328</v>
      </c>
      <c r="C4154" t="s">
        <v>9</v>
      </c>
      <c r="D4154">
        <v>211516</v>
      </c>
      <c r="E4154" t="s">
        <v>1201</v>
      </c>
      <c r="F4154" t="s">
        <v>306</v>
      </c>
      <c r="G4154" t="s">
        <v>1202</v>
      </c>
      <c r="H4154" t="s">
        <v>158</v>
      </c>
      <c r="I4154" t="s">
        <v>232</v>
      </c>
      <c r="J4154" t="s">
        <v>87</v>
      </c>
      <c r="K4154" t="s">
        <v>81</v>
      </c>
      <c r="L4154" t="s">
        <v>128</v>
      </c>
      <c r="M4154">
        <v>1</v>
      </c>
      <c r="N4154" s="47">
        <v>275</v>
      </c>
      <c r="O4154" s="47">
        <v>0</v>
      </c>
      <c r="P4154" s="47">
        <v>0</v>
      </c>
      <c r="Q4154" s="47">
        <v>0</v>
      </c>
      <c r="R4154" s="47">
        <v>0</v>
      </c>
      <c r="S4154" s="47">
        <v>275</v>
      </c>
      <c r="T4154" s="47">
        <v>247.5</v>
      </c>
      <c r="U4154" s="47">
        <v>247.5</v>
      </c>
      <c r="V4154" t="s">
        <v>71</v>
      </c>
      <c r="W4154" t="s">
        <v>72</v>
      </c>
      <c r="X4154"/>
      <c r="Y4154" t="s">
        <v>240</v>
      </c>
      <c r="Z4154" s="43" t="str">
        <f>Raw_data[[#This Row],[Month]]&amp;Raw_data[[#This Row],[Locations]]&amp;Raw_data[[#This Row],[Looker2]]</f>
        <v>45323Energy CorridorIOP</v>
      </c>
      <c r="AA4154" s="44" t="str">
        <f>IFERROR(VLOOKUP(Raw_data[[#This Row],[Description]],'LU Table'!$A$1:$B$50,2,0),"")</f>
        <v>IOP</v>
      </c>
      <c r="AB4154" s="44" t="str">
        <f>TRIM(MID(Raw_data[[#This Row],[Location]],LEN("Positive Recovery- ")+1,LEN(Raw_data[[#This Row],[Location]])))</f>
        <v>Energy Corridor</v>
      </c>
      <c r="AC4154" s="45">
        <f t="shared" si="65"/>
        <v>45323</v>
      </c>
      <c r="AD4154" s="44" t="str">
        <f>VLOOKUP(Raw_data[[#This Row],[Locations]]&amp;Raw_data[[#This Row],[Looker2]],Category!A:E,5,0)</f>
        <v>Affiliate</v>
      </c>
      <c r="AE4154" s="44" t="str">
        <f>Raw_data[[#This Row],[Locations]]&amp;Raw_data[[#This Row],[Looker2]]</f>
        <v>Energy CorridorIOP</v>
      </c>
    </row>
    <row r="4155" spans="1:31">
      <c r="A4155" s="15">
        <v>45329</v>
      </c>
      <c r="B4155" s="15">
        <v>45328</v>
      </c>
      <c r="C4155" t="s">
        <v>9</v>
      </c>
      <c r="D4155">
        <v>211517</v>
      </c>
      <c r="E4155" t="s">
        <v>1001</v>
      </c>
      <c r="F4155" t="s">
        <v>278</v>
      </c>
      <c r="G4155" t="s">
        <v>1002</v>
      </c>
      <c r="H4155" t="s">
        <v>159</v>
      </c>
      <c r="I4155" t="s">
        <v>232</v>
      </c>
      <c r="J4155" t="s">
        <v>17</v>
      </c>
      <c r="K4155" t="s">
        <v>81</v>
      </c>
      <c r="L4155" t="s">
        <v>128</v>
      </c>
      <c r="M4155">
        <v>1</v>
      </c>
      <c r="N4155" s="47">
        <v>225</v>
      </c>
      <c r="O4155" s="47">
        <v>0</v>
      </c>
      <c r="P4155" s="47">
        <v>0</v>
      </c>
      <c r="Q4155" s="47">
        <v>0</v>
      </c>
      <c r="R4155" s="47">
        <v>0</v>
      </c>
      <c r="S4155" s="47">
        <v>225</v>
      </c>
      <c r="T4155" s="47">
        <v>225</v>
      </c>
      <c r="U4155" s="47">
        <v>225</v>
      </c>
      <c r="V4155" t="s">
        <v>71</v>
      </c>
      <c r="W4155" t="s">
        <v>72</v>
      </c>
      <c r="X4155"/>
      <c r="Y4155" t="s">
        <v>240</v>
      </c>
      <c r="Z4155" s="43" t="str">
        <f>Raw_data[[#This Row],[Month]]&amp;Raw_data[[#This Row],[Locations]]&amp;Raw_data[[#This Row],[Looker2]]</f>
        <v>45323Energy CorridorIOP</v>
      </c>
      <c r="AA4155" s="44" t="str">
        <f>IFERROR(VLOOKUP(Raw_data[[#This Row],[Description]],'LU Table'!$A$1:$B$50,2,0),"")</f>
        <v>IOP</v>
      </c>
      <c r="AB4155" s="44" t="str">
        <f>TRIM(MID(Raw_data[[#This Row],[Location]],LEN("Positive Recovery- ")+1,LEN(Raw_data[[#This Row],[Location]])))</f>
        <v>Energy Corridor</v>
      </c>
      <c r="AC4155" s="45">
        <f t="shared" si="65"/>
        <v>45323</v>
      </c>
      <c r="AD4155" s="44" t="str">
        <f>VLOOKUP(Raw_data[[#This Row],[Locations]]&amp;Raw_data[[#This Row],[Looker2]],Category!A:E,5,0)</f>
        <v>Affiliate</v>
      </c>
      <c r="AE4155" s="44" t="str">
        <f>Raw_data[[#This Row],[Locations]]&amp;Raw_data[[#This Row],[Looker2]]</f>
        <v>Energy CorridorIOP</v>
      </c>
    </row>
    <row r="4156" spans="1:31">
      <c r="A4156" s="15">
        <v>45329</v>
      </c>
      <c r="B4156" s="15">
        <v>45328</v>
      </c>
      <c r="C4156" t="s">
        <v>9</v>
      </c>
      <c r="D4156">
        <v>211518</v>
      </c>
      <c r="E4156" t="s">
        <v>1046</v>
      </c>
      <c r="F4156" t="s">
        <v>1047</v>
      </c>
      <c r="G4156" t="s">
        <v>1048</v>
      </c>
      <c r="H4156" t="s">
        <v>158</v>
      </c>
      <c r="I4156"/>
      <c r="J4156" t="s">
        <v>88</v>
      </c>
      <c r="K4156" t="s">
        <v>81</v>
      </c>
      <c r="L4156" t="s">
        <v>128</v>
      </c>
      <c r="M4156">
        <v>1</v>
      </c>
      <c r="N4156" s="47">
        <v>250</v>
      </c>
      <c r="O4156" s="47">
        <v>0</v>
      </c>
      <c r="P4156" s="47">
        <v>0</v>
      </c>
      <c r="Q4156" s="47">
        <v>0</v>
      </c>
      <c r="R4156" s="47">
        <v>0</v>
      </c>
      <c r="S4156" s="47">
        <v>250</v>
      </c>
      <c r="T4156" s="47">
        <v>225</v>
      </c>
      <c r="U4156" s="47">
        <v>225</v>
      </c>
      <c r="V4156" t="s">
        <v>71</v>
      </c>
      <c r="W4156" t="s">
        <v>72</v>
      </c>
      <c r="X4156"/>
      <c r="Y4156" t="s">
        <v>240</v>
      </c>
      <c r="Z4156" s="43" t="str">
        <f>Raw_data[[#This Row],[Month]]&amp;Raw_data[[#This Row],[Locations]]&amp;Raw_data[[#This Row],[Looker2]]</f>
        <v>45323Energy CorridorIOP</v>
      </c>
      <c r="AA4156" s="44" t="str">
        <f>IFERROR(VLOOKUP(Raw_data[[#This Row],[Description]],'LU Table'!$A$1:$B$50,2,0),"")</f>
        <v>IOP</v>
      </c>
      <c r="AB4156" s="44" t="str">
        <f>TRIM(MID(Raw_data[[#This Row],[Location]],LEN("Positive Recovery- ")+1,LEN(Raw_data[[#This Row],[Location]])))</f>
        <v>Energy Corridor</v>
      </c>
      <c r="AC4156" s="45">
        <f t="shared" si="65"/>
        <v>45323</v>
      </c>
      <c r="AD4156" s="44" t="str">
        <f>VLOOKUP(Raw_data[[#This Row],[Locations]]&amp;Raw_data[[#This Row],[Looker2]],Category!A:E,5,0)</f>
        <v>Affiliate</v>
      </c>
      <c r="AE4156" s="44" t="str">
        <f>Raw_data[[#This Row],[Locations]]&amp;Raw_data[[#This Row],[Looker2]]</f>
        <v>Energy CorridorIOP</v>
      </c>
    </row>
    <row r="4157" spans="1:31">
      <c r="A4157" s="15">
        <v>45329</v>
      </c>
      <c r="B4157" s="15">
        <v>45328</v>
      </c>
      <c r="C4157" t="s">
        <v>9</v>
      </c>
      <c r="D4157">
        <v>211519</v>
      </c>
      <c r="E4157" t="s">
        <v>1287</v>
      </c>
      <c r="F4157" t="s">
        <v>553</v>
      </c>
      <c r="G4157" t="s">
        <v>401</v>
      </c>
      <c r="H4157" t="s">
        <v>159</v>
      </c>
      <c r="I4157" t="s">
        <v>232</v>
      </c>
      <c r="J4157" t="s">
        <v>88</v>
      </c>
      <c r="K4157" t="s">
        <v>81</v>
      </c>
      <c r="L4157" t="s">
        <v>128</v>
      </c>
      <c r="M4157">
        <v>1</v>
      </c>
      <c r="N4157" s="47">
        <v>250</v>
      </c>
      <c r="O4157" s="47">
        <v>0</v>
      </c>
      <c r="P4157" s="47">
        <v>0</v>
      </c>
      <c r="Q4157" s="47">
        <v>0</v>
      </c>
      <c r="R4157" s="47">
        <v>0</v>
      </c>
      <c r="S4157" s="47">
        <v>250</v>
      </c>
      <c r="T4157" s="47">
        <v>225</v>
      </c>
      <c r="U4157" s="47">
        <v>225</v>
      </c>
      <c r="V4157" t="s">
        <v>71</v>
      </c>
      <c r="W4157" t="s">
        <v>72</v>
      </c>
      <c r="X4157"/>
      <c r="Y4157" t="s">
        <v>240</v>
      </c>
      <c r="Z4157" s="43" t="str">
        <f>Raw_data[[#This Row],[Month]]&amp;Raw_data[[#This Row],[Locations]]&amp;Raw_data[[#This Row],[Looker2]]</f>
        <v>45323Energy CorridorIOP</v>
      </c>
      <c r="AA4157" s="44" t="str">
        <f>IFERROR(VLOOKUP(Raw_data[[#This Row],[Description]],'LU Table'!$A$1:$B$50,2,0),"")</f>
        <v>IOP</v>
      </c>
      <c r="AB4157" s="44" t="str">
        <f>TRIM(MID(Raw_data[[#This Row],[Location]],LEN("Positive Recovery- ")+1,LEN(Raw_data[[#This Row],[Location]])))</f>
        <v>Energy Corridor</v>
      </c>
      <c r="AC4157" s="45">
        <f t="shared" si="65"/>
        <v>45323</v>
      </c>
      <c r="AD4157" s="44" t="str">
        <f>VLOOKUP(Raw_data[[#This Row],[Locations]]&amp;Raw_data[[#This Row],[Looker2]],Category!A:E,5,0)</f>
        <v>Affiliate</v>
      </c>
      <c r="AE4157" s="44" t="str">
        <f>Raw_data[[#This Row],[Locations]]&amp;Raw_data[[#This Row],[Looker2]]</f>
        <v>Energy CorridorIOP</v>
      </c>
    </row>
    <row r="4158" spans="1:31">
      <c r="A4158" s="15">
        <v>45329</v>
      </c>
      <c r="B4158" s="15">
        <v>45328</v>
      </c>
      <c r="C4158" t="s">
        <v>9</v>
      </c>
      <c r="D4158">
        <v>211520</v>
      </c>
      <c r="E4158" t="s">
        <v>1288</v>
      </c>
      <c r="F4158" t="s">
        <v>425</v>
      </c>
      <c r="G4158" t="s">
        <v>1289</v>
      </c>
      <c r="H4158" t="s">
        <v>160</v>
      </c>
      <c r="I4158" t="s">
        <v>232</v>
      </c>
      <c r="J4158" t="s">
        <v>90</v>
      </c>
      <c r="K4158" t="s">
        <v>81</v>
      </c>
      <c r="L4158" t="s">
        <v>128</v>
      </c>
      <c r="M4158">
        <v>1</v>
      </c>
      <c r="N4158" s="47">
        <v>220</v>
      </c>
      <c r="O4158" s="47">
        <v>0</v>
      </c>
      <c r="P4158" s="47">
        <v>0</v>
      </c>
      <c r="Q4158" s="47">
        <v>0</v>
      </c>
      <c r="R4158" s="47">
        <v>0</v>
      </c>
      <c r="S4158" s="47">
        <v>220</v>
      </c>
      <c r="T4158" s="47">
        <v>198</v>
      </c>
      <c r="U4158" s="47">
        <v>198</v>
      </c>
      <c r="V4158" t="s">
        <v>71</v>
      </c>
      <c r="W4158" t="s">
        <v>72</v>
      </c>
      <c r="X4158"/>
      <c r="Y4158" t="s">
        <v>240</v>
      </c>
      <c r="Z4158" s="43" t="str">
        <f>Raw_data[[#This Row],[Month]]&amp;Raw_data[[#This Row],[Locations]]&amp;Raw_data[[#This Row],[Looker2]]</f>
        <v>45323Energy CorridorIOP</v>
      </c>
      <c r="AA4158" s="44" t="str">
        <f>IFERROR(VLOOKUP(Raw_data[[#This Row],[Description]],'LU Table'!$A$1:$B$50,2,0),"")</f>
        <v>IOP</v>
      </c>
      <c r="AB4158" s="44" t="str">
        <f>TRIM(MID(Raw_data[[#This Row],[Location]],LEN("Positive Recovery- ")+1,LEN(Raw_data[[#This Row],[Location]])))</f>
        <v>Energy Corridor</v>
      </c>
      <c r="AC4158" s="45">
        <f t="shared" si="65"/>
        <v>45323</v>
      </c>
      <c r="AD4158" s="44" t="str">
        <f>VLOOKUP(Raw_data[[#This Row],[Locations]]&amp;Raw_data[[#This Row],[Looker2]],Category!A:E,5,0)</f>
        <v>Affiliate</v>
      </c>
      <c r="AE4158" s="44" t="str">
        <f>Raw_data[[#This Row],[Locations]]&amp;Raw_data[[#This Row],[Looker2]]</f>
        <v>Energy CorridorIOP</v>
      </c>
    </row>
    <row r="4159" spans="1:31">
      <c r="A4159" s="15">
        <v>45329</v>
      </c>
      <c r="B4159" s="15">
        <v>45328</v>
      </c>
      <c r="C4159" t="s">
        <v>9</v>
      </c>
      <c r="D4159">
        <v>211521</v>
      </c>
      <c r="E4159" t="s">
        <v>1042</v>
      </c>
      <c r="F4159" t="s">
        <v>1043</v>
      </c>
      <c r="G4159" t="s">
        <v>1044</v>
      </c>
      <c r="H4159" t="s">
        <v>159</v>
      </c>
      <c r="I4159" t="s">
        <v>232</v>
      </c>
      <c r="J4159" t="s">
        <v>17</v>
      </c>
      <c r="K4159" t="s">
        <v>81</v>
      </c>
      <c r="L4159" t="s">
        <v>128</v>
      </c>
      <c r="M4159">
        <v>1</v>
      </c>
      <c r="N4159" s="47">
        <v>225</v>
      </c>
      <c r="O4159" s="47">
        <v>0</v>
      </c>
      <c r="P4159" s="47">
        <v>0</v>
      </c>
      <c r="Q4159" s="47">
        <v>0</v>
      </c>
      <c r="R4159" s="47">
        <v>0</v>
      </c>
      <c r="S4159" s="47">
        <v>225</v>
      </c>
      <c r="T4159" s="47">
        <v>225</v>
      </c>
      <c r="U4159" s="47">
        <v>225</v>
      </c>
      <c r="V4159" t="s">
        <v>71</v>
      </c>
      <c r="W4159" t="s">
        <v>72</v>
      </c>
      <c r="X4159"/>
      <c r="Y4159" t="s">
        <v>240</v>
      </c>
      <c r="Z4159" s="43" t="str">
        <f>Raw_data[[#This Row],[Month]]&amp;Raw_data[[#This Row],[Locations]]&amp;Raw_data[[#This Row],[Looker2]]</f>
        <v>45323Energy CorridorIOP</v>
      </c>
      <c r="AA4159" s="44" t="str">
        <f>IFERROR(VLOOKUP(Raw_data[[#This Row],[Description]],'LU Table'!$A$1:$B$50,2,0),"")</f>
        <v>IOP</v>
      </c>
      <c r="AB4159" s="44" t="str">
        <f>TRIM(MID(Raw_data[[#This Row],[Location]],LEN("Positive Recovery- ")+1,LEN(Raw_data[[#This Row],[Location]])))</f>
        <v>Energy Corridor</v>
      </c>
      <c r="AC4159" s="45">
        <f t="shared" si="65"/>
        <v>45323</v>
      </c>
      <c r="AD4159" s="44" t="str">
        <f>VLOOKUP(Raw_data[[#This Row],[Locations]]&amp;Raw_data[[#This Row],[Looker2]],Category!A:E,5,0)</f>
        <v>Affiliate</v>
      </c>
      <c r="AE4159" s="44" t="str">
        <f>Raw_data[[#This Row],[Locations]]&amp;Raw_data[[#This Row],[Looker2]]</f>
        <v>Energy CorridorIOP</v>
      </c>
    </row>
    <row r="4160" spans="1:31">
      <c r="A4160" s="15">
        <v>45329</v>
      </c>
      <c r="B4160" s="15">
        <v>45329</v>
      </c>
      <c r="C4160" t="s">
        <v>9</v>
      </c>
      <c r="D4160">
        <v>211491</v>
      </c>
      <c r="E4160" t="s">
        <v>186</v>
      </c>
      <c r="F4160" t="s">
        <v>514</v>
      </c>
      <c r="G4160" t="s">
        <v>515</v>
      </c>
      <c r="H4160" t="s">
        <v>166</v>
      </c>
      <c r="I4160" t="s">
        <v>232</v>
      </c>
      <c r="J4160" t="s">
        <v>94</v>
      </c>
      <c r="K4160" t="s">
        <v>22</v>
      </c>
      <c r="L4160" t="s">
        <v>129</v>
      </c>
      <c r="M4160">
        <v>1</v>
      </c>
      <c r="N4160" s="47">
        <v>325</v>
      </c>
      <c r="O4160" s="47">
        <v>0</v>
      </c>
      <c r="P4160" s="47">
        <v>0</v>
      </c>
      <c r="Q4160" s="47">
        <v>0</v>
      </c>
      <c r="R4160" s="47">
        <v>0</v>
      </c>
      <c r="S4160" s="47">
        <v>325</v>
      </c>
      <c r="T4160" s="47">
        <v>292.5</v>
      </c>
      <c r="U4160" s="47">
        <v>292.5</v>
      </c>
      <c r="V4160" t="s">
        <v>71</v>
      </c>
      <c r="W4160" t="s">
        <v>72</v>
      </c>
      <c r="X4160"/>
      <c r="Y4160" t="s">
        <v>240</v>
      </c>
      <c r="Z4160" s="43" t="str">
        <f>Raw_data[[#This Row],[Month]]&amp;Raw_data[[#This Row],[Locations]]&amp;Raw_data[[#This Row],[Looker2]]</f>
        <v>45323AustinPHP</v>
      </c>
      <c r="AA4160" s="44" t="str">
        <f>IFERROR(VLOOKUP(Raw_data[[#This Row],[Description]],'LU Table'!$A$1:$B$50,2,0),"")</f>
        <v>PHP</v>
      </c>
      <c r="AB4160" s="44" t="str">
        <f>TRIM(MID(Raw_data[[#This Row],[Location]],LEN("Positive Recovery- ")+1,LEN(Raw_data[[#This Row],[Location]])))</f>
        <v>Austin</v>
      </c>
      <c r="AC4160" s="45">
        <f t="shared" si="65"/>
        <v>45323</v>
      </c>
      <c r="AD4160" s="44" t="str">
        <f>VLOOKUP(Raw_data[[#This Row],[Locations]]&amp;Raw_data[[#This Row],[Looker2]],Category!A:E,5,0)</f>
        <v>Affiliate</v>
      </c>
      <c r="AE4160" s="44" t="str">
        <f>Raw_data[[#This Row],[Locations]]&amp;Raw_data[[#This Row],[Looker2]]</f>
        <v>AustinPHP</v>
      </c>
    </row>
    <row r="4161" spans="1:31">
      <c r="A4161" s="15">
        <v>45329</v>
      </c>
      <c r="B4161" s="15">
        <v>45329</v>
      </c>
      <c r="C4161" t="s">
        <v>9</v>
      </c>
      <c r="D4161">
        <v>211492</v>
      </c>
      <c r="E4161" t="s">
        <v>1285</v>
      </c>
      <c r="F4161" t="s">
        <v>1286</v>
      </c>
      <c r="G4161" t="s">
        <v>600</v>
      </c>
      <c r="H4161" t="s">
        <v>158</v>
      </c>
      <c r="I4161" t="s">
        <v>232</v>
      </c>
      <c r="J4161" t="s">
        <v>97</v>
      </c>
      <c r="K4161" t="s">
        <v>22</v>
      </c>
      <c r="L4161" t="s">
        <v>128</v>
      </c>
      <c r="M4161">
        <v>1</v>
      </c>
      <c r="N4161" s="47">
        <v>225</v>
      </c>
      <c r="O4161" s="47">
        <v>0</v>
      </c>
      <c r="P4161" s="47">
        <v>0</v>
      </c>
      <c r="Q4161" s="47">
        <v>0</v>
      </c>
      <c r="R4161" s="47">
        <v>0</v>
      </c>
      <c r="S4161" s="47">
        <v>225</v>
      </c>
      <c r="T4161" s="47">
        <v>202.5</v>
      </c>
      <c r="U4161" s="47">
        <v>202.5</v>
      </c>
      <c r="V4161" t="s">
        <v>71</v>
      </c>
      <c r="W4161" t="s">
        <v>72</v>
      </c>
      <c r="X4161"/>
      <c r="Y4161" t="s">
        <v>240</v>
      </c>
      <c r="Z4161" s="43" t="str">
        <f>Raw_data[[#This Row],[Month]]&amp;Raw_data[[#This Row],[Locations]]&amp;Raw_data[[#This Row],[Looker2]]</f>
        <v>45323AustinIOP</v>
      </c>
      <c r="AA4161" s="44" t="str">
        <f>IFERROR(VLOOKUP(Raw_data[[#This Row],[Description]],'LU Table'!$A$1:$B$50,2,0),"")</f>
        <v>IOP</v>
      </c>
      <c r="AB4161" s="44" t="str">
        <f>TRIM(MID(Raw_data[[#This Row],[Location]],LEN("Positive Recovery- ")+1,LEN(Raw_data[[#This Row],[Location]])))</f>
        <v>Austin</v>
      </c>
      <c r="AC4161" s="45">
        <f t="shared" si="65"/>
        <v>45323</v>
      </c>
      <c r="AD4161" s="44" t="str">
        <f>VLOOKUP(Raw_data[[#This Row],[Locations]]&amp;Raw_data[[#This Row],[Looker2]],Category!A:E,5,0)</f>
        <v>Affiliate</v>
      </c>
      <c r="AE4161" s="44" t="str">
        <f>Raw_data[[#This Row],[Locations]]&amp;Raw_data[[#This Row],[Looker2]]</f>
        <v>AustinIOP</v>
      </c>
    </row>
    <row r="4162" spans="1:31">
      <c r="A4162" s="15">
        <v>45329</v>
      </c>
      <c r="B4162" s="15">
        <v>45329</v>
      </c>
      <c r="C4162" t="s">
        <v>9</v>
      </c>
      <c r="D4162">
        <v>211493</v>
      </c>
      <c r="E4162" t="s">
        <v>769</v>
      </c>
      <c r="F4162" t="s">
        <v>397</v>
      </c>
      <c r="G4162" t="s">
        <v>770</v>
      </c>
      <c r="H4162" t="s">
        <v>158</v>
      </c>
      <c r="I4162" t="s">
        <v>232</v>
      </c>
      <c r="J4162" t="s">
        <v>91</v>
      </c>
      <c r="K4162" t="s">
        <v>22</v>
      </c>
      <c r="L4162" t="s">
        <v>128</v>
      </c>
      <c r="M4162">
        <v>1</v>
      </c>
      <c r="N4162" s="47">
        <v>185</v>
      </c>
      <c r="O4162" s="47">
        <v>0</v>
      </c>
      <c r="P4162" s="47">
        <v>0</v>
      </c>
      <c r="Q4162" s="47">
        <v>0</v>
      </c>
      <c r="R4162" s="47">
        <v>0</v>
      </c>
      <c r="S4162" s="47">
        <v>185</v>
      </c>
      <c r="T4162" s="47">
        <v>166.5</v>
      </c>
      <c r="U4162" s="47">
        <v>166.5</v>
      </c>
      <c r="V4162" t="s">
        <v>71</v>
      </c>
      <c r="W4162" t="s">
        <v>72</v>
      </c>
      <c r="X4162"/>
      <c r="Y4162" t="s">
        <v>240</v>
      </c>
      <c r="Z4162" s="43" t="str">
        <f>Raw_data[[#This Row],[Month]]&amp;Raw_data[[#This Row],[Locations]]&amp;Raw_data[[#This Row],[Looker2]]</f>
        <v>45323AustinIOP</v>
      </c>
      <c r="AA4162" s="44" t="str">
        <f>IFERROR(VLOOKUP(Raw_data[[#This Row],[Description]],'LU Table'!$A$1:$B$50,2,0),"")</f>
        <v>IOP</v>
      </c>
      <c r="AB4162" s="44" t="str">
        <f>TRIM(MID(Raw_data[[#This Row],[Location]],LEN("Positive Recovery- ")+1,LEN(Raw_data[[#This Row],[Location]])))</f>
        <v>Austin</v>
      </c>
      <c r="AC4162" s="45">
        <f t="shared" si="65"/>
        <v>45323</v>
      </c>
      <c r="AD4162" s="44" t="str">
        <f>VLOOKUP(Raw_data[[#This Row],[Locations]]&amp;Raw_data[[#This Row],[Looker2]],Category!A:E,5,0)</f>
        <v>Affiliate</v>
      </c>
      <c r="AE4162" s="44" t="str">
        <f>Raw_data[[#This Row],[Locations]]&amp;Raw_data[[#This Row],[Looker2]]</f>
        <v>AustinIOP</v>
      </c>
    </row>
    <row r="4163" spans="1:31">
      <c r="A4163" s="15">
        <v>45329</v>
      </c>
      <c r="B4163" s="15">
        <v>45329</v>
      </c>
      <c r="C4163" t="s">
        <v>9</v>
      </c>
      <c r="D4163">
        <v>211494</v>
      </c>
      <c r="E4163" t="s">
        <v>610</v>
      </c>
      <c r="F4163" t="s">
        <v>37</v>
      </c>
      <c r="G4163" t="s">
        <v>462</v>
      </c>
      <c r="H4163" t="s">
        <v>172</v>
      </c>
      <c r="I4163" t="s">
        <v>232</v>
      </c>
      <c r="J4163" t="s">
        <v>17</v>
      </c>
      <c r="K4163" t="s">
        <v>22</v>
      </c>
      <c r="L4163" t="s">
        <v>135</v>
      </c>
      <c r="M4163">
        <v>1</v>
      </c>
      <c r="N4163" s="47">
        <v>40</v>
      </c>
      <c r="O4163" s="47">
        <v>0</v>
      </c>
      <c r="P4163" s="47">
        <v>0</v>
      </c>
      <c r="Q4163" s="47">
        <v>0</v>
      </c>
      <c r="R4163" s="47">
        <v>0</v>
      </c>
      <c r="S4163" s="47">
        <v>40</v>
      </c>
      <c r="T4163" s="47">
        <v>40</v>
      </c>
      <c r="U4163" s="47">
        <v>40</v>
      </c>
      <c r="V4163" t="s">
        <v>71</v>
      </c>
      <c r="W4163" t="s">
        <v>72</v>
      </c>
      <c r="X4163"/>
      <c r="Y4163" t="s">
        <v>240</v>
      </c>
      <c r="Z4163" s="43" t="str">
        <f>Raw_data[[#This Row],[Month]]&amp;Raw_data[[#This Row],[Locations]]&amp;Raw_data[[#This Row],[Looker2]]</f>
        <v>45323AustinAftercare</v>
      </c>
      <c r="AA4163" s="44" t="str">
        <f>IFERROR(VLOOKUP(Raw_data[[#This Row],[Description]],'LU Table'!$A$1:$B$50,2,0),"")</f>
        <v>Aftercare</v>
      </c>
      <c r="AB4163" s="44" t="str">
        <f>TRIM(MID(Raw_data[[#This Row],[Location]],LEN("Positive Recovery- ")+1,LEN(Raw_data[[#This Row],[Location]])))</f>
        <v>Austin</v>
      </c>
      <c r="AC4163" s="45">
        <f t="shared" si="65"/>
        <v>45323</v>
      </c>
      <c r="AD4163" s="44" t="str">
        <f>VLOOKUP(Raw_data[[#This Row],[Locations]]&amp;Raw_data[[#This Row],[Looker2]],Category!A:E,5,0)</f>
        <v>Affiliate</v>
      </c>
      <c r="AE4163" s="44" t="str">
        <f>Raw_data[[#This Row],[Locations]]&amp;Raw_data[[#This Row],[Looker2]]</f>
        <v>AustinAftercare</v>
      </c>
    </row>
    <row r="4164" spans="1:31">
      <c r="A4164" s="15">
        <v>45329</v>
      </c>
      <c r="B4164" s="15">
        <v>45329</v>
      </c>
      <c r="C4164" t="s">
        <v>9</v>
      </c>
      <c r="D4164">
        <v>211495</v>
      </c>
      <c r="E4164" t="s">
        <v>943</v>
      </c>
      <c r="F4164" t="s">
        <v>305</v>
      </c>
      <c r="G4164" t="s">
        <v>944</v>
      </c>
      <c r="H4164" t="s">
        <v>159</v>
      </c>
      <c r="I4164" t="s">
        <v>232</v>
      </c>
      <c r="J4164" t="s">
        <v>17</v>
      </c>
      <c r="K4164" t="s">
        <v>22</v>
      </c>
      <c r="L4164" t="s">
        <v>128</v>
      </c>
      <c r="M4164">
        <v>1</v>
      </c>
      <c r="N4164" s="47">
        <v>225</v>
      </c>
      <c r="O4164" s="47">
        <v>0</v>
      </c>
      <c r="P4164" s="47">
        <v>0</v>
      </c>
      <c r="Q4164" s="47">
        <v>0</v>
      </c>
      <c r="R4164" s="47">
        <v>0</v>
      </c>
      <c r="S4164" s="47">
        <v>225</v>
      </c>
      <c r="T4164" s="47">
        <v>225</v>
      </c>
      <c r="U4164" s="47">
        <v>225</v>
      </c>
      <c r="V4164" t="s">
        <v>71</v>
      </c>
      <c r="W4164" t="s">
        <v>72</v>
      </c>
      <c r="X4164"/>
      <c r="Y4164" t="s">
        <v>240</v>
      </c>
      <c r="Z4164" s="43" t="str">
        <f>Raw_data[[#This Row],[Month]]&amp;Raw_data[[#This Row],[Locations]]&amp;Raw_data[[#This Row],[Looker2]]</f>
        <v>45323AustinIOP</v>
      </c>
      <c r="AA4164" s="44" t="str">
        <f>IFERROR(VLOOKUP(Raw_data[[#This Row],[Description]],'LU Table'!$A$1:$B$50,2,0),"")</f>
        <v>IOP</v>
      </c>
      <c r="AB4164" s="44" t="str">
        <f>TRIM(MID(Raw_data[[#This Row],[Location]],LEN("Positive Recovery- ")+1,LEN(Raw_data[[#This Row],[Location]])))</f>
        <v>Austin</v>
      </c>
      <c r="AC4164" s="45">
        <f t="shared" si="65"/>
        <v>45323</v>
      </c>
      <c r="AD4164" s="44" t="str">
        <f>VLOOKUP(Raw_data[[#This Row],[Locations]]&amp;Raw_data[[#This Row],[Looker2]],Category!A:E,5,0)</f>
        <v>Affiliate</v>
      </c>
      <c r="AE4164" s="44" t="str">
        <f>Raw_data[[#This Row],[Locations]]&amp;Raw_data[[#This Row],[Looker2]]</f>
        <v>AustinIOP</v>
      </c>
    </row>
    <row r="4165" spans="1:31">
      <c r="A4165" s="15">
        <v>45329</v>
      </c>
      <c r="B4165" s="15">
        <v>45329</v>
      </c>
      <c r="C4165" t="s">
        <v>9</v>
      </c>
      <c r="D4165">
        <v>211496</v>
      </c>
      <c r="E4165" t="s">
        <v>1234</v>
      </c>
      <c r="F4165" t="s">
        <v>407</v>
      </c>
      <c r="G4165" t="s">
        <v>1235</v>
      </c>
      <c r="H4165" t="s">
        <v>166</v>
      </c>
      <c r="I4165" t="s">
        <v>232</v>
      </c>
      <c r="J4165" t="s">
        <v>94</v>
      </c>
      <c r="K4165" t="s">
        <v>75</v>
      </c>
      <c r="L4165" t="s">
        <v>129</v>
      </c>
      <c r="M4165">
        <v>1</v>
      </c>
      <c r="N4165" s="47">
        <v>325</v>
      </c>
      <c r="O4165" s="47">
        <v>0</v>
      </c>
      <c r="P4165" s="47">
        <v>0</v>
      </c>
      <c r="Q4165" s="47">
        <v>0</v>
      </c>
      <c r="R4165" s="47">
        <v>0</v>
      </c>
      <c r="S4165" s="47">
        <v>325</v>
      </c>
      <c r="T4165" s="47">
        <v>292.5</v>
      </c>
      <c r="U4165" s="47">
        <v>292.5</v>
      </c>
      <c r="V4165" t="s">
        <v>71</v>
      </c>
      <c r="W4165" t="s">
        <v>72</v>
      </c>
      <c r="X4165"/>
      <c r="Y4165" t="s">
        <v>240</v>
      </c>
      <c r="Z4165" s="43" t="str">
        <f>Raw_data[[#This Row],[Month]]&amp;Raw_data[[#This Row],[Locations]]&amp;Raw_data[[#This Row],[Looker2]]</f>
        <v>45323The WoodlandsPHP</v>
      </c>
      <c r="AA4165" s="44" t="str">
        <f>IFERROR(VLOOKUP(Raw_data[[#This Row],[Description]],'LU Table'!$A$1:$B$50,2,0),"")</f>
        <v>PHP</v>
      </c>
      <c r="AB4165" s="44" t="str">
        <f>TRIM(MID(Raw_data[[#This Row],[Location]],LEN("Positive Recovery- ")+1,LEN(Raw_data[[#This Row],[Location]])))</f>
        <v>The Woodlands</v>
      </c>
      <c r="AC4165" s="45">
        <f t="shared" si="65"/>
        <v>45323</v>
      </c>
      <c r="AD4165" s="44" t="str">
        <f>VLOOKUP(Raw_data[[#This Row],[Locations]]&amp;Raw_data[[#This Row],[Looker2]],Category!A:E,5,0)</f>
        <v>Affiliate</v>
      </c>
      <c r="AE4165" s="44" t="str">
        <f>Raw_data[[#This Row],[Locations]]&amp;Raw_data[[#This Row],[Looker2]]</f>
        <v>The WoodlandsPHP</v>
      </c>
    </row>
    <row r="4166" spans="1:31">
      <c r="A4166" s="15">
        <v>45329</v>
      </c>
      <c r="B4166" s="15">
        <v>45329</v>
      </c>
      <c r="C4166" t="s">
        <v>9</v>
      </c>
      <c r="D4166">
        <v>211497</v>
      </c>
      <c r="E4166" t="s">
        <v>845</v>
      </c>
      <c r="F4166" t="s">
        <v>846</v>
      </c>
      <c r="G4166" t="s">
        <v>393</v>
      </c>
      <c r="H4166" t="s">
        <v>160</v>
      </c>
      <c r="I4166" t="s">
        <v>232</v>
      </c>
      <c r="J4166" t="s">
        <v>95</v>
      </c>
      <c r="K4166" t="s">
        <v>75</v>
      </c>
      <c r="L4166" t="s">
        <v>128</v>
      </c>
      <c r="M4166">
        <v>1</v>
      </c>
      <c r="N4166" s="47">
        <v>130</v>
      </c>
      <c r="O4166" s="47">
        <v>0</v>
      </c>
      <c r="P4166" s="47">
        <v>0</v>
      </c>
      <c r="Q4166" s="47">
        <v>0</v>
      </c>
      <c r="R4166" s="47">
        <v>0</v>
      </c>
      <c r="S4166" s="47">
        <v>130</v>
      </c>
      <c r="T4166" s="47">
        <v>117</v>
      </c>
      <c r="U4166" s="47">
        <v>117</v>
      </c>
      <c r="V4166" t="s">
        <v>71</v>
      </c>
      <c r="W4166" t="s">
        <v>72</v>
      </c>
      <c r="X4166"/>
      <c r="Y4166" t="s">
        <v>240</v>
      </c>
      <c r="Z4166" s="43" t="str">
        <f>Raw_data[[#This Row],[Month]]&amp;Raw_data[[#This Row],[Locations]]&amp;Raw_data[[#This Row],[Looker2]]</f>
        <v>45323The WoodlandsIOP</v>
      </c>
      <c r="AA4166" s="44" t="str">
        <f>IFERROR(VLOOKUP(Raw_data[[#This Row],[Description]],'LU Table'!$A$1:$B$50,2,0),"")</f>
        <v>IOP</v>
      </c>
      <c r="AB4166" s="44" t="str">
        <f>TRIM(MID(Raw_data[[#This Row],[Location]],LEN("Positive Recovery- ")+1,LEN(Raw_data[[#This Row],[Location]])))</f>
        <v>The Woodlands</v>
      </c>
      <c r="AC4166" s="45">
        <f t="shared" si="65"/>
        <v>45323</v>
      </c>
      <c r="AD4166" s="44" t="str">
        <f>VLOOKUP(Raw_data[[#This Row],[Locations]]&amp;Raw_data[[#This Row],[Looker2]],Category!A:E,5,0)</f>
        <v>Affiliate</v>
      </c>
      <c r="AE4166" s="44" t="str">
        <f>Raw_data[[#This Row],[Locations]]&amp;Raw_data[[#This Row],[Looker2]]</f>
        <v>The WoodlandsIOP</v>
      </c>
    </row>
    <row r="4167" spans="1:31">
      <c r="A4167" s="15">
        <v>45329</v>
      </c>
      <c r="B4167" s="15">
        <v>45329</v>
      </c>
      <c r="C4167" t="s">
        <v>9</v>
      </c>
      <c r="D4167">
        <v>211498</v>
      </c>
      <c r="E4167" t="s">
        <v>1114</v>
      </c>
      <c r="F4167" t="s">
        <v>605</v>
      </c>
      <c r="G4167" t="s">
        <v>1115</v>
      </c>
      <c r="H4167" t="s">
        <v>159</v>
      </c>
      <c r="I4167" t="s">
        <v>232</v>
      </c>
      <c r="J4167" t="s">
        <v>17</v>
      </c>
      <c r="K4167" t="s">
        <v>22</v>
      </c>
      <c r="L4167" t="s">
        <v>128</v>
      </c>
      <c r="M4167">
        <v>1</v>
      </c>
      <c r="N4167" s="47">
        <v>225</v>
      </c>
      <c r="O4167" s="47">
        <v>0</v>
      </c>
      <c r="P4167" s="47">
        <v>0</v>
      </c>
      <c r="Q4167" s="47">
        <v>0</v>
      </c>
      <c r="R4167" s="47">
        <v>0</v>
      </c>
      <c r="S4167" s="47">
        <v>225</v>
      </c>
      <c r="T4167" s="47">
        <v>225</v>
      </c>
      <c r="U4167" s="47">
        <v>225</v>
      </c>
      <c r="V4167" t="s">
        <v>71</v>
      </c>
      <c r="W4167" t="s">
        <v>72</v>
      </c>
      <c r="X4167"/>
      <c r="Y4167" t="s">
        <v>240</v>
      </c>
      <c r="Z4167" s="43" t="str">
        <f>Raw_data[[#This Row],[Month]]&amp;Raw_data[[#This Row],[Locations]]&amp;Raw_data[[#This Row],[Looker2]]</f>
        <v>45323AustinIOP</v>
      </c>
      <c r="AA4167" s="44" t="str">
        <f>IFERROR(VLOOKUP(Raw_data[[#This Row],[Description]],'LU Table'!$A$1:$B$50,2,0),"")</f>
        <v>IOP</v>
      </c>
      <c r="AB4167" s="44" t="str">
        <f>TRIM(MID(Raw_data[[#This Row],[Location]],LEN("Positive Recovery- ")+1,LEN(Raw_data[[#This Row],[Location]])))</f>
        <v>Austin</v>
      </c>
      <c r="AC4167" s="45">
        <f t="shared" si="65"/>
        <v>45323</v>
      </c>
      <c r="AD4167" s="44" t="str">
        <f>VLOOKUP(Raw_data[[#This Row],[Locations]]&amp;Raw_data[[#This Row],[Looker2]],Category!A:E,5,0)</f>
        <v>Affiliate</v>
      </c>
      <c r="AE4167" s="44" t="str">
        <f>Raw_data[[#This Row],[Locations]]&amp;Raw_data[[#This Row],[Looker2]]</f>
        <v>AustinIOP</v>
      </c>
    </row>
    <row r="4168" spans="1:31">
      <c r="A4168" s="15">
        <v>45329</v>
      </c>
      <c r="B4168" s="15">
        <v>45329</v>
      </c>
      <c r="C4168" t="s">
        <v>9</v>
      </c>
      <c r="D4168">
        <v>211499</v>
      </c>
      <c r="E4168" t="s">
        <v>947</v>
      </c>
      <c r="F4168" t="s">
        <v>267</v>
      </c>
      <c r="G4168" t="s">
        <v>948</v>
      </c>
      <c r="H4168" t="s">
        <v>158</v>
      </c>
      <c r="I4168" t="s">
        <v>232</v>
      </c>
      <c r="J4168" t="s">
        <v>88</v>
      </c>
      <c r="K4168" t="s">
        <v>22</v>
      </c>
      <c r="L4168" t="s">
        <v>128</v>
      </c>
      <c r="M4168">
        <v>1</v>
      </c>
      <c r="N4168" s="47">
        <v>250</v>
      </c>
      <c r="O4168" s="47">
        <v>0</v>
      </c>
      <c r="P4168" s="47">
        <v>0</v>
      </c>
      <c r="Q4168" s="47">
        <v>0</v>
      </c>
      <c r="R4168" s="47">
        <v>0</v>
      </c>
      <c r="S4168" s="47">
        <v>250</v>
      </c>
      <c r="T4168" s="47">
        <v>225</v>
      </c>
      <c r="U4168" s="47">
        <v>225</v>
      </c>
      <c r="V4168" t="s">
        <v>71</v>
      </c>
      <c r="W4168" t="s">
        <v>72</v>
      </c>
      <c r="X4168"/>
      <c r="Y4168" t="s">
        <v>240</v>
      </c>
      <c r="Z4168" s="43" t="str">
        <f>Raw_data[[#This Row],[Month]]&amp;Raw_data[[#This Row],[Locations]]&amp;Raw_data[[#This Row],[Looker2]]</f>
        <v>45323AustinIOP</v>
      </c>
      <c r="AA4168" s="44" t="str">
        <f>IFERROR(VLOOKUP(Raw_data[[#This Row],[Description]],'LU Table'!$A$1:$B$50,2,0),"")</f>
        <v>IOP</v>
      </c>
      <c r="AB4168" s="44" t="str">
        <f>TRIM(MID(Raw_data[[#This Row],[Location]],LEN("Positive Recovery- ")+1,LEN(Raw_data[[#This Row],[Location]])))</f>
        <v>Austin</v>
      </c>
      <c r="AC4168" s="45">
        <f t="shared" si="65"/>
        <v>45323</v>
      </c>
      <c r="AD4168" s="44" t="str">
        <f>VLOOKUP(Raw_data[[#This Row],[Locations]]&amp;Raw_data[[#This Row],[Looker2]],Category!A:E,5,0)</f>
        <v>Affiliate</v>
      </c>
      <c r="AE4168" s="44" t="str">
        <f>Raw_data[[#This Row],[Locations]]&amp;Raw_data[[#This Row],[Looker2]]</f>
        <v>AustinIOP</v>
      </c>
    </row>
    <row r="4169" spans="1:31">
      <c r="A4169" s="15">
        <v>45329</v>
      </c>
      <c r="B4169" s="15">
        <v>45329</v>
      </c>
      <c r="C4169" t="s">
        <v>9</v>
      </c>
      <c r="D4169">
        <v>211500</v>
      </c>
      <c r="E4169" t="s">
        <v>1231</v>
      </c>
      <c r="F4169" t="s">
        <v>1232</v>
      </c>
      <c r="G4169" t="s">
        <v>1233</v>
      </c>
      <c r="H4169" t="s">
        <v>167</v>
      </c>
      <c r="I4169" t="s">
        <v>232</v>
      </c>
      <c r="J4169" t="s">
        <v>236</v>
      </c>
      <c r="K4169" t="s">
        <v>22</v>
      </c>
      <c r="L4169" t="s">
        <v>129</v>
      </c>
      <c r="M4169">
        <v>1</v>
      </c>
      <c r="N4169" s="47">
        <v>320</v>
      </c>
      <c r="O4169" s="47">
        <v>0</v>
      </c>
      <c r="P4169" s="47">
        <v>0</v>
      </c>
      <c r="Q4169" s="47">
        <v>0</v>
      </c>
      <c r="R4169" s="47">
        <v>0</v>
      </c>
      <c r="S4169" s="47">
        <v>320</v>
      </c>
      <c r="T4169" s="47">
        <v>288</v>
      </c>
      <c r="U4169" s="47">
        <v>288</v>
      </c>
      <c r="V4169" t="s">
        <v>71</v>
      </c>
      <c r="W4169" t="s">
        <v>72</v>
      </c>
      <c r="X4169"/>
      <c r="Y4169" t="s">
        <v>240</v>
      </c>
      <c r="Z4169" s="43" t="str">
        <f>Raw_data[[#This Row],[Month]]&amp;Raw_data[[#This Row],[Locations]]&amp;Raw_data[[#This Row],[Looker2]]</f>
        <v>45323AustinPHP</v>
      </c>
      <c r="AA4169" s="44" t="str">
        <f>IFERROR(VLOOKUP(Raw_data[[#This Row],[Description]],'LU Table'!$A$1:$B$50,2,0),"")</f>
        <v>PHP</v>
      </c>
      <c r="AB4169" s="44" t="str">
        <f>TRIM(MID(Raw_data[[#This Row],[Location]],LEN("Positive Recovery- ")+1,LEN(Raw_data[[#This Row],[Location]])))</f>
        <v>Austin</v>
      </c>
      <c r="AC4169" s="45">
        <f t="shared" si="65"/>
        <v>45323</v>
      </c>
      <c r="AD4169" s="44" t="str">
        <f>VLOOKUP(Raw_data[[#This Row],[Locations]]&amp;Raw_data[[#This Row],[Looker2]],Category!A:E,5,0)</f>
        <v>Affiliate</v>
      </c>
      <c r="AE4169" s="44" t="str">
        <f>Raw_data[[#This Row],[Locations]]&amp;Raw_data[[#This Row],[Looker2]]</f>
        <v>AustinPHP</v>
      </c>
    </row>
    <row r="4170" spans="1:31">
      <c r="A4170" s="15">
        <v>45329</v>
      </c>
      <c r="B4170" s="15">
        <v>45329</v>
      </c>
      <c r="C4170" t="s">
        <v>9</v>
      </c>
      <c r="D4170">
        <v>211501</v>
      </c>
      <c r="E4170" t="s">
        <v>1083</v>
      </c>
      <c r="F4170" t="s">
        <v>275</v>
      </c>
      <c r="G4170" t="s">
        <v>1084</v>
      </c>
      <c r="H4170" t="s">
        <v>158</v>
      </c>
      <c r="I4170" t="s">
        <v>232</v>
      </c>
      <c r="J4170" t="s">
        <v>103</v>
      </c>
      <c r="K4170" t="s">
        <v>62</v>
      </c>
      <c r="L4170" t="s">
        <v>128</v>
      </c>
      <c r="M4170">
        <v>1</v>
      </c>
      <c r="N4170" s="47">
        <v>250</v>
      </c>
      <c r="O4170" s="47">
        <v>0</v>
      </c>
      <c r="P4170" s="47">
        <v>0</v>
      </c>
      <c r="Q4170" s="47">
        <v>0</v>
      </c>
      <c r="R4170" s="47">
        <v>0</v>
      </c>
      <c r="S4170" s="47">
        <v>250</v>
      </c>
      <c r="T4170" s="47">
        <v>225</v>
      </c>
      <c r="U4170" s="47">
        <v>225</v>
      </c>
      <c r="V4170" t="s">
        <v>71</v>
      </c>
      <c r="W4170" t="s">
        <v>72</v>
      </c>
      <c r="X4170"/>
      <c r="Y4170" t="s">
        <v>240</v>
      </c>
      <c r="Z4170" s="43" t="str">
        <f>Raw_data[[#This Row],[Month]]&amp;Raw_data[[#This Row],[Locations]]&amp;Raw_data[[#This Row],[Looker2]]</f>
        <v>45323SugarlandIOP</v>
      </c>
      <c r="AA4170" s="44" t="str">
        <f>IFERROR(VLOOKUP(Raw_data[[#This Row],[Description]],'LU Table'!$A$1:$B$50,2,0),"")</f>
        <v>IOP</v>
      </c>
      <c r="AB4170" s="44" t="str">
        <f>TRIM(MID(Raw_data[[#This Row],[Location]],LEN("Positive Recovery- ")+1,LEN(Raw_data[[#This Row],[Location]])))</f>
        <v>Sugarland</v>
      </c>
      <c r="AC4170" s="45">
        <f t="shared" si="65"/>
        <v>45323</v>
      </c>
      <c r="AD4170" s="44" t="str">
        <f>VLOOKUP(Raw_data[[#This Row],[Locations]]&amp;Raw_data[[#This Row],[Looker2]],Category!A:E,5,0)</f>
        <v>Affiliate</v>
      </c>
      <c r="AE4170" s="44" t="str">
        <f>Raw_data[[#This Row],[Locations]]&amp;Raw_data[[#This Row],[Looker2]]</f>
        <v>SugarlandIOP</v>
      </c>
    </row>
    <row r="4171" spans="1:31">
      <c r="A4171" s="15">
        <v>45329</v>
      </c>
      <c r="B4171" s="15">
        <v>45329</v>
      </c>
      <c r="C4171" t="s">
        <v>9</v>
      </c>
      <c r="D4171">
        <v>211502</v>
      </c>
      <c r="E4171" t="s">
        <v>1258</v>
      </c>
      <c r="F4171" t="s">
        <v>1259</v>
      </c>
      <c r="G4171" t="s">
        <v>317</v>
      </c>
      <c r="H4171" t="s">
        <v>159</v>
      </c>
      <c r="I4171" t="s">
        <v>232</v>
      </c>
      <c r="J4171" t="s">
        <v>92</v>
      </c>
      <c r="K4171" t="s">
        <v>62</v>
      </c>
      <c r="L4171" t="s">
        <v>128</v>
      </c>
      <c r="M4171">
        <v>1</v>
      </c>
      <c r="N4171" s="47">
        <v>190</v>
      </c>
      <c r="O4171" s="47">
        <v>0</v>
      </c>
      <c r="P4171" s="47">
        <v>0</v>
      </c>
      <c r="Q4171" s="47">
        <v>0</v>
      </c>
      <c r="R4171" s="47">
        <v>0</v>
      </c>
      <c r="S4171" s="47">
        <v>190</v>
      </c>
      <c r="T4171" s="47">
        <v>171</v>
      </c>
      <c r="U4171" s="47">
        <v>171</v>
      </c>
      <c r="V4171" t="s">
        <v>71</v>
      </c>
      <c r="W4171" t="s">
        <v>72</v>
      </c>
      <c r="X4171"/>
      <c r="Y4171" t="s">
        <v>240</v>
      </c>
      <c r="Z4171" s="43" t="str">
        <f>Raw_data[[#This Row],[Month]]&amp;Raw_data[[#This Row],[Locations]]&amp;Raw_data[[#This Row],[Looker2]]</f>
        <v>45323SugarlandIOP</v>
      </c>
      <c r="AA4171" s="44" t="str">
        <f>IFERROR(VLOOKUP(Raw_data[[#This Row],[Description]],'LU Table'!$A$1:$B$50,2,0),"")</f>
        <v>IOP</v>
      </c>
      <c r="AB4171" s="44" t="str">
        <f>TRIM(MID(Raw_data[[#This Row],[Location]],LEN("Positive Recovery- ")+1,LEN(Raw_data[[#This Row],[Location]])))</f>
        <v>Sugarland</v>
      </c>
      <c r="AC4171" s="45">
        <f t="shared" si="65"/>
        <v>45323</v>
      </c>
      <c r="AD4171" s="44" t="str">
        <f>VLOOKUP(Raw_data[[#This Row],[Locations]]&amp;Raw_data[[#This Row],[Looker2]],Category!A:E,5,0)</f>
        <v>Affiliate</v>
      </c>
      <c r="AE4171" s="44" t="str">
        <f>Raw_data[[#This Row],[Locations]]&amp;Raw_data[[#This Row],[Looker2]]</f>
        <v>SugarlandIOP</v>
      </c>
    </row>
    <row r="4172" spans="1:31">
      <c r="A4172" s="15">
        <v>45329</v>
      </c>
      <c r="B4172" s="15">
        <v>45329</v>
      </c>
      <c r="C4172" t="s">
        <v>9</v>
      </c>
      <c r="D4172">
        <v>211503</v>
      </c>
      <c r="E4172" t="s">
        <v>842</v>
      </c>
      <c r="F4172" t="s">
        <v>676</v>
      </c>
      <c r="G4172" t="s">
        <v>308</v>
      </c>
      <c r="H4172" t="s">
        <v>158</v>
      </c>
      <c r="I4172" t="s">
        <v>232</v>
      </c>
      <c r="J4172" t="s">
        <v>749</v>
      </c>
      <c r="K4172" t="s">
        <v>62</v>
      </c>
      <c r="L4172" t="s">
        <v>128</v>
      </c>
      <c r="M4172">
        <v>1</v>
      </c>
      <c r="N4172" s="47">
        <v>158</v>
      </c>
      <c r="O4172" s="47">
        <v>0</v>
      </c>
      <c r="P4172" s="47">
        <v>0</v>
      </c>
      <c r="Q4172" s="47">
        <v>0</v>
      </c>
      <c r="R4172" s="47">
        <v>0</v>
      </c>
      <c r="S4172" s="47">
        <v>158</v>
      </c>
      <c r="T4172" s="47">
        <v>142.19999999999999</v>
      </c>
      <c r="U4172" s="47">
        <v>142.19999999999999</v>
      </c>
      <c r="V4172" t="s">
        <v>71</v>
      </c>
      <c r="W4172" t="s">
        <v>72</v>
      </c>
      <c r="X4172"/>
      <c r="Y4172" t="s">
        <v>240</v>
      </c>
      <c r="Z4172" s="43" t="str">
        <f>Raw_data[[#This Row],[Month]]&amp;Raw_data[[#This Row],[Locations]]&amp;Raw_data[[#This Row],[Looker2]]</f>
        <v>45323SugarlandIOP</v>
      </c>
      <c r="AA4172" s="44" t="str">
        <f>IFERROR(VLOOKUP(Raw_data[[#This Row],[Description]],'LU Table'!$A$1:$B$50,2,0),"")</f>
        <v>IOP</v>
      </c>
      <c r="AB4172" s="44" t="str">
        <f>TRIM(MID(Raw_data[[#This Row],[Location]],LEN("Positive Recovery- ")+1,LEN(Raw_data[[#This Row],[Location]])))</f>
        <v>Sugarland</v>
      </c>
      <c r="AC4172" s="45">
        <f t="shared" si="65"/>
        <v>45323</v>
      </c>
      <c r="AD4172" s="44" t="str">
        <f>VLOOKUP(Raw_data[[#This Row],[Locations]]&amp;Raw_data[[#This Row],[Looker2]],Category!A:E,5,0)</f>
        <v>Affiliate</v>
      </c>
      <c r="AE4172" s="44" t="str">
        <f>Raw_data[[#This Row],[Locations]]&amp;Raw_data[[#This Row],[Looker2]]</f>
        <v>SugarlandIOP</v>
      </c>
    </row>
    <row r="4173" spans="1:31">
      <c r="A4173" s="15">
        <v>45329</v>
      </c>
      <c r="B4173" s="15">
        <v>45329</v>
      </c>
      <c r="C4173" t="s">
        <v>9</v>
      </c>
      <c r="D4173">
        <v>211504</v>
      </c>
      <c r="E4173" t="s">
        <v>1314</v>
      </c>
      <c r="F4173" t="s">
        <v>406</v>
      </c>
      <c r="G4173" t="s">
        <v>1315</v>
      </c>
      <c r="H4173" t="s">
        <v>160</v>
      </c>
      <c r="I4173" t="s">
        <v>232</v>
      </c>
      <c r="J4173" t="s">
        <v>96</v>
      </c>
      <c r="K4173" t="s">
        <v>62</v>
      </c>
      <c r="L4173" t="s">
        <v>128</v>
      </c>
      <c r="M4173">
        <v>1</v>
      </c>
      <c r="N4173" s="47">
        <v>169</v>
      </c>
      <c r="O4173" s="47">
        <v>0</v>
      </c>
      <c r="P4173" s="47">
        <v>0</v>
      </c>
      <c r="Q4173" s="47">
        <v>0</v>
      </c>
      <c r="R4173" s="47">
        <v>0</v>
      </c>
      <c r="S4173" s="47">
        <v>169</v>
      </c>
      <c r="T4173" s="47">
        <v>152.1</v>
      </c>
      <c r="U4173" s="47">
        <v>152.1</v>
      </c>
      <c r="V4173" t="s">
        <v>71</v>
      </c>
      <c r="W4173" t="s">
        <v>72</v>
      </c>
      <c r="X4173"/>
      <c r="Y4173" t="s">
        <v>240</v>
      </c>
      <c r="Z4173" s="43" t="str">
        <f>Raw_data[[#This Row],[Month]]&amp;Raw_data[[#This Row],[Locations]]&amp;Raw_data[[#This Row],[Looker2]]</f>
        <v>45323SugarlandIOP</v>
      </c>
      <c r="AA4173" s="44" t="str">
        <f>IFERROR(VLOOKUP(Raw_data[[#This Row],[Description]],'LU Table'!$A$1:$B$50,2,0),"")</f>
        <v>IOP</v>
      </c>
      <c r="AB4173" s="44" t="str">
        <f>TRIM(MID(Raw_data[[#This Row],[Location]],LEN("Positive Recovery- ")+1,LEN(Raw_data[[#This Row],[Location]])))</f>
        <v>Sugarland</v>
      </c>
      <c r="AC4173" s="45">
        <f t="shared" si="65"/>
        <v>45323</v>
      </c>
      <c r="AD4173" s="44" t="str">
        <f>VLOOKUP(Raw_data[[#This Row],[Locations]]&amp;Raw_data[[#This Row],[Looker2]],Category!A:E,5,0)</f>
        <v>Affiliate</v>
      </c>
      <c r="AE4173" s="44" t="str">
        <f>Raw_data[[#This Row],[Locations]]&amp;Raw_data[[#This Row],[Looker2]]</f>
        <v>SugarlandIOP</v>
      </c>
    </row>
    <row r="4174" spans="1:31">
      <c r="A4174" s="15">
        <v>45329</v>
      </c>
      <c r="B4174" s="15">
        <v>45329</v>
      </c>
      <c r="C4174" t="s">
        <v>9</v>
      </c>
      <c r="D4174">
        <v>211505</v>
      </c>
      <c r="E4174" t="s">
        <v>1135</v>
      </c>
      <c r="F4174" t="s">
        <v>289</v>
      </c>
      <c r="G4174" t="s">
        <v>1136</v>
      </c>
      <c r="H4174" t="s">
        <v>158</v>
      </c>
      <c r="I4174" t="s">
        <v>232</v>
      </c>
      <c r="J4174" t="s">
        <v>87</v>
      </c>
      <c r="K4174" t="s">
        <v>62</v>
      </c>
      <c r="L4174" t="s">
        <v>128</v>
      </c>
      <c r="M4174">
        <v>1</v>
      </c>
      <c r="N4174" s="47">
        <v>275</v>
      </c>
      <c r="O4174" s="47">
        <v>0</v>
      </c>
      <c r="P4174" s="47">
        <v>0</v>
      </c>
      <c r="Q4174" s="47">
        <v>0</v>
      </c>
      <c r="R4174" s="47">
        <v>0</v>
      </c>
      <c r="S4174" s="47">
        <v>275</v>
      </c>
      <c r="T4174" s="47">
        <v>247.5</v>
      </c>
      <c r="U4174" s="47">
        <v>247.5</v>
      </c>
      <c r="V4174" t="s">
        <v>71</v>
      </c>
      <c r="W4174" t="s">
        <v>72</v>
      </c>
      <c r="X4174"/>
      <c r="Y4174" t="s">
        <v>240</v>
      </c>
      <c r="Z4174" s="43" t="str">
        <f>Raw_data[[#This Row],[Month]]&amp;Raw_data[[#This Row],[Locations]]&amp;Raw_data[[#This Row],[Looker2]]</f>
        <v>45323SugarlandIOP</v>
      </c>
      <c r="AA4174" s="44" t="str">
        <f>IFERROR(VLOOKUP(Raw_data[[#This Row],[Description]],'LU Table'!$A$1:$B$50,2,0),"")</f>
        <v>IOP</v>
      </c>
      <c r="AB4174" s="44" t="str">
        <f>TRIM(MID(Raw_data[[#This Row],[Location]],LEN("Positive Recovery- ")+1,LEN(Raw_data[[#This Row],[Location]])))</f>
        <v>Sugarland</v>
      </c>
      <c r="AC4174" s="45">
        <f t="shared" si="65"/>
        <v>45323</v>
      </c>
      <c r="AD4174" s="44" t="str">
        <f>VLOOKUP(Raw_data[[#This Row],[Locations]]&amp;Raw_data[[#This Row],[Looker2]],Category!A:E,5,0)</f>
        <v>Affiliate</v>
      </c>
      <c r="AE4174" s="44" t="str">
        <f>Raw_data[[#This Row],[Locations]]&amp;Raw_data[[#This Row],[Looker2]]</f>
        <v>SugarlandIOP</v>
      </c>
    </row>
    <row r="4175" spans="1:31">
      <c r="A4175" s="15">
        <v>45329</v>
      </c>
      <c r="B4175" s="15">
        <v>45329</v>
      </c>
      <c r="C4175" t="s">
        <v>9</v>
      </c>
      <c r="D4175">
        <v>211506</v>
      </c>
      <c r="E4175" t="s">
        <v>1094</v>
      </c>
      <c r="F4175" t="s">
        <v>332</v>
      </c>
      <c r="G4175" t="s">
        <v>1095</v>
      </c>
      <c r="H4175" t="s">
        <v>158</v>
      </c>
      <c r="I4175" t="s">
        <v>232</v>
      </c>
      <c r="J4175" t="s">
        <v>92</v>
      </c>
      <c r="K4175" t="s">
        <v>62</v>
      </c>
      <c r="L4175" t="s">
        <v>128</v>
      </c>
      <c r="M4175">
        <v>1</v>
      </c>
      <c r="N4175" s="47">
        <v>190</v>
      </c>
      <c r="O4175" s="47">
        <v>0</v>
      </c>
      <c r="P4175" s="47">
        <v>0</v>
      </c>
      <c r="Q4175" s="47">
        <v>0</v>
      </c>
      <c r="R4175" s="47">
        <v>0</v>
      </c>
      <c r="S4175" s="47">
        <v>190</v>
      </c>
      <c r="T4175" s="47">
        <v>171</v>
      </c>
      <c r="U4175" s="47">
        <v>171</v>
      </c>
      <c r="V4175" t="s">
        <v>71</v>
      </c>
      <c r="W4175" t="s">
        <v>72</v>
      </c>
      <c r="X4175"/>
      <c r="Y4175" t="s">
        <v>240</v>
      </c>
      <c r="Z4175" s="43" t="str">
        <f>Raw_data[[#This Row],[Month]]&amp;Raw_data[[#This Row],[Locations]]&amp;Raw_data[[#This Row],[Looker2]]</f>
        <v>45323SugarlandIOP</v>
      </c>
      <c r="AA4175" s="44" t="str">
        <f>IFERROR(VLOOKUP(Raw_data[[#This Row],[Description]],'LU Table'!$A$1:$B$50,2,0),"")</f>
        <v>IOP</v>
      </c>
      <c r="AB4175" s="44" t="str">
        <f>TRIM(MID(Raw_data[[#This Row],[Location]],LEN("Positive Recovery- ")+1,LEN(Raw_data[[#This Row],[Location]])))</f>
        <v>Sugarland</v>
      </c>
      <c r="AC4175" s="45">
        <f t="shared" si="65"/>
        <v>45323</v>
      </c>
      <c r="AD4175" s="44" t="str">
        <f>VLOOKUP(Raw_data[[#This Row],[Locations]]&amp;Raw_data[[#This Row],[Looker2]],Category!A:E,5,0)</f>
        <v>Affiliate</v>
      </c>
      <c r="AE4175" s="44" t="str">
        <f>Raw_data[[#This Row],[Locations]]&amp;Raw_data[[#This Row],[Looker2]]</f>
        <v>SugarlandIOP</v>
      </c>
    </row>
    <row r="4176" spans="1:31">
      <c r="A4176" s="15">
        <v>45329</v>
      </c>
      <c r="B4176" s="15">
        <v>45329</v>
      </c>
      <c r="C4176" t="s">
        <v>9</v>
      </c>
      <c r="D4176">
        <v>211507</v>
      </c>
      <c r="E4176" t="s">
        <v>885</v>
      </c>
      <c r="F4176" t="s">
        <v>886</v>
      </c>
      <c r="G4176" t="s">
        <v>887</v>
      </c>
      <c r="H4176" t="s">
        <v>160</v>
      </c>
      <c r="I4176" t="s">
        <v>232</v>
      </c>
      <c r="J4176" t="s">
        <v>90</v>
      </c>
      <c r="K4176" t="s">
        <v>62</v>
      </c>
      <c r="L4176" t="s">
        <v>128</v>
      </c>
      <c r="M4176">
        <v>1</v>
      </c>
      <c r="N4176" s="47">
        <v>220</v>
      </c>
      <c r="O4176" s="47">
        <v>0</v>
      </c>
      <c r="P4176" s="47">
        <v>0</v>
      </c>
      <c r="Q4176" s="47">
        <v>0</v>
      </c>
      <c r="R4176" s="47">
        <v>0</v>
      </c>
      <c r="S4176" s="47">
        <v>220</v>
      </c>
      <c r="T4176" s="47">
        <v>198</v>
      </c>
      <c r="U4176" s="47">
        <v>198</v>
      </c>
      <c r="V4176" t="s">
        <v>71</v>
      </c>
      <c r="W4176" t="s">
        <v>72</v>
      </c>
      <c r="X4176"/>
      <c r="Y4176" t="s">
        <v>240</v>
      </c>
      <c r="Z4176" s="43" t="str">
        <f>Raw_data[[#This Row],[Month]]&amp;Raw_data[[#This Row],[Locations]]&amp;Raw_data[[#This Row],[Looker2]]</f>
        <v>45323SugarlandIOP</v>
      </c>
      <c r="AA4176" s="44" t="str">
        <f>IFERROR(VLOOKUP(Raw_data[[#This Row],[Description]],'LU Table'!$A$1:$B$50,2,0),"")</f>
        <v>IOP</v>
      </c>
      <c r="AB4176" s="44" t="str">
        <f>TRIM(MID(Raw_data[[#This Row],[Location]],LEN("Positive Recovery- ")+1,LEN(Raw_data[[#This Row],[Location]])))</f>
        <v>Sugarland</v>
      </c>
      <c r="AC4176" s="45">
        <f t="shared" si="65"/>
        <v>45323</v>
      </c>
      <c r="AD4176" s="44" t="str">
        <f>VLOOKUP(Raw_data[[#This Row],[Locations]]&amp;Raw_data[[#This Row],[Looker2]],Category!A:E,5,0)</f>
        <v>Affiliate</v>
      </c>
      <c r="AE4176" s="44" t="str">
        <f>Raw_data[[#This Row],[Locations]]&amp;Raw_data[[#This Row],[Looker2]]</f>
        <v>SugarlandIOP</v>
      </c>
    </row>
    <row r="4177" spans="1:31">
      <c r="A4177" s="15">
        <v>45329</v>
      </c>
      <c r="B4177" s="15">
        <v>45329</v>
      </c>
      <c r="C4177" t="s">
        <v>9</v>
      </c>
      <c r="D4177">
        <v>211508</v>
      </c>
      <c r="E4177" t="s">
        <v>1050</v>
      </c>
      <c r="F4177" t="s">
        <v>1051</v>
      </c>
      <c r="G4177" t="s">
        <v>1052</v>
      </c>
      <c r="H4177" t="s">
        <v>160</v>
      </c>
      <c r="I4177" t="s">
        <v>232</v>
      </c>
      <c r="J4177" t="s">
        <v>95</v>
      </c>
      <c r="K4177" t="s">
        <v>62</v>
      </c>
      <c r="L4177" t="s">
        <v>128</v>
      </c>
      <c r="M4177">
        <v>1</v>
      </c>
      <c r="N4177" s="47">
        <v>130</v>
      </c>
      <c r="O4177" s="47">
        <v>0</v>
      </c>
      <c r="P4177" s="47">
        <v>0</v>
      </c>
      <c r="Q4177" s="47">
        <v>0</v>
      </c>
      <c r="R4177" s="47">
        <v>0</v>
      </c>
      <c r="S4177" s="47">
        <v>130</v>
      </c>
      <c r="T4177" s="47">
        <v>117</v>
      </c>
      <c r="U4177" s="47">
        <v>117</v>
      </c>
      <c r="V4177" t="s">
        <v>71</v>
      </c>
      <c r="W4177" t="s">
        <v>72</v>
      </c>
      <c r="X4177"/>
      <c r="Y4177" t="s">
        <v>240</v>
      </c>
      <c r="Z4177" s="43" t="str">
        <f>Raw_data[[#This Row],[Month]]&amp;Raw_data[[#This Row],[Locations]]&amp;Raw_data[[#This Row],[Looker2]]</f>
        <v>45323SugarlandIOP</v>
      </c>
      <c r="AA4177" s="44" t="str">
        <f>IFERROR(VLOOKUP(Raw_data[[#This Row],[Description]],'LU Table'!$A$1:$B$50,2,0),"")</f>
        <v>IOP</v>
      </c>
      <c r="AB4177" s="44" t="str">
        <f>TRIM(MID(Raw_data[[#This Row],[Location]],LEN("Positive Recovery- ")+1,LEN(Raw_data[[#This Row],[Location]])))</f>
        <v>Sugarland</v>
      </c>
      <c r="AC4177" s="45">
        <f t="shared" si="65"/>
        <v>45323</v>
      </c>
      <c r="AD4177" s="44" t="str">
        <f>VLOOKUP(Raw_data[[#This Row],[Locations]]&amp;Raw_data[[#This Row],[Looker2]],Category!A:E,5,0)</f>
        <v>Affiliate</v>
      </c>
      <c r="AE4177" s="44" t="str">
        <f>Raw_data[[#This Row],[Locations]]&amp;Raw_data[[#This Row],[Looker2]]</f>
        <v>SugarlandIOP</v>
      </c>
    </row>
    <row r="4178" spans="1:31">
      <c r="A4178" s="15">
        <v>45329</v>
      </c>
      <c r="B4178" s="15">
        <v>45329</v>
      </c>
      <c r="C4178" t="s">
        <v>9</v>
      </c>
      <c r="D4178">
        <v>211509</v>
      </c>
      <c r="E4178" t="s">
        <v>771</v>
      </c>
      <c r="F4178" t="s">
        <v>434</v>
      </c>
      <c r="G4178" t="s">
        <v>327</v>
      </c>
      <c r="H4178" t="s">
        <v>159</v>
      </c>
      <c r="I4178" t="s">
        <v>232</v>
      </c>
      <c r="J4178" t="s">
        <v>932</v>
      </c>
      <c r="K4178" t="s">
        <v>62</v>
      </c>
      <c r="L4178" t="s">
        <v>128</v>
      </c>
      <c r="M4178">
        <v>1</v>
      </c>
      <c r="N4178" s="47">
        <v>700</v>
      </c>
      <c r="O4178" s="47">
        <v>0</v>
      </c>
      <c r="P4178" s="47">
        <v>0</v>
      </c>
      <c r="Q4178" s="47">
        <v>0</v>
      </c>
      <c r="R4178" s="47">
        <v>0</v>
      </c>
      <c r="S4178" s="47">
        <v>700</v>
      </c>
      <c r="T4178" s="47">
        <v>630</v>
      </c>
      <c r="U4178" s="47">
        <v>630</v>
      </c>
      <c r="V4178" t="s">
        <v>71</v>
      </c>
      <c r="W4178" t="s">
        <v>72</v>
      </c>
      <c r="X4178"/>
      <c r="Y4178" t="s">
        <v>240</v>
      </c>
      <c r="Z4178" s="43" t="str">
        <f>Raw_data[[#This Row],[Month]]&amp;Raw_data[[#This Row],[Locations]]&amp;Raw_data[[#This Row],[Looker2]]</f>
        <v>45323SugarlandIOP</v>
      </c>
      <c r="AA4178" s="44" t="str">
        <f>IFERROR(VLOOKUP(Raw_data[[#This Row],[Description]],'LU Table'!$A$1:$B$50,2,0),"")</f>
        <v>IOP</v>
      </c>
      <c r="AB4178" s="44" t="str">
        <f>TRIM(MID(Raw_data[[#This Row],[Location]],LEN("Positive Recovery- ")+1,LEN(Raw_data[[#This Row],[Location]])))</f>
        <v>Sugarland</v>
      </c>
      <c r="AC4178" s="45">
        <f t="shared" si="65"/>
        <v>45323</v>
      </c>
      <c r="AD4178" s="44" t="str">
        <f>VLOOKUP(Raw_data[[#This Row],[Locations]]&amp;Raw_data[[#This Row],[Looker2]],Category!A:E,5,0)</f>
        <v>Affiliate</v>
      </c>
      <c r="AE4178" s="44" t="str">
        <f>Raw_data[[#This Row],[Locations]]&amp;Raw_data[[#This Row],[Looker2]]</f>
        <v>SugarlandIOP</v>
      </c>
    </row>
    <row r="4179" spans="1:31">
      <c r="A4179" s="15">
        <v>45329</v>
      </c>
      <c r="B4179" s="15">
        <v>45329</v>
      </c>
      <c r="C4179" t="s">
        <v>9</v>
      </c>
      <c r="D4179">
        <v>211511</v>
      </c>
      <c r="E4179" t="s">
        <v>977</v>
      </c>
      <c r="F4179" t="s">
        <v>827</v>
      </c>
      <c r="G4179" t="s">
        <v>482</v>
      </c>
      <c r="H4179" t="s">
        <v>159</v>
      </c>
      <c r="I4179" t="s">
        <v>232</v>
      </c>
      <c r="J4179" t="s">
        <v>17</v>
      </c>
      <c r="K4179" t="s">
        <v>62</v>
      </c>
      <c r="L4179" t="s">
        <v>128</v>
      </c>
      <c r="M4179">
        <v>1</v>
      </c>
      <c r="N4179" s="47">
        <v>200</v>
      </c>
      <c r="O4179" s="47">
        <v>0</v>
      </c>
      <c r="P4179" s="47">
        <v>0</v>
      </c>
      <c r="Q4179" s="47">
        <v>0</v>
      </c>
      <c r="R4179" s="47">
        <v>0</v>
      </c>
      <c r="S4179" s="47">
        <v>200</v>
      </c>
      <c r="T4179" s="47">
        <v>200</v>
      </c>
      <c r="U4179" s="47">
        <v>200</v>
      </c>
      <c r="V4179" t="s">
        <v>71</v>
      </c>
      <c r="W4179" t="s">
        <v>72</v>
      </c>
      <c r="X4179"/>
      <c r="Y4179" t="s">
        <v>240</v>
      </c>
      <c r="Z4179" s="43" t="str">
        <f>Raw_data[[#This Row],[Month]]&amp;Raw_data[[#This Row],[Locations]]&amp;Raw_data[[#This Row],[Looker2]]</f>
        <v>45323SugarlandIOP</v>
      </c>
      <c r="AA4179" s="44" t="str">
        <f>IFERROR(VLOOKUP(Raw_data[[#This Row],[Description]],'LU Table'!$A$1:$B$50,2,0),"")</f>
        <v>IOP</v>
      </c>
      <c r="AB4179" s="44" t="str">
        <f>TRIM(MID(Raw_data[[#This Row],[Location]],LEN("Positive Recovery- ")+1,LEN(Raw_data[[#This Row],[Location]])))</f>
        <v>Sugarland</v>
      </c>
      <c r="AC4179" s="45">
        <f t="shared" si="65"/>
        <v>45323</v>
      </c>
      <c r="AD4179" s="44" t="str">
        <f>VLOOKUP(Raw_data[[#This Row],[Locations]]&amp;Raw_data[[#This Row],[Looker2]],Category!A:E,5,0)</f>
        <v>Affiliate</v>
      </c>
      <c r="AE4179" s="44" t="str">
        <f>Raw_data[[#This Row],[Locations]]&amp;Raw_data[[#This Row],[Looker2]]</f>
        <v>SugarlandIOP</v>
      </c>
    </row>
    <row r="4180" spans="1:31">
      <c r="A4180" s="15">
        <v>45329</v>
      </c>
      <c r="B4180" s="15">
        <v>45329</v>
      </c>
      <c r="C4180" t="s">
        <v>9</v>
      </c>
      <c r="D4180">
        <v>211522</v>
      </c>
      <c r="E4180" t="s">
        <v>1254</v>
      </c>
      <c r="F4180" t="s">
        <v>1255</v>
      </c>
      <c r="G4180" t="s">
        <v>1256</v>
      </c>
      <c r="H4180" t="s">
        <v>160</v>
      </c>
      <c r="I4180" t="s">
        <v>232</v>
      </c>
      <c r="J4180" t="s">
        <v>94</v>
      </c>
      <c r="K4180" t="s">
        <v>234</v>
      </c>
      <c r="L4180" t="s">
        <v>128</v>
      </c>
      <c r="M4180">
        <v>1</v>
      </c>
      <c r="N4180" s="47">
        <v>215</v>
      </c>
      <c r="O4180" s="47">
        <v>0</v>
      </c>
      <c r="P4180" s="47">
        <v>0</v>
      </c>
      <c r="Q4180" s="47">
        <v>0</v>
      </c>
      <c r="R4180" s="47">
        <v>0</v>
      </c>
      <c r="S4180" s="47">
        <v>215</v>
      </c>
      <c r="T4180" s="47">
        <v>193.5</v>
      </c>
      <c r="U4180" s="47">
        <v>193.5</v>
      </c>
      <c r="V4180" t="s">
        <v>71</v>
      </c>
      <c r="W4180" t="s">
        <v>72</v>
      </c>
      <c r="X4180"/>
      <c r="Y4180" t="s">
        <v>240</v>
      </c>
      <c r="Z4180" s="43" t="str">
        <f>Raw_data[[#This Row],[Month]]&amp;Raw_data[[#This Row],[Locations]]&amp;Raw_data[[#This Row],[Looker2]]</f>
        <v>45323Clear LakeIOP</v>
      </c>
      <c r="AA4180" s="44" t="str">
        <f>IFERROR(VLOOKUP(Raw_data[[#This Row],[Description]],'LU Table'!$A$1:$B$50,2,0),"")</f>
        <v>IOP</v>
      </c>
      <c r="AB4180" s="44" t="str">
        <f>TRIM(MID(Raw_data[[#This Row],[Location]],LEN("Positive Recovery- ")+1,LEN(Raw_data[[#This Row],[Location]])))</f>
        <v>Clear Lake</v>
      </c>
      <c r="AC4180" s="45">
        <f t="shared" si="65"/>
        <v>45323</v>
      </c>
      <c r="AD4180" s="44" t="str">
        <f>VLOOKUP(Raw_data[[#This Row],[Locations]]&amp;Raw_data[[#This Row],[Looker2]],Category!A:E,5,0)</f>
        <v>Affiliate</v>
      </c>
      <c r="AE4180" s="44" t="str">
        <f>Raw_data[[#This Row],[Locations]]&amp;Raw_data[[#This Row],[Looker2]]</f>
        <v>Clear LakeIOP</v>
      </c>
    </row>
    <row r="4181" spans="1:31">
      <c r="A4181" s="15">
        <v>45329</v>
      </c>
      <c r="B4181" s="15">
        <v>45329</v>
      </c>
      <c r="C4181" t="s">
        <v>9</v>
      </c>
      <c r="D4181">
        <v>211523</v>
      </c>
      <c r="E4181" t="s">
        <v>1147</v>
      </c>
      <c r="F4181" t="s">
        <v>255</v>
      </c>
      <c r="G4181" t="s">
        <v>530</v>
      </c>
      <c r="H4181" t="s">
        <v>158</v>
      </c>
      <c r="I4181" t="s">
        <v>232</v>
      </c>
      <c r="J4181" t="s">
        <v>88</v>
      </c>
      <c r="K4181" t="s">
        <v>234</v>
      </c>
      <c r="L4181" t="s">
        <v>128</v>
      </c>
      <c r="M4181">
        <v>1</v>
      </c>
      <c r="N4181" s="47">
        <v>250</v>
      </c>
      <c r="O4181" s="47">
        <v>0</v>
      </c>
      <c r="P4181" s="47">
        <v>0</v>
      </c>
      <c r="Q4181" s="47">
        <v>0</v>
      </c>
      <c r="R4181" s="47">
        <v>0</v>
      </c>
      <c r="S4181" s="47">
        <v>250</v>
      </c>
      <c r="T4181" s="47">
        <v>225</v>
      </c>
      <c r="U4181" s="47">
        <v>225</v>
      </c>
      <c r="V4181" t="s">
        <v>71</v>
      </c>
      <c r="W4181" t="s">
        <v>72</v>
      </c>
      <c r="X4181"/>
      <c r="Y4181" t="s">
        <v>240</v>
      </c>
      <c r="Z4181" s="43" t="str">
        <f>Raw_data[[#This Row],[Month]]&amp;Raw_data[[#This Row],[Locations]]&amp;Raw_data[[#This Row],[Looker2]]</f>
        <v>45323Clear LakeIOP</v>
      </c>
      <c r="AA4181" s="44" t="str">
        <f>IFERROR(VLOOKUP(Raw_data[[#This Row],[Description]],'LU Table'!$A$1:$B$50,2,0),"")</f>
        <v>IOP</v>
      </c>
      <c r="AB4181" s="44" t="str">
        <f>TRIM(MID(Raw_data[[#This Row],[Location]],LEN("Positive Recovery- ")+1,LEN(Raw_data[[#This Row],[Location]])))</f>
        <v>Clear Lake</v>
      </c>
      <c r="AC4181" s="45">
        <f t="shared" si="65"/>
        <v>45323</v>
      </c>
      <c r="AD4181" s="44" t="str">
        <f>VLOOKUP(Raw_data[[#This Row],[Locations]]&amp;Raw_data[[#This Row],[Looker2]],Category!A:E,5,0)</f>
        <v>Affiliate</v>
      </c>
      <c r="AE4181" s="44" t="str">
        <f>Raw_data[[#This Row],[Locations]]&amp;Raw_data[[#This Row],[Looker2]]</f>
        <v>Clear LakeIOP</v>
      </c>
    </row>
    <row r="4182" spans="1:31">
      <c r="A4182" s="15">
        <v>45329</v>
      </c>
      <c r="B4182" s="15">
        <v>45329</v>
      </c>
      <c r="C4182" t="s">
        <v>9</v>
      </c>
      <c r="D4182">
        <v>211524</v>
      </c>
      <c r="E4182" t="s">
        <v>1137</v>
      </c>
      <c r="F4182" t="s">
        <v>476</v>
      </c>
      <c r="G4182" t="s">
        <v>1138</v>
      </c>
      <c r="H4182" t="s">
        <v>159</v>
      </c>
      <c r="I4182" t="s">
        <v>232</v>
      </c>
      <c r="J4182" t="s">
        <v>1103</v>
      </c>
      <c r="K4182" t="s">
        <v>234</v>
      </c>
      <c r="L4182" t="s">
        <v>128</v>
      </c>
      <c r="M4182">
        <v>1</v>
      </c>
      <c r="N4182" s="47">
        <v>185</v>
      </c>
      <c r="O4182" s="47">
        <v>0</v>
      </c>
      <c r="P4182" s="47">
        <v>0</v>
      </c>
      <c r="Q4182" s="47">
        <v>0</v>
      </c>
      <c r="R4182" s="47">
        <v>0</v>
      </c>
      <c r="S4182" s="47">
        <v>185</v>
      </c>
      <c r="T4182" s="47">
        <v>166.5</v>
      </c>
      <c r="U4182" s="47">
        <v>166.5</v>
      </c>
      <c r="V4182" t="s">
        <v>71</v>
      </c>
      <c r="W4182" t="s">
        <v>72</v>
      </c>
      <c r="X4182"/>
      <c r="Y4182" t="s">
        <v>240</v>
      </c>
      <c r="Z4182" s="43" t="str">
        <f>Raw_data[[#This Row],[Month]]&amp;Raw_data[[#This Row],[Locations]]&amp;Raw_data[[#This Row],[Looker2]]</f>
        <v>45323Clear LakeIOP</v>
      </c>
      <c r="AA4182" s="44" t="str">
        <f>IFERROR(VLOOKUP(Raw_data[[#This Row],[Description]],'LU Table'!$A$1:$B$50,2,0),"")</f>
        <v>IOP</v>
      </c>
      <c r="AB4182" s="44" t="str">
        <f>TRIM(MID(Raw_data[[#This Row],[Location]],LEN("Positive Recovery- ")+1,LEN(Raw_data[[#This Row],[Location]])))</f>
        <v>Clear Lake</v>
      </c>
      <c r="AC4182" s="45">
        <f t="shared" si="65"/>
        <v>45323</v>
      </c>
      <c r="AD4182" s="44" t="str">
        <f>VLOOKUP(Raw_data[[#This Row],[Locations]]&amp;Raw_data[[#This Row],[Looker2]],Category!A:E,5,0)</f>
        <v>Affiliate</v>
      </c>
      <c r="AE4182" s="44" t="str">
        <f>Raw_data[[#This Row],[Locations]]&amp;Raw_data[[#This Row],[Looker2]]</f>
        <v>Clear LakeIOP</v>
      </c>
    </row>
    <row r="4183" spans="1:31">
      <c r="A4183" s="15">
        <v>45329</v>
      </c>
      <c r="B4183" s="15">
        <v>45329</v>
      </c>
      <c r="C4183" t="s">
        <v>9</v>
      </c>
      <c r="D4183">
        <v>211525</v>
      </c>
      <c r="E4183" t="s">
        <v>982</v>
      </c>
      <c r="F4183" t="s">
        <v>983</v>
      </c>
      <c r="G4183" t="s">
        <v>984</v>
      </c>
      <c r="H4183" t="s">
        <v>160</v>
      </c>
      <c r="I4183" t="s">
        <v>232</v>
      </c>
      <c r="J4183" t="s">
        <v>90</v>
      </c>
      <c r="K4183" t="s">
        <v>234</v>
      </c>
      <c r="L4183" t="s">
        <v>128</v>
      </c>
      <c r="M4183">
        <v>1</v>
      </c>
      <c r="N4183" s="47">
        <v>220</v>
      </c>
      <c r="O4183" s="47">
        <v>0</v>
      </c>
      <c r="P4183" s="47">
        <v>0</v>
      </c>
      <c r="Q4183" s="47">
        <v>0</v>
      </c>
      <c r="R4183" s="47">
        <v>0</v>
      </c>
      <c r="S4183" s="47">
        <v>220</v>
      </c>
      <c r="T4183" s="47">
        <v>198</v>
      </c>
      <c r="U4183" s="47">
        <v>198</v>
      </c>
      <c r="V4183" t="s">
        <v>71</v>
      </c>
      <c r="W4183" t="s">
        <v>72</v>
      </c>
      <c r="X4183"/>
      <c r="Y4183" t="s">
        <v>240</v>
      </c>
      <c r="Z4183" s="43" t="str">
        <f>Raw_data[[#This Row],[Month]]&amp;Raw_data[[#This Row],[Locations]]&amp;Raw_data[[#This Row],[Looker2]]</f>
        <v>45323Clear LakeIOP</v>
      </c>
      <c r="AA4183" s="44" t="str">
        <f>IFERROR(VLOOKUP(Raw_data[[#This Row],[Description]],'LU Table'!$A$1:$B$50,2,0),"")</f>
        <v>IOP</v>
      </c>
      <c r="AB4183" s="44" t="str">
        <f>TRIM(MID(Raw_data[[#This Row],[Location]],LEN("Positive Recovery- ")+1,LEN(Raw_data[[#This Row],[Location]])))</f>
        <v>Clear Lake</v>
      </c>
      <c r="AC4183" s="45">
        <f t="shared" si="65"/>
        <v>45323</v>
      </c>
      <c r="AD4183" s="44" t="str">
        <f>VLOOKUP(Raw_data[[#This Row],[Locations]]&amp;Raw_data[[#This Row],[Looker2]],Category!A:E,5,0)</f>
        <v>Affiliate</v>
      </c>
      <c r="AE4183" s="44" t="str">
        <f>Raw_data[[#This Row],[Locations]]&amp;Raw_data[[#This Row],[Looker2]]</f>
        <v>Clear LakeIOP</v>
      </c>
    </row>
    <row r="4184" spans="1:31">
      <c r="A4184" s="15">
        <v>45329</v>
      </c>
      <c r="B4184" s="15">
        <v>45329</v>
      </c>
      <c r="C4184" t="s">
        <v>9</v>
      </c>
      <c r="D4184">
        <v>211526</v>
      </c>
      <c r="E4184" t="s">
        <v>1017</v>
      </c>
      <c r="F4184" t="s">
        <v>1018</v>
      </c>
      <c r="G4184" t="s">
        <v>1019</v>
      </c>
      <c r="H4184" t="s">
        <v>158</v>
      </c>
      <c r="I4184" t="s">
        <v>232</v>
      </c>
      <c r="J4184" t="s">
        <v>88</v>
      </c>
      <c r="K4184" t="s">
        <v>79</v>
      </c>
      <c r="L4184" t="s">
        <v>128</v>
      </c>
      <c r="M4184">
        <v>1</v>
      </c>
      <c r="N4184" s="47">
        <v>250</v>
      </c>
      <c r="O4184" s="47">
        <v>0</v>
      </c>
      <c r="P4184" s="47">
        <v>0</v>
      </c>
      <c r="Q4184" s="47">
        <v>0</v>
      </c>
      <c r="R4184" s="47">
        <v>0</v>
      </c>
      <c r="S4184" s="47">
        <v>250</v>
      </c>
      <c r="T4184" s="47">
        <v>225</v>
      </c>
      <c r="U4184" s="47">
        <v>225</v>
      </c>
      <c r="V4184" t="s">
        <v>71</v>
      </c>
      <c r="W4184" t="s">
        <v>72</v>
      </c>
      <c r="X4184"/>
      <c r="Y4184" t="s">
        <v>240</v>
      </c>
      <c r="Z4184" s="43" t="str">
        <f>Raw_data[[#This Row],[Month]]&amp;Raw_data[[#This Row],[Locations]]&amp;Raw_data[[#This Row],[Looker2]]</f>
        <v>45323Cinco RanchIOP</v>
      </c>
      <c r="AA4184" s="44" t="str">
        <f>IFERROR(VLOOKUP(Raw_data[[#This Row],[Description]],'LU Table'!$A$1:$B$50,2,0),"")</f>
        <v>IOP</v>
      </c>
      <c r="AB4184" s="44" t="str">
        <f>TRIM(MID(Raw_data[[#This Row],[Location]],LEN("Positive Recovery- ")+1,LEN(Raw_data[[#This Row],[Location]])))</f>
        <v>Cinco Ranch</v>
      </c>
      <c r="AC4184" s="45">
        <f t="shared" si="65"/>
        <v>45323</v>
      </c>
      <c r="AD4184" s="44" t="str">
        <f>VLOOKUP(Raw_data[[#This Row],[Locations]]&amp;Raw_data[[#This Row],[Looker2]],Category!A:E,5,0)</f>
        <v>Affiliate</v>
      </c>
      <c r="AE4184" s="44" t="str">
        <f>Raw_data[[#This Row],[Locations]]&amp;Raw_data[[#This Row],[Looker2]]</f>
        <v>Cinco RanchIOP</v>
      </c>
    </row>
    <row r="4185" spans="1:31">
      <c r="A4185" s="15">
        <v>45329</v>
      </c>
      <c r="B4185" s="15">
        <v>45329</v>
      </c>
      <c r="C4185" t="s">
        <v>9</v>
      </c>
      <c r="D4185">
        <v>211527</v>
      </c>
      <c r="E4185" t="s">
        <v>1015</v>
      </c>
      <c r="F4185" t="s">
        <v>261</v>
      </c>
      <c r="G4185" t="s">
        <v>1016</v>
      </c>
      <c r="H4185" t="s">
        <v>158</v>
      </c>
      <c r="I4185" t="s">
        <v>232</v>
      </c>
      <c r="J4185" t="s">
        <v>806</v>
      </c>
      <c r="K4185" t="s">
        <v>79</v>
      </c>
      <c r="L4185" t="s">
        <v>128</v>
      </c>
      <c r="M4185">
        <v>1</v>
      </c>
      <c r="N4185" s="47">
        <v>185</v>
      </c>
      <c r="O4185" s="47">
        <v>0</v>
      </c>
      <c r="P4185" s="47">
        <v>0</v>
      </c>
      <c r="Q4185" s="47">
        <v>0</v>
      </c>
      <c r="R4185" s="47">
        <v>0</v>
      </c>
      <c r="S4185" s="47">
        <v>185</v>
      </c>
      <c r="T4185" s="47">
        <v>166.5</v>
      </c>
      <c r="U4185" s="47">
        <v>166.5</v>
      </c>
      <c r="V4185" t="s">
        <v>71</v>
      </c>
      <c r="W4185" t="s">
        <v>72</v>
      </c>
      <c r="X4185"/>
      <c r="Y4185" t="s">
        <v>240</v>
      </c>
      <c r="Z4185" s="43" t="str">
        <f>Raw_data[[#This Row],[Month]]&amp;Raw_data[[#This Row],[Locations]]&amp;Raw_data[[#This Row],[Looker2]]</f>
        <v>45323Cinco RanchIOP</v>
      </c>
      <c r="AA4185" s="44" t="str">
        <f>IFERROR(VLOOKUP(Raw_data[[#This Row],[Description]],'LU Table'!$A$1:$B$50,2,0),"")</f>
        <v>IOP</v>
      </c>
      <c r="AB4185" s="44" t="str">
        <f>TRIM(MID(Raw_data[[#This Row],[Location]],LEN("Positive Recovery- ")+1,LEN(Raw_data[[#This Row],[Location]])))</f>
        <v>Cinco Ranch</v>
      </c>
      <c r="AC4185" s="45">
        <f t="shared" si="65"/>
        <v>45323</v>
      </c>
      <c r="AD4185" s="44" t="str">
        <f>VLOOKUP(Raw_data[[#This Row],[Locations]]&amp;Raw_data[[#This Row],[Looker2]],Category!A:E,5,0)</f>
        <v>Affiliate</v>
      </c>
      <c r="AE4185" s="44" t="str">
        <f>Raw_data[[#This Row],[Locations]]&amp;Raw_data[[#This Row],[Looker2]]</f>
        <v>Cinco RanchIOP</v>
      </c>
    </row>
    <row r="4186" spans="1:31">
      <c r="A4186" s="15">
        <v>45329</v>
      </c>
      <c r="B4186" s="15">
        <v>45329</v>
      </c>
      <c r="C4186" t="s">
        <v>9</v>
      </c>
      <c r="D4186">
        <v>211528</v>
      </c>
      <c r="E4186" t="s">
        <v>114</v>
      </c>
      <c r="F4186" t="s">
        <v>296</v>
      </c>
      <c r="G4186" t="s">
        <v>297</v>
      </c>
      <c r="H4186" t="s">
        <v>172</v>
      </c>
      <c r="I4186" t="s">
        <v>232</v>
      </c>
      <c r="J4186" t="s">
        <v>17</v>
      </c>
      <c r="K4186" t="s">
        <v>79</v>
      </c>
      <c r="L4186" t="s">
        <v>135</v>
      </c>
      <c r="M4186">
        <v>1</v>
      </c>
      <c r="N4186" s="47">
        <v>40</v>
      </c>
      <c r="O4186" s="47">
        <v>0</v>
      </c>
      <c r="P4186" s="47">
        <v>0</v>
      </c>
      <c r="Q4186" s="47">
        <v>0</v>
      </c>
      <c r="R4186" s="47">
        <v>0</v>
      </c>
      <c r="S4186" s="47">
        <v>40</v>
      </c>
      <c r="T4186" s="47">
        <v>40</v>
      </c>
      <c r="U4186" s="47">
        <v>40</v>
      </c>
      <c r="V4186" t="s">
        <v>71</v>
      </c>
      <c r="W4186" t="s">
        <v>72</v>
      </c>
      <c r="X4186"/>
      <c r="Y4186" t="s">
        <v>240</v>
      </c>
      <c r="Z4186" s="43" t="str">
        <f>Raw_data[[#This Row],[Month]]&amp;Raw_data[[#This Row],[Locations]]&amp;Raw_data[[#This Row],[Looker2]]</f>
        <v>45323Cinco RanchAftercare</v>
      </c>
      <c r="AA4186" s="44" t="str">
        <f>IFERROR(VLOOKUP(Raw_data[[#This Row],[Description]],'LU Table'!$A$1:$B$50,2,0),"")</f>
        <v>Aftercare</v>
      </c>
      <c r="AB4186" s="44" t="str">
        <f>TRIM(MID(Raw_data[[#This Row],[Location]],LEN("Positive Recovery- ")+1,LEN(Raw_data[[#This Row],[Location]])))</f>
        <v>Cinco Ranch</v>
      </c>
      <c r="AC4186" s="45">
        <f t="shared" si="65"/>
        <v>45323</v>
      </c>
      <c r="AD4186" s="44" t="str">
        <f>VLOOKUP(Raw_data[[#This Row],[Locations]]&amp;Raw_data[[#This Row],[Looker2]],Category!A:E,5,0)</f>
        <v>Affiliate</v>
      </c>
      <c r="AE4186" s="44" t="str">
        <f>Raw_data[[#This Row],[Locations]]&amp;Raw_data[[#This Row],[Looker2]]</f>
        <v>Cinco RanchAftercare</v>
      </c>
    </row>
    <row r="4187" spans="1:31">
      <c r="A4187" s="15">
        <v>45329</v>
      </c>
      <c r="B4187" s="15">
        <v>45329</v>
      </c>
      <c r="C4187" t="s">
        <v>9</v>
      </c>
      <c r="D4187">
        <v>211529</v>
      </c>
      <c r="E4187" t="s">
        <v>677</v>
      </c>
      <c r="F4187" t="s">
        <v>543</v>
      </c>
      <c r="G4187" t="s">
        <v>508</v>
      </c>
      <c r="H4187" t="s">
        <v>167</v>
      </c>
      <c r="I4187" t="s">
        <v>232</v>
      </c>
      <c r="J4187" t="s">
        <v>87</v>
      </c>
      <c r="K4187" t="s">
        <v>81</v>
      </c>
      <c r="L4187" t="s">
        <v>129</v>
      </c>
      <c r="M4187">
        <v>1</v>
      </c>
      <c r="N4187" s="47">
        <v>425</v>
      </c>
      <c r="O4187" s="47">
        <v>0</v>
      </c>
      <c r="P4187" s="47">
        <v>0</v>
      </c>
      <c r="Q4187" s="47">
        <v>0</v>
      </c>
      <c r="R4187" s="47">
        <v>0</v>
      </c>
      <c r="S4187" s="47">
        <v>425</v>
      </c>
      <c r="T4187" s="47">
        <v>425</v>
      </c>
      <c r="U4187" s="47">
        <v>425</v>
      </c>
      <c r="V4187" t="s">
        <v>71</v>
      </c>
      <c r="W4187" t="s">
        <v>72</v>
      </c>
      <c r="X4187"/>
      <c r="Y4187" t="s">
        <v>240</v>
      </c>
      <c r="Z4187" s="43" t="str">
        <f>Raw_data[[#This Row],[Month]]&amp;Raw_data[[#This Row],[Locations]]&amp;Raw_data[[#This Row],[Looker2]]</f>
        <v>45323Energy CorridorPHP</v>
      </c>
      <c r="AA4187" s="44" t="str">
        <f>IFERROR(VLOOKUP(Raw_data[[#This Row],[Description]],'LU Table'!$A$1:$B$50,2,0),"")</f>
        <v>PHP</v>
      </c>
      <c r="AB4187" s="44" t="str">
        <f>TRIM(MID(Raw_data[[#This Row],[Location]],LEN("Positive Recovery- ")+1,LEN(Raw_data[[#This Row],[Location]])))</f>
        <v>Energy Corridor</v>
      </c>
      <c r="AC4187" s="45">
        <f t="shared" si="65"/>
        <v>45323</v>
      </c>
      <c r="AD4187" s="44" t="str">
        <f>VLOOKUP(Raw_data[[#This Row],[Locations]]&amp;Raw_data[[#This Row],[Looker2]],Category!A:E,5,0)</f>
        <v>Affiliate</v>
      </c>
      <c r="AE4187" s="44" t="str">
        <f>Raw_data[[#This Row],[Locations]]&amp;Raw_data[[#This Row],[Looker2]]</f>
        <v>Energy CorridorPHP</v>
      </c>
    </row>
    <row r="4188" spans="1:31">
      <c r="A4188" s="15">
        <v>45329</v>
      </c>
      <c r="B4188" s="15">
        <v>45329</v>
      </c>
      <c r="C4188" t="s">
        <v>9</v>
      </c>
      <c r="D4188">
        <v>211530</v>
      </c>
      <c r="E4188" t="s">
        <v>879</v>
      </c>
      <c r="F4188" t="s">
        <v>332</v>
      </c>
      <c r="G4188" t="s">
        <v>880</v>
      </c>
      <c r="H4188" t="s">
        <v>159</v>
      </c>
      <c r="I4188" t="s">
        <v>232</v>
      </c>
      <c r="J4188" t="s">
        <v>17</v>
      </c>
      <c r="K4188" t="s">
        <v>22</v>
      </c>
      <c r="L4188" t="s">
        <v>128</v>
      </c>
      <c r="M4188">
        <v>1</v>
      </c>
      <c r="N4188" s="47">
        <v>225</v>
      </c>
      <c r="O4188" s="47">
        <v>0</v>
      </c>
      <c r="P4188" s="47">
        <v>0</v>
      </c>
      <c r="Q4188" s="47">
        <v>0</v>
      </c>
      <c r="R4188" s="47">
        <v>0</v>
      </c>
      <c r="S4188" s="47">
        <v>225</v>
      </c>
      <c r="T4188" s="47">
        <v>225</v>
      </c>
      <c r="U4188" s="47">
        <v>225</v>
      </c>
      <c r="V4188" t="s">
        <v>71</v>
      </c>
      <c r="W4188" t="s">
        <v>72</v>
      </c>
      <c r="X4188"/>
      <c r="Y4188" t="s">
        <v>240</v>
      </c>
      <c r="Z4188" s="43" t="str">
        <f>Raw_data[[#This Row],[Month]]&amp;Raw_data[[#This Row],[Locations]]&amp;Raw_data[[#This Row],[Looker2]]</f>
        <v>45323AustinIOP</v>
      </c>
      <c r="AA4188" s="44" t="str">
        <f>IFERROR(VLOOKUP(Raw_data[[#This Row],[Description]],'LU Table'!$A$1:$B$50,2,0),"")</f>
        <v>IOP</v>
      </c>
      <c r="AB4188" s="44" t="str">
        <f>TRIM(MID(Raw_data[[#This Row],[Location]],LEN("Positive Recovery- ")+1,LEN(Raw_data[[#This Row],[Location]])))</f>
        <v>Austin</v>
      </c>
      <c r="AC4188" s="45">
        <f t="shared" si="65"/>
        <v>45323</v>
      </c>
      <c r="AD4188" s="44" t="str">
        <f>VLOOKUP(Raw_data[[#This Row],[Locations]]&amp;Raw_data[[#This Row],[Looker2]],Category!A:E,5,0)</f>
        <v>Affiliate</v>
      </c>
      <c r="AE4188" s="44" t="str">
        <f>Raw_data[[#This Row],[Locations]]&amp;Raw_data[[#This Row],[Looker2]]</f>
        <v>AustinIOP</v>
      </c>
    </row>
    <row r="4189" spans="1:31">
      <c r="A4189" s="15">
        <v>45329</v>
      </c>
      <c r="B4189" s="15">
        <v>45329</v>
      </c>
      <c r="C4189" t="s">
        <v>9</v>
      </c>
      <c r="D4189">
        <v>211531</v>
      </c>
      <c r="E4189" t="s">
        <v>1316</v>
      </c>
      <c r="F4189" t="s">
        <v>364</v>
      </c>
      <c r="G4189" t="s">
        <v>516</v>
      </c>
      <c r="H4189" t="s">
        <v>158</v>
      </c>
      <c r="I4189" t="s">
        <v>232</v>
      </c>
      <c r="J4189" t="s">
        <v>87</v>
      </c>
      <c r="K4189" t="s">
        <v>22</v>
      </c>
      <c r="L4189" t="s">
        <v>128</v>
      </c>
      <c r="M4189">
        <v>1</v>
      </c>
      <c r="N4189" s="47">
        <v>275</v>
      </c>
      <c r="O4189" s="47">
        <v>0</v>
      </c>
      <c r="P4189" s="47">
        <v>0</v>
      </c>
      <c r="Q4189" s="47">
        <v>0</v>
      </c>
      <c r="R4189" s="47">
        <v>0</v>
      </c>
      <c r="S4189" s="47">
        <v>275</v>
      </c>
      <c r="T4189" s="47">
        <v>247.5</v>
      </c>
      <c r="U4189" s="47">
        <v>247.5</v>
      </c>
      <c r="V4189" t="s">
        <v>71</v>
      </c>
      <c r="W4189" t="s">
        <v>72</v>
      </c>
      <c r="X4189"/>
      <c r="Y4189" t="s">
        <v>240</v>
      </c>
      <c r="Z4189" s="43" t="str">
        <f>Raw_data[[#This Row],[Month]]&amp;Raw_data[[#This Row],[Locations]]&amp;Raw_data[[#This Row],[Looker2]]</f>
        <v>45323AustinIOP</v>
      </c>
      <c r="AA4189" s="44" t="str">
        <f>IFERROR(VLOOKUP(Raw_data[[#This Row],[Description]],'LU Table'!$A$1:$B$50,2,0),"")</f>
        <v>IOP</v>
      </c>
      <c r="AB4189" s="44" t="str">
        <f>TRIM(MID(Raw_data[[#This Row],[Location]],LEN("Positive Recovery- ")+1,LEN(Raw_data[[#This Row],[Location]])))</f>
        <v>Austin</v>
      </c>
      <c r="AC4189" s="45">
        <f t="shared" si="65"/>
        <v>45323</v>
      </c>
      <c r="AD4189" s="44" t="str">
        <f>VLOOKUP(Raw_data[[#This Row],[Locations]]&amp;Raw_data[[#This Row],[Looker2]],Category!A:E,5,0)</f>
        <v>Affiliate</v>
      </c>
      <c r="AE4189" s="44" t="str">
        <f>Raw_data[[#This Row],[Locations]]&amp;Raw_data[[#This Row],[Looker2]]</f>
        <v>AustinIOP</v>
      </c>
    </row>
    <row r="4190" spans="1:31">
      <c r="A4190" s="15">
        <v>45329</v>
      </c>
      <c r="B4190" s="15">
        <v>45329</v>
      </c>
      <c r="C4190" t="s">
        <v>9</v>
      </c>
      <c r="D4190">
        <v>211532</v>
      </c>
      <c r="E4190" t="s">
        <v>142</v>
      </c>
      <c r="F4190" t="s">
        <v>254</v>
      </c>
      <c r="G4190" t="s">
        <v>480</v>
      </c>
      <c r="H4190" t="s">
        <v>158</v>
      </c>
      <c r="I4190" t="s">
        <v>232</v>
      </c>
      <c r="J4190" t="s">
        <v>88</v>
      </c>
      <c r="K4190" t="s">
        <v>22</v>
      </c>
      <c r="L4190" t="s">
        <v>128</v>
      </c>
      <c r="M4190">
        <v>1</v>
      </c>
      <c r="N4190" s="47">
        <v>250</v>
      </c>
      <c r="O4190" s="47">
        <v>0</v>
      </c>
      <c r="P4190" s="47">
        <v>0</v>
      </c>
      <c r="Q4190" s="47">
        <v>0</v>
      </c>
      <c r="R4190" s="47">
        <v>0</v>
      </c>
      <c r="S4190" s="47">
        <v>250</v>
      </c>
      <c r="T4190" s="47">
        <v>225</v>
      </c>
      <c r="U4190" s="47">
        <v>225</v>
      </c>
      <c r="V4190" t="s">
        <v>71</v>
      </c>
      <c r="W4190" t="s">
        <v>72</v>
      </c>
      <c r="X4190"/>
      <c r="Y4190" t="s">
        <v>240</v>
      </c>
      <c r="Z4190" s="43" t="str">
        <f>Raw_data[[#This Row],[Month]]&amp;Raw_data[[#This Row],[Locations]]&amp;Raw_data[[#This Row],[Looker2]]</f>
        <v>45323AustinIOP</v>
      </c>
      <c r="AA4190" s="44" t="str">
        <f>IFERROR(VLOOKUP(Raw_data[[#This Row],[Description]],'LU Table'!$A$1:$B$50,2,0),"")</f>
        <v>IOP</v>
      </c>
      <c r="AB4190" s="44" t="str">
        <f>TRIM(MID(Raw_data[[#This Row],[Location]],LEN("Positive Recovery- ")+1,LEN(Raw_data[[#This Row],[Location]])))</f>
        <v>Austin</v>
      </c>
      <c r="AC4190" s="45">
        <f t="shared" si="65"/>
        <v>45323</v>
      </c>
      <c r="AD4190" s="44" t="str">
        <f>VLOOKUP(Raw_data[[#This Row],[Locations]]&amp;Raw_data[[#This Row],[Looker2]],Category!A:E,5,0)</f>
        <v>Affiliate</v>
      </c>
      <c r="AE4190" s="44" t="str">
        <f>Raw_data[[#This Row],[Locations]]&amp;Raw_data[[#This Row],[Looker2]]</f>
        <v>AustinIOP</v>
      </c>
    </row>
    <row r="4191" spans="1:31">
      <c r="A4191" s="15">
        <v>45329</v>
      </c>
      <c r="B4191" s="15">
        <v>45329</v>
      </c>
      <c r="C4191" t="s">
        <v>9</v>
      </c>
      <c r="D4191">
        <v>211533</v>
      </c>
      <c r="E4191" t="s">
        <v>1024</v>
      </c>
      <c r="F4191" t="s">
        <v>356</v>
      </c>
      <c r="G4191" t="s">
        <v>353</v>
      </c>
      <c r="H4191" t="s">
        <v>158</v>
      </c>
      <c r="I4191" t="s">
        <v>232</v>
      </c>
      <c r="J4191" t="s">
        <v>88</v>
      </c>
      <c r="K4191" t="s">
        <v>22</v>
      </c>
      <c r="L4191" t="s">
        <v>128</v>
      </c>
      <c r="M4191">
        <v>1</v>
      </c>
      <c r="N4191" s="47">
        <v>250</v>
      </c>
      <c r="O4191" s="47">
        <v>0</v>
      </c>
      <c r="P4191" s="47">
        <v>0</v>
      </c>
      <c r="Q4191" s="47">
        <v>0</v>
      </c>
      <c r="R4191" s="47">
        <v>0</v>
      </c>
      <c r="S4191" s="47">
        <v>250</v>
      </c>
      <c r="T4191" s="47">
        <v>225</v>
      </c>
      <c r="U4191" s="47">
        <v>225</v>
      </c>
      <c r="V4191" t="s">
        <v>71</v>
      </c>
      <c r="W4191" t="s">
        <v>72</v>
      </c>
      <c r="X4191"/>
      <c r="Y4191" t="s">
        <v>240</v>
      </c>
      <c r="Z4191" s="43" t="str">
        <f>Raw_data[[#This Row],[Month]]&amp;Raw_data[[#This Row],[Locations]]&amp;Raw_data[[#This Row],[Looker2]]</f>
        <v>45323AustinIOP</v>
      </c>
      <c r="AA4191" s="44" t="str">
        <f>IFERROR(VLOOKUP(Raw_data[[#This Row],[Description]],'LU Table'!$A$1:$B$50,2,0),"")</f>
        <v>IOP</v>
      </c>
      <c r="AB4191" s="44" t="str">
        <f>TRIM(MID(Raw_data[[#This Row],[Location]],LEN("Positive Recovery- ")+1,LEN(Raw_data[[#This Row],[Location]])))</f>
        <v>Austin</v>
      </c>
      <c r="AC4191" s="45">
        <f t="shared" ref="AC4191:AC4254" si="66">B4191-DAY(B4191)+1</f>
        <v>45323</v>
      </c>
      <c r="AD4191" s="44" t="str">
        <f>VLOOKUP(Raw_data[[#This Row],[Locations]]&amp;Raw_data[[#This Row],[Looker2]],Category!A:E,5,0)</f>
        <v>Affiliate</v>
      </c>
      <c r="AE4191" s="44" t="str">
        <f>Raw_data[[#This Row],[Locations]]&amp;Raw_data[[#This Row],[Looker2]]</f>
        <v>AustinIOP</v>
      </c>
    </row>
    <row r="4192" spans="1:31">
      <c r="A4192" s="15">
        <v>45329</v>
      </c>
      <c r="B4192" s="15">
        <v>45329</v>
      </c>
      <c r="C4192" t="s">
        <v>9</v>
      </c>
      <c r="D4192">
        <v>211534</v>
      </c>
      <c r="E4192" t="s">
        <v>860</v>
      </c>
      <c r="F4192" t="s">
        <v>290</v>
      </c>
      <c r="G4192" t="s">
        <v>472</v>
      </c>
      <c r="H4192" t="s">
        <v>160</v>
      </c>
      <c r="I4192" t="s">
        <v>232</v>
      </c>
      <c r="J4192" t="s">
        <v>95</v>
      </c>
      <c r="K4192" t="s">
        <v>79</v>
      </c>
      <c r="L4192" t="s">
        <v>128</v>
      </c>
      <c r="M4192">
        <v>1</v>
      </c>
      <c r="N4192" s="47">
        <v>130</v>
      </c>
      <c r="O4192" s="47">
        <v>0</v>
      </c>
      <c r="P4192" s="47">
        <v>0</v>
      </c>
      <c r="Q4192" s="47">
        <v>0</v>
      </c>
      <c r="R4192" s="47">
        <v>0</v>
      </c>
      <c r="S4192" s="47">
        <v>130</v>
      </c>
      <c r="T4192" s="47">
        <v>117</v>
      </c>
      <c r="U4192" s="47">
        <v>117</v>
      </c>
      <c r="V4192" t="s">
        <v>71</v>
      </c>
      <c r="W4192" t="s">
        <v>72</v>
      </c>
      <c r="X4192"/>
      <c r="Y4192" t="s">
        <v>240</v>
      </c>
      <c r="Z4192" s="43" t="str">
        <f>Raw_data[[#This Row],[Month]]&amp;Raw_data[[#This Row],[Locations]]&amp;Raw_data[[#This Row],[Looker2]]</f>
        <v>45323Cinco RanchIOP</v>
      </c>
      <c r="AA4192" s="44" t="str">
        <f>IFERROR(VLOOKUP(Raw_data[[#This Row],[Description]],'LU Table'!$A$1:$B$50,2,0),"")</f>
        <v>IOP</v>
      </c>
      <c r="AB4192" s="44" t="str">
        <f>TRIM(MID(Raw_data[[#This Row],[Location]],LEN("Positive Recovery- ")+1,LEN(Raw_data[[#This Row],[Location]])))</f>
        <v>Cinco Ranch</v>
      </c>
      <c r="AC4192" s="45">
        <f t="shared" si="66"/>
        <v>45323</v>
      </c>
      <c r="AD4192" s="44" t="str">
        <f>VLOOKUP(Raw_data[[#This Row],[Locations]]&amp;Raw_data[[#This Row],[Looker2]],Category!A:E,5,0)</f>
        <v>Affiliate</v>
      </c>
      <c r="AE4192" s="44" t="str">
        <f>Raw_data[[#This Row],[Locations]]&amp;Raw_data[[#This Row],[Looker2]]</f>
        <v>Cinco RanchIOP</v>
      </c>
    </row>
    <row r="4193" spans="1:31">
      <c r="A4193" s="15">
        <v>45329</v>
      </c>
      <c r="B4193" s="15">
        <v>45329</v>
      </c>
      <c r="C4193" t="s">
        <v>9</v>
      </c>
      <c r="D4193">
        <v>211535</v>
      </c>
      <c r="E4193" t="s">
        <v>799</v>
      </c>
      <c r="F4193" t="s">
        <v>321</v>
      </c>
      <c r="G4193" t="s">
        <v>800</v>
      </c>
      <c r="H4193" t="s">
        <v>158</v>
      </c>
      <c r="I4193" t="s">
        <v>232</v>
      </c>
      <c r="J4193" t="s">
        <v>933</v>
      </c>
      <c r="K4193" t="s">
        <v>76</v>
      </c>
      <c r="L4193" t="s">
        <v>128</v>
      </c>
      <c r="M4193">
        <v>1</v>
      </c>
      <c r="N4193" s="47">
        <v>1500</v>
      </c>
      <c r="O4193" s="47">
        <v>0</v>
      </c>
      <c r="P4193" s="47">
        <v>0</v>
      </c>
      <c r="Q4193" s="47">
        <v>0</v>
      </c>
      <c r="R4193" s="47">
        <v>0</v>
      </c>
      <c r="S4193" s="47">
        <v>1500</v>
      </c>
      <c r="T4193" s="47">
        <v>225</v>
      </c>
      <c r="U4193" s="47">
        <v>225</v>
      </c>
      <c r="V4193" t="s">
        <v>71</v>
      </c>
      <c r="W4193" t="s">
        <v>72</v>
      </c>
      <c r="X4193"/>
      <c r="Y4193" t="s">
        <v>240</v>
      </c>
      <c r="Z4193" s="43" t="str">
        <f>Raw_data[[#This Row],[Month]]&amp;Raw_data[[#This Row],[Locations]]&amp;Raw_data[[#This Row],[Looker2]]</f>
        <v>45323MontroseIOP</v>
      </c>
      <c r="AA4193" s="44" t="str">
        <f>IFERROR(VLOOKUP(Raw_data[[#This Row],[Description]],'LU Table'!$A$1:$B$50,2,0),"")</f>
        <v>IOP</v>
      </c>
      <c r="AB4193" s="44" t="str">
        <f>TRIM(MID(Raw_data[[#This Row],[Location]],LEN("Positive Recovery- ")+1,LEN(Raw_data[[#This Row],[Location]])))</f>
        <v>Montrose</v>
      </c>
      <c r="AC4193" s="45">
        <f t="shared" si="66"/>
        <v>45323</v>
      </c>
      <c r="AD4193" s="44" t="str">
        <f>VLOOKUP(Raw_data[[#This Row],[Locations]]&amp;Raw_data[[#This Row],[Looker2]],Category!A:E,5,0)</f>
        <v>Company Owned</v>
      </c>
      <c r="AE4193" s="44" t="str">
        <f>Raw_data[[#This Row],[Locations]]&amp;Raw_data[[#This Row],[Looker2]]</f>
        <v>MontroseIOP</v>
      </c>
    </row>
    <row r="4194" spans="1:31">
      <c r="A4194" s="15">
        <v>45329</v>
      </c>
      <c r="B4194" s="15">
        <v>45329</v>
      </c>
      <c r="C4194" t="s">
        <v>9</v>
      </c>
      <c r="D4194">
        <v>211536</v>
      </c>
      <c r="E4194" t="s">
        <v>698</v>
      </c>
      <c r="F4194" t="s">
        <v>260</v>
      </c>
      <c r="G4194" t="s">
        <v>436</v>
      </c>
      <c r="H4194" t="s">
        <v>160</v>
      </c>
      <c r="I4194" t="s">
        <v>232</v>
      </c>
      <c r="J4194" t="s">
        <v>95</v>
      </c>
      <c r="K4194" t="s">
        <v>76</v>
      </c>
      <c r="L4194" t="s">
        <v>128</v>
      </c>
      <c r="M4194">
        <v>1</v>
      </c>
      <c r="N4194" s="47">
        <v>130</v>
      </c>
      <c r="O4194" s="47">
        <v>0</v>
      </c>
      <c r="P4194" s="47">
        <v>0</v>
      </c>
      <c r="Q4194" s="47">
        <v>0</v>
      </c>
      <c r="R4194" s="47">
        <v>0</v>
      </c>
      <c r="S4194" s="47">
        <v>130</v>
      </c>
      <c r="T4194" s="47">
        <v>117</v>
      </c>
      <c r="U4194" s="47">
        <v>117</v>
      </c>
      <c r="V4194" t="s">
        <v>71</v>
      </c>
      <c r="W4194" t="s">
        <v>72</v>
      </c>
      <c r="X4194"/>
      <c r="Y4194" t="s">
        <v>240</v>
      </c>
      <c r="Z4194" s="43" t="str">
        <f>Raw_data[[#This Row],[Month]]&amp;Raw_data[[#This Row],[Locations]]&amp;Raw_data[[#This Row],[Looker2]]</f>
        <v>45323MontroseIOP</v>
      </c>
      <c r="AA4194" s="44" t="str">
        <f>IFERROR(VLOOKUP(Raw_data[[#This Row],[Description]],'LU Table'!$A$1:$B$50,2,0),"")</f>
        <v>IOP</v>
      </c>
      <c r="AB4194" s="44" t="str">
        <f>TRIM(MID(Raw_data[[#This Row],[Location]],LEN("Positive Recovery- ")+1,LEN(Raw_data[[#This Row],[Location]])))</f>
        <v>Montrose</v>
      </c>
      <c r="AC4194" s="45">
        <f t="shared" si="66"/>
        <v>45323</v>
      </c>
      <c r="AD4194" s="44" t="str">
        <f>VLOOKUP(Raw_data[[#This Row],[Locations]]&amp;Raw_data[[#This Row],[Looker2]],Category!A:E,5,0)</f>
        <v>Company Owned</v>
      </c>
      <c r="AE4194" s="44" t="str">
        <f>Raw_data[[#This Row],[Locations]]&amp;Raw_data[[#This Row],[Looker2]]</f>
        <v>MontroseIOP</v>
      </c>
    </row>
    <row r="4195" spans="1:31">
      <c r="A4195" s="15">
        <v>45329</v>
      </c>
      <c r="B4195" s="15">
        <v>45329</v>
      </c>
      <c r="C4195" t="s">
        <v>9</v>
      </c>
      <c r="D4195">
        <v>211537</v>
      </c>
      <c r="E4195" t="s">
        <v>83</v>
      </c>
      <c r="F4195" t="s">
        <v>253</v>
      </c>
      <c r="G4195" t="s">
        <v>294</v>
      </c>
      <c r="H4195" t="s">
        <v>160</v>
      </c>
      <c r="I4195" t="s">
        <v>232</v>
      </c>
      <c r="J4195" t="s">
        <v>94</v>
      </c>
      <c r="K4195" t="s">
        <v>76</v>
      </c>
      <c r="L4195" t="s">
        <v>128</v>
      </c>
      <c r="M4195">
        <v>1</v>
      </c>
      <c r="N4195" s="47">
        <v>215</v>
      </c>
      <c r="O4195" s="47">
        <v>0</v>
      </c>
      <c r="P4195" s="47">
        <v>0</v>
      </c>
      <c r="Q4195" s="47">
        <v>0</v>
      </c>
      <c r="R4195" s="47">
        <v>0</v>
      </c>
      <c r="S4195" s="47">
        <v>215</v>
      </c>
      <c r="T4195" s="47">
        <v>193.5</v>
      </c>
      <c r="U4195" s="47">
        <v>193.5</v>
      </c>
      <c r="V4195" t="s">
        <v>71</v>
      </c>
      <c r="W4195" t="s">
        <v>72</v>
      </c>
      <c r="X4195"/>
      <c r="Y4195" t="s">
        <v>240</v>
      </c>
      <c r="Z4195" s="43" t="str">
        <f>Raw_data[[#This Row],[Month]]&amp;Raw_data[[#This Row],[Locations]]&amp;Raw_data[[#This Row],[Looker2]]</f>
        <v>45323MontroseIOP</v>
      </c>
      <c r="AA4195" s="44" t="str">
        <f>IFERROR(VLOOKUP(Raw_data[[#This Row],[Description]],'LU Table'!$A$1:$B$50,2,0),"")</f>
        <v>IOP</v>
      </c>
      <c r="AB4195" s="44" t="str">
        <f>TRIM(MID(Raw_data[[#This Row],[Location]],LEN("Positive Recovery- ")+1,LEN(Raw_data[[#This Row],[Location]])))</f>
        <v>Montrose</v>
      </c>
      <c r="AC4195" s="45">
        <f t="shared" si="66"/>
        <v>45323</v>
      </c>
      <c r="AD4195" s="44" t="str">
        <f>VLOOKUP(Raw_data[[#This Row],[Locations]]&amp;Raw_data[[#This Row],[Looker2]],Category!A:E,5,0)</f>
        <v>Company Owned</v>
      </c>
      <c r="AE4195" s="44" t="str">
        <f>Raw_data[[#This Row],[Locations]]&amp;Raw_data[[#This Row],[Looker2]]</f>
        <v>MontroseIOP</v>
      </c>
    </row>
    <row r="4196" spans="1:31">
      <c r="A4196" s="15">
        <v>45329</v>
      </c>
      <c r="B4196" s="15">
        <v>45329</v>
      </c>
      <c r="C4196" t="s">
        <v>9</v>
      </c>
      <c r="D4196">
        <v>211538</v>
      </c>
      <c r="E4196" t="s">
        <v>850</v>
      </c>
      <c r="F4196" t="s">
        <v>851</v>
      </c>
      <c r="G4196" t="s">
        <v>707</v>
      </c>
      <c r="H4196" t="s">
        <v>160</v>
      </c>
      <c r="I4196" t="s">
        <v>232</v>
      </c>
      <c r="J4196" t="s">
        <v>90</v>
      </c>
      <c r="K4196" t="s">
        <v>76</v>
      </c>
      <c r="L4196" t="s">
        <v>128</v>
      </c>
      <c r="M4196">
        <v>1</v>
      </c>
      <c r="N4196" s="47">
        <v>220</v>
      </c>
      <c r="O4196" s="47">
        <v>0</v>
      </c>
      <c r="P4196" s="47">
        <v>0</v>
      </c>
      <c r="Q4196" s="47">
        <v>0</v>
      </c>
      <c r="R4196" s="47">
        <v>0</v>
      </c>
      <c r="S4196" s="47">
        <v>220</v>
      </c>
      <c r="T4196" s="47">
        <v>198</v>
      </c>
      <c r="U4196" s="47">
        <v>198</v>
      </c>
      <c r="V4196" t="s">
        <v>71</v>
      </c>
      <c r="W4196" t="s">
        <v>72</v>
      </c>
      <c r="X4196"/>
      <c r="Y4196" t="s">
        <v>240</v>
      </c>
      <c r="Z4196" s="43" t="str">
        <f>Raw_data[[#This Row],[Month]]&amp;Raw_data[[#This Row],[Locations]]&amp;Raw_data[[#This Row],[Looker2]]</f>
        <v>45323MontroseIOP</v>
      </c>
      <c r="AA4196" s="44" t="str">
        <f>IFERROR(VLOOKUP(Raw_data[[#This Row],[Description]],'LU Table'!$A$1:$B$50,2,0),"")</f>
        <v>IOP</v>
      </c>
      <c r="AB4196" s="44" t="str">
        <f>TRIM(MID(Raw_data[[#This Row],[Location]],LEN("Positive Recovery- ")+1,LEN(Raw_data[[#This Row],[Location]])))</f>
        <v>Montrose</v>
      </c>
      <c r="AC4196" s="45">
        <f t="shared" si="66"/>
        <v>45323</v>
      </c>
      <c r="AD4196" s="44" t="str">
        <f>VLOOKUP(Raw_data[[#This Row],[Locations]]&amp;Raw_data[[#This Row],[Looker2]],Category!A:E,5,0)</f>
        <v>Company Owned</v>
      </c>
      <c r="AE4196" s="44" t="str">
        <f>Raw_data[[#This Row],[Locations]]&amp;Raw_data[[#This Row],[Looker2]]</f>
        <v>MontroseIOP</v>
      </c>
    </row>
    <row r="4197" spans="1:31">
      <c r="A4197" s="15">
        <v>45329</v>
      </c>
      <c r="B4197" s="15">
        <v>45329</v>
      </c>
      <c r="C4197" t="s">
        <v>9</v>
      </c>
      <c r="D4197">
        <v>211539</v>
      </c>
      <c r="E4197" t="s">
        <v>832</v>
      </c>
      <c r="F4197" t="s">
        <v>335</v>
      </c>
      <c r="G4197" t="s">
        <v>833</v>
      </c>
      <c r="H4197" t="s">
        <v>158</v>
      </c>
      <c r="I4197" t="s">
        <v>232</v>
      </c>
      <c r="J4197" t="s">
        <v>235</v>
      </c>
      <c r="K4197" t="s">
        <v>76</v>
      </c>
      <c r="L4197" t="s">
        <v>128</v>
      </c>
      <c r="M4197">
        <v>1</v>
      </c>
      <c r="N4197" s="47">
        <v>220</v>
      </c>
      <c r="O4197" s="47">
        <v>0</v>
      </c>
      <c r="P4197" s="47">
        <v>0</v>
      </c>
      <c r="Q4197" s="47">
        <v>0</v>
      </c>
      <c r="R4197" s="47">
        <v>0</v>
      </c>
      <c r="S4197" s="47">
        <v>220</v>
      </c>
      <c r="T4197" s="47">
        <v>198</v>
      </c>
      <c r="U4197" s="47">
        <v>198</v>
      </c>
      <c r="V4197" t="s">
        <v>71</v>
      </c>
      <c r="W4197" t="s">
        <v>72</v>
      </c>
      <c r="X4197"/>
      <c r="Y4197" t="s">
        <v>240</v>
      </c>
      <c r="Z4197" s="43" t="str">
        <f>Raw_data[[#This Row],[Month]]&amp;Raw_data[[#This Row],[Locations]]&amp;Raw_data[[#This Row],[Looker2]]</f>
        <v>45323MontroseIOP</v>
      </c>
      <c r="AA4197" s="44" t="str">
        <f>IFERROR(VLOOKUP(Raw_data[[#This Row],[Description]],'LU Table'!$A$1:$B$50,2,0),"")</f>
        <v>IOP</v>
      </c>
      <c r="AB4197" s="44" t="str">
        <f>TRIM(MID(Raw_data[[#This Row],[Location]],LEN("Positive Recovery- ")+1,LEN(Raw_data[[#This Row],[Location]])))</f>
        <v>Montrose</v>
      </c>
      <c r="AC4197" s="45">
        <f t="shared" si="66"/>
        <v>45323</v>
      </c>
      <c r="AD4197" s="44" t="str">
        <f>VLOOKUP(Raw_data[[#This Row],[Locations]]&amp;Raw_data[[#This Row],[Looker2]],Category!A:E,5,0)</f>
        <v>Company Owned</v>
      </c>
      <c r="AE4197" s="44" t="str">
        <f>Raw_data[[#This Row],[Locations]]&amp;Raw_data[[#This Row],[Looker2]]</f>
        <v>MontroseIOP</v>
      </c>
    </row>
    <row r="4198" spans="1:31">
      <c r="A4198" s="15">
        <v>45329</v>
      </c>
      <c r="B4198" s="15">
        <v>45329</v>
      </c>
      <c r="C4198" t="s">
        <v>9</v>
      </c>
      <c r="D4198">
        <v>211540</v>
      </c>
      <c r="E4198" t="s">
        <v>672</v>
      </c>
      <c r="F4198" t="s">
        <v>609</v>
      </c>
      <c r="G4198" t="s">
        <v>393</v>
      </c>
      <c r="H4198" t="s">
        <v>160</v>
      </c>
      <c r="I4198" t="s">
        <v>232</v>
      </c>
      <c r="J4198" t="s">
        <v>94</v>
      </c>
      <c r="K4198" t="s">
        <v>76</v>
      </c>
      <c r="L4198" t="s">
        <v>128</v>
      </c>
      <c r="M4198">
        <v>1</v>
      </c>
      <c r="N4198" s="47">
        <v>215</v>
      </c>
      <c r="O4198" s="47">
        <v>0</v>
      </c>
      <c r="P4198" s="47">
        <v>0</v>
      </c>
      <c r="Q4198" s="47">
        <v>0</v>
      </c>
      <c r="R4198" s="47">
        <v>0</v>
      </c>
      <c r="S4198" s="47">
        <v>215</v>
      </c>
      <c r="T4198" s="47">
        <v>193.5</v>
      </c>
      <c r="U4198" s="47">
        <v>193.5</v>
      </c>
      <c r="V4198" t="s">
        <v>71</v>
      </c>
      <c r="W4198" t="s">
        <v>72</v>
      </c>
      <c r="X4198"/>
      <c r="Y4198" t="s">
        <v>240</v>
      </c>
      <c r="Z4198" s="43" t="str">
        <f>Raw_data[[#This Row],[Month]]&amp;Raw_data[[#This Row],[Locations]]&amp;Raw_data[[#This Row],[Looker2]]</f>
        <v>45323MontroseIOP</v>
      </c>
      <c r="AA4198" s="44" t="str">
        <f>IFERROR(VLOOKUP(Raw_data[[#This Row],[Description]],'LU Table'!$A$1:$B$50,2,0),"")</f>
        <v>IOP</v>
      </c>
      <c r="AB4198" s="44" t="str">
        <f>TRIM(MID(Raw_data[[#This Row],[Location]],LEN("Positive Recovery- ")+1,LEN(Raw_data[[#This Row],[Location]])))</f>
        <v>Montrose</v>
      </c>
      <c r="AC4198" s="45">
        <f t="shared" si="66"/>
        <v>45323</v>
      </c>
      <c r="AD4198" s="44" t="str">
        <f>VLOOKUP(Raw_data[[#This Row],[Locations]]&amp;Raw_data[[#This Row],[Looker2]],Category!A:E,5,0)</f>
        <v>Company Owned</v>
      </c>
      <c r="AE4198" s="44" t="str">
        <f>Raw_data[[#This Row],[Locations]]&amp;Raw_data[[#This Row],[Looker2]]</f>
        <v>MontroseIOP</v>
      </c>
    </row>
    <row r="4199" spans="1:31">
      <c r="A4199" s="15">
        <v>45329</v>
      </c>
      <c r="B4199" s="15">
        <v>45329</v>
      </c>
      <c r="C4199" t="s">
        <v>9</v>
      </c>
      <c r="D4199">
        <v>211541</v>
      </c>
      <c r="E4199" t="s">
        <v>820</v>
      </c>
      <c r="F4199" t="s">
        <v>287</v>
      </c>
      <c r="G4199" t="s">
        <v>325</v>
      </c>
      <c r="H4199" t="s">
        <v>158</v>
      </c>
      <c r="I4199" t="s">
        <v>232</v>
      </c>
      <c r="J4199" t="s">
        <v>87</v>
      </c>
      <c r="K4199" t="s">
        <v>76</v>
      </c>
      <c r="L4199" t="s">
        <v>128</v>
      </c>
      <c r="M4199">
        <v>1</v>
      </c>
      <c r="N4199" s="47">
        <v>275</v>
      </c>
      <c r="O4199" s="47">
        <v>0</v>
      </c>
      <c r="P4199" s="47">
        <v>0</v>
      </c>
      <c r="Q4199" s="47">
        <v>0</v>
      </c>
      <c r="R4199" s="47">
        <v>0</v>
      </c>
      <c r="S4199" s="47">
        <v>275</v>
      </c>
      <c r="T4199" s="47">
        <v>247.5</v>
      </c>
      <c r="U4199" s="47">
        <v>247.5</v>
      </c>
      <c r="V4199" t="s">
        <v>71</v>
      </c>
      <c r="W4199" t="s">
        <v>72</v>
      </c>
      <c r="X4199"/>
      <c r="Y4199" t="s">
        <v>240</v>
      </c>
      <c r="Z4199" s="43" t="str">
        <f>Raw_data[[#This Row],[Month]]&amp;Raw_data[[#This Row],[Locations]]&amp;Raw_data[[#This Row],[Looker2]]</f>
        <v>45323MontroseIOP</v>
      </c>
      <c r="AA4199" s="44" t="str">
        <f>IFERROR(VLOOKUP(Raw_data[[#This Row],[Description]],'LU Table'!$A$1:$B$50,2,0),"")</f>
        <v>IOP</v>
      </c>
      <c r="AB4199" s="44" t="str">
        <f>TRIM(MID(Raw_data[[#This Row],[Location]],LEN("Positive Recovery- ")+1,LEN(Raw_data[[#This Row],[Location]])))</f>
        <v>Montrose</v>
      </c>
      <c r="AC4199" s="45">
        <f t="shared" si="66"/>
        <v>45323</v>
      </c>
      <c r="AD4199" s="44" t="str">
        <f>VLOOKUP(Raw_data[[#This Row],[Locations]]&amp;Raw_data[[#This Row],[Looker2]],Category!A:E,5,0)</f>
        <v>Company Owned</v>
      </c>
      <c r="AE4199" s="44" t="str">
        <f>Raw_data[[#This Row],[Locations]]&amp;Raw_data[[#This Row],[Looker2]]</f>
        <v>MontroseIOP</v>
      </c>
    </row>
    <row r="4200" spans="1:31">
      <c r="A4200" s="15">
        <v>45329</v>
      </c>
      <c r="B4200" s="15">
        <v>45329</v>
      </c>
      <c r="C4200" t="s">
        <v>9</v>
      </c>
      <c r="D4200">
        <v>211542</v>
      </c>
      <c r="E4200" t="s">
        <v>1204</v>
      </c>
      <c r="F4200" t="s">
        <v>412</v>
      </c>
      <c r="G4200" t="s">
        <v>444</v>
      </c>
      <c r="H4200" t="s">
        <v>160</v>
      </c>
      <c r="I4200" t="s">
        <v>232</v>
      </c>
      <c r="J4200" t="s">
        <v>95</v>
      </c>
      <c r="K4200" t="s">
        <v>76</v>
      </c>
      <c r="L4200" t="s">
        <v>128</v>
      </c>
      <c r="M4200">
        <v>1</v>
      </c>
      <c r="N4200" s="47">
        <v>130</v>
      </c>
      <c r="O4200" s="47">
        <v>0</v>
      </c>
      <c r="P4200" s="47">
        <v>0</v>
      </c>
      <c r="Q4200" s="47">
        <v>0</v>
      </c>
      <c r="R4200" s="47">
        <v>0</v>
      </c>
      <c r="S4200" s="47">
        <v>130</v>
      </c>
      <c r="T4200" s="47">
        <v>117</v>
      </c>
      <c r="U4200" s="47">
        <v>117</v>
      </c>
      <c r="V4200" t="s">
        <v>71</v>
      </c>
      <c r="W4200" t="s">
        <v>72</v>
      </c>
      <c r="X4200"/>
      <c r="Y4200" t="s">
        <v>240</v>
      </c>
      <c r="Z4200" s="43" t="str">
        <f>Raw_data[[#This Row],[Month]]&amp;Raw_data[[#This Row],[Locations]]&amp;Raw_data[[#This Row],[Looker2]]</f>
        <v>45323MontroseIOP</v>
      </c>
      <c r="AA4200" s="44" t="str">
        <f>IFERROR(VLOOKUP(Raw_data[[#This Row],[Description]],'LU Table'!$A$1:$B$50,2,0),"")</f>
        <v>IOP</v>
      </c>
      <c r="AB4200" s="44" t="str">
        <f>TRIM(MID(Raw_data[[#This Row],[Location]],LEN("Positive Recovery- ")+1,LEN(Raw_data[[#This Row],[Location]])))</f>
        <v>Montrose</v>
      </c>
      <c r="AC4200" s="45">
        <f t="shared" si="66"/>
        <v>45323</v>
      </c>
      <c r="AD4200" s="44" t="str">
        <f>VLOOKUP(Raw_data[[#This Row],[Locations]]&amp;Raw_data[[#This Row],[Looker2]],Category!A:E,5,0)</f>
        <v>Company Owned</v>
      </c>
      <c r="AE4200" s="44" t="str">
        <f>Raw_data[[#This Row],[Locations]]&amp;Raw_data[[#This Row],[Looker2]]</f>
        <v>MontroseIOP</v>
      </c>
    </row>
    <row r="4201" spans="1:31">
      <c r="A4201" s="15">
        <v>45329</v>
      </c>
      <c r="B4201" s="15">
        <v>45329</v>
      </c>
      <c r="C4201" t="s">
        <v>9</v>
      </c>
      <c r="D4201">
        <v>211543</v>
      </c>
      <c r="E4201" t="s">
        <v>708</v>
      </c>
      <c r="F4201" t="s">
        <v>449</v>
      </c>
      <c r="G4201" t="s">
        <v>709</v>
      </c>
      <c r="H4201" t="s">
        <v>158</v>
      </c>
      <c r="I4201" t="s">
        <v>232</v>
      </c>
      <c r="J4201" t="s">
        <v>87</v>
      </c>
      <c r="K4201" t="s">
        <v>76</v>
      </c>
      <c r="L4201" t="s">
        <v>128</v>
      </c>
      <c r="M4201">
        <v>1</v>
      </c>
      <c r="N4201" s="47">
        <v>275</v>
      </c>
      <c r="O4201" s="47">
        <v>0</v>
      </c>
      <c r="P4201" s="47">
        <v>0</v>
      </c>
      <c r="Q4201" s="47">
        <v>0</v>
      </c>
      <c r="R4201" s="47">
        <v>0</v>
      </c>
      <c r="S4201" s="47">
        <v>275</v>
      </c>
      <c r="T4201" s="47">
        <v>247.5</v>
      </c>
      <c r="U4201" s="47">
        <v>247.5</v>
      </c>
      <c r="V4201" t="s">
        <v>71</v>
      </c>
      <c r="W4201" t="s">
        <v>72</v>
      </c>
      <c r="X4201"/>
      <c r="Y4201" t="s">
        <v>240</v>
      </c>
      <c r="Z4201" s="43" t="str">
        <f>Raw_data[[#This Row],[Month]]&amp;Raw_data[[#This Row],[Locations]]&amp;Raw_data[[#This Row],[Looker2]]</f>
        <v>45323MontroseIOP</v>
      </c>
      <c r="AA4201" s="44" t="str">
        <f>IFERROR(VLOOKUP(Raw_data[[#This Row],[Description]],'LU Table'!$A$1:$B$50,2,0),"")</f>
        <v>IOP</v>
      </c>
      <c r="AB4201" s="44" t="str">
        <f>TRIM(MID(Raw_data[[#This Row],[Location]],LEN("Positive Recovery- ")+1,LEN(Raw_data[[#This Row],[Location]])))</f>
        <v>Montrose</v>
      </c>
      <c r="AC4201" s="45">
        <f t="shared" si="66"/>
        <v>45323</v>
      </c>
      <c r="AD4201" s="44" t="str">
        <f>VLOOKUP(Raw_data[[#This Row],[Locations]]&amp;Raw_data[[#This Row],[Looker2]],Category!A:E,5,0)</f>
        <v>Company Owned</v>
      </c>
      <c r="AE4201" s="44" t="str">
        <f>Raw_data[[#This Row],[Locations]]&amp;Raw_data[[#This Row],[Looker2]]</f>
        <v>MontroseIOP</v>
      </c>
    </row>
    <row r="4202" spans="1:31">
      <c r="A4202" s="15">
        <v>45329</v>
      </c>
      <c r="B4202" s="15">
        <v>45329</v>
      </c>
      <c r="C4202" t="s">
        <v>9</v>
      </c>
      <c r="D4202">
        <v>211544</v>
      </c>
      <c r="E4202" t="s">
        <v>801</v>
      </c>
      <c r="F4202" t="s">
        <v>302</v>
      </c>
      <c r="G4202" t="s">
        <v>802</v>
      </c>
      <c r="H4202" t="s">
        <v>159</v>
      </c>
      <c r="I4202"/>
      <c r="J4202" t="s">
        <v>17</v>
      </c>
      <c r="K4202" t="s">
        <v>75</v>
      </c>
      <c r="L4202" t="s">
        <v>128</v>
      </c>
      <c r="M4202">
        <v>1</v>
      </c>
      <c r="N4202" s="47">
        <v>125</v>
      </c>
      <c r="O4202" s="47">
        <v>0</v>
      </c>
      <c r="P4202" s="47">
        <v>0</v>
      </c>
      <c r="Q4202" s="47">
        <v>0</v>
      </c>
      <c r="R4202" s="47">
        <v>0</v>
      </c>
      <c r="S4202" s="47">
        <v>125</v>
      </c>
      <c r="T4202" s="47">
        <v>125</v>
      </c>
      <c r="U4202" s="47">
        <v>125</v>
      </c>
      <c r="V4202" t="s">
        <v>71</v>
      </c>
      <c r="W4202" t="s">
        <v>72</v>
      </c>
      <c r="X4202"/>
      <c r="Y4202" t="s">
        <v>240</v>
      </c>
      <c r="Z4202" s="43" t="str">
        <f>Raw_data[[#This Row],[Month]]&amp;Raw_data[[#This Row],[Locations]]&amp;Raw_data[[#This Row],[Looker2]]</f>
        <v>45323The WoodlandsIOP</v>
      </c>
      <c r="AA4202" s="44" t="str">
        <f>IFERROR(VLOOKUP(Raw_data[[#This Row],[Description]],'LU Table'!$A$1:$B$50,2,0),"")</f>
        <v>IOP</v>
      </c>
      <c r="AB4202" s="44" t="str">
        <f>TRIM(MID(Raw_data[[#This Row],[Location]],LEN("Positive Recovery- ")+1,LEN(Raw_data[[#This Row],[Location]])))</f>
        <v>The Woodlands</v>
      </c>
      <c r="AC4202" s="45">
        <f t="shared" si="66"/>
        <v>45323</v>
      </c>
      <c r="AD4202" s="44" t="str">
        <f>VLOOKUP(Raw_data[[#This Row],[Locations]]&amp;Raw_data[[#This Row],[Looker2]],Category!A:E,5,0)</f>
        <v>Affiliate</v>
      </c>
      <c r="AE4202" s="44" t="str">
        <f>Raw_data[[#This Row],[Locations]]&amp;Raw_data[[#This Row],[Looker2]]</f>
        <v>The WoodlandsIOP</v>
      </c>
    </row>
    <row r="4203" spans="1:31">
      <c r="A4203" s="15">
        <v>45329</v>
      </c>
      <c r="B4203" s="15">
        <v>45329</v>
      </c>
      <c r="C4203" t="s">
        <v>9</v>
      </c>
      <c r="D4203">
        <v>211545</v>
      </c>
      <c r="E4203" t="s">
        <v>898</v>
      </c>
      <c r="F4203" t="s">
        <v>415</v>
      </c>
      <c r="G4203" t="s">
        <v>899</v>
      </c>
      <c r="H4203" t="s">
        <v>158</v>
      </c>
      <c r="I4203" t="s">
        <v>232</v>
      </c>
      <c r="J4203" t="s">
        <v>87</v>
      </c>
      <c r="K4203" t="s">
        <v>75</v>
      </c>
      <c r="L4203" t="s">
        <v>128</v>
      </c>
      <c r="M4203">
        <v>1</v>
      </c>
      <c r="N4203" s="47">
        <v>275</v>
      </c>
      <c r="O4203" s="47">
        <v>0</v>
      </c>
      <c r="P4203" s="47">
        <v>0</v>
      </c>
      <c r="Q4203" s="47">
        <v>0</v>
      </c>
      <c r="R4203" s="47">
        <v>0</v>
      </c>
      <c r="S4203" s="47">
        <v>275</v>
      </c>
      <c r="T4203" s="47">
        <v>247.5</v>
      </c>
      <c r="U4203" s="47">
        <v>247.5</v>
      </c>
      <c r="V4203" t="s">
        <v>71</v>
      </c>
      <c r="W4203" t="s">
        <v>72</v>
      </c>
      <c r="X4203"/>
      <c r="Y4203" t="s">
        <v>240</v>
      </c>
      <c r="Z4203" s="43" t="str">
        <f>Raw_data[[#This Row],[Month]]&amp;Raw_data[[#This Row],[Locations]]&amp;Raw_data[[#This Row],[Looker2]]</f>
        <v>45323The WoodlandsIOP</v>
      </c>
      <c r="AA4203" s="44" t="str">
        <f>IFERROR(VLOOKUP(Raw_data[[#This Row],[Description]],'LU Table'!$A$1:$B$50,2,0),"")</f>
        <v>IOP</v>
      </c>
      <c r="AB4203" s="44" t="str">
        <f>TRIM(MID(Raw_data[[#This Row],[Location]],LEN("Positive Recovery- ")+1,LEN(Raw_data[[#This Row],[Location]])))</f>
        <v>The Woodlands</v>
      </c>
      <c r="AC4203" s="45">
        <f t="shared" si="66"/>
        <v>45323</v>
      </c>
      <c r="AD4203" s="44" t="str">
        <f>VLOOKUP(Raw_data[[#This Row],[Locations]]&amp;Raw_data[[#This Row],[Looker2]],Category!A:E,5,0)</f>
        <v>Affiliate</v>
      </c>
      <c r="AE4203" s="44" t="str">
        <f>Raw_data[[#This Row],[Locations]]&amp;Raw_data[[#This Row],[Looker2]]</f>
        <v>The WoodlandsIOP</v>
      </c>
    </row>
    <row r="4204" spans="1:31">
      <c r="A4204" s="15">
        <v>45329</v>
      </c>
      <c r="B4204" s="15">
        <v>45329</v>
      </c>
      <c r="C4204" t="s">
        <v>9</v>
      </c>
      <c r="D4204">
        <v>211546</v>
      </c>
      <c r="E4204" t="s">
        <v>1140</v>
      </c>
      <c r="F4204" t="s">
        <v>653</v>
      </c>
      <c r="G4204" t="s">
        <v>292</v>
      </c>
      <c r="H4204" t="s">
        <v>158</v>
      </c>
      <c r="I4204" t="s">
        <v>232</v>
      </c>
      <c r="J4204" t="s">
        <v>87</v>
      </c>
      <c r="K4204" t="s">
        <v>75</v>
      </c>
      <c r="L4204" t="s">
        <v>128</v>
      </c>
      <c r="M4204">
        <v>1</v>
      </c>
      <c r="N4204" s="47">
        <v>275</v>
      </c>
      <c r="O4204" s="47">
        <v>0</v>
      </c>
      <c r="P4204" s="47">
        <v>0</v>
      </c>
      <c r="Q4204" s="47">
        <v>0</v>
      </c>
      <c r="R4204" s="47">
        <v>0</v>
      </c>
      <c r="S4204" s="47">
        <v>275</v>
      </c>
      <c r="T4204" s="47">
        <v>247.5</v>
      </c>
      <c r="U4204" s="47">
        <v>247.5</v>
      </c>
      <c r="V4204" t="s">
        <v>71</v>
      </c>
      <c r="W4204" t="s">
        <v>72</v>
      </c>
      <c r="X4204"/>
      <c r="Y4204" t="s">
        <v>240</v>
      </c>
      <c r="Z4204" s="43" t="str">
        <f>Raw_data[[#This Row],[Month]]&amp;Raw_data[[#This Row],[Locations]]&amp;Raw_data[[#This Row],[Looker2]]</f>
        <v>45323The WoodlandsIOP</v>
      </c>
      <c r="AA4204" s="44" t="str">
        <f>IFERROR(VLOOKUP(Raw_data[[#This Row],[Description]],'LU Table'!$A$1:$B$50,2,0),"")</f>
        <v>IOP</v>
      </c>
      <c r="AB4204" s="44" t="str">
        <f>TRIM(MID(Raw_data[[#This Row],[Location]],LEN("Positive Recovery- ")+1,LEN(Raw_data[[#This Row],[Location]])))</f>
        <v>The Woodlands</v>
      </c>
      <c r="AC4204" s="45">
        <f t="shared" si="66"/>
        <v>45323</v>
      </c>
      <c r="AD4204" s="44" t="str">
        <f>VLOOKUP(Raw_data[[#This Row],[Locations]]&amp;Raw_data[[#This Row],[Looker2]],Category!A:E,5,0)</f>
        <v>Affiliate</v>
      </c>
      <c r="AE4204" s="44" t="str">
        <f>Raw_data[[#This Row],[Locations]]&amp;Raw_data[[#This Row],[Looker2]]</f>
        <v>The WoodlandsIOP</v>
      </c>
    </row>
    <row r="4205" spans="1:31">
      <c r="A4205" s="15">
        <v>45329</v>
      </c>
      <c r="B4205" s="15">
        <v>45329</v>
      </c>
      <c r="C4205" t="s">
        <v>9</v>
      </c>
      <c r="D4205">
        <v>211547</v>
      </c>
      <c r="E4205" t="s">
        <v>807</v>
      </c>
      <c r="F4205" t="s">
        <v>405</v>
      </c>
      <c r="G4205" t="s">
        <v>808</v>
      </c>
      <c r="H4205" t="s">
        <v>160</v>
      </c>
      <c r="I4205" t="s">
        <v>232</v>
      </c>
      <c r="J4205" t="s">
        <v>96</v>
      </c>
      <c r="K4205" t="s">
        <v>75</v>
      </c>
      <c r="L4205" t="s">
        <v>128</v>
      </c>
      <c r="M4205">
        <v>1</v>
      </c>
      <c r="N4205" s="47">
        <v>169</v>
      </c>
      <c r="O4205" s="47">
        <v>0</v>
      </c>
      <c r="P4205" s="47">
        <v>0</v>
      </c>
      <c r="Q4205" s="47">
        <v>0</v>
      </c>
      <c r="R4205" s="47">
        <v>0</v>
      </c>
      <c r="S4205" s="47">
        <v>169</v>
      </c>
      <c r="T4205" s="47">
        <v>152.1</v>
      </c>
      <c r="U4205" s="47">
        <v>152.1</v>
      </c>
      <c r="V4205" t="s">
        <v>71</v>
      </c>
      <c r="W4205" t="s">
        <v>72</v>
      </c>
      <c r="X4205"/>
      <c r="Y4205" t="s">
        <v>240</v>
      </c>
      <c r="Z4205" s="43" t="str">
        <f>Raw_data[[#This Row],[Month]]&amp;Raw_data[[#This Row],[Locations]]&amp;Raw_data[[#This Row],[Looker2]]</f>
        <v>45323The WoodlandsIOP</v>
      </c>
      <c r="AA4205" s="44" t="str">
        <f>IFERROR(VLOOKUP(Raw_data[[#This Row],[Description]],'LU Table'!$A$1:$B$50,2,0),"")</f>
        <v>IOP</v>
      </c>
      <c r="AB4205" s="44" t="str">
        <f>TRIM(MID(Raw_data[[#This Row],[Location]],LEN("Positive Recovery- ")+1,LEN(Raw_data[[#This Row],[Location]])))</f>
        <v>The Woodlands</v>
      </c>
      <c r="AC4205" s="45">
        <f t="shared" si="66"/>
        <v>45323</v>
      </c>
      <c r="AD4205" s="44" t="str">
        <f>VLOOKUP(Raw_data[[#This Row],[Locations]]&amp;Raw_data[[#This Row],[Looker2]],Category!A:E,5,0)</f>
        <v>Affiliate</v>
      </c>
      <c r="AE4205" s="44" t="str">
        <f>Raw_data[[#This Row],[Locations]]&amp;Raw_data[[#This Row],[Looker2]]</f>
        <v>The WoodlandsIOP</v>
      </c>
    </row>
    <row r="4206" spans="1:31">
      <c r="A4206" s="15">
        <v>45329</v>
      </c>
      <c r="B4206" s="15">
        <v>45329</v>
      </c>
      <c r="C4206" t="s">
        <v>9</v>
      </c>
      <c r="D4206">
        <v>211548</v>
      </c>
      <c r="E4206" t="s">
        <v>752</v>
      </c>
      <c r="F4206" t="s">
        <v>753</v>
      </c>
      <c r="G4206" t="s">
        <v>252</v>
      </c>
      <c r="H4206" t="s">
        <v>160</v>
      </c>
      <c r="I4206" t="s">
        <v>232</v>
      </c>
      <c r="J4206" t="s">
        <v>90</v>
      </c>
      <c r="K4206" t="s">
        <v>75</v>
      </c>
      <c r="L4206" t="s">
        <v>128</v>
      </c>
      <c r="M4206">
        <v>1</v>
      </c>
      <c r="N4206" s="47">
        <v>220</v>
      </c>
      <c r="O4206" s="47">
        <v>0</v>
      </c>
      <c r="P4206" s="47">
        <v>0</v>
      </c>
      <c r="Q4206" s="47">
        <v>0</v>
      </c>
      <c r="R4206" s="47">
        <v>0</v>
      </c>
      <c r="S4206" s="47">
        <v>220</v>
      </c>
      <c r="T4206" s="47">
        <v>198</v>
      </c>
      <c r="U4206" s="47">
        <v>198</v>
      </c>
      <c r="V4206" t="s">
        <v>71</v>
      </c>
      <c r="W4206" t="s">
        <v>72</v>
      </c>
      <c r="X4206"/>
      <c r="Y4206" t="s">
        <v>240</v>
      </c>
      <c r="Z4206" s="43" t="str">
        <f>Raw_data[[#This Row],[Month]]&amp;Raw_data[[#This Row],[Locations]]&amp;Raw_data[[#This Row],[Looker2]]</f>
        <v>45323The WoodlandsIOP</v>
      </c>
      <c r="AA4206" s="44" t="str">
        <f>IFERROR(VLOOKUP(Raw_data[[#This Row],[Description]],'LU Table'!$A$1:$B$50,2,0),"")</f>
        <v>IOP</v>
      </c>
      <c r="AB4206" s="44" t="str">
        <f>TRIM(MID(Raw_data[[#This Row],[Location]],LEN("Positive Recovery- ")+1,LEN(Raw_data[[#This Row],[Location]])))</f>
        <v>The Woodlands</v>
      </c>
      <c r="AC4206" s="45">
        <f t="shared" si="66"/>
        <v>45323</v>
      </c>
      <c r="AD4206" s="44" t="str">
        <f>VLOOKUP(Raw_data[[#This Row],[Locations]]&amp;Raw_data[[#This Row],[Looker2]],Category!A:E,5,0)</f>
        <v>Affiliate</v>
      </c>
      <c r="AE4206" s="44" t="str">
        <f>Raw_data[[#This Row],[Locations]]&amp;Raw_data[[#This Row],[Looker2]]</f>
        <v>The WoodlandsIOP</v>
      </c>
    </row>
    <row r="4207" spans="1:31">
      <c r="A4207" s="15">
        <v>45329</v>
      </c>
      <c r="B4207" s="15">
        <v>45329</v>
      </c>
      <c r="C4207" t="s">
        <v>9</v>
      </c>
      <c r="D4207">
        <v>211549</v>
      </c>
      <c r="E4207" t="s">
        <v>816</v>
      </c>
      <c r="F4207" t="s">
        <v>265</v>
      </c>
      <c r="G4207" t="s">
        <v>817</v>
      </c>
      <c r="H4207" t="s">
        <v>160</v>
      </c>
      <c r="I4207" t="s">
        <v>232</v>
      </c>
      <c r="J4207" t="s">
        <v>94</v>
      </c>
      <c r="K4207" t="s">
        <v>75</v>
      </c>
      <c r="L4207" t="s">
        <v>128</v>
      </c>
      <c r="M4207">
        <v>1</v>
      </c>
      <c r="N4207" s="47">
        <v>215</v>
      </c>
      <c r="O4207" s="47">
        <v>0</v>
      </c>
      <c r="P4207" s="47">
        <v>0</v>
      </c>
      <c r="Q4207" s="47">
        <v>0</v>
      </c>
      <c r="R4207" s="47">
        <v>0</v>
      </c>
      <c r="S4207" s="47">
        <v>215</v>
      </c>
      <c r="T4207" s="47">
        <v>193.5</v>
      </c>
      <c r="U4207" s="47">
        <v>193.5</v>
      </c>
      <c r="V4207" t="s">
        <v>71</v>
      </c>
      <c r="W4207" t="s">
        <v>72</v>
      </c>
      <c r="X4207"/>
      <c r="Y4207" t="s">
        <v>240</v>
      </c>
      <c r="Z4207" s="43" t="str">
        <f>Raw_data[[#This Row],[Month]]&amp;Raw_data[[#This Row],[Locations]]&amp;Raw_data[[#This Row],[Looker2]]</f>
        <v>45323The WoodlandsIOP</v>
      </c>
      <c r="AA4207" s="44" t="str">
        <f>IFERROR(VLOOKUP(Raw_data[[#This Row],[Description]],'LU Table'!$A$1:$B$50,2,0),"")</f>
        <v>IOP</v>
      </c>
      <c r="AB4207" s="44" t="str">
        <f>TRIM(MID(Raw_data[[#This Row],[Location]],LEN("Positive Recovery- ")+1,LEN(Raw_data[[#This Row],[Location]])))</f>
        <v>The Woodlands</v>
      </c>
      <c r="AC4207" s="45">
        <f t="shared" si="66"/>
        <v>45323</v>
      </c>
      <c r="AD4207" s="44" t="str">
        <f>VLOOKUP(Raw_data[[#This Row],[Locations]]&amp;Raw_data[[#This Row],[Looker2]],Category!A:E,5,0)</f>
        <v>Affiliate</v>
      </c>
      <c r="AE4207" s="44" t="str">
        <f>Raw_data[[#This Row],[Locations]]&amp;Raw_data[[#This Row],[Looker2]]</f>
        <v>The WoodlandsIOP</v>
      </c>
    </row>
    <row r="4208" spans="1:31">
      <c r="A4208" s="15">
        <v>45329</v>
      </c>
      <c r="B4208" s="15">
        <v>45329</v>
      </c>
      <c r="C4208" t="s">
        <v>9</v>
      </c>
      <c r="D4208">
        <v>211550</v>
      </c>
      <c r="E4208" t="s">
        <v>125</v>
      </c>
      <c r="F4208" t="s">
        <v>417</v>
      </c>
      <c r="G4208" t="s">
        <v>320</v>
      </c>
      <c r="H4208" t="s">
        <v>166</v>
      </c>
      <c r="I4208" t="s">
        <v>232</v>
      </c>
      <c r="J4208" t="s">
        <v>94</v>
      </c>
      <c r="K4208" t="s">
        <v>19</v>
      </c>
      <c r="L4208" t="s">
        <v>129</v>
      </c>
      <c r="M4208">
        <v>1</v>
      </c>
      <c r="N4208" s="47">
        <v>325</v>
      </c>
      <c r="O4208" s="47">
        <v>0</v>
      </c>
      <c r="P4208" s="47">
        <v>0</v>
      </c>
      <c r="Q4208" s="47">
        <v>0</v>
      </c>
      <c r="R4208" s="47">
        <v>0</v>
      </c>
      <c r="S4208" s="47">
        <v>325</v>
      </c>
      <c r="T4208" s="47">
        <v>292.5</v>
      </c>
      <c r="U4208" s="47">
        <v>292.5</v>
      </c>
      <c r="V4208" t="s">
        <v>71</v>
      </c>
      <c r="W4208" t="s">
        <v>72</v>
      </c>
      <c r="X4208"/>
      <c r="Y4208" t="s">
        <v>240</v>
      </c>
      <c r="Z4208" s="43" t="str">
        <f>Raw_data[[#This Row],[Month]]&amp;Raw_data[[#This Row],[Locations]]&amp;Raw_data[[#This Row],[Looker2]]</f>
        <v>45323San MarcosPHP</v>
      </c>
      <c r="AA4208" s="44" t="str">
        <f>IFERROR(VLOOKUP(Raw_data[[#This Row],[Description]],'LU Table'!$A$1:$B$50,2,0),"")</f>
        <v>PHP</v>
      </c>
      <c r="AB4208" s="44" t="str">
        <f>TRIM(MID(Raw_data[[#This Row],[Location]],LEN("Positive Recovery- ")+1,LEN(Raw_data[[#This Row],[Location]])))</f>
        <v>San Marcos</v>
      </c>
      <c r="AC4208" s="45">
        <f t="shared" si="66"/>
        <v>45323</v>
      </c>
      <c r="AD4208" s="44" t="str">
        <f>VLOOKUP(Raw_data[[#This Row],[Locations]]&amp;Raw_data[[#This Row],[Looker2]],Category!A:E,5,0)</f>
        <v>Affiliate</v>
      </c>
      <c r="AE4208" s="44" t="str">
        <f>Raw_data[[#This Row],[Locations]]&amp;Raw_data[[#This Row],[Looker2]]</f>
        <v>San MarcosPHP</v>
      </c>
    </row>
    <row r="4209" spans="1:31">
      <c r="A4209" s="15">
        <v>45329</v>
      </c>
      <c r="B4209" s="15">
        <v>45329</v>
      </c>
      <c r="C4209" t="s">
        <v>9</v>
      </c>
      <c r="D4209">
        <v>211551</v>
      </c>
      <c r="E4209" t="s">
        <v>1141</v>
      </c>
      <c r="F4209" t="s">
        <v>1142</v>
      </c>
      <c r="G4209" t="s">
        <v>446</v>
      </c>
      <c r="H4209" t="s">
        <v>158</v>
      </c>
      <c r="I4209" t="s">
        <v>232</v>
      </c>
      <c r="J4209" t="s">
        <v>88</v>
      </c>
      <c r="K4209" t="s">
        <v>19</v>
      </c>
      <c r="L4209" t="s">
        <v>128</v>
      </c>
      <c r="M4209">
        <v>1</v>
      </c>
      <c r="N4209" s="47">
        <v>250</v>
      </c>
      <c r="O4209" s="47">
        <v>0</v>
      </c>
      <c r="P4209" s="47">
        <v>0</v>
      </c>
      <c r="Q4209" s="47">
        <v>0</v>
      </c>
      <c r="R4209" s="47">
        <v>0</v>
      </c>
      <c r="S4209" s="47">
        <v>250</v>
      </c>
      <c r="T4209" s="47">
        <v>225</v>
      </c>
      <c r="U4209" s="47">
        <v>225</v>
      </c>
      <c r="V4209" t="s">
        <v>71</v>
      </c>
      <c r="W4209" t="s">
        <v>72</v>
      </c>
      <c r="X4209"/>
      <c r="Y4209" t="s">
        <v>240</v>
      </c>
      <c r="Z4209" s="43" t="str">
        <f>Raw_data[[#This Row],[Month]]&amp;Raw_data[[#This Row],[Locations]]&amp;Raw_data[[#This Row],[Looker2]]</f>
        <v>45323San MarcosIOP</v>
      </c>
      <c r="AA4209" s="44" t="str">
        <f>IFERROR(VLOOKUP(Raw_data[[#This Row],[Description]],'LU Table'!$A$1:$B$50,2,0),"")</f>
        <v>IOP</v>
      </c>
      <c r="AB4209" s="44" t="str">
        <f>TRIM(MID(Raw_data[[#This Row],[Location]],LEN("Positive Recovery- ")+1,LEN(Raw_data[[#This Row],[Location]])))</f>
        <v>San Marcos</v>
      </c>
      <c r="AC4209" s="45">
        <f t="shared" si="66"/>
        <v>45323</v>
      </c>
      <c r="AD4209" s="44" t="str">
        <f>VLOOKUP(Raw_data[[#This Row],[Locations]]&amp;Raw_data[[#This Row],[Looker2]],Category!A:E,5,0)</f>
        <v>Affiliate</v>
      </c>
      <c r="AE4209" s="44" t="str">
        <f>Raw_data[[#This Row],[Locations]]&amp;Raw_data[[#This Row],[Looker2]]</f>
        <v>San MarcosIOP</v>
      </c>
    </row>
    <row r="4210" spans="1:31">
      <c r="A4210" s="15">
        <v>45329</v>
      </c>
      <c r="B4210" s="15">
        <v>45329</v>
      </c>
      <c r="C4210" t="s">
        <v>9</v>
      </c>
      <c r="D4210">
        <v>211552</v>
      </c>
      <c r="E4210" t="s">
        <v>1066</v>
      </c>
      <c r="F4210" t="s">
        <v>284</v>
      </c>
      <c r="G4210" t="s">
        <v>406</v>
      </c>
      <c r="H4210" t="s">
        <v>160</v>
      </c>
      <c r="I4210" t="s">
        <v>232</v>
      </c>
      <c r="J4210" t="s">
        <v>94</v>
      </c>
      <c r="K4210" t="s">
        <v>19</v>
      </c>
      <c r="L4210" t="s">
        <v>128</v>
      </c>
      <c r="M4210">
        <v>1</v>
      </c>
      <c r="N4210" s="47">
        <v>215</v>
      </c>
      <c r="O4210" s="47">
        <v>0</v>
      </c>
      <c r="P4210" s="47">
        <v>0</v>
      </c>
      <c r="Q4210" s="47">
        <v>0</v>
      </c>
      <c r="R4210" s="47">
        <v>0</v>
      </c>
      <c r="S4210" s="47">
        <v>215</v>
      </c>
      <c r="T4210" s="47">
        <v>193.5</v>
      </c>
      <c r="U4210" s="47">
        <v>193.5</v>
      </c>
      <c r="V4210" t="s">
        <v>71</v>
      </c>
      <c r="W4210" t="s">
        <v>72</v>
      </c>
      <c r="X4210"/>
      <c r="Y4210" t="s">
        <v>240</v>
      </c>
      <c r="Z4210" s="43" t="str">
        <f>Raw_data[[#This Row],[Month]]&amp;Raw_data[[#This Row],[Locations]]&amp;Raw_data[[#This Row],[Looker2]]</f>
        <v>45323San MarcosIOP</v>
      </c>
      <c r="AA4210" s="44" t="str">
        <f>IFERROR(VLOOKUP(Raw_data[[#This Row],[Description]],'LU Table'!$A$1:$B$50,2,0),"")</f>
        <v>IOP</v>
      </c>
      <c r="AB4210" s="44" t="str">
        <f>TRIM(MID(Raw_data[[#This Row],[Location]],LEN("Positive Recovery- ")+1,LEN(Raw_data[[#This Row],[Location]])))</f>
        <v>San Marcos</v>
      </c>
      <c r="AC4210" s="45">
        <f t="shared" si="66"/>
        <v>45323</v>
      </c>
      <c r="AD4210" s="44" t="str">
        <f>VLOOKUP(Raw_data[[#This Row],[Locations]]&amp;Raw_data[[#This Row],[Looker2]],Category!A:E,5,0)</f>
        <v>Affiliate</v>
      </c>
      <c r="AE4210" s="44" t="str">
        <f>Raw_data[[#This Row],[Locations]]&amp;Raw_data[[#This Row],[Looker2]]</f>
        <v>San MarcosIOP</v>
      </c>
    </row>
    <row r="4211" spans="1:31">
      <c r="A4211" s="15">
        <v>45329</v>
      </c>
      <c r="B4211" s="15">
        <v>45329</v>
      </c>
      <c r="C4211" t="s">
        <v>9</v>
      </c>
      <c r="D4211">
        <v>211553</v>
      </c>
      <c r="E4211" t="s">
        <v>577</v>
      </c>
      <c r="F4211" t="s">
        <v>578</v>
      </c>
      <c r="G4211" t="s">
        <v>323</v>
      </c>
      <c r="H4211" t="s">
        <v>160</v>
      </c>
      <c r="I4211" t="s">
        <v>232</v>
      </c>
      <c r="J4211" t="s">
        <v>94</v>
      </c>
      <c r="K4211" t="s">
        <v>19</v>
      </c>
      <c r="L4211" t="s">
        <v>128</v>
      </c>
      <c r="M4211">
        <v>1</v>
      </c>
      <c r="N4211" s="47">
        <v>215</v>
      </c>
      <c r="O4211" s="47">
        <v>0</v>
      </c>
      <c r="P4211" s="47">
        <v>0</v>
      </c>
      <c r="Q4211" s="47">
        <v>0</v>
      </c>
      <c r="R4211" s="47">
        <v>0</v>
      </c>
      <c r="S4211" s="47">
        <v>215</v>
      </c>
      <c r="T4211" s="47">
        <v>193.5</v>
      </c>
      <c r="U4211" s="47">
        <v>193.5</v>
      </c>
      <c r="V4211" t="s">
        <v>71</v>
      </c>
      <c r="W4211" t="s">
        <v>72</v>
      </c>
      <c r="X4211"/>
      <c r="Y4211" t="s">
        <v>240</v>
      </c>
      <c r="Z4211" s="43" t="str">
        <f>Raw_data[[#This Row],[Month]]&amp;Raw_data[[#This Row],[Locations]]&amp;Raw_data[[#This Row],[Looker2]]</f>
        <v>45323San MarcosIOP</v>
      </c>
      <c r="AA4211" s="44" t="str">
        <f>IFERROR(VLOOKUP(Raw_data[[#This Row],[Description]],'LU Table'!$A$1:$B$50,2,0),"")</f>
        <v>IOP</v>
      </c>
      <c r="AB4211" s="44" t="str">
        <f>TRIM(MID(Raw_data[[#This Row],[Location]],LEN("Positive Recovery- ")+1,LEN(Raw_data[[#This Row],[Location]])))</f>
        <v>San Marcos</v>
      </c>
      <c r="AC4211" s="45">
        <f t="shared" si="66"/>
        <v>45323</v>
      </c>
      <c r="AD4211" s="44" t="str">
        <f>VLOOKUP(Raw_data[[#This Row],[Locations]]&amp;Raw_data[[#This Row],[Looker2]],Category!A:E,5,0)</f>
        <v>Affiliate</v>
      </c>
      <c r="AE4211" s="44" t="str">
        <f>Raw_data[[#This Row],[Locations]]&amp;Raw_data[[#This Row],[Looker2]]</f>
        <v>San MarcosIOP</v>
      </c>
    </row>
    <row r="4212" spans="1:31">
      <c r="A4212" s="15">
        <v>45329</v>
      </c>
      <c r="B4212" s="15">
        <v>45329</v>
      </c>
      <c r="C4212" t="s">
        <v>9</v>
      </c>
      <c r="D4212">
        <v>211554</v>
      </c>
      <c r="E4212" t="s">
        <v>685</v>
      </c>
      <c r="F4212" t="s">
        <v>305</v>
      </c>
      <c r="G4212" t="s">
        <v>280</v>
      </c>
      <c r="H4212" t="s">
        <v>158</v>
      </c>
      <c r="I4212" t="s">
        <v>232</v>
      </c>
      <c r="J4212" t="s">
        <v>103</v>
      </c>
      <c r="K4212" t="s">
        <v>19</v>
      </c>
      <c r="L4212" t="s">
        <v>128</v>
      </c>
      <c r="M4212">
        <v>1</v>
      </c>
      <c r="N4212" s="47">
        <v>250</v>
      </c>
      <c r="O4212" s="47">
        <v>0</v>
      </c>
      <c r="P4212" s="47">
        <v>0</v>
      </c>
      <c r="Q4212" s="47">
        <v>0</v>
      </c>
      <c r="R4212" s="47">
        <v>0</v>
      </c>
      <c r="S4212" s="47">
        <v>250</v>
      </c>
      <c r="T4212" s="47">
        <v>225</v>
      </c>
      <c r="U4212" s="47">
        <v>225</v>
      </c>
      <c r="V4212" t="s">
        <v>71</v>
      </c>
      <c r="W4212" t="s">
        <v>72</v>
      </c>
      <c r="X4212"/>
      <c r="Y4212" t="s">
        <v>240</v>
      </c>
      <c r="Z4212" s="43" t="str">
        <f>Raw_data[[#This Row],[Month]]&amp;Raw_data[[#This Row],[Locations]]&amp;Raw_data[[#This Row],[Looker2]]</f>
        <v>45323San MarcosIOP</v>
      </c>
      <c r="AA4212" s="44" t="str">
        <f>IFERROR(VLOOKUP(Raw_data[[#This Row],[Description]],'LU Table'!$A$1:$B$50,2,0),"")</f>
        <v>IOP</v>
      </c>
      <c r="AB4212" s="44" t="str">
        <f>TRIM(MID(Raw_data[[#This Row],[Location]],LEN("Positive Recovery- ")+1,LEN(Raw_data[[#This Row],[Location]])))</f>
        <v>San Marcos</v>
      </c>
      <c r="AC4212" s="45">
        <f t="shared" si="66"/>
        <v>45323</v>
      </c>
      <c r="AD4212" s="44" t="str">
        <f>VLOOKUP(Raw_data[[#This Row],[Locations]]&amp;Raw_data[[#This Row],[Looker2]],Category!A:E,5,0)</f>
        <v>Affiliate</v>
      </c>
      <c r="AE4212" s="44" t="str">
        <f>Raw_data[[#This Row],[Locations]]&amp;Raw_data[[#This Row],[Looker2]]</f>
        <v>San MarcosIOP</v>
      </c>
    </row>
    <row r="4213" spans="1:31">
      <c r="A4213" s="15">
        <v>45329</v>
      </c>
      <c r="B4213" s="15">
        <v>45329</v>
      </c>
      <c r="C4213" t="s">
        <v>9</v>
      </c>
      <c r="D4213">
        <v>211555</v>
      </c>
      <c r="E4213" t="s">
        <v>792</v>
      </c>
      <c r="F4213" t="s">
        <v>793</v>
      </c>
      <c r="G4213" t="s">
        <v>303</v>
      </c>
      <c r="H4213" t="s">
        <v>160</v>
      </c>
      <c r="I4213" t="s">
        <v>232</v>
      </c>
      <c r="J4213" t="s">
        <v>90</v>
      </c>
      <c r="K4213" t="s">
        <v>19</v>
      </c>
      <c r="L4213" t="s">
        <v>128</v>
      </c>
      <c r="M4213">
        <v>1</v>
      </c>
      <c r="N4213" s="47">
        <v>220</v>
      </c>
      <c r="O4213" s="47">
        <v>0</v>
      </c>
      <c r="P4213" s="47">
        <v>0</v>
      </c>
      <c r="Q4213" s="47">
        <v>0</v>
      </c>
      <c r="R4213" s="47">
        <v>0</v>
      </c>
      <c r="S4213" s="47">
        <v>220</v>
      </c>
      <c r="T4213" s="47">
        <v>198</v>
      </c>
      <c r="U4213" s="47">
        <v>198</v>
      </c>
      <c r="V4213" t="s">
        <v>71</v>
      </c>
      <c r="W4213" t="s">
        <v>72</v>
      </c>
      <c r="X4213"/>
      <c r="Y4213" t="s">
        <v>240</v>
      </c>
      <c r="Z4213" s="43" t="str">
        <f>Raw_data[[#This Row],[Month]]&amp;Raw_data[[#This Row],[Locations]]&amp;Raw_data[[#This Row],[Looker2]]</f>
        <v>45323San MarcosIOP</v>
      </c>
      <c r="AA4213" s="44" t="str">
        <f>IFERROR(VLOOKUP(Raw_data[[#This Row],[Description]],'LU Table'!$A$1:$B$50,2,0),"")</f>
        <v>IOP</v>
      </c>
      <c r="AB4213" s="44" t="str">
        <f>TRIM(MID(Raw_data[[#This Row],[Location]],LEN("Positive Recovery- ")+1,LEN(Raw_data[[#This Row],[Location]])))</f>
        <v>San Marcos</v>
      </c>
      <c r="AC4213" s="45">
        <f t="shared" si="66"/>
        <v>45323</v>
      </c>
      <c r="AD4213" s="44" t="str">
        <f>VLOOKUP(Raw_data[[#This Row],[Locations]]&amp;Raw_data[[#This Row],[Looker2]],Category!A:E,5,0)</f>
        <v>Affiliate</v>
      </c>
      <c r="AE4213" s="44" t="str">
        <f>Raw_data[[#This Row],[Locations]]&amp;Raw_data[[#This Row],[Looker2]]</f>
        <v>San MarcosIOP</v>
      </c>
    </row>
    <row r="4214" spans="1:31">
      <c r="A4214" s="15">
        <v>45329</v>
      </c>
      <c r="B4214" s="15">
        <v>45329</v>
      </c>
      <c r="C4214" t="s">
        <v>9</v>
      </c>
      <c r="D4214">
        <v>211556</v>
      </c>
      <c r="E4214" t="s">
        <v>794</v>
      </c>
      <c r="F4214" t="s">
        <v>427</v>
      </c>
      <c r="G4214" t="s">
        <v>795</v>
      </c>
      <c r="H4214" t="s">
        <v>158</v>
      </c>
      <c r="I4214" t="s">
        <v>232</v>
      </c>
      <c r="J4214" t="s">
        <v>87</v>
      </c>
      <c r="K4214" t="s">
        <v>19</v>
      </c>
      <c r="L4214" t="s">
        <v>128</v>
      </c>
      <c r="M4214">
        <v>1</v>
      </c>
      <c r="N4214" s="47">
        <v>275</v>
      </c>
      <c r="O4214" s="47">
        <v>0</v>
      </c>
      <c r="P4214" s="47">
        <v>0</v>
      </c>
      <c r="Q4214" s="47">
        <v>0</v>
      </c>
      <c r="R4214" s="47">
        <v>0</v>
      </c>
      <c r="S4214" s="47">
        <v>275</v>
      </c>
      <c r="T4214" s="47">
        <v>247.5</v>
      </c>
      <c r="U4214" s="47">
        <v>247.5</v>
      </c>
      <c r="V4214" t="s">
        <v>71</v>
      </c>
      <c r="W4214" t="s">
        <v>72</v>
      </c>
      <c r="X4214"/>
      <c r="Y4214" t="s">
        <v>240</v>
      </c>
      <c r="Z4214" s="43" t="str">
        <f>Raw_data[[#This Row],[Month]]&amp;Raw_data[[#This Row],[Locations]]&amp;Raw_data[[#This Row],[Looker2]]</f>
        <v>45323San MarcosIOP</v>
      </c>
      <c r="AA4214" s="44" t="str">
        <f>IFERROR(VLOOKUP(Raw_data[[#This Row],[Description]],'LU Table'!$A$1:$B$50,2,0),"")</f>
        <v>IOP</v>
      </c>
      <c r="AB4214" s="44" t="str">
        <f>TRIM(MID(Raw_data[[#This Row],[Location]],LEN("Positive Recovery- ")+1,LEN(Raw_data[[#This Row],[Location]])))</f>
        <v>San Marcos</v>
      </c>
      <c r="AC4214" s="45">
        <f t="shared" si="66"/>
        <v>45323</v>
      </c>
      <c r="AD4214" s="44" t="str">
        <f>VLOOKUP(Raw_data[[#This Row],[Locations]]&amp;Raw_data[[#This Row],[Looker2]],Category!A:E,5,0)</f>
        <v>Affiliate</v>
      </c>
      <c r="AE4214" s="44" t="str">
        <f>Raw_data[[#This Row],[Locations]]&amp;Raw_data[[#This Row],[Looker2]]</f>
        <v>San MarcosIOP</v>
      </c>
    </row>
    <row r="4215" spans="1:31">
      <c r="A4215" s="15">
        <v>45329</v>
      </c>
      <c r="B4215" s="15">
        <v>45329</v>
      </c>
      <c r="C4215" t="s">
        <v>9</v>
      </c>
      <c r="D4215">
        <v>211557</v>
      </c>
      <c r="E4215" t="s">
        <v>1317</v>
      </c>
      <c r="F4215" t="s">
        <v>418</v>
      </c>
      <c r="G4215" t="s">
        <v>1318</v>
      </c>
      <c r="H4215" t="s">
        <v>159</v>
      </c>
      <c r="I4215" t="s">
        <v>232</v>
      </c>
      <c r="J4215" t="s">
        <v>140</v>
      </c>
      <c r="K4215" t="s">
        <v>19</v>
      </c>
      <c r="L4215" t="s">
        <v>128</v>
      </c>
      <c r="M4215">
        <v>1</v>
      </c>
      <c r="N4215" s="47">
        <v>180</v>
      </c>
      <c r="O4215" s="47">
        <v>0</v>
      </c>
      <c r="P4215" s="47">
        <v>0</v>
      </c>
      <c r="Q4215" s="47">
        <v>0</v>
      </c>
      <c r="R4215" s="47">
        <v>0</v>
      </c>
      <c r="S4215" s="47">
        <v>180</v>
      </c>
      <c r="T4215" s="47">
        <v>162</v>
      </c>
      <c r="U4215" s="47">
        <v>162</v>
      </c>
      <c r="V4215" t="s">
        <v>71</v>
      </c>
      <c r="W4215" t="s">
        <v>72</v>
      </c>
      <c r="X4215"/>
      <c r="Y4215" t="s">
        <v>240</v>
      </c>
      <c r="Z4215" s="43" t="str">
        <f>Raw_data[[#This Row],[Month]]&amp;Raw_data[[#This Row],[Locations]]&amp;Raw_data[[#This Row],[Looker2]]</f>
        <v>45323San MarcosIOP</v>
      </c>
      <c r="AA4215" s="44" t="str">
        <f>IFERROR(VLOOKUP(Raw_data[[#This Row],[Description]],'LU Table'!$A$1:$B$50,2,0),"")</f>
        <v>IOP</v>
      </c>
      <c r="AB4215" s="44" t="str">
        <f>TRIM(MID(Raw_data[[#This Row],[Location]],LEN("Positive Recovery- ")+1,LEN(Raw_data[[#This Row],[Location]])))</f>
        <v>San Marcos</v>
      </c>
      <c r="AC4215" s="45">
        <f t="shared" si="66"/>
        <v>45323</v>
      </c>
      <c r="AD4215" s="44" t="str">
        <f>VLOOKUP(Raw_data[[#This Row],[Locations]]&amp;Raw_data[[#This Row],[Looker2]],Category!A:E,5,0)</f>
        <v>Affiliate</v>
      </c>
      <c r="AE4215" s="44" t="str">
        <f>Raw_data[[#This Row],[Locations]]&amp;Raw_data[[#This Row],[Looker2]]</f>
        <v>San MarcosIOP</v>
      </c>
    </row>
    <row r="4216" spans="1:31">
      <c r="A4216" s="15">
        <v>45329</v>
      </c>
      <c r="B4216" s="15">
        <v>45329</v>
      </c>
      <c r="C4216" t="s">
        <v>9</v>
      </c>
      <c r="D4216">
        <v>211558</v>
      </c>
      <c r="E4216" t="s">
        <v>706</v>
      </c>
      <c r="F4216" t="s">
        <v>519</v>
      </c>
      <c r="G4216" t="s">
        <v>707</v>
      </c>
      <c r="H4216" t="s">
        <v>158</v>
      </c>
      <c r="I4216" t="s">
        <v>232</v>
      </c>
      <c r="J4216" t="s">
        <v>88</v>
      </c>
      <c r="K4216" t="s">
        <v>19</v>
      </c>
      <c r="L4216" t="s">
        <v>128</v>
      </c>
      <c r="M4216">
        <v>1</v>
      </c>
      <c r="N4216" s="47">
        <v>250</v>
      </c>
      <c r="O4216" s="47">
        <v>0</v>
      </c>
      <c r="P4216" s="47">
        <v>0</v>
      </c>
      <c r="Q4216" s="47">
        <v>0</v>
      </c>
      <c r="R4216" s="47">
        <v>0</v>
      </c>
      <c r="S4216" s="47">
        <v>250</v>
      </c>
      <c r="T4216" s="47">
        <v>225</v>
      </c>
      <c r="U4216" s="47">
        <v>225</v>
      </c>
      <c r="V4216" t="s">
        <v>71</v>
      </c>
      <c r="W4216" t="s">
        <v>72</v>
      </c>
      <c r="X4216"/>
      <c r="Y4216" t="s">
        <v>240</v>
      </c>
      <c r="Z4216" s="43" t="str">
        <f>Raw_data[[#This Row],[Month]]&amp;Raw_data[[#This Row],[Locations]]&amp;Raw_data[[#This Row],[Looker2]]</f>
        <v>45323San MarcosIOP</v>
      </c>
      <c r="AA4216" s="44" t="str">
        <f>IFERROR(VLOOKUP(Raw_data[[#This Row],[Description]],'LU Table'!$A$1:$B$50,2,0),"")</f>
        <v>IOP</v>
      </c>
      <c r="AB4216" s="44" t="str">
        <f>TRIM(MID(Raw_data[[#This Row],[Location]],LEN("Positive Recovery- ")+1,LEN(Raw_data[[#This Row],[Location]])))</f>
        <v>San Marcos</v>
      </c>
      <c r="AC4216" s="45">
        <f t="shared" si="66"/>
        <v>45323</v>
      </c>
      <c r="AD4216" s="44" t="str">
        <f>VLOOKUP(Raw_data[[#This Row],[Locations]]&amp;Raw_data[[#This Row],[Looker2]],Category!A:E,5,0)</f>
        <v>Affiliate</v>
      </c>
      <c r="AE4216" s="44" t="str">
        <f>Raw_data[[#This Row],[Locations]]&amp;Raw_data[[#This Row],[Looker2]]</f>
        <v>San MarcosIOP</v>
      </c>
    </row>
    <row r="4217" spans="1:31">
      <c r="A4217" s="15">
        <v>45329</v>
      </c>
      <c r="B4217" s="15">
        <v>45329</v>
      </c>
      <c r="C4217" t="s">
        <v>9</v>
      </c>
      <c r="D4217">
        <v>211559</v>
      </c>
      <c r="E4217" t="s">
        <v>606</v>
      </c>
      <c r="F4217" t="s">
        <v>404</v>
      </c>
      <c r="G4217" t="s">
        <v>607</v>
      </c>
      <c r="H4217" t="s">
        <v>160</v>
      </c>
      <c r="I4217" t="s">
        <v>232</v>
      </c>
      <c r="J4217" t="s">
        <v>90</v>
      </c>
      <c r="K4217" t="s">
        <v>19</v>
      </c>
      <c r="L4217" t="s">
        <v>128</v>
      </c>
      <c r="M4217">
        <v>1</v>
      </c>
      <c r="N4217" s="47">
        <v>220</v>
      </c>
      <c r="O4217" s="47">
        <v>0</v>
      </c>
      <c r="P4217" s="47">
        <v>0</v>
      </c>
      <c r="Q4217" s="47">
        <v>0</v>
      </c>
      <c r="R4217" s="47">
        <v>0</v>
      </c>
      <c r="S4217" s="47">
        <v>220</v>
      </c>
      <c r="T4217" s="47">
        <v>198</v>
      </c>
      <c r="U4217" s="47">
        <v>198</v>
      </c>
      <c r="V4217" t="s">
        <v>71</v>
      </c>
      <c r="W4217" t="s">
        <v>72</v>
      </c>
      <c r="X4217"/>
      <c r="Y4217" t="s">
        <v>240</v>
      </c>
      <c r="Z4217" s="43" t="str">
        <f>Raw_data[[#This Row],[Month]]&amp;Raw_data[[#This Row],[Locations]]&amp;Raw_data[[#This Row],[Looker2]]</f>
        <v>45323San MarcosIOP</v>
      </c>
      <c r="AA4217" s="44" t="str">
        <f>IFERROR(VLOOKUP(Raw_data[[#This Row],[Description]],'LU Table'!$A$1:$B$50,2,0),"")</f>
        <v>IOP</v>
      </c>
      <c r="AB4217" s="44" t="str">
        <f>TRIM(MID(Raw_data[[#This Row],[Location]],LEN("Positive Recovery- ")+1,LEN(Raw_data[[#This Row],[Location]])))</f>
        <v>San Marcos</v>
      </c>
      <c r="AC4217" s="45">
        <f t="shared" si="66"/>
        <v>45323</v>
      </c>
      <c r="AD4217" s="44" t="str">
        <f>VLOOKUP(Raw_data[[#This Row],[Locations]]&amp;Raw_data[[#This Row],[Looker2]],Category!A:E,5,0)</f>
        <v>Affiliate</v>
      </c>
      <c r="AE4217" s="44" t="str">
        <f>Raw_data[[#This Row],[Locations]]&amp;Raw_data[[#This Row],[Looker2]]</f>
        <v>San MarcosIOP</v>
      </c>
    </row>
    <row r="4218" spans="1:31">
      <c r="A4218" s="15">
        <v>45329</v>
      </c>
      <c r="B4218" s="15">
        <v>45329</v>
      </c>
      <c r="C4218" t="s">
        <v>9</v>
      </c>
      <c r="D4218">
        <v>211561</v>
      </c>
      <c r="E4218" t="s">
        <v>796</v>
      </c>
      <c r="F4218" t="s">
        <v>483</v>
      </c>
      <c r="G4218" t="s">
        <v>353</v>
      </c>
      <c r="H4218" t="s">
        <v>158</v>
      </c>
      <c r="I4218" t="s">
        <v>232</v>
      </c>
      <c r="J4218" t="s">
        <v>92</v>
      </c>
      <c r="K4218" t="s">
        <v>19</v>
      </c>
      <c r="L4218" t="s">
        <v>128</v>
      </c>
      <c r="M4218">
        <v>1</v>
      </c>
      <c r="N4218" s="47">
        <v>190</v>
      </c>
      <c r="O4218" s="47">
        <v>0</v>
      </c>
      <c r="P4218" s="47">
        <v>0</v>
      </c>
      <c r="Q4218" s="47">
        <v>0</v>
      </c>
      <c r="R4218" s="47">
        <v>0</v>
      </c>
      <c r="S4218" s="47">
        <v>190</v>
      </c>
      <c r="T4218" s="47">
        <v>171</v>
      </c>
      <c r="U4218" s="47">
        <v>171</v>
      </c>
      <c r="V4218" t="s">
        <v>71</v>
      </c>
      <c r="W4218" t="s">
        <v>72</v>
      </c>
      <c r="X4218"/>
      <c r="Y4218" t="s">
        <v>240</v>
      </c>
      <c r="Z4218" s="43" t="str">
        <f>Raw_data[[#This Row],[Month]]&amp;Raw_data[[#This Row],[Locations]]&amp;Raw_data[[#This Row],[Looker2]]</f>
        <v>45323San MarcosIOP</v>
      </c>
      <c r="AA4218" s="44" t="str">
        <f>IFERROR(VLOOKUP(Raw_data[[#This Row],[Description]],'LU Table'!$A$1:$B$50,2,0),"")</f>
        <v>IOP</v>
      </c>
      <c r="AB4218" s="44" t="str">
        <f>TRIM(MID(Raw_data[[#This Row],[Location]],LEN("Positive Recovery- ")+1,LEN(Raw_data[[#This Row],[Location]])))</f>
        <v>San Marcos</v>
      </c>
      <c r="AC4218" s="45">
        <f t="shared" si="66"/>
        <v>45323</v>
      </c>
      <c r="AD4218" s="44" t="str">
        <f>VLOOKUP(Raw_data[[#This Row],[Locations]]&amp;Raw_data[[#This Row],[Looker2]],Category!A:E,5,0)</f>
        <v>Affiliate</v>
      </c>
      <c r="AE4218" s="44" t="str">
        <f>Raw_data[[#This Row],[Locations]]&amp;Raw_data[[#This Row],[Looker2]]</f>
        <v>San MarcosIOP</v>
      </c>
    </row>
    <row r="4219" spans="1:31">
      <c r="A4219" s="15">
        <v>45330</v>
      </c>
      <c r="B4219" s="15">
        <v>45294</v>
      </c>
      <c r="C4219" t="s">
        <v>9</v>
      </c>
      <c r="D4219">
        <v>211732</v>
      </c>
      <c r="E4219" t="s">
        <v>803</v>
      </c>
      <c r="F4219" t="s">
        <v>804</v>
      </c>
      <c r="G4219" t="s">
        <v>805</v>
      </c>
      <c r="H4219" t="s">
        <v>150</v>
      </c>
      <c r="I4219" t="s">
        <v>232</v>
      </c>
      <c r="J4219" t="s">
        <v>17</v>
      </c>
      <c r="K4219" t="s">
        <v>76</v>
      </c>
      <c r="L4219" t="s">
        <v>128</v>
      </c>
      <c r="M4219">
        <v>1</v>
      </c>
      <c r="N4219" s="47">
        <v>654.84</v>
      </c>
      <c r="O4219" s="47">
        <v>0</v>
      </c>
      <c r="P4219" s="47">
        <v>0</v>
      </c>
      <c r="Q4219" s="47">
        <v>0</v>
      </c>
      <c r="R4219" s="47">
        <v>0</v>
      </c>
      <c r="S4219" s="47">
        <v>0</v>
      </c>
      <c r="T4219" s="47">
        <v>654.84</v>
      </c>
      <c r="U4219" s="47">
        <v>0</v>
      </c>
      <c r="V4219" t="s">
        <v>71</v>
      </c>
      <c r="W4219" t="s">
        <v>1107</v>
      </c>
      <c r="X4219"/>
      <c r="Y4219" t="s">
        <v>233</v>
      </c>
      <c r="Z4219" s="43" t="str">
        <f>Raw_data[[#This Row],[Month]]&amp;Raw_data[[#This Row],[Locations]]&amp;Raw_data[[#This Row],[Looker2]]</f>
        <v>45292MontroseSober Living</v>
      </c>
      <c r="AA4219" s="44" t="str">
        <f>IFERROR(VLOOKUP(Raw_data[[#This Row],[Description]],'LU Table'!$A$1:$B$50,2,0),"")</f>
        <v>Sober Living</v>
      </c>
      <c r="AB4219" s="44" t="str">
        <f>TRIM(MID(Raw_data[[#This Row],[Location]],LEN("Positive Recovery- ")+1,LEN(Raw_data[[#This Row],[Location]])))</f>
        <v>Montrose</v>
      </c>
      <c r="AC4219" s="45">
        <f t="shared" si="66"/>
        <v>45292</v>
      </c>
      <c r="AD4219" s="44" t="str">
        <f>VLOOKUP(Raw_data[[#This Row],[Locations]]&amp;Raw_data[[#This Row],[Looker2]],Category!A:E,5,0)</f>
        <v>Company Owned</v>
      </c>
      <c r="AE4219" s="44" t="str">
        <f>Raw_data[[#This Row],[Locations]]&amp;Raw_data[[#This Row],[Looker2]]</f>
        <v>MontroseSober Living</v>
      </c>
    </row>
    <row r="4220" spans="1:31">
      <c r="A4220" s="15">
        <v>45330</v>
      </c>
      <c r="B4220" s="15">
        <v>45323</v>
      </c>
      <c r="C4220" t="s">
        <v>9</v>
      </c>
      <c r="D4220">
        <v>211718</v>
      </c>
      <c r="E4220" t="s">
        <v>99</v>
      </c>
      <c r="F4220" t="s">
        <v>278</v>
      </c>
      <c r="G4220" t="s">
        <v>400</v>
      </c>
      <c r="H4220" t="s">
        <v>150</v>
      </c>
      <c r="I4220" t="s">
        <v>232</v>
      </c>
      <c r="J4220" t="s">
        <v>17</v>
      </c>
      <c r="K4220" t="s">
        <v>76</v>
      </c>
      <c r="L4220" t="s">
        <v>129</v>
      </c>
      <c r="M4220">
        <v>1</v>
      </c>
      <c r="N4220" s="47">
        <v>700</v>
      </c>
      <c r="O4220" s="47">
        <v>0</v>
      </c>
      <c r="P4220" s="47">
        <v>0</v>
      </c>
      <c r="Q4220" s="47">
        <v>0</v>
      </c>
      <c r="R4220" s="47">
        <v>0</v>
      </c>
      <c r="S4220" s="47">
        <v>0</v>
      </c>
      <c r="T4220" s="47">
        <v>700</v>
      </c>
      <c r="U4220" s="47">
        <v>0</v>
      </c>
      <c r="V4220" t="s">
        <v>71</v>
      </c>
      <c r="W4220" t="s">
        <v>1319</v>
      </c>
      <c r="X4220"/>
      <c r="Y4220" t="s">
        <v>233</v>
      </c>
      <c r="Z4220" s="43" t="str">
        <f>Raw_data[[#This Row],[Month]]&amp;Raw_data[[#This Row],[Locations]]&amp;Raw_data[[#This Row],[Looker2]]</f>
        <v>45323MontroseSober Living</v>
      </c>
      <c r="AA4220" s="44" t="str">
        <f>IFERROR(VLOOKUP(Raw_data[[#This Row],[Description]],'LU Table'!$A$1:$B$50,2,0),"")</f>
        <v>Sober Living</v>
      </c>
      <c r="AB4220" s="44" t="str">
        <f>TRIM(MID(Raw_data[[#This Row],[Location]],LEN("Positive Recovery- ")+1,LEN(Raw_data[[#This Row],[Location]])))</f>
        <v>Montrose</v>
      </c>
      <c r="AC4220" s="45">
        <f t="shared" si="66"/>
        <v>45323</v>
      </c>
      <c r="AD4220" s="44" t="str">
        <f>VLOOKUP(Raw_data[[#This Row],[Locations]]&amp;Raw_data[[#This Row],[Looker2]],Category!A:E,5,0)</f>
        <v>Company Owned</v>
      </c>
      <c r="AE4220" s="44" t="str">
        <f>Raw_data[[#This Row],[Locations]]&amp;Raw_data[[#This Row],[Looker2]]</f>
        <v>MontroseSober Living</v>
      </c>
    </row>
    <row r="4221" spans="1:31">
      <c r="A4221" s="15">
        <v>45330</v>
      </c>
      <c r="B4221" s="15">
        <v>45323</v>
      </c>
      <c r="C4221" t="s">
        <v>9</v>
      </c>
      <c r="D4221">
        <v>211733</v>
      </c>
      <c r="E4221" t="s">
        <v>803</v>
      </c>
      <c r="F4221" t="s">
        <v>804</v>
      </c>
      <c r="G4221" t="s">
        <v>805</v>
      </c>
      <c r="H4221" t="s">
        <v>150</v>
      </c>
      <c r="I4221" t="s">
        <v>232</v>
      </c>
      <c r="J4221" t="s">
        <v>17</v>
      </c>
      <c r="K4221" t="s">
        <v>76</v>
      </c>
      <c r="L4221" t="s">
        <v>128</v>
      </c>
      <c r="M4221">
        <v>1</v>
      </c>
      <c r="N4221" s="47">
        <v>700</v>
      </c>
      <c r="O4221" s="47">
        <v>0</v>
      </c>
      <c r="P4221" s="47">
        <v>0</v>
      </c>
      <c r="Q4221" s="47">
        <v>0</v>
      </c>
      <c r="R4221" s="47">
        <v>0</v>
      </c>
      <c r="S4221" s="47">
        <v>0</v>
      </c>
      <c r="T4221" s="47">
        <v>700</v>
      </c>
      <c r="U4221" s="47">
        <v>0</v>
      </c>
      <c r="V4221" t="s">
        <v>71</v>
      </c>
      <c r="W4221" t="s">
        <v>1319</v>
      </c>
      <c r="X4221"/>
      <c r="Y4221" t="s">
        <v>233</v>
      </c>
      <c r="Z4221" s="43" t="str">
        <f>Raw_data[[#This Row],[Month]]&amp;Raw_data[[#This Row],[Locations]]&amp;Raw_data[[#This Row],[Looker2]]</f>
        <v>45323MontroseSober Living</v>
      </c>
      <c r="AA4221" s="44" t="str">
        <f>IFERROR(VLOOKUP(Raw_data[[#This Row],[Description]],'LU Table'!$A$1:$B$50,2,0),"")</f>
        <v>Sober Living</v>
      </c>
      <c r="AB4221" s="44" t="str">
        <f>TRIM(MID(Raw_data[[#This Row],[Location]],LEN("Positive Recovery- ")+1,LEN(Raw_data[[#This Row],[Location]])))</f>
        <v>Montrose</v>
      </c>
      <c r="AC4221" s="45">
        <f t="shared" si="66"/>
        <v>45323</v>
      </c>
      <c r="AD4221" s="44" t="str">
        <f>VLOOKUP(Raw_data[[#This Row],[Locations]]&amp;Raw_data[[#This Row],[Looker2]],Category!A:E,5,0)</f>
        <v>Company Owned</v>
      </c>
      <c r="AE4221" s="44" t="str">
        <f>Raw_data[[#This Row],[Locations]]&amp;Raw_data[[#This Row],[Looker2]]</f>
        <v>MontroseSober Living</v>
      </c>
    </row>
    <row r="4222" spans="1:31">
      <c r="A4222" s="15">
        <v>45330</v>
      </c>
      <c r="B4222" s="15">
        <v>45327</v>
      </c>
      <c r="C4222" t="s">
        <v>9</v>
      </c>
      <c r="D4222">
        <v>211656</v>
      </c>
      <c r="E4222" t="s">
        <v>1196</v>
      </c>
      <c r="F4222" t="s">
        <v>475</v>
      </c>
      <c r="G4222" t="s">
        <v>298</v>
      </c>
      <c r="H4222" t="s">
        <v>151</v>
      </c>
      <c r="I4222" t="s">
        <v>232</v>
      </c>
      <c r="J4222" t="s">
        <v>95</v>
      </c>
      <c r="K4222" t="s">
        <v>16</v>
      </c>
      <c r="L4222" t="s">
        <v>131</v>
      </c>
      <c r="M4222">
        <v>3</v>
      </c>
      <c r="N4222" s="47">
        <v>1590</v>
      </c>
      <c r="O4222" s="47">
        <v>0</v>
      </c>
      <c r="P4222" s="47">
        <v>0</v>
      </c>
      <c r="Q4222" s="47">
        <v>0</v>
      </c>
      <c r="R4222" s="47">
        <v>0</v>
      </c>
      <c r="S4222" s="47">
        <v>1590</v>
      </c>
      <c r="T4222" s="47">
        <v>1566</v>
      </c>
      <c r="U4222" s="47">
        <v>1566</v>
      </c>
      <c r="V4222" t="s">
        <v>71</v>
      </c>
      <c r="W4222" t="s">
        <v>72</v>
      </c>
      <c r="X4222"/>
      <c r="Y4222" t="s">
        <v>240</v>
      </c>
      <c r="Z4222" s="43" t="str">
        <f>Raw_data[[#This Row],[Month]]&amp;Raw_data[[#This Row],[Locations]]&amp;Raw_data[[#This Row],[Looker2]]</f>
        <v>45323Garden OaksRTC</v>
      </c>
      <c r="AA4222" s="44" t="str">
        <f>IFERROR(VLOOKUP(Raw_data[[#This Row],[Description]],'LU Table'!$A$1:$B$50,2,0),"")</f>
        <v>RTC</v>
      </c>
      <c r="AB4222" s="44" t="str">
        <f>TRIM(MID(Raw_data[[#This Row],[Location]],LEN("Positive Recovery- ")+1,LEN(Raw_data[[#This Row],[Location]])))</f>
        <v>Garden Oaks</v>
      </c>
      <c r="AC4222" s="45">
        <f t="shared" si="66"/>
        <v>45323</v>
      </c>
      <c r="AD4222" s="44" t="str">
        <f>VLOOKUP(Raw_data[[#This Row],[Locations]]&amp;Raw_data[[#This Row],[Looker2]],Category!A:E,5,0)</f>
        <v>Company Owned</v>
      </c>
      <c r="AE4222" s="44" t="str">
        <f>Raw_data[[#This Row],[Locations]]&amp;Raw_data[[#This Row],[Looker2]]</f>
        <v>Garden OaksRTC</v>
      </c>
    </row>
    <row r="4223" spans="1:31">
      <c r="A4223" s="15">
        <v>45330</v>
      </c>
      <c r="B4223" s="15">
        <v>45327</v>
      </c>
      <c r="C4223" t="s">
        <v>9</v>
      </c>
      <c r="D4223">
        <v>211657</v>
      </c>
      <c r="E4223" t="s">
        <v>1193</v>
      </c>
      <c r="F4223" t="s">
        <v>426</v>
      </c>
      <c r="G4223" t="s">
        <v>430</v>
      </c>
      <c r="H4223" t="s">
        <v>151</v>
      </c>
      <c r="I4223" t="s">
        <v>232</v>
      </c>
      <c r="J4223" t="s">
        <v>95</v>
      </c>
      <c r="K4223" t="s">
        <v>16</v>
      </c>
      <c r="L4223" t="s">
        <v>130</v>
      </c>
      <c r="M4223">
        <v>3</v>
      </c>
      <c r="N4223" s="47">
        <v>1590</v>
      </c>
      <c r="O4223" s="47">
        <v>0</v>
      </c>
      <c r="P4223" s="47">
        <v>0</v>
      </c>
      <c r="Q4223" s="47">
        <v>0</v>
      </c>
      <c r="R4223" s="47">
        <v>0</v>
      </c>
      <c r="S4223" s="47">
        <v>1590</v>
      </c>
      <c r="T4223" s="47">
        <v>1566</v>
      </c>
      <c r="U4223" s="47">
        <v>1566</v>
      </c>
      <c r="V4223" t="s">
        <v>71</v>
      </c>
      <c r="W4223" t="s">
        <v>72</v>
      </c>
      <c r="X4223"/>
      <c r="Y4223" t="s">
        <v>240</v>
      </c>
      <c r="Z4223" s="43" t="str">
        <f>Raw_data[[#This Row],[Month]]&amp;Raw_data[[#This Row],[Locations]]&amp;Raw_data[[#This Row],[Looker2]]</f>
        <v>45323Garden OaksRTC</v>
      </c>
      <c r="AA4223" s="44" t="str">
        <f>IFERROR(VLOOKUP(Raw_data[[#This Row],[Description]],'LU Table'!$A$1:$B$50,2,0),"")</f>
        <v>RTC</v>
      </c>
      <c r="AB4223" s="44" t="str">
        <f>TRIM(MID(Raw_data[[#This Row],[Location]],LEN("Positive Recovery- ")+1,LEN(Raw_data[[#This Row],[Location]])))</f>
        <v>Garden Oaks</v>
      </c>
      <c r="AC4223" s="45">
        <f t="shared" si="66"/>
        <v>45323</v>
      </c>
      <c r="AD4223" s="44" t="str">
        <f>VLOOKUP(Raw_data[[#This Row],[Locations]]&amp;Raw_data[[#This Row],[Looker2]],Category!A:E,5,0)</f>
        <v>Company Owned</v>
      </c>
      <c r="AE4223" s="44" t="str">
        <f>Raw_data[[#This Row],[Locations]]&amp;Raw_data[[#This Row],[Looker2]]</f>
        <v>Garden OaksRTC</v>
      </c>
    </row>
    <row r="4224" spans="1:31">
      <c r="A4224" s="15">
        <v>45330</v>
      </c>
      <c r="B4224" s="15">
        <v>45327</v>
      </c>
      <c r="C4224" t="s">
        <v>9</v>
      </c>
      <c r="D4224">
        <v>211658</v>
      </c>
      <c r="E4224" t="s">
        <v>1273</v>
      </c>
      <c r="F4224" t="s">
        <v>289</v>
      </c>
      <c r="G4224" t="s">
        <v>1274</v>
      </c>
      <c r="H4224" t="s">
        <v>151</v>
      </c>
      <c r="I4224" t="s">
        <v>232</v>
      </c>
      <c r="J4224" t="s">
        <v>95</v>
      </c>
      <c r="K4224" t="s">
        <v>107</v>
      </c>
      <c r="L4224" t="s">
        <v>131</v>
      </c>
      <c r="M4224">
        <v>3</v>
      </c>
      <c r="N4224" s="47">
        <v>1590</v>
      </c>
      <c r="O4224" s="47">
        <v>0</v>
      </c>
      <c r="P4224" s="47">
        <v>0</v>
      </c>
      <c r="Q4224" s="47">
        <v>0</v>
      </c>
      <c r="R4224" s="47">
        <v>0</v>
      </c>
      <c r="S4224" s="47">
        <v>1590</v>
      </c>
      <c r="T4224" s="47">
        <v>1566</v>
      </c>
      <c r="U4224" s="47">
        <v>1566</v>
      </c>
      <c r="V4224" t="s">
        <v>71</v>
      </c>
      <c r="W4224" t="s">
        <v>72</v>
      </c>
      <c r="X4224"/>
      <c r="Y4224" t="s">
        <v>240</v>
      </c>
      <c r="Z4224" s="43" t="str">
        <f>Raw_data[[#This Row],[Month]]&amp;Raw_data[[#This Row],[Locations]]&amp;Raw_data[[#This Row],[Looker2]]</f>
        <v>45323Dallas Ft WorthRTC</v>
      </c>
      <c r="AA4224" s="44" t="str">
        <f>IFERROR(VLOOKUP(Raw_data[[#This Row],[Description]],'LU Table'!$A$1:$B$50,2,0),"")</f>
        <v>RTC</v>
      </c>
      <c r="AB4224" s="44" t="str">
        <f>TRIM(MID(Raw_data[[#This Row],[Location]],LEN("Positive Recovery- ")+1,LEN(Raw_data[[#This Row],[Location]])))</f>
        <v>Dallas Ft Worth</v>
      </c>
      <c r="AC4224" s="45">
        <f t="shared" si="66"/>
        <v>45323</v>
      </c>
      <c r="AD4224" s="44" t="str">
        <f>VLOOKUP(Raw_data[[#This Row],[Locations]]&amp;Raw_data[[#This Row],[Looker2]],Category!A:E,5,0)</f>
        <v>Company Owned</v>
      </c>
      <c r="AE4224" s="44" t="str">
        <f>Raw_data[[#This Row],[Locations]]&amp;Raw_data[[#This Row],[Looker2]]</f>
        <v>Dallas Ft WorthRTC</v>
      </c>
    </row>
    <row r="4225" spans="1:31">
      <c r="A4225" s="15">
        <v>45330</v>
      </c>
      <c r="B4225" s="15">
        <v>45327</v>
      </c>
      <c r="C4225" t="s">
        <v>9</v>
      </c>
      <c r="D4225">
        <v>211663</v>
      </c>
      <c r="E4225" t="s">
        <v>1272</v>
      </c>
      <c r="F4225" t="s">
        <v>453</v>
      </c>
      <c r="G4225" t="s">
        <v>546</v>
      </c>
      <c r="H4225" t="s">
        <v>151</v>
      </c>
      <c r="I4225" t="s">
        <v>232</v>
      </c>
      <c r="J4225" t="s">
        <v>95</v>
      </c>
      <c r="K4225" t="s">
        <v>16</v>
      </c>
      <c r="L4225" t="s">
        <v>131</v>
      </c>
      <c r="M4225">
        <v>3</v>
      </c>
      <c r="N4225" s="47">
        <v>1590</v>
      </c>
      <c r="O4225" s="47">
        <v>0</v>
      </c>
      <c r="P4225" s="47">
        <v>0</v>
      </c>
      <c r="Q4225" s="47">
        <v>0</v>
      </c>
      <c r="R4225" s="47">
        <v>0</v>
      </c>
      <c r="S4225" s="47">
        <v>1590</v>
      </c>
      <c r="T4225" s="47">
        <v>1566</v>
      </c>
      <c r="U4225" s="47">
        <v>1566</v>
      </c>
      <c r="V4225" t="s">
        <v>71</v>
      </c>
      <c r="W4225" t="s">
        <v>72</v>
      </c>
      <c r="X4225"/>
      <c r="Y4225" t="s">
        <v>240</v>
      </c>
      <c r="Z4225" s="43" t="str">
        <f>Raw_data[[#This Row],[Month]]&amp;Raw_data[[#This Row],[Locations]]&amp;Raw_data[[#This Row],[Looker2]]</f>
        <v>45323Garden OaksRTC</v>
      </c>
      <c r="AA4225" s="44" t="str">
        <f>IFERROR(VLOOKUP(Raw_data[[#This Row],[Description]],'LU Table'!$A$1:$B$50,2,0),"")</f>
        <v>RTC</v>
      </c>
      <c r="AB4225" s="44" t="str">
        <f>TRIM(MID(Raw_data[[#This Row],[Location]],LEN("Positive Recovery- ")+1,LEN(Raw_data[[#This Row],[Location]])))</f>
        <v>Garden Oaks</v>
      </c>
      <c r="AC4225" s="45">
        <f t="shared" si="66"/>
        <v>45323</v>
      </c>
      <c r="AD4225" s="44" t="str">
        <f>VLOOKUP(Raw_data[[#This Row],[Locations]]&amp;Raw_data[[#This Row],[Looker2]],Category!A:E,5,0)</f>
        <v>Company Owned</v>
      </c>
      <c r="AE4225" s="44" t="str">
        <f>Raw_data[[#This Row],[Locations]]&amp;Raw_data[[#This Row],[Looker2]]</f>
        <v>Garden OaksRTC</v>
      </c>
    </row>
    <row r="4226" spans="1:31">
      <c r="A4226" s="15">
        <v>45330</v>
      </c>
      <c r="B4226" s="15">
        <v>45328</v>
      </c>
      <c r="C4226" t="s">
        <v>9</v>
      </c>
      <c r="D4226">
        <v>211653</v>
      </c>
      <c r="E4226" t="s">
        <v>1320</v>
      </c>
      <c r="F4226" t="s">
        <v>253</v>
      </c>
      <c r="G4226" t="s">
        <v>1321</v>
      </c>
      <c r="H4226" t="s">
        <v>155</v>
      </c>
      <c r="I4226" t="s">
        <v>232</v>
      </c>
      <c r="J4226" t="s">
        <v>95</v>
      </c>
      <c r="K4226" t="s">
        <v>107</v>
      </c>
      <c r="L4226" t="s">
        <v>130</v>
      </c>
      <c r="M4226">
        <v>2</v>
      </c>
      <c r="N4226" s="47">
        <v>1160</v>
      </c>
      <c r="O4226" s="47">
        <v>0</v>
      </c>
      <c r="P4226" s="47">
        <v>0</v>
      </c>
      <c r="Q4226" s="47">
        <v>0</v>
      </c>
      <c r="R4226" s="47">
        <v>0</v>
      </c>
      <c r="S4226" s="47">
        <v>1160</v>
      </c>
      <c r="T4226" s="47">
        <v>1044</v>
      </c>
      <c r="U4226" s="47">
        <v>1044</v>
      </c>
      <c r="V4226" t="s">
        <v>71</v>
      </c>
      <c r="W4226" t="s">
        <v>72</v>
      </c>
      <c r="X4226"/>
      <c r="Y4226" t="s">
        <v>240</v>
      </c>
      <c r="Z4226" s="43" t="str">
        <f>Raw_data[[#This Row],[Month]]&amp;Raw_data[[#This Row],[Locations]]&amp;Raw_data[[#This Row],[Looker2]]</f>
        <v>45323Dallas Ft WorthDetox</v>
      </c>
      <c r="AA4226" s="44" t="str">
        <f>IFERROR(VLOOKUP(Raw_data[[#This Row],[Description]],'LU Table'!$A$1:$B$50,2,0),"")</f>
        <v>Detox</v>
      </c>
      <c r="AB4226" s="44" t="str">
        <f>TRIM(MID(Raw_data[[#This Row],[Location]],LEN("Positive Recovery- ")+1,LEN(Raw_data[[#This Row],[Location]])))</f>
        <v>Dallas Ft Worth</v>
      </c>
      <c r="AC4226" s="45">
        <f t="shared" si="66"/>
        <v>45323</v>
      </c>
      <c r="AD4226" s="44" t="str">
        <f>VLOOKUP(Raw_data[[#This Row],[Locations]]&amp;Raw_data[[#This Row],[Looker2]],Category!A:E,5,0)</f>
        <v>Company Owned</v>
      </c>
      <c r="AE4226" s="44" t="str">
        <f>Raw_data[[#This Row],[Locations]]&amp;Raw_data[[#This Row],[Looker2]]</f>
        <v>Dallas Ft WorthDetox</v>
      </c>
    </row>
    <row r="4227" spans="1:31">
      <c r="A4227" s="15">
        <v>45330</v>
      </c>
      <c r="B4227" s="15">
        <v>45328</v>
      </c>
      <c r="C4227" t="s">
        <v>9</v>
      </c>
      <c r="D4227">
        <v>211716</v>
      </c>
      <c r="E4227" t="s">
        <v>99</v>
      </c>
      <c r="F4227" t="s">
        <v>278</v>
      </c>
      <c r="G4227" t="s">
        <v>400</v>
      </c>
      <c r="H4227" t="s">
        <v>165</v>
      </c>
      <c r="I4227" t="s">
        <v>232</v>
      </c>
      <c r="J4227" t="s">
        <v>711</v>
      </c>
      <c r="K4227" t="s">
        <v>111</v>
      </c>
      <c r="L4227" t="s">
        <v>129</v>
      </c>
      <c r="M4227">
        <v>1</v>
      </c>
      <c r="N4227" s="47">
        <v>312</v>
      </c>
      <c r="O4227" s="47">
        <v>0</v>
      </c>
      <c r="P4227" s="47">
        <v>0</v>
      </c>
      <c r="Q4227" s="47">
        <v>0</v>
      </c>
      <c r="R4227" s="47">
        <v>0</v>
      </c>
      <c r="S4227" s="47">
        <v>312</v>
      </c>
      <c r="T4227" s="47">
        <v>280.8</v>
      </c>
      <c r="U4227" s="47">
        <v>280.8</v>
      </c>
      <c r="V4227" t="s">
        <v>71</v>
      </c>
      <c r="W4227" t="s">
        <v>72</v>
      </c>
      <c r="X4227"/>
      <c r="Y4227" t="s">
        <v>240</v>
      </c>
      <c r="Z4227" s="43" t="str">
        <f>Raw_data[[#This Row],[Month]]&amp;Raw_data[[#This Row],[Locations]]&amp;Raw_data[[#This Row],[Looker2]]</f>
        <v>45323GalleriaPHP</v>
      </c>
      <c r="AA4227" s="44" t="str">
        <f>IFERROR(VLOOKUP(Raw_data[[#This Row],[Description]],'LU Table'!$A$1:$B$50,2,0),"")</f>
        <v>PHP</v>
      </c>
      <c r="AB4227" s="44" t="str">
        <f>TRIM(MID(Raw_data[[#This Row],[Location]],LEN("Positive Recovery- ")+1,LEN(Raw_data[[#This Row],[Location]])))</f>
        <v>Galleria</v>
      </c>
      <c r="AC4227" s="45">
        <f t="shared" si="66"/>
        <v>45323</v>
      </c>
      <c r="AD4227" s="44" t="str">
        <f>VLOOKUP(Raw_data[[#This Row],[Locations]]&amp;Raw_data[[#This Row],[Looker2]],Category!A:E,5,0)</f>
        <v>Affiliate</v>
      </c>
      <c r="AE4227" s="44" t="str">
        <f>Raw_data[[#This Row],[Locations]]&amp;Raw_data[[#This Row],[Looker2]]</f>
        <v>GalleriaPHP</v>
      </c>
    </row>
    <row r="4228" spans="1:31">
      <c r="A4228" s="15">
        <v>45330</v>
      </c>
      <c r="B4228" s="15">
        <v>45328</v>
      </c>
      <c r="C4228" t="s">
        <v>9</v>
      </c>
      <c r="D4228">
        <v>211717</v>
      </c>
      <c r="E4228" t="s">
        <v>544</v>
      </c>
      <c r="F4228" t="s">
        <v>395</v>
      </c>
      <c r="G4228" t="s">
        <v>331</v>
      </c>
      <c r="H4228" t="s">
        <v>166</v>
      </c>
      <c r="I4228" t="s">
        <v>232</v>
      </c>
      <c r="J4228" t="s">
        <v>90</v>
      </c>
      <c r="K4228" t="s">
        <v>111</v>
      </c>
      <c r="L4228" t="s">
        <v>129</v>
      </c>
      <c r="M4228">
        <v>1</v>
      </c>
      <c r="N4228" s="47">
        <v>450</v>
      </c>
      <c r="O4228" s="47">
        <v>0</v>
      </c>
      <c r="P4228" s="47">
        <v>0</v>
      </c>
      <c r="Q4228" s="47">
        <v>0</v>
      </c>
      <c r="R4228" s="47">
        <v>0</v>
      </c>
      <c r="S4228" s="47">
        <v>450</v>
      </c>
      <c r="T4228" s="47">
        <v>405</v>
      </c>
      <c r="U4228" s="47">
        <v>405</v>
      </c>
      <c r="V4228" t="s">
        <v>71</v>
      </c>
      <c r="W4228" t="s">
        <v>72</v>
      </c>
      <c r="X4228"/>
      <c r="Y4228" t="s">
        <v>240</v>
      </c>
      <c r="Z4228" s="43" t="str">
        <f>Raw_data[[#This Row],[Month]]&amp;Raw_data[[#This Row],[Locations]]&amp;Raw_data[[#This Row],[Looker2]]</f>
        <v>45323GalleriaPHP</v>
      </c>
      <c r="AA4228" s="44" t="str">
        <f>IFERROR(VLOOKUP(Raw_data[[#This Row],[Description]],'LU Table'!$A$1:$B$50,2,0),"")</f>
        <v>PHP</v>
      </c>
      <c r="AB4228" s="44" t="str">
        <f>TRIM(MID(Raw_data[[#This Row],[Location]],LEN("Positive Recovery- ")+1,LEN(Raw_data[[#This Row],[Location]])))</f>
        <v>Galleria</v>
      </c>
      <c r="AC4228" s="45">
        <f t="shared" si="66"/>
        <v>45323</v>
      </c>
      <c r="AD4228" s="44" t="str">
        <f>VLOOKUP(Raw_data[[#This Row],[Locations]]&amp;Raw_data[[#This Row],[Looker2]],Category!A:E,5,0)</f>
        <v>Affiliate</v>
      </c>
      <c r="AE4228" s="44" t="str">
        <f>Raw_data[[#This Row],[Locations]]&amp;Raw_data[[#This Row],[Looker2]]</f>
        <v>GalleriaPHP</v>
      </c>
    </row>
    <row r="4229" spans="1:31">
      <c r="A4229" s="15">
        <v>45330</v>
      </c>
      <c r="B4229" s="15">
        <v>45329</v>
      </c>
      <c r="C4229" t="s">
        <v>9</v>
      </c>
      <c r="D4229">
        <v>211562</v>
      </c>
      <c r="E4229" t="s">
        <v>1148</v>
      </c>
      <c r="F4229" t="s">
        <v>1149</v>
      </c>
      <c r="G4229" t="s">
        <v>1150</v>
      </c>
      <c r="H4229" t="s">
        <v>171</v>
      </c>
      <c r="I4229" t="s">
        <v>232</v>
      </c>
      <c r="J4229" t="s">
        <v>87</v>
      </c>
      <c r="K4229" t="s">
        <v>16</v>
      </c>
      <c r="L4229" t="s">
        <v>131</v>
      </c>
      <c r="M4229">
        <v>1</v>
      </c>
      <c r="N4229" s="47">
        <v>425</v>
      </c>
      <c r="O4229" s="47">
        <v>0</v>
      </c>
      <c r="P4229" s="47">
        <v>0</v>
      </c>
      <c r="Q4229" s="47">
        <v>0</v>
      </c>
      <c r="R4229" s="47">
        <v>0</v>
      </c>
      <c r="S4229" s="47">
        <v>425</v>
      </c>
      <c r="T4229" s="47">
        <v>382.5</v>
      </c>
      <c r="U4229" s="47">
        <v>382.5</v>
      </c>
      <c r="V4229" t="s">
        <v>71</v>
      </c>
      <c r="W4229" t="s">
        <v>72</v>
      </c>
      <c r="X4229"/>
      <c r="Y4229" t="s">
        <v>240</v>
      </c>
      <c r="Z4229" s="43" t="str">
        <f>Raw_data[[#This Row],[Month]]&amp;Raw_data[[#This Row],[Locations]]&amp;Raw_data[[#This Row],[Looker2]]</f>
        <v>45323Garden OaksRTC</v>
      </c>
      <c r="AA4229" s="44" t="str">
        <f>IFERROR(VLOOKUP(Raw_data[[#This Row],[Description]],'LU Table'!$A$1:$B$50,2,0),"")</f>
        <v>RTC</v>
      </c>
      <c r="AB4229" s="44" t="str">
        <f>TRIM(MID(Raw_data[[#This Row],[Location]],LEN("Positive Recovery- ")+1,LEN(Raw_data[[#This Row],[Location]])))</f>
        <v>Garden Oaks</v>
      </c>
      <c r="AC4229" s="45">
        <f t="shared" si="66"/>
        <v>45323</v>
      </c>
      <c r="AD4229" s="44" t="str">
        <f>VLOOKUP(Raw_data[[#This Row],[Locations]]&amp;Raw_data[[#This Row],[Looker2]],Category!A:E,5,0)</f>
        <v>Company Owned</v>
      </c>
      <c r="AE4229" s="44" t="str">
        <f>Raw_data[[#This Row],[Locations]]&amp;Raw_data[[#This Row],[Looker2]]</f>
        <v>Garden OaksRTC</v>
      </c>
    </row>
    <row r="4230" spans="1:31">
      <c r="A4230" s="15">
        <v>45330</v>
      </c>
      <c r="B4230" s="15">
        <v>45329</v>
      </c>
      <c r="C4230" t="s">
        <v>9</v>
      </c>
      <c r="D4230">
        <v>211563</v>
      </c>
      <c r="E4230" t="s">
        <v>1061</v>
      </c>
      <c r="F4230" t="s">
        <v>278</v>
      </c>
      <c r="G4230" t="s">
        <v>1062</v>
      </c>
      <c r="H4230" t="s">
        <v>173</v>
      </c>
      <c r="I4230" t="s">
        <v>232</v>
      </c>
      <c r="J4230" t="s">
        <v>96</v>
      </c>
      <c r="K4230" t="s">
        <v>57</v>
      </c>
      <c r="L4230" t="s">
        <v>130</v>
      </c>
      <c r="M4230">
        <v>1</v>
      </c>
      <c r="N4230" s="47">
        <v>364</v>
      </c>
      <c r="O4230" s="47">
        <v>0</v>
      </c>
      <c r="P4230" s="47">
        <v>0</v>
      </c>
      <c r="Q4230" s="47">
        <v>0</v>
      </c>
      <c r="R4230" s="47">
        <v>0</v>
      </c>
      <c r="S4230" s="47">
        <v>364</v>
      </c>
      <c r="T4230" s="47">
        <v>327.60000000000002</v>
      </c>
      <c r="U4230" s="47">
        <v>327.60000000000002</v>
      </c>
      <c r="V4230" t="s">
        <v>71</v>
      </c>
      <c r="W4230" t="s">
        <v>72</v>
      </c>
      <c r="X4230"/>
      <c r="Y4230" t="s">
        <v>240</v>
      </c>
      <c r="Z4230" s="43" t="str">
        <f>Raw_data[[#This Row],[Month]]&amp;Raw_data[[#This Row],[Locations]]&amp;Raw_data[[#This Row],[Looker2]]</f>
        <v>45323Hill CountryRTC</v>
      </c>
      <c r="AA4230" s="44" t="str">
        <f>IFERROR(VLOOKUP(Raw_data[[#This Row],[Description]],'LU Table'!$A$1:$B$50,2,0),"")</f>
        <v>RTC</v>
      </c>
      <c r="AB4230" s="44" t="str">
        <f>TRIM(MID(Raw_data[[#This Row],[Location]],LEN("Positive Recovery- ")+1,LEN(Raw_data[[#This Row],[Location]])))</f>
        <v>Hill Country</v>
      </c>
      <c r="AC4230" s="45">
        <f t="shared" si="66"/>
        <v>45323</v>
      </c>
      <c r="AD4230" s="44" t="str">
        <f>VLOOKUP(Raw_data[[#This Row],[Locations]]&amp;Raw_data[[#This Row],[Looker2]],Category!A:E,5,0)</f>
        <v>Company Owned</v>
      </c>
      <c r="AE4230" s="44" t="str">
        <f>Raw_data[[#This Row],[Locations]]&amp;Raw_data[[#This Row],[Looker2]]</f>
        <v>Hill CountryRTC</v>
      </c>
    </row>
    <row r="4231" spans="1:31">
      <c r="A4231" s="15">
        <v>45330</v>
      </c>
      <c r="B4231" s="15">
        <v>45329</v>
      </c>
      <c r="C4231" t="s">
        <v>9</v>
      </c>
      <c r="D4231">
        <v>211564</v>
      </c>
      <c r="E4231" t="s">
        <v>1111</v>
      </c>
      <c r="F4231" t="s">
        <v>1112</v>
      </c>
      <c r="G4231" t="s">
        <v>1113</v>
      </c>
      <c r="H4231" t="s">
        <v>151</v>
      </c>
      <c r="I4231" t="s">
        <v>232</v>
      </c>
      <c r="J4231" t="s">
        <v>17</v>
      </c>
      <c r="K4231" t="s">
        <v>16</v>
      </c>
      <c r="L4231" t="s">
        <v>131</v>
      </c>
      <c r="M4231">
        <v>1</v>
      </c>
      <c r="N4231" s="47">
        <v>400</v>
      </c>
      <c r="O4231" s="47">
        <v>0</v>
      </c>
      <c r="P4231" s="47">
        <v>0</v>
      </c>
      <c r="Q4231" s="47">
        <v>0</v>
      </c>
      <c r="R4231" s="47">
        <v>0</v>
      </c>
      <c r="S4231" s="47">
        <v>400</v>
      </c>
      <c r="T4231" s="47">
        <v>400</v>
      </c>
      <c r="U4231" s="47">
        <v>400</v>
      </c>
      <c r="V4231" t="s">
        <v>71</v>
      </c>
      <c r="W4231" t="s">
        <v>72</v>
      </c>
      <c r="X4231"/>
      <c r="Y4231" t="s">
        <v>240</v>
      </c>
      <c r="Z4231" s="43" t="str">
        <f>Raw_data[[#This Row],[Month]]&amp;Raw_data[[#This Row],[Locations]]&amp;Raw_data[[#This Row],[Looker2]]</f>
        <v>45323Garden OaksRTC</v>
      </c>
      <c r="AA4231" s="44" t="str">
        <f>IFERROR(VLOOKUP(Raw_data[[#This Row],[Description]],'LU Table'!$A$1:$B$50,2,0),"")</f>
        <v>RTC</v>
      </c>
      <c r="AB4231" s="44" t="str">
        <f>TRIM(MID(Raw_data[[#This Row],[Location]],LEN("Positive Recovery- ")+1,LEN(Raw_data[[#This Row],[Location]])))</f>
        <v>Garden Oaks</v>
      </c>
      <c r="AC4231" s="45">
        <f t="shared" si="66"/>
        <v>45323</v>
      </c>
      <c r="AD4231" s="44" t="str">
        <f>VLOOKUP(Raw_data[[#This Row],[Locations]]&amp;Raw_data[[#This Row],[Looker2]],Category!A:E,5,0)</f>
        <v>Company Owned</v>
      </c>
      <c r="AE4231" s="44" t="str">
        <f>Raw_data[[#This Row],[Locations]]&amp;Raw_data[[#This Row],[Looker2]]</f>
        <v>Garden OaksRTC</v>
      </c>
    </row>
    <row r="4232" spans="1:31">
      <c r="A4232" s="15">
        <v>45330</v>
      </c>
      <c r="B4232" s="15">
        <v>45329</v>
      </c>
      <c r="C4232" t="s">
        <v>9</v>
      </c>
      <c r="D4232">
        <v>211565</v>
      </c>
      <c r="E4232" t="s">
        <v>1197</v>
      </c>
      <c r="F4232" t="s">
        <v>1198</v>
      </c>
      <c r="G4232" t="s">
        <v>630</v>
      </c>
      <c r="H4232" t="s">
        <v>151</v>
      </c>
      <c r="I4232" t="s">
        <v>232</v>
      </c>
      <c r="J4232" t="s">
        <v>89</v>
      </c>
      <c r="K4232" t="s">
        <v>16</v>
      </c>
      <c r="L4232" t="s">
        <v>131</v>
      </c>
      <c r="M4232">
        <v>1</v>
      </c>
      <c r="N4232" s="47">
        <v>425</v>
      </c>
      <c r="O4232" s="47">
        <v>0</v>
      </c>
      <c r="P4232" s="47">
        <v>0</v>
      </c>
      <c r="Q4232" s="47">
        <v>0</v>
      </c>
      <c r="R4232" s="47">
        <v>0</v>
      </c>
      <c r="S4232" s="47">
        <v>425</v>
      </c>
      <c r="T4232" s="47">
        <v>382.5</v>
      </c>
      <c r="U4232" s="47">
        <v>382.5</v>
      </c>
      <c r="V4232" t="s">
        <v>71</v>
      </c>
      <c r="W4232" t="s">
        <v>72</v>
      </c>
      <c r="X4232"/>
      <c r="Y4232" t="s">
        <v>240</v>
      </c>
      <c r="Z4232" s="43" t="str">
        <f>Raw_data[[#This Row],[Month]]&amp;Raw_data[[#This Row],[Locations]]&amp;Raw_data[[#This Row],[Looker2]]</f>
        <v>45323Garden OaksRTC</v>
      </c>
      <c r="AA4232" s="44" t="str">
        <f>IFERROR(VLOOKUP(Raw_data[[#This Row],[Description]],'LU Table'!$A$1:$B$50,2,0),"")</f>
        <v>RTC</v>
      </c>
      <c r="AB4232" s="44" t="str">
        <f>TRIM(MID(Raw_data[[#This Row],[Location]],LEN("Positive Recovery- ")+1,LEN(Raw_data[[#This Row],[Location]])))</f>
        <v>Garden Oaks</v>
      </c>
      <c r="AC4232" s="45">
        <f t="shared" si="66"/>
        <v>45323</v>
      </c>
      <c r="AD4232" s="44" t="str">
        <f>VLOOKUP(Raw_data[[#This Row],[Locations]]&amp;Raw_data[[#This Row],[Looker2]],Category!A:E,5,0)</f>
        <v>Company Owned</v>
      </c>
      <c r="AE4232" s="44" t="str">
        <f>Raw_data[[#This Row],[Locations]]&amp;Raw_data[[#This Row],[Looker2]]</f>
        <v>Garden OaksRTC</v>
      </c>
    </row>
    <row r="4233" spans="1:31">
      <c r="A4233" s="15">
        <v>45330</v>
      </c>
      <c r="B4233" s="15">
        <v>45329</v>
      </c>
      <c r="C4233" t="s">
        <v>9</v>
      </c>
      <c r="D4233">
        <v>211566</v>
      </c>
      <c r="E4233" t="s">
        <v>1302</v>
      </c>
      <c r="F4233" t="s">
        <v>307</v>
      </c>
      <c r="G4233" t="s">
        <v>288</v>
      </c>
      <c r="H4233" t="s">
        <v>151</v>
      </c>
      <c r="I4233" t="s">
        <v>232</v>
      </c>
      <c r="J4233" t="s">
        <v>88</v>
      </c>
      <c r="K4233" t="s">
        <v>107</v>
      </c>
      <c r="L4233" t="s">
        <v>131</v>
      </c>
      <c r="M4233">
        <v>1</v>
      </c>
      <c r="N4233" s="47">
        <v>500</v>
      </c>
      <c r="O4233" s="47">
        <v>0</v>
      </c>
      <c r="P4233" s="47">
        <v>0</v>
      </c>
      <c r="Q4233" s="47">
        <v>0</v>
      </c>
      <c r="R4233" s="47">
        <v>0</v>
      </c>
      <c r="S4233" s="47">
        <v>500</v>
      </c>
      <c r="T4233" s="47">
        <v>450</v>
      </c>
      <c r="U4233" s="47">
        <v>450</v>
      </c>
      <c r="V4233" t="s">
        <v>71</v>
      </c>
      <c r="W4233" t="s">
        <v>72</v>
      </c>
      <c r="X4233"/>
      <c r="Y4233" t="s">
        <v>240</v>
      </c>
      <c r="Z4233" s="43" t="str">
        <f>Raw_data[[#This Row],[Month]]&amp;Raw_data[[#This Row],[Locations]]&amp;Raw_data[[#This Row],[Looker2]]</f>
        <v>45323Dallas Ft WorthRTC</v>
      </c>
      <c r="AA4233" s="44" t="str">
        <f>IFERROR(VLOOKUP(Raw_data[[#This Row],[Description]],'LU Table'!$A$1:$B$50,2,0),"")</f>
        <v>RTC</v>
      </c>
      <c r="AB4233" s="44" t="str">
        <f>TRIM(MID(Raw_data[[#This Row],[Location]],LEN("Positive Recovery- ")+1,LEN(Raw_data[[#This Row],[Location]])))</f>
        <v>Dallas Ft Worth</v>
      </c>
      <c r="AC4233" s="45">
        <f t="shared" si="66"/>
        <v>45323</v>
      </c>
      <c r="AD4233" s="44" t="str">
        <f>VLOOKUP(Raw_data[[#This Row],[Locations]]&amp;Raw_data[[#This Row],[Looker2]],Category!A:E,5,0)</f>
        <v>Company Owned</v>
      </c>
      <c r="AE4233" s="44" t="str">
        <f>Raw_data[[#This Row],[Locations]]&amp;Raw_data[[#This Row],[Looker2]]</f>
        <v>Dallas Ft WorthRTC</v>
      </c>
    </row>
    <row r="4234" spans="1:31">
      <c r="A4234" s="15">
        <v>45330</v>
      </c>
      <c r="B4234" s="15">
        <v>45329</v>
      </c>
      <c r="C4234" t="s">
        <v>9</v>
      </c>
      <c r="D4234">
        <v>211567</v>
      </c>
      <c r="E4234" t="s">
        <v>1162</v>
      </c>
      <c r="F4234" t="s">
        <v>307</v>
      </c>
      <c r="G4234" t="s">
        <v>452</v>
      </c>
      <c r="H4234" t="s">
        <v>151</v>
      </c>
      <c r="I4234" t="s">
        <v>232</v>
      </c>
      <c r="J4234" t="s">
        <v>17</v>
      </c>
      <c r="K4234" t="s">
        <v>107</v>
      </c>
      <c r="L4234" t="s">
        <v>130</v>
      </c>
      <c r="M4234">
        <v>1</v>
      </c>
      <c r="N4234" s="47">
        <v>500</v>
      </c>
      <c r="O4234" s="47">
        <v>0</v>
      </c>
      <c r="P4234" s="47">
        <v>0</v>
      </c>
      <c r="Q4234" s="47">
        <v>0</v>
      </c>
      <c r="R4234" s="47">
        <v>0</v>
      </c>
      <c r="S4234" s="47">
        <v>0</v>
      </c>
      <c r="T4234" s="47">
        <v>500</v>
      </c>
      <c r="U4234" s="47">
        <v>0</v>
      </c>
      <c r="V4234" t="s">
        <v>71</v>
      </c>
      <c r="W4234" t="s">
        <v>72</v>
      </c>
      <c r="X4234"/>
      <c r="Y4234" t="s">
        <v>240</v>
      </c>
      <c r="Z4234" s="43" t="str">
        <f>Raw_data[[#This Row],[Month]]&amp;Raw_data[[#This Row],[Locations]]&amp;Raw_data[[#This Row],[Looker2]]</f>
        <v>45323Dallas Ft WorthRTC</v>
      </c>
      <c r="AA4234" s="44" t="str">
        <f>IFERROR(VLOOKUP(Raw_data[[#This Row],[Description]],'LU Table'!$A$1:$B$50,2,0),"")</f>
        <v>RTC</v>
      </c>
      <c r="AB4234" s="44" t="str">
        <f>TRIM(MID(Raw_data[[#This Row],[Location]],LEN("Positive Recovery- ")+1,LEN(Raw_data[[#This Row],[Location]])))</f>
        <v>Dallas Ft Worth</v>
      </c>
      <c r="AC4234" s="45">
        <f t="shared" si="66"/>
        <v>45323</v>
      </c>
      <c r="AD4234" s="44" t="str">
        <f>VLOOKUP(Raw_data[[#This Row],[Locations]]&amp;Raw_data[[#This Row],[Looker2]],Category!A:E,5,0)</f>
        <v>Company Owned</v>
      </c>
      <c r="AE4234" s="44" t="str">
        <f>Raw_data[[#This Row],[Locations]]&amp;Raw_data[[#This Row],[Looker2]]</f>
        <v>Dallas Ft WorthRTC</v>
      </c>
    </row>
    <row r="4235" spans="1:31">
      <c r="A4235" s="15">
        <v>45330</v>
      </c>
      <c r="B4235" s="15">
        <v>45329</v>
      </c>
      <c r="C4235" t="s">
        <v>9</v>
      </c>
      <c r="D4235">
        <v>211568</v>
      </c>
      <c r="E4235" t="s">
        <v>1100</v>
      </c>
      <c r="F4235" t="s">
        <v>608</v>
      </c>
      <c r="G4235" t="s">
        <v>631</v>
      </c>
      <c r="H4235" t="s">
        <v>627</v>
      </c>
      <c r="I4235" t="s">
        <v>232</v>
      </c>
      <c r="J4235" t="s">
        <v>94</v>
      </c>
      <c r="K4235" t="s">
        <v>57</v>
      </c>
      <c r="L4235" t="s">
        <v>130</v>
      </c>
      <c r="M4235">
        <v>1</v>
      </c>
      <c r="N4235" s="47">
        <v>495</v>
      </c>
      <c r="O4235" s="47">
        <v>0</v>
      </c>
      <c r="P4235" s="47">
        <v>0</v>
      </c>
      <c r="Q4235" s="47">
        <v>0</v>
      </c>
      <c r="R4235" s="47">
        <v>0</v>
      </c>
      <c r="S4235" s="47">
        <v>495</v>
      </c>
      <c r="T4235" s="47">
        <v>445.5</v>
      </c>
      <c r="U4235" s="47">
        <v>445.5</v>
      </c>
      <c r="V4235" t="s">
        <v>71</v>
      </c>
      <c r="W4235" t="s">
        <v>72</v>
      </c>
      <c r="X4235"/>
      <c r="Y4235" t="s">
        <v>240</v>
      </c>
      <c r="Z4235" s="43" t="str">
        <f>Raw_data[[#This Row],[Month]]&amp;Raw_data[[#This Row],[Locations]]&amp;Raw_data[[#This Row],[Looker2]]</f>
        <v>45323Hill CountryRTC</v>
      </c>
      <c r="AA4235" s="44" t="str">
        <f>IFERROR(VLOOKUP(Raw_data[[#This Row],[Description]],'LU Table'!$A$1:$B$50,2,0),"")</f>
        <v>RTC</v>
      </c>
      <c r="AB4235" s="44" t="str">
        <f>TRIM(MID(Raw_data[[#This Row],[Location]],LEN("Positive Recovery- ")+1,LEN(Raw_data[[#This Row],[Location]])))</f>
        <v>Hill Country</v>
      </c>
      <c r="AC4235" s="45">
        <f t="shared" si="66"/>
        <v>45323</v>
      </c>
      <c r="AD4235" s="44" t="str">
        <f>VLOOKUP(Raw_data[[#This Row],[Locations]]&amp;Raw_data[[#This Row],[Looker2]],Category!A:E,5,0)</f>
        <v>Company Owned</v>
      </c>
      <c r="AE4235" s="44" t="str">
        <f>Raw_data[[#This Row],[Locations]]&amp;Raw_data[[#This Row],[Looker2]]</f>
        <v>Hill CountryRTC</v>
      </c>
    </row>
    <row r="4236" spans="1:31">
      <c r="A4236" s="15">
        <v>45330</v>
      </c>
      <c r="B4236" s="15">
        <v>45329</v>
      </c>
      <c r="C4236" t="s">
        <v>9</v>
      </c>
      <c r="D4236">
        <v>211569</v>
      </c>
      <c r="E4236" t="s">
        <v>1109</v>
      </c>
      <c r="F4236" t="s">
        <v>311</v>
      </c>
      <c r="G4236" t="s">
        <v>1110</v>
      </c>
      <c r="H4236" t="s">
        <v>151</v>
      </c>
      <c r="I4236" t="s">
        <v>232</v>
      </c>
      <c r="J4236" t="s">
        <v>17</v>
      </c>
      <c r="K4236" t="s">
        <v>57</v>
      </c>
      <c r="L4236" t="s">
        <v>130</v>
      </c>
      <c r="M4236">
        <v>1</v>
      </c>
      <c r="N4236" s="47">
        <v>518.75</v>
      </c>
      <c r="O4236" s="47">
        <v>0</v>
      </c>
      <c r="P4236" s="47">
        <v>0</v>
      </c>
      <c r="Q4236" s="47">
        <v>0</v>
      </c>
      <c r="R4236" s="47">
        <v>0</v>
      </c>
      <c r="S4236" s="47">
        <v>518.75</v>
      </c>
      <c r="T4236" s="47">
        <v>518.75</v>
      </c>
      <c r="U4236" s="47">
        <v>518.75</v>
      </c>
      <c r="V4236" t="s">
        <v>71</v>
      </c>
      <c r="W4236" t="s">
        <v>72</v>
      </c>
      <c r="X4236"/>
      <c r="Y4236" t="s">
        <v>240</v>
      </c>
      <c r="Z4236" s="43" t="str">
        <f>Raw_data[[#This Row],[Month]]&amp;Raw_data[[#This Row],[Locations]]&amp;Raw_data[[#This Row],[Looker2]]</f>
        <v>45323Hill CountryRTC</v>
      </c>
      <c r="AA4236" s="44" t="str">
        <f>IFERROR(VLOOKUP(Raw_data[[#This Row],[Description]],'LU Table'!$A$1:$B$50,2,0),"")</f>
        <v>RTC</v>
      </c>
      <c r="AB4236" s="44" t="str">
        <f>TRIM(MID(Raw_data[[#This Row],[Location]],LEN("Positive Recovery- ")+1,LEN(Raw_data[[#This Row],[Location]])))</f>
        <v>Hill Country</v>
      </c>
      <c r="AC4236" s="45">
        <f t="shared" si="66"/>
        <v>45323</v>
      </c>
      <c r="AD4236" s="44" t="str">
        <f>VLOOKUP(Raw_data[[#This Row],[Locations]]&amp;Raw_data[[#This Row],[Looker2]],Category!A:E,5,0)</f>
        <v>Company Owned</v>
      </c>
      <c r="AE4236" s="44" t="str">
        <f>Raw_data[[#This Row],[Locations]]&amp;Raw_data[[#This Row],[Looker2]]</f>
        <v>Hill CountryRTC</v>
      </c>
    </row>
    <row r="4237" spans="1:31">
      <c r="A4237" s="15">
        <v>45330</v>
      </c>
      <c r="B4237" s="15">
        <v>45329</v>
      </c>
      <c r="C4237" t="s">
        <v>9</v>
      </c>
      <c r="D4237">
        <v>211570</v>
      </c>
      <c r="E4237" t="s">
        <v>1072</v>
      </c>
      <c r="F4237" t="s">
        <v>321</v>
      </c>
      <c r="G4237" t="s">
        <v>1073</v>
      </c>
      <c r="H4237" t="s">
        <v>151</v>
      </c>
      <c r="I4237" t="s">
        <v>232</v>
      </c>
      <c r="J4237" t="s">
        <v>87</v>
      </c>
      <c r="K4237" t="s">
        <v>107</v>
      </c>
      <c r="L4237" t="s">
        <v>131</v>
      </c>
      <c r="M4237">
        <v>1</v>
      </c>
      <c r="N4237" s="47">
        <v>470</v>
      </c>
      <c r="O4237" s="47">
        <v>0</v>
      </c>
      <c r="P4237" s="47">
        <v>0</v>
      </c>
      <c r="Q4237" s="47">
        <v>0</v>
      </c>
      <c r="R4237" s="47">
        <v>0</v>
      </c>
      <c r="S4237" s="47">
        <v>470</v>
      </c>
      <c r="T4237" s="47">
        <v>423</v>
      </c>
      <c r="U4237" s="47">
        <v>423</v>
      </c>
      <c r="V4237" t="s">
        <v>71</v>
      </c>
      <c r="W4237" t="s">
        <v>72</v>
      </c>
      <c r="X4237"/>
      <c r="Y4237" t="s">
        <v>240</v>
      </c>
      <c r="Z4237" s="43" t="str">
        <f>Raw_data[[#This Row],[Month]]&amp;Raw_data[[#This Row],[Locations]]&amp;Raw_data[[#This Row],[Looker2]]</f>
        <v>45323Dallas Ft WorthRTC</v>
      </c>
      <c r="AA4237" s="44" t="str">
        <f>IFERROR(VLOOKUP(Raw_data[[#This Row],[Description]],'LU Table'!$A$1:$B$50,2,0),"")</f>
        <v>RTC</v>
      </c>
      <c r="AB4237" s="44" t="str">
        <f>TRIM(MID(Raw_data[[#This Row],[Location]],LEN("Positive Recovery- ")+1,LEN(Raw_data[[#This Row],[Location]])))</f>
        <v>Dallas Ft Worth</v>
      </c>
      <c r="AC4237" s="45">
        <f t="shared" si="66"/>
        <v>45323</v>
      </c>
      <c r="AD4237" s="44" t="str">
        <f>VLOOKUP(Raw_data[[#This Row],[Locations]]&amp;Raw_data[[#This Row],[Looker2]],Category!A:E,5,0)</f>
        <v>Company Owned</v>
      </c>
      <c r="AE4237" s="44" t="str">
        <f>Raw_data[[#This Row],[Locations]]&amp;Raw_data[[#This Row],[Looker2]]</f>
        <v>Dallas Ft WorthRTC</v>
      </c>
    </row>
    <row r="4238" spans="1:31">
      <c r="A4238" s="15">
        <v>45330</v>
      </c>
      <c r="B4238" s="15">
        <v>45329</v>
      </c>
      <c r="C4238" t="s">
        <v>9</v>
      </c>
      <c r="D4238">
        <v>211571</v>
      </c>
      <c r="E4238" t="s">
        <v>1303</v>
      </c>
      <c r="F4238" t="s">
        <v>1304</v>
      </c>
      <c r="G4238" t="s">
        <v>1305</v>
      </c>
      <c r="H4238" t="s">
        <v>155</v>
      </c>
      <c r="I4238" t="s">
        <v>232</v>
      </c>
      <c r="J4238" t="s">
        <v>17</v>
      </c>
      <c r="K4238" t="s">
        <v>16</v>
      </c>
      <c r="L4238" t="s">
        <v>130</v>
      </c>
      <c r="M4238">
        <v>1</v>
      </c>
      <c r="N4238" s="47">
        <v>750</v>
      </c>
      <c r="O4238" s="47">
        <v>0</v>
      </c>
      <c r="P4238" s="47">
        <v>0</v>
      </c>
      <c r="Q4238" s="47">
        <v>0</v>
      </c>
      <c r="R4238" s="47">
        <v>0</v>
      </c>
      <c r="S4238" s="47">
        <v>750</v>
      </c>
      <c r="T4238" s="47">
        <v>750</v>
      </c>
      <c r="U4238" s="47">
        <v>750</v>
      </c>
      <c r="V4238" t="s">
        <v>71</v>
      </c>
      <c r="W4238" t="s">
        <v>72</v>
      </c>
      <c r="X4238"/>
      <c r="Y4238" t="s">
        <v>240</v>
      </c>
      <c r="Z4238" s="43" t="str">
        <f>Raw_data[[#This Row],[Month]]&amp;Raw_data[[#This Row],[Locations]]&amp;Raw_data[[#This Row],[Looker2]]</f>
        <v>45323Garden OaksDetox</v>
      </c>
      <c r="AA4238" s="44" t="str">
        <f>IFERROR(VLOOKUP(Raw_data[[#This Row],[Description]],'LU Table'!$A$1:$B$50,2,0),"")</f>
        <v>Detox</v>
      </c>
      <c r="AB4238" s="44" t="str">
        <f>TRIM(MID(Raw_data[[#This Row],[Location]],LEN("Positive Recovery- ")+1,LEN(Raw_data[[#This Row],[Location]])))</f>
        <v>Garden Oaks</v>
      </c>
      <c r="AC4238" s="45">
        <f t="shared" si="66"/>
        <v>45323</v>
      </c>
      <c r="AD4238" s="44" t="str">
        <f>VLOOKUP(Raw_data[[#This Row],[Locations]]&amp;Raw_data[[#This Row],[Looker2]],Category!A:E,5,0)</f>
        <v>Company Owned</v>
      </c>
      <c r="AE4238" s="44" t="str">
        <f>Raw_data[[#This Row],[Locations]]&amp;Raw_data[[#This Row],[Looker2]]</f>
        <v>Garden OaksDetox</v>
      </c>
    </row>
    <row r="4239" spans="1:31">
      <c r="A4239" s="15">
        <v>45330</v>
      </c>
      <c r="B4239" s="15">
        <v>45329</v>
      </c>
      <c r="C4239" t="s">
        <v>9</v>
      </c>
      <c r="D4239">
        <v>211572</v>
      </c>
      <c r="E4239" t="s">
        <v>1163</v>
      </c>
      <c r="F4239" t="s">
        <v>1164</v>
      </c>
      <c r="G4239" t="s">
        <v>1165</v>
      </c>
      <c r="H4239" t="s">
        <v>151</v>
      </c>
      <c r="I4239" t="s">
        <v>232</v>
      </c>
      <c r="J4239" t="s">
        <v>89</v>
      </c>
      <c r="K4239" t="s">
        <v>16</v>
      </c>
      <c r="L4239" t="s">
        <v>130</v>
      </c>
      <c r="M4239">
        <v>1</v>
      </c>
      <c r="N4239" s="47">
        <v>425</v>
      </c>
      <c r="O4239" s="47">
        <v>0</v>
      </c>
      <c r="P4239" s="47">
        <v>0</v>
      </c>
      <c r="Q4239" s="47">
        <v>0</v>
      </c>
      <c r="R4239" s="47">
        <v>0</v>
      </c>
      <c r="S4239" s="47">
        <v>425</v>
      </c>
      <c r="T4239" s="47">
        <v>382.5</v>
      </c>
      <c r="U4239" s="47">
        <v>382.5</v>
      </c>
      <c r="V4239" t="s">
        <v>71</v>
      </c>
      <c r="W4239" t="s">
        <v>72</v>
      </c>
      <c r="X4239"/>
      <c r="Y4239" t="s">
        <v>240</v>
      </c>
      <c r="Z4239" s="43" t="str">
        <f>Raw_data[[#This Row],[Month]]&amp;Raw_data[[#This Row],[Locations]]&amp;Raw_data[[#This Row],[Looker2]]</f>
        <v>45323Garden OaksRTC</v>
      </c>
      <c r="AA4239" s="44" t="str">
        <f>IFERROR(VLOOKUP(Raw_data[[#This Row],[Description]],'LU Table'!$A$1:$B$50,2,0),"")</f>
        <v>RTC</v>
      </c>
      <c r="AB4239" s="44" t="str">
        <f>TRIM(MID(Raw_data[[#This Row],[Location]],LEN("Positive Recovery- ")+1,LEN(Raw_data[[#This Row],[Location]])))</f>
        <v>Garden Oaks</v>
      </c>
      <c r="AC4239" s="45">
        <f t="shared" si="66"/>
        <v>45323</v>
      </c>
      <c r="AD4239" s="44" t="str">
        <f>VLOOKUP(Raw_data[[#This Row],[Locations]]&amp;Raw_data[[#This Row],[Looker2]],Category!A:E,5,0)</f>
        <v>Company Owned</v>
      </c>
      <c r="AE4239" s="44" t="str">
        <f>Raw_data[[#This Row],[Locations]]&amp;Raw_data[[#This Row],[Looker2]]</f>
        <v>Garden OaksRTC</v>
      </c>
    </row>
    <row r="4240" spans="1:31">
      <c r="A4240" s="15">
        <v>45330</v>
      </c>
      <c r="B4240" s="15">
        <v>45329</v>
      </c>
      <c r="C4240" t="s">
        <v>9</v>
      </c>
      <c r="D4240">
        <v>211574</v>
      </c>
      <c r="E4240" t="s">
        <v>1263</v>
      </c>
      <c r="F4240" t="s">
        <v>405</v>
      </c>
      <c r="G4240" t="s">
        <v>370</v>
      </c>
      <c r="H4240" t="s">
        <v>155</v>
      </c>
      <c r="I4240" t="s">
        <v>232</v>
      </c>
      <c r="J4240" t="s">
        <v>88</v>
      </c>
      <c r="K4240" t="s">
        <v>16</v>
      </c>
      <c r="L4240" t="s">
        <v>130</v>
      </c>
      <c r="M4240">
        <v>1</v>
      </c>
      <c r="N4240" s="47">
        <v>700</v>
      </c>
      <c r="O4240" s="47">
        <v>0</v>
      </c>
      <c r="P4240" s="47">
        <v>0</v>
      </c>
      <c r="Q4240" s="47">
        <v>0</v>
      </c>
      <c r="R4240" s="47">
        <v>0</v>
      </c>
      <c r="S4240" s="47">
        <v>700</v>
      </c>
      <c r="T4240" s="47">
        <v>630</v>
      </c>
      <c r="U4240" s="47">
        <v>630</v>
      </c>
      <c r="V4240" t="s">
        <v>71</v>
      </c>
      <c r="W4240" t="s">
        <v>72</v>
      </c>
      <c r="X4240"/>
      <c r="Y4240" t="s">
        <v>240</v>
      </c>
      <c r="Z4240" s="43" t="str">
        <f>Raw_data[[#This Row],[Month]]&amp;Raw_data[[#This Row],[Locations]]&amp;Raw_data[[#This Row],[Looker2]]</f>
        <v>45323Garden OaksDetox</v>
      </c>
      <c r="AA4240" s="44" t="str">
        <f>IFERROR(VLOOKUP(Raw_data[[#This Row],[Description]],'LU Table'!$A$1:$B$50,2,0),"")</f>
        <v>Detox</v>
      </c>
      <c r="AB4240" s="44" t="str">
        <f>TRIM(MID(Raw_data[[#This Row],[Location]],LEN("Positive Recovery- ")+1,LEN(Raw_data[[#This Row],[Location]])))</f>
        <v>Garden Oaks</v>
      </c>
      <c r="AC4240" s="45">
        <f t="shared" si="66"/>
        <v>45323</v>
      </c>
      <c r="AD4240" s="44" t="str">
        <f>VLOOKUP(Raw_data[[#This Row],[Locations]]&amp;Raw_data[[#This Row],[Looker2]],Category!A:E,5,0)</f>
        <v>Company Owned</v>
      </c>
      <c r="AE4240" s="44" t="str">
        <f>Raw_data[[#This Row],[Locations]]&amp;Raw_data[[#This Row],[Looker2]]</f>
        <v>Garden OaksDetox</v>
      </c>
    </row>
    <row r="4241" spans="1:31">
      <c r="A4241" s="15">
        <v>45330</v>
      </c>
      <c r="B4241" s="15">
        <v>45329</v>
      </c>
      <c r="C4241" t="s">
        <v>9</v>
      </c>
      <c r="D4241">
        <v>211575</v>
      </c>
      <c r="E4241" t="s">
        <v>1251</v>
      </c>
      <c r="F4241" t="s">
        <v>1252</v>
      </c>
      <c r="G4241" t="s">
        <v>1253</v>
      </c>
      <c r="H4241" t="s">
        <v>152</v>
      </c>
      <c r="I4241" t="s">
        <v>232</v>
      </c>
      <c r="J4241" t="s">
        <v>90</v>
      </c>
      <c r="K4241" t="s">
        <v>107</v>
      </c>
      <c r="L4241" t="s">
        <v>131</v>
      </c>
      <c r="M4241">
        <v>1</v>
      </c>
      <c r="N4241" s="47">
        <v>535</v>
      </c>
      <c r="O4241" s="47">
        <v>0</v>
      </c>
      <c r="P4241" s="47">
        <v>0</v>
      </c>
      <c r="Q4241" s="47">
        <v>0</v>
      </c>
      <c r="R4241" s="47">
        <v>0</v>
      </c>
      <c r="S4241" s="47">
        <v>535</v>
      </c>
      <c r="T4241" s="47">
        <v>481.5</v>
      </c>
      <c r="U4241" s="47">
        <v>481.5</v>
      </c>
      <c r="V4241" t="s">
        <v>71</v>
      </c>
      <c r="W4241" t="s">
        <v>72</v>
      </c>
      <c r="X4241"/>
      <c r="Y4241" t="s">
        <v>240</v>
      </c>
      <c r="Z4241" s="43" t="str">
        <f>Raw_data[[#This Row],[Month]]&amp;Raw_data[[#This Row],[Locations]]&amp;Raw_data[[#This Row],[Looker2]]</f>
        <v>45323Dallas Ft WorthRTC</v>
      </c>
      <c r="AA4241" s="44" t="str">
        <f>IFERROR(VLOOKUP(Raw_data[[#This Row],[Description]],'LU Table'!$A$1:$B$50,2,0),"")</f>
        <v>RTC</v>
      </c>
      <c r="AB4241" s="44" t="str">
        <f>TRIM(MID(Raw_data[[#This Row],[Location]],LEN("Positive Recovery- ")+1,LEN(Raw_data[[#This Row],[Location]])))</f>
        <v>Dallas Ft Worth</v>
      </c>
      <c r="AC4241" s="45">
        <f t="shared" si="66"/>
        <v>45323</v>
      </c>
      <c r="AD4241" s="44" t="str">
        <f>VLOOKUP(Raw_data[[#This Row],[Locations]]&amp;Raw_data[[#This Row],[Looker2]],Category!A:E,5,0)</f>
        <v>Company Owned</v>
      </c>
      <c r="AE4241" s="44" t="str">
        <f>Raw_data[[#This Row],[Locations]]&amp;Raw_data[[#This Row],[Looker2]]</f>
        <v>Dallas Ft WorthRTC</v>
      </c>
    </row>
    <row r="4242" spans="1:31">
      <c r="A4242" s="15">
        <v>45330</v>
      </c>
      <c r="B4242" s="15">
        <v>45329</v>
      </c>
      <c r="C4242" t="s">
        <v>9</v>
      </c>
      <c r="D4242">
        <v>211576</v>
      </c>
      <c r="E4242" t="s">
        <v>1129</v>
      </c>
      <c r="F4242" t="s">
        <v>284</v>
      </c>
      <c r="G4242" t="s">
        <v>1130</v>
      </c>
      <c r="H4242" t="s">
        <v>151</v>
      </c>
      <c r="I4242" t="s">
        <v>232</v>
      </c>
      <c r="J4242" t="s">
        <v>103</v>
      </c>
      <c r="K4242" t="s">
        <v>57</v>
      </c>
      <c r="L4242" t="s">
        <v>131</v>
      </c>
      <c r="M4242">
        <v>1</v>
      </c>
      <c r="N4242" s="47">
        <v>500</v>
      </c>
      <c r="O4242" s="47">
        <v>0</v>
      </c>
      <c r="P4242" s="47">
        <v>0</v>
      </c>
      <c r="Q4242" s="47">
        <v>0</v>
      </c>
      <c r="R4242" s="47">
        <v>0</v>
      </c>
      <c r="S4242" s="47">
        <v>500</v>
      </c>
      <c r="T4242" s="47">
        <v>450</v>
      </c>
      <c r="U4242" s="47">
        <v>450</v>
      </c>
      <c r="V4242" t="s">
        <v>71</v>
      </c>
      <c r="W4242" t="s">
        <v>72</v>
      </c>
      <c r="X4242"/>
      <c r="Y4242" t="s">
        <v>240</v>
      </c>
      <c r="Z4242" s="43" t="str">
        <f>Raw_data[[#This Row],[Month]]&amp;Raw_data[[#This Row],[Locations]]&amp;Raw_data[[#This Row],[Looker2]]</f>
        <v>45323Hill CountryRTC</v>
      </c>
      <c r="AA4242" s="44" t="str">
        <f>IFERROR(VLOOKUP(Raw_data[[#This Row],[Description]],'LU Table'!$A$1:$B$50,2,0),"")</f>
        <v>RTC</v>
      </c>
      <c r="AB4242" s="44" t="str">
        <f>TRIM(MID(Raw_data[[#This Row],[Location]],LEN("Positive Recovery- ")+1,LEN(Raw_data[[#This Row],[Location]])))</f>
        <v>Hill Country</v>
      </c>
      <c r="AC4242" s="45">
        <f t="shared" si="66"/>
        <v>45323</v>
      </c>
      <c r="AD4242" s="44" t="str">
        <f>VLOOKUP(Raw_data[[#This Row],[Locations]]&amp;Raw_data[[#This Row],[Looker2]],Category!A:E,5,0)</f>
        <v>Company Owned</v>
      </c>
      <c r="AE4242" s="44" t="str">
        <f>Raw_data[[#This Row],[Locations]]&amp;Raw_data[[#This Row],[Looker2]]</f>
        <v>Hill CountryRTC</v>
      </c>
    </row>
    <row r="4243" spans="1:31">
      <c r="A4243" s="15">
        <v>45330</v>
      </c>
      <c r="B4243" s="15">
        <v>45329</v>
      </c>
      <c r="C4243" t="s">
        <v>9</v>
      </c>
      <c r="D4243">
        <v>211577</v>
      </c>
      <c r="E4243" t="s">
        <v>1280</v>
      </c>
      <c r="F4243" t="s">
        <v>307</v>
      </c>
      <c r="G4243" t="s">
        <v>1281</v>
      </c>
      <c r="H4243" t="s">
        <v>151</v>
      </c>
      <c r="I4243" t="s">
        <v>232</v>
      </c>
      <c r="J4243" t="s">
        <v>92</v>
      </c>
      <c r="K4243" t="s">
        <v>57</v>
      </c>
      <c r="L4243" t="s">
        <v>131</v>
      </c>
      <c r="M4243">
        <v>1</v>
      </c>
      <c r="N4243" s="47">
        <v>475</v>
      </c>
      <c r="O4243" s="47">
        <v>0</v>
      </c>
      <c r="P4243" s="47">
        <v>0</v>
      </c>
      <c r="Q4243" s="47">
        <v>0</v>
      </c>
      <c r="R4243" s="47">
        <v>0</v>
      </c>
      <c r="S4243" s="47">
        <v>475</v>
      </c>
      <c r="T4243" s="47">
        <v>427.5</v>
      </c>
      <c r="U4243" s="47">
        <v>427.5</v>
      </c>
      <c r="V4243" t="s">
        <v>71</v>
      </c>
      <c r="W4243" t="s">
        <v>72</v>
      </c>
      <c r="X4243"/>
      <c r="Y4243" t="s">
        <v>240</v>
      </c>
      <c r="Z4243" s="43" t="str">
        <f>Raw_data[[#This Row],[Month]]&amp;Raw_data[[#This Row],[Locations]]&amp;Raw_data[[#This Row],[Looker2]]</f>
        <v>45323Hill CountryRTC</v>
      </c>
      <c r="AA4243" s="44" t="str">
        <f>IFERROR(VLOOKUP(Raw_data[[#This Row],[Description]],'LU Table'!$A$1:$B$50,2,0),"")</f>
        <v>RTC</v>
      </c>
      <c r="AB4243" s="44" t="str">
        <f>TRIM(MID(Raw_data[[#This Row],[Location]],LEN("Positive Recovery- ")+1,LEN(Raw_data[[#This Row],[Location]])))</f>
        <v>Hill Country</v>
      </c>
      <c r="AC4243" s="45">
        <f t="shared" si="66"/>
        <v>45323</v>
      </c>
      <c r="AD4243" s="44" t="str">
        <f>VLOOKUP(Raw_data[[#This Row],[Locations]]&amp;Raw_data[[#This Row],[Looker2]],Category!A:E,5,0)</f>
        <v>Company Owned</v>
      </c>
      <c r="AE4243" s="44" t="str">
        <f>Raw_data[[#This Row],[Locations]]&amp;Raw_data[[#This Row],[Looker2]]</f>
        <v>Hill CountryRTC</v>
      </c>
    </row>
    <row r="4244" spans="1:31">
      <c r="A4244" s="15">
        <v>45330</v>
      </c>
      <c r="B4244" s="15">
        <v>45329</v>
      </c>
      <c r="C4244" t="s">
        <v>9</v>
      </c>
      <c r="D4244">
        <v>211579</v>
      </c>
      <c r="E4244" t="s">
        <v>1260</v>
      </c>
      <c r="F4244" t="s">
        <v>403</v>
      </c>
      <c r="G4244" t="s">
        <v>736</v>
      </c>
      <c r="H4244" t="s">
        <v>151</v>
      </c>
      <c r="I4244" t="s">
        <v>232</v>
      </c>
      <c r="J4244" t="s">
        <v>89</v>
      </c>
      <c r="K4244" t="s">
        <v>16</v>
      </c>
      <c r="L4244" t="s">
        <v>130</v>
      </c>
      <c r="M4244">
        <v>1</v>
      </c>
      <c r="N4244" s="47">
        <v>425</v>
      </c>
      <c r="O4244" s="47">
        <v>0</v>
      </c>
      <c r="P4244" s="47">
        <v>0</v>
      </c>
      <c r="Q4244" s="47">
        <v>0</v>
      </c>
      <c r="R4244" s="47">
        <v>0</v>
      </c>
      <c r="S4244" s="47">
        <v>425</v>
      </c>
      <c r="T4244" s="47">
        <v>382.5</v>
      </c>
      <c r="U4244" s="47">
        <v>382.5</v>
      </c>
      <c r="V4244" t="s">
        <v>71</v>
      </c>
      <c r="W4244" t="s">
        <v>72</v>
      </c>
      <c r="X4244"/>
      <c r="Y4244" t="s">
        <v>240</v>
      </c>
      <c r="Z4244" s="43" t="str">
        <f>Raw_data[[#This Row],[Month]]&amp;Raw_data[[#This Row],[Locations]]&amp;Raw_data[[#This Row],[Looker2]]</f>
        <v>45323Garden OaksRTC</v>
      </c>
      <c r="AA4244" s="44" t="str">
        <f>IFERROR(VLOOKUP(Raw_data[[#This Row],[Description]],'LU Table'!$A$1:$B$50,2,0),"")</f>
        <v>RTC</v>
      </c>
      <c r="AB4244" s="44" t="str">
        <f>TRIM(MID(Raw_data[[#This Row],[Location]],LEN("Positive Recovery- ")+1,LEN(Raw_data[[#This Row],[Location]])))</f>
        <v>Garden Oaks</v>
      </c>
      <c r="AC4244" s="45">
        <f t="shared" si="66"/>
        <v>45323</v>
      </c>
      <c r="AD4244" s="44" t="str">
        <f>VLOOKUP(Raw_data[[#This Row],[Locations]]&amp;Raw_data[[#This Row],[Looker2]],Category!A:E,5,0)</f>
        <v>Company Owned</v>
      </c>
      <c r="AE4244" s="44" t="str">
        <f>Raw_data[[#This Row],[Locations]]&amp;Raw_data[[#This Row],[Looker2]]</f>
        <v>Garden OaksRTC</v>
      </c>
    </row>
    <row r="4245" spans="1:31">
      <c r="A4245" s="15">
        <v>45330</v>
      </c>
      <c r="B4245" s="15">
        <v>45329</v>
      </c>
      <c r="C4245" t="s">
        <v>9</v>
      </c>
      <c r="D4245">
        <v>211580</v>
      </c>
      <c r="E4245" t="s">
        <v>1176</v>
      </c>
      <c r="F4245" t="s">
        <v>1177</v>
      </c>
      <c r="G4245" t="s">
        <v>1178</v>
      </c>
      <c r="H4245" t="s">
        <v>171</v>
      </c>
      <c r="I4245" t="s">
        <v>232</v>
      </c>
      <c r="J4245" t="s">
        <v>93</v>
      </c>
      <c r="K4245" t="s">
        <v>107</v>
      </c>
      <c r="L4245" t="s">
        <v>131</v>
      </c>
      <c r="M4245">
        <v>1</v>
      </c>
      <c r="N4245" s="47">
        <v>230</v>
      </c>
      <c r="O4245" s="47">
        <v>0</v>
      </c>
      <c r="P4245" s="47">
        <v>0</v>
      </c>
      <c r="Q4245" s="47">
        <v>0</v>
      </c>
      <c r="R4245" s="47">
        <v>0</v>
      </c>
      <c r="S4245" s="47">
        <v>230</v>
      </c>
      <c r="T4245" s="47">
        <v>207</v>
      </c>
      <c r="U4245" s="47">
        <v>207</v>
      </c>
      <c r="V4245" t="s">
        <v>71</v>
      </c>
      <c r="W4245" t="s">
        <v>72</v>
      </c>
      <c r="X4245"/>
      <c r="Y4245" t="s">
        <v>240</v>
      </c>
      <c r="Z4245" s="43" t="str">
        <f>Raw_data[[#This Row],[Month]]&amp;Raw_data[[#This Row],[Locations]]&amp;Raw_data[[#This Row],[Looker2]]</f>
        <v>45323Dallas Ft WorthRTC</v>
      </c>
      <c r="AA4245" s="44" t="str">
        <f>IFERROR(VLOOKUP(Raw_data[[#This Row],[Description]],'LU Table'!$A$1:$B$50,2,0),"")</f>
        <v>RTC</v>
      </c>
      <c r="AB4245" s="44" t="str">
        <f>TRIM(MID(Raw_data[[#This Row],[Location]],LEN("Positive Recovery- ")+1,LEN(Raw_data[[#This Row],[Location]])))</f>
        <v>Dallas Ft Worth</v>
      </c>
      <c r="AC4245" s="45">
        <f t="shared" si="66"/>
        <v>45323</v>
      </c>
      <c r="AD4245" s="44" t="str">
        <f>VLOOKUP(Raw_data[[#This Row],[Locations]]&amp;Raw_data[[#This Row],[Looker2]],Category!A:E,5,0)</f>
        <v>Company Owned</v>
      </c>
      <c r="AE4245" s="44" t="str">
        <f>Raw_data[[#This Row],[Locations]]&amp;Raw_data[[#This Row],[Looker2]]</f>
        <v>Dallas Ft WorthRTC</v>
      </c>
    </row>
    <row r="4246" spans="1:31">
      <c r="A4246" s="15">
        <v>45330</v>
      </c>
      <c r="B4246" s="15">
        <v>45329</v>
      </c>
      <c r="C4246" t="s">
        <v>9</v>
      </c>
      <c r="D4246">
        <v>211581</v>
      </c>
      <c r="E4246" t="s">
        <v>1264</v>
      </c>
      <c r="F4246" t="s">
        <v>1265</v>
      </c>
      <c r="G4246" t="s">
        <v>1266</v>
      </c>
      <c r="H4246" t="s">
        <v>151</v>
      </c>
      <c r="I4246" t="s">
        <v>232</v>
      </c>
      <c r="J4246" t="s">
        <v>1045</v>
      </c>
      <c r="K4246" t="s">
        <v>107</v>
      </c>
      <c r="L4246" t="s">
        <v>130</v>
      </c>
      <c r="M4246">
        <v>1</v>
      </c>
      <c r="N4246" s="47">
        <v>470</v>
      </c>
      <c r="O4246" s="47">
        <v>0</v>
      </c>
      <c r="P4246" s="47">
        <v>0</v>
      </c>
      <c r="Q4246" s="47">
        <v>0</v>
      </c>
      <c r="R4246" s="47">
        <v>0</v>
      </c>
      <c r="S4246" s="47">
        <v>470</v>
      </c>
      <c r="T4246" s="47">
        <v>423</v>
      </c>
      <c r="U4246" s="47">
        <v>423</v>
      </c>
      <c r="V4246" t="s">
        <v>71</v>
      </c>
      <c r="W4246" t="s">
        <v>72</v>
      </c>
      <c r="X4246"/>
      <c r="Y4246" t="s">
        <v>240</v>
      </c>
      <c r="Z4246" s="43" t="str">
        <f>Raw_data[[#This Row],[Month]]&amp;Raw_data[[#This Row],[Locations]]&amp;Raw_data[[#This Row],[Looker2]]</f>
        <v>45323Dallas Ft WorthRTC</v>
      </c>
      <c r="AA4246" s="44" t="str">
        <f>IFERROR(VLOOKUP(Raw_data[[#This Row],[Description]],'LU Table'!$A$1:$B$50,2,0),"")</f>
        <v>RTC</v>
      </c>
      <c r="AB4246" s="44" t="str">
        <f>TRIM(MID(Raw_data[[#This Row],[Location]],LEN("Positive Recovery- ")+1,LEN(Raw_data[[#This Row],[Location]])))</f>
        <v>Dallas Ft Worth</v>
      </c>
      <c r="AC4246" s="45">
        <f t="shared" si="66"/>
        <v>45323</v>
      </c>
      <c r="AD4246" s="44" t="str">
        <f>VLOOKUP(Raw_data[[#This Row],[Locations]]&amp;Raw_data[[#This Row],[Looker2]],Category!A:E,5,0)</f>
        <v>Company Owned</v>
      </c>
      <c r="AE4246" s="44" t="str">
        <f>Raw_data[[#This Row],[Locations]]&amp;Raw_data[[#This Row],[Looker2]]</f>
        <v>Dallas Ft WorthRTC</v>
      </c>
    </row>
    <row r="4247" spans="1:31">
      <c r="A4247" s="15">
        <v>45330</v>
      </c>
      <c r="B4247" s="15">
        <v>45329</v>
      </c>
      <c r="C4247" t="s">
        <v>9</v>
      </c>
      <c r="D4247">
        <v>211582</v>
      </c>
      <c r="E4247" t="s">
        <v>598</v>
      </c>
      <c r="F4247" t="s">
        <v>363</v>
      </c>
      <c r="G4247" t="s">
        <v>599</v>
      </c>
      <c r="H4247" t="s">
        <v>171</v>
      </c>
      <c r="I4247" t="s">
        <v>232</v>
      </c>
      <c r="J4247" t="s">
        <v>93</v>
      </c>
      <c r="K4247" t="s">
        <v>107</v>
      </c>
      <c r="L4247" t="s">
        <v>131</v>
      </c>
      <c r="M4247">
        <v>1</v>
      </c>
      <c r="N4247" s="47">
        <v>230</v>
      </c>
      <c r="O4247" s="47">
        <v>0</v>
      </c>
      <c r="P4247" s="47">
        <v>0</v>
      </c>
      <c r="Q4247" s="47">
        <v>0</v>
      </c>
      <c r="R4247" s="47">
        <v>0</v>
      </c>
      <c r="S4247" s="47">
        <v>230</v>
      </c>
      <c r="T4247" s="47">
        <v>207</v>
      </c>
      <c r="U4247" s="47">
        <v>207</v>
      </c>
      <c r="V4247" t="s">
        <v>71</v>
      </c>
      <c r="W4247" t="s">
        <v>72</v>
      </c>
      <c r="X4247"/>
      <c r="Y4247" t="s">
        <v>240</v>
      </c>
      <c r="Z4247" s="43" t="str">
        <f>Raw_data[[#This Row],[Month]]&amp;Raw_data[[#This Row],[Locations]]&amp;Raw_data[[#This Row],[Looker2]]</f>
        <v>45323Dallas Ft WorthRTC</v>
      </c>
      <c r="AA4247" s="44" t="str">
        <f>IFERROR(VLOOKUP(Raw_data[[#This Row],[Description]],'LU Table'!$A$1:$B$50,2,0),"")</f>
        <v>RTC</v>
      </c>
      <c r="AB4247" s="44" t="str">
        <f>TRIM(MID(Raw_data[[#This Row],[Location]],LEN("Positive Recovery- ")+1,LEN(Raw_data[[#This Row],[Location]])))</f>
        <v>Dallas Ft Worth</v>
      </c>
      <c r="AC4247" s="45">
        <f t="shared" si="66"/>
        <v>45323</v>
      </c>
      <c r="AD4247" s="44" t="str">
        <f>VLOOKUP(Raw_data[[#This Row],[Locations]]&amp;Raw_data[[#This Row],[Looker2]],Category!A:E,5,0)</f>
        <v>Company Owned</v>
      </c>
      <c r="AE4247" s="44" t="str">
        <f>Raw_data[[#This Row],[Locations]]&amp;Raw_data[[#This Row],[Looker2]]</f>
        <v>Dallas Ft WorthRTC</v>
      </c>
    </row>
    <row r="4248" spans="1:31">
      <c r="A4248" s="15">
        <v>45330</v>
      </c>
      <c r="B4248" s="15">
        <v>45329</v>
      </c>
      <c r="C4248" t="s">
        <v>9</v>
      </c>
      <c r="D4248">
        <v>211583</v>
      </c>
      <c r="E4248" t="s">
        <v>1058</v>
      </c>
      <c r="F4248" t="s">
        <v>1059</v>
      </c>
      <c r="G4248" t="s">
        <v>1060</v>
      </c>
      <c r="H4248" t="s">
        <v>151</v>
      </c>
      <c r="I4248" t="s">
        <v>232</v>
      </c>
      <c r="J4248" t="s">
        <v>89</v>
      </c>
      <c r="K4248" t="s">
        <v>16</v>
      </c>
      <c r="L4248" t="s">
        <v>131</v>
      </c>
      <c r="M4248">
        <v>1</v>
      </c>
      <c r="N4248" s="47">
        <v>425</v>
      </c>
      <c r="O4248" s="47">
        <v>0</v>
      </c>
      <c r="P4248" s="47">
        <v>0</v>
      </c>
      <c r="Q4248" s="47">
        <v>0</v>
      </c>
      <c r="R4248" s="47">
        <v>0</v>
      </c>
      <c r="S4248" s="47">
        <v>425</v>
      </c>
      <c r="T4248" s="47">
        <v>382.5</v>
      </c>
      <c r="U4248" s="47">
        <v>382.5</v>
      </c>
      <c r="V4248" t="s">
        <v>71</v>
      </c>
      <c r="W4248" t="s">
        <v>72</v>
      </c>
      <c r="X4248"/>
      <c r="Y4248" t="s">
        <v>240</v>
      </c>
      <c r="Z4248" s="43" t="str">
        <f>Raw_data[[#This Row],[Month]]&amp;Raw_data[[#This Row],[Locations]]&amp;Raw_data[[#This Row],[Looker2]]</f>
        <v>45323Garden OaksRTC</v>
      </c>
      <c r="AA4248" s="44" t="str">
        <f>IFERROR(VLOOKUP(Raw_data[[#This Row],[Description]],'LU Table'!$A$1:$B$50,2,0),"")</f>
        <v>RTC</v>
      </c>
      <c r="AB4248" s="44" t="str">
        <f>TRIM(MID(Raw_data[[#This Row],[Location]],LEN("Positive Recovery- ")+1,LEN(Raw_data[[#This Row],[Location]])))</f>
        <v>Garden Oaks</v>
      </c>
      <c r="AC4248" s="45">
        <f t="shared" si="66"/>
        <v>45323</v>
      </c>
      <c r="AD4248" s="44" t="str">
        <f>VLOOKUP(Raw_data[[#This Row],[Locations]]&amp;Raw_data[[#This Row],[Looker2]],Category!A:E,5,0)</f>
        <v>Company Owned</v>
      </c>
      <c r="AE4248" s="44" t="str">
        <f>Raw_data[[#This Row],[Locations]]&amp;Raw_data[[#This Row],[Looker2]]</f>
        <v>Garden OaksRTC</v>
      </c>
    </row>
    <row r="4249" spans="1:31">
      <c r="A4249" s="15">
        <v>45330</v>
      </c>
      <c r="B4249" s="15">
        <v>45329</v>
      </c>
      <c r="C4249" t="s">
        <v>9</v>
      </c>
      <c r="D4249">
        <v>211584</v>
      </c>
      <c r="E4249" t="s">
        <v>1226</v>
      </c>
      <c r="F4249" t="s">
        <v>306</v>
      </c>
      <c r="G4249" t="s">
        <v>416</v>
      </c>
      <c r="H4249" t="s">
        <v>152</v>
      </c>
      <c r="I4249" t="s">
        <v>232</v>
      </c>
      <c r="J4249" t="s">
        <v>90</v>
      </c>
      <c r="K4249" t="s">
        <v>16</v>
      </c>
      <c r="L4249" t="s">
        <v>130</v>
      </c>
      <c r="M4249">
        <v>1</v>
      </c>
      <c r="N4249" s="47">
        <v>535</v>
      </c>
      <c r="O4249" s="47">
        <v>0</v>
      </c>
      <c r="P4249" s="47">
        <v>0</v>
      </c>
      <c r="Q4249" s="47">
        <v>0</v>
      </c>
      <c r="R4249" s="47">
        <v>0</v>
      </c>
      <c r="S4249" s="47">
        <v>535</v>
      </c>
      <c r="T4249" s="47">
        <v>481.5</v>
      </c>
      <c r="U4249" s="47">
        <v>481.5</v>
      </c>
      <c r="V4249" t="s">
        <v>71</v>
      </c>
      <c r="W4249" t="s">
        <v>72</v>
      </c>
      <c r="X4249"/>
      <c r="Y4249" t="s">
        <v>240</v>
      </c>
      <c r="Z4249" s="43" t="str">
        <f>Raw_data[[#This Row],[Month]]&amp;Raw_data[[#This Row],[Locations]]&amp;Raw_data[[#This Row],[Looker2]]</f>
        <v>45323Garden OaksRTC</v>
      </c>
      <c r="AA4249" s="44" t="str">
        <f>IFERROR(VLOOKUP(Raw_data[[#This Row],[Description]],'LU Table'!$A$1:$B$50,2,0),"")</f>
        <v>RTC</v>
      </c>
      <c r="AB4249" s="44" t="str">
        <f>TRIM(MID(Raw_data[[#This Row],[Location]],LEN("Positive Recovery- ")+1,LEN(Raw_data[[#This Row],[Location]])))</f>
        <v>Garden Oaks</v>
      </c>
      <c r="AC4249" s="45">
        <f t="shared" si="66"/>
        <v>45323</v>
      </c>
      <c r="AD4249" s="44" t="str">
        <f>VLOOKUP(Raw_data[[#This Row],[Locations]]&amp;Raw_data[[#This Row],[Looker2]],Category!A:E,5,0)</f>
        <v>Company Owned</v>
      </c>
      <c r="AE4249" s="44" t="str">
        <f>Raw_data[[#This Row],[Locations]]&amp;Raw_data[[#This Row],[Looker2]]</f>
        <v>Garden OaksRTC</v>
      </c>
    </row>
    <row r="4250" spans="1:31">
      <c r="A4250" s="15">
        <v>45330</v>
      </c>
      <c r="B4250" s="15">
        <v>45329</v>
      </c>
      <c r="C4250" t="s">
        <v>9</v>
      </c>
      <c r="D4250">
        <v>211585</v>
      </c>
      <c r="E4250" t="s">
        <v>1306</v>
      </c>
      <c r="F4250" t="s">
        <v>1164</v>
      </c>
      <c r="G4250" t="s">
        <v>1307</v>
      </c>
      <c r="H4250" t="s">
        <v>151</v>
      </c>
      <c r="I4250" t="s">
        <v>232</v>
      </c>
      <c r="J4250" t="s">
        <v>806</v>
      </c>
      <c r="K4250" t="s">
        <v>16</v>
      </c>
      <c r="L4250" t="s">
        <v>131</v>
      </c>
      <c r="M4250">
        <v>1</v>
      </c>
      <c r="N4250" s="47">
        <v>470</v>
      </c>
      <c r="O4250" s="47">
        <v>0</v>
      </c>
      <c r="P4250" s="47">
        <v>0</v>
      </c>
      <c r="Q4250" s="47">
        <v>0</v>
      </c>
      <c r="R4250" s="47">
        <v>0</v>
      </c>
      <c r="S4250" s="47">
        <v>470</v>
      </c>
      <c r="T4250" s="47">
        <v>423</v>
      </c>
      <c r="U4250" s="47">
        <v>423</v>
      </c>
      <c r="V4250" t="s">
        <v>71</v>
      </c>
      <c r="W4250" t="s">
        <v>72</v>
      </c>
      <c r="X4250"/>
      <c r="Y4250" t="s">
        <v>240</v>
      </c>
      <c r="Z4250" s="43" t="str">
        <f>Raw_data[[#This Row],[Month]]&amp;Raw_data[[#This Row],[Locations]]&amp;Raw_data[[#This Row],[Looker2]]</f>
        <v>45323Garden OaksRTC</v>
      </c>
      <c r="AA4250" s="44" t="str">
        <f>IFERROR(VLOOKUP(Raw_data[[#This Row],[Description]],'LU Table'!$A$1:$B$50,2,0),"")</f>
        <v>RTC</v>
      </c>
      <c r="AB4250" s="44" t="str">
        <f>TRIM(MID(Raw_data[[#This Row],[Location]],LEN("Positive Recovery- ")+1,LEN(Raw_data[[#This Row],[Location]])))</f>
        <v>Garden Oaks</v>
      </c>
      <c r="AC4250" s="45">
        <f t="shared" si="66"/>
        <v>45323</v>
      </c>
      <c r="AD4250" s="44" t="str">
        <f>VLOOKUP(Raw_data[[#This Row],[Locations]]&amp;Raw_data[[#This Row],[Looker2]],Category!A:E,5,0)</f>
        <v>Company Owned</v>
      </c>
      <c r="AE4250" s="44" t="str">
        <f>Raw_data[[#This Row],[Locations]]&amp;Raw_data[[#This Row],[Looker2]]</f>
        <v>Garden OaksRTC</v>
      </c>
    </row>
    <row r="4251" spans="1:31">
      <c r="A4251" s="15">
        <v>45330</v>
      </c>
      <c r="B4251" s="15">
        <v>45329</v>
      </c>
      <c r="C4251" t="s">
        <v>9</v>
      </c>
      <c r="D4251">
        <v>211586</v>
      </c>
      <c r="E4251" t="s">
        <v>1179</v>
      </c>
      <c r="F4251" t="s">
        <v>1180</v>
      </c>
      <c r="G4251" t="s">
        <v>1181</v>
      </c>
      <c r="H4251" t="s">
        <v>151</v>
      </c>
      <c r="I4251" t="s">
        <v>232</v>
      </c>
      <c r="J4251" t="s">
        <v>88</v>
      </c>
      <c r="K4251" t="s">
        <v>16</v>
      </c>
      <c r="L4251" t="s">
        <v>130</v>
      </c>
      <c r="M4251">
        <v>1</v>
      </c>
      <c r="N4251" s="47">
        <v>500</v>
      </c>
      <c r="O4251" s="47">
        <v>0</v>
      </c>
      <c r="P4251" s="47">
        <v>0</v>
      </c>
      <c r="Q4251" s="47">
        <v>0</v>
      </c>
      <c r="R4251" s="47">
        <v>0</v>
      </c>
      <c r="S4251" s="47">
        <v>500</v>
      </c>
      <c r="T4251" s="47">
        <v>450</v>
      </c>
      <c r="U4251" s="47">
        <v>450</v>
      </c>
      <c r="V4251" t="s">
        <v>71</v>
      </c>
      <c r="W4251" t="s">
        <v>72</v>
      </c>
      <c r="X4251"/>
      <c r="Y4251" t="s">
        <v>240</v>
      </c>
      <c r="Z4251" s="43" t="str">
        <f>Raw_data[[#This Row],[Month]]&amp;Raw_data[[#This Row],[Locations]]&amp;Raw_data[[#This Row],[Looker2]]</f>
        <v>45323Garden OaksRTC</v>
      </c>
      <c r="AA4251" s="44" t="str">
        <f>IFERROR(VLOOKUP(Raw_data[[#This Row],[Description]],'LU Table'!$A$1:$B$50,2,0),"")</f>
        <v>RTC</v>
      </c>
      <c r="AB4251" s="44" t="str">
        <f>TRIM(MID(Raw_data[[#This Row],[Location]],LEN("Positive Recovery- ")+1,LEN(Raw_data[[#This Row],[Location]])))</f>
        <v>Garden Oaks</v>
      </c>
      <c r="AC4251" s="45">
        <f t="shared" si="66"/>
        <v>45323</v>
      </c>
      <c r="AD4251" s="44" t="str">
        <f>VLOOKUP(Raw_data[[#This Row],[Locations]]&amp;Raw_data[[#This Row],[Looker2]],Category!A:E,5,0)</f>
        <v>Company Owned</v>
      </c>
      <c r="AE4251" s="44" t="str">
        <f>Raw_data[[#This Row],[Locations]]&amp;Raw_data[[#This Row],[Looker2]]</f>
        <v>Garden OaksRTC</v>
      </c>
    </row>
    <row r="4252" spans="1:31">
      <c r="A4252" s="15">
        <v>45330</v>
      </c>
      <c r="B4252" s="15">
        <v>45329</v>
      </c>
      <c r="C4252" t="s">
        <v>9</v>
      </c>
      <c r="D4252">
        <v>211587</v>
      </c>
      <c r="E4252" t="s">
        <v>1192</v>
      </c>
      <c r="F4252" t="s">
        <v>330</v>
      </c>
      <c r="G4252" t="s">
        <v>488</v>
      </c>
      <c r="H4252" t="s">
        <v>151</v>
      </c>
      <c r="I4252" t="s">
        <v>232</v>
      </c>
      <c r="J4252" t="s">
        <v>17</v>
      </c>
      <c r="K4252" t="s">
        <v>16</v>
      </c>
      <c r="L4252" t="s">
        <v>130</v>
      </c>
      <c r="M4252">
        <v>1</v>
      </c>
      <c r="N4252" s="47">
        <v>400</v>
      </c>
      <c r="O4252" s="47">
        <v>0</v>
      </c>
      <c r="P4252" s="47">
        <v>0</v>
      </c>
      <c r="Q4252" s="47">
        <v>0</v>
      </c>
      <c r="R4252" s="47">
        <v>0</v>
      </c>
      <c r="S4252" s="47">
        <v>0</v>
      </c>
      <c r="T4252" s="47">
        <v>400</v>
      </c>
      <c r="U4252" s="47">
        <v>0</v>
      </c>
      <c r="V4252" t="s">
        <v>71</v>
      </c>
      <c r="W4252" t="s">
        <v>72</v>
      </c>
      <c r="X4252"/>
      <c r="Y4252" t="s">
        <v>240</v>
      </c>
      <c r="Z4252" s="43" t="str">
        <f>Raw_data[[#This Row],[Month]]&amp;Raw_data[[#This Row],[Locations]]&amp;Raw_data[[#This Row],[Looker2]]</f>
        <v>45323Garden OaksRTC</v>
      </c>
      <c r="AA4252" s="44" t="str">
        <f>IFERROR(VLOOKUP(Raw_data[[#This Row],[Description]],'LU Table'!$A$1:$B$50,2,0),"")</f>
        <v>RTC</v>
      </c>
      <c r="AB4252" s="44" t="str">
        <f>TRIM(MID(Raw_data[[#This Row],[Location]],LEN("Positive Recovery- ")+1,LEN(Raw_data[[#This Row],[Location]])))</f>
        <v>Garden Oaks</v>
      </c>
      <c r="AC4252" s="45">
        <f t="shared" si="66"/>
        <v>45323</v>
      </c>
      <c r="AD4252" s="44" t="str">
        <f>VLOOKUP(Raw_data[[#This Row],[Locations]]&amp;Raw_data[[#This Row],[Looker2]],Category!A:E,5,0)</f>
        <v>Company Owned</v>
      </c>
      <c r="AE4252" s="44" t="str">
        <f>Raw_data[[#This Row],[Locations]]&amp;Raw_data[[#This Row],[Looker2]]</f>
        <v>Garden OaksRTC</v>
      </c>
    </row>
    <row r="4253" spans="1:31">
      <c r="A4253" s="15">
        <v>45330</v>
      </c>
      <c r="B4253" s="15">
        <v>45329</v>
      </c>
      <c r="C4253" t="s">
        <v>9</v>
      </c>
      <c r="D4253">
        <v>211588</v>
      </c>
      <c r="E4253" t="s">
        <v>1098</v>
      </c>
      <c r="F4253" t="s">
        <v>464</v>
      </c>
      <c r="G4253" t="s">
        <v>1099</v>
      </c>
      <c r="H4253" t="s">
        <v>151</v>
      </c>
      <c r="I4253" t="s">
        <v>232</v>
      </c>
      <c r="J4253" t="s">
        <v>88</v>
      </c>
      <c r="K4253" t="s">
        <v>107</v>
      </c>
      <c r="L4253" t="s">
        <v>131</v>
      </c>
      <c r="M4253">
        <v>1</v>
      </c>
      <c r="N4253" s="47">
        <v>500</v>
      </c>
      <c r="O4253" s="47">
        <v>0</v>
      </c>
      <c r="P4253" s="47">
        <v>0</v>
      </c>
      <c r="Q4253" s="47">
        <v>0</v>
      </c>
      <c r="R4253" s="47">
        <v>0</v>
      </c>
      <c r="S4253" s="47">
        <v>500</v>
      </c>
      <c r="T4253" s="47">
        <v>450</v>
      </c>
      <c r="U4253" s="47">
        <v>450</v>
      </c>
      <c r="V4253" t="s">
        <v>71</v>
      </c>
      <c r="W4253" t="s">
        <v>72</v>
      </c>
      <c r="X4253"/>
      <c r="Y4253" t="s">
        <v>240</v>
      </c>
      <c r="Z4253" s="43" t="str">
        <f>Raw_data[[#This Row],[Month]]&amp;Raw_data[[#This Row],[Locations]]&amp;Raw_data[[#This Row],[Looker2]]</f>
        <v>45323Dallas Ft WorthRTC</v>
      </c>
      <c r="AA4253" s="44" t="str">
        <f>IFERROR(VLOOKUP(Raw_data[[#This Row],[Description]],'LU Table'!$A$1:$B$50,2,0),"")</f>
        <v>RTC</v>
      </c>
      <c r="AB4253" s="44" t="str">
        <f>TRIM(MID(Raw_data[[#This Row],[Location]],LEN("Positive Recovery- ")+1,LEN(Raw_data[[#This Row],[Location]])))</f>
        <v>Dallas Ft Worth</v>
      </c>
      <c r="AC4253" s="45">
        <f t="shared" si="66"/>
        <v>45323</v>
      </c>
      <c r="AD4253" s="44" t="str">
        <f>VLOOKUP(Raw_data[[#This Row],[Locations]]&amp;Raw_data[[#This Row],[Looker2]],Category!A:E,5,0)</f>
        <v>Company Owned</v>
      </c>
      <c r="AE4253" s="44" t="str">
        <f>Raw_data[[#This Row],[Locations]]&amp;Raw_data[[#This Row],[Looker2]]</f>
        <v>Dallas Ft WorthRTC</v>
      </c>
    </row>
    <row r="4254" spans="1:31">
      <c r="A4254" s="15">
        <v>45330</v>
      </c>
      <c r="B4254" s="15">
        <v>45329</v>
      </c>
      <c r="C4254" t="s">
        <v>9</v>
      </c>
      <c r="D4254">
        <v>211589</v>
      </c>
      <c r="E4254" t="s">
        <v>1282</v>
      </c>
      <c r="F4254" t="s">
        <v>1283</v>
      </c>
      <c r="G4254" t="s">
        <v>1284</v>
      </c>
      <c r="H4254" t="s">
        <v>175</v>
      </c>
      <c r="I4254" t="s">
        <v>232</v>
      </c>
      <c r="J4254" t="s">
        <v>96</v>
      </c>
      <c r="K4254" t="s">
        <v>107</v>
      </c>
      <c r="L4254" t="s">
        <v>130</v>
      </c>
      <c r="M4254">
        <v>1</v>
      </c>
      <c r="N4254" s="47">
        <v>832</v>
      </c>
      <c r="O4254" s="47">
        <v>0</v>
      </c>
      <c r="P4254" s="47">
        <v>0</v>
      </c>
      <c r="Q4254" s="47">
        <v>0</v>
      </c>
      <c r="R4254" s="47">
        <v>0</v>
      </c>
      <c r="S4254" s="47">
        <v>832</v>
      </c>
      <c r="T4254" s="47">
        <v>748.8</v>
      </c>
      <c r="U4254" s="47">
        <v>748.8</v>
      </c>
      <c r="V4254" t="s">
        <v>71</v>
      </c>
      <c r="W4254" t="s">
        <v>72</v>
      </c>
      <c r="X4254"/>
      <c r="Y4254" t="s">
        <v>240</v>
      </c>
      <c r="Z4254" s="43" t="str">
        <f>Raw_data[[#This Row],[Month]]&amp;Raw_data[[#This Row],[Locations]]&amp;Raw_data[[#This Row],[Looker2]]</f>
        <v>45323Dallas Ft WorthDetox</v>
      </c>
      <c r="AA4254" s="44" t="str">
        <f>IFERROR(VLOOKUP(Raw_data[[#This Row],[Description]],'LU Table'!$A$1:$B$50,2,0),"")</f>
        <v>Detox</v>
      </c>
      <c r="AB4254" s="44" t="str">
        <f>TRIM(MID(Raw_data[[#This Row],[Location]],LEN("Positive Recovery- ")+1,LEN(Raw_data[[#This Row],[Location]])))</f>
        <v>Dallas Ft Worth</v>
      </c>
      <c r="AC4254" s="45">
        <f t="shared" si="66"/>
        <v>45323</v>
      </c>
      <c r="AD4254" s="44" t="str">
        <f>VLOOKUP(Raw_data[[#This Row],[Locations]]&amp;Raw_data[[#This Row],[Looker2]],Category!A:E,5,0)</f>
        <v>Company Owned</v>
      </c>
      <c r="AE4254" s="44" t="str">
        <f>Raw_data[[#This Row],[Locations]]&amp;Raw_data[[#This Row],[Looker2]]</f>
        <v>Dallas Ft WorthDetox</v>
      </c>
    </row>
    <row r="4255" spans="1:31">
      <c r="A4255" s="15">
        <v>45330</v>
      </c>
      <c r="B4255" s="15">
        <v>45329</v>
      </c>
      <c r="C4255" t="s">
        <v>9</v>
      </c>
      <c r="D4255">
        <v>211590</v>
      </c>
      <c r="E4255" t="s">
        <v>1155</v>
      </c>
      <c r="F4255" t="s">
        <v>690</v>
      </c>
      <c r="G4255" t="s">
        <v>1156</v>
      </c>
      <c r="H4255" t="s">
        <v>151</v>
      </c>
      <c r="I4255" t="s">
        <v>232</v>
      </c>
      <c r="J4255" t="s">
        <v>932</v>
      </c>
      <c r="K4255" t="s">
        <v>16</v>
      </c>
      <c r="L4255" t="s">
        <v>131</v>
      </c>
      <c r="M4255">
        <v>1</v>
      </c>
      <c r="N4255" s="47">
        <v>550</v>
      </c>
      <c r="O4255" s="47">
        <v>0</v>
      </c>
      <c r="P4255" s="47">
        <v>0</v>
      </c>
      <c r="Q4255" s="47">
        <v>0</v>
      </c>
      <c r="R4255" s="47">
        <v>0</v>
      </c>
      <c r="S4255" s="47">
        <v>550</v>
      </c>
      <c r="T4255" s="47">
        <v>495</v>
      </c>
      <c r="U4255" s="47">
        <v>495</v>
      </c>
      <c r="V4255" t="s">
        <v>71</v>
      </c>
      <c r="W4255" t="s">
        <v>72</v>
      </c>
      <c r="X4255"/>
      <c r="Y4255" t="s">
        <v>240</v>
      </c>
      <c r="Z4255" s="43" t="str">
        <f>Raw_data[[#This Row],[Month]]&amp;Raw_data[[#This Row],[Locations]]&amp;Raw_data[[#This Row],[Looker2]]</f>
        <v>45323Garden OaksRTC</v>
      </c>
      <c r="AA4255" s="44" t="str">
        <f>IFERROR(VLOOKUP(Raw_data[[#This Row],[Description]],'LU Table'!$A$1:$B$50,2,0),"")</f>
        <v>RTC</v>
      </c>
      <c r="AB4255" s="44" t="str">
        <f>TRIM(MID(Raw_data[[#This Row],[Location]],LEN("Positive Recovery- ")+1,LEN(Raw_data[[#This Row],[Location]])))</f>
        <v>Garden Oaks</v>
      </c>
      <c r="AC4255" s="45">
        <f t="shared" ref="AC4255:AC4318" si="67">B4255-DAY(B4255)+1</f>
        <v>45323</v>
      </c>
      <c r="AD4255" s="44" t="str">
        <f>VLOOKUP(Raw_data[[#This Row],[Locations]]&amp;Raw_data[[#This Row],[Looker2]],Category!A:E,5,0)</f>
        <v>Company Owned</v>
      </c>
      <c r="AE4255" s="44" t="str">
        <f>Raw_data[[#This Row],[Locations]]&amp;Raw_data[[#This Row],[Looker2]]</f>
        <v>Garden OaksRTC</v>
      </c>
    </row>
    <row r="4256" spans="1:31">
      <c r="A4256" s="15">
        <v>45330</v>
      </c>
      <c r="B4256" s="15">
        <v>45329</v>
      </c>
      <c r="C4256" t="s">
        <v>9</v>
      </c>
      <c r="D4256">
        <v>211591</v>
      </c>
      <c r="E4256" t="s">
        <v>228</v>
      </c>
      <c r="F4256" t="s">
        <v>377</v>
      </c>
      <c r="G4256" t="s">
        <v>542</v>
      </c>
      <c r="H4256" t="s">
        <v>151</v>
      </c>
      <c r="I4256" t="s">
        <v>232</v>
      </c>
      <c r="J4256" t="s">
        <v>17</v>
      </c>
      <c r="K4256" t="s">
        <v>16</v>
      </c>
      <c r="L4256" t="s">
        <v>131</v>
      </c>
      <c r="M4256">
        <v>1</v>
      </c>
      <c r="N4256" s="47">
        <v>400</v>
      </c>
      <c r="O4256" s="47">
        <v>0</v>
      </c>
      <c r="P4256" s="47">
        <v>0</v>
      </c>
      <c r="Q4256" s="47">
        <v>0</v>
      </c>
      <c r="R4256" s="47">
        <v>0</v>
      </c>
      <c r="S4256" s="47">
        <v>0</v>
      </c>
      <c r="T4256" s="47">
        <v>400</v>
      </c>
      <c r="U4256" s="47">
        <v>0</v>
      </c>
      <c r="V4256" t="s">
        <v>71</v>
      </c>
      <c r="W4256" t="s">
        <v>72</v>
      </c>
      <c r="X4256"/>
      <c r="Y4256" t="s">
        <v>240</v>
      </c>
      <c r="Z4256" s="43" t="str">
        <f>Raw_data[[#This Row],[Month]]&amp;Raw_data[[#This Row],[Locations]]&amp;Raw_data[[#This Row],[Looker2]]</f>
        <v>45323Garden OaksRTC</v>
      </c>
      <c r="AA4256" s="44" t="str">
        <f>IFERROR(VLOOKUP(Raw_data[[#This Row],[Description]],'LU Table'!$A$1:$B$50,2,0),"")</f>
        <v>RTC</v>
      </c>
      <c r="AB4256" s="44" t="str">
        <f>TRIM(MID(Raw_data[[#This Row],[Location]],LEN("Positive Recovery- ")+1,LEN(Raw_data[[#This Row],[Location]])))</f>
        <v>Garden Oaks</v>
      </c>
      <c r="AC4256" s="45">
        <f t="shared" si="67"/>
        <v>45323</v>
      </c>
      <c r="AD4256" s="44" t="str">
        <f>VLOOKUP(Raw_data[[#This Row],[Locations]]&amp;Raw_data[[#This Row],[Looker2]],Category!A:E,5,0)</f>
        <v>Company Owned</v>
      </c>
      <c r="AE4256" s="44" t="str">
        <f>Raw_data[[#This Row],[Locations]]&amp;Raw_data[[#This Row],[Looker2]]</f>
        <v>Garden OaksRTC</v>
      </c>
    </row>
    <row r="4257" spans="1:31">
      <c r="A4257" s="15">
        <v>45330</v>
      </c>
      <c r="B4257" s="15">
        <v>45329</v>
      </c>
      <c r="C4257" t="s">
        <v>9</v>
      </c>
      <c r="D4257">
        <v>211592</v>
      </c>
      <c r="E4257" t="s">
        <v>1191</v>
      </c>
      <c r="F4257" t="s">
        <v>403</v>
      </c>
      <c r="G4257" t="s">
        <v>993</v>
      </c>
      <c r="H4257" t="s">
        <v>151</v>
      </c>
      <c r="I4257" t="s">
        <v>232</v>
      </c>
      <c r="J4257" t="s">
        <v>17</v>
      </c>
      <c r="K4257" t="s">
        <v>107</v>
      </c>
      <c r="L4257" t="s">
        <v>130</v>
      </c>
      <c r="M4257">
        <v>1</v>
      </c>
      <c r="N4257" s="47">
        <v>500</v>
      </c>
      <c r="O4257" s="47">
        <v>0</v>
      </c>
      <c r="P4257" s="47">
        <v>0</v>
      </c>
      <c r="Q4257" s="47">
        <v>0</v>
      </c>
      <c r="R4257" s="47">
        <v>0</v>
      </c>
      <c r="S4257" s="47">
        <v>500</v>
      </c>
      <c r="T4257" s="47">
        <v>500</v>
      </c>
      <c r="U4257" s="47">
        <v>500</v>
      </c>
      <c r="V4257" t="s">
        <v>71</v>
      </c>
      <c r="W4257" t="s">
        <v>72</v>
      </c>
      <c r="X4257"/>
      <c r="Y4257" t="s">
        <v>240</v>
      </c>
      <c r="Z4257" s="43" t="str">
        <f>Raw_data[[#This Row],[Month]]&amp;Raw_data[[#This Row],[Locations]]&amp;Raw_data[[#This Row],[Looker2]]</f>
        <v>45323Dallas Ft WorthRTC</v>
      </c>
      <c r="AA4257" s="44" t="str">
        <f>IFERROR(VLOOKUP(Raw_data[[#This Row],[Description]],'LU Table'!$A$1:$B$50,2,0),"")</f>
        <v>RTC</v>
      </c>
      <c r="AB4257" s="44" t="str">
        <f>TRIM(MID(Raw_data[[#This Row],[Location]],LEN("Positive Recovery- ")+1,LEN(Raw_data[[#This Row],[Location]])))</f>
        <v>Dallas Ft Worth</v>
      </c>
      <c r="AC4257" s="45">
        <f t="shared" si="67"/>
        <v>45323</v>
      </c>
      <c r="AD4257" s="44" t="str">
        <f>VLOOKUP(Raw_data[[#This Row],[Locations]]&amp;Raw_data[[#This Row],[Looker2]],Category!A:E,5,0)</f>
        <v>Company Owned</v>
      </c>
      <c r="AE4257" s="44" t="str">
        <f>Raw_data[[#This Row],[Locations]]&amp;Raw_data[[#This Row],[Looker2]]</f>
        <v>Dallas Ft WorthRTC</v>
      </c>
    </row>
    <row r="4258" spans="1:31">
      <c r="A4258" s="15">
        <v>45330</v>
      </c>
      <c r="B4258" s="15">
        <v>45329</v>
      </c>
      <c r="C4258" t="s">
        <v>9</v>
      </c>
      <c r="D4258">
        <v>211593</v>
      </c>
      <c r="E4258" t="s">
        <v>975</v>
      </c>
      <c r="F4258" t="s">
        <v>255</v>
      </c>
      <c r="G4258" t="s">
        <v>976</v>
      </c>
      <c r="H4258" t="s">
        <v>627</v>
      </c>
      <c r="I4258" t="s">
        <v>232</v>
      </c>
      <c r="J4258" t="s">
        <v>94</v>
      </c>
      <c r="K4258" t="s">
        <v>16</v>
      </c>
      <c r="L4258" t="s">
        <v>130</v>
      </c>
      <c r="M4258">
        <v>1</v>
      </c>
      <c r="N4258" s="47">
        <v>495</v>
      </c>
      <c r="O4258" s="47">
        <v>0</v>
      </c>
      <c r="P4258" s="47">
        <v>0</v>
      </c>
      <c r="Q4258" s="47">
        <v>0</v>
      </c>
      <c r="R4258" s="47">
        <v>0</v>
      </c>
      <c r="S4258" s="47">
        <v>495</v>
      </c>
      <c r="T4258" s="47">
        <v>445.5</v>
      </c>
      <c r="U4258" s="47">
        <v>445.5</v>
      </c>
      <c r="V4258" t="s">
        <v>71</v>
      </c>
      <c r="W4258" t="s">
        <v>72</v>
      </c>
      <c r="X4258"/>
      <c r="Y4258" t="s">
        <v>240</v>
      </c>
      <c r="Z4258" s="43" t="str">
        <f>Raw_data[[#This Row],[Month]]&amp;Raw_data[[#This Row],[Locations]]&amp;Raw_data[[#This Row],[Looker2]]</f>
        <v>45323Garden OaksRTC</v>
      </c>
      <c r="AA4258" s="44" t="str">
        <f>IFERROR(VLOOKUP(Raw_data[[#This Row],[Description]],'LU Table'!$A$1:$B$50,2,0),"")</f>
        <v>RTC</v>
      </c>
      <c r="AB4258" s="44" t="str">
        <f>TRIM(MID(Raw_data[[#This Row],[Location]],LEN("Positive Recovery- ")+1,LEN(Raw_data[[#This Row],[Location]])))</f>
        <v>Garden Oaks</v>
      </c>
      <c r="AC4258" s="45">
        <f t="shared" si="67"/>
        <v>45323</v>
      </c>
      <c r="AD4258" s="44" t="str">
        <f>VLOOKUP(Raw_data[[#This Row],[Locations]]&amp;Raw_data[[#This Row],[Looker2]],Category!A:E,5,0)</f>
        <v>Company Owned</v>
      </c>
      <c r="AE4258" s="44" t="str">
        <f>Raw_data[[#This Row],[Locations]]&amp;Raw_data[[#This Row],[Looker2]]</f>
        <v>Garden OaksRTC</v>
      </c>
    </row>
    <row r="4259" spans="1:31">
      <c r="A4259" s="15">
        <v>45330</v>
      </c>
      <c r="B4259" s="15">
        <v>45329</v>
      </c>
      <c r="C4259" t="s">
        <v>9</v>
      </c>
      <c r="D4259">
        <v>211594</v>
      </c>
      <c r="E4259" t="s">
        <v>1159</v>
      </c>
      <c r="F4259" t="s">
        <v>1160</v>
      </c>
      <c r="G4259" t="s">
        <v>1161</v>
      </c>
      <c r="H4259" t="s">
        <v>151</v>
      </c>
      <c r="I4259" t="s">
        <v>232</v>
      </c>
      <c r="J4259" t="s">
        <v>17</v>
      </c>
      <c r="K4259" t="s">
        <v>16</v>
      </c>
      <c r="L4259" t="s">
        <v>131</v>
      </c>
      <c r="M4259">
        <v>1</v>
      </c>
      <c r="N4259" s="47">
        <v>480</v>
      </c>
      <c r="O4259" s="47">
        <v>0</v>
      </c>
      <c r="P4259" s="47">
        <v>0</v>
      </c>
      <c r="Q4259" s="47">
        <v>0</v>
      </c>
      <c r="R4259" s="47">
        <v>0</v>
      </c>
      <c r="S4259" s="47">
        <v>480</v>
      </c>
      <c r="T4259" s="47">
        <v>480</v>
      </c>
      <c r="U4259" s="47">
        <v>480</v>
      </c>
      <c r="V4259" t="s">
        <v>71</v>
      </c>
      <c r="W4259" t="s">
        <v>72</v>
      </c>
      <c r="X4259"/>
      <c r="Y4259" t="s">
        <v>240</v>
      </c>
      <c r="Z4259" s="43" t="str">
        <f>Raw_data[[#This Row],[Month]]&amp;Raw_data[[#This Row],[Locations]]&amp;Raw_data[[#This Row],[Looker2]]</f>
        <v>45323Garden OaksRTC</v>
      </c>
      <c r="AA4259" s="44" t="str">
        <f>IFERROR(VLOOKUP(Raw_data[[#This Row],[Description]],'LU Table'!$A$1:$B$50,2,0),"")</f>
        <v>RTC</v>
      </c>
      <c r="AB4259" s="44" t="str">
        <f>TRIM(MID(Raw_data[[#This Row],[Location]],LEN("Positive Recovery- ")+1,LEN(Raw_data[[#This Row],[Location]])))</f>
        <v>Garden Oaks</v>
      </c>
      <c r="AC4259" s="45">
        <f t="shared" si="67"/>
        <v>45323</v>
      </c>
      <c r="AD4259" s="44" t="str">
        <f>VLOOKUP(Raw_data[[#This Row],[Locations]]&amp;Raw_data[[#This Row],[Looker2]],Category!A:E,5,0)</f>
        <v>Company Owned</v>
      </c>
      <c r="AE4259" s="44" t="str">
        <f>Raw_data[[#This Row],[Locations]]&amp;Raw_data[[#This Row],[Looker2]]</f>
        <v>Garden OaksRTC</v>
      </c>
    </row>
    <row r="4260" spans="1:31">
      <c r="A4260" s="15">
        <v>45330</v>
      </c>
      <c r="B4260" s="15">
        <v>45329</v>
      </c>
      <c r="C4260" t="s">
        <v>9</v>
      </c>
      <c r="D4260">
        <v>211596</v>
      </c>
      <c r="E4260" t="s">
        <v>193</v>
      </c>
      <c r="F4260" t="s">
        <v>502</v>
      </c>
      <c r="G4260" t="s">
        <v>503</v>
      </c>
      <c r="H4260" t="s">
        <v>151</v>
      </c>
      <c r="I4260" t="s">
        <v>232</v>
      </c>
      <c r="J4260" t="s">
        <v>89</v>
      </c>
      <c r="K4260" t="s">
        <v>16</v>
      </c>
      <c r="L4260" t="s">
        <v>131</v>
      </c>
      <c r="M4260">
        <v>1</v>
      </c>
      <c r="N4260" s="47">
        <v>425</v>
      </c>
      <c r="O4260" s="47">
        <v>0</v>
      </c>
      <c r="P4260" s="47">
        <v>0</v>
      </c>
      <c r="Q4260" s="47">
        <v>0</v>
      </c>
      <c r="R4260" s="47">
        <v>0</v>
      </c>
      <c r="S4260" s="47">
        <v>425</v>
      </c>
      <c r="T4260" s="47">
        <v>382.5</v>
      </c>
      <c r="U4260" s="47">
        <v>382.5</v>
      </c>
      <c r="V4260" t="s">
        <v>71</v>
      </c>
      <c r="W4260" t="s">
        <v>72</v>
      </c>
      <c r="X4260"/>
      <c r="Y4260" t="s">
        <v>240</v>
      </c>
      <c r="Z4260" s="43" t="str">
        <f>Raw_data[[#This Row],[Month]]&amp;Raw_data[[#This Row],[Locations]]&amp;Raw_data[[#This Row],[Looker2]]</f>
        <v>45323Garden OaksRTC</v>
      </c>
      <c r="AA4260" s="44" t="str">
        <f>IFERROR(VLOOKUP(Raw_data[[#This Row],[Description]],'LU Table'!$A$1:$B$50,2,0),"")</f>
        <v>RTC</v>
      </c>
      <c r="AB4260" s="44" t="str">
        <f>TRIM(MID(Raw_data[[#This Row],[Location]],LEN("Positive Recovery- ")+1,LEN(Raw_data[[#This Row],[Location]])))</f>
        <v>Garden Oaks</v>
      </c>
      <c r="AC4260" s="45">
        <f t="shared" si="67"/>
        <v>45323</v>
      </c>
      <c r="AD4260" s="44" t="str">
        <f>VLOOKUP(Raw_data[[#This Row],[Locations]]&amp;Raw_data[[#This Row],[Looker2]],Category!A:E,5,0)</f>
        <v>Company Owned</v>
      </c>
      <c r="AE4260" s="44" t="str">
        <f>Raw_data[[#This Row],[Locations]]&amp;Raw_data[[#This Row],[Looker2]]</f>
        <v>Garden OaksRTC</v>
      </c>
    </row>
    <row r="4261" spans="1:31">
      <c r="A4261" s="15">
        <v>45330</v>
      </c>
      <c r="B4261" s="15">
        <v>45329</v>
      </c>
      <c r="C4261" t="s">
        <v>9</v>
      </c>
      <c r="D4261">
        <v>211597</v>
      </c>
      <c r="E4261" t="s">
        <v>1267</v>
      </c>
      <c r="F4261" t="s">
        <v>1268</v>
      </c>
      <c r="G4261" t="s">
        <v>1269</v>
      </c>
      <c r="H4261" t="s">
        <v>251</v>
      </c>
      <c r="I4261" t="s">
        <v>232</v>
      </c>
      <c r="J4261" t="s">
        <v>87</v>
      </c>
      <c r="K4261" t="s">
        <v>57</v>
      </c>
      <c r="L4261" t="s">
        <v>134</v>
      </c>
      <c r="M4261">
        <v>1</v>
      </c>
      <c r="N4261" s="47">
        <v>425</v>
      </c>
      <c r="O4261" s="47">
        <v>0</v>
      </c>
      <c r="P4261" s="47">
        <v>0</v>
      </c>
      <c r="Q4261" s="47">
        <v>0</v>
      </c>
      <c r="R4261" s="47">
        <v>0</v>
      </c>
      <c r="S4261" s="47">
        <v>425</v>
      </c>
      <c r="T4261" s="47">
        <v>382.5</v>
      </c>
      <c r="U4261" s="47">
        <v>382.5</v>
      </c>
      <c r="V4261" t="s">
        <v>71</v>
      </c>
      <c r="W4261" t="s">
        <v>72</v>
      </c>
      <c r="X4261"/>
      <c r="Y4261" t="s">
        <v>240</v>
      </c>
      <c r="Z4261" s="43" t="str">
        <f>Raw_data[[#This Row],[Month]]&amp;Raw_data[[#This Row],[Locations]]&amp;Raw_data[[#This Row],[Looker2]]</f>
        <v>45323Hill CountryRTC</v>
      </c>
      <c r="AA4261" s="44" t="str">
        <f>IFERROR(VLOOKUP(Raw_data[[#This Row],[Description]],'LU Table'!$A$1:$B$50,2,0),"")</f>
        <v>RTC</v>
      </c>
      <c r="AB4261" s="44" t="str">
        <f>TRIM(MID(Raw_data[[#This Row],[Location]],LEN("Positive Recovery- ")+1,LEN(Raw_data[[#This Row],[Location]])))</f>
        <v>Hill Country</v>
      </c>
      <c r="AC4261" s="45">
        <f t="shared" si="67"/>
        <v>45323</v>
      </c>
      <c r="AD4261" s="44" t="str">
        <f>VLOOKUP(Raw_data[[#This Row],[Locations]]&amp;Raw_data[[#This Row],[Looker2]],Category!A:E,5,0)</f>
        <v>Company Owned</v>
      </c>
      <c r="AE4261" s="44" t="str">
        <f>Raw_data[[#This Row],[Locations]]&amp;Raw_data[[#This Row],[Looker2]]</f>
        <v>Hill CountryRTC</v>
      </c>
    </row>
    <row r="4262" spans="1:31">
      <c r="A4262" s="15">
        <v>45330</v>
      </c>
      <c r="B4262" s="15">
        <v>45329</v>
      </c>
      <c r="C4262" t="s">
        <v>9</v>
      </c>
      <c r="D4262">
        <v>211598</v>
      </c>
      <c r="E4262" t="s">
        <v>1174</v>
      </c>
      <c r="F4262" t="s">
        <v>287</v>
      </c>
      <c r="G4262" t="s">
        <v>1175</v>
      </c>
      <c r="H4262" t="s">
        <v>151</v>
      </c>
      <c r="I4262" t="s">
        <v>232</v>
      </c>
      <c r="J4262" t="s">
        <v>88</v>
      </c>
      <c r="K4262" t="s">
        <v>107</v>
      </c>
      <c r="L4262" t="s">
        <v>130</v>
      </c>
      <c r="M4262">
        <v>1</v>
      </c>
      <c r="N4262" s="47">
        <v>500</v>
      </c>
      <c r="O4262" s="47">
        <v>0</v>
      </c>
      <c r="P4262" s="47">
        <v>0</v>
      </c>
      <c r="Q4262" s="47">
        <v>0</v>
      </c>
      <c r="R4262" s="47">
        <v>0</v>
      </c>
      <c r="S4262" s="47">
        <v>500</v>
      </c>
      <c r="T4262" s="47">
        <v>450</v>
      </c>
      <c r="U4262" s="47">
        <v>450</v>
      </c>
      <c r="V4262" t="s">
        <v>71</v>
      </c>
      <c r="W4262" t="s">
        <v>72</v>
      </c>
      <c r="X4262"/>
      <c r="Y4262" t="s">
        <v>240</v>
      </c>
      <c r="Z4262" s="43" t="str">
        <f>Raw_data[[#This Row],[Month]]&amp;Raw_data[[#This Row],[Locations]]&amp;Raw_data[[#This Row],[Looker2]]</f>
        <v>45323Dallas Ft WorthRTC</v>
      </c>
      <c r="AA4262" s="44" t="str">
        <f>IFERROR(VLOOKUP(Raw_data[[#This Row],[Description]],'LU Table'!$A$1:$B$50,2,0),"")</f>
        <v>RTC</v>
      </c>
      <c r="AB4262" s="44" t="str">
        <f>TRIM(MID(Raw_data[[#This Row],[Location]],LEN("Positive Recovery- ")+1,LEN(Raw_data[[#This Row],[Location]])))</f>
        <v>Dallas Ft Worth</v>
      </c>
      <c r="AC4262" s="45">
        <f t="shared" si="67"/>
        <v>45323</v>
      </c>
      <c r="AD4262" s="44" t="str">
        <f>VLOOKUP(Raw_data[[#This Row],[Locations]]&amp;Raw_data[[#This Row],[Looker2]],Category!A:E,5,0)</f>
        <v>Company Owned</v>
      </c>
      <c r="AE4262" s="44" t="str">
        <f>Raw_data[[#This Row],[Locations]]&amp;Raw_data[[#This Row],[Looker2]]</f>
        <v>Dallas Ft WorthRTC</v>
      </c>
    </row>
    <row r="4263" spans="1:31">
      <c r="A4263" s="15">
        <v>45330</v>
      </c>
      <c r="B4263" s="15">
        <v>45329</v>
      </c>
      <c r="C4263" t="s">
        <v>9</v>
      </c>
      <c r="D4263">
        <v>211599</v>
      </c>
      <c r="E4263" t="s">
        <v>116</v>
      </c>
      <c r="F4263" t="s">
        <v>272</v>
      </c>
      <c r="G4263" t="s">
        <v>273</v>
      </c>
      <c r="H4263" t="s">
        <v>164</v>
      </c>
      <c r="I4263" t="s">
        <v>232</v>
      </c>
      <c r="J4263" t="s">
        <v>89</v>
      </c>
      <c r="K4263" t="s">
        <v>16</v>
      </c>
      <c r="L4263" t="s">
        <v>131</v>
      </c>
      <c r="M4263">
        <v>1</v>
      </c>
      <c r="N4263" s="47">
        <v>365</v>
      </c>
      <c r="O4263" s="47">
        <v>0</v>
      </c>
      <c r="P4263" s="47">
        <v>0</v>
      </c>
      <c r="Q4263" s="47">
        <v>0</v>
      </c>
      <c r="R4263" s="47">
        <v>0</v>
      </c>
      <c r="S4263" s="47">
        <v>365</v>
      </c>
      <c r="T4263" s="47">
        <v>328.5</v>
      </c>
      <c r="U4263" s="47">
        <v>328.5</v>
      </c>
      <c r="V4263" t="s">
        <v>71</v>
      </c>
      <c r="W4263" t="s">
        <v>72</v>
      </c>
      <c r="X4263"/>
      <c r="Y4263" t="s">
        <v>240</v>
      </c>
      <c r="Z4263" s="43" t="str">
        <f>Raw_data[[#This Row],[Month]]&amp;Raw_data[[#This Row],[Locations]]&amp;Raw_data[[#This Row],[Looker2]]</f>
        <v>45323Garden OaksRTC</v>
      </c>
      <c r="AA4263" s="44" t="str">
        <f>IFERROR(VLOOKUP(Raw_data[[#This Row],[Description]],'LU Table'!$A$1:$B$50,2,0),"")</f>
        <v>RTC</v>
      </c>
      <c r="AB4263" s="44" t="str">
        <f>TRIM(MID(Raw_data[[#This Row],[Location]],LEN("Positive Recovery- ")+1,LEN(Raw_data[[#This Row],[Location]])))</f>
        <v>Garden Oaks</v>
      </c>
      <c r="AC4263" s="45">
        <f t="shared" si="67"/>
        <v>45323</v>
      </c>
      <c r="AD4263" s="44" t="str">
        <f>VLOOKUP(Raw_data[[#This Row],[Locations]]&amp;Raw_data[[#This Row],[Looker2]],Category!A:E,5,0)</f>
        <v>Company Owned</v>
      </c>
      <c r="AE4263" s="44" t="str">
        <f>Raw_data[[#This Row],[Locations]]&amp;Raw_data[[#This Row],[Looker2]]</f>
        <v>Garden OaksRTC</v>
      </c>
    </row>
    <row r="4264" spans="1:31">
      <c r="A4264" s="15">
        <v>45330</v>
      </c>
      <c r="B4264" s="15">
        <v>45329</v>
      </c>
      <c r="C4264" t="s">
        <v>9</v>
      </c>
      <c r="D4264">
        <v>211600</v>
      </c>
      <c r="E4264" t="s">
        <v>1096</v>
      </c>
      <c r="F4264" t="s">
        <v>282</v>
      </c>
      <c r="G4264" t="s">
        <v>1097</v>
      </c>
      <c r="H4264" t="s">
        <v>627</v>
      </c>
      <c r="I4264" t="s">
        <v>232</v>
      </c>
      <c r="J4264" t="s">
        <v>94</v>
      </c>
      <c r="K4264" t="s">
        <v>16</v>
      </c>
      <c r="L4264" t="s">
        <v>130</v>
      </c>
      <c r="M4264">
        <v>1</v>
      </c>
      <c r="N4264" s="47">
        <v>495</v>
      </c>
      <c r="O4264" s="47">
        <v>0</v>
      </c>
      <c r="P4264" s="47">
        <v>0</v>
      </c>
      <c r="Q4264" s="47">
        <v>0</v>
      </c>
      <c r="R4264" s="47">
        <v>0</v>
      </c>
      <c r="S4264" s="47">
        <v>495</v>
      </c>
      <c r="T4264" s="47">
        <v>445.5</v>
      </c>
      <c r="U4264" s="47">
        <v>445.5</v>
      </c>
      <c r="V4264" t="s">
        <v>71</v>
      </c>
      <c r="W4264" t="s">
        <v>72</v>
      </c>
      <c r="X4264"/>
      <c r="Y4264" t="s">
        <v>240</v>
      </c>
      <c r="Z4264" s="43" t="str">
        <f>Raw_data[[#This Row],[Month]]&amp;Raw_data[[#This Row],[Locations]]&amp;Raw_data[[#This Row],[Looker2]]</f>
        <v>45323Garden OaksRTC</v>
      </c>
      <c r="AA4264" s="44" t="str">
        <f>IFERROR(VLOOKUP(Raw_data[[#This Row],[Description]],'LU Table'!$A$1:$B$50,2,0),"")</f>
        <v>RTC</v>
      </c>
      <c r="AB4264" s="44" t="str">
        <f>TRIM(MID(Raw_data[[#This Row],[Location]],LEN("Positive Recovery- ")+1,LEN(Raw_data[[#This Row],[Location]])))</f>
        <v>Garden Oaks</v>
      </c>
      <c r="AC4264" s="45">
        <f t="shared" si="67"/>
        <v>45323</v>
      </c>
      <c r="AD4264" s="44" t="str">
        <f>VLOOKUP(Raw_data[[#This Row],[Locations]]&amp;Raw_data[[#This Row],[Looker2]],Category!A:E,5,0)</f>
        <v>Company Owned</v>
      </c>
      <c r="AE4264" s="44" t="str">
        <f>Raw_data[[#This Row],[Locations]]&amp;Raw_data[[#This Row],[Looker2]]</f>
        <v>Garden OaksRTC</v>
      </c>
    </row>
    <row r="4265" spans="1:31">
      <c r="A4265" s="15">
        <v>45330</v>
      </c>
      <c r="B4265" s="15">
        <v>45329</v>
      </c>
      <c r="C4265" t="s">
        <v>9</v>
      </c>
      <c r="D4265">
        <v>211601</v>
      </c>
      <c r="E4265" t="s">
        <v>1076</v>
      </c>
      <c r="F4265" t="s">
        <v>1077</v>
      </c>
      <c r="G4265" t="s">
        <v>1078</v>
      </c>
      <c r="H4265" t="s">
        <v>151</v>
      </c>
      <c r="I4265" t="s">
        <v>232</v>
      </c>
      <c r="J4265" t="s">
        <v>89</v>
      </c>
      <c r="K4265" t="s">
        <v>16</v>
      </c>
      <c r="L4265" t="s">
        <v>131</v>
      </c>
      <c r="M4265">
        <v>1</v>
      </c>
      <c r="N4265" s="47">
        <v>425</v>
      </c>
      <c r="O4265" s="47">
        <v>0</v>
      </c>
      <c r="P4265" s="47">
        <v>0</v>
      </c>
      <c r="Q4265" s="47">
        <v>0</v>
      </c>
      <c r="R4265" s="47">
        <v>0</v>
      </c>
      <c r="S4265" s="47">
        <v>425</v>
      </c>
      <c r="T4265" s="47">
        <v>382.5</v>
      </c>
      <c r="U4265" s="47">
        <v>382.5</v>
      </c>
      <c r="V4265" t="s">
        <v>71</v>
      </c>
      <c r="W4265" t="s">
        <v>72</v>
      </c>
      <c r="X4265"/>
      <c r="Y4265" t="s">
        <v>240</v>
      </c>
      <c r="Z4265" s="43" t="str">
        <f>Raw_data[[#This Row],[Month]]&amp;Raw_data[[#This Row],[Locations]]&amp;Raw_data[[#This Row],[Looker2]]</f>
        <v>45323Garden OaksRTC</v>
      </c>
      <c r="AA4265" s="44" t="str">
        <f>IFERROR(VLOOKUP(Raw_data[[#This Row],[Description]],'LU Table'!$A$1:$B$50,2,0),"")</f>
        <v>RTC</v>
      </c>
      <c r="AB4265" s="44" t="str">
        <f>TRIM(MID(Raw_data[[#This Row],[Location]],LEN("Positive Recovery- ")+1,LEN(Raw_data[[#This Row],[Location]])))</f>
        <v>Garden Oaks</v>
      </c>
      <c r="AC4265" s="45">
        <f t="shared" si="67"/>
        <v>45323</v>
      </c>
      <c r="AD4265" s="44" t="str">
        <f>VLOOKUP(Raw_data[[#This Row],[Locations]]&amp;Raw_data[[#This Row],[Looker2]],Category!A:E,5,0)</f>
        <v>Company Owned</v>
      </c>
      <c r="AE4265" s="44" t="str">
        <f>Raw_data[[#This Row],[Locations]]&amp;Raw_data[[#This Row],[Looker2]]</f>
        <v>Garden OaksRTC</v>
      </c>
    </row>
    <row r="4266" spans="1:31">
      <c r="A4266" s="15">
        <v>45330</v>
      </c>
      <c r="B4266" s="15">
        <v>45329</v>
      </c>
      <c r="C4266" t="s">
        <v>9</v>
      </c>
      <c r="D4266">
        <v>211603</v>
      </c>
      <c r="E4266" t="s">
        <v>1079</v>
      </c>
      <c r="F4266" t="s">
        <v>1080</v>
      </c>
      <c r="G4266" t="s">
        <v>1081</v>
      </c>
      <c r="H4266" t="s">
        <v>154</v>
      </c>
      <c r="I4266" t="s">
        <v>232</v>
      </c>
      <c r="J4266" t="s">
        <v>93</v>
      </c>
      <c r="K4266" t="s">
        <v>107</v>
      </c>
      <c r="L4266" t="s">
        <v>131</v>
      </c>
      <c r="M4266">
        <v>1</v>
      </c>
      <c r="N4266" s="47">
        <v>530</v>
      </c>
      <c r="O4266" s="47">
        <v>0</v>
      </c>
      <c r="P4266" s="47">
        <v>0</v>
      </c>
      <c r="Q4266" s="47">
        <v>0</v>
      </c>
      <c r="R4266" s="47">
        <v>0</v>
      </c>
      <c r="S4266" s="47">
        <v>530</v>
      </c>
      <c r="T4266" s="47">
        <v>477</v>
      </c>
      <c r="U4266" s="47">
        <v>477</v>
      </c>
      <c r="V4266" t="s">
        <v>71</v>
      </c>
      <c r="W4266" t="s">
        <v>72</v>
      </c>
      <c r="X4266"/>
      <c r="Y4266" t="s">
        <v>240</v>
      </c>
      <c r="Z4266" s="43" t="str">
        <f>Raw_data[[#This Row],[Month]]&amp;Raw_data[[#This Row],[Locations]]&amp;Raw_data[[#This Row],[Looker2]]</f>
        <v>45323Dallas Ft WorthRTC</v>
      </c>
      <c r="AA4266" s="44" t="str">
        <f>IFERROR(VLOOKUP(Raw_data[[#This Row],[Description]],'LU Table'!$A$1:$B$50,2,0),"")</f>
        <v>RTC</v>
      </c>
      <c r="AB4266" s="44" t="str">
        <f>TRIM(MID(Raw_data[[#This Row],[Location]],LEN("Positive Recovery- ")+1,LEN(Raw_data[[#This Row],[Location]])))</f>
        <v>Dallas Ft Worth</v>
      </c>
      <c r="AC4266" s="45">
        <f t="shared" si="67"/>
        <v>45323</v>
      </c>
      <c r="AD4266" s="44" t="str">
        <f>VLOOKUP(Raw_data[[#This Row],[Locations]]&amp;Raw_data[[#This Row],[Looker2]],Category!A:E,5,0)</f>
        <v>Company Owned</v>
      </c>
      <c r="AE4266" s="44" t="str">
        <f>Raw_data[[#This Row],[Locations]]&amp;Raw_data[[#This Row],[Looker2]]</f>
        <v>Dallas Ft WorthRTC</v>
      </c>
    </row>
    <row r="4267" spans="1:31">
      <c r="A4267" s="15">
        <v>45330</v>
      </c>
      <c r="B4267" s="15">
        <v>45329</v>
      </c>
      <c r="C4267" t="s">
        <v>9</v>
      </c>
      <c r="D4267">
        <v>211604</v>
      </c>
      <c r="E4267" t="s">
        <v>695</v>
      </c>
      <c r="F4267" t="s">
        <v>1120</v>
      </c>
      <c r="G4267" t="s">
        <v>696</v>
      </c>
      <c r="H4267" t="s">
        <v>151</v>
      </c>
      <c r="I4267" t="s">
        <v>232</v>
      </c>
      <c r="J4267" t="s">
        <v>87</v>
      </c>
      <c r="K4267" t="s">
        <v>57</v>
      </c>
      <c r="L4267" t="s">
        <v>130</v>
      </c>
      <c r="M4267">
        <v>1</v>
      </c>
      <c r="N4267" s="47">
        <v>470</v>
      </c>
      <c r="O4267" s="47">
        <v>0</v>
      </c>
      <c r="P4267" s="47">
        <v>0</v>
      </c>
      <c r="Q4267" s="47">
        <v>0</v>
      </c>
      <c r="R4267" s="47">
        <v>0</v>
      </c>
      <c r="S4267" s="47">
        <v>470</v>
      </c>
      <c r="T4267" s="47">
        <v>423</v>
      </c>
      <c r="U4267" s="47">
        <v>423</v>
      </c>
      <c r="V4267" t="s">
        <v>71</v>
      </c>
      <c r="W4267" t="s">
        <v>72</v>
      </c>
      <c r="X4267"/>
      <c r="Y4267" t="s">
        <v>240</v>
      </c>
      <c r="Z4267" s="43" t="str">
        <f>Raw_data[[#This Row],[Month]]&amp;Raw_data[[#This Row],[Locations]]&amp;Raw_data[[#This Row],[Looker2]]</f>
        <v>45323Hill CountryRTC</v>
      </c>
      <c r="AA4267" s="44" t="str">
        <f>IFERROR(VLOOKUP(Raw_data[[#This Row],[Description]],'LU Table'!$A$1:$B$50,2,0),"")</f>
        <v>RTC</v>
      </c>
      <c r="AB4267" s="44" t="str">
        <f>TRIM(MID(Raw_data[[#This Row],[Location]],LEN("Positive Recovery- ")+1,LEN(Raw_data[[#This Row],[Location]])))</f>
        <v>Hill Country</v>
      </c>
      <c r="AC4267" s="45">
        <f t="shared" si="67"/>
        <v>45323</v>
      </c>
      <c r="AD4267" s="44" t="str">
        <f>VLOOKUP(Raw_data[[#This Row],[Locations]]&amp;Raw_data[[#This Row],[Looker2]],Category!A:E,5,0)</f>
        <v>Company Owned</v>
      </c>
      <c r="AE4267" s="44" t="str">
        <f>Raw_data[[#This Row],[Locations]]&amp;Raw_data[[#This Row],[Looker2]]</f>
        <v>Hill CountryRTC</v>
      </c>
    </row>
    <row r="4268" spans="1:31">
      <c r="A4268" s="15">
        <v>45330</v>
      </c>
      <c r="B4268" s="15">
        <v>45329</v>
      </c>
      <c r="C4268" t="s">
        <v>9</v>
      </c>
      <c r="D4268">
        <v>211605</v>
      </c>
      <c r="E4268" t="s">
        <v>1123</v>
      </c>
      <c r="F4268" t="s">
        <v>1124</v>
      </c>
      <c r="G4268" t="s">
        <v>632</v>
      </c>
      <c r="H4268" t="s">
        <v>151</v>
      </c>
      <c r="I4268" t="s">
        <v>232</v>
      </c>
      <c r="J4268" t="s">
        <v>17</v>
      </c>
      <c r="K4268" t="s">
        <v>16</v>
      </c>
      <c r="L4268" t="s">
        <v>131</v>
      </c>
      <c r="M4268">
        <v>1</v>
      </c>
      <c r="N4268" s="47">
        <v>400</v>
      </c>
      <c r="O4268" s="47">
        <v>0</v>
      </c>
      <c r="P4268" s="47">
        <v>0</v>
      </c>
      <c r="Q4268" s="47">
        <v>0</v>
      </c>
      <c r="R4268" s="47">
        <v>0</v>
      </c>
      <c r="S4268" s="47">
        <v>400</v>
      </c>
      <c r="T4268" s="47">
        <v>400</v>
      </c>
      <c r="U4268" s="47">
        <v>400</v>
      </c>
      <c r="V4268" t="s">
        <v>71</v>
      </c>
      <c r="W4268" t="s">
        <v>72</v>
      </c>
      <c r="X4268"/>
      <c r="Y4268" t="s">
        <v>240</v>
      </c>
      <c r="Z4268" s="43" t="str">
        <f>Raw_data[[#This Row],[Month]]&amp;Raw_data[[#This Row],[Locations]]&amp;Raw_data[[#This Row],[Looker2]]</f>
        <v>45323Garden OaksRTC</v>
      </c>
      <c r="AA4268" s="44" t="str">
        <f>IFERROR(VLOOKUP(Raw_data[[#This Row],[Description]],'LU Table'!$A$1:$B$50,2,0),"")</f>
        <v>RTC</v>
      </c>
      <c r="AB4268" s="44" t="str">
        <f>TRIM(MID(Raw_data[[#This Row],[Location]],LEN("Positive Recovery- ")+1,LEN(Raw_data[[#This Row],[Location]])))</f>
        <v>Garden Oaks</v>
      </c>
      <c r="AC4268" s="45">
        <f t="shared" si="67"/>
        <v>45323</v>
      </c>
      <c r="AD4268" s="44" t="str">
        <f>VLOOKUP(Raw_data[[#This Row],[Locations]]&amp;Raw_data[[#This Row],[Looker2]],Category!A:E,5,0)</f>
        <v>Company Owned</v>
      </c>
      <c r="AE4268" s="44" t="str">
        <f>Raw_data[[#This Row],[Locations]]&amp;Raw_data[[#This Row],[Looker2]]</f>
        <v>Garden OaksRTC</v>
      </c>
    </row>
    <row r="4269" spans="1:31">
      <c r="A4269" s="15">
        <v>45330</v>
      </c>
      <c r="B4269" s="15">
        <v>45329</v>
      </c>
      <c r="C4269" t="s">
        <v>9</v>
      </c>
      <c r="D4269">
        <v>211607</v>
      </c>
      <c r="E4269" t="s">
        <v>1194</v>
      </c>
      <c r="F4269" t="s">
        <v>332</v>
      </c>
      <c r="G4269" t="s">
        <v>1195</v>
      </c>
      <c r="H4269" t="s">
        <v>627</v>
      </c>
      <c r="I4269" t="s">
        <v>232</v>
      </c>
      <c r="J4269" t="s">
        <v>94</v>
      </c>
      <c r="K4269" t="s">
        <v>16</v>
      </c>
      <c r="L4269" t="s">
        <v>130</v>
      </c>
      <c r="M4269">
        <v>1</v>
      </c>
      <c r="N4269" s="47">
        <v>495</v>
      </c>
      <c r="O4269" s="47">
        <v>0</v>
      </c>
      <c r="P4269" s="47">
        <v>0</v>
      </c>
      <c r="Q4269" s="47">
        <v>0</v>
      </c>
      <c r="R4269" s="47">
        <v>0</v>
      </c>
      <c r="S4269" s="47">
        <v>495</v>
      </c>
      <c r="T4269" s="47">
        <v>445.5</v>
      </c>
      <c r="U4269" s="47">
        <v>445.5</v>
      </c>
      <c r="V4269" t="s">
        <v>71</v>
      </c>
      <c r="W4269" t="s">
        <v>72</v>
      </c>
      <c r="X4269"/>
      <c r="Y4269" t="s">
        <v>240</v>
      </c>
      <c r="Z4269" s="43" t="str">
        <f>Raw_data[[#This Row],[Month]]&amp;Raw_data[[#This Row],[Locations]]&amp;Raw_data[[#This Row],[Looker2]]</f>
        <v>45323Garden OaksRTC</v>
      </c>
      <c r="AA4269" s="44" t="str">
        <f>IFERROR(VLOOKUP(Raw_data[[#This Row],[Description]],'LU Table'!$A$1:$B$50,2,0),"")</f>
        <v>RTC</v>
      </c>
      <c r="AB4269" s="44" t="str">
        <f>TRIM(MID(Raw_data[[#This Row],[Location]],LEN("Positive Recovery- ")+1,LEN(Raw_data[[#This Row],[Location]])))</f>
        <v>Garden Oaks</v>
      </c>
      <c r="AC4269" s="45">
        <f t="shared" si="67"/>
        <v>45323</v>
      </c>
      <c r="AD4269" s="44" t="str">
        <f>VLOOKUP(Raw_data[[#This Row],[Locations]]&amp;Raw_data[[#This Row],[Looker2]],Category!A:E,5,0)</f>
        <v>Company Owned</v>
      </c>
      <c r="AE4269" s="44" t="str">
        <f>Raw_data[[#This Row],[Locations]]&amp;Raw_data[[#This Row],[Looker2]]</f>
        <v>Garden OaksRTC</v>
      </c>
    </row>
    <row r="4270" spans="1:31">
      <c r="A4270" s="15">
        <v>45330</v>
      </c>
      <c r="B4270" s="15">
        <v>45329</v>
      </c>
      <c r="C4270" t="s">
        <v>9</v>
      </c>
      <c r="D4270">
        <v>211608</v>
      </c>
      <c r="E4270" t="s">
        <v>1308</v>
      </c>
      <c r="F4270" t="s">
        <v>284</v>
      </c>
      <c r="G4270" t="s">
        <v>1309</v>
      </c>
      <c r="H4270" t="s">
        <v>151</v>
      </c>
      <c r="I4270" t="s">
        <v>232</v>
      </c>
      <c r="J4270" t="s">
        <v>89</v>
      </c>
      <c r="K4270" t="s">
        <v>16</v>
      </c>
      <c r="L4270" t="s">
        <v>131</v>
      </c>
      <c r="M4270">
        <v>1</v>
      </c>
      <c r="N4270" s="47">
        <v>425</v>
      </c>
      <c r="O4270" s="47">
        <v>0</v>
      </c>
      <c r="P4270" s="47">
        <v>0</v>
      </c>
      <c r="Q4270" s="47">
        <v>0</v>
      </c>
      <c r="R4270" s="47">
        <v>0</v>
      </c>
      <c r="S4270" s="47">
        <v>425</v>
      </c>
      <c r="T4270" s="47">
        <v>382.5</v>
      </c>
      <c r="U4270" s="47">
        <v>382.5</v>
      </c>
      <c r="V4270" t="s">
        <v>71</v>
      </c>
      <c r="W4270" t="s">
        <v>72</v>
      </c>
      <c r="X4270"/>
      <c r="Y4270" t="s">
        <v>240</v>
      </c>
      <c r="Z4270" s="43" t="str">
        <f>Raw_data[[#This Row],[Month]]&amp;Raw_data[[#This Row],[Locations]]&amp;Raw_data[[#This Row],[Looker2]]</f>
        <v>45323Garden OaksRTC</v>
      </c>
      <c r="AA4270" s="44" t="str">
        <f>IFERROR(VLOOKUP(Raw_data[[#This Row],[Description]],'LU Table'!$A$1:$B$50,2,0),"")</f>
        <v>RTC</v>
      </c>
      <c r="AB4270" s="44" t="str">
        <f>TRIM(MID(Raw_data[[#This Row],[Location]],LEN("Positive Recovery- ")+1,LEN(Raw_data[[#This Row],[Location]])))</f>
        <v>Garden Oaks</v>
      </c>
      <c r="AC4270" s="45">
        <f t="shared" si="67"/>
        <v>45323</v>
      </c>
      <c r="AD4270" s="44" t="str">
        <f>VLOOKUP(Raw_data[[#This Row],[Locations]]&amp;Raw_data[[#This Row],[Looker2]],Category!A:E,5,0)</f>
        <v>Company Owned</v>
      </c>
      <c r="AE4270" s="44" t="str">
        <f>Raw_data[[#This Row],[Locations]]&amp;Raw_data[[#This Row],[Looker2]]</f>
        <v>Garden OaksRTC</v>
      </c>
    </row>
    <row r="4271" spans="1:31">
      <c r="A4271" s="15">
        <v>45330</v>
      </c>
      <c r="B4271" s="15">
        <v>45329</v>
      </c>
      <c r="C4271" t="s">
        <v>9</v>
      </c>
      <c r="D4271">
        <v>211609</v>
      </c>
      <c r="E4271" t="s">
        <v>1322</v>
      </c>
      <c r="F4271" t="s">
        <v>350</v>
      </c>
      <c r="G4271" t="s">
        <v>448</v>
      </c>
      <c r="H4271" t="s">
        <v>154</v>
      </c>
      <c r="I4271" t="s">
        <v>232</v>
      </c>
      <c r="J4271" t="s">
        <v>680</v>
      </c>
      <c r="K4271" t="s">
        <v>16</v>
      </c>
      <c r="L4271" t="s">
        <v>131</v>
      </c>
      <c r="M4271">
        <v>1</v>
      </c>
      <c r="N4271" s="47">
        <v>400.39</v>
      </c>
      <c r="O4271" s="47">
        <v>0</v>
      </c>
      <c r="P4271" s="47">
        <v>0</v>
      </c>
      <c r="Q4271" s="47">
        <v>0</v>
      </c>
      <c r="R4271" s="47">
        <v>0</v>
      </c>
      <c r="S4271" s="47">
        <v>400.39</v>
      </c>
      <c r="T4271" s="47">
        <v>360.35</v>
      </c>
      <c r="U4271" s="47">
        <v>360.35</v>
      </c>
      <c r="V4271" t="s">
        <v>71</v>
      </c>
      <c r="W4271" t="s">
        <v>72</v>
      </c>
      <c r="X4271"/>
      <c r="Y4271" t="s">
        <v>240</v>
      </c>
      <c r="Z4271" s="43" t="str">
        <f>Raw_data[[#This Row],[Month]]&amp;Raw_data[[#This Row],[Locations]]&amp;Raw_data[[#This Row],[Looker2]]</f>
        <v>45323Garden OaksRTC</v>
      </c>
      <c r="AA4271" s="44" t="str">
        <f>IFERROR(VLOOKUP(Raw_data[[#This Row],[Description]],'LU Table'!$A$1:$B$50,2,0),"")</f>
        <v>RTC</v>
      </c>
      <c r="AB4271" s="44" t="str">
        <f>TRIM(MID(Raw_data[[#This Row],[Location]],LEN("Positive Recovery- ")+1,LEN(Raw_data[[#This Row],[Location]])))</f>
        <v>Garden Oaks</v>
      </c>
      <c r="AC4271" s="45">
        <f t="shared" si="67"/>
        <v>45323</v>
      </c>
      <c r="AD4271" s="44" t="str">
        <f>VLOOKUP(Raw_data[[#This Row],[Locations]]&amp;Raw_data[[#This Row],[Looker2]],Category!A:E,5,0)</f>
        <v>Company Owned</v>
      </c>
      <c r="AE4271" s="44" t="str">
        <f>Raw_data[[#This Row],[Locations]]&amp;Raw_data[[#This Row],[Looker2]]</f>
        <v>Garden OaksRTC</v>
      </c>
    </row>
    <row r="4272" spans="1:31">
      <c r="A4272" s="15">
        <v>45330</v>
      </c>
      <c r="B4272" s="15">
        <v>45329</v>
      </c>
      <c r="C4272" t="s">
        <v>9</v>
      </c>
      <c r="D4272">
        <v>211610</v>
      </c>
      <c r="E4272" t="s">
        <v>1323</v>
      </c>
      <c r="F4272" t="s">
        <v>314</v>
      </c>
      <c r="G4272" t="s">
        <v>319</v>
      </c>
      <c r="H4272" t="s">
        <v>155</v>
      </c>
      <c r="I4272" t="s">
        <v>232</v>
      </c>
      <c r="J4272" t="s">
        <v>87</v>
      </c>
      <c r="K4272" t="s">
        <v>16</v>
      </c>
      <c r="L4272" t="s">
        <v>130</v>
      </c>
      <c r="M4272">
        <v>1</v>
      </c>
      <c r="N4272" s="47">
        <v>775</v>
      </c>
      <c r="O4272" s="47">
        <v>0</v>
      </c>
      <c r="P4272" s="47">
        <v>0</v>
      </c>
      <c r="Q4272" s="47">
        <v>0</v>
      </c>
      <c r="R4272" s="47">
        <v>0</v>
      </c>
      <c r="S4272" s="47">
        <v>775</v>
      </c>
      <c r="T4272" s="47">
        <v>697.5</v>
      </c>
      <c r="U4272" s="47">
        <v>697.5</v>
      </c>
      <c r="V4272" t="s">
        <v>71</v>
      </c>
      <c r="W4272" t="s">
        <v>72</v>
      </c>
      <c r="X4272"/>
      <c r="Y4272" t="s">
        <v>240</v>
      </c>
      <c r="Z4272" s="43" t="str">
        <f>Raw_data[[#This Row],[Month]]&amp;Raw_data[[#This Row],[Locations]]&amp;Raw_data[[#This Row],[Looker2]]</f>
        <v>45323Garden OaksDetox</v>
      </c>
      <c r="AA4272" s="44" t="str">
        <f>IFERROR(VLOOKUP(Raw_data[[#This Row],[Description]],'LU Table'!$A$1:$B$50,2,0),"")</f>
        <v>Detox</v>
      </c>
      <c r="AB4272" s="44" t="str">
        <f>TRIM(MID(Raw_data[[#This Row],[Location]],LEN("Positive Recovery- ")+1,LEN(Raw_data[[#This Row],[Location]])))</f>
        <v>Garden Oaks</v>
      </c>
      <c r="AC4272" s="45">
        <f t="shared" si="67"/>
        <v>45323</v>
      </c>
      <c r="AD4272" s="44" t="str">
        <f>VLOOKUP(Raw_data[[#This Row],[Locations]]&amp;Raw_data[[#This Row],[Looker2]],Category!A:E,5,0)</f>
        <v>Company Owned</v>
      </c>
      <c r="AE4272" s="44" t="str">
        <f>Raw_data[[#This Row],[Locations]]&amp;Raw_data[[#This Row],[Looker2]]</f>
        <v>Garden OaksDetox</v>
      </c>
    </row>
    <row r="4273" spans="1:31">
      <c r="A4273" s="15">
        <v>45330</v>
      </c>
      <c r="B4273" s="15">
        <v>45329</v>
      </c>
      <c r="C4273" t="s">
        <v>9</v>
      </c>
      <c r="D4273">
        <v>211611</v>
      </c>
      <c r="E4273" t="s">
        <v>1324</v>
      </c>
      <c r="F4273" t="s">
        <v>1325</v>
      </c>
      <c r="G4273" t="s">
        <v>317</v>
      </c>
      <c r="H4273" t="s">
        <v>155</v>
      </c>
      <c r="I4273" t="s">
        <v>232</v>
      </c>
      <c r="J4273" t="s">
        <v>95</v>
      </c>
      <c r="K4273" t="s">
        <v>16</v>
      </c>
      <c r="L4273" t="s">
        <v>130</v>
      </c>
      <c r="M4273">
        <v>1</v>
      </c>
      <c r="N4273" s="47">
        <v>580</v>
      </c>
      <c r="O4273" s="47">
        <v>0</v>
      </c>
      <c r="P4273" s="47">
        <v>0</v>
      </c>
      <c r="Q4273" s="47">
        <v>0</v>
      </c>
      <c r="R4273" s="47">
        <v>0</v>
      </c>
      <c r="S4273" s="47">
        <v>580</v>
      </c>
      <c r="T4273" s="47">
        <v>522</v>
      </c>
      <c r="U4273" s="47">
        <v>522</v>
      </c>
      <c r="V4273" t="s">
        <v>71</v>
      </c>
      <c r="W4273" t="s">
        <v>72</v>
      </c>
      <c r="X4273"/>
      <c r="Y4273" t="s">
        <v>240</v>
      </c>
      <c r="Z4273" s="43" t="str">
        <f>Raw_data[[#This Row],[Month]]&amp;Raw_data[[#This Row],[Locations]]&amp;Raw_data[[#This Row],[Looker2]]</f>
        <v>45323Garden OaksDetox</v>
      </c>
      <c r="AA4273" s="44" t="str">
        <f>IFERROR(VLOOKUP(Raw_data[[#This Row],[Description]],'LU Table'!$A$1:$B$50,2,0),"")</f>
        <v>Detox</v>
      </c>
      <c r="AB4273" s="44" t="str">
        <f>TRIM(MID(Raw_data[[#This Row],[Location]],LEN("Positive Recovery- ")+1,LEN(Raw_data[[#This Row],[Location]])))</f>
        <v>Garden Oaks</v>
      </c>
      <c r="AC4273" s="45">
        <f t="shared" si="67"/>
        <v>45323</v>
      </c>
      <c r="AD4273" s="44" t="str">
        <f>VLOOKUP(Raw_data[[#This Row],[Locations]]&amp;Raw_data[[#This Row],[Looker2]],Category!A:E,5,0)</f>
        <v>Company Owned</v>
      </c>
      <c r="AE4273" s="44" t="str">
        <f>Raw_data[[#This Row],[Locations]]&amp;Raw_data[[#This Row],[Looker2]]</f>
        <v>Garden OaksDetox</v>
      </c>
    </row>
    <row r="4274" spans="1:31">
      <c r="A4274" s="15">
        <v>45330</v>
      </c>
      <c r="B4274" s="15">
        <v>45329</v>
      </c>
      <c r="C4274" t="s">
        <v>9</v>
      </c>
      <c r="D4274">
        <v>211612</v>
      </c>
      <c r="E4274" t="s">
        <v>1297</v>
      </c>
      <c r="F4274" t="s">
        <v>1298</v>
      </c>
      <c r="G4274" t="s">
        <v>1299</v>
      </c>
      <c r="H4274" t="s">
        <v>158</v>
      </c>
      <c r="I4274" t="s">
        <v>232</v>
      </c>
      <c r="J4274" t="s">
        <v>87</v>
      </c>
      <c r="K4274" t="s">
        <v>62</v>
      </c>
      <c r="L4274" t="s">
        <v>128</v>
      </c>
      <c r="M4274">
        <v>1</v>
      </c>
      <c r="N4274" s="47">
        <v>275</v>
      </c>
      <c r="O4274" s="47">
        <v>0</v>
      </c>
      <c r="P4274" s="47">
        <v>0</v>
      </c>
      <c r="Q4274" s="47">
        <v>0</v>
      </c>
      <c r="R4274" s="47">
        <v>0</v>
      </c>
      <c r="S4274" s="47">
        <v>275</v>
      </c>
      <c r="T4274" s="47">
        <v>247.5</v>
      </c>
      <c r="U4274" s="47">
        <v>247.5</v>
      </c>
      <c r="V4274" t="s">
        <v>71</v>
      </c>
      <c r="W4274" t="s">
        <v>72</v>
      </c>
      <c r="X4274"/>
      <c r="Y4274" t="s">
        <v>240</v>
      </c>
      <c r="Z4274" s="43" t="str">
        <f>Raw_data[[#This Row],[Month]]&amp;Raw_data[[#This Row],[Locations]]&amp;Raw_data[[#This Row],[Looker2]]</f>
        <v>45323SugarlandIOP</v>
      </c>
      <c r="AA4274" s="44" t="str">
        <f>IFERROR(VLOOKUP(Raw_data[[#This Row],[Description]],'LU Table'!$A$1:$B$50,2,0),"")</f>
        <v>IOP</v>
      </c>
      <c r="AB4274" s="44" t="str">
        <f>TRIM(MID(Raw_data[[#This Row],[Location]],LEN("Positive Recovery- ")+1,LEN(Raw_data[[#This Row],[Location]])))</f>
        <v>Sugarland</v>
      </c>
      <c r="AC4274" s="45">
        <f t="shared" si="67"/>
        <v>45323</v>
      </c>
      <c r="AD4274" s="44" t="str">
        <f>VLOOKUP(Raw_data[[#This Row],[Locations]]&amp;Raw_data[[#This Row],[Looker2]],Category!A:E,5,0)</f>
        <v>Affiliate</v>
      </c>
      <c r="AE4274" s="44" t="str">
        <f>Raw_data[[#This Row],[Locations]]&amp;Raw_data[[#This Row],[Looker2]]</f>
        <v>SugarlandIOP</v>
      </c>
    </row>
    <row r="4275" spans="1:31">
      <c r="A4275" s="15">
        <v>45330</v>
      </c>
      <c r="B4275" s="15">
        <v>45329</v>
      </c>
      <c r="C4275" t="s">
        <v>9</v>
      </c>
      <c r="D4275">
        <v>211613</v>
      </c>
      <c r="E4275" t="s">
        <v>1087</v>
      </c>
      <c r="F4275" t="s">
        <v>1088</v>
      </c>
      <c r="G4275" t="s">
        <v>317</v>
      </c>
      <c r="H4275" t="s">
        <v>158</v>
      </c>
      <c r="I4275" t="s">
        <v>232</v>
      </c>
      <c r="J4275" t="s">
        <v>88</v>
      </c>
      <c r="K4275" t="s">
        <v>62</v>
      </c>
      <c r="L4275" t="s">
        <v>128</v>
      </c>
      <c r="M4275">
        <v>1</v>
      </c>
      <c r="N4275" s="47">
        <v>250</v>
      </c>
      <c r="O4275" s="47">
        <v>0</v>
      </c>
      <c r="P4275" s="47">
        <v>0</v>
      </c>
      <c r="Q4275" s="47">
        <v>0</v>
      </c>
      <c r="R4275" s="47">
        <v>0</v>
      </c>
      <c r="S4275" s="47">
        <v>250</v>
      </c>
      <c r="T4275" s="47">
        <v>225</v>
      </c>
      <c r="U4275" s="47">
        <v>225</v>
      </c>
      <c r="V4275" t="s">
        <v>71</v>
      </c>
      <c r="W4275" t="s">
        <v>72</v>
      </c>
      <c r="X4275"/>
      <c r="Y4275" t="s">
        <v>240</v>
      </c>
      <c r="Z4275" s="43" t="str">
        <f>Raw_data[[#This Row],[Month]]&amp;Raw_data[[#This Row],[Locations]]&amp;Raw_data[[#This Row],[Looker2]]</f>
        <v>45323SugarlandIOP</v>
      </c>
      <c r="AA4275" s="44" t="str">
        <f>IFERROR(VLOOKUP(Raw_data[[#This Row],[Description]],'LU Table'!$A$1:$B$50,2,0),"")</f>
        <v>IOP</v>
      </c>
      <c r="AB4275" s="44" t="str">
        <f>TRIM(MID(Raw_data[[#This Row],[Location]],LEN("Positive Recovery- ")+1,LEN(Raw_data[[#This Row],[Location]])))</f>
        <v>Sugarland</v>
      </c>
      <c r="AC4275" s="45">
        <f t="shared" si="67"/>
        <v>45323</v>
      </c>
      <c r="AD4275" s="44" t="str">
        <f>VLOOKUP(Raw_data[[#This Row],[Locations]]&amp;Raw_data[[#This Row],[Looker2]],Category!A:E,5,0)</f>
        <v>Affiliate</v>
      </c>
      <c r="AE4275" s="44" t="str">
        <f>Raw_data[[#This Row],[Locations]]&amp;Raw_data[[#This Row],[Looker2]]</f>
        <v>SugarlandIOP</v>
      </c>
    </row>
    <row r="4276" spans="1:31">
      <c r="A4276" s="15">
        <v>45330</v>
      </c>
      <c r="B4276" s="15">
        <v>45329</v>
      </c>
      <c r="C4276" t="s">
        <v>9</v>
      </c>
      <c r="D4276">
        <v>211614</v>
      </c>
      <c r="E4276" t="s">
        <v>934</v>
      </c>
      <c r="F4276" t="s">
        <v>358</v>
      </c>
      <c r="G4276" t="s">
        <v>935</v>
      </c>
      <c r="H4276" t="s">
        <v>158</v>
      </c>
      <c r="I4276" t="s">
        <v>232</v>
      </c>
      <c r="J4276" t="s">
        <v>88</v>
      </c>
      <c r="K4276" t="s">
        <v>62</v>
      </c>
      <c r="L4276" t="s">
        <v>128</v>
      </c>
      <c r="M4276">
        <v>1</v>
      </c>
      <c r="N4276" s="47">
        <v>250</v>
      </c>
      <c r="O4276" s="47">
        <v>0</v>
      </c>
      <c r="P4276" s="47">
        <v>0</v>
      </c>
      <c r="Q4276" s="47">
        <v>0</v>
      </c>
      <c r="R4276" s="47">
        <v>0</v>
      </c>
      <c r="S4276" s="47">
        <v>250</v>
      </c>
      <c r="T4276" s="47">
        <v>225</v>
      </c>
      <c r="U4276" s="47">
        <v>225</v>
      </c>
      <c r="V4276" t="s">
        <v>71</v>
      </c>
      <c r="W4276" t="s">
        <v>72</v>
      </c>
      <c r="X4276"/>
      <c r="Y4276" t="s">
        <v>240</v>
      </c>
      <c r="Z4276" s="43" t="str">
        <f>Raw_data[[#This Row],[Month]]&amp;Raw_data[[#This Row],[Locations]]&amp;Raw_data[[#This Row],[Looker2]]</f>
        <v>45323SugarlandIOP</v>
      </c>
      <c r="AA4276" s="44" t="str">
        <f>IFERROR(VLOOKUP(Raw_data[[#This Row],[Description]],'LU Table'!$A$1:$B$50,2,0),"")</f>
        <v>IOP</v>
      </c>
      <c r="AB4276" s="44" t="str">
        <f>TRIM(MID(Raw_data[[#This Row],[Location]],LEN("Positive Recovery- ")+1,LEN(Raw_data[[#This Row],[Location]])))</f>
        <v>Sugarland</v>
      </c>
      <c r="AC4276" s="45">
        <f t="shared" si="67"/>
        <v>45323</v>
      </c>
      <c r="AD4276" s="44" t="str">
        <f>VLOOKUP(Raw_data[[#This Row],[Locations]]&amp;Raw_data[[#This Row],[Looker2]],Category!A:E,5,0)</f>
        <v>Affiliate</v>
      </c>
      <c r="AE4276" s="44" t="str">
        <f>Raw_data[[#This Row],[Locations]]&amp;Raw_data[[#This Row],[Looker2]]</f>
        <v>SugarlandIOP</v>
      </c>
    </row>
    <row r="4277" spans="1:31">
      <c r="A4277" s="15">
        <v>45330</v>
      </c>
      <c r="B4277" s="15">
        <v>45329</v>
      </c>
      <c r="C4277" t="s">
        <v>9</v>
      </c>
      <c r="D4277">
        <v>211615</v>
      </c>
      <c r="E4277" t="s">
        <v>985</v>
      </c>
      <c r="F4277" t="s">
        <v>324</v>
      </c>
      <c r="G4277" t="s">
        <v>393</v>
      </c>
      <c r="H4277" t="s">
        <v>158</v>
      </c>
      <c r="I4277" t="s">
        <v>232</v>
      </c>
      <c r="J4277" t="s">
        <v>87</v>
      </c>
      <c r="K4277" t="s">
        <v>62</v>
      </c>
      <c r="L4277" t="s">
        <v>128</v>
      </c>
      <c r="M4277">
        <v>1</v>
      </c>
      <c r="N4277" s="47">
        <v>275</v>
      </c>
      <c r="O4277" s="47">
        <v>0</v>
      </c>
      <c r="P4277" s="47">
        <v>0</v>
      </c>
      <c r="Q4277" s="47">
        <v>0</v>
      </c>
      <c r="R4277" s="47">
        <v>0</v>
      </c>
      <c r="S4277" s="47">
        <v>275</v>
      </c>
      <c r="T4277" s="47">
        <v>247.5</v>
      </c>
      <c r="U4277" s="47">
        <v>247.5</v>
      </c>
      <c r="V4277" t="s">
        <v>71</v>
      </c>
      <c r="W4277" t="s">
        <v>72</v>
      </c>
      <c r="X4277"/>
      <c r="Y4277" t="s">
        <v>240</v>
      </c>
      <c r="Z4277" s="43" t="str">
        <f>Raw_data[[#This Row],[Month]]&amp;Raw_data[[#This Row],[Locations]]&amp;Raw_data[[#This Row],[Looker2]]</f>
        <v>45323SugarlandIOP</v>
      </c>
      <c r="AA4277" s="44" t="str">
        <f>IFERROR(VLOOKUP(Raw_data[[#This Row],[Description]],'LU Table'!$A$1:$B$50,2,0),"")</f>
        <v>IOP</v>
      </c>
      <c r="AB4277" s="44" t="str">
        <f>TRIM(MID(Raw_data[[#This Row],[Location]],LEN("Positive Recovery- ")+1,LEN(Raw_data[[#This Row],[Location]])))</f>
        <v>Sugarland</v>
      </c>
      <c r="AC4277" s="45">
        <f t="shared" si="67"/>
        <v>45323</v>
      </c>
      <c r="AD4277" s="44" t="str">
        <f>VLOOKUP(Raw_data[[#This Row],[Locations]]&amp;Raw_data[[#This Row],[Looker2]],Category!A:E,5,0)</f>
        <v>Affiliate</v>
      </c>
      <c r="AE4277" s="44" t="str">
        <f>Raw_data[[#This Row],[Locations]]&amp;Raw_data[[#This Row],[Looker2]]</f>
        <v>SugarlandIOP</v>
      </c>
    </row>
    <row r="4278" spans="1:31">
      <c r="A4278" s="15">
        <v>45330</v>
      </c>
      <c r="B4278" s="15">
        <v>45329</v>
      </c>
      <c r="C4278" t="s">
        <v>9</v>
      </c>
      <c r="D4278">
        <v>211616</v>
      </c>
      <c r="E4278" t="s">
        <v>190</v>
      </c>
      <c r="F4278" t="s">
        <v>425</v>
      </c>
      <c r="G4278" t="s">
        <v>522</v>
      </c>
      <c r="H4278" t="s">
        <v>160</v>
      </c>
      <c r="I4278" t="s">
        <v>232</v>
      </c>
      <c r="J4278" t="s">
        <v>95</v>
      </c>
      <c r="K4278" t="s">
        <v>62</v>
      </c>
      <c r="L4278" t="s">
        <v>128</v>
      </c>
      <c r="M4278">
        <v>1</v>
      </c>
      <c r="N4278" s="47">
        <v>130</v>
      </c>
      <c r="O4278" s="47">
        <v>0</v>
      </c>
      <c r="P4278" s="47">
        <v>0</v>
      </c>
      <c r="Q4278" s="47">
        <v>0</v>
      </c>
      <c r="R4278" s="47">
        <v>0</v>
      </c>
      <c r="S4278" s="47">
        <v>130</v>
      </c>
      <c r="T4278" s="47">
        <v>117</v>
      </c>
      <c r="U4278" s="47">
        <v>117</v>
      </c>
      <c r="V4278" t="s">
        <v>71</v>
      </c>
      <c r="W4278" t="s">
        <v>72</v>
      </c>
      <c r="X4278"/>
      <c r="Y4278" t="s">
        <v>240</v>
      </c>
      <c r="Z4278" s="43" t="str">
        <f>Raw_data[[#This Row],[Month]]&amp;Raw_data[[#This Row],[Locations]]&amp;Raw_data[[#This Row],[Looker2]]</f>
        <v>45323SugarlandIOP</v>
      </c>
      <c r="AA4278" s="44" t="str">
        <f>IFERROR(VLOOKUP(Raw_data[[#This Row],[Description]],'LU Table'!$A$1:$B$50,2,0),"")</f>
        <v>IOP</v>
      </c>
      <c r="AB4278" s="44" t="str">
        <f>TRIM(MID(Raw_data[[#This Row],[Location]],LEN("Positive Recovery- ")+1,LEN(Raw_data[[#This Row],[Location]])))</f>
        <v>Sugarland</v>
      </c>
      <c r="AC4278" s="45">
        <f t="shared" si="67"/>
        <v>45323</v>
      </c>
      <c r="AD4278" s="44" t="str">
        <f>VLOOKUP(Raw_data[[#This Row],[Locations]]&amp;Raw_data[[#This Row],[Looker2]],Category!A:E,5,0)</f>
        <v>Affiliate</v>
      </c>
      <c r="AE4278" s="44" t="str">
        <f>Raw_data[[#This Row],[Locations]]&amp;Raw_data[[#This Row],[Looker2]]</f>
        <v>SugarlandIOP</v>
      </c>
    </row>
    <row r="4279" spans="1:31">
      <c r="A4279" s="15">
        <v>45330</v>
      </c>
      <c r="B4279" s="15">
        <v>45329</v>
      </c>
      <c r="C4279" t="s">
        <v>9</v>
      </c>
      <c r="D4279">
        <v>211617</v>
      </c>
      <c r="E4279" t="s">
        <v>1143</v>
      </c>
      <c r="F4279" t="s">
        <v>1144</v>
      </c>
      <c r="G4279" t="s">
        <v>1145</v>
      </c>
      <c r="H4279" t="s">
        <v>159</v>
      </c>
      <c r="I4279" t="s">
        <v>232</v>
      </c>
      <c r="J4279" t="s">
        <v>88</v>
      </c>
      <c r="K4279" t="s">
        <v>62</v>
      </c>
      <c r="L4279" t="s">
        <v>128</v>
      </c>
      <c r="M4279">
        <v>1</v>
      </c>
      <c r="N4279" s="47">
        <v>250</v>
      </c>
      <c r="O4279" s="47">
        <v>0</v>
      </c>
      <c r="P4279" s="47">
        <v>0</v>
      </c>
      <c r="Q4279" s="47">
        <v>0</v>
      </c>
      <c r="R4279" s="47">
        <v>0</v>
      </c>
      <c r="S4279" s="47">
        <v>250</v>
      </c>
      <c r="T4279" s="47">
        <v>225</v>
      </c>
      <c r="U4279" s="47">
        <v>225</v>
      </c>
      <c r="V4279" t="s">
        <v>71</v>
      </c>
      <c r="W4279" t="s">
        <v>72</v>
      </c>
      <c r="X4279"/>
      <c r="Y4279" t="s">
        <v>240</v>
      </c>
      <c r="Z4279" s="43" t="str">
        <f>Raw_data[[#This Row],[Month]]&amp;Raw_data[[#This Row],[Locations]]&amp;Raw_data[[#This Row],[Looker2]]</f>
        <v>45323SugarlandIOP</v>
      </c>
      <c r="AA4279" s="44" t="str">
        <f>IFERROR(VLOOKUP(Raw_data[[#This Row],[Description]],'LU Table'!$A$1:$B$50,2,0),"")</f>
        <v>IOP</v>
      </c>
      <c r="AB4279" s="44" t="str">
        <f>TRIM(MID(Raw_data[[#This Row],[Location]],LEN("Positive Recovery- ")+1,LEN(Raw_data[[#This Row],[Location]])))</f>
        <v>Sugarland</v>
      </c>
      <c r="AC4279" s="45">
        <f t="shared" si="67"/>
        <v>45323</v>
      </c>
      <c r="AD4279" s="44" t="str">
        <f>VLOOKUP(Raw_data[[#This Row],[Locations]]&amp;Raw_data[[#This Row],[Looker2]],Category!A:E,5,0)</f>
        <v>Affiliate</v>
      </c>
      <c r="AE4279" s="44" t="str">
        <f>Raw_data[[#This Row],[Locations]]&amp;Raw_data[[#This Row],[Looker2]]</f>
        <v>SugarlandIOP</v>
      </c>
    </row>
    <row r="4280" spans="1:31">
      <c r="A4280" s="15">
        <v>45330</v>
      </c>
      <c r="B4280" s="15">
        <v>45329</v>
      </c>
      <c r="C4280" t="s">
        <v>9</v>
      </c>
      <c r="D4280">
        <v>211618</v>
      </c>
      <c r="E4280" t="s">
        <v>118</v>
      </c>
      <c r="F4280" t="s">
        <v>287</v>
      </c>
      <c r="G4280" t="s">
        <v>347</v>
      </c>
      <c r="H4280" t="s">
        <v>160</v>
      </c>
      <c r="I4280" t="s">
        <v>232</v>
      </c>
      <c r="J4280" t="s">
        <v>95</v>
      </c>
      <c r="K4280" t="s">
        <v>62</v>
      </c>
      <c r="L4280" t="s">
        <v>128</v>
      </c>
      <c r="M4280">
        <v>1</v>
      </c>
      <c r="N4280" s="47">
        <v>130</v>
      </c>
      <c r="O4280" s="47">
        <v>0</v>
      </c>
      <c r="P4280" s="47">
        <v>0</v>
      </c>
      <c r="Q4280" s="47">
        <v>0</v>
      </c>
      <c r="R4280" s="47">
        <v>0</v>
      </c>
      <c r="S4280" s="47">
        <v>130</v>
      </c>
      <c r="T4280" s="47">
        <v>117</v>
      </c>
      <c r="U4280" s="47">
        <v>117</v>
      </c>
      <c r="V4280" t="s">
        <v>71</v>
      </c>
      <c r="W4280" t="s">
        <v>72</v>
      </c>
      <c r="X4280"/>
      <c r="Y4280" t="s">
        <v>240</v>
      </c>
      <c r="Z4280" s="43" t="str">
        <f>Raw_data[[#This Row],[Month]]&amp;Raw_data[[#This Row],[Locations]]&amp;Raw_data[[#This Row],[Looker2]]</f>
        <v>45323SugarlandIOP</v>
      </c>
      <c r="AA4280" s="44" t="str">
        <f>IFERROR(VLOOKUP(Raw_data[[#This Row],[Description]],'LU Table'!$A$1:$B$50,2,0),"")</f>
        <v>IOP</v>
      </c>
      <c r="AB4280" s="44" t="str">
        <f>TRIM(MID(Raw_data[[#This Row],[Location]],LEN("Positive Recovery- ")+1,LEN(Raw_data[[#This Row],[Location]])))</f>
        <v>Sugarland</v>
      </c>
      <c r="AC4280" s="45">
        <f t="shared" si="67"/>
        <v>45323</v>
      </c>
      <c r="AD4280" s="44" t="str">
        <f>VLOOKUP(Raw_data[[#This Row],[Locations]]&amp;Raw_data[[#This Row],[Looker2]],Category!A:E,5,0)</f>
        <v>Affiliate</v>
      </c>
      <c r="AE4280" s="44" t="str">
        <f>Raw_data[[#This Row],[Locations]]&amp;Raw_data[[#This Row],[Looker2]]</f>
        <v>SugarlandIOP</v>
      </c>
    </row>
    <row r="4281" spans="1:31">
      <c r="A4281" s="15">
        <v>45330</v>
      </c>
      <c r="B4281" s="15">
        <v>45329</v>
      </c>
      <c r="C4281" t="s">
        <v>9</v>
      </c>
      <c r="D4281">
        <v>211619</v>
      </c>
      <c r="E4281" t="s">
        <v>191</v>
      </c>
      <c r="F4281" t="s">
        <v>518</v>
      </c>
      <c r="G4281" t="s">
        <v>1217</v>
      </c>
      <c r="H4281" t="s">
        <v>157</v>
      </c>
      <c r="I4281" t="s">
        <v>232</v>
      </c>
      <c r="J4281" t="s">
        <v>88</v>
      </c>
      <c r="K4281" t="s">
        <v>77</v>
      </c>
      <c r="L4281" t="s">
        <v>129</v>
      </c>
      <c r="M4281">
        <v>1</v>
      </c>
      <c r="N4281" s="47">
        <v>400</v>
      </c>
      <c r="O4281" s="47">
        <v>0</v>
      </c>
      <c r="P4281" s="47">
        <v>0</v>
      </c>
      <c r="Q4281" s="47">
        <v>0</v>
      </c>
      <c r="R4281" s="47">
        <v>0</v>
      </c>
      <c r="S4281" s="47">
        <v>400</v>
      </c>
      <c r="T4281" s="47">
        <v>360</v>
      </c>
      <c r="U4281" s="47">
        <v>360</v>
      </c>
      <c r="V4281" t="s">
        <v>71</v>
      </c>
      <c r="W4281" t="s">
        <v>72</v>
      </c>
      <c r="X4281"/>
      <c r="Y4281" t="s">
        <v>240</v>
      </c>
      <c r="Z4281" s="43" t="str">
        <f>Raw_data[[#This Row],[Month]]&amp;Raw_data[[#This Row],[Locations]]&amp;Raw_data[[#This Row],[Looker2]]</f>
        <v>45323HumblePHP</v>
      </c>
      <c r="AA4281" s="44" t="str">
        <f>IFERROR(VLOOKUP(Raw_data[[#This Row],[Description]],'LU Table'!$A$1:$B$50,2,0),"")</f>
        <v>PHP</v>
      </c>
      <c r="AB4281" s="44" t="str">
        <f>TRIM(MID(Raw_data[[#This Row],[Location]],LEN("Positive Recovery- ")+1,LEN(Raw_data[[#This Row],[Location]])))</f>
        <v>Humble</v>
      </c>
      <c r="AC4281" s="45">
        <f t="shared" si="67"/>
        <v>45323</v>
      </c>
      <c r="AD4281" s="44" t="str">
        <f>VLOOKUP(Raw_data[[#This Row],[Locations]]&amp;Raw_data[[#This Row],[Looker2]],Category!A:E,5,0)</f>
        <v>Affiliate</v>
      </c>
      <c r="AE4281" s="44" t="str">
        <f>Raw_data[[#This Row],[Locations]]&amp;Raw_data[[#This Row],[Looker2]]</f>
        <v>HumblePHP</v>
      </c>
    </row>
    <row r="4282" spans="1:31">
      <c r="A4282" s="15">
        <v>45330</v>
      </c>
      <c r="B4282" s="15">
        <v>45329</v>
      </c>
      <c r="C4282" t="s">
        <v>9</v>
      </c>
      <c r="D4282">
        <v>211620</v>
      </c>
      <c r="E4282" t="s">
        <v>884</v>
      </c>
      <c r="F4282" t="s">
        <v>324</v>
      </c>
      <c r="G4282" t="s">
        <v>643</v>
      </c>
      <c r="H4282" t="s">
        <v>158</v>
      </c>
      <c r="I4282" t="s">
        <v>232</v>
      </c>
      <c r="J4282" t="s">
        <v>87</v>
      </c>
      <c r="K4282" t="s">
        <v>77</v>
      </c>
      <c r="L4282" t="s">
        <v>128</v>
      </c>
      <c r="M4282">
        <v>1</v>
      </c>
      <c r="N4282" s="47">
        <v>275</v>
      </c>
      <c r="O4282" s="47">
        <v>0</v>
      </c>
      <c r="P4282" s="47">
        <v>0</v>
      </c>
      <c r="Q4282" s="47">
        <v>0</v>
      </c>
      <c r="R4282" s="47">
        <v>0</v>
      </c>
      <c r="S4282" s="47">
        <v>275</v>
      </c>
      <c r="T4282" s="47">
        <v>247.5</v>
      </c>
      <c r="U4282" s="47">
        <v>247.5</v>
      </c>
      <c r="V4282" t="s">
        <v>71</v>
      </c>
      <c r="W4282" t="s">
        <v>72</v>
      </c>
      <c r="X4282"/>
      <c r="Y4282" t="s">
        <v>240</v>
      </c>
      <c r="Z4282" s="43" t="str">
        <f>Raw_data[[#This Row],[Month]]&amp;Raw_data[[#This Row],[Locations]]&amp;Raw_data[[#This Row],[Looker2]]</f>
        <v>45323HumbleIOP</v>
      </c>
      <c r="AA4282" s="44" t="str">
        <f>IFERROR(VLOOKUP(Raw_data[[#This Row],[Description]],'LU Table'!$A$1:$B$50,2,0),"")</f>
        <v>IOP</v>
      </c>
      <c r="AB4282" s="44" t="str">
        <f>TRIM(MID(Raw_data[[#This Row],[Location]],LEN("Positive Recovery- ")+1,LEN(Raw_data[[#This Row],[Location]])))</f>
        <v>Humble</v>
      </c>
      <c r="AC4282" s="45">
        <f t="shared" si="67"/>
        <v>45323</v>
      </c>
      <c r="AD4282" s="44" t="str">
        <f>VLOOKUP(Raw_data[[#This Row],[Locations]]&amp;Raw_data[[#This Row],[Looker2]],Category!A:E,5,0)</f>
        <v>Affiliate</v>
      </c>
      <c r="AE4282" s="44" t="str">
        <f>Raw_data[[#This Row],[Locations]]&amp;Raw_data[[#This Row],[Looker2]]</f>
        <v>HumbleIOP</v>
      </c>
    </row>
    <row r="4283" spans="1:31">
      <c r="A4283" s="15">
        <v>45330</v>
      </c>
      <c r="B4283" s="15">
        <v>45329</v>
      </c>
      <c r="C4283" t="s">
        <v>9</v>
      </c>
      <c r="D4283">
        <v>211621</v>
      </c>
      <c r="E4283" t="s">
        <v>1212</v>
      </c>
      <c r="F4283" t="s">
        <v>453</v>
      </c>
      <c r="G4283" t="s">
        <v>1213</v>
      </c>
      <c r="H4283" t="s">
        <v>157</v>
      </c>
      <c r="I4283" t="s">
        <v>232</v>
      </c>
      <c r="J4283" t="s">
        <v>88</v>
      </c>
      <c r="K4283" t="s">
        <v>77</v>
      </c>
      <c r="L4283" t="s">
        <v>129</v>
      </c>
      <c r="M4283">
        <v>1</v>
      </c>
      <c r="N4283" s="47">
        <v>400</v>
      </c>
      <c r="O4283" s="47">
        <v>0</v>
      </c>
      <c r="P4283" s="47">
        <v>0</v>
      </c>
      <c r="Q4283" s="47">
        <v>0</v>
      </c>
      <c r="R4283" s="47">
        <v>0</v>
      </c>
      <c r="S4283" s="47">
        <v>400</v>
      </c>
      <c r="T4283" s="47">
        <v>360</v>
      </c>
      <c r="U4283" s="47">
        <v>360</v>
      </c>
      <c r="V4283" t="s">
        <v>71</v>
      </c>
      <c r="W4283" t="s">
        <v>72</v>
      </c>
      <c r="X4283"/>
      <c r="Y4283" t="s">
        <v>240</v>
      </c>
      <c r="Z4283" s="43" t="str">
        <f>Raw_data[[#This Row],[Month]]&amp;Raw_data[[#This Row],[Locations]]&amp;Raw_data[[#This Row],[Looker2]]</f>
        <v>45323HumblePHP</v>
      </c>
      <c r="AA4283" s="44" t="str">
        <f>IFERROR(VLOOKUP(Raw_data[[#This Row],[Description]],'LU Table'!$A$1:$B$50,2,0),"")</f>
        <v>PHP</v>
      </c>
      <c r="AB4283" s="44" t="str">
        <f>TRIM(MID(Raw_data[[#This Row],[Location]],LEN("Positive Recovery- ")+1,LEN(Raw_data[[#This Row],[Location]])))</f>
        <v>Humble</v>
      </c>
      <c r="AC4283" s="45">
        <f t="shared" si="67"/>
        <v>45323</v>
      </c>
      <c r="AD4283" s="44" t="str">
        <f>VLOOKUP(Raw_data[[#This Row],[Locations]]&amp;Raw_data[[#This Row],[Looker2]],Category!A:E,5,0)</f>
        <v>Affiliate</v>
      </c>
      <c r="AE4283" s="44" t="str">
        <f>Raw_data[[#This Row],[Locations]]&amp;Raw_data[[#This Row],[Looker2]]</f>
        <v>HumblePHP</v>
      </c>
    </row>
    <row r="4284" spans="1:31">
      <c r="A4284" s="15">
        <v>45330</v>
      </c>
      <c r="B4284" s="15">
        <v>45329</v>
      </c>
      <c r="C4284" t="s">
        <v>9</v>
      </c>
      <c r="D4284">
        <v>211622</v>
      </c>
      <c r="E4284" t="s">
        <v>1089</v>
      </c>
      <c r="F4284" t="s">
        <v>329</v>
      </c>
      <c r="G4284" t="s">
        <v>1090</v>
      </c>
      <c r="H4284" t="s">
        <v>159</v>
      </c>
      <c r="I4284" t="s">
        <v>232</v>
      </c>
      <c r="J4284" t="s">
        <v>92</v>
      </c>
      <c r="K4284" t="s">
        <v>77</v>
      </c>
      <c r="L4284" t="s">
        <v>128</v>
      </c>
      <c r="M4284">
        <v>1</v>
      </c>
      <c r="N4284" s="47">
        <v>190</v>
      </c>
      <c r="O4284" s="47">
        <v>0</v>
      </c>
      <c r="P4284" s="47">
        <v>0</v>
      </c>
      <c r="Q4284" s="47">
        <v>0</v>
      </c>
      <c r="R4284" s="47">
        <v>0</v>
      </c>
      <c r="S4284" s="47">
        <v>190</v>
      </c>
      <c r="T4284" s="47">
        <v>171</v>
      </c>
      <c r="U4284" s="47">
        <v>171</v>
      </c>
      <c r="V4284" t="s">
        <v>71</v>
      </c>
      <c r="W4284" t="s">
        <v>72</v>
      </c>
      <c r="X4284"/>
      <c r="Y4284" t="s">
        <v>240</v>
      </c>
      <c r="Z4284" s="43" t="str">
        <f>Raw_data[[#This Row],[Month]]&amp;Raw_data[[#This Row],[Locations]]&amp;Raw_data[[#This Row],[Looker2]]</f>
        <v>45323HumbleIOP</v>
      </c>
      <c r="AA4284" s="44" t="str">
        <f>IFERROR(VLOOKUP(Raw_data[[#This Row],[Description]],'LU Table'!$A$1:$B$50,2,0),"")</f>
        <v>IOP</v>
      </c>
      <c r="AB4284" s="44" t="str">
        <f>TRIM(MID(Raw_data[[#This Row],[Location]],LEN("Positive Recovery- ")+1,LEN(Raw_data[[#This Row],[Location]])))</f>
        <v>Humble</v>
      </c>
      <c r="AC4284" s="45">
        <f t="shared" si="67"/>
        <v>45323</v>
      </c>
      <c r="AD4284" s="44" t="str">
        <f>VLOOKUP(Raw_data[[#This Row],[Locations]]&amp;Raw_data[[#This Row],[Looker2]],Category!A:E,5,0)</f>
        <v>Affiliate</v>
      </c>
      <c r="AE4284" s="44" t="str">
        <f>Raw_data[[#This Row],[Locations]]&amp;Raw_data[[#This Row],[Looker2]]</f>
        <v>HumbleIOP</v>
      </c>
    </row>
    <row r="4285" spans="1:31">
      <c r="A4285" s="15">
        <v>45330</v>
      </c>
      <c r="B4285" s="15">
        <v>45329</v>
      </c>
      <c r="C4285" t="s">
        <v>9</v>
      </c>
      <c r="D4285">
        <v>211623</v>
      </c>
      <c r="E4285" t="s">
        <v>1039</v>
      </c>
      <c r="F4285" t="s">
        <v>689</v>
      </c>
      <c r="G4285" t="s">
        <v>445</v>
      </c>
      <c r="H4285" t="s">
        <v>159</v>
      </c>
      <c r="I4285" t="s">
        <v>232</v>
      </c>
      <c r="J4285" t="s">
        <v>87</v>
      </c>
      <c r="K4285" t="s">
        <v>77</v>
      </c>
      <c r="L4285" t="s">
        <v>128</v>
      </c>
      <c r="M4285">
        <v>1</v>
      </c>
      <c r="N4285" s="47">
        <v>275</v>
      </c>
      <c r="O4285" s="47">
        <v>0</v>
      </c>
      <c r="P4285" s="47">
        <v>0</v>
      </c>
      <c r="Q4285" s="47">
        <v>0</v>
      </c>
      <c r="R4285" s="47">
        <v>0</v>
      </c>
      <c r="S4285" s="47">
        <v>275</v>
      </c>
      <c r="T4285" s="47">
        <v>247.5</v>
      </c>
      <c r="U4285" s="47">
        <v>247.5</v>
      </c>
      <c r="V4285" t="s">
        <v>71</v>
      </c>
      <c r="W4285" t="s">
        <v>72</v>
      </c>
      <c r="X4285"/>
      <c r="Y4285" t="s">
        <v>240</v>
      </c>
      <c r="Z4285" s="43" t="str">
        <f>Raw_data[[#This Row],[Month]]&amp;Raw_data[[#This Row],[Locations]]&amp;Raw_data[[#This Row],[Looker2]]</f>
        <v>45323HumbleIOP</v>
      </c>
      <c r="AA4285" s="44" t="str">
        <f>IFERROR(VLOOKUP(Raw_data[[#This Row],[Description]],'LU Table'!$A$1:$B$50,2,0),"")</f>
        <v>IOP</v>
      </c>
      <c r="AB4285" s="44" t="str">
        <f>TRIM(MID(Raw_data[[#This Row],[Location]],LEN("Positive Recovery- ")+1,LEN(Raw_data[[#This Row],[Location]])))</f>
        <v>Humble</v>
      </c>
      <c r="AC4285" s="45">
        <f t="shared" si="67"/>
        <v>45323</v>
      </c>
      <c r="AD4285" s="44" t="str">
        <f>VLOOKUP(Raw_data[[#This Row],[Locations]]&amp;Raw_data[[#This Row],[Looker2]],Category!A:E,5,0)</f>
        <v>Affiliate</v>
      </c>
      <c r="AE4285" s="44" t="str">
        <f>Raw_data[[#This Row],[Locations]]&amp;Raw_data[[#This Row],[Looker2]]</f>
        <v>HumbleIOP</v>
      </c>
    </row>
    <row r="4286" spans="1:31">
      <c r="A4286" s="15">
        <v>45330</v>
      </c>
      <c r="B4286" s="15">
        <v>45329</v>
      </c>
      <c r="C4286" t="s">
        <v>9</v>
      </c>
      <c r="D4286">
        <v>211624</v>
      </c>
      <c r="E4286" t="s">
        <v>1218</v>
      </c>
      <c r="F4286" t="s">
        <v>1219</v>
      </c>
      <c r="G4286" t="s">
        <v>1220</v>
      </c>
      <c r="H4286" t="s">
        <v>166</v>
      </c>
      <c r="I4286" t="s">
        <v>232</v>
      </c>
      <c r="J4286" t="s">
        <v>90</v>
      </c>
      <c r="K4286" t="s">
        <v>77</v>
      </c>
      <c r="L4286" t="s">
        <v>129</v>
      </c>
      <c r="M4286">
        <v>1</v>
      </c>
      <c r="N4286" s="47">
        <v>450</v>
      </c>
      <c r="O4286" s="47">
        <v>0</v>
      </c>
      <c r="P4286" s="47">
        <v>0</v>
      </c>
      <c r="Q4286" s="47">
        <v>0</v>
      </c>
      <c r="R4286" s="47">
        <v>0</v>
      </c>
      <c r="S4286" s="47">
        <v>450</v>
      </c>
      <c r="T4286" s="47">
        <v>405</v>
      </c>
      <c r="U4286" s="47">
        <v>405</v>
      </c>
      <c r="V4286" t="s">
        <v>71</v>
      </c>
      <c r="W4286" t="s">
        <v>72</v>
      </c>
      <c r="X4286"/>
      <c r="Y4286" t="s">
        <v>240</v>
      </c>
      <c r="Z4286" s="43" t="str">
        <f>Raw_data[[#This Row],[Month]]&amp;Raw_data[[#This Row],[Locations]]&amp;Raw_data[[#This Row],[Looker2]]</f>
        <v>45323HumblePHP</v>
      </c>
      <c r="AA4286" s="44" t="str">
        <f>IFERROR(VLOOKUP(Raw_data[[#This Row],[Description]],'LU Table'!$A$1:$B$50,2,0),"")</f>
        <v>PHP</v>
      </c>
      <c r="AB4286" s="44" t="str">
        <f>TRIM(MID(Raw_data[[#This Row],[Location]],LEN("Positive Recovery- ")+1,LEN(Raw_data[[#This Row],[Location]])))</f>
        <v>Humble</v>
      </c>
      <c r="AC4286" s="45">
        <f t="shared" si="67"/>
        <v>45323</v>
      </c>
      <c r="AD4286" s="44" t="str">
        <f>VLOOKUP(Raw_data[[#This Row],[Locations]]&amp;Raw_data[[#This Row],[Looker2]],Category!A:E,5,0)</f>
        <v>Affiliate</v>
      </c>
      <c r="AE4286" s="44" t="str">
        <f>Raw_data[[#This Row],[Locations]]&amp;Raw_data[[#This Row],[Looker2]]</f>
        <v>HumblePHP</v>
      </c>
    </row>
    <row r="4287" spans="1:31">
      <c r="A4287" s="15">
        <v>45330</v>
      </c>
      <c r="B4287" s="15">
        <v>45329</v>
      </c>
      <c r="C4287" t="s">
        <v>9</v>
      </c>
      <c r="D4287">
        <v>211625</v>
      </c>
      <c r="E4287" t="s">
        <v>987</v>
      </c>
      <c r="F4287" t="s">
        <v>520</v>
      </c>
      <c r="G4287" t="s">
        <v>988</v>
      </c>
      <c r="H4287" t="s">
        <v>159</v>
      </c>
      <c r="I4287" t="s">
        <v>232</v>
      </c>
      <c r="J4287" t="s">
        <v>88</v>
      </c>
      <c r="K4287" t="s">
        <v>77</v>
      </c>
      <c r="L4287" t="s">
        <v>128</v>
      </c>
      <c r="M4287">
        <v>1</v>
      </c>
      <c r="N4287" s="47">
        <v>250</v>
      </c>
      <c r="O4287" s="47">
        <v>0</v>
      </c>
      <c r="P4287" s="47">
        <v>0</v>
      </c>
      <c r="Q4287" s="47">
        <v>0</v>
      </c>
      <c r="R4287" s="47">
        <v>0</v>
      </c>
      <c r="S4287" s="47">
        <v>250</v>
      </c>
      <c r="T4287" s="47">
        <v>225</v>
      </c>
      <c r="U4287" s="47">
        <v>225</v>
      </c>
      <c r="V4287" t="s">
        <v>71</v>
      </c>
      <c r="W4287" t="s">
        <v>72</v>
      </c>
      <c r="X4287"/>
      <c r="Y4287" t="s">
        <v>240</v>
      </c>
      <c r="Z4287" s="43" t="str">
        <f>Raw_data[[#This Row],[Month]]&amp;Raw_data[[#This Row],[Locations]]&amp;Raw_data[[#This Row],[Looker2]]</f>
        <v>45323HumbleIOP</v>
      </c>
      <c r="AA4287" s="44" t="str">
        <f>IFERROR(VLOOKUP(Raw_data[[#This Row],[Description]],'LU Table'!$A$1:$B$50,2,0),"")</f>
        <v>IOP</v>
      </c>
      <c r="AB4287" s="44" t="str">
        <f>TRIM(MID(Raw_data[[#This Row],[Location]],LEN("Positive Recovery- ")+1,LEN(Raw_data[[#This Row],[Location]])))</f>
        <v>Humble</v>
      </c>
      <c r="AC4287" s="45">
        <f t="shared" si="67"/>
        <v>45323</v>
      </c>
      <c r="AD4287" s="44" t="str">
        <f>VLOOKUP(Raw_data[[#This Row],[Locations]]&amp;Raw_data[[#This Row],[Looker2]],Category!A:E,5,0)</f>
        <v>Affiliate</v>
      </c>
      <c r="AE4287" s="44" t="str">
        <f>Raw_data[[#This Row],[Locations]]&amp;Raw_data[[#This Row],[Looker2]]</f>
        <v>HumbleIOP</v>
      </c>
    </row>
    <row r="4288" spans="1:31">
      <c r="A4288" s="15">
        <v>45330</v>
      </c>
      <c r="B4288" s="15">
        <v>45329</v>
      </c>
      <c r="C4288" t="s">
        <v>9</v>
      </c>
      <c r="D4288">
        <v>211626</v>
      </c>
      <c r="E4288" t="s">
        <v>188</v>
      </c>
      <c r="F4288" t="s">
        <v>449</v>
      </c>
      <c r="G4288" t="s">
        <v>513</v>
      </c>
      <c r="H4288" t="s">
        <v>159</v>
      </c>
      <c r="I4288" t="s">
        <v>232</v>
      </c>
      <c r="J4288" t="s">
        <v>88</v>
      </c>
      <c r="K4288" t="s">
        <v>77</v>
      </c>
      <c r="L4288" t="s">
        <v>128</v>
      </c>
      <c r="M4288">
        <v>1</v>
      </c>
      <c r="N4288" s="47">
        <v>250</v>
      </c>
      <c r="O4288" s="47">
        <v>0</v>
      </c>
      <c r="P4288" s="47">
        <v>0</v>
      </c>
      <c r="Q4288" s="47">
        <v>0</v>
      </c>
      <c r="R4288" s="47">
        <v>0</v>
      </c>
      <c r="S4288" s="47">
        <v>250</v>
      </c>
      <c r="T4288" s="47">
        <v>225</v>
      </c>
      <c r="U4288" s="47">
        <v>225</v>
      </c>
      <c r="V4288" t="s">
        <v>71</v>
      </c>
      <c r="W4288" t="s">
        <v>72</v>
      </c>
      <c r="X4288"/>
      <c r="Y4288" t="s">
        <v>240</v>
      </c>
      <c r="Z4288" s="43" t="str">
        <f>Raw_data[[#This Row],[Month]]&amp;Raw_data[[#This Row],[Locations]]&amp;Raw_data[[#This Row],[Looker2]]</f>
        <v>45323HumbleIOP</v>
      </c>
      <c r="AA4288" s="44" t="str">
        <f>IFERROR(VLOOKUP(Raw_data[[#This Row],[Description]],'LU Table'!$A$1:$B$50,2,0),"")</f>
        <v>IOP</v>
      </c>
      <c r="AB4288" s="44" t="str">
        <f>TRIM(MID(Raw_data[[#This Row],[Location]],LEN("Positive Recovery- ")+1,LEN(Raw_data[[#This Row],[Location]])))</f>
        <v>Humble</v>
      </c>
      <c r="AC4288" s="45">
        <f t="shared" si="67"/>
        <v>45323</v>
      </c>
      <c r="AD4288" s="44" t="str">
        <f>VLOOKUP(Raw_data[[#This Row],[Locations]]&amp;Raw_data[[#This Row],[Looker2]],Category!A:E,5,0)</f>
        <v>Affiliate</v>
      </c>
      <c r="AE4288" s="44" t="str">
        <f>Raw_data[[#This Row],[Locations]]&amp;Raw_data[[#This Row],[Looker2]]</f>
        <v>HumbleIOP</v>
      </c>
    </row>
    <row r="4289" spans="1:31">
      <c r="A4289" s="15">
        <v>45330</v>
      </c>
      <c r="B4289" s="15">
        <v>45329</v>
      </c>
      <c r="C4289" t="s">
        <v>9</v>
      </c>
      <c r="D4289">
        <v>211627</v>
      </c>
      <c r="E4289" t="s">
        <v>619</v>
      </c>
      <c r="F4289" t="s">
        <v>620</v>
      </c>
      <c r="G4289" t="s">
        <v>621</v>
      </c>
      <c r="H4289" t="s">
        <v>157</v>
      </c>
      <c r="I4289" t="s">
        <v>232</v>
      </c>
      <c r="J4289" t="s">
        <v>89</v>
      </c>
      <c r="K4289" t="s">
        <v>77</v>
      </c>
      <c r="L4289" t="s">
        <v>129</v>
      </c>
      <c r="M4289">
        <v>1</v>
      </c>
      <c r="N4289" s="47">
        <v>365</v>
      </c>
      <c r="O4289" s="47">
        <v>0</v>
      </c>
      <c r="P4289" s="47">
        <v>0</v>
      </c>
      <c r="Q4289" s="47">
        <v>0</v>
      </c>
      <c r="R4289" s="47">
        <v>0</v>
      </c>
      <c r="S4289" s="47">
        <v>365</v>
      </c>
      <c r="T4289" s="47">
        <v>328.5</v>
      </c>
      <c r="U4289" s="47">
        <v>328.5</v>
      </c>
      <c r="V4289" t="s">
        <v>71</v>
      </c>
      <c r="W4289" t="s">
        <v>72</v>
      </c>
      <c r="X4289"/>
      <c r="Y4289" t="s">
        <v>240</v>
      </c>
      <c r="Z4289" s="43" t="str">
        <f>Raw_data[[#This Row],[Month]]&amp;Raw_data[[#This Row],[Locations]]&amp;Raw_data[[#This Row],[Looker2]]</f>
        <v>45323HumblePHP</v>
      </c>
      <c r="AA4289" s="44" t="str">
        <f>IFERROR(VLOOKUP(Raw_data[[#This Row],[Description]],'LU Table'!$A$1:$B$50,2,0),"")</f>
        <v>PHP</v>
      </c>
      <c r="AB4289" s="44" t="str">
        <f>TRIM(MID(Raw_data[[#This Row],[Location]],LEN("Positive Recovery- ")+1,LEN(Raw_data[[#This Row],[Location]])))</f>
        <v>Humble</v>
      </c>
      <c r="AC4289" s="45">
        <f t="shared" si="67"/>
        <v>45323</v>
      </c>
      <c r="AD4289" s="44" t="str">
        <f>VLOOKUP(Raw_data[[#This Row],[Locations]]&amp;Raw_data[[#This Row],[Looker2]],Category!A:E,5,0)</f>
        <v>Affiliate</v>
      </c>
      <c r="AE4289" s="44" t="str">
        <f>Raw_data[[#This Row],[Locations]]&amp;Raw_data[[#This Row],[Looker2]]</f>
        <v>HumblePHP</v>
      </c>
    </row>
    <row r="4290" spans="1:31">
      <c r="A4290" s="15">
        <v>45330</v>
      </c>
      <c r="B4290" s="15">
        <v>45329</v>
      </c>
      <c r="C4290" t="s">
        <v>9</v>
      </c>
      <c r="D4290">
        <v>211628</v>
      </c>
      <c r="E4290" t="s">
        <v>1221</v>
      </c>
      <c r="F4290" t="s">
        <v>1222</v>
      </c>
      <c r="G4290" t="s">
        <v>1223</v>
      </c>
      <c r="H4290" t="s">
        <v>166</v>
      </c>
      <c r="I4290" t="s">
        <v>232</v>
      </c>
      <c r="J4290" t="s">
        <v>96</v>
      </c>
      <c r="K4290" t="s">
        <v>77</v>
      </c>
      <c r="L4290" t="s">
        <v>129</v>
      </c>
      <c r="M4290">
        <v>1</v>
      </c>
      <c r="N4290" s="47">
        <v>364</v>
      </c>
      <c r="O4290" s="47">
        <v>0</v>
      </c>
      <c r="P4290" s="47">
        <v>0</v>
      </c>
      <c r="Q4290" s="47">
        <v>0</v>
      </c>
      <c r="R4290" s="47">
        <v>0</v>
      </c>
      <c r="S4290" s="47">
        <v>364</v>
      </c>
      <c r="T4290" s="47">
        <v>327.60000000000002</v>
      </c>
      <c r="U4290" s="47">
        <v>327.60000000000002</v>
      </c>
      <c r="V4290" t="s">
        <v>71</v>
      </c>
      <c r="W4290" t="s">
        <v>72</v>
      </c>
      <c r="X4290"/>
      <c r="Y4290" t="s">
        <v>240</v>
      </c>
      <c r="Z4290" s="43" t="str">
        <f>Raw_data[[#This Row],[Month]]&amp;Raw_data[[#This Row],[Locations]]&amp;Raw_data[[#This Row],[Looker2]]</f>
        <v>45323HumblePHP</v>
      </c>
      <c r="AA4290" s="44" t="str">
        <f>IFERROR(VLOOKUP(Raw_data[[#This Row],[Description]],'LU Table'!$A$1:$B$50,2,0),"")</f>
        <v>PHP</v>
      </c>
      <c r="AB4290" s="44" t="str">
        <f>TRIM(MID(Raw_data[[#This Row],[Location]],LEN("Positive Recovery- ")+1,LEN(Raw_data[[#This Row],[Location]])))</f>
        <v>Humble</v>
      </c>
      <c r="AC4290" s="45">
        <f t="shared" si="67"/>
        <v>45323</v>
      </c>
      <c r="AD4290" s="44" t="str">
        <f>VLOOKUP(Raw_data[[#This Row],[Locations]]&amp;Raw_data[[#This Row],[Looker2]],Category!A:E,5,0)</f>
        <v>Affiliate</v>
      </c>
      <c r="AE4290" s="44" t="str">
        <f>Raw_data[[#This Row],[Locations]]&amp;Raw_data[[#This Row],[Looker2]]</f>
        <v>HumblePHP</v>
      </c>
    </row>
    <row r="4291" spans="1:31">
      <c r="A4291" s="15">
        <v>45330</v>
      </c>
      <c r="B4291" s="15">
        <v>45329</v>
      </c>
      <c r="C4291" t="s">
        <v>9</v>
      </c>
      <c r="D4291">
        <v>211629</v>
      </c>
      <c r="E4291" t="s">
        <v>1300</v>
      </c>
      <c r="F4291" t="s">
        <v>1301</v>
      </c>
      <c r="G4291" t="s">
        <v>402</v>
      </c>
      <c r="H4291" t="s">
        <v>157</v>
      </c>
      <c r="I4291" t="s">
        <v>232</v>
      </c>
      <c r="J4291" t="s">
        <v>88</v>
      </c>
      <c r="K4291" t="s">
        <v>77</v>
      </c>
      <c r="L4291" t="s">
        <v>129</v>
      </c>
      <c r="M4291">
        <v>1</v>
      </c>
      <c r="N4291" s="47">
        <v>400</v>
      </c>
      <c r="O4291" s="47">
        <v>0</v>
      </c>
      <c r="P4291" s="47">
        <v>0</v>
      </c>
      <c r="Q4291" s="47">
        <v>0</v>
      </c>
      <c r="R4291" s="47">
        <v>0</v>
      </c>
      <c r="S4291" s="47">
        <v>400</v>
      </c>
      <c r="T4291" s="47">
        <v>360</v>
      </c>
      <c r="U4291" s="47">
        <v>360</v>
      </c>
      <c r="V4291" t="s">
        <v>71</v>
      </c>
      <c r="W4291" t="s">
        <v>72</v>
      </c>
      <c r="X4291"/>
      <c r="Y4291" t="s">
        <v>240</v>
      </c>
      <c r="Z4291" s="43" t="str">
        <f>Raw_data[[#This Row],[Month]]&amp;Raw_data[[#This Row],[Locations]]&amp;Raw_data[[#This Row],[Looker2]]</f>
        <v>45323HumblePHP</v>
      </c>
      <c r="AA4291" s="44" t="str">
        <f>IFERROR(VLOOKUP(Raw_data[[#This Row],[Description]],'LU Table'!$A$1:$B$50,2,0),"")</f>
        <v>PHP</v>
      </c>
      <c r="AB4291" s="44" t="str">
        <f>TRIM(MID(Raw_data[[#This Row],[Location]],LEN("Positive Recovery- ")+1,LEN(Raw_data[[#This Row],[Location]])))</f>
        <v>Humble</v>
      </c>
      <c r="AC4291" s="45">
        <f t="shared" si="67"/>
        <v>45323</v>
      </c>
      <c r="AD4291" s="44" t="str">
        <f>VLOOKUP(Raw_data[[#This Row],[Locations]]&amp;Raw_data[[#This Row],[Looker2]],Category!A:E,5,0)</f>
        <v>Affiliate</v>
      </c>
      <c r="AE4291" s="44" t="str">
        <f>Raw_data[[#This Row],[Locations]]&amp;Raw_data[[#This Row],[Looker2]]</f>
        <v>HumblePHP</v>
      </c>
    </row>
    <row r="4292" spans="1:31">
      <c r="A4292" s="15">
        <v>45330</v>
      </c>
      <c r="B4292" s="15">
        <v>45329</v>
      </c>
      <c r="C4292" t="s">
        <v>9</v>
      </c>
      <c r="D4292">
        <v>211630</v>
      </c>
      <c r="E4292" t="s">
        <v>1069</v>
      </c>
      <c r="F4292" t="s">
        <v>1070</v>
      </c>
      <c r="G4292" t="s">
        <v>1071</v>
      </c>
      <c r="H4292" t="s">
        <v>158</v>
      </c>
      <c r="I4292" t="s">
        <v>232</v>
      </c>
      <c r="J4292" t="s">
        <v>87</v>
      </c>
      <c r="K4292" t="s">
        <v>77</v>
      </c>
      <c r="L4292" t="s">
        <v>128</v>
      </c>
      <c r="M4292">
        <v>1</v>
      </c>
      <c r="N4292" s="47">
        <v>275</v>
      </c>
      <c r="O4292" s="47">
        <v>0</v>
      </c>
      <c r="P4292" s="47">
        <v>0</v>
      </c>
      <c r="Q4292" s="47">
        <v>0</v>
      </c>
      <c r="R4292" s="47">
        <v>0</v>
      </c>
      <c r="S4292" s="47">
        <v>275</v>
      </c>
      <c r="T4292" s="47">
        <v>247.5</v>
      </c>
      <c r="U4292" s="47">
        <v>247.5</v>
      </c>
      <c r="V4292" t="s">
        <v>71</v>
      </c>
      <c r="W4292" t="s">
        <v>72</v>
      </c>
      <c r="X4292"/>
      <c r="Y4292" t="s">
        <v>240</v>
      </c>
      <c r="Z4292" s="43" t="str">
        <f>Raw_data[[#This Row],[Month]]&amp;Raw_data[[#This Row],[Locations]]&amp;Raw_data[[#This Row],[Looker2]]</f>
        <v>45323HumbleIOP</v>
      </c>
      <c r="AA4292" s="44" t="str">
        <f>IFERROR(VLOOKUP(Raw_data[[#This Row],[Description]],'LU Table'!$A$1:$B$50,2,0),"")</f>
        <v>IOP</v>
      </c>
      <c r="AB4292" s="44" t="str">
        <f>TRIM(MID(Raw_data[[#This Row],[Location]],LEN("Positive Recovery- ")+1,LEN(Raw_data[[#This Row],[Location]])))</f>
        <v>Humble</v>
      </c>
      <c r="AC4292" s="45">
        <f t="shared" si="67"/>
        <v>45323</v>
      </c>
      <c r="AD4292" s="44" t="str">
        <f>VLOOKUP(Raw_data[[#This Row],[Locations]]&amp;Raw_data[[#This Row],[Looker2]],Category!A:E,5,0)</f>
        <v>Affiliate</v>
      </c>
      <c r="AE4292" s="44" t="str">
        <f>Raw_data[[#This Row],[Locations]]&amp;Raw_data[[#This Row],[Looker2]]</f>
        <v>HumbleIOP</v>
      </c>
    </row>
    <row r="4293" spans="1:31">
      <c r="A4293" s="15">
        <v>45330</v>
      </c>
      <c r="B4293" s="15">
        <v>45329</v>
      </c>
      <c r="C4293" t="s">
        <v>9</v>
      </c>
      <c r="D4293">
        <v>211631</v>
      </c>
      <c r="E4293" t="s">
        <v>872</v>
      </c>
      <c r="F4293" t="s">
        <v>873</v>
      </c>
      <c r="G4293" t="s">
        <v>276</v>
      </c>
      <c r="H4293" t="s">
        <v>159</v>
      </c>
      <c r="I4293" t="s">
        <v>232</v>
      </c>
      <c r="J4293" t="s">
        <v>88</v>
      </c>
      <c r="K4293" t="s">
        <v>77</v>
      </c>
      <c r="L4293" t="s">
        <v>128</v>
      </c>
      <c r="M4293">
        <v>1</v>
      </c>
      <c r="N4293" s="47">
        <v>250</v>
      </c>
      <c r="O4293" s="47">
        <v>0</v>
      </c>
      <c r="P4293" s="47">
        <v>0</v>
      </c>
      <c r="Q4293" s="47">
        <v>0</v>
      </c>
      <c r="R4293" s="47">
        <v>0</v>
      </c>
      <c r="S4293" s="47">
        <v>250</v>
      </c>
      <c r="T4293" s="47">
        <v>225</v>
      </c>
      <c r="U4293" s="47">
        <v>225</v>
      </c>
      <c r="V4293" t="s">
        <v>71</v>
      </c>
      <c r="W4293" t="s">
        <v>72</v>
      </c>
      <c r="X4293"/>
      <c r="Y4293" t="s">
        <v>240</v>
      </c>
      <c r="Z4293" s="43" t="str">
        <f>Raw_data[[#This Row],[Month]]&amp;Raw_data[[#This Row],[Locations]]&amp;Raw_data[[#This Row],[Looker2]]</f>
        <v>45323HumbleIOP</v>
      </c>
      <c r="AA4293" s="44" t="str">
        <f>IFERROR(VLOOKUP(Raw_data[[#This Row],[Description]],'LU Table'!$A$1:$B$50,2,0),"")</f>
        <v>IOP</v>
      </c>
      <c r="AB4293" s="44" t="str">
        <f>TRIM(MID(Raw_data[[#This Row],[Location]],LEN("Positive Recovery- ")+1,LEN(Raw_data[[#This Row],[Location]])))</f>
        <v>Humble</v>
      </c>
      <c r="AC4293" s="45">
        <f t="shared" si="67"/>
        <v>45323</v>
      </c>
      <c r="AD4293" s="44" t="str">
        <f>VLOOKUP(Raw_data[[#This Row],[Locations]]&amp;Raw_data[[#This Row],[Looker2]],Category!A:E,5,0)</f>
        <v>Affiliate</v>
      </c>
      <c r="AE4293" s="44" t="str">
        <f>Raw_data[[#This Row],[Locations]]&amp;Raw_data[[#This Row],[Looker2]]</f>
        <v>HumbleIOP</v>
      </c>
    </row>
    <row r="4294" spans="1:31">
      <c r="A4294" s="15">
        <v>45330</v>
      </c>
      <c r="B4294" s="15">
        <v>45329</v>
      </c>
      <c r="C4294" t="s">
        <v>9</v>
      </c>
      <c r="D4294">
        <v>211632</v>
      </c>
      <c r="E4294" t="s">
        <v>783</v>
      </c>
      <c r="F4294" t="s">
        <v>784</v>
      </c>
      <c r="G4294" t="s">
        <v>785</v>
      </c>
      <c r="H4294" t="s">
        <v>160</v>
      </c>
      <c r="I4294" t="s">
        <v>232</v>
      </c>
      <c r="J4294" t="s">
        <v>94</v>
      </c>
      <c r="K4294" t="s">
        <v>77</v>
      </c>
      <c r="L4294" t="s">
        <v>128</v>
      </c>
      <c r="M4294">
        <v>1</v>
      </c>
      <c r="N4294" s="47">
        <v>215</v>
      </c>
      <c r="O4294" s="47">
        <v>0</v>
      </c>
      <c r="P4294" s="47">
        <v>0</v>
      </c>
      <c r="Q4294" s="47">
        <v>0</v>
      </c>
      <c r="R4294" s="47">
        <v>0</v>
      </c>
      <c r="S4294" s="47">
        <v>215</v>
      </c>
      <c r="T4294" s="47">
        <v>193.5</v>
      </c>
      <c r="U4294" s="47">
        <v>193.5</v>
      </c>
      <c r="V4294" t="s">
        <v>71</v>
      </c>
      <c r="W4294" t="s">
        <v>72</v>
      </c>
      <c r="X4294"/>
      <c r="Y4294" t="s">
        <v>240</v>
      </c>
      <c r="Z4294" s="43" t="str">
        <f>Raw_data[[#This Row],[Month]]&amp;Raw_data[[#This Row],[Locations]]&amp;Raw_data[[#This Row],[Looker2]]</f>
        <v>45323HumbleIOP</v>
      </c>
      <c r="AA4294" s="44" t="str">
        <f>IFERROR(VLOOKUP(Raw_data[[#This Row],[Description]],'LU Table'!$A$1:$B$50,2,0),"")</f>
        <v>IOP</v>
      </c>
      <c r="AB4294" s="44" t="str">
        <f>TRIM(MID(Raw_data[[#This Row],[Location]],LEN("Positive Recovery- ")+1,LEN(Raw_data[[#This Row],[Location]])))</f>
        <v>Humble</v>
      </c>
      <c r="AC4294" s="45">
        <f t="shared" si="67"/>
        <v>45323</v>
      </c>
      <c r="AD4294" s="44" t="str">
        <f>VLOOKUP(Raw_data[[#This Row],[Locations]]&amp;Raw_data[[#This Row],[Looker2]],Category!A:E,5,0)</f>
        <v>Affiliate</v>
      </c>
      <c r="AE4294" s="44" t="str">
        <f>Raw_data[[#This Row],[Locations]]&amp;Raw_data[[#This Row],[Looker2]]</f>
        <v>HumbleIOP</v>
      </c>
    </row>
    <row r="4295" spans="1:31">
      <c r="A4295" s="15">
        <v>45330</v>
      </c>
      <c r="B4295" s="15">
        <v>45329</v>
      </c>
      <c r="C4295" t="s">
        <v>9</v>
      </c>
      <c r="D4295">
        <v>211633</v>
      </c>
      <c r="E4295" t="s">
        <v>962</v>
      </c>
      <c r="F4295" t="s">
        <v>529</v>
      </c>
      <c r="G4295" t="s">
        <v>728</v>
      </c>
      <c r="H4295" t="s">
        <v>157</v>
      </c>
      <c r="I4295" t="s">
        <v>232</v>
      </c>
      <c r="J4295" t="s">
        <v>89</v>
      </c>
      <c r="K4295" t="s">
        <v>77</v>
      </c>
      <c r="L4295" t="s">
        <v>129</v>
      </c>
      <c r="M4295">
        <v>1</v>
      </c>
      <c r="N4295" s="47">
        <v>365</v>
      </c>
      <c r="O4295" s="47">
        <v>0</v>
      </c>
      <c r="P4295" s="47">
        <v>0</v>
      </c>
      <c r="Q4295" s="47">
        <v>0</v>
      </c>
      <c r="R4295" s="47">
        <v>0</v>
      </c>
      <c r="S4295" s="47">
        <v>365</v>
      </c>
      <c r="T4295" s="47">
        <v>328.5</v>
      </c>
      <c r="U4295" s="47">
        <v>328.5</v>
      </c>
      <c r="V4295" t="s">
        <v>71</v>
      </c>
      <c r="W4295" t="s">
        <v>72</v>
      </c>
      <c r="X4295"/>
      <c r="Y4295" t="s">
        <v>240</v>
      </c>
      <c r="Z4295" s="43" t="str">
        <f>Raw_data[[#This Row],[Month]]&amp;Raw_data[[#This Row],[Locations]]&amp;Raw_data[[#This Row],[Looker2]]</f>
        <v>45323HumblePHP</v>
      </c>
      <c r="AA4295" s="44" t="str">
        <f>IFERROR(VLOOKUP(Raw_data[[#This Row],[Description]],'LU Table'!$A$1:$B$50,2,0),"")</f>
        <v>PHP</v>
      </c>
      <c r="AB4295" s="44" t="str">
        <f>TRIM(MID(Raw_data[[#This Row],[Location]],LEN("Positive Recovery- ")+1,LEN(Raw_data[[#This Row],[Location]])))</f>
        <v>Humble</v>
      </c>
      <c r="AC4295" s="45">
        <f t="shared" si="67"/>
        <v>45323</v>
      </c>
      <c r="AD4295" s="44" t="str">
        <f>VLOOKUP(Raw_data[[#This Row],[Locations]]&amp;Raw_data[[#This Row],[Looker2]],Category!A:E,5,0)</f>
        <v>Affiliate</v>
      </c>
      <c r="AE4295" s="44" t="str">
        <f>Raw_data[[#This Row],[Locations]]&amp;Raw_data[[#This Row],[Looker2]]</f>
        <v>HumblePHP</v>
      </c>
    </row>
    <row r="4296" spans="1:31">
      <c r="A4296" s="15">
        <v>45330</v>
      </c>
      <c r="B4296" s="15">
        <v>45329</v>
      </c>
      <c r="C4296" t="s">
        <v>9</v>
      </c>
      <c r="D4296">
        <v>211634</v>
      </c>
      <c r="E4296" t="s">
        <v>1211</v>
      </c>
      <c r="F4296" t="s">
        <v>321</v>
      </c>
      <c r="G4296" t="s">
        <v>482</v>
      </c>
      <c r="H4296" t="s">
        <v>166</v>
      </c>
      <c r="I4296" t="s">
        <v>232</v>
      </c>
      <c r="J4296" t="s">
        <v>90</v>
      </c>
      <c r="K4296" t="s">
        <v>77</v>
      </c>
      <c r="L4296" t="s">
        <v>129</v>
      </c>
      <c r="M4296">
        <v>1</v>
      </c>
      <c r="N4296" s="47">
        <v>450</v>
      </c>
      <c r="O4296" s="47">
        <v>0</v>
      </c>
      <c r="P4296" s="47">
        <v>0</v>
      </c>
      <c r="Q4296" s="47">
        <v>0</v>
      </c>
      <c r="R4296" s="47">
        <v>0</v>
      </c>
      <c r="S4296" s="47">
        <v>450</v>
      </c>
      <c r="T4296" s="47">
        <v>405</v>
      </c>
      <c r="U4296" s="47">
        <v>405</v>
      </c>
      <c r="V4296" t="s">
        <v>71</v>
      </c>
      <c r="W4296" t="s">
        <v>72</v>
      </c>
      <c r="X4296"/>
      <c r="Y4296" t="s">
        <v>240</v>
      </c>
      <c r="Z4296" s="43" t="str">
        <f>Raw_data[[#This Row],[Month]]&amp;Raw_data[[#This Row],[Locations]]&amp;Raw_data[[#This Row],[Looker2]]</f>
        <v>45323HumblePHP</v>
      </c>
      <c r="AA4296" s="44" t="str">
        <f>IFERROR(VLOOKUP(Raw_data[[#This Row],[Description]],'LU Table'!$A$1:$B$50,2,0),"")</f>
        <v>PHP</v>
      </c>
      <c r="AB4296" s="44" t="str">
        <f>TRIM(MID(Raw_data[[#This Row],[Location]],LEN("Positive Recovery- ")+1,LEN(Raw_data[[#This Row],[Location]])))</f>
        <v>Humble</v>
      </c>
      <c r="AC4296" s="45">
        <f t="shared" si="67"/>
        <v>45323</v>
      </c>
      <c r="AD4296" s="44" t="str">
        <f>VLOOKUP(Raw_data[[#This Row],[Locations]]&amp;Raw_data[[#This Row],[Looker2]],Category!A:E,5,0)</f>
        <v>Affiliate</v>
      </c>
      <c r="AE4296" s="44" t="str">
        <f>Raw_data[[#This Row],[Locations]]&amp;Raw_data[[#This Row],[Looker2]]</f>
        <v>HumblePHP</v>
      </c>
    </row>
    <row r="4297" spans="1:31">
      <c r="A4297" s="15">
        <v>45330</v>
      </c>
      <c r="B4297" s="15">
        <v>45329</v>
      </c>
      <c r="C4297" t="s">
        <v>9</v>
      </c>
      <c r="D4297">
        <v>211635</v>
      </c>
      <c r="E4297" t="s">
        <v>844</v>
      </c>
      <c r="F4297" t="s">
        <v>674</v>
      </c>
      <c r="G4297" t="s">
        <v>381</v>
      </c>
      <c r="H4297" t="s">
        <v>159</v>
      </c>
      <c r="I4297" t="s">
        <v>232</v>
      </c>
      <c r="J4297" t="s">
        <v>17</v>
      </c>
      <c r="K4297" t="s">
        <v>144</v>
      </c>
      <c r="L4297" t="s">
        <v>128</v>
      </c>
      <c r="M4297">
        <v>1</v>
      </c>
      <c r="N4297" s="47">
        <v>225</v>
      </c>
      <c r="O4297" s="47">
        <v>0</v>
      </c>
      <c r="P4297" s="47">
        <v>0</v>
      </c>
      <c r="Q4297" s="47">
        <v>0</v>
      </c>
      <c r="R4297" s="47">
        <v>0</v>
      </c>
      <c r="S4297" s="47">
        <v>225</v>
      </c>
      <c r="T4297" s="47">
        <v>225</v>
      </c>
      <c r="U4297" s="47">
        <v>225</v>
      </c>
      <c r="V4297" t="s">
        <v>71</v>
      </c>
      <c r="W4297" t="s">
        <v>72</v>
      </c>
      <c r="X4297"/>
      <c r="Y4297" t="s">
        <v>240</v>
      </c>
      <c r="Z4297" s="43" t="str">
        <f>Raw_data[[#This Row],[Month]]&amp;Raw_data[[#This Row],[Locations]]&amp;Raw_data[[#This Row],[Looker2]]</f>
        <v>45323North LoopIOP</v>
      </c>
      <c r="AA4297" s="44" t="str">
        <f>IFERROR(VLOOKUP(Raw_data[[#This Row],[Description]],'LU Table'!$A$1:$B$50,2,0),"")</f>
        <v>IOP</v>
      </c>
      <c r="AB4297" s="44" t="str">
        <f>TRIM(MID(Raw_data[[#This Row],[Location]],LEN("Positive Recovery- ")+1,LEN(Raw_data[[#This Row],[Location]])))</f>
        <v>North Loop</v>
      </c>
      <c r="AC4297" s="45">
        <f t="shared" si="67"/>
        <v>45323</v>
      </c>
      <c r="AD4297" s="44" t="str">
        <f>VLOOKUP(Raw_data[[#This Row],[Locations]]&amp;Raw_data[[#This Row],[Looker2]],Category!A:E,5,0)</f>
        <v>Affiliate</v>
      </c>
      <c r="AE4297" s="44" t="str">
        <f>Raw_data[[#This Row],[Locations]]&amp;Raw_data[[#This Row],[Looker2]]</f>
        <v>North LoopIOP</v>
      </c>
    </row>
    <row r="4298" spans="1:31">
      <c r="A4298" s="15">
        <v>45330</v>
      </c>
      <c r="B4298" s="15">
        <v>45329</v>
      </c>
      <c r="C4298" t="s">
        <v>9</v>
      </c>
      <c r="D4298">
        <v>211636</v>
      </c>
      <c r="E4298" t="s">
        <v>861</v>
      </c>
      <c r="F4298" t="s">
        <v>862</v>
      </c>
      <c r="G4298" t="s">
        <v>863</v>
      </c>
      <c r="H4298" t="s">
        <v>158</v>
      </c>
      <c r="I4298" t="s">
        <v>232</v>
      </c>
      <c r="J4298" t="s">
        <v>92</v>
      </c>
      <c r="K4298" t="s">
        <v>144</v>
      </c>
      <c r="L4298" t="s">
        <v>128</v>
      </c>
      <c r="M4298">
        <v>1</v>
      </c>
      <c r="N4298" s="47">
        <v>190</v>
      </c>
      <c r="O4298" s="47">
        <v>0</v>
      </c>
      <c r="P4298" s="47">
        <v>0</v>
      </c>
      <c r="Q4298" s="47">
        <v>0</v>
      </c>
      <c r="R4298" s="47">
        <v>0</v>
      </c>
      <c r="S4298" s="47">
        <v>190</v>
      </c>
      <c r="T4298" s="47">
        <v>171</v>
      </c>
      <c r="U4298" s="47">
        <v>171</v>
      </c>
      <c r="V4298" t="s">
        <v>71</v>
      </c>
      <c r="W4298" t="s">
        <v>72</v>
      </c>
      <c r="X4298"/>
      <c r="Y4298" t="s">
        <v>240</v>
      </c>
      <c r="Z4298" s="43" t="str">
        <f>Raw_data[[#This Row],[Month]]&amp;Raw_data[[#This Row],[Locations]]&amp;Raw_data[[#This Row],[Looker2]]</f>
        <v>45323North LoopIOP</v>
      </c>
      <c r="AA4298" s="44" t="str">
        <f>IFERROR(VLOOKUP(Raw_data[[#This Row],[Description]],'LU Table'!$A$1:$B$50,2,0),"")</f>
        <v>IOP</v>
      </c>
      <c r="AB4298" s="44" t="str">
        <f>TRIM(MID(Raw_data[[#This Row],[Location]],LEN("Positive Recovery- ")+1,LEN(Raw_data[[#This Row],[Location]])))</f>
        <v>North Loop</v>
      </c>
      <c r="AC4298" s="45">
        <f t="shared" si="67"/>
        <v>45323</v>
      </c>
      <c r="AD4298" s="44" t="str">
        <f>VLOOKUP(Raw_data[[#This Row],[Locations]]&amp;Raw_data[[#This Row],[Looker2]],Category!A:E,5,0)</f>
        <v>Affiliate</v>
      </c>
      <c r="AE4298" s="44" t="str">
        <f>Raw_data[[#This Row],[Locations]]&amp;Raw_data[[#This Row],[Looker2]]</f>
        <v>North LoopIOP</v>
      </c>
    </row>
    <row r="4299" spans="1:31">
      <c r="A4299" s="15">
        <v>45330</v>
      </c>
      <c r="B4299" s="15">
        <v>45329</v>
      </c>
      <c r="C4299" t="s">
        <v>9</v>
      </c>
      <c r="D4299">
        <v>211637</v>
      </c>
      <c r="E4299" t="s">
        <v>1146</v>
      </c>
      <c r="F4299" t="s">
        <v>384</v>
      </c>
      <c r="G4299" t="s">
        <v>935</v>
      </c>
      <c r="H4299" t="s">
        <v>158</v>
      </c>
      <c r="I4299" t="s">
        <v>232</v>
      </c>
      <c r="J4299" t="s">
        <v>89</v>
      </c>
      <c r="K4299" t="s">
        <v>144</v>
      </c>
      <c r="L4299" t="s">
        <v>128</v>
      </c>
      <c r="M4299">
        <v>1</v>
      </c>
      <c r="N4299" s="47">
        <v>200</v>
      </c>
      <c r="O4299" s="47">
        <v>0</v>
      </c>
      <c r="P4299" s="47">
        <v>0</v>
      </c>
      <c r="Q4299" s="47">
        <v>0</v>
      </c>
      <c r="R4299" s="47">
        <v>0</v>
      </c>
      <c r="S4299" s="47">
        <v>200</v>
      </c>
      <c r="T4299" s="47">
        <v>180</v>
      </c>
      <c r="U4299" s="47">
        <v>180</v>
      </c>
      <c r="V4299" t="s">
        <v>71</v>
      </c>
      <c r="W4299" t="s">
        <v>72</v>
      </c>
      <c r="X4299"/>
      <c r="Y4299" t="s">
        <v>240</v>
      </c>
      <c r="Z4299" s="43" t="str">
        <f>Raw_data[[#This Row],[Month]]&amp;Raw_data[[#This Row],[Locations]]&amp;Raw_data[[#This Row],[Looker2]]</f>
        <v>45323North LoopIOP</v>
      </c>
      <c r="AA4299" s="44" t="str">
        <f>IFERROR(VLOOKUP(Raw_data[[#This Row],[Description]],'LU Table'!$A$1:$B$50,2,0),"")</f>
        <v>IOP</v>
      </c>
      <c r="AB4299" s="44" t="str">
        <f>TRIM(MID(Raw_data[[#This Row],[Location]],LEN("Positive Recovery- ")+1,LEN(Raw_data[[#This Row],[Location]])))</f>
        <v>North Loop</v>
      </c>
      <c r="AC4299" s="45">
        <f t="shared" si="67"/>
        <v>45323</v>
      </c>
      <c r="AD4299" s="44" t="str">
        <f>VLOOKUP(Raw_data[[#This Row],[Locations]]&amp;Raw_data[[#This Row],[Looker2]],Category!A:E,5,0)</f>
        <v>Affiliate</v>
      </c>
      <c r="AE4299" s="44" t="str">
        <f>Raw_data[[#This Row],[Locations]]&amp;Raw_data[[#This Row],[Looker2]]</f>
        <v>North LoopIOP</v>
      </c>
    </row>
    <row r="4300" spans="1:31">
      <c r="A4300" s="15">
        <v>45330</v>
      </c>
      <c r="B4300" s="15">
        <v>45329</v>
      </c>
      <c r="C4300" t="s">
        <v>9</v>
      </c>
      <c r="D4300">
        <v>211638</v>
      </c>
      <c r="E4300" t="s">
        <v>847</v>
      </c>
      <c r="F4300" t="s">
        <v>397</v>
      </c>
      <c r="G4300" t="s">
        <v>848</v>
      </c>
      <c r="H4300" t="s">
        <v>159</v>
      </c>
      <c r="I4300" t="s">
        <v>232</v>
      </c>
      <c r="J4300" t="s">
        <v>17</v>
      </c>
      <c r="K4300" t="s">
        <v>144</v>
      </c>
      <c r="L4300" t="s">
        <v>128</v>
      </c>
      <c r="M4300">
        <v>1</v>
      </c>
      <c r="N4300" s="47">
        <v>225</v>
      </c>
      <c r="O4300" s="47">
        <v>0</v>
      </c>
      <c r="P4300" s="47">
        <v>0</v>
      </c>
      <c r="Q4300" s="47">
        <v>0</v>
      </c>
      <c r="R4300" s="47">
        <v>0</v>
      </c>
      <c r="S4300" s="47">
        <v>225</v>
      </c>
      <c r="T4300" s="47">
        <v>225</v>
      </c>
      <c r="U4300" s="47">
        <v>225</v>
      </c>
      <c r="V4300" t="s">
        <v>71</v>
      </c>
      <c r="W4300" t="s">
        <v>72</v>
      </c>
      <c r="X4300"/>
      <c r="Y4300" t="s">
        <v>240</v>
      </c>
      <c r="Z4300" s="43" t="str">
        <f>Raw_data[[#This Row],[Month]]&amp;Raw_data[[#This Row],[Locations]]&amp;Raw_data[[#This Row],[Looker2]]</f>
        <v>45323North LoopIOP</v>
      </c>
      <c r="AA4300" s="44" t="str">
        <f>IFERROR(VLOOKUP(Raw_data[[#This Row],[Description]],'LU Table'!$A$1:$B$50,2,0),"")</f>
        <v>IOP</v>
      </c>
      <c r="AB4300" s="44" t="str">
        <f>TRIM(MID(Raw_data[[#This Row],[Location]],LEN("Positive Recovery- ")+1,LEN(Raw_data[[#This Row],[Location]])))</f>
        <v>North Loop</v>
      </c>
      <c r="AC4300" s="45">
        <f t="shared" si="67"/>
        <v>45323</v>
      </c>
      <c r="AD4300" s="44" t="str">
        <f>VLOOKUP(Raw_data[[#This Row],[Locations]]&amp;Raw_data[[#This Row],[Looker2]],Category!A:E,5,0)</f>
        <v>Affiliate</v>
      </c>
      <c r="AE4300" s="44" t="str">
        <f>Raw_data[[#This Row],[Locations]]&amp;Raw_data[[#This Row],[Looker2]]</f>
        <v>North LoopIOP</v>
      </c>
    </row>
    <row r="4301" spans="1:31">
      <c r="A4301" s="15">
        <v>45330</v>
      </c>
      <c r="B4301" s="15">
        <v>45329</v>
      </c>
      <c r="C4301" t="s">
        <v>9</v>
      </c>
      <c r="D4301">
        <v>211639</v>
      </c>
      <c r="E4301" t="s">
        <v>849</v>
      </c>
      <c r="F4301" t="s">
        <v>423</v>
      </c>
      <c r="G4301" t="s">
        <v>312</v>
      </c>
      <c r="H4301" t="s">
        <v>159</v>
      </c>
      <c r="I4301" t="s">
        <v>232</v>
      </c>
      <c r="J4301" t="s">
        <v>17</v>
      </c>
      <c r="K4301" t="s">
        <v>144</v>
      </c>
      <c r="L4301" t="s">
        <v>128</v>
      </c>
      <c r="M4301">
        <v>1</v>
      </c>
      <c r="N4301" s="47">
        <v>225</v>
      </c>
      <c r="O4301" s="47">
        <v>0</v>
      </c>
      <c r="P4301" s="47">
        <v>0</v>
      </c>
      <c r="Q4301" s="47">
        <v>0</v>
      </c>
      <c r="R4301" s="47">
        <v>0</v>
      </c>
      <c r="S4301" s="47">
        <v>225</v>
      </c>
      <c r="T4301" s="47">
        <v>225</v>
      </c>
      <c r="U4301" s="47">
        <v>225</v>
      </c>
      <c r="V4301" t="s">
        <v>71</v>
      </c>
      <c r="W4301" t="s">
        <v>72</v>
      </c>
      <c r="X4301"/>
      <c r="Y4301" t="s">
        <v>240</v>
      </c>
      <c r="Z4301" s="43" t="str">
        <f>Raw_data[[#This Row],[Month]]&amp;Raw_data[[#This Row],[Locations]]&amp;Raw_data[[#This Row],[Looker2]]</f>
        <v>45323North LoopIOP</v>
      </c>
      <c r="AA4301" s="44" t="str">
        <f>IFERROR(VLOOKUP(Raw_data[[#This Row],[Description]],'LU Table'!$A$1:$B$50,2,0),"")</f>
        <v>IOP</v>
      </c>
      <c r="AB4301" s="44" t="str">
        <f>TRIM(MID(Raw_data[[#This Row],[Location]],LEN("Positive Recovery- ")+1,LEN(Raw_data[[#This Row],[Location]])))</f>
        <v>North Loop</v>
      </c>
      <c r="AC4301" s="45">
        <f t="shared" si="67"/>
        <v>45323</v>
      </c>
      <c r="AD4301" s="44" t="str">
        <f>VLOOKUP(Raw_data[[#This Row],[Locations]]&amp;Raw_data[[#This Row],[Looker2]],Category!A:E,5,0)</f>
        <v>Affiliate</v>
      </c>
      <c r="AE4301" s="44" t="str">
        <f>Raw_data[[#This Row],[Locations]]&amp;Raw_data[[#This Row],[Looker2]]</f>
        <v>North LoopIOP</v>
      </c>
    </row>
    <row r="4302" spans="1:31">
      <c r="A4302" s="15">
        <v>45330</v>
      </c>
      <c r="B4302" s="15">
        <v>45329</v>
      </c>
      <c r="C4302" t="s">
        <v>9</v>
      </c>
      <c r="D4302">
        <v>211640</v>
      </c>
      <c r="E4302" t="s">
        <v>1104</v>
      </c>
      <c r="F4302" t="s">
        <v>1105</v>
      </c>
      <c r="G4302" t="s">
        <v>1106</v>
      </c>
      <c r="H4302" t="s">
        <v>160</v>
      </c>
      <c r="I4302" t="s">
        <v>232</v>
      </c>
      <c r="J4302" t="s">
        <v>96</v>
      </c>
      <c r="K4302" t="s">
        <v>144</v>
      </c>
      <c r="L4302" t="s">
        <v>128</v>
      </c>
      <c r="M4302">
        <v>1</v>
      </c>
      <c r="N4302" s="47">
        <v>169</v>
      </c>
      <c r="O4302" s="47">
        <v>0</v>
      </c>
      <c r="P4302" s="47">
        <v>0</v>
      </c>
      <c r="Q4302" s="47">
        <v>0</v>
      </c>
      <c r="R4302" s="47">
        <v>0</v>
      </c>
      <c r="S4302" s="47">
        <v>169</v>
      </c>
      <c r="T4302" s="47">
        <v>152.1</v>
      </c>
      <c r="U4302" s="47">
        <v>152.1</v>
      </c>
      <c r="V4302" t="s">
        <v>71</v>
      </c>
      <c r="W4302" t="s">
        <v>72</v>
      </c>
      <c r="X4302"/>
      <c r="Y4302" t="s">
        <v>240</v>
      </c>
      <c r="Z4302" s="43" t="str">
        <f>Raw_data[[#This Row],[Month]]&amp;Raw_data[[#This Row],[Locations]]&amp;Raw_data[[#This Row],[Looker2]]</f>
        <v>45323North LoopIOP</v>
      </c>
      <c r="AA4302" s="44" t="str">
        <f>IFERROR(VLOOKUP(Raw_data[[#This Row],[Description]],'LU Table'!$A$1:$B$50,2,0),"")</f>
        <v>IOP</v>
      </c>
      <c r="AB4302" s="44" t="str">
        <f>TRIM(MID(Raw_data[[#This Row],[Location]],LEN("Positive Recovery- ")+1,LEN(Raw_data[[#This Row],[Location]])))</f>
        <v>North Loop</v>
      </c>
      <c r="AC4302" s="45">
        <f t="shared" si="67"/>
        <v>45323</v>
      </c>
      <c r="AD4302" s="44" t="str">
        <f>VLOOKUP(Raw_data[[#This Row],[Locations]]&amp;Raw_data[[#This Row],[Looker2]],Category!A:E,5,0)</f>
        <v>Affiliate</v>
      </c>
      <c r="AE4302" s="44" t="str">
        <f>Raw_data[[#This Row],[Locations]]&amp;Raw_data[[#This Row],[Looker2]]</f>
        <v>North LoopIOP</v>
      </c>
    </row>
    <row r="4303" spans="1:31">
      <c r="A4303" s="15">
        <v>45330</v>
      </c>
      <c r="B4303" s="15">
        <v>45329</v>
      </c>
      <c r="C4303" t="s">
        <v>9</v>
      </c>
      <c r="D4303">
        <v>211641</v>
      </c>
      <c r="E4303" t="s">
        <v>1006</v>
      </c>
      <c r="F4303" t="s">
        <v>362</v>
      </c>
      <c r="G4303" t="s">
        <v>728</v>
      </c>
      <c r="H4303" t="s">
        <v>167</v>
      </c>
      <c r="I4303" t="s">
        <v>232</v>
      </c>
      <c r="J4303" t="s">
        <v>87</v>
      </c>
      <c r="K4303" t="s">
        <v>76</v>
      </c>
      <c r="L4303" t="s">
        <v>129</v>
      </c>
      <c r="M4303">
        <v>1</v>
      </c>
      <c r="N4303" s="47">
        <v>425</v>
      </c>
      <c r="O4303" s="47">
        <v>0</v>
      </c>
      <c r="P4303" s="47">
        <v>0</v>
      </c>
      <c r="Q4303" s="47">
        <v>0</v>
      </c>
      <c r="R4303" s="47">
        <v>0</v>
      </c>
      <c r="S4303" s="47">
        <v>425</v>
      </c>
      <c r="T4303" s="47">
        <v>425</v>
      </c>
      <c r="U4303" s="47">
        <v>425</v>
      </c>
      <c r="V4303" t="s">
        <v>71</v>
      </c>
      <c r="W4303" t="s">
        <v>72</v>
      </c>
      <c r="X4303"/>
      <c r="Y4303" t="s">
        <v>240</v>
      </c>
      <c r="Z4303" s="43" t="str">
        <f>Raw_data[[#This Row],[Month]]&amp;Raw_data[[#This Row],[Locations]]&amp;Raw_data[[#This Row],[Looker2]]</f>
        <v>45323MontrosePHP</v>
      </c>
      <c r="AA4303" s="44" t="str">
        <f>IFERROR(VLOOKUP(Raw_data[[#This Row],[Description]],'LU Table'!$A$1:$B$50,2,0),"")</f>
        <v>PHP</v>
      </c>
      <c r="AB4303" s="44" t="str">
        <f>TRIM(MID(Raw_data[[#This Row],[Location]],LEN("Positive Recovery- ")+1,LEN(Raw_data[[#This Row],[Location]])))</f>
        <v>Montrose</v>
      </c>
      <c r="AC4303" s="45">
        <f t="shared" si="67"/>
        <v>45323</v>
      </c>
      <c r="AD4303" s="44" t="str">
        <f>VLOOKUP(Raw_data[[#This Row],[Locations]]&amp;Raw_data[[#This Row],[Looker2]],Category!A:E,5,0)</f>
        <v>Company Owned</v>
      </c>
      <c r="AE4303" s="44" t="str">
        <f>Raw_data[[#This Row],[Locations]]&amp;Raw_data[[#This Row],[Looker2]]</f>
        <v>MontrosePHP</v>
      </c>
    </row>
    <row r="4304" spans="1:31">
      <c r="A4304" s="15">
        <v>45330</v>
      </c>
      <c r="B4304" s="15">
        <v>45329</v>
      </c>
      <c r="C4304" t="s">
        <v>9</v>
      </c>
      <c r="D4304">
        <v>211642</v>
      </c>
      <c r="E4304" t="s">
        <v>1310</v>
      </c>
      <c r="F4304" t="s">
        <v>465</v>
      </c>
      <c r="G4304" t="s">
        <v>1311</v>
      </c>
      <c r="H4304" t="s">
        <v>166</v>
      </c>
      <c r="I4304" t="s">
        <v>232</v>
      </c>
      <c r="J4304" t="s">
        <v>90</v>
      </c>
      <c r="K4304" t="s">
        <v>76</v>
      </c>
      <c r="L4304" t="s">
        <v>129</v>
      </c>
      <c r="M4304">
        <v>1</v>
      </c>
      <c r="N4304" s="47">
        <v>450</v>
      </c>
      <c r="O4304" s="47">
        <v>0</v>
      </c>
      <c r="P4304" s="47">
        <v>0</v>
      </c>
      <c r="Q4304" s="47">
        <v>0</v>
      </c>
      <c r="R4304" s="47">
        <v>0</v>
      </c>
      <c r="S4304" s="47">
        <v>450</v>
      </c>
      <c r="T4304" s="47">
        <v>405</v>
      </c>
      <c r="U4304" s="47">
        <v>405</v>
      </c>
      <c r="V4304" t="s">
        <v>71</v>
      </c>
      <c r="W4304" t="s">
        <v>72</v>
      </c>
      <c r="X4304"/>
      <c r="Y4304" t="s">
        <v>240</v>
      </c>
      <c r="Z4304" s="43" t="str">
        <f>Raw_data[[#This Row],[Month]]&amp;Raw_data[[#This Row],[Locations]]&amp;Raw_data[[#This Row],[Looker2]]</f>
        <v>45323MontrosePHP</v>
      </c>
      <c r="AA4304" s="44" t="str">
        <f>IFERROR(VLOOKUP(Raw_data[[#This Row],[Description]],'LU Table'!$A$1:$B$50,2,0),"")</f>
        <v>PHP</v>
      </c>
      <c r="AB4304" s="44" t="str">
        <f>TRIM(MID(Raw_data[[#This Row],[Location]],LEN("Positive Recovery- ")+1,LEN(Raw_data[[#This Row],[Location]])))</f>
        <v>Montrose</v>
      </c>
      <c r="AC4304" s="45">
        <f t="shared" si="67"/>
        <v>45323</v>
      </c>
      <c r="AD4304" s="44" t="str">
        <f>VLOOKUP(Raw_data[[#This Row],[Locations]]&amp;Raw_data[[#This Row],[Looker2]],Category!A:E,5,0)</f>
        <v>Company Owned</v>
      </c>
      <c r="AE4304" s="44" t="str">
        <f>Raw_data[[#This Row],[Locations]]&amp;Raw_data[[#This Row],[Looker2]]</f>
        <v>MontrosePHP</v>
      </c>
    </row>
    <row r="4305" spans="1:31">
      <c r="A4305" s="15">
        <v>45330</v>
      </c>
      <c r="B4305" s="15">
        <v>45329</v>
      </c>
      <c r="C4305" t="s">
        <v>9</v>
      </c>
      <c r="D4305">
        <v>211643</v>
      </c>
      <c r="E4305" t="s">
        <v>888</v>
      </c>
      <c r="F4305" t="s">
        <v>290</v>
      </c>
      <c r="G4305" t="s">
        <v>889</v>
      </c>
      <c r="H4305" t="s">
        <v>157</v>
      </c>
      <c r="I4305" t="s">
        <v>232</v>
      </c>
      <c r="J4305" t="s">
        <v>17</v>
      </c>
      <c r="K4305" t="s">
        <v>76</v>
      </c>
      <c r="L4305" t="s">
        <v>129</v>
      </c>
      <c r="M4305">
        <v>1</v>
      </c>
      <c r="N4305" s="47">
        <v>300</v>
      </c>
      <c r="O4305" s="47">
        <v>0</v>
      </c>
      <c r="P4305" s="47">
        <v>0</v>
      </c>
      <c r="Q4305" s="47">
        <v>0</v>
      </c>
      <c r="R4305" s="47">
        <v>0</v>
      </c>
      <c r="S4305" s="47">
        <v>300</v>
      </c>
      <c r="T4305" s="47">
        <v>300</v>
      </c>
      <c r="U4305" s="47">
        <v>300</v>
      </c>
      <c r="V4305" t="s">
        <v>71</v>
      </c>
      <c r="W4305" t="s">
        <v>72</v>
      </c>
      <c r="X4305"/>
      <c r="Y4305" t="s">
        <v>240</v>
      </c>
      <c r="Z4305" s="43" t="str">
        <f>Raw_data[[#This Row],[Month]]&amp;Raw_data[[#This Row],[Locations]]&amp;Raw_data[[#This Row],[Looker2]]</f>
        <v>45323MontrosePHP</v>
      </c>
      <c r="AA4305" s="44" t="str">
        <f>IFERROR(VLOOKUP(Raw_data[[#This Row],[Description]],'LU Table'!$A$1:$B$50,2,0),"")</f>
        <v>PHP</v>
      </c>
      <c r="AB4305" s="44" t="str">
        <f>TRIM(MID(Raw_data[[#This Row],[Location]],LEN("Positive Recovery- ")+1,LEN(Raw_data[[#This Row],[Location]])))</f>
        <v>Montrose</v>
      </c>
      <c r="AC4305" s="45">
        <f t="shared" si="67"/>
        <v>45323</v>
      </c>
      <c r="AD4305" s="44" t="str">
        <f>VLOOKUP(Raw_data[[#This Row],[Locations]]&amp;Raw_data[[#This Row],[Looker2]],Category!A:E,5,0)</f>
        <v>Company Owned</v>
      </c>
      <c r="AE4305" s="44" t="str">
        <f>Raw_data[[#This Row],[Locations]]&amp;Raw_data[[#This Row],[Looker2]]</f>
        <v>MontrosePHP</v>
      </c>
    </row>
    <row r="4306" spans="1:31">
      <c r="A4306" s="15">
        <v>45330</v>
      </c>
      <c r="B4306" s="15">
        <v>45329</v>
      </c>
      <c r="C4306" t="s">
        <v>9</v>
      </c>
      <c r="D4306">
        <v>211644</v>
      </c>
      <c r="E4306" t="s">
        <v>110</v>
      </c>
      <c r="F4306" t="s">
        <v>386</v>
      </c>
      <c r="G4306" t="s">
        <v>387</v>
      </c>
      <c r="H4306" t="s">
        <v>157</v>
      </c>
      <c r="I4306" t="s">
        <v>232</v>
      </c>
      <c r="J4306" t="s">
        <v>88</v>
      </c>
      <c r="K4306" t="s">
        <v>76</v>
      </c>
      <c r="L4306" t="s">
        <v>129</v>
      </c>
      <c r="M4306">
        <v>1</v>
      </c>
      <c r="N4306" s="47">
        <v>400</v>
      </c>
      <c r="O4306" s="47">
        <v>0</v>
      </c>
      <c r="P4306" s="47">
        <v>0</v>
      </c>
      <c r="Q4306" s="47">
        <v>0</v>
      </c>
      <c r="R4306" s="47">
        <v>0</v>
      </c>
      <c r="S4306" s="47">
        <v>400</v>
      </c>
      <c r="T4306" s="47">
        <v>360</v>
      </c>
      <c r="U4306" s="47">
        <v>360</v>
      </c>
      <c r="V4306" t="s">
        <v>71</v>
      </c>
      <c r="W4306" t="s">
        <v>72</v>
      </c>
      <c r="X4306"/>
      <c r="Y4306" t="s">
        <v>240</v>
      </c>
      <c r="Z4306" s="43" t="str">
        <f>Raw_data[[#This Row],[Month]]&amp;Raw_data[[#This Row],[Locations]]&amp;Raw_data[[#This Row],[Looker2]]</f>
        <v>45323MontrosePHP</v>
      </c>
      <c r="AA4306" s="44" t="str">
        <f>IFERROR(VLOOKUP(Raw_data[[#This Row],[Description]],'LU Table'!$A$1:$B$50,2,0),"")</f>
        <v>PHP</v>
      </c>
      <c r="AB4306" s="44" t="str">
        <f>TRIM(MID(Raw_data[[#This Row],[Location]],LEN("Positive Recovery- ")+1,LEN(Raw_data[[#This Row],[Location]])))</f>
        <v>Montrose</v>
      </c>
      <c r="AC4306" s="45">
        <f t="shared" si="67"/>
        <v>45323</v>
      </c>
      <c r="AD4306" s="44" t="str">
        <f>VLOOKUP(Raw_data[[#This Row],[Locations]]&amp;Raw_data[[#This Row],[Looker2]],Category!A:E,5,0)</f>
        <v>Company Owned</v>
      </c>
      <c r="AE4306" s="44" t="str">
        <f>Raw_data[[#This Row],[Locations]]&amp;Raw_data[[#This Row],[Looker2]]</f>
        <v>MontrosePHP</v>
      </c>
    </row>
    <row r="4307" spans="1:31">
      <c r="A4307" s="15">
        <v>45330</v>
      </c>
      <c r="B4307" s="15">
        <v>45329</v>
      </c>
      <c r="C4307" t="s">
        <v>9</v>
      </c>
      <c r="D4307">
        <v>211645</v>
      </c>
      <c r="E4307" t="s">
        <v>1053</v>
      </c>
      <c r="F4307" t="s">
        <v>1054</v>
      </c>
      <c r="G4307" t="s">
        <v>339</v>
      </c>
      <c r="H4307" t="s">
        <v>159</v>
      </c>
      <c r="I4307" t="s">
        <v>232</v>
      </c>
      <c r="J4307" t="s">
        <v>88</v>
      </c>
      <c r="K4307" t="s">
        <v>76</v>
      </c>
      <c r="L4307" t="s">
        <v>128</v>
      </c>
      <c r="M4307">
        <v>1</v>
      </c>
      <c r="N4307" s="47">
        <v>250</v>
      </c>
      <c r="O4307" s="47">
        <v>0</v>
      </c>
      <c r="P4307" s="47">
        <v>0</v>
      </c>
      <c r="Q4307" s="47">
        <v>0</v>
      </c>
      <c r="R4307" s="47">
        <v>0</v>
      </c>
      <c r="S4307" s="47">
        <v>250</v>
      </c>
      <c r="T4307" s="47">
        <v>225</v>
      </c>
      <c r="U4307" s="47">
        <v>225</v>
      </c>
      <c r="V4307" t="s">
        <v>71</v>
      </c>
      <c r="W4307" t="s">
        <v>72</v>
      </c>
      <c r="X4307"/>
      <c r="Y4307" t="s">
        <v>240</v>
      </c>
      <c r="Z4307" s="43" t="str">
        <f>Raw_data[[#This Row],[Month]]&amp;Raw_data[[#This Row],[Locations]]&amp;Raw_data[[#This Row],[Looker2]]</f>
        <v>45323MontroseIOP</v>
      </c>
      <c r="AA4307" s="44" t="str">
        <f>IFERROR(VLOOKUP(Raw_data[[#This Row],[Description]],'LU Table'!$A$1:$B$50,2,0),"")</f>
        <v>IOP</v>
      </c>
      <c r="AB4307" s="44" t="str">
        <f>TRIM(MID(Raw_data[[#This Row],[Location]],LEN("Positive Recovery- ")+1,LEN(Raw_data[[#This Row],[Location]])))</f>
        <v>Montrose</v>
      </c>
      <c r="AC4307" s="45">
        <f t="shared" si="67"/>
        <v>45323</v>
      </c>
      <c r="AD4307" s="44" t="str">
        <f>VLOOKUP(Raw_data[[#This Row],[Locations]]&amp;Raw_data[[#This Row],[Looker2]],Category!A:E,5,0)</f>
        <v>Company Owned</v>
      </c>
      <c r="AE4307" s="44" t="str">
        <f>Raw_data[[#This Row],[Locations]]&amp;Raw_data[[#This Row],[Looker2]]</f>
        <v>MontroseIOP</v>
      </c>
    </row>
    <row r="4308" spans="1:31">
      <c r="A4308" s="15">
        <v>45330</v>
      </c>
      <c r="B4308" s="15">
        <v>45329</v>
      </c>
      <c r="C4308" t="s">
        <v>9</v>
      </c>
      <c r="D4308">
        <v>211646</v>
      </c>
      <c r="E4308" t="s">
        <v>639</v>
      </c>
      <c r="F4308" t="s">
        <v>302</v>
      </c>
      <c r="G4308" t="s">
        <v>640</v>
      </c>
      <c r="H4308" t="s">
        <v>160</v>
      </c>
      <c r="I4308" t="s">
        <v>232</v>
      </c>
      <c r="J4308" t="s">
        <v>132</v>
      </c>
      <c r="K4308" t="s">
        <v>76</v>
      </c>
      <c r="L4308" t="s">
        <v>128</v>
      </c>
      <c r="M4308">
        <v>1</v>
      </c>
      <c r="N4308" s="47">
        <v>165</v>
      </c>
      <c r="O4308" s="47">
        <v>0</v>
      </c>
      <c r="P4308" s="47">
        <v>0</v>
      </c>
      <c r="Q4308" s="47">
        <v>0</v>
      </c>
      <c r="R4308" s="47">
        <v>0</v>
      </c>
      <c r="S4308" s="47">
        <v>165</v>
      </c>
      <c r="T4308" s="47">
        <v>148.5</v>
      </c>
      <c r="U4308" s="47">
        <v>148.5</v>
      </c>
      <c r="V4308" t="s">
        <v>71</v>
      </c>
      <c r="W4308" t="s">
        <v>72</v>
      </c>
      <c r="X4308"/>
      <c r="Y4308" t="s">
        <v>240</v>
      </c>
      <c r="Z4308" s="43" t="str">
        <f>Raw_data[[#This Row],[Month]]&amp;Raw_data[[#This Row],[Locations]]&amp;Raw_data[[#This Row],[Looker2]]</f>
        <v>45323MontroseIOP</v>
      </c>
      <c r="AA4308" s="44" t="str">
        <f>IFERROR(VLOOKUP(Raw_data[[#This Row],[Description]],'LU Table'!$A$1:$B$50,2,0),"")</f>
        <v>IOP</v>
      </c>
      <c r="AB4308" s="44" t="str">
        <f>TRIM(MID(Raw_data[[#This Row],[Location]],LEN("Positive Recovery- ")+1,LEN(Raw_data[[#This Row],[Location]])))</f>
        <v>Montrose</v>
      </c>
      <c r="AC4308" s="45">
        <f t="shared" si="67"/>
        <v>45323</v>
      </c>
      <c r="AD4308" s="44" t="str">
        <f>VLOOKUP(Raw_data[[#This Row],[Locations]]&amp;Raw_data[[#This Row],[Looker2]],Category!A:E,5,0)</f>
        <v>Company Owned</v>
      </c>
      <c r="AE4308" s="44" t="str">
        <f>Raw_data[[#This Row],[Locations]]&amp;Raw_data[[#This Row],[Looker2]]</f>
        <v>MontroseIOP</v>
      </c>
    </row>
    <row r="4309" spans="1:31">
      <c r="A4309" s="15">
        <v>45330</v>
      </c>
      <c r="B4309" s="15">
        <v>45329</v>
      </c>
      <c r="C4309" t="s">
        <v>9</v>
      </c>
      <c r="D4309">
        <v>211647</v>
      </c>
      <c r="E4309" t="s">
        <v>1020</v>
      </c>
      <c r="F4309" t="s">
        <v>299</v>
      </c>
      <c r="G4309" t="s">
        <v>1021</v>
      </c>
      <c r="H4309" t="s">
        <v>158</v>
      </c>
      <c r="I4309" t="s">
        <v>232</v>
      </c>
      <c r="J4309" t="s">
        <v>88</v>
      </c>
      <c r="K4309" t="s">
        <v>76</v>
      </c>
      <c r="L4309" t="s">
        <v>128</v>
      </c>
      <c r="M4309">
        <v>1</v>
      </c>
      <c r="N4309" s="47">
        <v>250</v>
      </c>
      <c r="O4309" s="47">
        <v>0</v>
      </c>
      <c r="P4309" s="47">
        <v>0</v>
      </c>
      <c r="Q4309" s="47">
        <v>0</v>
      </c>
      <c r="R4309" s="47">
        <v>0</v>
      </c>
      <c r="S4309" s="47">
        <v>250</v>
      </c>
      <c r="T4309" s="47">
        <v>225</v>
      </c>
      <c r="U4309" s="47">
        <v>225</v>
      </c>
      <c r="V4309" t="s">
        <v>71</v>
      </c>
      <c r="W4309" t="s">
        <v>72</v>
      </c>
      <c r="X4309"/>
      <c r="Y4309" t="s">
        <v>240</v>
      </c>
      <c r="Z4309" s="43" t="str">
        <f>Raw_data[[#This Row],[Month]]&amp;Raw_data[[#This Row],[Locations]]&amp;Raw_data[[#This Row],[Looker2]]</f>
        <v>45323MontroseIOP</v>
      </c>
      <c r="AA4309" s="44" t="str">
        <f>IFERROR(VLOOKUP(Raw_data[[#This Row],[Description]],'LU Table'!$A$1:$B$50,2,0),"")</f>
        <v>IOP</v>
      </c>
      <c r="AB4309" s="44" t="str">
        <f>TRIM(MID(Raw_data[[#This Row],[Location]],LEN("Positive Recovery- ")+1,LEN(Raw_data[[#This Row],[Location]])))</f>
        <v>Montrose</v>
      </c>
      <c r="AC4309" s="45">
        <f t="shared" si="67"/>
        <v>45323</v>
      </c>
      <c r="AD4309" s="44" t="str">
        <f>VLOOKUP(Raw_data[[#This Row],[Locations]]&amp;Raw_data[[#This Row],[Looker2]],Category!A:E,5,0)</f>
        <v>Company Owned</v>
      </c>
      <c r="AE4309" s="44" t="str">
        <f>Raw_data[[#This Row],[Locations]]&amp;Raw_data[[#This Row],[Looker2]]</f>
        <v>MontroseIOP</v>
      </c>
    </row>
    <row r="4310" spans="1:31">
      <c r="A4310" s="15">
        <v>45330</v>
      </c>
      <c r="B4310" s="15">
        <v>45329</v>
      </c>
      <c r="C4310" t="s">
        <v>9</v>
      </c>
      <c r="D4310">
        <v>211648</v>
      </c>
      <c r="E4310" t="s">
        <v>803</v>
      </c>
      <c r="F4310" t="s">
        <v>804</v>
      </c>
      <c r="G4310" t="s">
        <v>805</v>
      </c>
      <c r="H4310" t="s">
        <v>159</v>
      </c>
      <c r="I4310" t="s">
        <v>232</v>
      </c>
      <c r="J4310" t="s">
        <v>17</v>
      </c>
      <c r="K4310" t="s">
        <v>76</v>
      </c>
      <c r="L4310" t="s">
        <v>128</v>
      </c>
      <c r="M4310">
        <v>1</v>
      </c>
      <c r="N4310" s="47">
        <v>225</v>
      </c>
      <c r="O4310" s="47">
        <v>0</v>
      </c>
      <c r="P4310" s="47">
        <v>0</v>
      </c>
      <c r="Q4310" s="47">
        <v>0</v>
      </c>
      <c r="R4310" s="47">
        <v>0</v>
      </c>
      <c r="S4310" s="47">
        <v>225</v>
      </c>
      <c r="T4310" s="47">
        <v>225</v>
      </c>
      <c r="U4310" s="47">
        <v>225</v>
      </c>
      <c r="V4310" t="s">
        <v>71</v>
      </c>
      <c r="W4310" t="s">
        <v>72</v>
      </c>
      <c r="X4310"/>
      <c r="Y4310" t="s">
        <v>240</v>
      </c>
      <c r="Z4310" s="43" t="str">
        <f>Raw_data[[#This Row],[Month]]&amp;Raw_data[[#This Row],[Locations]]&amp;Raw_data[[#This Row],[Looker2]]</f>
        <v>45323MontroseIOP</v>
      </c>
      <c r="AA4310" s="44" t="str">
        <f>IFERROR(VLOOKUP(Raw_data[[#This Row],[Description]],'LU Table'!$A$1:$B$50,2,0),"")</f>
        <v>IOP</v>
      </c>
      <c r="AB4310" s="44" t="str">
        <f>TRIM(MID(Raw_data[[#This Row],[Location]],LEN("Positive Recovery- ")+1,LEN(Raw_data[[#This Row],[Location]])))</f>
        <v>Montrose</v>
      </c>
      <c r="AC4310" s="45">
        <f t="shared" si="67"/>
        <v>45323</v>
      </c>
      <c r="AD4310" s="44" t="str">
        <f>VLOOKUP(Raw_data[[#This Row],[Locations]]&amp;Raw_data[[#This Row],[Looker2]],Category!A:E,5,0)</f>
        <v>Company Owned</v>
      </c>
      <c r="AE4310" s="44" t="str">
        <f>Raw_data[[#This Row],[Locations]]&amp;Raw_data[[#This Row],[Looker2]]</f>
        <v>MontroseIOP</v>
      </c>
    </row>
    <row r="4311" spans="1:31">
      <c r="A4311" s="15">
        <v>45330</v>
      </c>
      <c r="B4311" s="15">
        <v>45329</v>
      </c>
      <c r="C4311" t="s">
        <v>9</v>
      </c>
      <c r="D4311">
        <v>211649</v>
      </c>
      <c r="E4311" t="s">
        <v>141</v>
      </c>
      <c r="F4311" t="s">
        <v>478</v>
      </c>
      <c r="G4311" t="s">
        <v>325</v>
      </c>
      <c r="H4311" t="s">
        <v>158</v>
      </c>
      <c r="I4311" t="s">
        <v>232</v>
      </c>
      <c r="J4311" t="s">
        <v>89</v>
      </c>
      <c r="K4311" t="s">
        <v>76</v>
      </c>
      <c r="L4311" t="s">
        <v>128</v>
      </c>
      <c r="M4311">
        <v>1</v>
      </c>
      <c r="N4311" s="47">
        <v>200</v>
      </c>
      <c r="O4311" s="47">
        <v>0</v>
      </c>
      <c r="P4311" s="47">
        <v>0</v>
      </c>
      <c r="Q4311" s="47">
        <v>0</v>
      </c>
      <c r="R4311" s="47">
        <v>0</v>
      </c>
      <c r="S4311" s="47">
        <v>200</v>
      </c>
      <c r="T4311" s="47">
        <v>180</v>
      </c>
      <c r="U4311" s="47">
        <v>180</v>
      </c>
      <c r="V4311" t="s">
        <v>71</v>
      </c>
      <c r="W4311" t="s">
        <v>72</v>
      </c>
      <c r="X4311"/>
      <c r="Y4311" t="s">
        <v>240</v>
      </c>
      <c r="Z4311" s="43" t="str">
        <f>Raw_data[[#This Row],[Month]]&amp;Raw_data[[#This Row],[Locations]]&amp;Raw_data[[#This Row],[Looker2]]</f>
        <v>45323MontroseIOP</v>
      </c>
      <c r="AA4311" s="44" t="str">
        <f>IFERROR(VLOOKUP(Raw_data[[#This Row],[Description]],'LU Table'!$A$1:$B$50,2,0),"")</f>
        <v>IOP</v>
      </c>
      <c r="AB4311" s="44" t="str">
        <f>TRIM(MID(Raw_data[[#This Row],[Location]],LEN("Positive Recovery- ")+1,LEN(Raw_data[[#This Row],[Location]])))</f>
        <v>Montrose</v>
      </c>
      <c r="AC4311" s="45">
        <f t="shared" si="67"/>
        <v>45323</v>
      </c>
      <c r="AD4311" s="44" t="str">
        <f>VLOOKUP(Raw_data[[#This Row],[Locations]]&amp;Raw_data[[#This Row],[Looker2]],Category!A:E,5,0)</f>
        <v>Company Owned</v>
      </c>
      <c r="AE4311" s="44" t="str">
        <f>Raw_data[[#This Row],[Locations]]&amp;Raw_data[[#This Row],[Looker2]]</f>
        <v>MontroseIOP</v>
      </c>
    </row>
    <row r="4312" spans="1:31">
      <c r="A4312" s="15">
        <v>45330</v>
      </c>
      <c r="B4312" s="15">
        <v>45329</v>
      </c>
      <c r="C4312" t="s">
        <v>9</v>
      </c>
      <c r="D4312">
        <v>211650</v>
      </c>
      <c r="E4312" t="s">
        <v>1238</v>
      </c>
      <c r="F4312" t="s">
        <v>343</v>
      </c>
      <c r="G4312" t="s">
        <v>1239</v>
      </c>
      <c r="H4312" t="s">
        <v>158</v>
      </c>
      <c r="I4312" t="s">
        <v>232</v>
      </c>
      <c r="J4312" t="s">
        <v>103</v>
      </c>
      <c r="K4312" t="s">
        <v>76</v>
      </c>
      <c r="L4312" t="s">
        <v>128</v>
      </c>
      <c r="M4312">
        <v>1</v>
      </c>
      <c r="N4312" s="47">
        <v>250</v>
      </c>
      <c r="O4312" s="47">
        <v>0</v>
      </c>
      <c r="P4312" s="47">
        <v>0</v>
      </c>
      <c r="Q4312" s="47">
        <v>0</v>
      </c>
      <c r="R4312" s="47">
        <v>0</v>
      </c>
      <c r="S4312" s="47">
        <v>250</v>
      </c>
      <c r="T4312" s="47">
        <v>225</v>
      </c>
      <c r="U4312" s="47">
        <v>225</v>
      </c>
      <c r="V4312" t="s">
        <v>71</v>
      </c>
      <c r="W4312" t="s">
        <v>72</v>
      </c>
      <c r="X4312"/>
      <c r="Y4312" t="s">
        <v>240</v>
      </c>
      <c r="Z4312" s="43" t="str">
        <f>Raw_data[[#This Row],[Month]]&amp;Raw_data[[#This Row],[Locations]]&amp;Raw_data[[#This Row],[Looker2]]</f>
        <v>45323MontroseIOP</v>
      </c>
      <c r="AA4312" s="44" t="str">
        <f>IFERROR(VLOOKUP(Raw_data[[#This Row],[Description]],'LU Table'!$A$1:$B$50,2,0),"")</f>
        <v>IOP</v>
      </c>
      <c r="AB4312" s="44" t="str">
        <f>TRIM(MID(Raw_data[[#This Row],[Location]],LEN("Positive Recovery- ")+1,LEN(Raw_data[[#This Row],[Location]])))</f>
        <v>Montrose</v>
      </c>
      <c r="AC4312" s="45">
        <f t="shared" si="67"/>
        <v>45323</v>
      </c>
      <c r="AD4312" s="44" t="str">
        <f>VLOOKUP(Raw_data[[#This Row],[Locations]]&amp;Raw_data[[#This Row],[Looker2]],Category!A:E,5,0)</f>
        <v>Company Owned</v>
      </c>
      <c r="AE4312" s="44" t="str">
        <f>Raw_data[[#This Row],[Locations]]&amp;Raw_data[[#This Row],[Looker2]]</f>
        <v>MontroseIOP</v>
      </c>
    </row>
    <row r="4313" spans="1:31">
      <c r="A4313" s="15">
        <v>45330</v>
      </c>
      <c r="B4313" s="15">
        <v>45329</v>
      </c>
      <c r="C4313" t="s">
        <v>9</v>
      </c>
      <c r="D4313">
        <v>211651</v>
      </c>
      <c r="E4313" t="s">
        <v>710</v>
      </c>
      <c r="F4313" t="s">
        <v>363</v>
      </c>
      <c r="G4313" t="s">
        <v>344</v>
      </c>
      <c r="H4313" t="s">
        <v>170</v>
      </c>
      <c r="I4313" t="s">
        <v>232</v>
      </c>
      <c r="J4313" t="s">
        <v>711</v>
      </c>
      <c r="K4313" t="s">
        <v>76</v>
      </c>
      <c r="L4313" t="s">
        <v>128</v>
      </c>
      <c r="M4313">
        <v>1</v>
      </c>
      <c r="N4313" s="47">
        <v>165</v>
      </c>
      <c r="O4313" s="47">
        <v>0</v>
      </c>
      <c r="P4313" s="47">
        <v>0</v>
      </c>
      <c r="Q4313" s="47">
        <v>0</v>
      </c>
      <c r="R4313" s="47">
        <v>0</v>
      </c>
      <c r="S4313" s="47">
        <v>165</v>
      </c>
      <c r="T4313" s="47">
        <v>148.5</v>
      </c>
      <c r="U4313" s="47">
        <v>148.5</v>
      </c>
      <c r="V4313" t="s">
        <v>71</v>
      </c>
      <c r="W4313" t="s">
        <v>72</v>
      </c>
      <c r="X4313"/>
      <c r="Y4313" t="s">
        <v>240</v>
      </c>
      <c r="Z4313" s="43" t="str">
        <f>Raw_data[[#This Row],[Month]]&amp;Raw_data[[#This Row],[Locations]]&amp;Raw_data[[#This Row],[Looker2]]</f>
        <v>45323MontroseIOP</v>
      </c>
      <c r="AA4313" s="44" t="str">
        <f>IFERROR(VLOOKUP(Raw_data[[#This Row],[Description]],'LU Table'!$A$1:$B$50,2,0),"")</f>
        <v>IOP</v>
      </c>
      <c r="AB4313" s="44" t="str">
        <f>TRIM(MID(Raw_data[[#This Row],[Location]],LEN("Positive Recovery- ")+1,LEN(Raw_data[[#This Row],[Location]])))</f>
        <v>Montrose</v>
      </c>
      <c r="AC4313" s="45">
        <f t="shared" si="67"/>
        <v>45323</v>
      </c>
      <c r="AD4313" s="44" t="str">
        <f>VLOOKUP(Raw_data[[#This Row],[Locations]]&amp;Raw_data[[#This Row],[Looker2]],Category!A:E,5,0)</f>
        <v>Company Owned</v>
      </c>
      <c r="AE4313" s="44" t="str">
        <f>Raw_data[[#This Row],[Locations]]&amp;Raw_data[[#This Row],[Looker2]]</f>
        <v>MontroseIOP</v>
      </c>
    </row>
    <row r="4314" spans="1:31">
      <c r="A4314" s="15">
        <v>45330</v>
      </c>
      <c r="B4314" s="15">
        <v>45329</v>
      </c>
      <c r="C4314" t="s">
        <v>9</v>
      </c>
      <c r="D4314">
        <v>211652</v>
      </c>
      <c r="E4314" t="s">
        <v>1203</v>
      </c>
      <c r="F4314" t="s">
        <v>494</v>
      </c>
      <c r="G4314" t="s">
        <v>312</v>
      </c>
      <c r="H4314" t="s">
        <v>160</v>
      </c>
      <c r="I4314" t="s">
        <v>232</v>
      </c>
      <c r="J4314" t="s">
        <v>95</v>
      </c>
      <c r="K4314" t="s">
        <v>21</v>
      </c>
      <c r="L4314" t="s">
        <v>128</v>
      </c>
      <c r="M4314">
        <v>1</v>
      </c>
      <c r="N4314" s="47">
        <v>130</v>
      </c>
      <c r="O4314" s="47">
        <v>0</v>
      </c>
      <c r="P4314" s="47">
        <v>0</v>
      </c>
      <c r="Q4314" s="47">
        <v>0</v>
      </c>
      <c r="R4314" s="47">
        <v>0</v>
      </c>
      <c r="S4314" s="47">
        <v>130</v>
      </c>
      <c r="T4314" s="47">
        <v>117</v>
      </c>
      <c r="U4314" s="47">
        <v>117</v>
      </c>
      <c r="V4314" t="s">
        <v>71</v>
      </c>
      <c r="W4314" t="s">
        <v>72</v>
      </c>
      <c r="X4314"/>
      <c r="Y4314" t="s">
        <v>240</v>
      </c>
      <c r="Z4314" s="43" t="str">
        <f>Raw_data[[#This Row],[Month]]&amp;Raw_data[[#This Row],[Locations]]&amp;Raw_data[[#This Row],[Looker2]]</f>
        <v>45323Jersey VillageIOP</v>
      </c>
      <c r="AA4314" s="44" t="str">
        <f>IFERROR(VLOOKUP(Raw_data[[#This Row],[Description]],'LU Table'!$A$1:$B$50,2,0),"")</f>
        <v>IOP</v>
      </c>
      <c r="AB4314" s="44" t="str">
        <f>TRIM(MID(Raw_data[[#This Row],[Location]],LEN("Positive Recovery- ")+1,LEN(Raw_data[[#This Row],[Location]])))</f>
        <v>Jersey Village</v>
      </c>
      <c r="AC4314" s="45">
        <f t="shared" si="67"/>
        <v>45323</v>
      </c>
      <c r="AD4314" s="44" t="str">
        <f>VLOOKUP(Raw_data[[#This Row],[Locations]]&amp;Raw_data[[#This Row],[Looker2]],Category!A:E,5,0)</f>
        <v>Affiliate</v>
      </c>
      <c r="AE4314" s="44" t="str">
        <f>Raw_data[[#This Row],[Locations]]&amp;Raw_data[[#This Row],[Looker2]]</f>
        <v>Jersey VillageIOP</v>
      </c>
    </row>
    <row r="4315" spans="1:31">
      <c r="A4315" s="15">
        <v>45330</v>
      </c>
      <c r="B4315" s="15">
        <v>45329</v>
      </c>
      <c r="C4315" t="s">
        <v>9</v>
      </c>
      <c r="D4315">
        <v>211713</v>
      </c>
      <c r="E4315" t="s">
        <v>99</v>
      </c>
      <c r="F4315" t="s">
        <v>278</v>
      </c>
      <c r="G4315" t="s">
        <v>400</v>
      </c>
      <c r="H4315" t="s">
        <v>165</v>
      </c>
      <c r="I4315" t="s">
        <v>232</v>
      </c>
      <c r="J4315" t="s">
        <v>711</v>
      </c>
      <c r="K4315" t="s">
        <v>111</v>
      </c>
      <c r="L4315" t="s">
        <v>129</v>
      </c>
      <c r="M4315">
        <v>1</v>
      </c>
      <c r="N4315" s="47">
        <v>312</v>
      </c>
      <c r="O4315" s="47">
        <v>0</v>
      </c>
      <c r="P4315" s="47">
        <v>0</v>
      </c>
      <c r="Q4315" s="47">
        <v>0</v>
      </c>
      <c r="R4315" s="47">
        <v>0</v>
      </c>
      <c r="S4315" s="47">
        <v>312</v>
      </c>
      <c r="T4315" s="47">
        <v>280.8</v>
      </c>
      <c r="U4315" s="47">
        <v>280.8</v>
      </c>
      <c r="V4315" t="s">
        <v>71</v>
      </c>
      <c r="W4315" t="s">
        <v>72</v>
      </c>
      <c r="X4315"/>
      <c r="Y4315" t="s">
        <v>240</v>
      </c>
      <c r="Z4315" s="43" t="str">
        <f>Raw_data[[#This Row],[Month]]&amp;Raw_data[[#This Row],[Locations]]&amp;Raw_data[[#This Row],[Looker2]]</f>
        <v>45323GalleriaPHP</v>
      </c>
      <c r="AA4315" s="44" t="str">
        <f>IFERROR(VLOOKUP(Raw_data[[#This Row],[Description]],'LU Table'!$A$1:$B$50,2,0),"")</f>
        <v>PHP</v>
      </c>
      <c r="AB4315" s="44" t="str">
        <f>TRIM(MID(Raw_data[[#This Row],[Location]],LEN("Positive Recovery- ")+1,LEN(Raw_data[[#This Row],[Location]])))</f>
        <v>Galleria</v>
      </c>
      <c r="AC4315" s="45">
        <f t="shared" si="67"/>
        <v>45323</v>
      </c>
      <c r="AD4315" s="44" t="str">
        <f>VLOOKUP(Raw_data[[#This Row],[Locations]]&amp;Raw_data[[#This Row],[Looker2]],Category!A:E,5,0)</f>
        <v>Affiliate</v>
      </c>
      <c r="AE4315" s="44" t="str">
        <f>Raw_data[[#This Row],[Locations]]&amp;Raw_data[[#This Row],[Looker2]]</f>
        <v>GalleriaPHP</v>
      </c>
    </row>
    <row r="4316" spans="1:31">
      <c r="A4316" s="15">
        <v>45330</v>
      </c>
      <c r="B4316" s="15">
        <v>45329</v>
      </c>
      <c r="C4316" t="s">
        <v>9</v>
      </c>
      <c r="D4316">
        <v>211714</v>
      </c>
      <c r="E4316" t="s">
        <v>1295</v>
      </c>
      <c r="F4316" t="s">
        <v>278</v>
      </c>
      <c r="G4316" t="s">
        <v>1296</v>
      </c>
      <c r="H4316" t="s">
        <v>158</v>
      </c>
      <c r="I4316" t="s">
        <v>232</v>
      </c>
      <c r="J4316" t="s">
        <v>87</v>
      </c>
      <c r="K4316" t="s">
        <v>111</v>
      </c>
      <c r="L4316" t="s">
        <v>128</v>
      </c>
      <c r="M4316">
        <v>1</v>
      </c>
      <c r="N4316" s="47">
        <v>275</v>
      </c>
      <c r="O4316" s="47">
        <v>0</v>
      </c>
      <c r="P4316" s="47">
        <v>0</v>
      </c>
      <c r="Q4316" s="47">
        <v>0</v>
      </c>
      <c r="R4316" s="47">
        <v>0</v>
      </c>
      <c r="S4316" s="47">
        <v>275</v>
      </c>
      <c r="T4316" s="47">
        <v>247.5</v>
      </c>
      <c r="U4316" s="47">
        <v>247.5</v>
      </c>
      <c r="V4316" t="s">
        <v>71</v>
      </c>
      <c r="W4316" t="s">
        <v>72</v>
      </c>
      <c r="X4316"/>
      <c r="Y4316" t="s">
        <v>240</v>
      </c>
      <c r="Z4316" s="43" t="str">
        <f>Raw_data[[#This Row],[Month]]&amp;Raw_data[[#This Row],[Locations]]&amp;Raw_data[[#This Row],[Looker2]]</f>
        <v>45323GalleriaIOP</v>
      </c>
      <c r="AA4316" s="44" t="str">
        <f>IFERROR(VLOOKUP(Raw_data[[#This Row],[Description]],'LU Table'!$A$1:$B$50,2,0),"")</f>
        <v>IOP</v>
      </c>
      <c r="AB4316" s="44" t="str">
        <f>TRIM(MID(Raw_data[[#This Row],[Location]],LEN("Positive Recovery- ")+1,LEN(Raw_data[[#This Row],[Location]])))</f>
        <v>Galleria</v>
      </c>
      <c r="AC4316" s="45">
        <f t="shared" si="67"/>
        <v>45323</v>
      </c>
      <c r="AD4316" s="44" t="str">
        <f>VLOOKUP(Raw_data[[#This Row],[Locations]]&amp;Raw_data[[#This Row],[Looker2]],Category!A:E,5,0)</f>
        <v>Affiliate</v>
      </c>
      <c r="AE4316" s="44" t="str">
        <f>Raw_data[[#This Row],[Locations]]&amp;Raw_data[[#This Row],[Looker2]]</f>
        <v>GalleriaIOP</v>
      </c>
    </row>
    <row r="4317" spans="1:31">
      <c r="A4317" s="15">
        <v>45330</v>
      </c>
      <c r="B4317" s="15">
        <v>45329</v>
      </c>
      <c r="C4317" t="s">
        <v>9</v>
      </c>
      <c r="D4317">
        <v>211715</v>
      </c>
      <c r="E4317" t="s">
        <v>544</v>
      </c>
      <c r="F4317" t="s">
        <v>395</v>
      </c>
      <c r="G4317" t="s">
        <v>331</v>
      </c>
      <c r="H4317" t="s">
        <v>166</v>
      </c>
      <c r="I4317" t="s">
        <v>232</v>
      </c>
      <c r="J4317" t="s">
        <v>90</v>
      </c>
      <c r="K4317" t="s">
        <v>111</v>
      </c>
      <c r="L4317" t="s">
        <v>129</v>
      </c>
      <c r="M4317">
        <v>1</v>
      </c>
      <c r="N4317" s="47">
        <v>450</v>
      </c>
      <c r="O4317" s="47">
        <v>0</v>
      </c>
      <c r="P4317" s="47">
        <v>0</v>
      </c>
      <c r="Q4317" s="47">
        <v>0</v>
      </c>
      <c r="R4317" s="47">
        <v>0</v>
      </c>
      <c r="S4317" s="47">
        <v>450</v>
      </c>
      <c r="T4317" s="47">
        <v>405</v>
      </c>
      <c r="U4317" s="47">
        <v>405</v>
      </c>
      <c r="V4317" t="s">
        <v>71</v>
      </c>
      <c r="W4317" t="s">
        <v>72</v>
      </c>
      <c r="X4317"/>
      <c r="Y4317" t="s">
        <v>240</v>
      </c>
      <c r="Z4317" s="43" t="str">
        <f>Raw_data[[#This Row],[Month]]&amp;Raw_data[[#This Row],[Locations]]&amp;Raw_data[[#This Row],[Looker2]]</f>
        <v>45323GalleriaPHP</v>
      </c>
      <c r="AA4317" s="44" t="str">
        <f>IFERROR(VLOOKUP(Raw_data[[#This Row],[Description]],'LU Table'!$A$1:$B$50,2,0),"")</f>
        <v>PHP</v>
      </c>
      <c r="AB4317" s="44" t="str">
        <f>TRIM(MID(Raw_data[[#This Row],[Location]],LEN("Positive Recovery- ")+1,LEN(Raw_data[[#This Row],[Location]])))</f>
        <v>Galleria</v>
      </c>
      <c r="AC4317" s="45">
        <f t="shared" si="67"/>
        <v>45323</v>
      </c>
      <c r="AD4317" s="44" t="str">
        <f>VLOOKUP(Raw_data[[#This Row],[Locations]]&amp;Raw_data[[#This Row],[Looker2]],Category!A:E,5,0)</f>
        <v>Affiliate</v>
      </c>
      <c r="AE4317" s="44" t="str">
        <f>Raw_data[[#This Row],[Locations]]&amp;Raw_data[[#This Row],[Looker2]]</f>
        <v>GalleriaPHP</v>
      </c>
    </row>
    <row r="4318" spans="1:31">
      <c r="A4318" s="15">
        <v>45330</v>
      </c>
      <c r="B4318" s="15">
        <v>45330</v>
      </c>
      <c r="C4318" t="s">
        <v>9</v>
      </c>
      <c r="D4318">
        <v>211719</v>
      </c>
      <c r="E4318" t="s">
        <v>99</v>
      </c>
      <c r="F4318" t="s">
        <v>278</v>
      </c>
      <c r="G4318" t="s">
        <v>400</v>
      </c>
      <c r="H4318" t="s">
        <v>165</v>
      </c>
      <c r="I4318" t="s">
        <v>232</v>
      </c>
      <c r="J4318" t="s">
        <v>711</v>
      </c>
      <c r="K4318" t="s">
        <v>111</v>
      </c>
      <c r="L4318" t="s">
        <v>129</v>
      </c>
      <c r="M4318">
        <v>1</v>
      </c>
      <c r="N4318" s="47">
        <v>312</v>
      </c>
      <c r="O4318" s="47">
        <v>0</v>
      </c>
      <c r="P4318" s="47">
        <v>0</v>
      </c>
      <c r="Q4318" s="47">
        <v>0</v>
      </c>
      <c r="R4318" s="47">
        <v>0</v>
      </c>
      <c r="S4318" s="47">
        <v>312</v>
      </c>
      <c r="T4318" s="47">
        <v>280.8</v>
      </c>
      <c r="U4318" s="47">
        <v>280.8</v>
      </c>
      <c r="V4318" t="s">
        <v>71</v>
      </c>
      <c r="W4318" t="s">
        <v>72</v>
      </c>
      <c r="X4318"/>
      <c r="Y4318" t="s">
        <v>240</v>
      </c>
      <c r="Z4318" s="43" t="str">
        <f>Raw_data[[#This Row],[Month]]&amp;Raw_data[[#This Row],[Locations]]&amp;Raw_data[[#This Row],[Looker2]]</f>
        <v>45323GalleriaPHP</v>
      </c>
      <c r="AA4318" s="44" t="str">
        <f>IFERROR(VLOOKUP(Raw_data[[#This Row],[Description]],'LU Table'!$A$1:$B$50,2,0),"")</f>
        <v>PHP</v>
      </c>
      <c r="AB4318" s="44" t="str">
        <f>TRIM(MID(Raw_data[[#This Row],[Location]],LEN("Positive Recovery- ")+1,LEN(Raw_data[[#This Row],[Location]])))</f>
        <v>Galleria</v>
      </c>
      <c r="AC4318" s="45">
        <f t="shared" si="67"/>
        <v>45323</v>
      </c>
      <c r="AD4318" s="44" t="str">
        <f>VLOOKUP(Raw_data[[#This Row],[Locations]]&amp;Raw_data[[#This Row],[Looker2]],Category!A:E,5,0)</f>
        <v>Affiliate</v>
      </c>
      <c r="AE4318" s="44" t="str">
        <f>Raw_data[[#This Row],[Locations]]&amp;Raw_data[[#This Row],[Looker2]]</f>
        <v>GalleriaPHP</v>
      </c>
    </row>
    <row r="4319" spans="1:31">
      <c r="A4319" s="15">
        <v>45330</v>
      </c>
      <c r="B4319" s="15">
        <v>45330</v>
      </c>
      <c r="C4319" t="s">
        <v>9</v>
      </c>
      <c r="D4319">
        <v>211720</v>
      </c>
      <c r="E4319" t="s">
        <v>544</v>
      </c>
      <c r="F4319" t="s">
        <v>395</v>
      </c>
      <c r="G4319" t="s">
        <v>331</v>
      </c>
      <c r="H4319" t="s">
        <v>166</v>
      </c>
      <c r="I4319" t="s">
        <v>232</v>
      </c>
      <c r="J4319" t="s">
        <v>90</v>
      </c>
      <c r="K4319" t="s">
        <v>111</v>
      </c>
      <c r="L4319" t="s">
        <v>129</v>
      </c>
      <c r="M4319">
        <v>1</v>
      </c>
      <c r="N4319" s="47">
        <v>450</v>
      </c>
      <c r="O4319" s="47">
        <v>0</v>
      </c>
      <c r="P4319" s="47">
        <v>0</v>
      </c>
      <c r="Q4319" s="47">
        <v>0</v>
      </c>
      <c r="R4319" s="47">
        <v>0</v>
      </c>
      <c r="S4319" s="47">
        <v>450</v>
      </c>
      <c r="T4319" s="47">
        <v>405</v>
      </c>
      <c r="U4319" s="47">
        <v>405</v>
      </c>
      <c r="V4319" t="s">
        <v>71</v>
      </c>
      <c r="W4319" t="s">
        <v>72</v>
      </c>
      <c r="X4319"/>
      <c r="Y4319" t="s">
        <v>240</v>
      </c>
      <c r="Z4319" s="43" t="str">
        <f>Raw_data[[#This Row],[Month]]&amp;Raw_data[[#This Row],[Locations]]&amp;Raw_data[[#This Row],[Looker2]]</f>
        <v>45323GalleriaPHP</v>
      </c>
      <c r="AA4319" s="44" t="str">
        <f>IFERROR(VLOOKUP(Raw_data[[#This Row],[Description]],'LU Table'!$A$1:$B$50,2,0),"")</f>
        <v>PHP</v>
      </c>
      <c r="AB4319" s="44" t="str">
        <f>TRIM(MID(Raw_data[[#This Row],[Location]],LEN("Positive Recovery- ")+1,LEN(Raw_data[[#This Row],[Location]])))</f>
        <v>Galleria</v>
      </c>
      <c r="AC4319" s="45">
        <f t="shared" ref="AC4319:AC4360" si="68">B4319-DAY(B4319)+1</f>
        <v>45323</v>
      </c>
      <c r="AD4319" s="44" t="str">
        <f>VLOOKUP(Raw_data[[#This Row],[Locations]]&amp;Raw_data[[#This Row],[Looker2]],Category!A:E,5,0)</f>
        <v>Affiliate</v>
      </c>
      <c r="AE4319" s="44" t="str">
        <f>Raw_data[[#This Row],[Locations]]&amp;Raw_data[[#This Row],[Looker2]]</f>
        <v>GalleriaPHP</v>
      </c>
    </row>
    <row r="4320" spans="1:31">
      <c r="A4320" s="15">
        <v>45330</v>
      </c>
      <c r="B4320" s="15">
        <v>45330</v>
      </c>
      <c r="C4320" t="s">
        <v>9</v>
      </c>
      <c r="D4320">
        <v>211721</v>
      </c>
      <c r="E4320" t="s">
        <v>1295</v>
      </c>
      <c r="F4320" t="s">
        <v>278</v>
      </c>
      <c r="G4320" t="s">
        <v>1296</v>
      </c>
      <c r="H4320" t="s">
        <v>158</v>
      </c>
      <c r="I4320" t="s">
        <v>232</v>
      </c>
      <c r="J4320" t="s">
        <v>87</v>
      </c>
      <c r="K4320" t="s">
        <v>111</v>
      </c>
      <c r="L4320" t="s">
        <v>128</v>
      </c>
      <c r="M4320">
        <v>1</v>
      </c>
      <c r="N4320" s="47">
        <v>275</v>
      </c>
      <c r="O4320" s="47">
        <v>0</v>
      </c>
      <c r="P4320" s="47">
        <v>0</v>
      </c>
      <c r="Q4320" s="47">
        <v>0</v>
      </c>
      <c r="R4320" s="47">
        <v>0</v>
      </c>
      <c r="S4320" s="47">
        <v>275</v>
      </c>
      <c r="T4320" s="47">
        <v>247.5</v>
      </c>
      <c r="U4320" s="47">
        <v>247.5</v>
      </c>
      <c r="V4320" t="s">
        <v>71</v>
      </c>
      <c r="W4320" t="s">
        <v>72</v>
      </c>
      <c r="X4320"/>
      <c r="Y4320" t="s">
        <v>240</v>
      </c>
      <c r="Z4320" s="43" t="str">
        <f>Raw_data[[#This Row],[Month]]&amp;Raw_data[[#This Row],[Locations]]&amp;Raw_data[[#This Row],[Looker2]]</f>
        <v>45323GalleriaIOP</v>
      </c>
      <c r="AA4320" s="44" t="str">
        <f>IFERROR(VLOOKUP(Raw_data[[#This Row],[Description]],'LU Table'!$A$1:$B$50,2,0),"")</f>
        <v>IOP</v>
      </c>
      <c r="AB4320" s="44" t="str">
        <f>TRIM(MID(Raw_data[[#This Row],[Location]],LEN("Positive Recovery- ")+1,LEN(Raw_data[[#This Row],[Location]])))</f>
        <v>Galleria</v>
      </c>
      <c r="AC4320" s="45">
        <f t="shared" si="68"/>
        <v>45323</v>
      </c>
      <c r="AD4320" s="44" t="str">
        <f>VLOOKUP(Raw_data[[#This Row],[Locations]]&amp;Raw_data[[#This Row],[Looker2]],Category!A:E,5,0)</f>
        <v>Affiliate</v>
      </c>
      <c r="AE4320" s="44" t="str">
        <f>Raw_data[[#This Row],[Locations]]&amp;Raw_data[[#This Row],[Looker2]]</f>
        <v>GalleriaIOP</v>
      </c>
    </row>
    <row r="4321" spans="1:31">
      <c r="A4321" s="15">
        <v>45330</v>
      </c>
      <c r="B4321" s="15">
        <v>45330</v>
      </c>
      <c r="C4321" t="s">
        <v>9</v>
      </c>
      <c r="D4321">
        <v>211722</v>
      </c>
      <c r="E4321" t="s">
        <v>1231</v>
      </c>
      <c r="F4321" t="s">
        <v>1232</v>
      </c>
      <c r="G4321" t="s">
        <v>1233</v>
      </c>
      <c r="H4321" t="s">
        <v>167</v>
      </c>
      <c r="I4321" t="s">
        <v>232</v>
      </c>
      <c r="J4321" t="s">
        <v>236</v>
      </c>
      <c r="K4321" t="s">
        <v>22</v>
      </c>
      <c r="L4321" t="s">
        <v>129</v>
      </c>
      <c r="M4321">
        <v>1</v>
      </c>
      <c r="N4321" s="47">
        <v>320</v>
      </c>
      <c r="O4321" s="47">
        <v>0</v>
      </c>
      <c r="P4321" s="47">
        <v>0</v>
      </c>
      <c r="Q4321" s="47">
        <v>0</v>
      </c>
      <c r="R4321" s="47">
        <v>0</v>
      </c>
      <c r="S4321" s="47">
        <v>320</v>
      </c>
      <c r="T4321" s="47">
        <v>288</v>
      </c>
      <c r="U4321" s="47">
        <v>288</v>
      </c>
      <c r="V4321" t="s">
        <v>71</v>
      </c>
      <c r="W4321" t="s">
        <v>72</v>
      </c>
      <c r="X4321"/>
      <c r="Y4321" t="s">
        <v>240</v>
      </c>
      <c r="Z4321" s="43" t="str">
        <f>Raw_data[[#This Row],[Month]]&amp;Raw_data[[#This Row],[Locations]]&amp;Raw_data[[#This Row],[Looker2]]</f>
        <v>45323AustinPHP</v>
      </c>
      <c r="AA4321" s="44" t="str">
        <f>IFERROR(VLOOKUP(Raw_data[[#This Row],[Description]],'LU Table'!$A$1:$B$50,2,0),"")</f>
        <v>PHP</v>
      </c>
      <c r="AB4321" s="44" t="str">
        <f>TRIM(MID(Raw_data[[#This Row],[Location]],LEN("Positive Recovery- ")+1,LEN(Raw_data[[#This Row],[Location]])))</f>
        <v>Austin</v>
      </c>
      <c r="AC4321" s="45">
        <f t="shared" si="68"/>
        <v>45323</v>
      </c>
      <c r="AD4321" s="44" t="str">
        <f>VLOOKUP(Raw_data[[#This Row],[Locations]]&amp;Raw_data[[#This Row],[Looker2]],Category!A:E,5,0)</f>
        <v>Affiliate</v>
      </c>
      <c r="AE4321" s="44" t="str">
        <f>Raw_data[[#This Row],[Locations]]&amp;Raw_data[[#This Row],[Looker2]]</f>
        <v>AustinPHP</v>
      </c>
    </row>
    <row r="4322" spans="1:31">
      <c r="A4322" s="15">
        <v>45330</v>
      </c>
      <c r="B4322" s="15">
        <v>45330</v>
      </c>
      <c r="C4322" t="s">
        <v>9</v>
      </c>
      <c r="D4322">
        <v>211723</v>
      </c>
      <c r="E4322" t="s">
        <v>186</v>
      </c>
      <c r="F4322" t="s">
        <v>514</v>
      </c>
      <c r="G4322" t="s">
        <v>515</v>
      </c>
      <c r="H4322" t="s">
        <v>166</v>
      </c>
      <c r="I4322" t="s">
        <v>232</v>
      </c>
      <c r="J4322" t="s">
        <v>94</v>
      </c>
      <c r="K4322" t="s">
        <v>22</v>
      </c>
      <c r="L4322" t="s">
        <v>129</v>
      </c>
      <c r="M4322">
        <v>1</v>
      </c>
      <c r="N4322" s="47">
        <v>325</v>
      </c>
      <c r="O4322" s="47">
        <v>0</v>
      </c>
      <c r="P4322" s="47">
        <v>0</v>
      </c>
      <c r="Q4322" s="47">
        <v>0</v>
      </c>
      <c r="R4322" s="47">
        <v>0</v>
      </c>
      <c r="S4322" s="47">
        <v>325</v>
      </c>
      <c r="T4322" s="47">
        <v>292.5</v>
      </c>
      <c r="U4322" s="47">
        <v>292.5</v>
      </c>
      <c r="V4322" t="s">
        <v>71</v>
      </c>
      <c r="W4322" t="s">
        <v>72</v>
      </c>
      <c r="X4322"/>
      <c r="Y4322" t="s">
        <v>240</v>
      </c>
      <c r="Z4322" s="43" t="str">
        <f>Raw_data[[#This Row],[Month]]&amp;Raw_data[[#This Row],[Locations]]&amp;Raw_data[[#This Row],[Looker2]]</f>
        <v>45323AustinPHP</v>
      </c>
      <c r="AA4322" s="44" t="str">
        <f>IFERROR(VLOOKUP(Raw_data[[#This Row],[Description]],'LU Table'!$A$1:$B$50,2,0),"")</f>
        <v>PHP</v>
      </c>
      <c r="AB4322" s="44" t="str">
        <f>TRIM(MID(Raw_data[[#This Row],[Location]],LEN("Positive Recovery- ")+1,LEN(Raw_data[[#This Row],[Location]])))</f>
        <v>Austin</v>
      </c>
      <c r="AC4322" s="45">
        <f t="shared" si="68"/>
        <v>45323</v>
      </c>
      <c r="AD4322" s="44" t="str">
        <f>VLOOKUP(Raw_data[[#This Row],[Locations]]&amp;Raw_data[[#This Row],[Looker2]],Category!A:E,5,0)</f>
        <v>Affiliate</v>
      </c>
      <c r="AE4322" s="44" t="str">
        <f>Raw_data[[#This Row],[Locations]]&amp;Raw_data[[#This Row],[Looker2]]</f>
        <v>AustinPHP</v>
      </c>
    </row>
    <row r="4323" spans="1:31">
      <c r="A4323" s="15">
        <v>45330</v>
      </c>
      <c r="B4323" s="15">
        <v>45330</v>
      </c>
      <c r="C4323" t="s">
        <v>9</v>
      </c>
      <c r="D4323">
        <v>211724</v>
      </c>
      <c r="E4323" t="s">
        <v>1290</v>
      </c>
      <c r="F4323" t="s">
        <v>1291</v>
      </c>
      <c r="G4323" t="s">
        <v>476</v>
      </c>
      <c r="H4323" t="s">
        <v>167</v>
      </c>
      <c r="I4323" t="s">
        <v>232</v>
      </c>
      <c r="J4323" t="s">
        <v>87</v>
      </c>
      <c r="K4323" t="s">
        <v>21</v>
      </c>
      <c r="L4323" t="s">
        <v>129</v>
      </c>
      <c r="M4323">
        <v>1</v>
      </c>
      <c r="N4323" s="47">
        <v>425</v>
      </c>
      <c r="O4323" s="47">
        <v>0</v>
      </c>
      <c r="P4323" s="47">
        <v>0</v>
      </c>
      <c r="Q4323" s="47">
        <v>0</v>
      </c>
      <c r="R4323" s="47">
        <v>0</v>
      </c>
      <c r="S4323" s="47">
        <v>425</v>
      </c>
      <c r="T4323" s="47">
        <v>425</v>
      </c>
      <c r="U4323" s="47">
        <v>425</v>
      </c>
      <c r="V4323" t="s">
        <v>71</v>
      </c>
      <c r="W4323" t="s">
        <v>72</v>
      </c>
      <c r="X4323"/>
      <c r="Y4323" t="s">
        <v>240</v>
      </c>
      <c r="Z4323" s="43" t="str">
        <f>Raw_data[[#This Row],[Month]]&amp;Raw_data[[#This Row],[Locations]]&amp;Raw_data[[#This Row],[Looker2]]</f>
        <v>45323Jersey VillagePHP</v>
      </c>
      <c r="AA4323" s="44" t="str">
        <f>IFERROR(VLOOKUP(Raw_data[[#This Row],[Description]],'LU Table'!$A$1:$B$50,2,0),"")</f>
        <v>PHP</v>
      </c>
      <c r="AB4323" s="44" t="str">
        <f>TRIM(MID(Raw_data[[#This Row],[Location]],LEN("Positive Recovery- ")+1,LEN(Raw_data[[#This Row],[Location]])))</f>
        <v>Jersey Village</v>
      </c>
      <c r="AC4323" s="45">
        <f t="shared" si="68"/>
        <v>45323</v>
      </c>
      <c r="AD4323" s="44" t="str">
        <f>VLOOKUP(Raw_data[[#This Row],[Locations]]&amp;Raw_data[[#This Row],[Looker2]],Category!A:E,5,0)</f>
        <v>Affiliate</v>
      </c>
      <c r="AE4323" s="44" t="str">
        <f>Raw_data[[#This Row],[Locations]]&amp;Raw_data[[#This Row],[Looker2]]</f>
        <v>Jersey VillagePHP</v>
      </c>
    </row>
    <row r="4324" spans="1:31">
      <c r="A4324" s="15">
        <v>45330</v>
      </c>
      <c r="B4324" s="15">
        <v>45330</v>
      </c>
      <c r="C4324" t="s">
        <v>9</v>
      </c>
      <c r="D4324">
        <v>211725</v>
      </c>
      <c r="E4324" t="s">
        <v>1285</v>
      </c>
      <c r="F4324" t="s">
        <v>1286</v>
      </c>
      <c r="G4324" t="s">
        <v>600</v>
      </c>
      <c r="H4324" t="s">
        <v>158</v>
      </c>
      <c r="I4324" t="s">
        <v>232</v>
      </c>
      <c r="J4324" t="s">
        <v>97</v>
      </c>
      <c r="K4324" t="s">
        <v>22</v>
      </c>
      <c r="L4324" t="s">
        <v>128</v>
      </c>
      <c r="M4324">
        <v>1</v>
      </c>
      <c r="N4324" s="47">
        <v>225</v>
      </c>
      <c r="O4324" s="47">
        <v>0</v>
      </c>
      <c r="P4324" s="47">
        <v>0</v>
      </c>
      <c r="Q4324" s="47">
        <v>0</v>
      </c>
      <c r="R4324" s="47">
        <v>0</v>
      </c>
      <c r="S4324" s="47">
        <v>225</v>
      </c>
      <c r="T4324" s="47">
        <v>202.5</v>
      </c>
      <c r="U4324" s="47">
        <v>202.5</v>
      </c>
      <c r="V4324" t="s">
        <v>71</v>
      </c>
      <c r="W4324" t="s">
        <v>72</v>
      </c>
      <c r="X4324"/>
      <c r="Y4324" t="s">
        <v>240</v>
      </c>
      <c r="Z4324" s="43" t="str">
        <f>Raw_data[[#This Row],[Month]]&amp;Raw_data[[#This Row],[Locations]]&amp;Raw_data[[#This Row],[Looker2]]</f>
        <v>45323AustinIOP</v>
      </c>
      <c r="AA4324" s="44" t="str">
        <f>IFERROR(VLOOKUP(Raw_data[[#This Row],[Description]],'LU Table'!$A$1:$B$50,2,0),"")</f>
        <v>IOP</v>
      </c>
      <c r="AB4324" s="44" t="str">
        <f>TRIM(MID(Raw_data[[#This Row],[Location]],LEN("Positive Recovery- ")+1,LEN(Raw_data[[#This Row],[Location]])))</f>
        <v>Austin</v>
      </c>
      <c r="AC4324" s="45">
        <f t="shared" si="68"/>
        <v>45323</v>
      </c>
      <c r="AD4324" s="44" t="str">
        <f>VLOOKUP(Raw_data[[#This Row],[Locations]]&amp;Raw_data[[#This Row],[Looker2]],Category!A:E,5,0)</f>
        <v>Affiliate</v>
      </c>
      <c r="AE4324" s="44" t="str">
        <f>Raw_data[[#This Row],[Locations]]&amp;Raw_data[[#This Row],[Looker2]]</f>
        <v>AustinIOP</v>
      </c>
    </row>
    <row r="4325" spans="1:31">
      <c r="A4325" s="15">
        <v>45330</v>
      </c>
      <c r="B4325" s="15">
        <v>45330</v>
      </c>
      <c r="C4325" t="s">
        <v>9</v>
      </c>
      <c r="D4325">
        <v>211726</v>
      </c>
      <c r="E4325" t="s">
        <v>845</v>
      </c>
      <c r="F4325" t="s">
        <v>846</v>
      </c>
      <c r="G4325" t="s">
        <v>393</v>
      </c>
      <c r="H4325" t="s">
        <v>160</v>
      </c>
      <c r="I4325" t="s">
        <v>232</v>
      </c>
      <c r="J4325" t="s">
        <v>95</v>
      </c>
      <c r="K4325" t="s">
        <v>75</v>
      </c>
      <c r="L4325" t="s">
        <v>128</v>
      </c>
      <c r="M4325">
        <v>1</v>
      </c>
      <c r="N4325" s="47">
        <v>130</v>
      </c>
      <c r="O4325" s="47">
        <v>0</v>
      </c>
      <c r="P4325" s="47">
        <v>0</v>
      </c>
      <c r="Q4325" s="47">
        <v>0</v>
      </c>
      <c r="R4325" s="47">
        <v>0</v>
      </c>
      <c r="S4325" s="47">
        <v>130</v>
      </c>
      <c r="T4325" s="47">
        <v>117</v>
      </c>
      <c r="U4325" s="47">
        <v>117</v>
      </c>
      <c r="V4325" t="s">
        <v>71</v>
      </c>
      <c r="W4325" t="s">
        <v>72</v>
      </c>
      <c r="X4325"/>
      <c r="Y4325" t="s">
        <v>240</v>
      </c>
      <c r="Z4325" s="43" t="str">
        <f>Raw_data[[#This Row],[Month]]&amp;Raw_data[[#This Row],[Locations]]&amp;Raw_data[[#This Row],[Looker2]]</f>
        <v>45323The WoodlandsIOP</v>
      </c>
      <c r="AA4325" s="44" t="str">
        <f>IFERROR(VLOOKUP(Raw_data[[#This Row],[Description]],'LU Table'!$A$1:$B$50,2,0),"")</f>
        <v>IOP</v>
      </c>
      <c r="AB4325" s="44" t="str">
        <f>TRIM(MID(Raw_data[[#This Row],[Location]],LEN("Positive Recovery- ")+1,LEN(Raw_data[[#This Row],[Location]])))</f>
        <v>The Woodlands</v>
      </c>
      <c r="AC4325" s="45">
        <f t="shared" si="68"/>
        <v>45323</v>
      </c>
      <c r="AD4325" s="44" t="str">
        <f>VLOOKUP(Raw_data[[#This Row],[Locations]]&amp;Raw_data[[#This Row],[Looker2]],Category!A:E,5,0)</f>
        <v>Affiliate</v>
      </c>
      <c r="AE4325" s="44" t="str">
        <f>Raw_data[[#This Row],[Locations]]&amp;Raw_data[[#This Row],[Looker2]]</f>
        <v>The WoodlandsIOP</v>
      </c>
    </row>
    <row r="4326" spans="1:31">
      <c r="A4326" s="15">
        <v>45330</v>
      </c>
      <c r="B4326" s="15">
        <v>45330</v>
      </c>
      <c r="C4326" t="s">
        <v>9</v>
      </c>
      <c r="D4326">
        <v>211727</v>
      </c>
      <c r="E4326" t="s">
        <v>1234</v>
      </c>
      <c r="F4326" t="s">
        <v>407</v>
      </c>
      <c r="G4326" t="s">
        <v>1235</v>
      </c>
      <c r="H4326" t="s">
        <v>166</v>
      </c>
      <c r="I4326" t="s">
        <v>232</v>
      </c>
      <c r="J4326" t="s">
        <v>94</v>
      </c>
      <c r="K4326" t="s">
        <v>75</v>
      </c>
      <c r="L4326" t="s">
        <v>129</v>
      </c>
      <c r="M4326">
        <v>1</v>
      </c>
      <c r="N4326" s="47">
        <v>325</v>
      </c>
      <c r="O4326" s="47">
        <v>0</v>
      </c>
      <c r="P4326" s="47">
        <v>0</v>
      </c>
      <c r="Q4326" s="47">
        <v>0</v>
      </c>
      <c r="R4326" s="47">
        <v>0</v>
      </c>
      <c r="S4326" s="47">
        <v>325</v>
      </c>
      <c r="T4326" s="47">
        <v>292.5</v>
      </c>
      <c r="U4326" s="47">
        <v>292.5</v>
      </c>
      <c r="V4326" t="s">
        <v>71</v>
      </c>
      <c r="W4326" t="s">
        <v>72</v>
      </c>
      <c r="X4326"/>
      <c r="Y4326" t="s">
        <v>240</v>
      </c>
      <c r="Z4326" s="43" t="str">
        <f>Raw_data[[#This Row],[Month]]&amp;Raw_data[[#This Row],[Locations]]&amp;Raw_data[[#This Row],[Looker2]]</f>
        <v>45323The WoodlandsPHP</v>
      </c>
      <c r="AA4326" s="44" t="str">
        <f>IFERROR(VLOOKUP(Raw_data[[#This Row],[Description]],'LU Table'!$A$1:$B$50,2,0),"")</f>
        <v>PHP</v>
      </c>
      <c r="AB4326" s="44" t="str">
        <f>TRIM(MID(Raw_data[[#This Row],[Location]],LEN("Positive Recovery- ")+1,LEN(Raw_data[[#This Row],[Location]])))</f>
        <v>The Woodlands</v>
      </c>
      <c r="AC4326" s="45">
        <f t="shared" si="68"/>
        <v>45323</v>
      </c>
      <c r="AD4326" s="44" t="str">
        <f>VLOOKUP(Raw_data[[#This Row],[Locations]]&amp;Raw_data[[#This Row],[Looker2]],Category!A:E,5,0)</f>
        <v>Affiliate</v>
      </c>
      <c r="AE4326" s="44" t="str">
        <f>Raw_data[[#This Row],[Locations]]&amp;Raw_data[[#This Row],[Looker2]]</f>
        <v>The WoodlandsPHP</v>
      </c>
    </row>
    <row r="4327" spans="1:31">
      <c r="A4327" s="15">
        <v>45330</v>
      </c>
      <c r="B4327" s="15">
        <v>45330</v>
      </c>
      <c r="C4327" t="s">
        <v>9</v>
      </c>
      <c r="D4327">
        <v>211728</v>
      </c>
      <c r="E4327" t="s">
        <v>769</v>
      </c>
      <c r="F4327" t="s">
        <v>397</v>
      </c>
      <c r="G4327" t="s">
        <v>770</v>
      </c>
      <c r="H4327" t="s">
        <v>158</v>
      </c>
      <c r="I4327" t="s">
        <v>232</v>
      </c>
      <c r="J4327" t="s">
        <v>91</v>
      </c>
      <c r="K4327" t="s">
        <v>22</v>
      </c>
      <c r="L4327" t="s">
        <v>128</v>
      </c>
      <c r="M4327">
        <v>1</v>
      </c>
      <c r="N4327" s="47">
        <v>185</v>
      </c>
      <c r="O4327" s="47">
        <v>0</v>
      </c>
      <c r="P4327" s="47">
        <v>0</v>
      </c>
      <c r="Q4327" s="47">
        <v>0</v>
      </c>
      <c r="R4327" s="47">
        <v>0</v>
      </c>
      <c r="S4327" s="47">
        <v>185</v>
      </c>
      <c r="T4327" s="47">
        <v>166.5</v>
      </c>
      <c r="U4327" s="47">
        <v>166.5</v>
      </c>
      <c r="V4327" t="s">
        <v>71</v>
      </c>
      <c r="W4327" t="s">
        <v>72</v>
      </c>
      <c r="X4327"/>
      <c r="Y4327" t="s">
        <v>240</v>
      </c>
      <c r="Z4327" s="43" t="str">
        <f>Raw_data[[#This Row],[Month]]&amp;Raw_data[[#This Row],[Locations]]&amp;Raw_data[[#This Row],[Looker2]]</f>
        <v>45323AustinIOP</v>
      </c>
      <c r="AA4327" s="44" t="str">
        <f>IFERROR(VLOOKUP(Raw_data[[#This Row],[Description]],'LU Table'!$A$1:$B$50,2,0),"")</f>
        <v>IOP</v>
      </c>
      <c r="AB4327" s="44" t="str">
        <f>TRIM(MID(Raw_data[[#This Row],[Location]],LEN("Positive Recovery- ")+1,LEN(Raw_data[[#This Row],[Location]])))</f>
        <v>Austin</v>
      </c>
      <c r="AC4327" s="45">
        <f t="shared" si="68"/>
        <v>45323</v>
      </c>
      <c r="AD4327" s="44" t="str">
        <f>VLOOKUP(Raw_data[[#This Row],[Locations]]&amp;Raw_data[[#This Row],[Looker2]],Category!A:E,5,0)</f>
        <v>Affiliate</v>
      </c>
      <c r="AE4327" s="44" t="str">
        <f>Raw_data[[#This Row],[Locations]]&amp;Raw_data[[#This Row],[Looker2]]</f>
        <v>AustinIOP</v>
      </c>
    </row>
    <row r="4328" spans="1:31">
      <c r="A4328" s="15">
        <v>45330</v>
      </c>
      <c r="B4328" s="15">
        <v>45330</v>
      </c>
      <c r="C4328" t="s">
        <v>9</v>
      </c>
      <c r="D4328">
        <v>211729</v>
      </c>
      <c r="E4328" t="s">
        <v>943</v>
      </c>
      <c r="F4328" t="s">
        <v>305</v>
      </c>
      <c r="G4328" t="s">
        <v>944</v>
      </c>
      <c r="H4328" t="s">
        <v>159</v>
      </c>
      <c r="I4328" t="s">
        <v>232</v>
      </c>
      <c r="J4328" t="s">
        <v>17</v>
      </c>
      <c r="K4328" t="s">
        <v>22</v>
      </c>
      <c r="L4328" t="s">
        <v>128</v>
      </c>
      <c r="M4328">
        <v>1</v>
      </c>
      <c r="N4328" s="47">
        <v>225</v>
      </c>
      <c r="O4328" s="47">
        <v>0</v>
      </c>
      <c r="P4328" s="47">
        <v>0</v>
      </c>
      <c r="Q4328" s="47">
        <v>0</v>
      </c>
      <c r="R4328" s="47">
        <v>0</v>
      </c>
      <c r="S4328" s="47">
        <v>225</v>
      </c>
      <c r="T4328" s="47">
        <v>225</v>
      </c>
      <c r="U4328" s="47">
        <v>225</v>
      </c>
      <c r="V4328" t="s">
        <v>71</v>
      </c>
      <c r="W4328" t="s">
        <v>72</v>
      </c>
      <c r="X4328"/>
      <c r="Y4328" t="s">
        <v>240</v>
      </c>
      <c r="Z4328" s="43" t="str">
        <f>Raw_data[[#This Row],[Month]]&amp;Raw_data[[#This Row],[Locations]]&amp;Raw_data[[#This Row],[Looker2]]</f>
        <v>45323AustinIOP</v>
      </c>
      <c r="AA4328" s="44" t="str">
        <f>IFERROR(VLOOKUP(Raw_data[[#This Row],[Description]],'LU Table'!$A$1:$B$50,2,0),"")</f>
        <v>IOP</v>
      </c>
      <c r="AB4328" s="44" t="str">
        <f>TRIM(MID(Raw_data[[#This Row],[Location]],LEN("Positive Recovery- ")+1,LEN(Raw_data[[#This Row],[Location]])))</f>
        <v>Austin</v>
      </c>
      <c r="AC4328" s="45">
        <f t="shared" si="68"/>
        <v>45323</v>
      </c>
      <c r="AD4328" s="44" t="str">
        <f>VLOOKUP(Raw_data[[#This Row],[Locations]]&amp;Raw_data[[#This Row],[Looker2]],Category!A:E,5,0)</f>
        <v>Affiliate</v>
      </c>
      <c r="AE4328" s="44" t="str">
        <f>Raw_data[[#This Row],[Locations]]&amp;Raw_data[[#This Row],[Looker2]]</f>
        <v>AustinIOP</v>
      </c>
    </row>
    <row r="4329" spans="1:31">
      <c r="A4329" s="15">
        <v>45330</v>
      </c>
      <c r="B4329" s="15">
        <v>45330</v>
      </c>
      <c r="C4329" t="s">
        <v>9</v>
      </c>
      <c r="D4329">
        <v>211730</v>
      </c>
      <c r="E4329" t="s">
        <v>868</v>
      </c>
      <c r="F4329" t="s">
        <v>523</v>
      </c>
      <c r="G4329" t="s">
        <v>869</v>
      </c>
      <c r="H4329" t="s">
        <v>158</v>
      </c>
      <c r="I4329" t="s">
        <v>232</v>
      </c>
      <c r="J4329" t="s">
        <v>88</v>
      </c>
      <c r="K4329" t="s">
        <v>21</v>
      </c>
      <c r="L4329" t="s">
        <v>128</v>
      </c>
      <c r="M4329">
        <v>1</v>
      </c>
      <c r="N4329" s="47">
        <v>250</v>
      </c>
      <c r="O4329" s="47">
        <v>0</v>
      </c>
      <c r="P4329" s="47">
        <v>0</v>
      </c>
      <c r="Q4329" s="47">
        <v>0</v>
      </c>
      <c r="R4329" s="47">
        <v>0</v>
      </c>
      <c r="S4329" s="47">
        <v>250</v>
      </c>
      <c r="T4329" s="47">
        <v>225</v>
      </c>
      <c r="U4329" s="47">
        <v>225</v>
      </c>
      <c r="V4329" t="s">
        <v>71</v>
      </c>
      <c r="W4329" t="s">
        <v>72</v>
      </c>
      <c r="X4329"/>
      <c r="Y4329" t="s">
        <v>240</v>
      </c>
      <c r="Z4329" s="43" t="str">
        <f>Raw_data[[#This Row],[Month]]&amp;Raw_data[[#This Row],[Locations]]&amp;Raw_data[[#This Row],[Looker2]]</f>
        <v>45323Jersey VillageIOP</v>
      </c>
      <c r="AA4329" s="44" t="str">
        <f>IFERROR(VLOOKUP(Raw_data[[#This Row],[Description]],'LU Table'!$A$1:$B$50,2,0),"")</f>
        <v>IOP</v>
      </c>
      <c r="AB4329" s="44" t="str">
        <f>TRIM(MID(Raw_data[[#This Row],[Location]],LEN("Positive Recovery- ")+1,LEN(Raw_data[[#This Row],[Location]])))</f>
        <v>Jersey Village</v>
      </c>
      <c r="AC4329" s="45">
        <f t="shared" si="68"/>
        <v>45323</v>
      </c>
      <c r="AD4329" s="44" t="str">
        <f>VLOOKUP(Raw_data[[#This Row],[Locations]]&amp;Raw_data[[#This Row],[Looker2]],Category!A:E,5,0)</f>
        <v>Affiliate</v>
      </c>
      <c r="AE4329" s="44" t="str">
        <f>Raw_data[[#This Row],[Locations]]&amp;Raw_data[[#This Row],[Looker2]]</f>
        <v>Jersey VillageIOP</v>
      </c>
    </row>
    <row r="4330" spans="1:31">
      <c r="A4330" s="15">
        <v>45330</v>
      </c>
      <c r="B4330" s="15">
        <v>45330</v>
      </c>
      <c r="C4330" t="s">
        <v>9</v>
      </c>
      <c r="D4330">
        <v>211731</v>
      </c>
      <c r="E4330" t="s">
        <v>601</v>
      </c>
      <c r="F4330" t="s">
        <v>602</v>
      </c>
      <c r="G4330" t="s">
        <v>603</v>
      </c>
      <c r="H4330" t="s">
        <v>158</v>
      </c>
      <c r="I4330" t="s">
        <v>232</v>
      </c>
      <c r="J4330" t="s">
        <v>89</v>
      </c>
      <c r="K4330" t="s">
        <v>21</v>
      </c>
      <c r="L4330" t="s">
        <v>128</v>
      </c>
      <c r="M4330">
        <v>1</v>
      </c>
      <c r="N4330" s="47">
        <v>200</v>
      </c>
      <c r="O4330" s="47">
        <v>0</v>
      </c>
      <c r="P4330" s="47">
        <v>0</v>
      </c>
      <c r="Q4330" s="47">
        <v>0</v>
      </c>
      <c r="R4330" s="47">
        <v>0</v>
      </c>
      <c r="S4330" s="47">
        <v>200</v>
      </c>
      <c r="T4330" s="47">
        <v>180</v>
      </c>
      <c r="U4330" s="47">
        <v>180</v>
      </c>
      <c r="V4330" t="s">
        <v>71</v>
      </c>
      <c r="W4330" t="s">
        <v>72</v>
      </c>
      <c r="X4330"/>
      <c r="Y4330" t="s">
        <v>240</v>
      </c>
      <c r="Z4330" s="43" t="str">
        <f>Raw_data[[#This Row],[Month]]&amp;Raw_data[[#This Row],[Locations]]&amp;Raw_data[[#This Row],[Looker2]]</f>
        <v>45323Jersey VillageIOP</v>
      </c>
      <c r="AA4330" s="44" t="str">
        <f>IFERROR(VLOOKUP(Raw_data[[#This Row],[Description]],'LU Table'!$A$1:$B$50,2,0),"")</f>
        <v>IOP</v>
      </c>
      <c r="AB4330" s="44" t="str">
        <f>TRIM(MID(Raw_data[[#This Row],[Location]],LEN("Positive Recovery- ")+1,LEN(Raw_data[[#This Row],[Location]])))</f>
        <v>Jersey Village</v>
      </c>
      <c r="AC4330" s="45">
        <f t="shared" si="68"/>
        <v>45323</v>
      </c>
      <c r="AD4330" s="44" t="str">
        <f>VLOOKUP(Raw_data[[#This Row],[Locations]]&amp;Raw_data[[#This Row],[Looker2]],Category!A:E,5,0)</f>
        <v>Affiliate</v>
      </c>
      <c r="AE4330" s="44" t="str">
        <f>Raw_data[[#This Row],[Locations]]&amp;Raw_data[[#This Row],[Looker2]]</f>
        <v>Jersey VillageIOP</v>
      </c>
    </row>
    <row r="4331" spans="1:31">
      <c r="A4331" s="15">
        <v>45331</v>
      </c>
      <c r="B4331" s="15">
        <v>45292</v>
      </c>
      <c r="C4331" t="s">
        <v>9</v>
      </c>
      <c r="D4331">
        <v>211747</v>
      </c>
      <c r="E4331" t="s">
        <v>141</v>
      </c>
      <c r="F4331" t="s">
        <v>478</v>
      </c>
      <c r="G4331" t="s">
        <v>325</v>
      </c>
      <c r="H4331" t="s">
        <v>150</v>
      </c>
      <c r="I4331" t="s">
        <v>232</v>
      </c>
      <c r="J4331" t="s">
        <v>17</v>
      </c>
      <c r="K4331" t="s">
        <v>76</v>
      </c>
      <c r="L4331" t="s">
        <v>128</v>
      </c>
      <c r="M4331">
        <v>1</v>
      </c>
      <c r="N4331" s="47">
        <v>600</v>
      </c>
      <c r="O4331" s="47">
        <v>0</v>
      </c>
      <c r="P4331" s="47">
        <v>0</v>
      </c>
      <c r="Q4331" s="47">
        <v>0</v>
      </c>
      <c r="R4331" s="47">
        <v>0</v>
      </c>
      <c r="S4331" s="47">
        <v>0</v>
      </c>
      <c r="T4331" s="47">
        <v>600</v>
      </c>
      <c r="U4331" s="47">
        <v>0</v>
      </c>
      <c r="V4331" t="s">
        <v>71</v>
      </c>
      <c r="W4331" t="s">
        <v>959</v>
      </c>
      <c r="X4331"/>
      <c r="Y4331" t="s">
        <v>233</v>
      </c>
      <c r="Z4331" s="43" t="str">
        <f>Raw_data[[#This Row],[Month]]&amp;Raw_data[[#This Row],[Locations]]&amp;Raw_data[[#This Row],[Looker2]]</f>
        <v>45292MontroseSober Living</v>
      </c>
      <c r="AA4331" s="44" t="str">
        <f>IFERROR(VLOOKUP(Raw_data[[#This Row],[Description]],'LU Table'!$A$1:$B$50,2,0),"")</f>
        <v>Sober Living</v>
      </c>
      <c r="AB4331" s="44" t="str">
        <f>TRIM(MID(Raw_data[[#This Row],[Location]],LEN("Positive Recovery- ")+1,LEN(Raw_data[[#This Row],[Location]])))</f>
        <v>Montrose</v>
      </c>
      <c r="AC4331" s="45">
        <f t="shared" si="68"/>
        <v>45292</v>
      </c>
      <c r="AD4331" s="44" t="str">
        <f>VLOOKUP(Raw_data[[#This Row],[Locations]]&amp;Raw_data[[#This Row],[Looker2]],Category!A:E,5,0)</f>
        <v>Company Owned</v>
      </c>
      <c r="AE4331" s="44" t="str">
        <f>Raw_data[[#This Row],[Locations]]&amp;Raw_data[[#This Row],[Looker2]]</f>
        <v>MontroseSober Living</v>
      </c>
    </row>
    <row r="4332" spans="1:31">
      <c r="A4332" s="15">
        <v>45331</v>
      </c>
      <c r="B4332" s="15">
        <v>45292</v>
      </c>
      <c r="C4332" t="s">
        <v>9</v>
      </c>
      <c r="D4332">
        <v>211749</v>
      </c>
      <c r="E4332" t="s">
        <v>787</v>
      </c>
      <c r="F4332" t="s">
        <v>648</v>
      </c>
      <c r="G4332" t="s">
        <v>788</v>
      </c>
      <c r="H4332" t="s">
        <v>150</v>
      </c>
      <c r="I4332" t="s">
        <v>232</v>
      </c>
      <c r="J4332" t="s">
        <v>17</v>
      </c>
      <c r="K4332" t="s">
        <v>76</v>
      </c>
      <c r="L4332" t="s">
        <v>128</v>
      </c>
      <c r="M4332">
        <v>1</v>
      </c>
      <c r="N4332" s="47">
        <v>700</v>
      </c>
      <c r="O4332" s="47">
        <v>0</v>
      </c>
      <c r="P4332" s="47">
        <v>0</v>
      </c>
      <c r="Q4332" s="47">
        <v>0</v>
      </c>
      <c r="R4332" s="47">
        <v>0</v>
      </c>
      <c r="S4332" s="47">
        <v>0</v>
      </c>
      <c r="T4332" s="47">
        <v>700</v>
      </c>
      <c r="U4332" s="47">
        <v>0</v>
      </c>
      <c r="V4332" t="s">
        <v>71</v>
      </c>
      <c r="W4332" t="s">
        <v>959</v>
      </c>
      <c r="X4332"/>
      <c r="Y4332" t="s">
        <v>233</v>
      </c>
      <c r="Z4332" s="43" t="str">
        <f>Raw_data[[#This Row],[Month]]&amp;Raw_data[[#This Row],[Locations]]&amp;Raw_data[[#This Row],[Looker2]]</f>
        <v>45292MontroseSober Living</v>
      </c>
      <c r="AA4332" s="44" t="str">
        <f>IFERROR(VLOOKUP(Raw_data[[#This Row],[Description]],'LU Table'!$A$1:$B$50,2,0),"")</f>
        <v>Sober Living</v>
      </c>
      <c r="AB4332" s="44" t="str">
        <f>TRIM(MID(Raw_data[[#This Row],[Location]],LEN("Positive Recovery- ")+1,LEN(Raw_data[[#This Row],[Location]])))</f>
        <v>Montrose</v>
      </c>
      <c r="AC4332" s="45">
        <f t="shared" si="68"/>
        <v>45292</v>
      </c>
      <c r="AD4332" s="44" t="str">
        <f>VLOOKUP(Raw_data[[#This Row],[Locations]]&amp;Raw_data[[#This Row],[Looker2]],Category!A:E,5,0)</f>
        <v>Company Owned</v>
      </c>
      <c r="AE4332" s="44" t="str">
        <f>Raw_data[[#This Row],[Locations]]&amp;Raw_data[[#This Row],[Looker2]]</f>
        <v>MontroseSober Living</v>
      </c>
    </row>
    <row r="4333" spans="1:31">
      <c r="A4333" s="15">
        <v>45331</v>
      </c>
      <c r="B4333" s="15">
        <v>45292</v>
      </c>
      <c r="C4333" t="s">
        <v>9</v>
      </c>
      <c r="D4333">
        <v>211752</v>
      </c>
      <c r="E4333" t="s">
        <v>710</v>
      </c>
      <c r="F4333" t="s">
        <v>363</v>
      </c>
      <c r="G4333" t="s">
        <v>344</v>
      </c>
      <c r="H4333" t="s">
        <v>150</v>
      </c>
      <c r="I4333" t="s">
        <v>232</v>
      </c>
      <c r="J4333" t="s">
        <v>17</v>
      </c>
      <c r="K4333" t="s">
        <v>76</v>
      </c>
      <c r="L4333" t="s">
        <v>128</v>
      </c>
      <c r="M4333">
        <v>1</v>
      </c>
      <c r="N4333" s="47">
        <v>800</v>
      </c>
      <c r="O4333" s="47">
        <v>0</v>
      </c>
      <c r="P4333" s="47">
        <v>0</v>
      </c>
      <c r="Q4333" s="47">
        <v>0</v>
      </c>
      <c r="R4333" s="47">
        <v>0</v>
      </c>
      <c r="S4333" s="47">
        <v>0</v>
      </c>
      <c r="T4333" s="47">
        <v>800</v>
      </c>
      <c r="U4333" s="47">
        <v>0</v>
      </c>
      <c r="V4333" t="s">
        <v>71</v>
      </c>
      <c r="W4333" t="s">
        <v>959</v>
      </c>
      <c r="X4333"/>
      <c r="Y4333" t="s">
        <v>233</v>
      </c>
      <c r="Z4333" s="43" t="str">
        <f>Raw_data[[#This Row],[Month]]&amp;Raw_data[[#This Row],[Locations]]&amp;Raw_data[[#This Row],[Looker2]]</f>
        <v>45292MontroseSober Living</v>
      </c>
      <c r="AA4333" s="44" t="str">
        <f>IFERROR(VLOOKUP(Raw_data[[#This Row],[Description]],'LU Table'!$A$1:$B$50,2,0),"")</f>
        <v>Sober Living</v>
      </c>
      <c r="AB4333" s="44" t="str">
        <f>TRIM(MID(Raw_data[[#This Row],[Location]],LEN("Positive Recovery- ")+1,LEN(Raw_data[[#This Row],[Location]])))</f>
        <v>Montrose</v>
      </c>
      <c r="AC4333" s="45">
        <f t="shared" si="68"/>
        <v>45292</v>
      </c>
      <c r="AD4333" s="44" t="str">
        <f>VLOOKUP(Raw_data[[#This Row],[Locations]]&amp;Raw_data[[#This Row],[Looker2]],Category!A:E,5,0)</f>
        <v>Company Owned</v>
      </c>
      <c r="AE4333" s="44" t="str">
        <f>Raw_data[[#This Row],[Locations]]&amp;Raw_data[[#This Row],[Looker2]]</f>
        <v>MontroseSober Living</v>
      </c>
    </row>
    <row r="4334" spans="1:31">
      <c r="A4334" s="15">
        <v>45331</v>
      </c>
      <c r="B4334" s="15">
        <v>45292</v>
      </c>
      <c r="C4334" t="s">
        <v>9</v>
      </c>
      <c r="D4334">
        <v>211754</v>
      </c>
      <c r="E4334" t="s">
        <v>698</v>
      </c>
      <c r="F4334" t="s">
        <v>260</v>
      </c>
      <c r="G4334" t="s">
        <v>436</v>
      </c>
      <c r="H4334" t="s">
        <v>150</v>
      </c>
      <c r="I4334" t="s">
        <v>232</v>
      </c>
      <c r="J4334" t="s">
        <v>17</v>
      </c>
      <c r="K4334" t="s">
        <v>76</v>
      </c>
      <c r="L4334" t="s">
        <v>128</v>
      </c>
      <c r="M4334">
        <v>1</v>
      </c>
      <c r="N4334" s="47">
        <v>600</v>
      </c>
      <c r="O4334" s="47">
        <v>0</v>
      </c>
      <c r="P4334" s="47">
        <v>0</v>
      </c>
      <c r="Q4334" s="47">
        <v>0</v>
      </c>
      <c r="R4334" s="47">
        <v>0</v>
      </c>
      <c r="S4334" s="47">
        <v>0</v>
      </c>
      <c r="T4334" s="47">
        <v>600</v>
      </c>
      <c r="U4334" s="47">
        <v>0</v>
      </c>
      <c r="V4334" t="s">
        <v>71</v>
      </c>
      <c r="W4334" t="s">
        <v>959</v>
      </c>
      <c r="X4334"/>
      <c r="Y4334" t="s">
        <v>233</v>
      </c>
      <c r="Z4334" s="43" t="str">
        <f>Raw_data[[#This Row],[Month]]&amp;Raw_data[[#This Row],[Locations]]&amp;Raw_data[[#This Row],[Looker2]]</f>
        <v>45292MontroseSober Living</v>
      </c>
      <c r="AA4334" s="44" t="str">
        <f>IFERROR(VLOOKUP(Raw_data[[#This Row],[Description]],'LU Table'!$A$1:$B$50,2,0),"")</f>
        <v>Sober Living</v>
      </c>
      <c r="AB4334" s="44" t="str">
        <f>TRIM(MID(Raw_data[[#This Row],[Location]],LEN("Positive Recovery- ")+1,LEN(Raw_data[[#This Row],[Location]])))</f>
        <v>Montrose</v>
      </c>
      <c r="AC4334" s="45">
        <f t="shared" si="68"/>
        <v>45292</v>
      </c>
      <c r="AD4334" s="44" t="str">
        <f>VLOOKUP(Raw_data[[#This Row],[Locations]]&amp;Raw_data[[#This Row],[Looker2]],Category!A:E,5,0)</f>
        <v>Company Owned</v>
      </c>
      <c r="AE4334" s="44" t="str">
        <f>Raw_data[[#This Row],[Locations]]&amp;Raw_data[[#This Row],[Looker2]]</f>
        <v>MontroseSober Living</v>
      </c>
    </row>
    <row r="4335" spans="1:31">
      <c r="A4335" s="15">
        <v>45331</v>
      </c>
      <c r="B4335" s="15">
        <v>45323</v>
      </c>
      <c r="C4335" t="s">
        <v>9</v>
      </c>
      <c r="D4335">
        <v>211745</v>
      </c>
      <c r="E4335" t="s">
        <v>110</v>
      </c>
      <c r="F4335" t="s">
        <v>386</v>
      </c>
      <c r="G4335" t="s">
        <v>387</v>
      </c>
      <c r="H4335" t="s">
        <v>150</v>
      </c>
      <c r="I4335" t="s">
        <v>232</v>
      </c>
      <c r="J4335" t="s">
        <v>17</v>
      </c>
      <c r="K4335" t="s">
        <v>76</v>
      </c>
      <c r="L4335" t="s">
        <v>129</v>
      </c>
      <c r="M4335">
        <v>1</v>
      </c>
      <c r="N4335" s="47">
        <v>800</v>
      </c>
      <c r="O4335" s="47">
        <v>0</v>
      </c>
      <c r="P4335" s="47">
        <v>0</v>
      </c>
      <c r="Q4335" s="47">
        <v>0</v>
      </c>
      <c r="R4335" s="47">
        <v>0</v>
      </c>
      <c r="S4335" s="47">
        <v>0</v>
      </c>
      <c r="T4335" s="47">
        <v>800</v>
      </c>
      <c r="U4335" s="47">
        <v>0</v>
      </c>
      <c r="V4335" t="s">
        <v>71</v>
      </c>
      <c r="W4335" t="s">
        <v>1319</v>
      </c>
      <c r="X4335"/>
      <c r="Y4335" t="s">
        <v>233</v>
      </c>
      <c r="Z4335" s="43" t="str">
        <f>Raw_data[[#This Row],[Month]]&amp;Raw_data[[#This Row],[Locations]]&amp;Raw_data[[#This Row],[Looker2]]</f>
        <v>45323MontroseSober Living</v>
      </c>
      <c r="AA4335" s="44" t="str">
        <f>IFERROR(VLOOKUP(Raw_data[[#This Row],[Description]],'LU Table'!$A$1:$B$50,2,0),"")</f>
        <v>Sober Living</v>
      </c>
      <c r="AB4335" s="44" t="str">
        <f>TRIM(MID(Raw_data[[#This Row],[Location]],LEN("Positive Recovery- ")+1,LEN(Raw_data[[#This Row],[Location]])))</f>
        <v>Montrose</v>
      </c>
      <c r="AC4335" s="45">
        <f t="shared" si="68"/>
        <v>45323</v>
      </c>
      <c r="AD4335" s="44" t="str">
        <f>VLOOKUP(Raw_data[[#This Row],[Locations]]&amp;Raw_data[[#This Row],[Looker2]],Category!A:E,5,0)</f>
        <v>Company Owned</v>
      </c>
      <c r="AE4335" s="44" t="str">
        <f>Raw_data[[#This Row],[Locations]]&amp;Raw_data[[#This Row],[Looker2]]</f>
        <v>MontroseSober Living</v>
      </c>
    </row>
    <row r="4336" spans="1:31">
      <c r="A4336" s="15">
        <v>45331</v>
      </c>
      <c r="B4336" s="15">
        <v>45323</v>
      </c>
      <c r="C4336" t="s">
        <v>9</v>
      </c>
      <c r="D4336">
        <v>211746</v>
      </c>
      <c r="E4336" t="s">
        <v>1020</v>
      </c>
      <c r="F4336" t="s">
        <v>299</v>
      </c>
      <c r="G4336" t="s">
        <v>1021</v>
      </c>
      <c r="H4336" t="s">
        <v>150</v>
      </c>
      <c r="I4336" t="s">
        <v>232</v>
      </c>
      <c r="J4336" t="s">
        <v>17</v>
      </c>
      <c r="K4336" t="s">
        <v>76</v>
      </c>
      <c r="L4336" t="s">
        <v>129</v>
      </c>
      <c r="M4336">
        <v>1</v>
      </c>
      <c r="N4336" s="47">
        <v>800</v>
      </c>
      <c r="O4336" s="47">
        <v>0</v>
      </c>
      <c r="P4336" s="47">
        <v>0</v>
      </c>
      <c r="Q4336" s="47">
        <v>0</v>
      </c>
      <c r="R4336" s="47">
        <v>0</v>
      </c>
      <c r="S4336" s="47">
        <v>0</v>
      </c>
      <c r="T4336" s="47">
        <v>800</v>
      </c>
      <c r="U4336" s="47">
        <v>0</v>
      </c>
      <c r="V4336" t="s">
        <v>71</v>
      </c>
      <c r="W4336" t="s">
        <v>1319</v>
      </c>
      <c r="X4336"/>
      <c r="Y4336" t="s">
        <v>233</v>
      </c>
      <c r="Z4336" s="43" t="str">
        <f>Raw_data[[#This Row],[Month]]&amp;Raw_data[[#This Row],[Locations]]&amp;Raw_data[[#This Row],[Looker2]]</f>
        <v>45323MontroseSober Living</v>
      </c>
      <c r="AA4336" s="44" t="str">
        <f>IFERROR(VLOOKUP(Raw_data[[#This Row],[Description]],'LU Table'!$A$1:$B$50,2,0),"")</f>
        <v>Sober Living</v>
      </c>
      <c r="AB4336" s="44" t="str">
        <f>TRIM(MID(Raw_data[[#This Row],[Location]],LEN("Positive Recovery- ")+1,LEN(Raw_data[[#This Row],[Location]])))</f>
        <v>Montrose</v>
      </c>
      <c r="AC4336" s="45">
        <f t="shared" si="68"/>
        <v>45323</v>
      </c>
      <c r="AD4336" s="44" t="str">
        <f>VLOOKUP(Raw_data[[#This Row],[Locations]]&amp;Raw_data[[#This Row],[Looker2]],Category!A:E,5,0)</f>
        <v>Company Owned</v>
      </c>
      <c r="AE4336" s="44" t="str">
        <f>Raw_data[[#This Row],[Locations]]&amp;Raw_data[[#This Row],[Looker2]]</f>
        <v>MontroseSober Living</v>
      </c>
    </row>
    <row r="4337" spans="1:31">
      <c r="A4337" s="15">
        <v>45331</v>
      </c>
      <c r="B4337" s="15">
        <v>45323</v>
      </c>
      <c r="C4337" t="s">
        <v>9</v>
      </c>
      <c r="D4337">
        <v>211748</v>
      </c>
      <c r="E4337" t="s">
        <v>141</v>
      </c>
      <c r="F4337" t="s">
        <v>478</v>
      </c>
      <c r="G4337" t="s">
        <v>325</v>
      </c>
      <c r="H4337" t="s">
        <v>150</v>
      </c>
      <c r="I4337" t="s">
        <v>232</v>
      </c>
      <c r="J4337" t="s">
        <v>17</v>
      </c>
      <c r="K4337" t="s">
        <v>76</v>
      </c>
      <c r="L4337" t="s">
        <v>128</v>
      </c>
      <c r="M4337">
        <v>1</v>
      </c>
      <c r="N4337" s="47">
        <v>600</v>
      </c>
      <c r="O4337" s="47">
        <v>0</v>
      </c>
      <c r="P4337" s="47">
        <v>0</v>
      </c>
      <c r="Q4337" s="47">
        <v>0</v>
      </c>
      <c r="R4337" s="47">
        <v>0</v>
      </c>
      <c r="S4337" s="47">
        <v>0</v>
      </c>
      <c r="T4337" s="47">
        <v>600</v>
      </c>
      <c r="U4337" s="47">
        <v>0</v>
      </c>
      <c r="V4337" t="s">
        <v>71</v>
      </c>
      <c r="W4337" t="s">
        <v>1319</v>
      </c>
      <c r="X4337"/>
      <c r="Y4337" t="s">
        <v>233</v>
      </c>
      <c r="Z4337" s="43" t="str">
        <f>Raw_data[[#This Row],[Month]]&amp;Raw_data[[#This Row],[Locations]]&amp;Raw_data[[#This Row],[Looker2]]</f>
        <v>45323MontroseSober Living</v>
      </c>
      <c r="AA4337" s="44" t="str">
        <f>IFERROR(VLOOKUP(Raw_data[[#This Row],[Description]],'LU Table'!$A$1:$B$50,2,0),"")</f>
        <v>Sober Living</v>
      </c>
      <c r="AB4337" s="44" t="str">
        <f>TRIM(MID(Raw_data[[#This Row],[Location]],LEN("Positive Recovery- ")+1,LEN(Raw_data[[#This Row],[Location]])))</f>
        <v>Montrose</v>
      </c>
      <c r="AC4337" s="45">
        <f t="shared" si="68"/>
        <v>45323</v>
      </c>
      <c r="AD4337" s="44" t="str">
        <f>VLOOKUP(Raw_data[[#This Row],[Locations]]&amp;Raw_data[[#This Row],[Looker2]],Category!A:E,5,0)</f>
        <v>Company Owned</v>
      </c>
      <c r="AE4337" s="44" t="str">
        <f>Raw_data[[#This Row],[Locations]]&amp;Raw_data[[#This Row],[Looker2]]</f>
        <v>MontroseSober Living</v>
      </c>
    </row>
    <row r="4338" spans="1:31">
      <c r="A4338" s="15">
        <v>45331</v>
      </c>
      <c r="B4338" s="15">
        <v>45323</v>
      </c>
      <c r="C4338" t="s">
        <v>9</v>
      </c>
      <c r="D4338">
        <v>211750</v>
      </c>
      <c r="E4338" t="s">
        <v>787</v>
      </c>
      <c r="F4338" t="s">
        <v>648</v>
      </c>
      <c r="G4338" t="s">
        <v>788</v>
      </c>
      <c r="H4338" t="s">
        <v>150</v>
      </c>
      <c r="I4338" t="s">
        <v>232</v>
      </c>
      <c r="J4338" t="s">
        <v>17</v>
      </c>
      <c r="K4338" t="s">
        <v>76</v>
      </c>
      <c r="L4338" t="s">
        <v>128</v>
      </c>
      <c r="M4338">
        <v>1</v>
      </c>
      <c r="N4338" s="47">
        <v>700</v>
      </c>
      <c r="O4338" s="47">
        <v>0</v>
      </c>
      <c r="P4338" s="47">
        <v>0</v>
      </c>
      <c r="Q4338" s="47">
        <v>0</v>
      </c>
      <c r="R4338" s="47">
        <v>0</v>
      </c>
      <c r="S4338" s="47">
        <v>0</v>
      </c>
      <c r="T4338" s="47">
        <v>700</v>
      </c>
      <c r="U4338" s="47">
        <v>0</v>
      </c>
      <c r="V4338" t="s">
        <v>71</v>
      </c>
      <c r="W4338" t="s">
        <v>1319</v>
      </c>
      <c r="X4338"/>
      <c r="Y4338" t="s">
        <v>233</v>
      </c>
      <c r="Z4338" s="43" t="str">
        <f>Raw_data[[#This Row],[Month]]&amp;Raw_data[[#This Row],[Locations]]&amp;Raw_data[[#This Row],[Looker2]]</f>
        <v>45323MontroseSober Living</v>
      </c>
      <c r="AA4338" s="44" t="str">
        <f>IFERROR(VLOOKUP(Raw_data[[#This Row],[Description]],'LU Table'!$A$1:$B$50,2,0),"")</f>
        <v>Sober Living</v>
      </c>
      <c r="AB4338" s="44" t="str">
        <f>TRIM(MID(Raw_data[[#This Row],[Location]],LEN("Positive Recovery- ")+1,LEN(Raw_data[[#This Row],[Location]])))</f>
        <v>Montrose</v>
      </c>
      <c r="AC4338" s="45">
        <f t="shared" si="68"/>
        <v>45323</v>
      </c>
      <c r="AD4338" s="44" t="str">
        <f>VLOOKUP(Raw_data[[#This Row],[Locations]]&amp;Raw_data[[#This Row],[Looker2]],Category!A:E,5,0)</f>
        <v>Company Owned</v>
      </c>
      <c r="AE4338" s="44" t="str">
        <f>Raw_data[[#This Row],[Locations]]&amp;Raw_data[[#This Row],[Looker2]]</f>
        <v>MontroseSober Living</v>
      </c>
    </row>
    <row r="4339" spans="1:31">
      <c r="A4339" s="15">
        <v>45331</v>
      </c>
      <c r="B4339" s="15">
        <v>45323</v>
      </c>
      <c r="C4339" t="s">
        <v>9</v>
      </c>
      <c r="D4339">
        <v>211751</v>
      </c>
      <c r="E4339" t="s">
        <v>672</v>
      </c>
      <c r="F4339" t="s">
        <v>609</v>
      </c>
      <c r="G4339" t="s">
        <v>393</v>
      </c>
      <c r="H4339" t="s">
        <v>150</v>
      </c>
      <c r="I4339" t="s">
        <v>232</v>
      </c>
      <c r="J4339" t="s">
        <v>17</v>
      </c>
      <c r="K4339" t="s">
        <v>76</v>
      </c>
      <c r="L4339" t="s">
        <v>128</v>
      </c>
      <c r="M4339">
        <v>1</v>
      </c>
      <c r="N4339" s="47">
        <v>800</v>
      </c>
      <c r="O4339" s="47">
        <v>0</v>
      </c>
      <c r="P4339" s="47">
        <v>0</v>
      </c>
      <c r="Q4339" s="47">
        <v>0</v>
      </c>
      <c r="R4339" s="47">
        <v>0</v>
      </c>
      <c r="S4339" s="47">
        <v>0</v>
      </c>
      <c r="T4339" s="47">
        <v>800</v>
      </c>
      <c r="U4339" s="47">
        <v>0</v>
      </c>
      <c r="V4339" t="s">
        <v>71</v>
      </c>
      <c r="W4339" t="s">
        <v>1319</v>
      </c>
      <c r="X4339"/>
      <c r="Y4339" t="s">
        <v>233</v>
      </c>
      <c r="Z4339" s="43" t="str">
        <f>Raw_data[[#This Row],[Month]]&amp;Raw_data[[#This Row],[Locations]]&amp;Raw_data[[#This Row],[Looker2]]</f>
        <v>45323MontroseSober Living</v>
      </c>
      <c r="AA4339" s="44" t="str">
        <f>IFERROR(VLOOKUP(Raw_data[[#This Row],[Description]],'LU Table'!$A$1:$B$50,2,0),"")</f>
        <v>Sober Living</v>
      </c>
      <c r="AB4339" s="44" t="str">
        <f>TRIM(MID(Raw_data[[#This Row],[Location]],LEN("Positive Recovery- ")+1,LEN(Raw_data[[#This Row],[Location]])))</f>
        <v>Montrose</v>
      </c>
      <c r="AC4339" s="45">
        <f t="shared" si="68"/>
        <v>45323</v>
      </c>
      <c r="AD4339" s="44" t="str">
        <f>VLOOKUP(Raw_data[[#This Row],[Locations]]&amp;Raw_data[[#This Row],[Looker2]],Category!A:E,5,0)</f>
        <v>Company Owned</v>
      </c>
      <c r="AE4339" s="44" t="str">
        <f>Raw_data[[#This Row],[Locations]]&amp;Raw_data[[#This Row],[Looker2]]</f>
        <v>MontroseSober Living</v>
      </c>
    </row>
    <row r="4340" spans="1:31">
      <c r="A4340" s="15">
        <v>45331</v>
      </c>
      <c r="B4340" s="15">
        <v>45323</v>
      </c>
      <c r="C4340" t="s">
        <v>9</v>
      </c>
      <c r="D4340">
        <v>211753</v>
      </c>
      <c r="E4340" t="s">
        <v>710</v>
      </c>
      <c r="F4340" t="s">
        <v>363</v>
      </c>
      <c r="G4340" t="s">
        <v>344</v>
      </c>
      <c r="H4340" t="s">
        <v>150</v>
      </c>
      <c r="I4340" t="s">
        <v>232</v>
      </c>
      <c r="J4340" t="s">
        <v>17</v>
      </c>
      <c r="K4340" t="s">
        <v>76</v>
      </c>
      <c r="L4340" t="s">
        <v>128</v>
      </c>
      <c r="M4340">
        <v>1</v>
      </c>
      <c r="N4340" s="47">
        <v>800</v>
      </c>
      <c r="O4340" s="47">
        <v>0</v>
      </c>
      <c r="P4340" s="47">
        <v>0</v>
      </c>
      <c r="Q4340" s="47">
        <v>0</v>
      </c>
      <c r="R4340" s="47">
        <v>0</v>
      </c>
      <c r="S4340" s="47">
        <v>0</v>
      </c>
      <c r="T4340" s="47">
        <v>800</v>
      </c>
      <c r="U4340" s="47">
        <v>0</v>
      </c>
      <c r="V4340" t="s">
        <v>71</v>
      </c>
      <c r="W4340" t="s">
        <v>1319</v>
      </c>
      <c r="X4340"/>
      <c r="Y4340" t="s">
        <v>233</v>
      </c>
      <c r="Z4340" s="43" t="str">
        <f>Raw_data[[#This Row],[Month]]&amp;Raw_data[[#This Row],[Locations]]&amp;Raw_data[[#This Row],[Looker2]]</f>
        <v>45323MontroseSober Living</v>
      </c>
      <c r="AA4340" s="44" t="str">
        <f>IFERROR(VLOOKUP(Raw_data[[#This Row],[Description]],'LU Table'!$A$1:$B$50,2,0),"")</f>
        <v>Sober Living</v>
      </c>
      <c r="AB4340" s="44" t="str">
        <f>TRIM(MID(Raw_data[[#This Row],[Location]],LEN("Positive Recovery- ")+1,LEN(Raw_data[[#This Row],[Location]])))</f>
        <v>Montrose</v>
      </c>
      <c r="AC4340" s="45">
        <f t="shared" si="68"/>
        <v>45323</v>
      </c>
      <c r="AD4340" s="44" t="str">
        <f>VLOOKUP(Raw_data[[#This Row],[Locations]]&amp;Raw_data[[#This Row],[Looker2]],Category!A:E,5,0)</f>
        <v>Company Owned</v>
      </c>
      <c r="AE4340" s="44" t="str">
        <f>Raw_data[[#This Row],[Locations]]&amp;Raw_data[[#This Row],[Looker2]]</f>
        <v>MontroseSober Living</v>
      </c>
    </row>
    <row r="4341" spans="1:31">
      <c r="A4341" s="15">
        <v>45331</v>
      </c>
      <c r="B4341" s="15">
        <v>45323</v>
      </c>
      <c r="C4341" t="s">
        <v>9</v>
      </c>
      <c r="D4341">
        <v>211755</v>
      </c>
      <c r="E4341" t="s">
        <v>83</v>
      </c>
      <c r="F4341" t="s">
        <v>253</v>
      </c>
      <c r="G4341" t="s">
        <v>294</v>
      </c>
      <c r="H4341" t="s">
        <v>150</v>
      </c>
      <c r="I4341" t="s">
        <v>232</v>
      </c>
      <c r="J4341" t="s">
        <v>17</v>
      </c>
      <c r="K4341" t="s">
        <v>76</v>
      </c>
      <c r="L4341" t="s">
        <v>128</v>
      </c>
      <c r="M4341">
        <v>1</v>
      </c>
      <c r="N4341" s="47">
        <v>800</v>
      </c>
      <c r="O4341" s="47">
        <v>0</v>
      </c>
      <c r="P4341" s="47">
        <v>0</v>
      </c>
      <c r="Q4341" s="47">
        <v>0</v>
      </c>
      <c r="R4341" s="47">
        <v>0</v>
      </c>
      <c r="S4341" s="47">
        <v>300</v>
      </c>
      <c r="T4341" s="47">
        <v>800</v>
      </c>
      <c r="U4341" s="47">
        <v>300</v>
      </c>
      <c r="V4341" t="s">
        <v>71</v>
      </c>
      <c r="W4341" t="s">
        <v>1319</v>
      </c>
      <c r="X4341"/>
      <c r="Y4341" t="s">
        <v>233</v>
      </c>
      <c r="Z4341" s="43" t="str">
        <f>Raw_data[[#This Row],[Month]]&amp;Raw_data[[#This Row],[Locations]]&amp;Raw_data[[#This Row],[Looker2]]</f>
        <v>45323MontroseSober Living</v>
      </c>
      <c r="AA4341" s="44" t="str">
        <f>IFERROR(VLOOKUP(Raw_data[[#This Row],[Description]],'LU Table'!$A$1:$B$50,2,0),"")</f>
        <v>Sober Living</v>
      </c>
      <c r="AB4341" s="44" t="str">
        <f>TRIM(MID(Raw_data[[#This Row],[Location]],LEN("Positive Recovery- ")+1,LEN(Raw_data[[#This Row],[Location]])))</f>
        <v>Montrose</v>
      </c>
      <c r="AC4341" s="45">
        <f t="shared" si="68"/>
        <v>45323</v>
      </c>
      <c r="AD4341" s="44" t="str">
        <f>VLOOKUP(Raw_data[[#This Row],[Locations]]&amp;Raw_data[[#This Row],[Looker2]],Category!A:E,5,0)</f>
        <v>Company Owned</v>
      </c>
      <c r="AE4341" s="44" t="str">
        <f>Raw_data[[#This Row],[Locations]]&amp;Raw_data[[#This Row],[Looker2]]</f>
        <v>MontroseSober Living</v>
      </c>
    </row>
    <row r="4342" spans="1:31">
      <c r="A4342" s="15">
        <v>45331</v>
      </c>
      <c r="B4342" s="15">
        <v>45323</v>
      </c>
      <c r="C4342" t="s">
        <v>9</v>
      </c>
      <c r="D4342">
        <v>211756</v>
      </c>
      <c r="E4342" t="s">
        <v>639</v>
      </c>
      <c r="F4342" t="s">
        <v>302</v>
      </c>
      <c r="G4342" t="s">
        <v>640</v>
      </c>
      <c r="H4342" t="s">
        <v>150</v>
      </c>
      <c r="I4342" t="s">
        <v>232</v>
      </c>
      <c r="J4342" t="s">
        <v>17</v>
      </c>
      <c r="K4342" t="s">
        <v>76</v>
      </c>
      <c r="L4342" t="s">
        <v>23</v>
      </c>
      <c r="M4342">
        <v>1</v>
      </c>
      <c r="N4342" s="47">
        <v>1000</v>
      </c>
      <c r="O4342" s="47">
        <v>0</v>
      </c>
      <c r="P4342" s="47">
        <v>0</v>
      </c>
      <c r="Q4342" s="47">
        <v>0</v>
      </c>
      <c r="R4342" s="47">
        <v>0</v>
      </c>
      <c r="S4342" s="47">
        <v>0</v>
      </c>
      <c r="T4342" s="47">
        <v>1000</v>
      </c>
      <c r="U4342" s="47">
        <v>0</v>
      </c>
      <c r="V4342" t="s">
        <v>71</v>
      </c>
      <c r="W4342" t="s">
        <v>1319</v>
      </c>
      <c r="X4342"/>
      <c r="Y4342" t="s">
        <v>233</v>
      </c>
      <c r="Z4342" s="43" t="str">
        <f>Raw_data[[#This Row],[Month]]&amp;Raw_data[[#This Row],[Locations]]&amp;Raw_data[[#This Row],[Looker2]]</f>
        <v>45323MontroseSober Living</v>
      </c>
      <c r="AA4342" s="44" t="str">
        <f>IFERROR(VLOOKUP(Raw_data[[#This Row],[Description]],'LU Table'!$A$1:$B$50,2,0),"")</f>
        <v>Sober Living</v>
      </c>
      <c r="AB4342" s="44" t="str">
        <f>TRIM(MID(Raw_data[[#This Row],[Location]],LEN("Positive Recovery- ")+1,LEN(Raw_data[[#This Row],[Location]])))</f>
        <v>Montrose</v>
      </c>
      <c r="AC4342" s="45">
        <f t="shared" si="68"/>
        <v>45323</v>
      </c>
      <c r="AD4342" s="44" t="str">
        <f>VLOOKUP(Raw_data[[#This Row],[Locations]]&amp;Raw_data[[#This Row],[Looker2]],Category!A:E,5,0)</f>
        <v>Company Owned</v>
      </c>
      <c r="AE4342" s="44" t="str">
        <f>Raw_data[[#This Row],[Locations]]&amp;Raw_data[[#This Row],[Looker2]]</f>
        <v>MontroseSober Living</v>
      </c>
    </row>
    <row r="4343" spans="1:31">
      <c r="A4343" s="15">
        <v>45331</v>
      </c>
      <c r="B4343" s="15">
        <v>45323</v>
      </c>
      <c r="C4343" t="s">
        <v>9</v>
      </c>
      <c r="D4343">
        <v>211757</v>
      </c>
      <c r="E4343" t="s">
        <v>565</v>
      </c>
      <c r="F4343" t="s">
        <v>566</v>
      </c>
      <c r="G4343" t="s">
        <v>567</v>
      </c>
      <c r="H4343" t="s">
        <v>150</v>
      </c>
      <c r="I4343" t="s">
        <v>232</v>
      </c>
      <c r="J4343" t="s">
        <v>17</v>
      </c>
      <c r="K4343" t="s">
        <v>76</v>
      </c>
      <c r="L4343" t="s">
        <v>23</v>
      </c>
      <c r="M4343">
        <v>1</v>
      </c>
      <c r="N4343" s="47">
        <v>1000</v>
      </c>
      <c r="O4343" s="47">
        <v>0</v>
      </c>
      <c r="P4343" s="47">
        <v>0</v>
      </c>
      <c r="Q4343" s="47">
        <v>0</v>
      </c>
      <c r="R4343" s="47">
        <v>0</v>
      </c>
      <c r="S4343" s="47">
        <v>0</v>
      </c>
      <c r="T4343" s="47">
        <v>1000</v>
      </c>
      <c r="U4343" s="47">
        <v>0</v>
      </c>
      <c r="V4343" t="s">
        <v>71</v>
      </c>
      <c r="W4343" t="s">
        <v>1319</v>
      </c>
      <c r="X4343"/>
      <c r="Y4343" t="s">
        <v>233</v>
      </c>
      <c r="Z4343" s="43" t="str">
        <f>Raw_data[[#This Row],[Month]]&amp;Raw_data[[#This Row],[Locations]]&amp;Raw_data[[#This Row],[Looker2]]</f>
        <v>45323MontroseSober Living</v>
      </c>
      <c r="AA4343" s="44" t="str">
        <f>IFERROR(VLOOKUP(Raw_data[[#This Row],[Description]],'LU Table'!$A$1:$B$50,2,0),"")</f>
        <v>Sober Living</v>
      </c>
      <c r="AB4343" s="44" t="str">
        <f>TRIM(MID(Raw_data[[#This Row],[Location]],LEN("Positive Recovery- ")+1,LEN(Raw_data[[#This Row],[Location]])))</f>
        <v>Montrose</v>
      </c>
      <c r="AC4343" s="45">
        <f t="shared" si="68"/>
        <v>45323</v>
      </c>
      <c r="AD4343" s="44" t="str">
        <f>VLOOKUP(Raw_data[[#This Row],[Locations]]&amp;Raw_data[[#This Row],[Looker2]],Category!A:E,5,0)</f>
        <v>Company Owned</v>
      </c>
      <c r="AE4343" s="44" t="str">
        <f>Raw_data[[#This Row],[Locations]]&amp;Raw_data[[#This Row],[Looker2]]</f>
        <v>MontroseSober Living</v>
      </c>
    </row>
    <row r="4344" spans="1:31">
      <c r="A4344" s="15">
        <v>45331</v>
      </c>
      <c r="B4344" s="15">
        <v>45323</v>
      </c>
      <c r="C4344" t="s">
        <v>9</v>
      </c>
      <c r="D4344">
        <v>211758</v>
      </c>
      <c r="E4344" t="s">
        <v>586</v>
      </c>
      <c r="F4344" t="s">
        <v>587</v>
      </c>
      <c r="G4344" t="s">
        <v>588</v>
      </c>
      <c r="H4344" t="s">
        <v>150</v>
      </c>
      <c r="I4344" t="s">
        <v>232</v>
      </c>
      <c r="J4344" t="s">
        <v>17</v>
      </c>
      <c r="K4344" t="s">
        <v>76</v>
      </c>
      <c r="L4344" t="s">
        <v>23</v>
      </c>
      <c r="M4344">
        <v>1</v>
      </c>
      <c r="N4344" s="47">
        <v>1000</v>
      </c>
      <c r="O4344" s="47">
        <v>0</v>
      </c>
      <c r="P4344" s="47">
        <v>0</v>
      </c>
      <c r="Q4344" s="47">
        <v>0</v>
      </c>
      <c r="R4344" s="47">
        <v>0</v>
      </c>
      <c r="S4344" s="47">
        <v>0</v>
      </c>
      <c r="T4344" s="47">
        <v>1000</v>
      </c>
      <c r="U4344" s="47">
        <v>0</v>
      </c>
      <c r="V4344" t="s">
        <v>71</v>
      </c>
      <c r="W4344" t="s">
        <v>1319</v>
      </c>
      <c r="X4344"/>
      <c r="Y4344" t="s">
        <v>233</v>
      </c>
      <c r="Z4344" s="43" t="str">
        <f>Raw_data[[#This Row],[Month]]&amp;Raw_data[[#This Row],[Locations]]&amp;Raw_data[[#This Row],[Looker2]]</f>
        <v>45323MontroseSober Living</v>
      </c>
      <c r="AA4344" s="44" t="str">
        <f>IFERROR(VLOOKUP(Raw_data[[#This Row],[Description]],'LU Table'!$A$1:$B$50,2,0),"")</f>
        <v>Sober Living</v>
      </c>
      <c r="AB4344" s="44" t="str">
        <f>TRIM(MID(Raw_data[[#This Row],[Location]],LEN("Positive Recovery- ")+1,LEN(Raw_data[[#This Row],[Location]])))</f>
        <v>Montrose</v>
      </c>
      <c r="AC4344" s="45">
        <f t="shared" si="68"/>
        <v>45323</v>
      </c>
      <c r="AD4344" s="44" t="str">
        <f>VLOOKUP(Raw_data[[#This Row],[Locations]]&amp;Raw_data[[#This Row],[Looker2]],Category!A:E,5,0)</f>
        <v>Company Owned</v>
      </c>
      <c r="AE4344" s="44" t="str">
        <f>Raw_data[[#This Row],[Locations]]&amp;Raw_data[[#This Row],[Looker2]]</f>
        <v>MontroseSober Living</v>
      </c>
    </row>
    <row r="4345" spans="1:31">
      <c r="A4345" s="15">
        <v>45331</v>
      </c>
      <c r="B4345" s="15">
        <v>45323</v>
      </c>
      <c r="C4345" t="s">
        <v>9</v>
      </c>
      <c r="D4345">
        <v>211759</v>
      </c>
      <c r="E4345" t="s">
        <v>183</v>
      </c>
      <c r="F4345" t="s">
        <v>495</v>
      </c>
      <c r="G4345" t="s">
        <v>496</v>
      </c>
      <c r="H4345" t="s">
        <v>150</v>
      </c>
      <c r="I4345" t="s">
        <v>232</v>
      </c>
      <c r="J4345" t="s">
        <v>17</v>
      </c>
      <c r="K4345" t="s">
        <v>76</v>
      </c>
      <c r="L4345" t="s">
        <v>23</v>
      </c>
      <c r="M4345">
        <v>1</v>
      </c>
      <c r="N4345" s="47">
        <v>1100</v>
      </c>
      <c r="O4345" s="47">
        <v>0</v>
      </c>
      <c r="P4345" s="47">
        <v>0</v>
      </c>
      <c r="Q4345" s="47">
        <v>0</v>
      </c>
      <c r="R4345" s="47">
        <v>0</v>
      </c>
      <c r="S4345" s="47">
        <v>0</v>
      </c>
      <c r="T4345" s="47">
        <v>1100</v>
      </c>
      <c r="U4345" s="47">
        <v>0</v>
      </c>
      <c r="V4345" t="s">
        <v>71</v>
      </c>
      <c r="W4345" t="s">
        <v>1319</v>
      </c>
      <c r="X4345"/>
      <c r="Y4345" t="s">
        <v>233</v>
      </c>
      <c r="Z4345" s="43" t="str">
        <f>Raw_data[[#This Row],[Month]]&amp;Raw_data[[#This Row],[Locations]]&amp;Raw_data[[#This Row],[Looker2]]</f>
        <v>45323MontroseSober Living</v>
      </c>
      <c r="AA4345" s="44" t="str">
        <f>IFERROR(VLOOKUP(Raw_data[[#This Row],[Description]],'LU Table'!$A$1:$B$50,2,0),"")</f>
        <v>Sober Living</v>
      </c>
      <c r="AB4345" s="44" t="str">
        <f>TRIM(MID(Raw_data[[#This Row],[Location]],LEN("Positive Recovery- ")+1,LEN(Raw_data[[#This Row],[Location]])))</f>
        <v>Montrose</v>
      </c>
      <c r="AC4345" s="45">
        <f t="shared" si="68"/>
        <v>45323</v>
      </c>
      <c r="AD4345" s="44" t="str">
        <f>VLOOKUP(Raw_data[[#This Row],[Locations]]&amp;Raw_data[[#This Row],[Looker2]],Category!A:E,5,0)</f>
        <v>Company Owned</v>
      </c>
      <c r="AE4345" s="44" t="str">
        <f>Raw_data[[#This Row],[Locations]]&amp;Raw_data[[#This Row],[Looker2]]</f>
        <v>MontroseSober Living</v>
      </c>
    </row>
    <row r="4346" spans="1:31">
      <c r="A4346" s="15">
        <v>45331</v>
      </c>
      <c r="B4346" s="15">
        <v>45323</v>
      </c>
      <c r="C4346" t="s">
        <v>9</v>
      </c>
      <c r="D4346">
        <v>211760</v>
      </c>
      <c r="E4346" t="s">
        <v>561</v>
      </c>
      <c r="F4346" t="s">
        <v>552</v>
      </c>
      <c r="G4346" t="s">
        <v>562</v>
      </c>
      <c r="H4346" t="s">
        <v>150</v>
      </c>
      <c r="I4346" t="s">
        <v>232</v>
      </c>
      <c r="J4346" t="s">
        <v>17</v>
      </c>
      <c r="K4346" t="s">
        <v>76</v>
      </c>
      <c r="L4346" t="s">
        <v>23</v>
      </c>
      <c r="M4346">
        <v>1</v>
      </c>
      <c r="N4346" s="47">
        <v>1000</v>
      </c>
      <c r="O4346" s="47">
        <v>0</v>
      </c>
      <c r="P4346" s="47">
        <v>0</v>
      </c>
      <c r="Q4346" s="47">
        <v>0</v>
      </c>
      <c r="R4346" s="47">
        <v>0</v>
      </c>
      <c r="S4346" s="47">
        <v>0</v>
      </c>
      <c r="T4346" s="47">
        <v>1000</v>
      </c>
      <c r="U4346" s="47">
        <v>0</v>
      </c>
      <c r="V4346" t="s">
        <v>71</v>
      </c>
      <c r="W4346" t="s">
        <v>1319</v>
      </c>
      <c r="X4346"/>
      <c r="Y4346" t="s">
        <v>233</v>
      </c>
      <c r="Z4346" s="43" t="str">
        <f>Raw_data[[#This Row],[Month]]&amp;Raw_data[[#This Row],[Locations]]&amp;Raw_data[[#This Row],[Looker2]]</f>
        <v>45323MontroseSober Living</v>
      </c>
      <c r="AA4346" s="44" t="str">
        <f>IFERROR(VLOOKUP(Raw_data[[#This Row],[Description]],'LU Table'!$A$1:$B$50,2,0),"")</f>
        <v>Sober Living</v>
      </c>
      <c r="AB4346" s="44" t="str">
        <f>TRIM(MID(Raw_data[[#This Row],[Location]],LEN("Positive Recovery- ")+1,LEN(Raw_data[[#This Row],[Location]])))</f>
        <v>Montrose</v>
      </c>
      <c r="AC4346" s="45">
        <f t="shared" si="68"/>
        <v>45323</v>
      </c>
      <c r="AD4346" s="44" t="str">
        <f>VLOOKUP(Raw_data[[#This Row],[Locations]]&amp;Raw_data[[#This Row],[Looker2]],Category!A:E,5,0)</f>
        <v>Company Owned</v>
      </c>
      <c r="AE4346" s="44" t="str">
        <f>Raw_data[[#This Row],[Locations]]&amp;Raw_data[[#This Row],[Looker2]]</f>
        <v>MontroseSober Living</v>
      </c>
    </row>
    <row r="4347" spans="1:31">
      <c r="A4347" s="15">
        <v>45331</v>
      </c>
      <c r="B4347" s="15">
        <v>45323</v>
      </c>
      <c r="C4347" t="s">
        <v>9</v>
      </c>
      <c r="D4347">
        <v>211761</v>
      </c>
      <c r="E4347" t="s">
        <v>112</v>
      </c>
      <c r="F4347" t="s">
        <v>261</v>
      </c>
      <c r="G4347" t="s">
        <v>262</v>
      </c>
      <c r="H4347" t="s">
        <v>150</v>
      </c>
      <c r="I4347" t="s">
        <v>232</v>
      </c>
      <c r="J4347" t="s">
        <v>17</v>
      </c>
      <c r="K4347" t="s">
        <v>76</v>
      </c>
      <c r="L4347" t="s">
        <v>23</v>
      </c>
      <c r="M4347">
        <v>1</v>
      </c>
      <c r="N4347" s="47">
        <v>1500</v>
      </c>
      <c r="O4347" s="47">
        <v>0</v>
      </c>
      <c r="P4347" s="47">
        <v>0</v>
      </c>
      <c r="Q4347" s="47">
        <v>0</v>
      </c>
      <c r="R4347" s="47">
        <v>0</v>
      </c>
      <c r="S4347" s="47">
        <v>0</v>
      </c>
      <c r="T4347" s="47">
        <v>1500</v>
      </c>
      <c r="U4347" s="47">
        <v>0</v>
      </c>
      <c r="V4347" t="s">
        <v>71</v>
      </c>
      <c r="W4347" t="s">
        <v>1319</v>
      </c>
      <c r="X4347"/>
      <c r="Y4347" t="s">
        <v>233</v>
      </c>
      <c r="Z4347" s="43" t="str">
        <f>Raw_data[[#This Row],[Month]]&amp;Raw_data[[#This Row],[Locations]]&amp;Raw_data[[#This Row],[Looker2]]</f>
        <v>45323MontroseSober Living</v>
      </c>
      <c r="AA4347" s="44" t="str">
        <f>IFERROR(VLOOKUP(Raw_data[[#This Row],[Description]],'LU Table'!$A$1:$B$50,2,0),"")</f>
        <v>Sober Living</v>
      </c>
      <c r="AB4347" s="44" t="str">
        <f>TRIM(MID(Raw_data[[#This Row],[Location]],LEN("Positive Recovery- ")+1,LEN(Raw_data[[#This Row],[Location]])))</f>
        <v>Montrose</v>
      </c>
      <c r="AC4347" s="45">
        <f t="shared" si="68"/>
        <v>45323</v>
      </c>
      <c r="AD4347" s="44" t="str">
        <f>VLOOKUP(Raw_data[[#This Row],[Locations]]&amp;Raw_data[[#This Row],[Looker2]],Category!A:E,5,0)</f>
        <v>Company Owned</v>
      </c>
      <c r="AE4347" s="44" t="str">
        <f>Raw_data[[#This Row],[Locations]]&amp;Raw_data[[#This Row],[Looker2]]</f>
        <v>MontroseSober Living</v>
      </c>
    </row>
    <row r="4348" spans="1:31">
      <c r="A4348" s="15">
        <v>45331</v>
      </c>
      <c r="B4348" s="15">
        <v>45327</v>
      </c>
      <c r="C4348" t="s">
        <v>9</v>
      </c>
      <c r="D4348">
        <v>211742</v>
      </c>
      <c r="E4348" t="s">
        <v>1310</v>
      </c>
      <c r="F4348" t="s">
        <v>465</v>
      </c>
      <c r="G4348" t="s">
        <v>1311</v>
      </c>
      <c r="H4348" t="s">
        <v>150</v>
      </c>
      <c r="I4348" t="s">
        <v>232</v>
      </c>
      <c r="J4348" t="s">
        <v>17</v>
      </c>
      <c r="K4348" t="s">
        <v>76</v>
      </c>
      <c r="L4348" t="s">
        <v>129</v>
      </c>
      <c r="M4348">
        <v>1</v>
      </c>
      <c r="N4348" s="47">
        <v>666.67</v>
      </c>
      <c r="O4348" s="47">
        <v>0</v>
      </c>
      <c r="P4348" s="47">
        <v>0</v>
      </c>
      <c r="Q4348" s="47">
        <v>0</v>
      </c>
      <c r="R4348" s="47">
        <v>0</v>
      </c>
      <c r="S4348" s="47">
        <v>0</v>
      </c>
      <c r="T4348" s="47">
        <v>666.67</v>
      </c>
      <c r="U4348" s="47">
        <v>0</v>
      </c>
      <c r="V4348" t="s">
        <v>71</v>
      </c>
      <c r="W4348" t="s">
        <v>1326</v>
      </c>
      <c r="X4348"/>
      <c r="Y4348" t="s">
        <v>233</v>
      </c>
      <c r="Z4348" s="43" t="str">
        <f>Raw_data[[#This Row],[Month]]&amp;Raw_data[[#This Row],[Locations]]&amp;Raw_data[[#This Row],[Looker2]]</f>
        <v>45323MontroseSober Living</v>
      </c>
      <c r="AA4348" s="44" t="str">
        <f>IFERROR(VLOOKUP(Raw_data[[#This Row],[Description]],'LU Table'!$A$1:$B$50,2,0),"")</f>
        <v>Sober Living</v>
      </c>
      <c r="AB4348" s="44" t="str">
        <f>TRIM(MID(Raw_data[[#This Row],[Location]],LEN("Positive Recovery- ")+1,LEN(Raw_data[[#This Row],[Location]])))</f>
        <v>Montrose</v>
      </c>
      <c r="AC4348" s="45">
        <f t="shared" si="68"/>
        <v>45323</v>
      </c>
      <c r="AD4348" s="44" t="str">
        <f>VLOOKUP(Raw_data[[#This Row],[Locations]]&amp;Raw_data[[#This Row],[Looker2]],Category!A:E,5,0)</f>
        <v>Company Owned</v>
      </c>
      <c r="AE4348" s="44" t="str">
        <f>Raw_data[[#This Row],[Locations]]&amp;Raw_data[[#This Row],[Looker2]]</f>
        <v>MontroseSober Living</v>
      </c>
    </row>
    <row r="4349" spans="1:31">
      <c r="A4349" s="15">
        <v>45331</v>
      </c>
      <c r="B4349" s="15">
        <v>45328</v>
      </c>
      <c r="C4349" t="s">
        <v>9</v>
      </c>
      <c r="D4349">
        <v>211743</v>
      </c>
      <c r="E4349" t="s">
        <v>1006</v>
      </c>
      <c r="F4349" t="s">
        <v>362</v>
      </c>
      <c r="G4349" t="s">
        <v>728</v>
      </c>
      <c r="H4349" t="s">
        <v>150</v>
      </c>
      <c r="I4349" t="s">
        <v>232</v>
      </c>
      <c r="J4349" t="s">
        <v>17</v>
      </c>
      <c r="K4349" t="s">
        <v>76</v>
      </c>
      <c r="L4349" t="s">
        <v>129</v>
      </c>
      <c r="M4349">
        <v>1</v>
      </c>
      <c r="N4349" s="47">
        <v>587</v>
      </c>
      <c r="O4349" s="47">
        <v>0</v>
      </c>
      <c r="P4349" s="47">
        <v>0</v>
      </c>
      <c r="Q4349" s="47">
        <v>0</v>
      </c>
      <c r="R4349" s="47">
        <v>0</v>
      </c>
      <c r="S4349" s="47">
        <v>0</v>
      </c>
      <c r="T4349" s="47">
        <v>587</v>
      </c>
      <c r="U4349" s="47">
        <v>0</v>
      </c>
      <c r="V4349" t="s">
        <v>71</v>
      </c>
      <c r="W4349" t="s">
        <v>1327</v>
      </c>
      <c r="X4349"/>
      <c r="Y4349" t="s">
        <v>233</v>
      </c>
      <c r="Z4349" s="43" t="str">
        <f>Raw_data[[#This Row],[Month]]&amp;Raw_data[[#This Row],[Locations]]&amp;Raw_data[[#This Row],[Looker2]]</f>
        <v>45323MontroseSober Living</v>
      </c>
      <c r="AA4349" s="44" t="str">
        <f>IFERROR(VLOOKUP(Raw_data[[#This Row],[Description]],'LU Table'!$A$1:$B$50,2,0),"")</f>
        <v>Sober Living</v>
      </c>
      <c r="AB4349" s="44" t="str">
        <f>TRIM(MID(Raw_data[[#This Row],[Location]],LEN("Positive Recovery- ")+1,LEN(Raw_data[[#This Row],[Location]])))</f>
        <v>Montrose</v>
      </c>
      <c r="AC4349" s="45">
        <f t="shared" si="68"/>
        <v>45323</v>
      </c>
      <c r="AD4349" s="44" t="str">
        <f>VLOOKUP(Raw_data[[#This Row],[Locations]]&amp;Raw_data[[#This Row],[Looker2]],Category!A:E,5,0)</f>
        <v>Company Owned</v>
      </c>
      <c r="AE4349" s="44" t="str">
        <f>Raw_data[[#This Row],[Locations]]&amp;Raw_data[[#This Row],[Looker2]]</f>
        <v>MontroseSober Living</v>
      </c>
    </row>
    <row r="4350" spans="1:31">
      <c r="A4350" s="15">
        <v>45331</v>
      </c>
      <c r="B4350" s="15">
        <v>45329</v>
      </c>
      <c r="C4350" t="s">
        <v>9</v>
      </c>
      <c r="D4350">
        <v>211744</v>
      </c>
      <c r="E4350" t="s">
        <v>1328</v>
      </c>
      <c r="F4350" t="s">
        <v>322</v>
      </c>
      <c r="G4350" t="s">
        <v>281</v>
      </c>
      <c r="H4350" t="s">
        <v>150</v>
      </c>
      <c r="I4350" t="s">
        <v>232</v>
      </c>
      <c r="J4350" t="s">
        <v>17</v>
      </c>
      <c r="K4350" t="s">
        <v>76</v>
      </c>
      <c r="L4350" t="s">
        <v>129</v>
      </c>
      <c r="M4350">
        <v>1</v>
      </c>
      <c r="N4350" s="47">
        <v>606</v>
      </c>
      <c r="O4350" s="47">
        <v>0</v>
      </c>
      <c r="P4350" s="47">
        <v>0</v>
      </c>
      <c r="Q4350" s="47">
        <v>0</v>
      </c>
      <c r="R4350" s="47">
        <v>0</v>
      </c>
      <c r="S4350" s="47">
        <v>0</v>
      </c>
      <c r="T4350" s="47">
        <v>606</v>
      </c>
      <c r="U4350" s="47">
        <v>0</v>
      </c>
      <c r="V4350" t="s">
        <v>71</v>
      </c>
      <c r="W4350" t="s">
        <v>1329</v>
      </c>
      <c r="X4350"/>
      <c r="Y4350" t="s">
        <v>233</v>
      </c>
      <c r="Z4350" s="43" t="str">
        <f>Raw_data[[#This Row],[Month]]&amp;Raw_data[[#This Row],[Locations]]&amp;Raw_data[[#This Row],[Looker2]]</f>
        <v>45323MontroseSober Living</v>
      </c>
      <c r="AA4350" s="44" t="str">
        <f>IFERROR(VLOOKUP(Raw_data[[#This Row],[Description]],'LU Table'!$A$1:$B$50,2,0),"")</f>
        <v>Sober Living</v>
      </c>
      <c r="AB4350" s="44" t="str">
        <f>TRIM(MID(Raw_data[[#This Row],[Location]],LEN("Positive Recovery- ")+1,LEN(Raw_data[[#This Row],[Location]])))</f>
        <v>Montrose</v>
      </c>
      <c r="AC4350" s="45">
        <f t="shared" si="68"/>
        <v>45323</v>
      </c>
      <c r="AD4350" s="44" t="str">
        <f>VLOOKUP(Raw_data[[#This Row],[Locations]]&amp;Raw_data[[#This Row],[Looker2]],Category!A:E,5,0)</f>
        <v>Company Owned</v>
      </c>
      <c r="AE4350" s="44" t="str">
        <f>Raw_data[[#This Row],[Locations]]&amp;Raw_data[[#This Row],[Looker2]]</f>
        <v>MontroseSober Living</v>
      </c>
    </row>
    <row r="4351" spans="1:31">
      <c r="A4351" s="15">
        <v>45331</v>
      </c>
      <c r="B4351" s="15">
        <v>45329</v>
      </c>
      <c r="C4351" t="s">
        <v>9</v>
      </c>
      <c r="D4351">
        <v>211763</v>
      </c>
      <c r="E4351" t="s">
        <v>1169</v>
      </c>
      <c r="F4351" t="s">
        <v>405</v>
      </c>
      <c r="G4351" t="s">
        <v>512</v>
      </c>
      <c r="H4351" t="s">
        <v>157</v>
      </c>
      <c r="I4351" t="s">
        <v>232</v>
      </c>
      <c r="J4351" t="s">
        <v>88</v>
      </c>
      <c r="K4351" t="s">
        <v>18</v>
      </c>
      <c r="L4351" t="s">
        <v>129</v>
      </c>
      <c r="M4351">
        <v>1</v>
      </c>
      <c r="N4351" s="47">
        <v>400</v>
      </c>
      <c r="O4351" s="47">
        <v>0</v>
      </c>
      <c r="P4351" s="47">
        <v>0</v>
      </c>
      <c r="Q4351" s="47">
        <v>0</v>
      </c>
      <c r="R4351" s="47">
        <v>0</v>
      </c>
      <c r="S4351" s="47">
        <v>400</v>
      </c>
      <c r="T4351" s="47">
        <v>360</v>
      </c>
      <c r="U4351" s="47">
        <v>360</v>
      </c>
      <c r="V4351" t="s">
        <v>71</v>
      </c>
      <c r="W4351" t="s">
        <v>72</v>
      </c>
      <c r="X4351"/>
      <c r="Y4351" t="s">
        <v>240</v>
      </c>
      <c r="Z4351" s="43" t="str">
        <f>Raw_data[[#This Row],[Month]]&amp;Raw_data[[#This Row],[Locations]]&amp;Raw_data[[#This Row],[Looker2]]</f>
        <v>45323San AntonioPHP</v>
      </c>
      <c r="AA4351" s="44" t="str">
        <f>IFERROR(VLOOKUP(Raw_data[[#This Row],[Description]],'LU Table'!$A$1:$B$50,2,0),"")</f>
        <v>PHP</v>
      </c>
      <c r="AB4351" s="44" t="str">
        <f>TRIM(MID(Raw_data[[#This Row],[Location]],LEN("Positive Recovery- ")+1,LEN(Raw_data[[#This Row],[Location]])))</f>
        <v>San Antonio</v>
      </c>
      <c r="AC4351" s="45">
        <f t="shared" si="68"/>
        <v>45323</v>
      </c>
      <c r="AD4351" s="44" t="str">
        <f>VLOOKUP(Raw_data[[#This Row],[Locations]]&amp;Raw_data[[#This Row],[Looker2]],Category!A:E,5,0)</f>
        <v>Affiliate</v>
      </c>
      <c r="AE4351" s="44" t="str">
        <f>Raw_data[[#This Row],[Locations]]&amp;Raw_data[[#This Row],[Looker2]]</f>
        <v>San AntonioPHP</v>
      </c>
    </row>
    <row r="4352" spans="1:31">
      <c r="A4352" s="15">
        <v>45331</v>
      </c>
      <c r="B4352" s="15">
        <v>45329</v>
      </c>
      <c r="C4352" t="s">
        <v>9</v>
      </c>
      <c r="D4352">
        <v>211764</v>
      </c>
      <c r="E4352" t="s">
        <v>1170</v>
      </c>
      <c r="F4352" t="s">
        <v>1171</v>
      </c>
      <c r="G4352" t="s">
        <v>1172</v>
      </c>
      <c r="H4352" t="s">
        <v>158</v>
      </c>
      <c r="I4352" t="s">
        <v>232</v>
      </c>
      <c r="J4352" t="s">
        <v>88</v>
      </c>
      <c r="K4352" t="s">
        <v>18</v>
      </c>
      <c r="L4352" t="s">
        <v>128</v>
      </c>
      <c r="M4352">
        <v>1</v>
      </c>
      <c r="N4352" s="47">
        <v>250</v>
      </c>
      <c r="O4352" s="47">
        <v>0</v>
      </c>
      <c r="P4352" s="47">
        <v>0</v>
      </c>
      <c r="Q4352" s="47">
        <v>0</v>
      </c>
      <c r="R4352" s="47">
        <v>0</v>
      </c>
      <c r="S4352" s="47">
        <v>250</v>
      </c>
      <c r="T4352" s="47">
        <v>225</v>
      </c>
      <c r="U4352" s="47">
        <v>225</v>
      </c>
      <c r="V4352" t="s">
        <v>71</v>
      </c>
      <c r="W4352" t="s">
        <v>72</v>
      </c>
      <c r="X4352"/>
      <c r="Y4352" t="s">
        <v>240</v>
      </c>
      <c r="Z4352" s="43" t="str">
        <f>Raw_data[[#This Row],[Month]]&amp;Raw_data[[#This Row],[Locations]]&amp;Raw_data[[#This Row],[Looker2]]</f>
        <v>45323San AntonioIOP</v>
      </c>
      <c r="AA4352" s="44" t="str">
        <f>IFERROR(VLOOKUP(Raw_data[[#This Row],[Description]],'LU Table'!$A$1:$B$50,2,0),"")</f>
        <v>IOP</v>
      </c>
      <c r="AB4352" s="44" t="str">
        <f>TRIM(MID(Raw_data[[#This Row],[Location]],LEN("Positive Recovery- ")+1,LEN(Raw_data[[#This Row],[Location]])))</f>
        <v>San Antonio</v>
      </c>
      <c r="AC4352" s="45">
        <f t="shared" si="68"/>
        <v>45323</v>
      </c>
      <c r="AD4352" s="44" t="str">
        <f>VLOOKUP(Raw_data[[#This Row],[Locations]]&amp;Raw_data[[#This Row],[Looker2]],Category!A:E,5,0)</f>
        <v>Affiliate</v>
      </c>
      <c r="AE4352" s="44" t="str">
        <f>Raw_data[[#This Row],[Locations]]&amp;Raw_data[[#This Row],[Looker2]]</f>
        <v>San AntonioIOP</v>
      </c>
    </row>
    <row r="4353" spans="1:31">
      <c r="A4353" s="15">
        <v>45331</v>
      </c>
      <c r="B4353" s="15">
        <v>45329</v>
      </c>
      <c r="C4353" t="s">
        <v>9</v>
      </c>
      <c r="D4353">
        <v>211765</v>
      </c>
      <c r="E4353" t="s">
        <v>951</v>
      </c>
      <c r="F4353" t="s">
        <v>479</v>
      </c>
      <c r="G4353" t="s">
        <v>952</v>
      </c>
      <c r="H4353" t="s">
        <v>160</v>
      </c>
      <c r="I4353" t="s">
        <v>232</v>
      </c>
      <c r="J4353" t="s">
        <v>961</v>
      </c>
      <c r="K4353" t="s">
        <v>18</v>
      </c>
      <c r="L4353" t="s">
        <v>128</v>
      </c>
      <c r="M4353">
        <v>1</v>
      </c>
      <c r="N4353" s="47">
        <v>220</v>
      </c>
      <c r="O4353" s="47">
        <v>0</v>
      </c>
      <c r="P4353" s="47">
        <v>0</v>
      </c>
      <c r="Q4353" s="47">
        <v>0</v>
      </c>
      <c r="R4353" s="47">
        <v>0</v>
      </c>
      <c r="S4353" s="47">
        <v>220</v>
      </c>
      <c r="T4353" s="47">
        <v>198</v>
      </c>
      <c r="U4353" s="47">
        <v>198</v>
      </c>
      <c r="V4353" t="s">
        <v>71</v>
      </c>
      <c r="W4353" t="s">
        <v>72</v>
      </c>
      <c r="X4353"/>
      <c r="Y4353" t="s">
        <v>240</v>
      </c>
      <c r="Z4353" s="43" t="str">
        <f>Raw_data[[#This Row],[Month]]&amp;Raw_data[[#This Row],[Locations]]&amp;Raw_data[[#This Row],[Looker2]]</f>
        <v>45323San AntonioIOP</v>
      </c>
      <c r="AA4353" s="44" t="str">
        <f>IFERROR(VLOOKUP(Raw_data[[#This Row],[Description]],'LU Table'!$A$1:$B$50,2,0),"")</f>
        <v>IOP</v>
      </c>
      <c r="AB4353" s="44" t="str">
        <f>TRIM(MID(Raw_data[[#This Row],[Location]],LEN("Positive Recovery- ")+1,LEN(Raw_data[[#This Row],[Location]])))</f>
        <v>San Antonio</v>
      </c>
      <c r="AC4353" s="45">
        <f t="shared" si="68"/>
        <v>45323</v>
      </c>
      <c r="AD4353" s="44" t="str">
        <f>VLOOKUP(Raw_data[[#This Row],[Locations]]&amp;Raw_data[[#This Row],[Looker2]],Category!A:E,5,0)</f>
        <v>Affiliate</v>
      </c>
      <c r="AE4353" s="44" t="str">
        <f>Raw_data[[#This Row],[Locations]]&amp;Raw_data[[#This Row],[Looker2]]</f>
        <v>San AntonioIOP</v>
      </c>
    </row>
    <row r="4354" spans="1:31">
      <c r="A4354" s="15">
        <v>45331</v>
      </c>
      <c r="B4354" s="15">
        <v>45329</v>
      </c>
      <c r="C4354" t="s">
        <v>9</v>
      </c>
      <c r="D4354">
        <v>211766</v>
      </c>
      <c r="E4354" t="s">
        <v>1063</v>
      </c>
      <c r="F4354" t="s">
        <v>827</v>
      </c>
      <c r="G4354" t="s">
        <v>996</v>
      </c>
      <c r="H4354" t="s">
        <v>159</v>
      </c>
      <c r="I4354" t="s">
        <v>232</v>
      </c>
      <c r="J4354" t="s">
        <v>17</v>
      </c>
      <c r="K4354" t="s">
        <v>18</v>
      </c>
      <c r="L4354" t="s">
        <v>128</v>
      </c>
      <c r="M4354">
        <v>1</v>
      </c>
      <c r="N4354" s="47">
        <v>225</v>
      </c>
      <c r="O4354" s="47">
        <v>0</v>
      </c>
      <c r="P4354" s="47">
        <v>0</v>
      </c>
      <c r="Q4354" s="47">
        <v>0</v>
      </c>
      <c r="R4354" s="47">
        <v>0</v>
      </c>
      <c r="S4354" s="47">
        <v>225</v>
      </c>
      <c r="T4354" s="47">
        <v>225</v>
      </c>
      <c r="U4354" s="47">
        <v>225</v>
      </c>
      <c r="V4354" t="s">
        <v>71</v>
      </c>
      <c r="W4354" t="s">
        <v>72</v>
      </c>
      <c r="X4354"/>
      <c r="Y4354" t="s">
        <v>240</v>
      </c>
      <c r="Z4354" s="43" t="str">
        <f>Raw_data[[#This Row],[Month]]&amp;Raw_data[[#This Row],[Locations]]&amp;Raw_data[[#This Row],[Looker2]]</f>
        <v>45323San AntonioIOP</v>
      </c>
      <c r="AA4354" s="44" t="str">
        <f>IFERROR(VLOOKUP(Raw_data[[#This Row],[Description]],'LU Table'!$A$1:$B$50,2,0),"")</f>
        <v>IOP</v>
      </c>
      <c r="AB4354" s="44" t="str">
        <f>TRIM(MID(Raw_data[[#This Row],[Location]],LEN("Positive Recovery- ")+1,LEN(Raw_data[[#This Row],[Location]])))</f>
        <v>San Antonio</v>
      </c>
      <c r="AC4354" s="45">
        <f t="shared" si="68"/>
        <v>45323</v>
      </c>
      <c r="AD4354" s="44" t="str">
        <f>VLOOKUP(Raw_data[[#This Row],[Locations]]&amp;Raw_data[[#This Row],[Looker2]],Category!A:E,5,0)</f>
        <v>Affiliate</v>
      </c>
      <c r="AE4354" s="44" t="str">
        <f>Raw_data[[#This Row],[Locations]]&amp;Raw_data[[#This Row],[Looker2]]</f>
        <v>San AntonioIOP</v>
      </c>
    </row>
    <row r="4355" spans="1:31">
      <c r="A4355" s="15">
        <v>45331</v>
      </c>
      <c r="B4355" s="15">
        <v>45329</v>
      </c>
      <c r="C4355" t="s">
        <v>9</v>
      </c>
      <c r="D4355">
        <v>211767</v>
      </c>
      <c r="E4355" t="s">
        <v>1242</v>
      </c>
      <c r="F4355" t="s">
        <v>257</v>
      </c>
      <c r="G4355" t="s">
        <v>1243</v>
      </c>
      <c r="H4355" t="s">
        <v>160</v>
      </c>
      <c r="I4355" t="s">
        <v>232</v>
      </c>
      <c r="J4355" t="s">
        <v>90</v>
      </c>
      <c r="K4355" t="s">
        <v>18</v>
      </c>
      <c r="L4355" t="s">
        <v>128</v>
      </c>
      <c r="M4355">
        <v>1</v>
      </c>
      <c r="N4355" s="47">
        <v>220</v>
      </c>
      <c r="O4355" s="47">
        <v>0</v>
      </c>
      <c r="P4355" s="47">
        <v>0</v>
      </c>
      <c r="Q4355" s="47">
        <v>0</v>
      </c>
      <c r="R4355" s="47">
        <v>0</v>
      </c>
      <c r="S4355" s="47">
        <v>220</v>
      </c>
      <c r="T4355" s="47">
        <v>198</v>
      </c>
      <c r="U4355" s="47">
        <v>198</v>
      </c>
      <c r="V4355" t="s">
        <v>71</v>
      </c>
      <c r="W4355" t="s">
        <v>72</v>
      </c>
      <c r="X4355"/>
      <c r="Y4355" t="s">
        <v>240</v>
      </c>
      <c r="Z4355" s="43" t="str">
        <f>Raw_data[[#This Row],[Month]]&amp;Raw_data[[#This Row],[Locations]]&amp;Raw_data[[#This Row],[Looker2]]</f>
        <v>45323San AntonioIOP</v>
      </c>
      <c r="AA4355" s="44" t="str">
        <f>IFERROR(VLOOKUP(Raw_data[[#This Row],[Description]],'LU Table'!$A$1:$B$50,2,0),"")</f>
        <v>IOP</v>
      </c>
      <c r="AB4355" s="44" t="str">
        <f>TRIM(MID(Raw_data[[#This Row],[Location]],LEN("Positive Recovery- ")+1,LEN(Raw_data[[#This Row],[Location]])))</f>
        <v>San Antonio</v>
      </c>
      <c r="AC4355" s="45">
        <f t="shared" si="68"/>
        <v>45323</v>
      </c>
      <c r="AD4355" s="44" t="str">
        <f>VLOOKUP(Raw_data[[#This Row],[Locations]]&amp;Raw_data[[#This Row],[Looker2]],Category!A:E,5,0)</f>
        <v>Affiliate</v>
      </c>
      <c r="AE4355" s="44" t="str">
        <f>Raw_data[[#This Row],[Locations]]&amp;Raw_data[[#This Row],[Looker2]]</f>
        <v>San AntonioIOP</v>
      </c>
    </row>
    <row r="4356" spans="1:31">
      <c r="A4356" s="15">
        <v>45331</v>
      </c>
      <c r="B4356" s="15">
        <v>45329</v>
      </c>
      <c r="C4356" t="s">
        <v>9</v>
      </c>
      <c r="D4356">
        <v>211768</v>
      </c>
      <c r="E4356" t="s">
        <v>1173</v>
      </c>
      <c r="F4356" t="s">
        <v>314</v>
      </c>
      <c r="G4356" t="s">
        <v>444</v>
      </c>
      <c r="H4356" t="s">
        <v>158</v>
      </c>
      <c r="I4356" t="s">
        <v>232</v>
      </c>
      <c r="J4356" t="s">
        <v>87</v>
      </c>
      <c r="K4356" t="s">
        <v>18</v>
      </c>
      <c r="L4356" t="s">
        <v>128</v>
      </c>
      <c r="M4356">
        <v>1</v>
      </c>
      <c r="N4356" s="47">
        <v>275</v>
      </c>
      <c r="O4356" s="47">
        <v>0</v>
      </c>
      <c r="P4356" s="47">
        <v>0</v>
      </c>
      <c r="Q4356" s="47">
        <v>0</v>
      </c>
      <c r="R4356" s="47">
        <v>0</v>
      </c>
      <c r="S4356" s="47">
        <v>275</v>
      </c>
      <c r="T4356" s="47">
        <v>247.5</v>
      </c>
      <c r="U4356" s="47">
        <v>247.5</v>
      </c>
      <c r="V4356" t="s">
        <v>71</v>
      </c>
      <c r="W4356" t="s">
        <v>72</v>
      </c>
      <c r="X4356"/>
      <c r="Y4356" t="s">
        <v>240</v>
      </c>
      <c r="Z4356" s="43" t="str">
        <f>Raw_data[[#This Row],[Month]]&amp;Raw_data[[#This Row],[Locations]]&amp;Raw_data[[#This Row],[Looker2]]</f>
        <v>45323San AntonioIOP</v>
      </c>
      <c r="AA4356" s="44" t="str">
        <f>IFERROR(VLOOKUP(Raw_data[[#This Row],[Description]],'LU Table'!$A$1:$B$50,2,0),"")</f>
        <v>IOP</v>
      </c>
      <c r="AB4356" s="44" t="str">
        <f>TRIM(MID(Raw_data[[#This Row],[Location]],LEN("Positive Recovery- ")+1,LEN(Raw_data[[#This Row],[Location]])))</f>
        <v>San Antonio</v>
      </c>
      <c r="AC4356" s="45">
        <f t="shared" si="68"/>
        <v>45323</v>
      </c>
      <c r="AD4356" s="44" t="str">
        <f>VLOOKUP(Raw_data[[#This Row],[Locations]]&amp;Raw_data[[#This Row],[Looker2]],Category!A:E,5,0)</f>
        <v>Affiliate</v>
      </c>
      <c r="AE4356" s="44" t="str">
        <f>Raw_data[[#This Row],[Locations]]&amp;Raw_data[[#This Row],[Looker2]]</f>
        <v>San AntonioIOP</v>
      </c>
    </row>
    <row r="4357" spans="1:31">
      <c r="A4357" s="15">
        <v>45331</v>
      </c>
      <c r="B4357" s="15">
        <v>45329</v>
      </c>
      <c r="C4357" t="s">
        <v>9</v>
      </c>
      <c r="D4357">
        <v>211769</v>
      </c>
      <c r="E4357" t="s">
        <v>1026</v>
      </c>
      <c r="F4357" t="s">
        <v>304</v>
      </c>
      <c r="G4357" t="s">
        <v>1027</v>
      </c>
      <c r="H4357" t="s">
        <v>158</v>
      </c>
      <c r="I4357" t="s">
        <v>232</v>
      </c>
      <c r="J4357" t="s">
        <v>87</v>
      </c>
      <c r="K4357" t="s">
        <v>547</v>
      </c>
      <c r="L4357" t="s">
        <v>128</v>
      </c>
      <c r="M4357">
        <v>1</v>
      </c>
      <c r="N4357" s="47">
        <v>275</v>
      </c>
      <c r="O4357" s="47">
        <v>0</v>
      </c>
      <c r="P4357" s="47">
        <v>0</v>
      </c>
      <c r="Q4357" s="47">
        <v>0</v>
      </c>
      <c r="R4357" s="47">
        <v>0</v>
      </c>
      <c r="S4357" s="47">
        <v>275</v>
      </c>
      <c r="T4357" s="47">
        <v>247.5</v>
      </c>
      <c r="U4357" s="47">
        <v>247.5</v>
      </c>
      <c r="V4357" t="s">
        <v>71</v>
      </c>
      <c r="W4357" t="s">
        <v>72</v>
      </c>
      <c r="X4357"/>
      <c r="Y4357" t="s">
        <v>240</v>
      </c>
      <c r="Z4357" s="43" t="str">
        <f>Raw_data[[#This Row],[Month]]&amp;Raw_data[[#This Row],[Locations]]&amp;Raw_data[[#This Row],[Looker2]]</f>
        <v>45323ConroeIOP</v>
      </c>
      <c r="AA4357" s="44" t="str">
        <f>IFERROR(VLOOKUP(Raw_data[[#This Row],[Description]],'LU Table'!$A$1:$B$50,2,0),"")</f>
        <v>IOP</v>
      </c>
      <c r="AB4357" s="44" t="str">
        <f>TRIM(MID(Raw_data[[#This Row],[Location]],LEN("Positive Recovery- ")+1,LEN(Raw_data[[#This Row],[Location]])))</f>
        <v>Conroe</v>
      </c>
      <c r="AC4357" s="45">
        <f t="shared" si="68"/>
        <v>45323</v>
      </c>
      <c r="AD4357" s="44" t="str">
        <f>VLOOKUP(Raw_data[[#This Row],[Locations]]&amp;Raw_data[[#This Row],[Looker2]],Category!A:E,5,0)</f>
        <v>Affiliate</v>
      </c>
      <c r="AE4357" s="44" t="str">
        <f>Raw_data[[#This Row],[Locations]]&amp;Raw_data[[#This Row],[Looker2]]</f>
        <v>ConroeIOP</v>
      </c>
    </row>
    <row r="4358" spans="1:31">
      <c r="A4358" s="15">
        <v>45331</v>
      </c>
      <c r="B4358" s="15">
        <v>45329</v>
      </c>
      <c r="C4358" t="s">
        <v>9</v>
      </c>
      <c r="D4358">
        <v>211770</v>
      </c>
      <c r="E4358" t="s">
        <v>1152</v>
      </c>
      <c r="F4358" t="s">
        <v>1153</v>
      </c>
      <c r="G4358" t="s">
        <v>1154</v>
      </c>
      <c r="H4358" t="s">
        <v>158</v>
      </c>
      <c r="I4358" t="s">
        <v>232</v>
      </c>
      <c r="J4358" t="s">
        <v>87</v>
      </c>
      <c r="K4358" t="s">
        <v>547</v>
      </c>
      <c r="L4358" t="s">
        <v>128</v>
      </c>
      <c r="M4358">
        <v>1</v>
      </c>
      <c r="N4358" s="47">
        <v>275</v>
      </c>
      <c r="O4358" s="47">
        <v>0</v>
      </c>
      <c r="P4358" s="47">
        <v>0</v>
      </c>
      <c r="Q4358" s="47">
        <v>0</v>
      </c>
      <c r="R4358" s="47">
        <v>0</v>
      </c>
      <c r="S4358" s="47">
        <v>275</v>
      </c>
      <c r="T4358" s="47">
        <v>247.5</v>
      </c>
      <c r="U4358" s="47">
        <v>247.5</v>
      </c>
      <c r="V4358" t="s">
        <v>71</v>
      </c>
      <c r="W4358" t="s">
        <v>72</v>
      </c>
      <c r="X4358"/>
      <c r="Y4358" t="s">
        <v>240</v>
      </c>
      <c r="Z4358" s="43" t="str">
        <f>Raw_data[[#This Row],[Month]]&amp;Raw_data[[#This Row],[Locations]]&amp;Raw_data[[#This Row],[Looker2]]</f>
        <v>45323ConroeIOP</v>
      </c>
      <c r="AA4358" s="44" t="str">
        <f>IFERROR(VLOOKUP(Raw_data[[#This Row],[Description]],'LU Table'!$A$1:$B$50,2,0),"")</f>
        <v>IOP</v>
      </c>
      <c r="AB4358" s="44" t="str">
        <f>TRIM(MID(Raw_data[[#This Row],[Location]],LEN("Positive Recovery- ")+1,LEN(Raw_data[[#This Row],[Location]])))</f>
        <v>Conroe</v>
      </c>
      <c r="AC4358" s="45">
        <f t="shared" si="68"/>
        <v>45323</v>
      </c>
      <c r="AD4358" s="44" t="str">
        <f>VLOOKUP(Raw_data[[#This Row],[Locations]]&amp;Raw_data[[#This Row],[Looker2]],Category!A:E,5,0)</f>
        <v>Affiliate</v>
      </c>
      <c r="AE4358" s="44" t="str">
        <f>Raw_data[[#This Row],[Locations]]&amp;Raw_data[[#This Row],[Looker2]]</f>
        <v>ConroeIOP</v>
      </c>
    </row>
    <row r="4359" spans="1:31">
      <c r="A4359" s="15">
        <v>45331</v>
      </c>
      <c r="B4359" s="15">
        <v>45329</v>
      </c>
      <c r="C4359" t="s">
        <v>9</v>
      </c>
      <c r="D4359">
        <v>211771</v>
      </c>
      <c r="E4359" t="s">
        <v>1248</v>
      </c>
      <c r="F4359" t="s">
        <v>1249</v>
      </c>
      <c r="G4359" t="s">
        <v>1250</v>
      </c>
      <c r="H4359" t="s">
        <v>158</v>
      </c>
      <c r="I4359" t="s">
        <v>232</v>
      </c>
      <c r="J4359" t="s">
        <v>87</v>
      </c>
      <c r="K4359" t="s">
        <v>547</v>
      </c>
      <c r="L4359" t="s">
        <v>128</v>
      </c>
      <c r="M4359">
        <v>1</v>
      </c>
      <c r="N4359" s="47">
        <v>275</v>
      </c>
      <c r="O4359" s="47">
        <v>0</v>
      </c>
      <c r="P4359" s="47">
        <v>0</v>
      </c>
      <c r="Q4359" s="47">
        <v>0</v>
      </c>
      <c r="R4359" s="47">
        <v>0</v>
      </c>
      <c r="S4359" s="47">
        <v>275</v>
      </c>
      <c r="T4359" s="47">
        <v>247.5</v>
      </c>
      <c r="U4359" s="47">
        <v>247.5</v>
      </c>
      <c r="V4359" t="s">
        <v>71</v>
      </c>
      <c r="W4359" t="s">
        <v>72</v>
      </c>
      <c r="X4359"/>
      <c r="Y4359" t="s">
        <v>240</v>
      </c>
      <c r="Z4359" s="43" t="str">
        <f>Raw_data[[#This Row],[Month]]&amp;Raw_data[[#This Row],[Locations]]&amp;Raw_data[[#This Row],[Looker2]]</f>
        <v>45323ConroeIOP</v>
      </c>
      <c r="AA4359" s="44" t="str">
        <f>IFERROR(VLOOKUP(Raw_data[[#This Row],[Description]],'LU Table'!$A$1:$B$50,2,0),"")</f>
        <v>IOP</v>
      </c>
      <c r="AB4359" s="44" t="str">
        <f>TRIM(MID(Raw_data[[#This Row],[Location]],LEN("Positive Recovery- ")+1,LEN(Raw_data[[#This Row],[Location]])))</f>
        <v>Conroe</v>
      </c>
      <c r="AC4359" s="45">
        <f t="shared" si="68"/>
        <v>45323</v>
      </c>
      <c r="AD4359" s="44" t="str">
        <f>VLOOKUP(Raw_data[[#This Row],[Locations]]&amp;Raw_data[[#This Row],[Looker2]],Category!A:E,5,0)</f>
        <v>Affiliate</v>
      </c>
      <c r="AE4359" s="44" t="str">
        <f>Raw_data[[#This Row],[Locations]]&amp;Raw_data[[#This Row],[Looker2]]</f>
        <v>ConroeIOP</v>
      </c>
    </row>
    <row r="4360" spans="1:31">
      <c r="A4360" s="15">
        <v>45331</v>
      </c>
      <c r="B4360" s="15">
        <v>45329</v>
      </c>
      <c r="C4360" t="s">
        <v>9</v>
      </c>
      <c r="D4360">
        <v>211772</v>
      </c>
      <c r="E4360" t="s">
        <v>945</v>
      </c>
      <c r="F4360" t="s">
        <v>536</v>
      </c>
      <c r="G4360" t="s">
        <v>454</v>
      </c>
      <c r="H4360" t="s">
        <v>158</v>
      </c>
      <c r="I4360" t="s">
        <v>232</v>
      </c>
      <c r="J4360" t="s">
        <v>88</v>
      </c>
      <c r="K4360" t="s">
        <v>547</v>
      </c>
      <c r="L4360" t="s">
        <v>128</v>
      </c>
      <c r="M4360">
        <v>1</v>
      </c>
      <c r="N4360" s="47">
        <v>250</v>
      </c>
      <c r="O4360" s="47">
        <v>0</v>
      </c>
      <c r="P4360" s="47">
        <v>0</v>
      </c>
      <c r="Q4360" s="47">
        <v>0</v>
      </c>
      <c r="R4360" s="47">
        <v>0</v>
      </c>
      <c r="S4360" s="47">
        <v>250</v>
      </c>
      <c r="T4360" s="47">
        <v>225</v>
      </c>
      <c r="U4360" s="47">
        <v>225</v>
      </c>
      <c r="V4360" t="s">
        <v>71</v>
      </c>
      <c r="W4360" t="s">
        <v>72</v>
      </c>
      <c r="X4360"/>
      <c r="Y4360" t="s">
        <v>240</v>
      </c>
      <c r="Z4360" s="43" t="str">
        <f>Raw_data[[#This Row],[Month]]&amp;Raw_data[[#This Row],[Locations]]&amp;Raw_data[[#This Row],[Looker2]]</f>
        <v>45323ConroeIOP</v>
      </c>
      <c r="AA4360" s="44" t="str">
        <f>IFERROR(VLOOKUP(Raw_data[[#This Row],[Description]],'LU Table'!$A$1:$B$50,2,0),"")</f>
        <v>IOP</v>
      </c>
      <c r="AB4360" s="44" t="str">
        <f>TRIM(MID(Raw_data[[#This Row],[Location]],LEN("Positive Recovery- ")+1,LEN(Raw_data[[#This Row],[Location]])))</f>
        <v>Conroe</v>
      </c>
      <c r="AC4360" s="45">
        <f t="shared" si="68"/>
        <v>45323</v>
      </c>
      <c r="AD4360" s="44" t="str">
        <f>VLOOKUP(Raw_data[[#This Row],[Locations]]&amp;Raw_data[[#This Row],[Looker2]],Category!A:E,5,0)</f>
        <v>Affiliate</v>
      </c>
      <c r="AE4360" s="44" t="str">
        <f>Raw_data[[#This Row],[Locations]]&amp;Raw_data[[#This Row],[Looker2]]</f>
        <v>ConroeIOP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0CBE7-6E59-4EE0-8DFB-A27483226D67}">
  <sheetPr>
    <tabColor theme="9" tint="0.79998168889431442"/>
  </sheetPr>
  <dimension ref="A1:F3230"/>
  <sheetViews>
    <sheetView topLeftCell="A1802" workbookViewId="0">
      <selection activeCell="I2703" sqref="I2703"/>
    </sheetView>
  </sheetViews>
  <sheetFormatPr defaultRowHeight="15"/>
  <cols>
    <col min="1" max="1" width="14.5703125" bestFit="1" customWidth="1"/>
    <col min="2" max="2" width="11.7109375" bestFit="1" customWidth="1"/>
    <col min="3" max="3" width="25.7109375" bestFit="1" customWidth="1"/>
    <col min="4" max="4" width="9.7109375" bestFit="1" customWidth="1"/>
    <col min="5" max="5" width="6" bestFit="1" customWidth="1"/>
    <col min="6" max="6" width="16.28515625" bestFit="1" customWidth="1"/>
  </cols>
  <sheetData>
    <row r="1" spans="1:6">
      <c r="A1" s="17" t="s">
        <v>7</v>
      </c>
      <c r="B1" s="18" t="s">
        <v>5</v>
      </c>
      <c r="C1" s="19" t="s">
        <v>197</v>
      </c>
      <c r="D1" s="20" t="s">
        <v>32</v>
      </c>
      <c r="E1" s="20" t="s">
        <v>222</v>
      </c>
      <c r="F1" s="21" t="s">
        <v>229</v>
      </c>
    </row>
    <row r="2" spans="1:6" hidden="1">
      <c r="A2" s="49" t="s">
        <v>108</v>
      </c>
      <c r="B2" s="11" t="s">
        <v>24</v>
      </c>
      <c r="C2" s="11" t="str">
        <f>Budget[[#This Row],[Location]]&amp;Budget[[#This Row],[Description]]</f>
        <v>Dallas Ft WorthDetox</v>
      </c>
      <c r="D2" s="16">
        <v>44927</v>
      </c>
      <c r="E2" s="11">
        <v>2</v>
      </c>
      <c r="F2" s="8" t="str">
        <f>IFERROR(VLOOKUP(Budget[[#This Row],[Looker]],Category_final[#All],5,0),"")</f>
        <v>Company Owned</v>
      </c>
    </row>
    <row r="3" spans="1:6" hidden="1">
      <c r="A3" s="49" t="s">
        <v>108</v>
      </c>
      <c r="B3" s="11" t="s">
        <v>24</v>
      </c>
      <c r="C3" s="11" t="str">
        <f>Budget[[#This Row],[Location]]&amp;Budget[[#This Row],[Description]]</f>
        <v>Dallas Ft WorthDetox</v>
      </c>
      <c r="D3" s="16">
        <v>44958</v>
      </c>
      <c r="E3" s="11">
        <v>2</v>
      </c>
      <c r="F3" s="8" t="str">
        <f>IFERROR(VLOOKUP(Budget[[#This Row],[Looker]],Category_final[#All],5,0),"")</f>
        <v>Company Owned</v>
      </c>
    </row>
    <row r="4" spans="1:6" hidden="1">
      <c r="A4" s="49" t="s">
        <v>108</v>
      </c>
      <c r="B4" s="11" t="s">
        <v>24</v>
      </c>
      <c r="C4" s="11" t="str">
        <f>Budget[[#This Row],[Location]]&amp;Budget[[#This Row],[Description]]</f>
        <v>Dallas Ft WorthDetox</v>
      </c>
      <c r="D4" s="16">
        <v>44986</v>
      </c>
      <c r="E4" s="11">
        <v>2</v>
      </c>
      <c r="F4" s="8" t="str">
        <f>IFERROR(VLOOKUP(Budget[[#This Row],[Looker]],Category_final[#All],5,0),"")</f>
        <v>Company Owned</v>
      </c>
    </row>
    <row r="5" spans="1:6" hidden="1">
      <c r="A5" s="49" t="s">
        <v>108</v>
      </c>
      <c r="B5" s="11" t="s">
        <v>24</v>
      </c>
      <c r="C5" s="11" t="str">
        <f>Budget[[#This Row],[Location]]&amp;Budget[[#This Row],[Description]]</f>
        <v>Dallas Ft WorthDetox</v>
      </c>
      <c r="D5" s="16">
        <v>45017</v>
      </c>
      <c r="E5" s="11">
        <v>3</v>
      </c>
      <c r="F5" s="8" t="str">
        <f>IFERROR(VLOOKUP(Budget[[#This Row],[Looker]],Category_final[#All],5,0),"")</f>
        <v>Company Owned</v>
      </c>
    </row>
    <row r="6" spans="1:6" hidden="1">
      <c r="A6" s="49" t="s">
        <v>108</v>
      </c>
      <c r="B6" s="11" t="s">
        <v>24</v>
      </c>
      <c r="C6" s="11" t="str">
        <f>Budget[[#This Row],[Location]]&amp;Budget[[#This Row],[Description]]</f>
        <v>Dallas Ft WorthDetox</v>
      </c>
      <c r="D6" s="16">
        <v>45047</v>
      </c>
      <c r="E6" s="11">
        <v>3</v>
      </c>
      <c r="F6" s="8" t="str">
        <f>IFERROR(VLOOKUP(Budget[[#This Row],[Looker]],Category_final[#All],5,0),"")</f>
        <v>Company Owned</v>
      </c>
    </row>
    <row r="7" spans="1:6" hidden="1">
      <c r="A7" s="49" t="s">
        <v>108</v>
      </c>
      <c r="B7" s="11" t="s">
        <v>24</v>
      </c>
      <c r="C7" s="11" t="str">
        <f>Budget[[#This Row],[Location]]&amp;Budget[[#This Row],[Description]]</f>
        <v>Dallas Ft WorthDetox</v>
      </c>
      <c r="D7" s="16">
        <v>45078</v>
      </c>
      <c r="E7" s="11">
        <v>3</v>
      </c>
      <c r="F7" s="8" t="str">
        <f>IFERROR(VLOOKUP(Budget[[#This Row],[Looker]],Category_final[#All],5,0),"")</f>
        <v>Company Owned</v>
      </c>
    </row>
    <row r="8" spans="1:6" hidden="1">
      <c r="A8" s="49" t="s">
        <v>108</v>
      </c>
      <c r="B8" s="11" t="s">
        <v>24</v>
      </c>
      <c r="C8" s="11" t="str">
        <f>Budget[[#This Row],[Location]]&amp;Budget[[#This Row],[Description]]</f>
        <v>Dallas Ft WorthDetox</v>
      </c>
      <c r="D8" s="16">
        <v>45108</v>
      </c>
      <c r="E8" s="11">
        <v>4</v>
      </c>
      <c r="F8" s="8" t="str">
        <f>IFERROR(VLOOKUP(Budget[[#This Row],[Looker]],Category_final[#All],5,0),"")</f>
        <v>Company Owned</v>
      </c>
    </row>
    <row r="9" spans="1:6" hidden="1">
      <c r="A9" s="49" t="s">
        <v>108</v>
      </c>
      <c r="B9" s="11" t="s">
        <v>24</v>
      </c>
      <c r="C9" s="11" t="str">
        <f>Budget[[#This Row],[Location]]&amp;Budget[[#This Row],[Description]]</f>
        <v>Dallas Ft WorthDetox</v>
      </c>
      <c r="D9" s="16">
        <v>45139</v>
      </c>
      <c r="E9" s="11">
        <v>4</v>
      </c>
      <c r="F9" s="8" t="str">
        <f>IFERROR(VLOOKUP(Budget[[#This Row],[Looker]],Category_final[#All],5,0),"")</f>
        <v>Company Owned</v>
      </c>
    </row>
    <row r="10" spans="1:6" hidden="1">
      <c r="A10" s="49" t="s">
        <v>108</v>
      </c>
      <c r="B10" s="11" t="s">
        <v>24</v>
      </c>
      <c r="C10" s="11" t="str">
        <f>Budget[[#This Row],[Location]]&amp;Budget[[#This Row],[Description]]</f>
        <v>Dallas Ft WorthDetox</v>
      </c>
      <c r="D10" s="16">
        <v>45170</v>
      </c>
      <c r="E10" s="11">
        <v>4</v>
      </c>
      <c r="F10" s="8" t="str">
        <f>IFERROR(VLOOKUP(Budget[[#This Row],[Looker]],Category_final[#All],5,0),"")</f>
        <v>Company Owned</v>
      </c>
    </row>
    <row r="11" spans="1:6" hidden="1">
      <c r="A11" s="49" t="s">
        <v>108</v>
      </c>
      <c r="B11" s="11" t="s">
        <v>24</v>
      </c>
      <c r="C11" s="11" t="str">
        <f>Budget[[#This Row],[Location]]&amp;Budget[[#This Row],[Description]]</f>
        <v>Dallas Ft WorthDetox</v>
      </c>
      <c r="D11" s="16">
        <v>45200</v>
      </c>
      <c r="E11" s="11">
        <v>4</v>
      </c>
      <c r="F11" s="8" t="str">
        <f>IFERROR(VLOOKUP(Budget[[#This Row],[Looker]],Category_final[#All],5,0),"")</f>
        <v>Company Owned</v>
      </c>
    </row>
    <row r="12" spans="1:6" hidden="1">
      <c r="A12" s="49" t="s">
        <v>108</v>
      </c>
      <c r="B12" s="11" t="s">
        <v>24</v>
      </c>
      <c r="C12" s="11" t="str">
        <f>Budget[[#This Row],[Location]]&amp;Budget[[#This Row],[Description]]</f>
        <v>Dallas Ft WorthDetox</v>
      </c>
      <c r="D12" s="16">
        <v>45231</v>
      </c>
      <c r="E12" s="11">
        <v>4</v>
      </c>
      <c r="F12" s="8" t="str">
        <f>IFERROR(VLOOKUP(Budget[[#This Row],[Looker]],Category_final[#All],5,0),"")</f>
        <v>Company Owned</v>
      </c>
    </row>
    <row r="13" spans="1:6" hidden="1">
      <c r="A13" s="49" t="s">
        <v>108</v>
      </c>
      <c r="B13" s="11" t="s">
        <v>24</v>
      </c>
      <c r="C13" s="11" t="str">
        <f>Budget[[#This Row],[Location]]&amp;Budget[[#This Row],[Description]]</f>
        <v>Dallas Ft WorthDetox</v>
      </c>
      <c r="D13" s="16">
        <v>45261</v>
      </c>
      <c r="E13" s="11">
        <v>4</v>
      </c>
      <c r="F13" s="8" t="str">
        <f>IFERROR(VLOOKUP(Budget[[#This Row],[Looker]],Category_final[#All],5,0),"")</f>
        <v>Company Owned</v>
      </c>
    </row>
    <row r="14" spans="1:6" hidden="1">
      <c r="A14" s="49" t="s">
        <v>108</v>
      </c>
      <c r="B14" s="11" t="s">
        <v>27</v>
      </c>
      <c r="C14" s="11" t="str">
        <f>Budget[[#This Row],[Location]]&amp;Budget[[#This Row],[Description]]</f>
        <v>Dallas Ft WorthRTC</v>
      </c>
      <c r="D14" s="16">
        <v>44927</v>
      </c>
      <c r="E14" s="11">
        <v>7</v>
      </c>
      <c r="F14" s="8" t="str">
        <f>IFERROR(VLOOKUP(Budget[[#This Row],[Looker]],Category_final[#All],5,0),"")</f>
        <v>Company Owned</v>
      </c>
    </row>
    <row r="15" spans="1:6" hidden="1">
      <c r="A15" s="49" t="s">
        <v>108</v>
      </c>
      <c r="B15" s="11" t="s">
        <v>27</v>
      </c>
      <c r="C15" s="11" t="str">
        <f>Budget[[#This Row],[Location]]&amp;Budget[[#This Row],[Description]]</f>
        <v>Dallas Ft WorthRTC</v>
      </c>
      <c r="D15" s="16">
        <v>44958</v>
      </c>
      <c r="E15" s="11">
        <v>7</v>
      </c>
      <c r="F15" s="8" t="str">
        <f>IFERROR(VLOOKUP(Budget[[#This Row],[Looker]],Category_final[#All],5,0),"")</f>
        <v>Company Owned</v>
      </c>
    </row>
    <row r="16" spans="1:6" hidden="1">
      <c r="A16" s="49" t="s">
        <v>108</v>
      </c>
      <c r="B16" s="11" t="s">
        <v>27</v>
      </c>
      <c r="C16" s="11" t="str">
        <f>Budget[[#This Row],[Location]]&amp;Budget[[#This Row],[Description]]</f>
        <v>Dallas Ft WorthRTC</v>
      </c>
      <c r="D16" s="16">
        <v>44986</v>
      </c>
      <c r="E16" s="11">
        <v>7</v>
      </c>
      <c r="F16" s="8" t="str">
        <f>IFERROR(VLOOKUP(Budget[[#This Row],[Looker]],Category_final[#All],5,0),"")</f>
        <v>Company Owned</v>
      </c>
    </row>
    <row r="17" spans="1:6" hidden="1">
      <c r="A17" s="49" t="s">
        <v>108</v>
      </c>
      <c r="B17" s="11" t="s">
        <v>27</v>
      </c>
      <c r="C17" s="11" t="str">
        <f>Budget[[#This Row],[Location]]&amp;Budget[[#This Row],[Description]]</f>
        <v>Dallas Ft WorthRTC</v>
      </c>
      <c r="D17" s="16">
        <v>45017</v>
      </c>
      <c r="E17" s="11">
        <v>10</v>
      </c>
      <c r="F17" s="8" t="str">
        <f>IFERROR(VLOOKUP(Budget[[#This Row],[Looker]],Category_final[#All],5,0),"")</f>
        <v>Company Owned</v>
      </c>
    </row>
    <row r="18" spans="1:6" hidden="1">
      <c r="A18" s="49" t="s">
        <v>108</v>
      </c>
      <c r="B18" s="11" t="s">
        <v>27</v>
      </c>
      <c r="C18" s="11" t="str">
        <f>Budget[[#This Row],[Location]]&amp;Budget[[#This Row],[Description]]</f>
        <v>Dallas Ft WorthRTC</v>
      </c>
      <c r="D18" s="16">
        <v>45047</v>
      </c>
      <c r="E18" s="11">
        <v>10</v>
      </c>
      <c r="F18" s="8" t="str">
        <f>IFERROR(VLOOKUP(Budget[[#This Row],[Looker]],Category_final[#All],5,0),"")</f>
        <v>Company Owned</v>
      </c>
    </row>
    <row r="19" spans="1:6" hidden="1">
      <c r="A19" s="49" t="s">
        <v>108</v>
      </c>
      <c r="B19" s="11" t="s">
        <v>27</v>
      </c>
      <c r="C19" s="11" t="str">
        <f>Budget[[#This Row],[Location]]&amp;Budget[[#This Row],[Description]]</f>
        <v>Dallas Ft WorthRTC</v>
      </c>
      <c r="D19" s="16">
        <v>45078</v>
      </c>
      <c r="E19" s="11">
        <v>10</v>
      </c>
      <c r="F19" s="8" t="str">
        <f>IFERROR(VLOOKUP(Budget[[#This Row],[Looker]],Category_final[#All],5,0),"")</f>
        <v>Company Owned</v>
      </c>
    </row>
    <row r="20" spans="1:6" hidden="1">
      <c r="A20" s="49" t="s">
        <v>108</v>
      </c>
      <c r="B20" s="11" t="s">
        <v>27</v>
      </c>
      <c r="C20" s="11" t="str">
        <f>Budget[[#This Row],[Location]]&amp;Budget[[#This Row],[Description]]</f>
        <v>Dallas Ft WorthRTC</v>
      </c>
      <c r="D20" s="16">
        <v>45108</v>
      </c>
      <c r="E20" s="11">
        <v>13</v>
      </c>
      <c r="F20" s="8" t="str">
        <f>IFERROR(VLOOKUP(Budget[[#This Row],[Looker]],Category_final[#All],5,0),"")</f>
        <v>Company Owned</v>
      </c>
    </row>
    <row r="21" spans="1:6" hidden="1">
      <c r="A21" s="49" t="s">
        <v>108</v>
      </c>
      <c r="B21" s="11" t="s">
        <v>27</v>
      </c>
      <c r="C21" s="11" t="str">
        <f>Budget[[#This Row],[Location]]&amp;Budget[[#This Row],[Description]]</f>
        <v>Dallas Ft WorthRTC</v>
      </c>
      <c r="D21" s="16">
        <v>45139</v>
      </c>
      <c r="E21" s="11">
        <v>13</v>
      </c>
      <c r="F21" s="8" t="str">
        <f>IFERROR(VLOOKUP(Budget[[#This Row],[Looker]],Category_final[#All],5,0),"")</f>
        <v>Company Owned</v>
      </c>
    </row>
    <row r="22" spans="1:6" hidden="1">
      <c r="A22" s="49" t="s">
        <v>108</v>
      </c>
      <c r="B22" s="11" t="s">
        <v>27</v>
      </c>
      <c r="C22" s="11" t="str">
        <f>Budget[[#This Row],[Location]]&amp;Budget[[#This Row],[Description]]</f>
        <v>Dallas Ft WorthRTC</v>
      </c>
      <c r="D22" s="16">
        <v>45170</v>
      </c>
      <c r="E22" s="11">
        <v>13</v>
      </c>
      <c r="F22" s="8" t="str">
        <f>IFERROR(VLOOKUP(Budget[[#This Row],[Looker]],Category_final[#All],5,0),"")</f>
        <v>Company Owned</v>
      </c>
    </row>
    <row r="23" spans="1:6" hidden="1">
      <c r="A23" s="49" t="s">
        <v>108</v>
      </c>
      <c r="B23" s="11" t="s">
        <v>27</v>
      </c>
      <c r="C23" s="11" t="str">
        <f>Budget[[#This Row],[Location]]&amp;Budget[[#This Row],[Description]]</f>
        <v>Dallas Ft WorthRTC</v>
      </c>
      <c r="D23" s="16">
        <v>45200</v>
      </c>
      <c r="E23" s="11">
        <v>13</v>
      </c>
      <c r="F23" s="8" t="str">
        <f>IFERROR(VLOOKUP(Budget[[#This Row],[Looker]],Category_final[#All],5,0),"")</f>
        <v>Company Owned</v>
      </c>
    </row>
    <row r="24" spans="1:6" hidden="1">
      <c r="A24" s="49" t="s">
        <v>108</v>
      </c>
      <c r="B24" s="11" t="s">
        <v>27</v>
      </c>
      <c r="C24" s="11" t="str">
        <f>Budget[[#This Row],[Location]]&amp;Budget[[#This Row],[Description]]</f>
        <v>Dallas Ft WorthRTC</v>
      </c>
      <c r="D24" s="16">
        <v>45231</v>
      </c>
      <c r="E24" s="11">
        <v>13</v>
      </c>
      <c r="F24" s="8" t="str">
        <f>IFERROR(VLOOKUP(Budget[[#This Row],[Looker]],Category_final[#All],5,0),"")</f>
        <v>Company Owned</v>
      </c>
    </row>
    <row r="25" spans="1:6" hidden="1">
      <c r="A25" s="49" t="s">
        <v>108</v>
      </c>
      <c r="B25" s="11" t="s">
        <v>27</v>
      </c>
      <c r="C25" s="11" t="str">
        <f>Budget[[#This Row],[Location]]&amp;Budget[[#This Row],[Description]]</f>
        <v>Dallas Ft WorthRTC</v>
      </c>
      <c r="D25" s="16">
        <v>45261</v>
      </c>
      <c r="E25" s="11">
        <v>13</v>
      </c>
      <c r="F25" s="8" t="str">
        <f>IFERROR(VLOOKUP(Budget[[#This Row],[Looker]],Category_final[#All],5,0),"")</f>
        <v>Company Owned</v>
      </c>
    </row>
    <row r="26" spans="1:6" hidden="1">
      <c r="A26" s="49" t="s">
        <v>108</v>
      </c>
      <c r="B26" s="11" t="s">
        <v>26</v>
      </c>
      <c r="C26" s="11" t="str">
        <f>Budget[[#This Row],[Location]]&amp;Budget[[#This Row],[Description]]</f>
        <v>Dallas Ft WorthPHP</v>
      </c>
      <c r="D26" s="16">
        <v>44927</v>
      </c>
      <c r="E26" s="11">
        <v>2</v>
      </c>
      <c r="F26" s="8" t="str">
        <f>IFERROR(VLOOKUP(Budget[[#This Row],[Looker]],Category_final[#All],5,0),"")</f>
        <v>Company Owned</v>
      </c>
    </row>
    <row r="27" spans="1:6" hidden="1">
      <c r="A27" s="49" t="s">
        <v>108</v>
      </c>
      <c r="B27" s="11" t="s">
        <v>26</v>
      </c>
      <c r="C27" s="11" t="str">
        <f>Budget[[#This Row],[Location]]&amp;Budget[[#This Row],[Description]]</f>
        <v>Dallas Ft WorthPHP</v>
      </c>
      <c r="D27" s="16">
        <v>44958</v>
      </c>
      <c r="E27" s="11">
        <v>2</v>
      </c>
      <c r="F27" s="8" t="str">
        <f>IFERROR(VLOOKUP(Budget[[#This Row],[Looker]],Category_final[#All],5,0),"")</f>
        <v>Company Owned</v>
      </c>
    </row>
    <row r="28" spans="1:6" hidden="1">
      <c r="A28" s="49" t="s">
        <v>108</v>
      </c>
      <c r="B28" s="11" t="s">
        <v>26</v>
      </c>
      <c r="C28" s="11" t="str">
        <f>Budget[[#This Row],[Location]]&amp;Budget[[#This Row],[Description]]</f>
        <v>Dallas Ft WorthPHP</v>
      </c>
      <c r="D28" s="16">
        <v>44986</v>
      </c>
      <c r="E28" s="11">
        <v>2</v>
      </c>
      <c r="F28" s="8" t="str">
        <f>IFERROR(VLOOKUP(Budget[[#This Row],[Looker]],Category_final[#All],5,0),"")</f>
        <v>Company Owned</v>
      </c>
    </row>
    <row r="29" spans="1:6" hidden="1">
      <c r="A29" s="49" t="s">
        <v>108</v>
      </c>
      <c r="B29" s="11" t="s">
        <v>26</v>
      </c>
      <c r="C29" s="11" t="str">
        <f>Budget[[#This Row],[Location]]&amp;Budget[[#This Row],[Description]]</f>
        <v>Dallas Ft WorthPHP</v>
      </c>
      <c r="D29" s="16">
        <v>45017</v>
      </c>
      <c r="E29" s="11">
        <v>2</v>
      </c>
      <c r="F29" s="8" t="str">
        <f>IFERROR(VLOOKUP(Budget[[#This Row],[Looker]],Category_final[#All],5,0),"")</f>
        <v>Company Owned</v>
      </c>
    </row>
    <row r="30" spans="1:6" hidden="1">
      <c r="A30" s="49" t="s">
        <v>108</v>
      </c>
      <c r="B30" s="11" t="s">
        <v>26</v>
      </c>
      <c r="C30" s="11" t="str">
        <f>Budget[[#This Row],[Location]]&amp;Budget[[#This Row],[Description]]</f>
        <v>Dallas Ft WorthPHP</v>
      </c>
      <c r="D30" s="16">
        <v>45047</v>
      </c>
      <c r="E30" s="11">
        <v>2</v>
      </c>
      <c r="F30" s="8" t="str">
        <f>IFERROR(VLOOKUP(Budget[[#This Row],[Looker]],Category_final[#All],5,0),"")</f>
        <v>Company Owned</v>
      </c>
    </row>
    <row r="31" spans="1:6" hidden="1">
      <c r="A31" s="49" t="s">
        <v>108</v>
      </c>
      <c r="B31" s="11" t="s">
        <v>26</v>
      </c>
      <c r="C31" s="11" t="str">
        <f>Budget[[#This Row],[Location]]&amp;Budget[[#This Row],[Description]]</f>
        <v>Dallas Ft WorthPHP</v>
      </c>
      <c r="D31" s="16">
        <v>45078</v>
      </c>
      <c r="E31" s="11">
        <v>2</v>
      </c>
      <c r="F31" s="8" t="str">
        <f>IFERROR(VLOOKUP(Budget[[#This Row],[Looker]],Category_final[#All],5,0),"")</f>
        <v>Company Owned</v>
      </c>
    </row>
    <row r="32" spans="1:6" hidden="1">
      <c r="A32" s="49" t="s">
        <v>108</v>
      </c>
      <c r="B32" s="11" t="s">
        <v>26</v>
      </c>
      <c r="C32" s="11" t="str">
        <f>Budget[[#This Row],[Location]]&amp;Budget[[#This Row],[Description]]</f>
        <v>Dallas Ft WorthPHP</v>
      </c>
      <c r="D32" s="16">
        <v>45108</v>
      </c>
      <c r="E32" s="11">
        <v>4</v>
      </c>
      <c r="F32" s="8" t="str">
        <f>IFERROR(VLOOKUP(Budget[[#This Row],[Looker]],Category_final[#All],5,0),"")</f>
        <v>Company Owned</v>
      </c>
    </row>
    <row r="33" spans="1:6" hidden="1">
      <c r="A33" s="49" t="s">
        <v>108</v>
      </c>
      <c r="B33" s="11" t="s">
        <v>26</v>
      </c>
      <c r="C33" s="11" t="str">
        <f>Budget[[#This Row],[Location]]&amp;Budget[[#This Row],[Description]]</f>
        <v>Dallas Ft WorthPHP</v>
      </c>
      <c r="D33" s="16">
        <v>45139</v>
      </c>
      <c r="E33" s="11">
        <v>4</v>
      </c>
      <c r="F33" s="8" t="str">
        <f>IFERROR(VLOOKUP(Budget[[#This Row],[Looker]],Category_final[#All],5,0),"")</f>
        <v>Company Owned</v>
      </c>
    </row>
    <row r="34" spans="1:6" hidden="1">
      <c r="A34" s="49" t="s">
        <v>108</v>
      </c>
      <c r="B34" s="11" t="s">
        <v>26</v>
      </c>
      <c r="C34" s="11" t="str">
        <f>Budget[[#This Row],[Location]]&amp;Budget[[#This Row],[Description]]</f>
        <v>Dallas Ft WorthPHP</v>
      </c>
      <c r="D34" s="16">
        <v>45170</v>
      </c>
      <c r="E34" s="11">
        <v>4</v>
      </c>
      <c r="F34" s="8" t="str">
        <f>IFERROR(VLOOKUP(Budget[[#This Row],[Looker]],Category_final[#All],5,0),"")</f>
        <v>Company Owned</v>
      </c>
    </row>
    <row r="35" spans="1:6" hidden="1">
      <c r="A35" s="49" t="s">
        <v>108</v>
      </c>
      <c r="B35" s="11" t="s">
        <v>26</v>
      </c>
      <c r="C35" s="11" t="str">
        <f>Budget[[#This Row],[Location]]&amp;Budget[[#This Row],[Description]]</f>
        <v>Dallas Ft WorthPHP</v>
      </c>
      <c r="D35" s="16">
        <v>45200</v>
      </c>
      <c r="E35" s="11">
        <v>4</v>
      </c>
      <c r="F35" s="8" t="str">
        <f>IFERROR(VLOOKUP(Budget[[#This Row],[Looker]],Category_final[#All],5,0),"")</f>
        <v>Company Owned</v>
      </c>
    </row>
    <row r="36" spans="1:6" hidden="1">
      <c r="A36" s="49" t="s">
        <v>108</v>
      </c>
      <c r="B36" s="11" t="s">
        <v>26</v>
      </c>
      <c r="C36" s="11" t="str">
        <f>Budget[[#This Row],[Location]]&amp;Budget[[#This Row],[Description]]</f>
        <v>Dallas Ft WorthPHP</v>
      </c>
      <c r="D36" s="16">
        <v>45231</v>
      </c>
      <c r="E36" s="11">
        <v>4</v>
      </c>
      <c r="F36" s="8" t="str">
        <f>IFERROR(VLOOKUP(Budget[[#This Row],[Looker]],Category_final[#All],5,0),"")</f>
        <v>Company Owned</v>
      </c>
    </row>
    <row r="37" spans="1:6" hidden="1">
      <c r="A37" s="49" t="s">
        <v>108</v>
      </c>
      <c r="B37" s="11" t="s">
        <v>26</v>
      </c>
      <c r="C37" s="11" t="str">
        <f>Budget[[#This Row],[Location]]&amp;Budget[[#This Row],[Description]]</f>
        <v>Dallas Ft WorthPHP</v>
      </c>
      <c r="D37" s="16">
        <v>45261</v>
      </c>
      <c r="E37" s="11">
        <v>4</v>
      </c>
      <c r="F37" s="8" t="str">
        <f>IFERROR(VLOOKUP(Budget[[#This Row],[Looker]],Category_final[#All],5,0),"")</f>
        <v>Company Owned</v>
      </c>
    </row>
    <row r="38" spans="1:6" hidden="1">
      <c r="A38" s="49" t="s">
        <v>108</v>
      </c>
      <c r="B38" s="11" t="s">
        <v>25</v>
      </c>
      <c r="C38" s="11" t="str">
        <f>Budget[[#This Row],[Location]]&amp;Budget[[#This Row],[Description]]</f>
        <v>Dallas Ft WorthIOP</v>
      </c>
      <c r="D38" s="16">
        <v>44927</v>
      </c>
      <c r="E38" s="11">
        <v>8</v>
      </c>
      <c r="F38" s="8" t="str">
        <f>IFERROR(VLOOKUP(Budget[[#This Row],[Looker]],Category_final[#All],5,0),"")</f>
        <v>Company Owned</v>
      </c>
    </row>
    <row r="39" spans="1:6" hidden="1">
      <c r="A39" s="49" t="s">
        <v>108</v>
      </c>
      <c r="B39" s="11" t="s">
        <v>25</v>
      </c>
      <c r="C39" s="11" t="str">
        <f>Budget[[#This Row],[Location]]&amp;Budget[[#This Row],[Description]]</f>
        <v>Dallas Ft WorthIOP</v>
      </c>
      <c r="D39" s="16">
        <v>44958</v>
      </c>
      <c r="E39" s="11">
        <v>8</v>
      </c>
      <c r="F39" s="8" t="str">
        <f>IFERROR(VLOOKUP(Budget[[#This Row],[Looker]],Category_final[#All],5,0),"")</f>
        <v>Company Owned</v>
      </c>
    </row>
    <row r="40" spans="1:6" hidden="1">
      <c r="A40" s="49" t="s">
        <v>108</v>
      </c>
      <c r="B40" s="11" t="s">
        <v>25</v>
      </c>
      <c r="C40" s="11" t="str">
        <f>Budget[[#This Row],[Location]]&amp;Budget[[#This Row],[Description]]</f>
        <v>Dallas Ft WorthIOP</v>
      </c>
      <c r="D40" s="16">
        <v>44986</v>
      </c>
      <c r="E40" s="11">
        <v>8</v>
      </c>
      <c r="F40" s="8" t="str">
        <f>IFERROR(VLOOKUP(Budget[[#This Row],[Looker]],Category_final[#All],5,0),"")</f>
        <v>Company Owned</v>
      </c>
    </row>
    <row r="41" spans="1:6" hidden="1">
      <c r="A41" s="49" t="s">
        <v>108</v>
      </c>
      <c r="B41" s="11" t="s">
        <v>25</v>
      </c>
      <c r="C41" s="11" t="str">
        <f>Budget[[#This Row],[Location]]&amp;Budget[[#This Row],[Description]]</f>
        <v>Dallas Ft WorthIOP</v>
      </c>
      <c r="D41" s="16">
        <v>45017</v>
      </c>
      <c r="E41" s="11">
        <v>10</v>
      </c>
      <c r="F41" s="8" t="str">
        <f>IFERROR(VLOOKUP(Budget[[#This Row],[Looker]],Category_final[#All],5,0),"")</f>
        <v>Company Owned</v>
      </c>
    </row>
    <row r="42" spans="1:6" hidden="1">
      <c r="A42" s="49" t="s">
        <v>108</v>
      </c>
      <c r="B42" s="11" t="s">
        <v>25</v>
      </c>
      <c r="C42" s="11" t="str">
        <f>Budget[[#This Row],[Location]]&amp;Budget[[#This Row],[Description]]</f>
        <v>Dallas Ft WorthIOP</v>
      </c>
      <c r="D42" s="16">
        <v>45047</v>
      </c>
      <c r="E42" s="11">
        <v>10</v>
      </c>
      <c r="F42" s="8" t="str">
        <f>IFERROR(VLOOKUP(Budget[[#This Row],[Looker]],Category_final[#All],5,0),"")</f>
        <v>Company Owned</v>
      </c>
    </row>
    <row r="43" spans="1:6" hidden="1">
      <c r="A43" s="49" t="s">
        <v>108</v>
      </c>
      <c r="B43" s="11" t="s">
        <v>25</v>
      </c>
      <c r="C43" s="11" t="str">
        <f>Budget[[#This Row],[Location]]&amp;Budget[[#This Row],[Description]]</f>
        <v>Dallas Ft WorthIOP</v>
      </c>
      <c r="D43" s="16">
        <v>45078</v>
      </c>
      <c r="E43" s="11">
        <v>10</v>
      </c>
      <c r="F43" s="8" t="str">
        <f>IFERROR(VLOOKUP(Budget[[#This Row],[Looker]],Category_final[#All],5,0),"")</f>
        <v>Company Owned</v>
      </c>
    </row>
    <row r="44" spans="1:6" hidden="1">
      <c r="A44" s="49" t="s">
        <v>108</v>
      </c>
      <c r="B44" s="11" t="s">
        <v>25</v>
      </c>
      <c r="C44" s="11" t="str">
        <f>Budget[[#This Row],[Location]]&amp;Budget[[#This Row],[Description]]</f>
        <v>Dallas Ft WorthIOP</v>
      </c>
      <c r="D44" s="16">
        <v>45108</v>
      </c>
      <c r="E44" s="11">
        <v>10</v>
      </c>
      <c r="F44" s="8" t="str">
        <f>IFERROR(VLOOKUP(Budget[[#This Row],[Looker]],Category_final[#All],5,0),"")</f>
        <v>Company Owned</v>
      </c>
    </row>
    <row r="45" spans="1:6" hidden="1">
      <c r="A45" s="49" t="s">
        <v>108</v>
      </c>
      <c r="B45" s="11" t="s">
        <v>25</v>
      </c>
      <c r="C45" s="11" t="str">
        <f>Budget[[#This Row],[Location]]&amp;Budget[[#This Row],[Description]]</f>
        <v>Dallas Ft WorthIOP</v>
      </c>
      <c r="D45" s="16">
        <v>45139</v>
      </c>
      <c r="E45" s="11">
        <v>10</v>
      </c>
      <c r="F45" s="8" t="str">
        <f>IFERROR(VLOOKUP(Budget[[#This Row],[Looker]],Category_final[#All],5,0),"")</f>
        <v>Company Owned</v>
      </c>
    </row>
    <row r="46" spans="1:6" hidden="1">
      <c r="A46" s="49" t="s">
        <v>108</v>
      </c>
      <c r="B46" s="11" t="s">
        <v>25</v>
      </c>
      <c r="C46" s="11" t="str">
        <f>Budget[[#This Row],[Location]]&amp;Budget[[#This Row],[Description]]</f>
        <v>Dallas Ft WorthIOP</v>
      </c>
      <c r="D46" s="16">
        <v>45170</v>
      </c>
      <c r="E46" s="11">
        <v>10</v>
      </c>
      <c r="F46" s="8" t="str">
        <f>IFERROR(VLOOKUP(Budget[[#This Row],[Looker]],Category_final[#All],5,0),"")</f>
        <v>Company Owned</v>
      </c>
    </row>
    <row r="47" spans="1:6" hidden="1">
      <c r="A47" s="49" t="s">
        <v>108</v>
      </c>
      <c r="B47" s="11" t="s">
        <v>25</v>
      </c>
      <c r="C47" s="11" t="str">
        <f>Budget[[#This Row],[Location]]&amp;Budget[[#This Row],[Description]]</f>
        <v>Dallas Ft WorthIOP</v>
      </c>
      <c r="D47" s="16">
        <v>45200</v>
      </c>
      <c r="E47" s="11">
        <v>10</v>
      </c>
      <c r="F47" s="8" t="str">
        <f>IFERROR(VLOOKUP(Budget[[#This Row],[Looker]],Category_final[#All],5,0),"")</f>
        <v>Company Owned</v>
      </c>
    </row>
    <row r="48" spans="1:6" hidden="1">
      <c r="A48" s="49" t="s">
        <v>108</v>
      </c>
      <c r="B48" s="11" t="s">
        <v>25</v>
      </c>
      <c r="C48" s="11" t="str">
        <f>Budget[[#This Row],[Location]]&amp;Budget[[#This Row],[Description]]</f>
        <v>Dallas Ft WorthIOP</v>
      </c>
      <c r="D48" s="16">
        <v>45231</v>
      </c>
      <c r="E48" s="11">
        <v>10</v>
      </c>
      <c r="F48" s="8" t="str">
        <f>IFERROR(VLOOKUP(Budget[[#This Row],[Looker]],Category_final[#All],5,0),"")</f>
        <v>Company Owned</v>
      </c>
    </row>
    <row r="49" spans="1:6" hidden="1">
      <c r="A49" s="49" t="s">
        <v>108</v>
      </c>
      <c r="B49" s="11" t="s">
        <v>25</v>
      </c>
      <c r="C49" s="11" t="str">
        <f>Budget[[#This Row],[Location]]&amp;Budget[[#This Row],[Description]]</f>
        <v>Dallas Ft WorthIOP</v>
      </c>
      <c r="D49" s="16">
        <v>45261</v>
      </c>
      <c r="E49" s="11">
        <v>10</v>
      </c>
      <c r="F49" s="8" t="str">
        <f>IFERROR(VLOOKUP(Budget[[#This Row],[Looker]],Category_final[#All],5,0),"")</f>
        <v>Company Owned</v>
      </c>
    </row>
    <row r="50" spans="1:6" hidden="1">
      <c r="A50" s="49" t="s">
        <v>108</v>
      </c>
      <c r="B50" s="11" t="s">
        <v>28</v>
      </c>
      <c r="C50" s="11" t="str">
        <f>Budget[[#This Row],[Location]]&amp;Budget[[#This Row],[Description]]</f>
        <v>Dallas Ft WorthSOP</v>
      </c>
      <c r="D50" s="16">
        <v>44927</v>
      </c>
      <c r="E50" s="11">
        <v>0</v>
      </c>
      <c r="F50" s="8" t="str">
        <f>IFERROR(VLOOKUP(Budget[[#This Row],[Looker]],Category_final[#All],5,0),"")</f>
        <v>Company Owned</v>
      </c>
    </row>
    <row r="51" spans="1:6" hidden="1">
      <c r="A51" s="49" t="s">
        <v>108</v>
      </c>
      <c r="B51" s="11" t="s">
        <v>28</v>
      </c>
      <c r="C51" s="11" t="str">
        <f>Budget[[#This Row],[Location]]&amp;Budget[[#This Row],[Description]]</f>
        <v>Dallas Ft WorthSOP</v>
      </c>
      <c r="D51" s="16">
        <v>44958</v>
      </c>
      <c r="E51" s="11">
        <v>0</v>
      </c>
      <c r="F51" s="8" t="str">
        <f>IFERROR(VLOOKUP(Budget[[#This Row],[Looker]],Category_final[#All],5,0),"")</f>
        <v>Company Owned</v>
      </c>
    </row>
    <row r="52" spans="1:6" hidden="1">
      <c r="A52" s="49" t="s">
        <v>108</v>
      </c>
      <c r="B52" s="11" t="s">
        <v>28</v>
      </c>
      <c r="C52" s="11" t="str">
        <f>Budget[[#This Row],[Location]]&amp;Budget[[#This Row],[Description]]</f>
        <v>Dallas Ft WorthSOP</v>
      </c>
      <c r="D52" s="16">
        <v>44986</v>
      </c>
      <c r="E52" s="11">
        <v>0</v>
      </c>
      <c r="F52" s="8" t="str">
        <f>IFERROR(VLOOKUP(Budget[[#This Row],[Looker]],Category_final[#All],5,0),"")</f>
        <v>Company Owned</v>
      </c>
    </row>
    <row r="53" spans="1:6" hidden="1">
      <c r="A53" s="49" t="s">
        <v>108</v>
      </c>
      <c r="B53" s="11" t="s">
        <v>28</v>
      </c>
      <c r="C53" s="11" t="str">
        <f>Budget[[#This Row],[Location]]&amp;Budget[[#This Row],[Description]]</f>
        <v>Dallas Ft WorthSOP</v>
      </c>
      <c r="D53" s="16">
        <v>45017</v>
      </c>
      <c r="E53" s="11">
        <v>0</v>
      </c>
      <c r="F53" s="8" t="str">
        <f>IFERROR(VLOOKUP(Budget[[#This Row],[Looker]],Category_final[#All],5,0),"")</f>
        <v>Company Owned</v>
      </c>
    </row>
    <row r="54" spans="1:6" hidden="1">
      <c r="A54" s="49" t="s">
        <v>108</v>
      </c>
      <c r="B54" s="11" t="s">
        <v>28</v>
      </c>
      <c r="C54" s="11" t="str">
        <f>Budget[[#This Row],[Location]]&amp;Budget[[#This Row],[Description]]</f>
        <v>Dallas Ft WorthSOP</v>
      </c>
      <c r="D54" s="16">
        <v>45047</v>
      </c>
      <c r="E54" s="11">
        <v>0</v>
      </c>
      <c r="F54" s="8" t="str">
        <f>IFERROR(VLOOKUP(Budget[[#This Row],[Looker]],Category_final[#All],5,0),"")</f>
        <v>Company Owned</v>
      </c>
    </row>
    <row r="55" spans="1:6" hidden="1">
      <c r="A55" s="49" t="s">
        <v>108</v>
      </c>
      <c r="B55" s="11" t="s">
        <v>28</v>
      </c>
      <c r="C55" s="11" t="str">
        <f>Budget[[#This Row],[Location]]&amp;Budget[[#This Row],[Description]]</f>
        <v>Dallas Ft WorthSOP</v>
      </c>
      <c r="D55" s="16">
        <v>45078</v>
      </c>
      <c r="E55" s="11">
        <v>0</v>
      </c>
      <c r="F55" s="8" t="str">
        <f>IFERROR(VLOOKUP(Budget[[#This Row],[Looker]],Category_final[#All],5,0),"")</f>
        <v>Company Owned</v>
      </c>
    </row>
    <row r="56" spans="1:6" hidden="1">
      <c r="A56" s="49" t="s">
        <v>108</v>
      </c>
      <c r="B56" s="11" t="s">
        <v>28</v>
      </c>
      <c r="C56" s="11" t="str">
        <f>Budget[[#This Row],[Location]]&amp;Budget[[#This Row],[Description]]</f>
        <v>Dallas Ft WorthSOP</v>
      </c>
      <c r="D56" s="16">
        <v>45108</v>
      </c>
      <c r="E56" s="11">
        <v>0</v>
      </c>
      <c r="F56" s="8" t="str">
        <f>IFERROR(VLOOKUP(Budget[[#This Row],[Looker]],Category_final[#All],5,0),"")</f>
        <v>Company Owned</v>
      </c>
    </row>
    <row r="57" spans="1:6" hidden="1">
      <c r="A57" s="49" t="s">
        <v>108</v>
      </c>
      <c r="B57" s="11" t="s">
        <v>28</v>
      </c>
      <c r="C57" s="11" t="str">
        <f>Budget[[#This Row],[Location]]&amp;Budget[[#This Row],[Description]]</f>
        <v>Dallas Ft WorthSOP</v>
      </c>
      <c r="D57" s="16">
        <v>45139</v>
      </c>
      <c r="E57" s="11">
        <v>0</v>
      </c>
      <c r="F57" s="8" t="str">
        <f>IFERROR(VLOOKUP(Budget[[#This Row],[Looker]],Category_final[#All],5,0),"")</f>
        <v>Company Owned</v>
      </c>
    </row>
    <row r="58" spans="1:6" hidden="1">
      <c r="A58" s="49" t="s">
        <v>108</v>
      </c>
      <c r="B58" s="11" t="s">
        <v>28</v>
      </c>
      <c r="C58" s="11" t="str">
        <f>Budget[[#This Row],[Location]]&amp;Budget[[#This Row],[Description]]</f>
        <v>Dallas Ft WorthSOP</v>
      </c>
      <c r="D58" s="16">
        <v>45170</v>
      </c>
      <c r="E58" s="11">
        <v>0</v>
      </c>
      <c r="F58" s="8" t="str">
        <f>IFERROR(VLOOKUP(Budget[[#This Row],[Looker]],Category_final[#All],5,0),"")</f>
        <v>Company Owned</v>
      </c>
    </row>
    <row r="59" spans="1:6" hidden="1">
      <c r="A59" s="49" t="s">
        <v>108</v>
      </c>
      <c r="B59" s="11" t="s">
        <v>28</v>
      </c>
      <c r="C59" s="11" t="str">
        <f>Budget[[#This Row],[Location]]&amp;Budget[[#This Row],[Description]]</f>
        <v>Dallas Ft WorthSOP</v>
      </c>
      <c r="D59" s="16">
        <v>45200</v>
      </c>
      <c r="E59" s="11">
        <v>0</v>
      </c>
      <c r="F59" s="8" t="str">
        <f>IFERROR(VLOOKUP(Budget[[#This Row],[Looker]],Category_final[#All],5,0),"")</f>
        <v>Company Owned</v>
      </c>
    </row>
    <row r="60" spans="1:6" hidden="1">
      <c r="A60" s="49" t="s">
        <v>108</v>
      </c>
      <c r="B60" s="11" t="s">
        <v>28</v>
      </c>
      <c r="C60" s="11" t="str">
        <f>Budget[[#This Row],[Location]]&amp;Budget[[#This Row],[Description]]</f>
        <v>Dallas Ft WorthSOP</v>
      </c>
      <c r="D60" s="16">
        <v>45231</v>
      </c>
      <c r="E60" s="11">
        <v>0</v>
      </c>
      <c r="F60" s="8" t="str">
        <f>IFERROR(VLOOKUP(Budget[[#This Row],[Looker]],Category_final[#All],5,0),"")</f>
        <v>Company Owned</v>
      </c>
    </row>
    <row r="61" spans="1:6" hidden="1">
      <c r="A61" s="49" t="s">
        <v>108</v>
      </c>
      <c r="B61" s="11" t="s">
        <v>28</v>
      </c>
      <c r="C61" s="11" t="str">
        <f>Budget[[#This Row],[Location]]&amp;Budget[[#This Row],[Description]]</f>
        <v>Dallas Ft WorthSOP</v>
      </c>
      <c r="D61" s="16">
        <v>45261</v>
      </c>
      <c r="E61" s="11">
        <v>0</v>
      </c>
      <c r="F61" s="8" t="str">
        <f>IFERROR(VLOOKUP(Budget[[#This Row],[Looker]],Category_final[#All],5,0),"")</f>
        <v>Company Owned</v>
      </c>
    </row>
    <row r="62" spans="1:6" hidden="1">
      <c r="A62" s="49" t="s">
        <v>108</v>
      </c>
      <c r="B62" s="11" t="s">
        <v>23</v>
      </c>
      <c r="C62" s="11" t="str">
        <f>Budget[[#This Row],[Location]]&amp;Budget[[#This Row],[Description]]</f>
        <v>Dallas Ft WorthAftercare</v>
      </c>
      <c r="D62" s="16">
        <v>44927</v>
      </c>
      <c r="E62" s="11">
        <v>0</v>
      </c>
      <c r="F62" s="8" t="str">
        <f>IFERROR(VLOOKUP(Budget[[#This Row],[Looker]],Category_final[#All],5,0),"")</f>
        <v>Company Owned</v>
      </c>
    </row>
    <row r="63" spans="1:6" hidden="1">
      <c r="A63" s="49" t="s">
        <v>108</v>
      </c>
      <c r="B63" s="11" t="s">
        <v>23</v>
      </c>
      <c r="C63" s="11" t="str">
        <f>Budget[[#This Row],[Location]]&amp;Budget[[#This Row],[Description]]</f>
        <v>Dallas Ft WorthAftercare</v>
      </c>
      <c r="D63" s="16">
        <v>44958</v>
      </c>
      <c r="E63" s="11">
        <v>0</v>
      </c>
      <c r="F63" s="8" t="str">
        <f>IFERROR(VLOOKUP(Budget[[#This Row],[Looker]],Category_final[#All],5,0),"")</f>
        <v>Company Owned</v>
      </c>
    </row>
    <row r="64" spans="1:6" hidden="1">
      <c r="A64" s="49" t="s">
        <v>108</v>
      </c>
      <c r="B64" s="11" t="s">
        <v>23</v>
      </c>
      <c r="C64" s="11" t="str">
        <f>Budget[[#This Row],[Location]]&amp;Budget[[#This Row],[Description]]</f>
        <v>Dallas Ft WorthAftercare</v>
      </c>
      <c r="D64" s="16">
        <v>44986</v>
      </c>
      <c r="E64" s="11">
        <v>0</v>
      </c>
      <c r="F64" s="8" t="str">
        <f>IFERROR(VLOOKUP(Budget[[#This Row],[Looker]],Category_final[#All],5,0),"")</f>
        <v>Company Owned</v>
      </c>
    </row>
    <row r="65" spans="1:6" hidden="1">
      <c r="A65" s="49" t="s">
        <v>108</v>
      </c>
      <c r="B65" s="11" t="s">
        <v>23</v>
      </c>
      <c r="C65" s="11" t="str">
        <f>Budget[[#This Row],[Location]]&amp;Budget[[#This Row],[Description]]</f>
        <v>Dallas Ft WorthAftercare</v>
      </c>
      <c r="D65" s="16">
        <v>45017</v>
      </c>
      <c r="E65" s="11">
        <v>0</v>
      </c>
      <c r="F65" s="8" t="str">
        <f>IFERROR(VLOOKUP(Budget[[#This Row],[Looker]],Category_final[#All],5,0),"")</f>
        <v>Company Owned</v>
      </c>
    </row>
    <row r="66" spans="1:6" hidden="1">
      <c r="A66" s="49" t="s">
        <v>108</v>
      </c>
      <c r="B66" s="11" t="s">
        <v>23</v>
      </c>
      <c r="C66" s="11" t="str">
        <f>Budget[[#This Row],[Location]]&amp;Budget[[#This Row],[Description]]</f>
        <v>Dallas Ft WorthAftercare</v>
      </c>
      <c r="D66" s="16">
        <v>45047</v>
      </c>
      <c r="E66" s="11">
        <v>0</v>
      </c>
      <c r="F66" s="8" t="str">
        <f>IFERROR(VLOOKUP(Budget[[#This Row],[Looker]],Category_final[#All],5,0),"")</f>
        <v>Company Owned</v>
      </c>
    </row>
    <row r="67" spans="1:6" hidden="1">
      <c r="A67" s="49" t="s">
        <v>108</v>
      </c>
      <c r="B67" s="11" t="s">
        <v>23</v>
      </c>
      <c r="C67" s="11" t="str">
        <f>Budget[[#This Row],[Location]]&amp;Budget[[#This Row],[Description]]</f>
        <v>Dallas Ft WorthAftercare</v>
      </c>
      <c r="D67" s="16">
        <v>45078</v>
      </c>
      <c r="E67" s="11">
        <v>0</v>
      </c>
      <c r="F67" s="8" t="str">
        <f>IFERROR(VLOOKUP(Budget[[#This Row],[Looker]],Category_final[#All],5,0),"")</f>
        <v>Company Owned</v>
      </c>
    </row>
    <row r="68" spans="1:6" hidden="1">
      <c r="A68" s="49" t="s">
        <v>108</v>
      </c>
      <c r="B68" s="11" t="s">
        <v>23</v>
      </c>
      <c r="C68" s="11" t="str">
        <f>Budget[[#This Row],[Location]]&amp;Budget[[#This Row],[Description]]</f>
        <v>Dallas Ft WorthAftercare</v>
      </c>
      <c r="D68" s="16">
        <v>45108</v>
      </c>
      <c r="E68" s="11">
        <v>0</v>
      </c>
      <c r="F68" s="8" t="str">
        <f>IFERROR(VLOOKUP(Budget[[#This Row],[Looker]],Category_final[#All],5,0),"")</f>
        <v>Company Owned</v>
      </c>
    </row>
    <row r="69" spans="1:6" hidden="1">
      <c r="A69" s="49" t="s">
        <v>108</v>
      </c>
      <c r="B69" s="11" t="s">
        <v>23</v>
      </c>
      <c r="C69" s="11" t="str">
        <f>Budget[[#This Row],[Location]]&amp;Budget[[#This Row],[Description]]</f>
        <v>Dallas Ft WorthAftercare</v>
      </c>
      <c r="D69" s="16">
        <v>45139</v>
      </c>
      <c r="E69" s="11">
        <v>0</v>
      </c>
      <c r="F69" s="8" t="str">
        <f>IFERROR(VLOOKUP(Budget[[#This Row],[Looker]],Category_final[#All],5,0),"")</f>
        <v>Company Owned</v>
      </c>
    </row>
    <row r="70" spans="1:6" hidden="1">
      <c r="A70" s="49" t="s">
        <v>108</v>
      </c>
      <c r="B70" s="11" t="s">
        <v>23</v>
      </c>
      <c r="C70" s="11" t="str">
        <f>Budget[[#This Row],[Location]]&amp;Budget[[#This Row],[Description]]</f>
        <v>Dallas Ft WorthAftercare</v>
      </c>
      <c r="D70" s="16">
        <v>45170</v>
      </c>
      <c r="E70" s="11">
        <v>0</v>
      </c>
      <c r="F70" s="8" t="str">
        <f>IFERROR(VLOOKUP(Budget[[#This Row],[Looker]],Category_final[#All],5,0),"")</f>
        <v>Company Owned</v>
      </c>
    </row>
    <row r="71" spans="1:6" hidden="1">
      <c r="A71" s="49" t="s">
        <v>108</v>
      </c>
      <c r="B71" s="11" t="s">
        <v>23</v>
      </c>
      <c r="C71" s="11" t="str">
        <f>Budget[[#This Row],[Location]]&amp;Budget[[#This Row],[Description]]</f>
        <v>Dallas Ft WorthAftercare</v>
      </c>
      <c r="D71" s="16">
        <v>45200</v>
      </c>
      <c r="E71" s="11">
        <v>0</v>
      </c>
      <c r="F71" s="8" t="str">
        <f>IFERROR(VLOOKUP(Budget[[#This Row],[Looker]],Category_final[#All],5,0),"")</f>
        <v>Company Owned</v>
      </c>
    </row>
    <row r="72" spans="1:6" hidden="1">
      <c r="A72" s="49" t="s">
        <v>108</v>
      </c>
      <c r="B72" s="11" t="s">
        <v>23</v>
      </c>
      <c r="C72" s="11" t="str">
        <f>Budget[[#This Row],[Location]]&amp;Budget[[#This Row],[Description]]</f>
        <v>Dallas Ft WorthAftercare</v>
      </c>
      <c r="D72" s="16">
        <v>45231</v>
      </c>
      <c r="E72" s="11">
        <v>0</v>
      </c>
      <c r="F72" s="8" t="str">
        <f>IFERROR(VLOOKUP(Budget[[#This Row],[Looker]],Category_final[#All],5,0),"")</f>
        <v>Company Owned</v>
      </c>
    </row>
    <row r="73" spans="1:6" hidden="1">
      <c r="A73" s="49" t="s">
        <v>108</v>
      </c>
      <c r="B73" s="11" t="s">
        <v>23</v>
      </c>
      <c r="C73" s="11" t="str">
        <f>Budget[[#This Row],[Location]]&amp;Budget[[#This Row],[Description]]</f>
        <v>Dallas Ft WorthAftercare</v>
      </c>
      <c r="D73" s="16">
        <v>45261</v>
      </c>
      <c r="E73" s="11">
        <v>0</v>
      </c>
      <c r="F73" s="8" t="str">
        <f>IFERROR(VLOOKUP(Budget[[#This Row],[Looker]],Category_final[#All],5,0),"")</f>
        <v>Company Owned</v>
      </c>
    </row>
    <row r="74" spans="1:6" hidden="1">
      <c r="A74" s="49" t="s">
        <v>108</v>
      </c>
      <c r="B74" s="11" t="s">
        <v>49</v>
      </c>
      <c r="C74" s="11" t="str">
        <f>Budget[[#This Row],[Location]]&amp;Budget[[#This Row],[Description]]</f>
        <v>Dallas Ft WorthSober Living</v>
      </c>
      <c r="D74" s="16">
        <v>44927</v>
      </c>
      <c r="E74" s="11">
        <v>0</v>
      </c>
      <c r="F74" s="8" t="str">
        <f>IFERROR(VLOOKUP(Budget[[#This Row],[Looker]],Category_final[#All],5,0),"")</f>
        <v>Company Owned</v>
      </c>
    </row>
    <row r="75" spans="1:6" hidden="1">
      <c r="A75" s="49" t="s">
        <v>108</v>
      </c>
      <c r="B75" s="11" t="s">
        <v>49</v>
      </c>
      <c r="C75" s="11" t="str">
        <f>Budget[[#This Row],[Location]]&amp;Budget[[#This Row],[Description]]</f>
        <v>Dallas Ft WorthSober Living</v>
      </c>
      <c r="D75" s="16">
        <v>44958</v>
      </c>
      <c r="E75" s="11">
        <v>0</v>
      </c>
      <c r="F75" s="8" t="str">
        <f>IFERROR(VLOOKUP(Budget[[#This Row],[Looker]],Category_final[#All],5,0),"")</f>
        <v>Company Owned</v>
      </c>
    </row>
    <row r="76" spans="1:6" hidden="1">
      <c r="A76" s="49" t="s">
        <v>108</v>
      </c>
      <c r="B76" s="11" t="s">
        <v>49</v>
      </c>
      <c r="C76" s="11" t="str">
        <f>Budget[[#This Row],[Location]]&amp;Budget[[#This Row],[Description]]</f>
        <v>Dallas Ft WorthSober Living</v>
      </c>
      <c r="D76" s="16">
        <v>44986</v>
      </c>
      <c r="E76" s="11">
        <v>0</v>
      </c>
      <c r="F76" s="8" t="str">
        <f>IFERROR(VLOOKUP(Budget[[#This Row],[Looker]],Category_final[#All],5,0),"")</f>
        <v>Company Owned</v>
      </c>
    </row>
    <row r="77" spans="1:6" hidden="1">
      <c r="A77" s="49" t="s">
        <v>108</v>
      </c>
      <c r="B77" s="11" t="s">
        <v>49</v>
      </c>
      <c r="C77" s="11" t="str">
        <f>Budget[[#This Row],[Location]]&amp;Budget[[#This Row],[Description]]</f>
        <v>Dallas Ft WorthSober Living</v>
      </c>
      <c r="D77" s="16">
        <v>45017</v>
      </c>
      <c r="E77" s="11">
        <v>0</v>
      </c>
      <c r="F77" s="8" t="str">
        <f>IFERROR(VLOOKUP(Budget[[#This Row],[Looker]],Category_final[#All],5,0),"")</f>
        <v>Company Owned</v>
      </c>
    </row>
    <row r="78" spans="1:6" hidden="1">
      <c r="A78" s="49" t="s">
        <v>108</v>
      </c>
      <c r="B78" s="11" t="s">
        <v>49</v>
      </c>
      <c r="C78" s="11" t="str">
        <f>Budget[[#This Row],[Location]]&amp;Budget[[#This Row],[Description]]</f>
        <v>Dallas Ft WorthSober Living</v>
      </c>
      <c r="D78" s="16">
        <v>45047</v>
      </c>
      <c r="E78" s="11">
        <v>0</v>
      </c>
      <c r="F78" s="8" t="str">
        <f>IFERROR(VLOOKUP(Budget[[#This Row],[Looker]],Category_final[#All],5,0),"")</f>
        <v>Company Owned</v>
      </c>
    </row>
    <row r="79" spans="1:6" hidden="1">
      <c r="A79" s="49" t="s">
        <v>108</v>
      </c>
      <c r="B79" s="11" t="s">
        <v>49</v>
      </c>
      <c r="C79" s="11" t="str">
        <f>Budget[[#This Row],[Location]]&amp;Budget[[#This Row],[Description]]</f>
        <v>Dallas Ft WorthSober Living</v>
      </c>
      <c r="D79" s="16">
        <v>45078</v>
      </c>
      <c r="E79" s="11">
        <v>8</v>
      </c>
      <c r="F79" s="8" t="str">
        <f>IFERROR(VLOOKUP(Budget[[#This Row],[Looker]],Category_final[#All],5,0),"")</f>
        <v>Company Owned</v>
      </c>
    </row>
    <row r="80" spans="1:6" hidden="1">
      <c r="A80" s="49" t="s">
        <v>108</v>
      </c>
      <c r="B80" s="11" t="s">
        <v>49</v>
      </c>
      <c r="C80" s="11" t="str">
        <f>Budget[[#This Row],[Location]]&amp;Budget[[#This Row],[Description]]</f>
        <v>Dallas Ft WorthSober Living</v>
      </c>
      <c r="D80" s="16">
        <v>45108</v>
      </c>
      <c r="E80" s="11">
        <v>8</v>
      </c>
      <c r="F80" s="8" t="str">
        <f>IFERROR(VLOOKUP(Budget[[#This Row],[Looker]],Category_final[#All],5,0),"")</f>
        <v>Company Owned</v>
      </c>
    </row>
    <row r="81" spans="1:6" hidden="1">
      <c r="A81" s="49" t="s">
        <v>108</v>
      </c>
      <c r="B81" s="11" t="s">
        <v>49</v>
      </c>
      <c r="C81" s="11" t="str">
        <f>Budget[[#This Row],[Location]]&amp;Budget[[#This Row],[Description]]</f>
        <v>Dallas Ft WorthSober Living</v>
      </c>
      <c r="D81" s="16">
        <v>45139</v>
      </c>
      <c r="E81" s="11">
        <v>12</v>
      </c>
      <c r="F81" s="8" t="str">
        <f>IFERROR(VLOOKUP(Budget[[#This Row],[Looker]],Category_final[#All],5,0),"")</f>
        <v>Company Owned</v>
      </c>
    </row>
    <row r="82" spans="1:6" hidden="1">
      <c r="A82" s="49" t="s">
        <v>108</v>
      </c>
      <c r="B82" s="11" t="s">
        <v>49</v>
      </c>
      <c r="C82" s="11" t="str">
        <f>Budget[[#This Row],[Location]]&amp;Budget[[#This Row],[Description]]</f>
        <v>Dallas Ft WorthSober Living</v>
      </c>
      <c r="D82" s="16">
        <v>45170</v>
      </c>
      <c r="E82" s="11">
        <v>12</v>
      </c>
      <c r="F82" s="8" t="str">
        <f>IFERROR(VLOOKUP(Budget[[#This Row],[Looker]],Category_final[#All],5,0),"")</f>
        <v>Company Owned</v>
      </c>
    </row>
    <row r="83" spans="1:6" hidden="1">
      <c r="A83" s="49" t="s">
        <v>108</v>
      </c>
      <c r="B83" s="11" t="s">
        <v>49</v>
      </c>
      <c r="C83" s="11" t="str">
        <f>Budget[[#This Row],[Location]]&amp;Budget[[#This Row],[Description]]</f>
        <v>Dallas Ft WorthSober Living</v>
      </c>
      <c r="D83" s="16">
        <v>45200</v>
      </c>
      <c r="E83" s="11">
        <v>14</v>
      </c>
      <c r="F83" s="8" t="str">
        <f>IFERROR(VLOOKUP(Budget[[#This Row],[Looker]],Category_final[#All],5,0),"")</f>
        <v>Company Owned</v>
      </c>
    </row>
    <row r="84" spans="1:6" hidden="1">
      <c r="A84" s="49" t="s">
        <v>108</v>
      </c>
      <c r="B84" s="11" t="s">
        <v>49</v>
      </c>
      <c r="C84" s="11" t="str">
        <f>Budget[[#This Row],[Location]]&amp;Budget[[#This Row],[Description]]</f>
        <v>Dallas Ft WorthSober Living</v>
      </c>
      <c r="D84" s="16">
        <v>45231</v>
      </c>
      <c r="E84" s="11">
        <v>14</v>
      </c>
      <c r="F84" s="8" t="str">
        <f>IFERROR(VLOOKUP(Budget[[#This Row],[Looker]],Category_final[#All],5,0),"")</f>
        <v>Company Owned</v>
      </c>
    </row>
    <row r="85" spans="1:6" hidden="1">
      <c r="A85" s="49" t="s">
        <v>108</v>
      </c>
      <c r="B85" s="11" t="s">
        <v>49</v>
      </c>
      <c r="C85" s="11" t="str">
        <f>Budget[[#This Row],[Location]]&amp;Budget[[#This Row],[Description]]</f>
        <v>Dallas Ft WorthSober Living</v>
      </c>
      <c r="D85" s="16">
        <v>45261</v>
      </c>
      <c r="E85" s="11">
        <v>14</v>
      </c>
      <c r="F85" s="8" t="str">
        <f>IFERROR(VLOOKUP(Budget[[#This Row],[Looker]],Category_final[#All],5,0),"")</f>
        <v>Company Owned</v>
      </c>
    </row>
    <row r="86" spans="1:6" hidden="1">
      <c r="A86" s="49" t="s">
        <v>33</v>
      </c>
      <c r="B86" s="11" t="s">
        <v>24</v>
      </c>
      <c r="C86" s="11" t="str">
        <f>Budget[[#This Row],[Location]]&amp;Budget[[#This Row],[Description]]</f>
        <v>Garden OaksDetox</v>
      </c>
      <c r="D86" s="16">
        <v>44927</v>
      </c>
      <c r="E86" s="11">
        <v>5</v>
      </c>
      <c r="F86" s="8" t="str">
        <f>IFERROR(VLOOKUP(Budget[[#This Row],[Looker]],Category_final[#All],5,0),"")</f>
        <v>Company Owned</v>
      </c>
    </row>
    <row r="87" spans="1:6" hidden="1">
      <c r="A87" s="49" t="s">
        <v>33</v>
      </c>
      <c r="B87" s="11" t="s">
        <v>24</v>
      </c>
      <c r="C87" s="11" t="str">
        <f>Budget[[#This Row],[Location]]&amp;Budget[[#This Row],[Description]]</f>
        <v>Garden OaksDetox</v>
      </c>
      <c r="D87" s="16">
        <v>44958</v>
      </c>
      <c r="E87" s="11">
        <v>5</v>
      </c>
      <c r="F87" s="8" t="str">
        <f>IFERROR(VLOOKUP(Budget[[#This Row],[Looker]],Category_final[#All],5,0),"")</f>
        <v>Company Owned</v>
      </c>
    </row>
    <row r="88" spans="1:6" hidden="1">
      <c r="A88" s="49" t="s">
        <v>33</v>
      </c>
      <c r="B88" s="11" t="s">
        <v>24</v>
      </c>
      <c r="C88" s="11" t="str">
        <f>Budget[[#This Row],[Location]]&amp;Budget[[#This Row],[Description]]</f>
        <v>Garden OaksDetox</v>
      </c>
      <c r="D88" s="16">
        <v>44986</v>
      </c>
      <c r="E88" s="11">
        <v>5</v>
      </c>
      <c r="F88" s="8" t="str">
        <f>IFERROR(VLOOKUP(Budget[[#This Row],[Looker]],Category_final[#All],5,0),"")</f>
        <v>Company Owned</v>
      </c>
    </row>
    <row r="89" spans="1:6" hidden="1">
      <c r="A89" s="49" t="s">
        <v>33</v>
      </c>
      <c r="B89" s="11" t="s">
        <v>24</v>
      </c>
      <c r="C89" s="11" t="str">
        <f>Budget[[#This Row],[Location]]&amp;Budget[[#This Row],[Description]]</f>
        <v>Garden OaksDetox</v>
      </c>
      <c r="D89" s="16">
        <v>45017</v>
      </c>
      <c r="E89" s="11">
        <v>5</v>
      </c>
      <c r="F89" s="8" t="str">
        <f>IFERROR(VLOOKUP(Budget[[#This Row],[Looker]],Category_final[#All],5,0),"")</f>
        <v>Company Owned</v>
      </c>
    </row>
    <row r="90" spans="1:6" hidden="1">
      <c r="A90" s="49" t="s">
        <v>33</v>
      </c>
      <c r="B90" s="11" t="s">
        <v>24</v>
      </c>
      <c r="C90" s="11" t="str">
        <f>Budget[[#This Row],[Location]]&amp;Budget[[#This Row],[Description]]</f>
        <v>Garden OaksDetox</v>
      </c>
      <c r="D90" s="16">
        <v>45047</v>
      </c>
      <c r="E90" s="11">
        <v>5</v>
      </c>
      <c r="F90" s="8" t="str">
        <f>IFERROR(VLOOKUP(Budget[[#This Row],[Looker]],Category_final[#All],5,0),"")</f>
        <v>Company Owned</v>
      </c>
    </row>
    <row r="91" spans="1:6" hidden="1">
      <c r="A91" s="49" t="s">
        <v>33</v>
      </c>
      <c r="B91" s="11" t="s">
        <v>24</v>
      </c>
      <c r="C91" s="11" t="str">
        <f>Budget[[#This Row],[Location]]&amp;Budget[[#This Row],[Description]]</f>
        <v>Garden OaksDetox</v>
      </c>
      <c r="D91" s="16">
        <v>45078</v>
      </c>
      <c r="E91" s="11">
        <v>5</v>
      </c>
      <c r="F91" s="8" t="str">
        <f>IFERROR(VLOOKUP(Budget[[#This Row],[Looker]],Category_final[#All],5,0),"")</f>
        <v>Company Owned</v>
      </c>
    </row>
    <row r="92" spans="1:6" hidden="1">
      <c r="A92" s="49" t="s">
        <v>33</v>
      </c>
      <c r="B92" s="11" t="s">
        <v>24</v>
      </c>
      <c r="C92" s="11" t="str">
        <f>Budget[[#This Row],[Location]]&amp;Budget[[#This Row],[Description]]</f>
        <v>Garden OaksDetox</v>
      </c>
      <c r="D92" s="16">
        <v>45108</v>
      </c>
      <c r="E92" s="11">
        <v>5</v>
      </c>
      <c r="F92" s="8" t="str">
        <f>IFERROR(VLOOKUP(Budget[[#This Row],[Looker]],Category_final[#All],5,0),"")</f>
        <v>Company Owned</v>
      </c>
    </row>
    <row r="93" spans="1:6" hidden="1">
      <c r="A93" s="49" t="s">
        <v>33</v>
      </c>
      <c r="B93" s="11" t="s">
        <v>24</v>
      </c>
      <c r="C93" s="11" t="str">
        <f>Budget[[#This Row],[Location]]&amp;Budget[[#This Row],[Description]]</f>
        <v>Garden OaksDetox</v>
      </c>
      <c r="D93" s="16">
        <v>45139</v>
      </c>
      <c r="E93" s="11">
        <v>5</v>
      </c>
      <c r="F93" s="8" t="str">
        <f>IFERROR(VLOOKUP(Budget[[#This Row],[Looker]],Category_final[#All],5,0),"")</f>
        <v>Company Owned</v>
      </c>
    </row>
    <row r="94" spans="1:6" hidden="1">
      <c r="A94" s="49" t="s">
        <v>33</v>
      </c>
      <c r="B94" s="11" t="s">
        <v>24</v>
      </c>
      <c r="C94" s="11" t="str">
        <f>Budget[[#This Row],[Location]]&amp;Budget[[#This Row],[Description]]</f>
        <v>Garden OaksDetox</v>
      </c>
      <c r="D94" s="16">
        <v>45170</v>
      </c>
      <c r="E94" s="11">
        <v>5</v>
      </c>
      <c r="F94" s="8" t="str">
        <f>IFERROR(VLOOKUP(Budget[[#This Row],[Looker]],Category_final[#All],5,0),"")</f>
        <v>Company Owned</v>
      </c>
    </row>
    <row r="95" spans="1:6" hidden="1">
      <c r="A95" s="49" t="s">
        <v>33</v>
      </c>
      <c r="B95" s="11" t="s">
        <v>24</v>
      </c>
      <c r="C95" s="11" t="str">
        <f>Budget[[#This Row],[Location]]&amp;Budget[[#This Row],[Description]]</f>
        <v>Garden OaksDetox</v>
      </c>
      <c r="D95" s="16">
        <v>45200</v>
      </c>
      <c r="E95" s="11">
        <v>5</v>
      </c>
      <c r="F95" s="8" t="str">
        <f>IFERROR(VLOOKUP(Budget[[#This Row],[Looker]],Category_final[#All],5,0),"")</f>
        <v>Company Owned</v>
      </c>
    </row>
    <row r="96" spans="1:6" hidden="1">
      <c r="A96" s="49" t="s">
        <v>33</v>
      </c>
      <c r="B96" s="11" t="s">
        <v>24</v>
      </c>
      <c r="C96" s="11" t="str">
        <f>Budget[[#This Row],[Location]]&amp;Budget[[#This Row],[Description]]</f>
        <v>Garden OaksDetox</v>
      </c>
      <c r="D96" s="16">
        <v>45231</v>
      </c>
      <c r="E96" s="11">
        <v>3</v>
      </c>
      <c r="F96" s="8" t="str">
        <f>IFERROR(VLOOKUP(Budget[[#This Row],[Looker]],Category_final[#All],5,0),"")</f>
        <v>Company Owned</v>
      </c>
    </row>
    <row r="97" spans="1:6" hidden="1">
      <c r="A97" s="49" t="s">
        <v>33</v>
      </c>
      <c r="B97" s="11" t="s">
        <v>24</v>
      </c>
      <c r="C97" s="11" t="str">
        <f>Budget[[#This Row],[Location]]&amp;Budget[[#This Row],[Description]]</f>
        <v>Garden OaksDetox</v>
      </c>
      <c r="D97" s="16">
        <v>45261</v>
      </c>
      <c r="E97" s="11">
        <v>3</v>
      </c>
      <c r="F97" s="8" t="str">
        <f>IFERROR(VLOOKUP(Budget[[#This Row],[Looker]],Category_final[#All],5,0),"")</f>
        <v>Company Owned</v>
      </c>
    </row>
    <row r="98" spans="1:6" hidden="1">
      <c r="A98" s="49" t="s">
        <v>33</v>
      </c>
      <c r="B98" s="11" t="s">
        <v>27</v>
      </c>
      <c r="C98" s="11" t="str">
        <f>Budget[[#This Row],[Location]]&amp;Budget[[#This Row],[Description]]</f>
        <v>Garden OaksRTC</v>
      </c>
      <c r="D98" s="16">
        <v>44927</v>
      </c>
      <c r="E98" s="11">
        <v>24</v>
      </c>
      <c r="F98" s="8" t="str">
        <f>IFERROR(VLOOKUP(Budget[[#This Row],[Looker]],Category_final[#All],5,0),"")</f>
        <v>Company Owned</v>
      </c>
    </row>
    <row r="99" spans="1:6" hidden="1">
      <c r="A99" s="49" t="s">
        <v>33</v>
      </c>
      <c r="B99" s="11" t="s">
        <v>27</v>
      </c>
      <c r="C99" s="11" t="str">
        <f>Budget[[#This Row],[Location]]&amp;Budget[[#This Row],[Description]]</f>
        <v>Garden OaksRTC</v>
      </c>
      <c r="D99" s="16">
        <v>44958</v>
      </c>
      <c r="E99" s="11">
        <v>24</v>
      </c>
      <c r="F99" s="8" t="str">
        <f>IFERROR(VLOOKUP(Budget[[#This Row],[Looker]],Category_final[#All],5,0),"")</f>
        <v>Company Owned</v>
      </c>
    </row>
    <row r="100" spans="1:6" hidden="1">
      <c r="A100" s="49" t="s">
        <v>33</v>
      </c>
      <c r="B100" s="11" t="s">
        <v>27</v>
      </c>
      <c r="C100" s="11" t="str">
        <f>Budget[[#This Row],[Location]]&amp;Budget[[#This Row],[Description]]</f>
        <v>Garden OaksRTC</v>
      </c>
      <c r="D100" s="16">
        <v>44986</v>
      </c>
      <c r="E100" s="11">
        <v>24</v>
      </c>
      <c r="F100" s="8" t="str">
        <f>IFERROR(VLOOKUP(Budget[[#This Row],[Looker]],Category_final[#All],5,0),"")</f>
        <v>Company Owned</v>
      </c>
    </row>
    <row r="101" spans="1:6" hidden="1">
      <c r="A101" s="49" t="s">
        <v>33</v>
      </c>
      <c r="B101" s="11" t="s">
        <v>27</v>
      </c>
      <c r="C101" s="11" t="str">
        <f>Budget[[#This Row],[Location]]&amp;Budget[[#This Row],[Description]]</f>
        <v>Garden OaksRTC</v>
      </c>
      <c r="D101" s="16">
        <v>45017</v>
      </c>
      <c r="E101" s="11">
        <v>26</v>
      </c>
      <c r="F101" s="8" t="str">
        <f>IFERROR(VLOOKUP(Budget[[#This Row],[Looker]],Category_final[#All],5,0),"")</f>
        <v>Company Owned</v>
      </c>
    </row>
    <row r="102" spans="1:6" hidden="1">
      <c r="A102" s="49" t="s">
        <v>33</v>
      </c>
      <c r="B102" s="11" t="s">
        <v>27</v>
      </c>
      <c r="C102" s="11" t="str">
        <f>Budget[[#This Row],[Location]]&amp;Budget[[#This Row],[Description]]</f>
        <v>Garden OaksRTC</v>
      </c>
      <c r="D102" s="16">
        <v>45047</v>
      </c>
      <c r="E102" s="11">
        <v>26</v>
      </c>
      <c r="F102" s="8" t="str">
        <f>IFERROR(VLOOKUP(Budget[[#This Row],[Looker]],Category_final[#All],5,0),"")</f>
        <v>Company Owned</v>
      </c>
    </row>
    <row r="103" spans="1:6" hidden="1">
      <c r="A103" s="49" t="s">
        <v>33</v>
      </c>
      <c r="B103" s="11" t="s">
        <v>27</v>
      </c>
      <c r="C103" s="11" t="str">
        <f>Budget[[#This Row],[Location]]&amp;Budget[[#This Row],[Description]]</f>
        <v>Garden OaksRTC</v>
      </c>
      <c r="D103" s="16">
        <v>45078</v>
      </c>
      <c r="E103" s="11">
        <v>26</v>
      </c>
      <c r="F103" s="8" t="str">
        <f>IFERROR(VLOOKUP(Budget[[#This Row],[Looker]],Category_final[#All],5,0),"")</f>
        <v>Company Owned</v>
      </c>
    </row>
    <row r="104" spans="1:6" hidden="1">
      <c r="A104" s="49" t="s">
        <v>33</v>
      </c>
      <c r="B104" s="11" t="s">
        <v>27</v>
      </c>
      <c r="C104" s="11" t="str">
        <f>Budget[[#This Row],[Location]]&amp;Budget[[#This Row],[Description]]</f>
        <v>Garden OaksRTC</v>
      </c>
      <c r="D104" s="16">
        <v>45108</v>
      </c>
      <c r="E104" s="11">
        <v>26</v>
      </c>
      <c r="F104" s="8" t="str">
        <f>IFERROR(VLOOKUP(Budget[[#This Row],[Looker]],Category_final[#All],5,0),"")</f>
        <v>Company Owned</v>
      </c>
    </row>
    <row r="105" spans="1:6" hidden="1">
      <c r="A105" s="49" t="s">
        <v>33</v>
      </c>
      <c r="B105" s="11" t="s">
        <v>27</v>
      </c>
      <c r="C105" s="11" t="str">
        <f>Budget[[#This Row],[Location]]&amp;Budget[[#This Row],[Description]]</f>
        <v>Garden OaksRTC</v>
      </c>
      <c r="D105" s="16">
        <v>45139</v>
      </c>
      <c r="E105" s="11">
        <v>26</v>
      </c>
      <c r="F105" s="8" t="str">
        <f>IFERROR(VLOOKUP(Budget[[#This Row],[Looker]],Category_final[#All],5,0),"")</f>
        <v>Company Owned</v>
      </c>
    </row>
    <row r="106" spans="1:6" hidden="1">
      <c r="A106" s="49" t="s">
        <v>33</v>
      </c>
      <c r="B106" s="11" t="s">
        <v>27</v>
      </c>
      <c r="C106" s="11" t="str">
        <f>Budget[[#This Row],[Location]]&amp;Budget[[#This Row],[Description]]</f>
        <v>Garden OaksRTC</v>
      </c>
      <c r="D106" s="16">
        <v>45170</v>
      </c>
      <c r="E106" s="11">
        <v>26</v>
      </c>
      <c r="F106" s="8" t="str">
        <f>IFERROR(VLOOKUP(Budget[[#This Row],[Looker]],Category_final[#All],5,0),"")</f>
        <v>Company Owned</v>
      </c>
    </row>
    <row r="107" spans="1:6" hidden="1">
      <c r="A107" s="49" t="s">
        <v>33</v>
      </c>
      <c r="B107" s="11" t="s">
        <v>27</v>
      </c>
      <c r="C107" s="11" t="str">
        <f>Budget[[#This Row],[Location]]&amp;Budget[[#This Row],[Description]]</f>
        <v>Garden OaksRTC</v>
      </c>
      <c r="D107" s="16">
        <v>45200</v>
      </c>
      <c r="E107" s="11">
        <v>26</v>
      </c>
      <c r="F107" s="8" t="str">
        <f>IFERROR(VLOOKUP(Budget[[#This Row],[Looker]],Category_final[#All],5,0),"")</f>
        <v>Company Owned</v>
      </c>
    </row>
    <row r="108" spans="1:6" hidden="1">
      <c r="A108" s="49" t="s">
        <v>33</v>
      </c>
      <c r="B108" s="11" t="s">
        <v>27</v>
      </c>
      <c r="C108" s="11" t="str">
        <f>Budget[[#This Row],[Location]]&amp;Budget[[#This Row],[Description]]</f>
        <v>Garden OaksRTC</v>
      </c>
      <c r="D108" s="16">
        <v>45231</v>
      </c>
      <c r="E108" s="11">
        <v>22</v>
      </c>
      <c r="F108" s="8" t="str">
        <f>IFERROR(VLOOKUP(Budget[[#This Row],[Looker]],Category_final[#All],5,0),"")</f>
        <v>Company Owned</v>
      </c>
    </row>
    <row r="109" spans="1:6" hidden="1">
      <c r="A109" s="49" t="s">
        <v>33</v>
      </c>
      <c r="B109" s="11" t="s">
        <v>27</v>
      </c>
      <c r="C109" s="11" t="str">
        <f>Budget[[#This Row],[Location]]&amp;Budget[[#This Row],[Description]]</f>
        <v>Garden OaksRTC</v>
      </c>
      <c r="D109" s="16">
        <v>45261</v>
      </c>
      <c r="E109" s="11">
        <v>22</v>
      </c>
      <c r="F109" s="8" t="str">
        <f>IFERROR(VLOOKUP(Budget[[#This Row],[Looker]],Category_final[#All],5,0),"")</f>
        <v>Company Owned</v>
      </c>
    </row>
    <row r="110" spans="1:6" hidden="1">
      <c r="A110" s="49" t="s">
        <v>33</v>
      </c>
      <c r="B110" s="11" t="s">
        <v>26</v>
      </c>
      <c r="C110" s="11" t="str">
        <f>Budget[[#This Row],[Location]]&amp;Budget[[#This Row],[Description]]</f>
        <v>Garden OaksPHP</v>
      </c>
      <c r="D110" s="16">
        <v>44927</v>
      </c>
      <c r="E110" s="11">
        <v>3</v>
      </c>
      <c r="F110" s="8" t="str">
        <f>IFERROR(VLOOKUP(Budget[[#This Row],[Looker]],Category_final[#All],5,0),"")</f>
        <v>Company Owned</v>
      </c>
    </row>
    <row r="111" spans="1:6" hidden="1">
      <c r="A111" s="49" t="s">
        <v>33</v>
      </c>
      <c r="B111" s="11" t="s">
        <v>26</v>
      </c>
      <c r="C111" s="11" t="str">
        <f>Budget[[#This Row],[Location]]&amp;Budget[[#This Row],[Description]]</f>
        <v>Garden OaksPHP</v>
      </c>
      <c r="D111" s="16">
        <v>44958</v>
      </c>
      <c r="E111" s="11">
        <v>3</v>
      </c>
      <c r="F111" s="8" t="str">
        <f>IFERROR(VLOOKUP(Budget[[#This Row],[Looker]],Category_final[#All],5,0),"")</f>
        <v>Company Owned</v>
      </c>
    </row>
    <row r="112" spans="1:6" hidden="1">
      <c r="A112" s="49" t="s">
        <v>33</v>
      </c>
      <c r="B112" s="11" t="s">
        <v>26</v>
      </c>
      <c r="C112" s="11" t="str">
        <f>Budget[[#This Row],[Location]]&amp;Budget[[#This Row],[Description]]</f>
        <v>Garden OaksPHP</v>
      </c>
      <c r="D112" s="16">
        <v>44986</v>
      </c>
      <c r="E112" s="11">
        <v>3</v>
      </c>
      <c r="F112" s="8" t="str">
        <f>IFERROR(VLOOKUP(Budget[[#This Row],[Looker]],Category_final[#All],5,0),"")</f>
        <v>Company Owned</v>
      </c>
    </row>
    <row r="113" spans="1:6" hidden="1">
      <c r="A113" s="49" t="s">
        <v>33</v>
      </c>
      <c r="B113" s="11" t="s">
        <v>26</v>
      </c>
      <c r="C113" s="11" t="str">
        <f>Budget[[#This Row],[Location]]&amp;Budget[[#This Row],[Description]]</f>
        <v>Garden OaksPHP</v>
      </c>
      <c r="D113" s="16">
        <v>45017</v>
      </c>
      <c r="E113" s="11">
        <v>3</v>
      </c>
      <c r="F113" s="8" t="str">
        <f>IFERROR(VLOOKUP(Budget[[#This Row],[Looker]],Category_final[#All],5,0),"")</f>
        <v>Company Owned</v>
      </c>
    </row>
    <row r="114" spans="1:6" hidden="1">
      <c r="A114" s="49" t="s">
        <v>33</v>
      </c>
      <c r="B114" s="11" t="s">
        <v>26</v>
      </c>
      <c r="C114" s="11" t="str">
        <f>Budget[[#This Row],[Location]]&amp;Budget[[#This Row],[Description]]</f>
        <v>Garden OaksPHP</v>
      </c>
      <c r="D114" s="16">
        <v>45047</v>
      </c>
      <c r="E114" s="11">
        <v>3</v>
      </c>
      <c r="F114" s="8" t="str">
        <f>IFERROR(VLOOKUP(Budget[[#This Row],[Looker]],Category_final[#All],5,0),"")</f>
        <v>Company Owned</v>
      </c>
    </row>
    <row r="115" spans="1:6" hidden="1">
      <c r="A115" s="49" t="s">
        <v>33</v>
      </c>
      <c r="B115" s="11" t="s">
        <v>26</v>
      </c>
      <c r="C115" s="11" t="str">
        <f>Budget[[#This Row],[Location]]&amp;Budget[[#This Row],[Description]]</f>
        <v>Garden OaksPHP</v>
      </c>
      <c r="D115" s="16">
        <v>45078</v>
      </c>
      <c r="E115" s="11">
        <v>3</v>
      </c>
      <c r="F115" s="8" t="str">
        <f>IFERROR(VLOOKUP(Budget[[#This Row],[Looker]],Category_final[#All],5,0),"")</f>
        <v>Company Owned</v>
      </c>
    </row>
    <row r="116" spans="1:6" hidden="1">
      <c r="A116" s="49" t="s">
        <v>33</v>
      </c>
      <c r="B116" s="11" t="s">
        <v>26</v>
      </c>
      <c r="C116" s="11" t="str">
        <f>Budget[[#This Row],[Location]]&amp;Budget[[#This Row],[Description]]</f>
        <v>Garden OaksPHP</v>
      </c>
      <c r="D116" s="16">
        <v>45108</v>
      </c>
      <c r="E116" s="11">
        <v>3</v>
      </c>
      <c r="F116" s="8" t="str">
        <f>IFERROR(VLOOKUP(Budget[[#This Row],[Looker]],Category_final[#All],5,0),"")</f>
        <v>Company Owned</v>
      </c>
    </row>
    <row r="117" spans="1:6" hidden="1">
      <c r="A117" s="49" t="s">
        <v>33</v>
      </c>
      <c r="B117" s="11" t="s">
        <v>26</v>
      </c>
      <c r="C117" s="11" t="str">
        <f>Budget[[#This Row],[Location]]&amp;Budget[[#This Row],[Description]]</f>
        <v>Garden OaksPHP</v>
      </c>
      <c r="D117" s="16">
        <v>45139</v>
      </c>
      <c r="E117" s="11">
        <v>3</v>
      </c>
      <c r="F117" s="8" t="str">
        <f>IFERROR(VLOOKUP(Budget[[#This Row],[Looker]],Category_final[#All],5,0),"")</f>
        <v>Company Owned</v>
      </c>
    </row>
    <row r="118" spans="1:6" hidden="1">
      <c r="A118" s="49" t="s">
        <v>33</v>
      </c>
      <c r="B118" s="11" t="s">
        <v>26</v>
      </c>
      <c r="C118" s="11" t="str">
        <f>Budget[[#This Row],[Location]]&amp;Budget[[#This Row],[Description]]</f>
        <v>Garden OaksPHP</v>
      </c>
      <c r="D118" s="16">
        <v>45170</v>
      </c>
      <c r="E118" s="11">
        <v>3</v>
      </c>
      <c r="F118" s="8" t="str">
        <f>IFERROR(VLOOKUP(Budget[[#This Row],[Looker]],Category_final[#All],5,0),"")</f>
        <v>Company Owned</v>
      </c>
    </row>
    <row r="119" spans="1:6" hidden="1">
      <c r="A119" s="49" t="s">
        <v>33</v>
      </c>
      <c r="B119" s="11" t="s">
        <v>26</v>
      </c>
      <c r="C119" s="11" t="str">
        <f>Budget[[#This Row],[Location]]&amp;Budget[[#This Row],[Description]]</f>
        <v>Garden OaksPHP</v>
      </c>
      <c r="D119" s="16">
        <v>45200</v>
      </c>
      <c r="E119" s="11">
        <v>3</v>
      </c>
      <c r="F119" s="8" t="str">
        <f>IFERROR(VLOOKUP(Budget[[#This Row],[Looker]],Category_final[#All],5,0),"")</f>
        <v>Company Owned</v>
      </c>
    </row>
    <row r="120" spans="1:6" hidden="1">
      <c r="A120" s="49" t="s">
        <v>33</v>
      </c>
      <c r="B120" s="11" t="s">
        <v>26</v>
      </c>
      <c r="C120" s="11" t="str">
        <f>Budget[[#This Row],[Location]]&amp;Budget[[#This Row],[Description]]</f>
        <v>Garden OaksPHP</v>
      </c>
      <c r="D120" s="16">
        <v>45231</v>
      </c>
      <c r="E120" s="11">
        <v>3</v>
      </c>
      <c r="F120" s="8" t="str">
        <f>IFERROR(VLOOKUP(Budget[[#This Row],[Looker]],Category_final[#All],5,0),"")</f>
        <v>Company Owned</v>
      </c>
    </row>
    <row r="121" spans="1:6" hidden="1">
      <c r="A121" s="49" t="s">
        <v>33</v>
      </c>
      <c r="B121" s="11" t="s">
        <v>26</v>
      </c>
      <c r="C121" s="11" t="str">
        <f>Budget[[#This Row],[Location]]&amp;Budget[[#This Row],[Description]]</f>
        <v>Garden OaksPHP</v>
      </c>
      <c r="D121" s="16">
        <v>45261</v>
      </c>
      <c r="E121" s="11">
        <v>3</v>
      </c>
      <c r="F121" s="8" t="str">
        <f>IFERROR(VLOOKUP(Budget[[#This Row],[Looker]],Category_final[#All],5,0),"")</f>
        <v>Company Owned</v>
      </c>
    </row>
    <row r="122" spans="1:6" hidden="1">
      <c r="A122" s="49" t="s">
        <v>33</v>
      </c>
      <c r="B122" s="11" t="s">
        <v>25</v>
      </c>
      <c r="C122" s="11" t="str">
        <f>Budget[[#This Row],[Location]]&amp;Budget[[#This Row],[Description]]</f>
        <v>Garden OaksIOP</v>
      </c>
      <c r="D122" s="16">
        <v>44927</v>
      </c>
      <c r="E122" s="11">
        <v>0</v>
      </c>
      <c r="F122" s="8" t="str">
        <f>IFERROR(VLOOKUP(Budget[[#This Row],[Looker]],Category_final[#All],5,0),"")</f>
        <v>Company Owned</v>
      </c>
    </row>
    <row r="123" spans="1:6" hidden="1">
      <c r="A123" s="49" t="s">
        <v>33</v>
      </c>
      <c r="B123" s="11" t="s">
        <v>25</v>
      </c>
      <c r="C123" s="11" t="str">
        <f>Budget[[#This Row],[Location]]&amp;Budget[[#This Row],[Description]]</f>
        <v>Garden OaksIOP</v>
      </c>
      <c r="D123" s="16">
        <v>44958</v>
      </c>
      <c r="E123" s="11">
        <v>0</v>
      </c>
      <c r="F123" s="8" t="str">
        <f>IFERROR(VLOOKUP(Budget[[#This Row],[Looker]],Category_final[#All],5,0),"")</f>
        <v>Company Owned</v>
      </c>
    </row>
    <row r="124" spans="1:6" hidden="1">
      <c r="A124" s="49" t="s">
        <v>33</v>
      </c>
      <c r="B124" s="11" t="s">
        <v>25</v>
      </c>
      <c r="C124" s="11" t="str">
        <f>Budget[[#This Row],[Location]]&amp;Budget[[#This Row],[Description]]</f>
        <v>Garden OaksIOP</v>
      </c>
      <c r="D124" s="16">
        <v>44986</v>
      </c>
      <c r="E124" s="11">
        <v>0</v>
      </c>
      <c r="F124" s="8" t="str">
        <f>IFERROR(VLOOKUP(Budget[[#This Row],[Looker]],Category_final[#All],5,0),"")</f>
        <v>Company Owned</v>
      </c>
    </row>
    <row r="125" spans="1:6" hidden="1">
      <c r="A125" s="49" t="s">
        <v>33</v>
      </c>
      <c r="B125" s="11" t="s">
        <v>25</v>
      </c>
      <c r="C125" s="11" t="str">
        <f>Budget[[#This Row],[Location]]&amp;Budget[[#This Row],[Description]]</f>
        <v>Garden OaksIOP</v>
      </c>
      <c r="D125" s="16">
        <v>45017</v>
      </c>
      <c r="E125" s="11">
        <v>0</v>
      </c>
      <c r="F125" s="8" t="str">
        <f>IFERROR(VLOOKUP(Budget[[#This Row],[Looker]],Category_final[#All],5,0),"")</f>
        <v>Company Owned</v>
      </c>
    </row>
    <row r="126" spans="1:6" hidden="1">
      <c r="A126" s="49" t="s">
        <v>33</v>
      </c>
      <c r="B126" s="11" t="s">
        <v>25</v>
      </c>
      <c r="C126" s="11" t="str">
        <f>Budget[[#This Row],[Location]]&amp;Budget[[#This Row],[Description]]</f>
        <v>Garden OaksIOP</v>
      </c>
      <c r="D126" s="16">
        <v>45047</v>
      </c>
      <c r="E126" s="11">
        <v>0</v>
      </c>
      <c r="F126" s="8" t="str">
        <f>IFERROR(VLOOKUP(Budget[[#This Row],[Looker]],Category_final[#All],5,0),"")</f>
        <v>Company Owned</v>
      </c>
    </row>
    <row r="127" spans="1:6" hidden="1">
      <c r="A127" s="49" t="s">
        <v>33</v>
      </c>
      <c r="B127" s="11" t="s">
        <v>25</v>
      </c>
      <c r="C127" s="11" t="str">
        <f>Budget[[#This Row],[Location]]&amp;Budget[[#This Row],[Description]]</f>
        <v>Garden OaksIOP</v>
      </c>
      <c r="D127" s="16">
        <v>45078</v>
      </c>
      <c r="E127" s="11">
        <v>0</v>
      </c>
      <c r="F127" s="8" t="str">
        <f>IFERROR(VLOOKUP(Budget[[#This Row],[Looker]],Category_final[#All],5,0),"")</f>
        <v>Company Owned</v>
      </c>
    </row>
    <row r="128" spans="1:6" hidden="1">
      <c r="A128" s="49" t="s">
        <v>33</v>
      </c>
      <c r="B128" s="11" t="s">
        <v>25</v>
      </c>
      <c r="C128" s="11" t="str">
        <f>Budget[[#This Row],[Location]]&amp;Budget[[#This Row],[Description]]</f>
        <v>Garden OaksIOP</v>
      </c>
      <c r="D128" s="16">
        <v>45108</v>
      </c>
      <c r="E128" s="11">
        <v>0</v>
      </c>
      <c r="F128" s="8" t="str">
        <f>IFERROR(VLOOKUP(Budget[[#This Row],[Looker]],Category_final[#All],5,0),"")</f>
        <v>Company Owned</v>
      </c>
    </row>
    <row r="129" spans="1:6" hidden="1">
      <c r="A129" s="49" t="s">
        <v>33</v>
      </c>
      <c r="B129" s="11" t="s">
        <v>25</v>
      </c>
      <c r="C129" s="11" t="str">
        <f>Budget[[#This Row],[Location]]&amp;Budget[[#This Row],[Description]]</f>
        <v>Garden OaksIOP</v>
      </c>
      <c r="D129" s="16">
        <v>45139</v>
      </c>
      <c r="E129" s="11">
        <v>0</v>
      </c>
      <c r="F129" s="8" t="str">
        <f>IFERROR(VLOOKUP(Budget[[#This Row],[Looker]],Category_final[#All],5,0),"")</f>
        <v>Company Owned</v>
      </c>
    </row>
    <row r="130" spans="1:6" hidden="1">
      <c r="A130" s="49" t="s">
        <v>33</v>
      </c>
      <c r="B130" s="11" t="s">
        <v>25</v>
      </c>
      <c r="C130" s="11" t="str">
        <f>Budget[[#This Row],[Location]]&amp;Budget[[#This Row],[Description]]</f>
        <v>Garden OaksIOP</v>
      </c>
      <c r="D130" s="16">
        <v>45170</v>
      </c>
      <c r="E130" s="11">
        <v>0</v>
      </c>
      <c r="F130" s="8" t="str">
        <f>IFERROR(VLOOKUP(Budget[[#This Row],[Looker]],Category_final[#All],5,0),"")</f>
        <v>Company Owned</v>
      </c>
    </row>
    <row r="131" spans="1:6" hidden="1">
      <c r="A131" s="49" t="s">
        <v>33</v>
      </c>
      <c r="B131" s="11" t="s">
        <v>25</v>
      </c>
      <c r="C131" s="11" t="str">
        <f>Budget[[#This Row],[Location]]&amp;Budget[[#This Row],[Description]]</f>
        <v>Garden OaksIOP</v>
      </c>
      <c r="D131" s="16">
        <v>45200</v>
      </c>
      <c r="E131" s="11">
        <v>0</v>
      </c>
      <c r="F131" s="8" t="str">
        <f>IFERROR(VLOOKUP(Budget[[#This Row],[Looker]],Category_final[#All],5,0),"")</f>
        <v>Company Owned</v>
      </c>
    </row>
    <row r="132" spans="1:6" hidden="1">
      <c r="A132" s="49" t="s">
        <v>33</v>
      </c>
      <c r="B132" s="11" t="s">
        <v>25</v>
      </c>
      <c r="C132" s="11" t="str">
        <f>Budget[[#This Row],[Location]]&amp;Budget[[#This Row],[Description]]</f>
        <v>Garden OaksIOP</v>
      </c>
      <c r="D132" s="16">
        <v>45231</v>
      </c>
      <c r="E132" s="11">
        <v>0</v>
      </c>
      <c r="F132" s="8" t="str">
        <f>IFERROR(VLOOKUP(Budget[[#This Row],[Looker]],Category_final[#All],5,0),"")</f>
        <v>Company Owned</v>
      </c>
    </row>
    <row r="133" spans="1:6" hidden="1">
      <c r="A133" s="49" t="s">
        <v>33</v>
      </c>
      <c r="B133" s="11" t="s">
        <v>25</v>
      </c>
      <c r="C133" s="11" t="str">
        <f>Budget[[#This Row],[Location]]&amp;Budget[[#This Row],[Description]]</f>
        <v>Garden OaksIOP</v>
      </c>
      <c r="D133" s="16">
        <v>45261</v>
      </c>
      <c r="E133" s="11">
        <v>0</v>
      </c>
      <c r="F133" s="8" t="str">
        <f>IFERROR(VLOOKUP(Budget[[#This Row],[Looker]],Category_final[#All],5,0),"")</f>
        <v>Company Owned</v>
      </c>
    </row>
    <row r="134" spans="1:6" hidden="1">
      <c r="A134" s="49" t="s">
        <v>33</v>
      </c>
      <c r="B134" s="11" t="s">
        <v>28</v>
      </c>
      <c r="C134" s="11" t="str">
        <f>Budget[[#This Row],[Location]]&amp;Budget[[#This Row],[Description]]</f>
        <v>Garden OaksSOP</v>
      </c>
      <c r="D134" s="16">
        <v>44927</v>
      </c>
      <c r="E134" s="11">
        <v>0</v>
      </c>
      <c r="F134" s="8" t="str">
        <f>IFERROR(VLOOKUP(Budget[[#This Row],[Looker]],Category_final[#All],5,0),"")</f>
        <v>Company Owned</v>
      </c>
    </row>
    <row r="135" spans="1:6" hidden="1">
      <c r="A135" s="49" t="s">
        <v>33</v>
      </c>
      <c r="B135" s="11" t="s">
        <v>28</v>
      </c>
      <c r="C135" s="11" t="str">
        <f>Budget[[#This Row],[Location]]&amp;Budget[[#This Row],[Description]]</f>
        <v>Garden OaksSOP</v>
      </c>
      <c r="D135" s="16">
        <v>44958</v>
      </c>
      <c r="E135" s="11">
        <v>0</v>
      </c>
      <c r="F135" s="8" t="str">
        <f>IFERROR(VLOOKUP(Budget[[#This Row],[Looker]],Category_final[#All],5,0),"")</f>
        <v>Company Owned</v>
      </c>
    </row>
    <row r="136" spans="1:6" hidden="1">
      <c r="A136" s="49" t="s">
        <v>33</v>
      </c>
      <c r="B136" s="11" t="s">
        <v>28</v>
      </c>
      <c r="C136" s="11" t="str">
        <f>Budget[[#This Row],[Location]]&amp;Budget[[#This Row],[Description]]</f>
        <v>Garden OaksSOP</v>
      </c>
      <c r="D136" s="16">
        <v>44986</v>
      </c>
      <c r="E136" s="11">
        <v>0</v>
      </c>
      <c r="F136" s="8" t="str">
        <f>IFERROR(VLOOKUP(Budget[[#This Row],[Looker]],Category_final[#All],5,0),"")</f>
        <v>Company Owned</v>
      </c>
    </row>
    <row r="137" spans="1:6" hidden="1">
      <c r="A137" s="49" t="s">
        <v>33</v>
      </c>
      <c r="B137" s="11" t="s">
        <v>28</v>
      </c>
      <c r="C137" s="11" t="str">
        <f>Budget[[#This Row],[Location]]&amp;Budget[[#This Row],[Description]]</f>
        <v>Garden OaksSOP</v>
      </c>
      <c r="D137" s="16">
        <v>45017</v>
      </c>
      <c r="E137" s="11">
        <v>0</v>
      </c>
      <c r="F137" s="8" t="str">
        <f>IFERROR(VLOOKUP(Budget[[#This Row],[Looker]],Category_final[#All],5,0),"")</f>
        <v>Company Owned</v>
      </c>
    </row>
    <row r="138" spans="1:6" hidden="1">
      <c r="A138" s="49" t="s">
        <v>33</v>
      </c>
      <c r="B138" s="11" t="s">
        <v>28</v>
      </c>
      <c r="C138" s="11" t="str">
        <f>Budget[[#This Row],[Location]]&amp;Budget[[#This Row],[Description]]</f>
        <v>Garden OaksSOP</v>
      </c>
      <c r="D138" s="16">
        <v>45047</v>
      </c>
      <c r="E138" s="11">
        <v>0</v>
      </c>
      <c r="F138" s="8" t="str">
        <f>IFERROR(VLOOKUP(Budget[[#This Row],[Looker]],Category_final[#All],5,0),"")</f>
        <v>Company Owned</v>
      </c>
    </row>
    <row r="139" spans="1:6" hidden="1">
      <c r="A139" s="49" t="s">
        <v>33</v>
      </c>
      <c r="B139" s="11" t="s">
        <v>28</v>
      </c>
      <c r="C139" s="11" t="str">
        <f>Budget[[#This Row],[Location]]&amp;Budget[[#This Row],[Description]]</f>
        <v>Garden OaksSOP</v>
      </c>
      <c r="D139" s="16">
        <v>45078</v>
      </c>
      <c r="E139" s="11">
        <v>0</v>
      </c>
      <c r="F139" s="8" t="str">
        <f>IFERROR(VLOOKUP(Budget[[#This Row],[Looker]],Category_final[#All],5,0),"")</f>
        <v>Company Owned</v>
      </c>
    </row>
    <row r="140" spans="1:6" hidden="1">
      <c r="A140" s="49" t="s">
        <v>33</v>
      </c>
      <c r="B140" s="11" t="s">
        <v>28</v>
      </c>
      <c r="C140" s="11" t="str">
        <f>Budget[[#This Row],[Location]]&amp;Budget[[#This Row],[Description]]</f>
        <v>Garden OaksSOP</v>
      </c>
      <c r="D140" s="16">
        <v>45108</v>
      </c>
      <c r="E140" s="11">
        <v>0</v>
      </c>
      <c r="F140" s="8" t="str">
        <f>IFERROR(VLOOKUP(Budget[[#This Row],[Looker]],Category_final[#All],5,0),"")</f>
        <v>Company Owned</v>
      </c>
    </row>
    <row r="141" spans="1:6" hidden="1">
      <c r="A141" s="49" t="s">
        <v>33</v>
      </c>
      <c r="B141" s="11" t="s">
        <v>28</v>
      </c>
      <c r="C141" s="11" t="str">
        <f>Budget[[#This Row],[Location]]&amp;Budget[[#This Row],[Description]]</f>
        <v>Garden OaksSOP</v>
      </c>
      <c r="D141" s="16">
        <v>45139</v>
      </c>
      <c r="E141" s="11">
        <v>0</v>
      </c>
      <c r="F141" s="8" t="str">
        <f>IFERROR(VLOOKUP(Budget[[#This Row],[Looker]],Category_final[#All],5,0),"")</f>
        <v>Company Owned</v>
      </c>
    </row>
    <row r="142" spans="1:6" hidden="1">
      <c r="A142" s="49" t="s">
        <v>33</v>
      </c>
      <c r="B142" s="11" t="s">
        <v>28</v>
      </c>
      <c r="C142" s="11" t="str">
        <f>Budget[[#This Row],[Location]]&amp;Budget[[#This Row],[Description]]</f>
        <v>Garden OaksSOP</v>
      </c>
      <c r="D142" s="16">
        <v>45170</v>
      </c>
      <c r="E142" s="11">
        <v>0</v>
      </c>
      <c r="F142" s="8" t="str">
        <f>IFERROR(VLOOKUP(Budget[[#This Row],[Looker]],Category_final[#All],5,0),"")</f>
        <v>Company Owned</v>
      </c>
    </row>
    <row r="143" spans="1:6" hidden="1">
      <c r="A143" s="49" t="s">
        <v>33</v>
      </c>
      <c r="B143" s="11" t="s">
        <v>28</v>
      </c>
      <c r="C143" s="11" t="str">
        <f>Budget[[#This Row],[Location]]&amp;Budget[[#This Row],[Description]]</f>
        <v>Garden OaksSOP</v>
      </c>
      <c r="D143" s="16">
        <v>45200</v>
      </c>
      <c r="E143" s="11">
        <v>0</v>
      </c>
      <c r="F143" s="8" t="str">
        <f>IFERROR(VLOOKUP(Budget[[#This Row],[Looker]],Category_final[#All],5,0),"")</f>
        <v>Company Owned</v>
      </c>
    </row>
    <row r="144" spans="1:6" hidden="1">
      <c r="A144" s="49" t="s">
        <v>33</v>
      </c>
      <c r="B144" s="11" t="s">
        <v>28</v>
      </c>
      <c r="C144" s="11" t="str">
        <f>Budget[[#This Row],[Location]]&amp;Budget[[#This Row],[Description]]</f>
        <v>Garden OaksSOP</v>
      </c>
      <c r="D144" s="16">
        <v>45231</v>
      </c>
      <c r="E144" s="11">
        <v>0</v>
      </c>
      <c r="F144" s="8" t="str">
        <f>IFERROR(VLOOKUP(Budget[[#This Row],[Looker]],Category_final[#All],5,0),"")</f>
        <v>Company Owned</v>
      </c>
    </row>
    <row r="145" spans="1:6" hidden="1">
      <c r="A145" s="49" t="s">
        <v>33</v>
      </c>
      <c r="B145" s="11" t="s">
        <v>28</v>
      </c>
      <c r="C145" s="11" t="str">
        <f>Budget[[#This Row],[Location]]&amp;Budget[[#This Row],[Description]]</f>
        <v>Garden OaksSOP</v>
      </c>
      <c r="D145" s="16">
        <v>45261</v>
      </c>
      <c r="E145" s="11">
        <v>0</v>
      </c>
      <c r="F145" s="8" t="str">
        <f>IFERROR(VLOOKUP(Budget[[#This Row],[Looker]],Category_final[#All],5,0),"")</f>
        <v>Company Owned</v>
      </c>
    </row>
    <row r="146" spans="1:6" hidden="1">
      <c r="A146" s="49" t="s">
        <v>33</v>
      </c>
      <c r="B146" s="11" t="s">
        <v>23</v>
      </c>
      <c r="C146" s="11" t="str">
        <f>Budget[[#This Row],[Location]]&amp;Budget[[#This Row],[Description]]</f>
        <v>Garden OaksAftercare</v>
      </c>
      <c r="D146" s="16">
        <v>44927</v>
      </c>
      <c r="E146" s="11">
        <v>0</v>
      </c>
      <c r="F146" s="8" t="str">
        <f>IFERROR(VLOOKUP(Budget[[#This Row],[Looker]],Category_final[#All],5,0),"")</f>
        <v>Company Owned</v>
      </c>
    </row>
    <row r="147" spans="1:6" hidden="1">
      <c r="A147" s="49" t="s">
        <v>33</v>
      </c>
      <c r="B147" s="11" t="s">
        <v>23</v>
      </c>
      <c r="C147" s="11" t="str">
        <f>Budget[[#This Row],[Location]]&amp;Budget[[#This Row],[Description]]</f>
        <v>Garden OaksAftercare</v>
      </c>
      <c r="D147" s="16">
        <v>44958</v>
      </c>
      <c r="E147" s="11">
        <v>0</v>
      </c>
      <c r="F147" s="8" t="str">
        <f>IFERROR(VLOOKUP(Budget[[#This Row],[Looker]],Category_final[#All],5,0),"")</f>
        <v>Company Owned</v>
      </c>
    </row>
    <row r="148" spans="1:6" hidden="1">
      <c r="A148" s="49" t="s">
        <v>33</v>
      </c>
      <c r="B148" s="11" t="s">
        <v>23</v>
      </c>
      <c r="C148" s="11" t="str">
        <f>Budget[[#This Row],[Location]]&amp;Budget[[#This Row],[Description]]</f>
        <v>Garden OaksAftercare</v>
      </c>
      <c r="D148" s="16">
        <v>44986</v>
      </c>
      <c r="E148" s="11">
        <v>0</v>
      </c>
      <c r="F148" s="8" t="str">
        <f>IFERROR(VLOOKUP(Budget[[#This Row],[Looker]],Category_final[#All],5,0),"")</f>
        <v>Company Owned</v>
      </c>
    </row>
    <row r="149" spans="1:6" hidden="1">
      <c r="A149" s="49" t="s">
        <v>33</v>
      </c>
      <c r="B149" s="11" t="s">
        <v>23</v>
      </c>
      <c r="C149" s="11" t="str">
        <f>Budget[[#This Row],[Location]]&amp;Budget[[#This Row],[Description]]</f>
        <v>Garden OaksAftercare</v>
      </c>
      <c r="D149" s="16">
        <v>45017</v>
      </c>
      <c r="E149" s="11">
        <v>0</v>
      </c>
      <c r="F149" s="8" t="str">
        <f>IFERROR(VLOOKUP(Budget[[#This Row],[Looker]],Category_final[#All],5,0),"")</f>
        <v>Company Owned</v>
      </c>
    </row>
    <row r="150" spans="1:6" hidden="1">
      <c r="A150" s="49" t="s">
        <v>33</v>
      </c>
      <c r="B150" s="11" t="s">
        <v>23</v>
      </c>
      <c r="C150" s="11" t="str">
        <f>Budget[[#This Row],[Location]]&amp;Budget[[#This Row],[Description]]</f>
        <v>Garden OaksAftercare</v>
      </c>
      <c r="D150" s="16">
        <v>45047</v>
      </c>
      <c r="E150" s="11">
        <v>0</v>
      </c>
      <c r="F150" s="8" t="str">
        <f>IFERROR(VLOOKUP(Budget[[#This Row],[Looker]],Category_final[#All],5,0),"")</f>
        <v>Company Owned</v>
      </c>
    </row>
    <row r="151" spans="1:6" hidden="1">
      <c r="A151" s="49" t="s">
        <v>33</v>
      </c>
      <c r="B151" s="11" t="s">
        <v>23</v>
      </c>
      <c r="C151" s="11" t="str">
        <f>Budget[[#This Row],[Location]]&amp;Budget[[#This Row],[Description]]</f>
        <v>Garden OaksAftercare</v>
      </c>
      <c r="D151" s="16">
        <v>45078</v>
      </c>
      <c r="E151" s="11">
        <v>0</v>
      </c>
      <c r="F151" s="8" t="str">
        <f>IFERROR(VLOOKUP(Budget[[#This Row],[Looker]],Category_final[#All],5,0),"")</f>
        <v>Company Owned</v>
      </c>
    </row>
    <row r="152" spans="1:6" hidden="1">
      <c r="A152" s="49" t="s">
        <v>33</v>
      </c>
      <c r="B152" s="11" t="s">
        <v>23</v>
      </c>
      <c r="C152" s="11" t="str">
        <f>Budget[[#This Row],[Location]]&amp;Budget[[#This Row],[Description]]</f>
        <v>Garden OaksAftercare</v>
      </c>
      <c r="D152" s="16">
        <v>45108</v>
      </c>
      <c r="E152" s="11">
        <v>0</v>
      </c>
      <c r="F152" s="8" t="str">
        <f>IFERROR(VLOOKUP(Budget[[#This Row],[Looker]],Category_final[#All],5,0),"")</f>
        <v>Company Owned</v>
      </c>
    </row>
    <row r="153" spans="1:6" hidden="1">
      <c r="A153" s="49" t="s">
        <v>33</v>
      </c>
      <c r="B153" s="11" t="s">
        <v>23</v>
      </c>
      <c r="C153" s="11" t="str">
        <f>Budget[[#This Row],[Location]]&amp;Budget[[#This Row],[Description]]</f>
        <v>Garden OaksAftercare</v>
      </c>
      <c r="D153" s="16">
        <v>45139</v>
      </c>
      <c r="E153" s="11">
        <v>0</v>
      </c>
      <c r="F153" s="8" t="str">
        <f>IFERROR(VLOOKUP(Budget[[#This Row],[Looker]],Category_final[#All],5,0),"")</f>
        <v>Company Owned</v>
      </c>
    </row>
    <row r="154" spans="1:6" hidden="1">
      <c r="A154" s="49" t="s">
        <v>33</v>
      </c>
      <c r="B154" s="11" t="s">
        <v>23</v>
      </c>
      <c r="C154" s="11" t="str">
        <f>Budget[[#This Row],[Location]]&amp;Budget[[#This Row],[Description]]</f>
        <v>Garden OaksAftercare</v>
      </c>
      <c r="D154" s="16">
        <v>45170</v>
      </c>
      <c r="E154" s="11">
        <v>0</v>
      </c>
      <c r="F154" s="8" t="str">
        <f>IFERROR(VLOOKUP(Budget[[#This Row],[Looker]],Category_final[#All],5,0),"")</f>
        <v>Company Owned</v>
      </c>
    </row>
    <row r="155" spans="1:6" hidden="1">
      <c r="A155" s="49" t="s">
        <v>33</v>
      </c>
      <c r="B155" s="11" t="s">
        <v>23</v>
      </c>
      <c r="C155" s="11" t="str">
        <f>Budget[[#This Row],[Location]]&amp;Budget[[#This Row],[Description]]</f>
        <v>Garden OaksAftercare</v>
      </c>
      <c r="D155" s="16">
        <v>45200</v>
      </c>
      <c r="E155" s="11">
        <v>0</v>
      </c>
      <c r="F155" s="8" t="str">
        <f>IFERROR(VLOOKUP(Budget[[#This Row],[Looker]],Category_final[#All],5,0),"")</f>
        <v>Company Owned</v>
      </c>
    </row>
    <row r="156" spans="1:6" hidden="1">
      <c r="A156" s="49" t="s">
        <v>33</v>
      </c>
      <c r="B156" s="11" t="s">
        <v>23</v>
      </c>
      <c r="C156" s="11" t="str">
        <f>Budget[[#This Row],[Location]]&amp;Budget[[#This Row],[Description]]</f>
        <v>Garden OaksAftercare</v>
      </c>
      <c r="D156" s="16">
        <v>45231</v>
      </c>
      <c r="E156" s="11">
        <v>0</v>
      </c>
      <c r="F156" s="8" t="str">
        <f>IFERROR(VLOOKUP(Budget[[#This Row],[Looker]],Category_final[#All],5,0),"")</f>
        <v>Company Owned</v>
      </c>
    </row>
    <row r="157" spans="1:6" hidden="1">
      <c r="A157" s="49" t="s">
        <v>33</v>
      </c>
      <c r="B157" s="11" t="s">
        <v>23</v>
      </c>
      <c r="C157" s="11" t="str">
        <f>Budget[[#This Row],[Location]]&amp;Budget[[#This Row],[Description]]</f>
        <v>Garden OaksAftercare</v>
      </c>
      <c r="D157" s="16">
        <v>45261</v>
      </c>
      <c r="E157" s="11">
        <v>0</v>
      </c>
      <c r="F157" s="8" t="str">
        <f>IFERROR(VLOOKUP(Budget[[#This Row],[Looker]],Category_final[#All],5,0),"")</f>
        <v>Company Owned</v>
      </c>
    </row>
    <row r="158" spans="1:6" hidden="1">
      <c r="A158" s="49" t="s">
        <v>33</v>
      </c>
      <c r="B158" s="11" t="s">
        <v>49</v>
      </c>
      <c r="C158" s="11" t="str">
        <f>Budget[[#This Row],[Location]]&amp;Budget[[#This Row],[Description]]</f>
        <v>Garden OaksSober Living</v>
      </c>
      <c r="D158" s="16">
        <v>44927</v>
      </c>
      <c r="E158" s="11">
        <v>0</v>
      </c>
      <c r="F158" s="8" t="str">
        <f>IFERROR(VLOOKUP(Budget[[#This Row],[Looker]],Category_final[#All],5,0),"")</f>
        <v>Company Owned</v>
      </c>
    </row>
    <row r="159" spans="1:6" hidden="1">
      <c r="A159" s="49" t="s">
        <v>33</v>
      </c>
      <c r="B159" s="11" t="s">
        <v>49</v>
      </c>
      <c r="C159" s="11" t="str">
        <f>Budget[[#This Row],[Location]]&amp;Budget[[#This Row],[Description]]</f>
        <v>Garden OaksSober Living</v>
      </c>
      <c r="D159" s="16">
        <v>44958</v>
      </c>
      <c r="E159" s="11">
        <v>0</v>
      </c>
      <c r="F159" s="8" t="str">
        <f>IFERROR(VLOOKUP(Budget[[#This Row],[Looker]],Category_final[#All],5,0),"")</f>
        <v>Company Owned</v>
      </c>
    </row>
    <row r="160" spans="1:6" hidden="1">
      <c r="A160" s="49" t="s">
        <v>33</v>
      </c>
      <c r="B160" s="11" t="s">
        <v>49</v>
      </c>
      <c r="C160" s="11" t="str">
        <f>Budget[[#This Row],[Location]]&amp;Budget[[#This Row],[Description]]</f>
        <v>Garden OaksSober Living</v>
      </c>
      <c r="D160" s="16">
        <v>44986</v>
      </c>
      <c r="E160" s="11">
        <v>0</v>
      </c>
      <c r="F160" s="8" t="str">
        <f>IFERROR(VLOOKUP(Budget[[#This Row],[Looker]],Category_final[#All],5,0),"")</f>
        <v>Company Owned</v>
      </c>
    </row>
    <row r="161" spans="1:6" hidden="1">
      <c r="A161" s="49" t="s">
        <v>33</v>
      </c>
      <c r="B161" s="11" t="s">
        <v>49</v>
      </c>
      <c r="C161" s="11" t="str">
        <f>Budget[[#This Row],[Location]]&amp;Budget[[#This Row],[Description]]</f>
        <v>Garden OaksSober Living</v>
      </c>
      <c r="D161" s="16">
        <v>45017</v>
      </c>
      <c r="E161" s="11">
        <v>0</v>
      </c>
      <c r="F161" s="8" t="str">
        <f>IFERROR(VLOOKUP(Budget[[#This Row],[Looker]],Category_final[#All],5,0),"")</f>
        <v>Company Owned</v>
      </c>
    </row>
    <row r="162" spans="1:6" hidden="1">
      <c r="A162" s="49" t="s">
        <v>33</v>
      </c>
      <c r="B162" s="11" t="s">
        <v>49</v>
      </c>
      <c r="C162" s="11" t="str">
        <f>Budget[[#This Row],[Location]]&amp;Budget[[#This Row],[Description]]</f>
        <v>Garden OaksSober Living</v>
      </c>
      <c r="D162" s="16">
        <v>45047</v>
      </c>
      <c r="E162" s="11">
        <v>0</v>
      </c>
      <c r="F162" s="8" t="str">
        <f>IFERROR(VLOOKUP(Budget[[#This Row],[Looker]],Category_final[#All],5,0),"")</f>
        <v>Company Owned</v>
      </c>
    </row>
    <row r="163" spans="1:6" hidden="1">
      <c r="A163" s="49" t="s">
        <v>33</v>
      </c>
      <c r="B163" s="11" t="s">
        <v>49</v>
      </c>
      <c r="C163" s="11" t="str">
        <f>Budget[[#This Row],[Location]]&amp;Budget[[#This Row],[Description]]</f>
        <v>Garden OaksSober Living</v>
      </c>
      <c r="D163" s="16">
        <v>45078</v>
      </c>
      <c r="E163" s="11">
        <v>0</v>
      </c>
      <c r="F163" s="8" t="str">
        <f>IFERROR(VLOOKUP(Budget[[#This Row],[Looker]],Category_final[#All],5,0),"")</f>
        <v>Company Owned</v>
      </c>
    </row>
    <row r="164" spans="1:6" hidden="1">
      <c r="A164" s="49" t="s">
        <v>33</v>
      </c>
      <c r="B164" s="11" t="s">
        <v>49</v>
      </c>
      <c r="C164" s="11" t="str">
        <f>Budget[[#This Row],[Location]]&amp;Budget[[#This Row],[Description]]</f>
        <v>Garden OaksSober Living</v>
      </c>
      <c r="D164" s="16">
        <v>45108</v>
      </c>
      <c r="E164" s="11">
        <v>0</v>
      </c>
      <c r="F164" s="8" t="str">
        <f>IFERROR(VLOOKUP(Budget[[#This Row],[Looker]],Category_final[#All],5,0),"")</f>
        <v>Company Owned</v>
      </c>
    </row>
    <row r="165" spans="1:6" hidden="1">
      <c r="A165" s="49" t="s">
        <v>33</v>
      </c>
      <c r="B165" s="11" t="s">
        <v>49</v>
      </c>
      <c r="C165" s="11" t="str">
        <f>Budget[[#This Row],[Location]]&amp;Budget[[#This Row],[Description]]</f>
        <v>Garden OaksSober Living</v>
      </c>
      <c r="D165" s="16">
        <v>45139</v>
      </c>
      <c r="E165" s="11">
        <v>0</v>
      </c>
      <c r="F165" s="8" t="str">
        <f>IFERROR(VLOOKUP(Budget[[#This Row],[Looker]],Category_final[#All],5,0),"")</f>
        <v>Company Owned</v>
      </c>
    </row>
    <row r="166" spans="1:6" hidden="1">
      <c r="A166" s="49" t="s">
        <v>33</v>
      </c>
      <c r="B166" s="11" t="s">
        <v>49</v>
      </c>
      <c r="C166" s="11" t="str">
        <f>Budget[[#This Row],[Location]]&amp;Budget[[#This Row],[Description]]</f>
        <v>Garden OaksSober Living</v>
      </c>
      <c r="D166" s="16">
        <v>45170</v>
      </c>
      <c r="E166" s="11">
        <v>0</v>
      </c>
      <c r="F166" s="8" t="str">
        <f>IFERROR(VLOOKUP(Budget[[#This Row],[Looker]],Category_final[#All],5,0),"")</f>
        <v>Company Owned</v>
      </c>
    </row>
    <row r="167" spans="1:6" hidden="1">
      <c r="A167" s="49" t="s">
        <v>33</v>
      </c>
      <c r="B167" s="11" t="s">
        <v>49</v>
      </c>
      <c r="C167" s="11" t="str">
        <f>Budget[[#This Row],[Location]]&amp;Budget[[#This Row],[Description]]</f>
        <v>Garden OaksSober Living</v>
      </c>
      <c r="D167" s="16">
        <v>45200</v>
      </c>
      <c r="E167" s="11">
        <v>0</v>
      </c>
      <c r="F167" s="8" t="str">
        <f>IFERROR(VLOOKUP(Budget[[#This Row],[Looker]],Category_final[#All],5,0),"")</f>
        <v>Company Owned</v>
      </c>
    </row>
    <row r="168" spans="1:6" hidden="1">
      <c r="A168" s="49" t="s">
        <v>33</v>
      </c>
      <c r="B168" s="11" t="s">
        <v>49</v>
      </c>
      <c r="C168" s="11" t="str">
        <f>Budget[[#This Row],[Location]]&amp;Budget[[#This Row],[Description]]</f>
        <v>Garden OaksSober Living</v>
      </c>
      <c r="D168" s="16">
        <v>45231</v>
      </c>
      <c r="E168" s="11">
        <v>0</v>
      </c>
      <c r="F168" s="8" t="str">
        <f>IFERROR(VLOOKUP(Budget[[#This Row],[Looker]],Category_final[#All],5,0),"")</f>
        <v>Company Owned</v>
      </c>
    </row>
    <row r="169" spans="1:6" hidden="1">
      <c r="A169" s="49" t="s">
        <v>33</v>
      </c>
      <c r="B169" s="11" t="s">
        <v>49</v>
      </c>
      <c r="C169" s="11" t="str">
        <f>Budget[[#This Row],[Location]]&amp;Budget[[#This Row],[Description]]</f>
        <v>Garden OaksSober Living</v>
      </c>
      <c r="D169" s="16">
        <v>45261</v>
      </c>
      <c r="E169" s="11">
        <v>0</v>
      </c>
      <c r="F169" s="8" t="str">
        <f>IFERROR(VLOOKUP(Budget[[#This Row],[Looker]],Category_final[#All],5,0),"")</f>
        <v>Company Owned</v>
      </c>
    </row>
    <row r="170" spans="1:6" hidden="1">
      <c r="A170" s="49" t="s">
        <v>56</v>
      </c>
      <c r="B170" s="11" t="s">
        <v>24</v>
      </c>
      <c r="C170" s="11" t="str">
        <f>Budget[[#This Row],[Location]]&amp;Budget[[#This Row],[Description]]</f>
        <v>Hill CountryDetox</v>
      </c>
      <c r="D170" s="16">
        <v>44927</v>
      </c>
      <c r="E170" s="11">
        <v>2</v>
      </c>
      <c r="F170" s="8" t="str">
        <f>IFERROR(VLOOKUP(Budget[[#This Row],[Looker]],Category_final[#All],5,0),"")</f>
        <v>Company Owned</v>
      </c>
    </row>
    <row r="171" spans="1:6" hidden="1">
      <c r="A171" s="49" t="s">
        <v>56</v>
      </c>
      <c r="B171" s="11" t="s">
        <v>24</v>
      </c>
      <c r="C171" s="11" t="str">
        <f>Budget[[#This Row],[Location]]&amp;Budget[[#This Row],[Description]]</f>
        <v>Hill CountryDetox</v>
      </c>
      <c r="D171" s="16">
        <v>44958</v>
      </c>
      <c r="E171" s="11">
        <v>2</v>
      </c>
      <c r="F171" s="8" t="str">
        <f>IFERROR(VLOOKUP(Budget[[#This Row],[Looker]],Category_final[#All],5,0),"")</f>
        <v>Company Owned</v>
      </c>
    </row>
    <row r="172" spans="1:6" hidden="1">
      <c r="A172" s="49" t="s">
        <v>56</v>
      </c>
      <c r="B172" s="11" t="s">
        <v>24</v>
      </c>
      <c r="C172" s="11" t="str">
        <f>Budget[[#This Row],[Location]]&amp;Budget[[#This Row],[Description]]</f>
        <v>Hill CountryDetox</v>
      </c>
      <c r="D172" s="16">
        <v>44986</v>
      </c>
      <c r="E172" s="11">
        <v>2</v>
      </c>
      <c r="F172" s="8" t="str">
        <f>IFERROR(VLOOKUP(Budget[[#This Row],[Looker]],Category_final[#All],5,0),"")</f>
        <v>Company Owned</v>
      </c>
    </row>
    <row r="173" spans="1:6" hidden="1">
      <c r="A173" s="49" t="s">
        <v>56</v>
      </c>
      <c r="B173" s="11" t="s">
        <v>24</v>
      </c>
      <c r="C173" s="11" t="str">
        <f>Budget[[#This Row],[Location]]&amp;Budget[[#This Row],[Description]]</f>
        <v>Hill CountryDetox</v>
      </c>
      <c r="D173" s="16">
        <v>45017</v>
      </c>
      <c r="E173" s="11">
        <v>2</v>
      </c>
      <c r="F173" s="8" t="str">
        <f>IFERROR(VLOOKUP(Budget[[#This Row],[Looker]],Category_final[#All],5,0),"")</f>
        <v>Company Owned</v>
      </c>
    </row>
    <row r="174" spans="1:6" hidden="1">
      <c r="A174" s="49" t="s">
        <v>56</v>
      </c>
      <c r="B174" s="11" t="s">
        <v>24</v>
      </c>
      <c r="C174" s="11" t="str">
        <f>Budget[[#This Row],[Location]]&amp;Budget[[#This Row],[Description]]</f>
        <v>Hill CountryDetox</v>
      </c>
      <c r="D174" s="16">
        <v>45047</v>
      </c>
      <c r="E174" s="11">
        <v>2</v>
      </c>
      <c r="F174" s="8" t="str">
        <f>IFERROR(VLOOKUP(Budget[[#This Row],[Looker]],Category_final[#All],5,0),"")</f>
        <v>Company Owned</v>
      </c>
    </row>
    <row r="175" spans="1:6" hidden="1">
      <c r="A175" s="49" t="s">
        <v>56</v>
      </c>
      <c r="B175" s="11" t="s">
        <v>24</v>
      </c>
      <c r="C175" s="11" t="str">
        <f>Budget[[#This Row],[Location]]&amp;Budget[[#This Row],[Description]]</f>
        <v>Hill CountryDetox</v>
      </c>
      <c r="D175" s="16">
        <v>45078</v>
      </c>
      <c r="E175" s="11">
        <v>2</v>
      </c>
      <c r="F175" s="8" t="str">
        <f>IFERROR(VLOOKUP(Budget[[#This Row],[Looker]],Category_final[#All],5,0),"")</f>
        <v>Company Owned</v>
      </c>
    </row>
    <row r="176" spans="1:6" hidden="1">
      <c r="A176" s="49" t="s">
        <v>56</v>
      </c>
      <c r="B176" s="11" t="s">
        <v>24</v>
      </c>
      <c r="C176" s="11" t="str">
        <f>Budget[[#This Row],[Location]]&amp;Budget[[#This Row],[Description]]</f>
        <v>Hill CountryDetox</v>
      </c>
      <c r="D176" s="16">
        <v>45108</v>
      </c>
      <c r="E176" s="11">
        <v>2</v>
      </c>
      <c r="F176" s="8" t="str">
        <f>IFERROR(VLOOKUP(Budget[[#This Row],[Looker]],Category_final[#All],5,0),"")</f>
        <v>Company Owned</v>
      </c>
    </row>
    <row r="177" spans="1:6" hidden="1">
      <c r="A177" s="49" t="s">
        <v>56</v>
      </c>
      <c r="B177" s="11" t="s">
        <v>24</v>
      </c>
      <c r="C177" s="11" t="str">
        <f>Budget[[#This Row],[Location]]&amp;Budget[[#This Row],[Description]]</f>
        <v>Hill CountryDetox</v>
      </c>
      <c r="D177" s="16">
        <v>45139</v>
      </c>
      <c r="E177" s="11">
        <v>2</v>
      </c>
      <c r="F177" s="8" t="str">
        <f>IFERROR(VLOOKUP(Budget[[#This Row],[Looker]],Category_final[#All],5,0),"")</f>
        <v>Company Owned</v>
      </c>
    </row>
    <row r="178" spans="1:6" hidden="1">
      <c r="A178" s="49" t="s">
        <v>56</v>
      </c>
      <c r="B178" s="11" t="s">
        <v>24</v>
      </c>
      <c r="C178" s="11" t="str">
        <f>Budget[[#This Row],[Location]]&amp;Budget[[#This Row],[Description]]</f>
        <v>Hill CountryDetox</v>
      </c>
      <c r="D178" s="16">
        <v>45170</v>
      </c>
      <c r="E178" s="11">
        <v>2</v>
      </c>
      <c r="F178" s="8" t="str">
        <f>IFERROR(VLOOKUP(Budget[[#This Row],[Looker]],Category_final[#All],5,0),"")</f>
        <v>Company Owned</v>
      </c>
    </row>
    <row r="179" spans="1:6" hidden="1">
      <c r="A179" s="49" t="s">
        <v>56</v>
      </c>
      <c r="B179" s="11" t="s">
        <v>24</v>
      </c>
      <c r="C179" s="11" t="str">
        <f>Budget[[#This Row],[Location]]&amp;Budget[[#This Row],[Description]]</f>
        <v>Hill CountryDetox</v>
      </c>
      <c r="D179" s="16">
        <v>45200</v>
      </c>
      <c r="E179" s="11">
        <v>2</v>
      </c>
      <c r="F179" s="8" t="str">
        <f>IFERROR(VLOOKUP(Budget[[#This Row],[Looker]],Category_final[#All],5,0),"")</f>
        <v>Company Owned</v>
      </c>
    </row>
    <row r="180" spans="1:6" hidden="1">
      <c r="A180" s="49" t="s">
        <v>56</v>
      </c>
      <c r="B180" s="11" t="s">
        <v>24</v>
      </c>
      <c r="C180" s="11" t="str">
        <f>Budget[[#This Row],[Location]]&amp;Budget[[#This Row],[Description]]</f>
        <v>Hill CountryDetox</v>
      </c>
      <c r="D180" s="16">
        <v>45231</v>
      </c>
      <c r="E180" s="11">
        <v>2</v>
      </c>
      <c r="F180" s="8" t="str">
        <f>IFERROR(VLOOKUP(Budget[[#This Row],[Looker]],Category_final[#All],5,0),"")</f>
        <v>Company Owned</v>
      </c>
    </row>
    <row r="181" spans="1:6" hidden="1">
      <c r="A181" s="49" t="s">
        <v>56</v>
      </c>
      <c r="B181" s="11" t="s">
        <v>24</v>
      </c>
      <c r="C181" s="11" t="str">
        <f>Budget[[#This Row],[Location]]&amp;Budget[[#This Row],[Description]]</f>
        <v>Hill CountryDetox</v>
      </c>
      <c r="D181" s="16">
        <v>45261</v>
      </c>
      <c r="E181" s="11">
        <v>2</v>
      </c>
      <c r="F181" s="8" t="str">
        <f>IFERROR(VLOOKUP(Budget[[#This Row],[Looker]],Category_final[#All],5,0),"")</f>
        <v>Company Owned</v>
      </c>
    </row>
    <row r="182" spans="1:6" hidden="1">
      <c r="A182" s="49" t="s">
        <v>56</v>
      </c>
      <c r="B182" s="11" t="s">
        <v>27</v>
      </c>
      <c r="C182" s="11" t="str">
        <f>Budget[[#This Row],[Location]]&amp;Budget[[#This Row],[Description]]</f>
        <v>Hill CountryRTC</v>
      </c>
      <c r="D182" s="16">
        <v>44927</v>
      </c>
      <c r="E182" s="11">
        <v>12</v>
      </c>
      <c r="F182" s="8" t="str">
        <f>IFERROR(VLOOKUP(Budget[[#This Row],[Looker]],Category_final[#All],5,0),"")</f>
        <v>Company Owned</v>
      </c>
    </row>
    <row r="183" spans="1:6" hidden="1">
      <c r="A183" s="49" t="s">
        <v>56</v>
      </c>
      <c r="B183" s="11" t="s">
        <v>27</v>
      </c>
      <c r="C183" s="11" t="str">
        <f>Budget[[#This Row],[Location]]&amp;Budget[[#This Row],[Description]]</f>
        <v>Hill CountryRTC</v>
      </c>
      <c r="D183" s="16">
        <v>44958</v>
      </c>
      <c r="E183" s="11">
        <v>12</v>
      </c>
      <c r="F183" s="8" t="str">
        <f>IFERROR(VLOOKUP(Budget[[#This Row],[Looker]],Category_final[#All],5,0),"")</f>
        <v>Company Owned</v>
      </c>
    </row>
    <row r="184" spans="1:6" hidden="1">
      <c r="A184" s="49" t="s">
        <v>56</v>
      </c>
      <c r="B184" s="11" t="s">
        <v>27</v>
      </c>
      <c r="C184" s="11" t="str">
        <f>Budget[[#This Row],[Location]]&amp;Budget[[#This Row],[Description]]</f>
        <v>Hill CountryRTC</v>
      </c>
      <c r="D184" s="16">
        <v>44986</v>
      </c>
      <c r="E184" s="11">
        <v>12</v>
      </c>
      <c r="F184" s="8" t="str">
        <f>IFERROR(VLOOKUP(Budget[[#This Row],[Looker]],Category_final[#All],5,0),"")</f>
        <v>Company Owned</v>
      </c>
    </row>
    <row r="185" spans="1:6" hidden="1">
      <c r="A185" s="49" t="s">
        <v>56</v>
      </c>
      <c r="B185" s="11" t="s">
        <v>27</v>
      </c>
      <c r="C185" s="11" t="str">
        <f>Budget[[#This Row],[Location]]&amp;Budget[[#This Row],[Description]]</f>
        <v>Hill CountryRTC</v>
      </c>
      <c r="D185" s="16">
        <v>45017</v>
      </c>
      <c r="E185" s="11">
        <v>12</v>
      </c>
      <c r="F185" s="8" t="str">
        <f>IFERROR(VLOOKUP(Budget[[#This Row],[Looker]],Category_final[#All],5,0),"")</f>
        <v>Company Owned</v>
      </c>
    </row>
    <row r="186" spans="1:6" hidden="1">
      <c r="A186" s="49" t="s">
        <v>56</v>
      </c>
      <c r="B186" s="11" t="s">
        <v>27</v>
      </c>
      <c r="C186" s="11" t="str">
        <f>Budget[[#This Row],[Location]]&amp;Budget[[#This Row],[Description]]</f>
        <v>Hill CountryRTC</v>
      </c>
      <c r="D186" s="16">
        <v>45047</v>
      </c>
      <c r="E186" s="11">
        <v>12</v>
      </c>
      <c r="F186" s="8" t="str">
        <f>IFERROR(VLOOKUP(Budget[[#This Row],[Looker]],Category_final[#All],5,0),"")</f>
        <v>Company Owned</v>
      </c>
    </row>
    <row r="187" spans="1:6" hidden="1">
      <c r="A187" s="49" t="s">
        <v>56</v>
      </c>
      <c r="B187" s="11" t="s">
        <v>27</v>
      </c>
      <c r="C187" s="11" t="str">
        <f>Budget[[#This Row],[Location]]&amp;Budget[[#This Row],[Description]]</f>
        <v>Hill CountryRTC</v>
      </c>
      <c r="D187" s="16">
        <v>45078</v>
      </c>
      <c r="E187" s="11">
        <v>14</v>
      </c>
      <c r="F187" s="8" t="str">
        <f>IFERROR(VLOOKUP(Budget[[#This Row],[Looker]],Category_final[#All],5,0),"")</f>
        <v>Company Owned</v>
      </c>
    </row>
    <row r="188" spans="1:6" hidden="1">
      <c r="A188" s="49" t="s">
        <v>56</v>
      </c>
      <c r="B188" s="11" t="s">
        <v>27</v>
      </c>
      <c r="C188" s="11" t="str">
        <f>Budget[[#This Row],[Location]]&amp;Budget[[#This Row],[Description]]</f>
        <v>Hill CountryRTC</v>
      </c>
      <c r="D188" s="16">
        <v>45108</v>
      </c>
      <c r="E188" s="11">
        <v>14</v>
      </c>
      <c r="F188" s="8" t="str">
        <f>IFERROR(VLOOKUP(Budget[[#This Row],[Looker]],Category_final[#All],5,0),"")</f>
        <v>Company Owned</v>
      </c>
    </row>
    <row r="189" spans="1:6" hidden="1">
      <c r="A189" s="49" t="s">
        <v>56</v>
      </c>
      <c r="B189" s="11" t="s">
        <v>27</v>
      </c>
      <c r="C189" s="11" t="str">
        <f>Budget[[#This Row],[Location]]&amp;Budget[[#This Row],[Description]]</f>
        <v>Hill CountryRTC</v>
      </c>
      <c r="D189" s="16">
        <v>45139</v>
      </c>
      <c r="E189" s="11">
        <v>14</v>
      </c>
      <c r="F189" s="8" t="str">
        <f>IFERROR(VLOOKUP(Budget[[#This Row],[Looker]],Category_final[#All],5,0),"")</f>
        <v>Company Owned</v>
      </c>
    </row>
    <row r="190" spans="1:6" hidden="1">
      <c r="A190" s="49" t="s">
        <v>56</v>
      </c>
      <c r="B190" s="11" t="s">
        <v>27</v>
      </c>
      <c r="C190" s="11" t="str">
        <f>Budget[[#This Row],[Location]]&amp;Budget[[#This Row],[Description]]</f>
        <v>Hill CountryRTC</v>
      </c>
      <c r="D190" s="16">
        <v>45170</v>
      </c>
      <c r="E190" s="11">
        <v>14</v>
      </c>
      <c r="F190" s="8" t="str">
        <f>IFERROR(VLOOKUP(Budget[[#This Row],[Looker]],Category_final[#All],5,0),"")</f>
        <v>Company Owned</v>
      </c>
    </row>
    <row r="191" spans="1:6" hidden="1">
      <c r="A191" s="49" t="s">
        <v>56</v>
      </c>
      <c r="B191" s="11" t="s">
        <v>27</v>
      </c>
      <c r="C191" s="11" t="str">
        <f>Budget[[#This Row],[Location]]&amp;Budget[[#This Row],[Description]]</f>
        <v>Hill CountryRTC</v>
      </c>
      <c r="D191" s="16">
        <v>45200</v>
      </c>
      <c r="E191" s="11">
        <v>14</v>
      </c>
      <c r="F191" s="8" t="str">
        <f>IFERROR(VLOOKUP(Budget[[#This Row],[Looker]],Category_final[#All],5,0),"")</f>
        <v>Company Owned</v>
      </c>
    </row>
    <row r="192" spans="1:6" hidden="1">
      <c r="A192" s="49" t="s">
        <v>56</v>
      </c>
      <c r="B192" s="11" t="s">
        <v>27</v>
      </c>
      <c r="C192" s="11" t="str">
        <f>Budget[[#This Row],[Location]]&amp;Budget[[#This Row],[Description]]</f>
        <v>Hill CountryRTC</v>
      </c>
      <c r="D192" s="16">
        <v>45231</v>
      </c>
      <c r="E192" s="11">
        <v>12</v>
      </c>
      <c r="F192" s="8" t="str">
        <f>IFERROR(VLOOKUP(Budget[[#This Row],[Looker]],Category_final[#All],5,0),"")</f>
        <v>Company Owned</v>
      </c>
    </row>
    <row r="193" spans="1:6" hidden="1">
      <c r="A193" s="49" t="s">
        <v>56</v>
      </c>
      <c r="B193" s="11" t="s">
        <v>27</v>
      </c>
      <c r="C193" s="11" t="str">
        <f>Budget[[#This Row],[Location]]&amp;Budget[[#This Row],[Description]]</f>
        <v>Hill CountryRTC</v>
      </c>
      <c r="D193" s="16">
        <v>45261</v>
      </c>
      <c r="E193" s="11">
        <v>12</v>
      </c>
      <c r="F193" s="8" t="str">
        <f>IFERROR(VLOOKUP(Budget[[#This Row],[Looker]],Category_final[#All],5,0),"")</f>
        <v>Company Owned</v>
      </c>
    </row>
    <row r="194" spans="1:6" hidden="1">
      <c r="A194" s="49" t="s">
        <v>56</v>
      </c>
      <c r="B194" s="11" t="s">
        <v>26</v>
      </c>
      <c r="C194" s="11" t="str">
        <f>Budget[[#This Row],[Location]]&amp;Budget[[#This Row],[Description]]</f>
        <v>Hill CountryPHP</v>
      </c>
      <c r="D194" s="16">
        <v>44927</v>
      </c>
      <c r="E194" s="11">
        <v>2</v>
      </c>
      <c r="F194" s="8" t="str">
        <f>IFERROR(VLOOKUP(Budget[[#This Row],[Looker]],Category_final[#All],5,0),"")</f>
        <v>Company Owned</v>
      </c>
    </row>
    <row r="195" spans="1:6" hidden="1">
      <c r="A195" s="49" t="s">
        <v>56</v>
      </c>
      <c r="B195" s="11" t="s">
        <v>26</v>
      </c>
      <c r="C195" s="11" t="str">
        <f>Budget[[#This Row],[Location]]&amp;Budget[[#This Row],[Description]]</f>
        <v>Hill CountryPHP</v>
      </c>
      <c r="D195" s="16">
        <v>44958</v>
      </c>
      <c r="E195" s="11">
        <v>2</v>
      </c>
      <c r="F195" s="8" t="str">
        <f>IFERROR(VLOOKUP(Budget[[#This Row],[Looker]],Category_final[#All],5,0),"")</f>
        <v>Company Owned</v>
      </c>
    </row>
    <row r="196" spans="1:6" hidden="1">
      <c r="A196" s="49" t="s">
        <v>56</v>
      </c>
      <c r="B196" s="11" t="s">
        <v>26</v>
      </c>
      <c r="C196" s="11" t="str">
        <f>Budget[[#This Row],[Location]]&amp;Budget[[#This Row],[Description]]</f>
        <v>Hill CountryPHP</v>
      </c>
      <c r="D196" s="16">
        <v>44986</v>
      </c>
      <c r="E196" s="11">
        <v>2</v>
      </c>
      <c r="F196" s="8" t="str">
        <f>IFERROR(VLOOKUP(Budget[[#This Row],[Looker]],Category_final[#All],5,0),"")</f>
        <v>Company Owned</v>
      </c>
    </row>
    <row r="197" spans="1:6" hidden="1">
      <c r="A197" s="49" t="s">
        <v>56</v>
      </c>
      <c r="B197" s="11" t="s">
        <v>26</v>
      </c>
      <c r="C197" s="11" t="str">
        <f>Budget[[#This Row],[Location]]&amp;Budget[[#This Row],[Description]]</f>
        <v>Hill CountryPHP</v>
      </c>
      <c r="D197" s="16">
        <v>45017</v>
      </c>
      <c r="E197" s="11">
        <v>2</v>
      </c>
      <c r="F197" s="8" t="str">
        <f>IFERROR(VLOOKUP(Budget[[#This Row],[Looker]],Category_final[#All],5,0),"")</f>
        <v>Company Owned</v>
      </c>
    </row>
    <row r="198" spans="1:6" hidden="1">
      <c r="A198" s="49" t="s">
        <v>56</v>
      </c>
      <c r="B198" s="11" t="s">
        <v>26</v>
      </c>
      <c r="C198" s="11" t="str">
        <f>Budget[[#This Row],[Location]]&amp;Budget[[#This Row],[Description]]</f>
        <v>Hill CountryPHP</v>
      </c>
      <c r="D198" s="16">
        <v>45047</v>
      </c>
      <c r="E198" s="11">
        <v>2</v>
      </c>
      <c r="F198" s="8" t="str">
        <f>IFERROR(VLOOKUP(Budget[[#This Row],[Looker]],Category_final[#All],5,0),"")</f>
        <v>Company Owned</v>
      </c>
    </row>
    <row r="199" spans="1:6" hidden="1">
      <c r="A199" s="49" t="s">
        <v>56</v>
      </c>
      <c r="B199" s="11" t="s">
        <v>26</v>
      </c>
      <c r="C199" s="11" t="str">
        <f>Budget[[#This Row],[Location]]&amp;Budget[[#This Row],[Description]]</f>
        <v>Hill CountryPHP</v>
      </c>
      <c r="D199" s="16">
        <v>45078</v>
      </c>
      <c r="E199" s="11">
        <v>2</v>
      </c>
      <c r="F199" s="8" t="str">
        <f>IFERROR(VLOOKUP(Budget[[#This Row],[Looker]],Category_final[#All],5,0),"")</f>
        <v>Company Owned</v>
      </c>
    </row>
    <row r="200" spans="1:6" hidden="1">
      <c r="A200" s="49" t="s">
        <v>56</v>
      </c>
      <c r="B200" s="11" t="s">
        <v>26</v>
      </c>
      <c r="C200" s="11" t="str">
        <f>Budget[[#This Row],[Location]]&amp;Budget[[#This Row],[Description]]</f>
        <v>Hill CountryPHP</v>
      </c>
      <c r="D200" s="16">
        <v>45108</v>
      </c>
      <c r="E200" s="11">
        <v>2</v>
      </c>
      <c r="F200" s="8" t="str">
        <f>IFERROR(VLOOKUP(Budget[[#This Row],[Looker]],Category_final[#All],5,0),"")</f>
        <v>Company Owned</v>
      </c>
    </row>
    <row r="201" spans="1:6" hidden="1">
      <c r="A201" s="49" t="s">
        <v>56</v>
      </c>
      <c r="B201" s="11" t="s">
        <v>26</v>
      </c>
      <c r="C201" s="11" t="str">
        <f>Budget[[#This Row],[Location]]&amp;Budget[[#This Row],[Description]]</f>
        <v>Hill CountryPHP</v>
      </c>
      <c r="D201" s="16">
        <v>45139</v>
      </c>
      <c r="E201" s="11">
        <v>2</v>
      </c>
      <c r="F201" s="8" t="str">
        <f>IFERROR(VLOOKUP(Budget[[#This Row],[Looker]],Category_final[#All],5,0),"")</f>
        <v>Company Owned</v>
      </c>
    </row>
    <row r="202" spans="1:6" hidden="1">
      <c r="A202" s="49" t="s">
        <v>56</v>
      </c>
      <c r="B202" s="11" t="s">
        <v>26</v>
      </c>
      <c r="C202" s="11" t="str">
        <f>Budget[[#This Row],[Location]]&amp;Budget[[#This Row],[Description]]</f>
        <v>Hill CountryPHP</v>
      </c>
      <c r="D202" s="16">
        <v>45170</v>
      </c>
      <c r="E202" s="11">
        <v>2</v>
      </c>
      <c r="F202" s="8" t="str">
        <f>IFERROR(VLOOKUP(Budget[[#This Row],[Looker]],Category_final[#All],5,0),"")</f>
        <v>Company Owned</v>
      </c>
    </row>
    <row r="203" spans="1:6" hidden="1">
      <c r="A203" s="49" t="s">
        <v>56</v>
      </c>
      <c r="B203" s="11" t="s">
        <v>26</v>
      </c>
      <c r="C203" s="11" t="str">
        <f>Budget[[#This Row],[Location]]&amp;Budget[[#This Row],[Description]]</f>
        <v>Hill CountryPHP</v>
      </c>
      <c r="D203" s="16">
        <v>45200</v>
      </c>
      <c r="E203" s="11">
        <v>2</v>
      </c>
      <c r="F203" s="8" t="str">
        <f>IFERROR(VLOOKUP(Budget[[#This Row],[Looker]],Category_final[#All],5,0),"")</f>
        <v>Company Owned</v>
      </c>
    </row>
    <row r="204" spans="1:6" hidden="1">
      <c r="A204" s="49" t="s">
        <v>56</v>
      </c>
      <c r="B204" s="11" t="s">
        <v>26</v>
      </c>
      <c r="C204" s="11" t="str">
        <f>Budget[[#This Row],[Location]]&amp;Budget[[#This Row],[Description]]</f>
        <v>Hill CountryPHP</v>
      </c>
      <c r="D204" s="16">
        <v>45231</v>
      </c>
      <c r="E204" s="11">
        <v>2</v>
      </c>
      <c r="F204" s="8" t="str">
        <f>IFERROR(VLOOKUP(Budget[[#This Row],[Looker]],Category_final[#All],5,0),"")</f>
        <v>Company Owned</v>
      </c>
    </row>
    <row r="205" spans="1:6" hidden="1">
      <c r="A205" s="49" t="s">
        <v>56</v>
      </c>
      <c r="B205" s="11" t="s">
        <v>26</v>
      </c>
      <c r="C205" s="11" t="str">
        <f>Budget[[#This Row],[Location]]&amp;Budget[[#This Row],[Description]]</f>
        <v>Hill CountryPHP</v>
      </c>
      <c r="D205" s="16">
        <v>45261</v>
      </c>
      <c r="E205" s="11">
        <v>2</v>
      </c>
      <c r="F205" s="8" t="str">
        <f>IFERROR(VLOOKUP(Budget[[#This Row],[Looker]],Category_final[#All],5,0),"")</f>
        <v>Company Owned</v>
      </c>
    </row>
    <row r="206" spans="1:6" hidden="1">
      <c r="A206" s="49" t="s">
        <v>56</v>
      </c>
      <c r="B206" s="11" t="s">
        <v>25</v>
      </c>
      <c r="C206" s="11" t="str">
        <f>Budget[[#This Row],[Location]]&amp;Budget[[#This Row],[Description]]</f>
        <v>Hill CountryIOP</v>
      </c>
      <c r="D206" s="16">
        <v>44927</v>
      </c>
      <c r="E206" s="11">
        <v>0</v>
      </c>
      <c r="F206" s="8" t="str">
        <f>IFERROR(VLOOKUP(Budget[[#This Row],[Looker]],Category_final[#All],5,0),"")</f>
        <v>Company Owned</v>
      </c>
    </row>
    <row r="207" spans="1:6" hidden="1">
      <c r="A207" s="49" t="s">
        <v>56</v>
      </c>
      <c r="B207" s="11" t="s">
        <v>25</v>
      </c>
      <c r="C207" s="11" t="str">
        <f>Budget[[#This Row],[Location]]&amp;Budget[[#This Row],[Description]]</f>
        <v>Hill CountryIOP</v>
      </c>
      <c r="D207" s="16">
        <v>44958</v>
      </c>
      <c r="E207" s="11">
        <v>0</v>
      </c>
      <c r="F207" s="8" t="str">
        <f>IFERROR(VLOOKUP(Budget[[#This Row],[Looker]],Category_final[#All],5,0),"")</f>
        <v>Company Owned</v>
      </c>
    </row>
    <row r="208" spans="1:6" hidden="1">
      <c r="A208" s="49" t="s">
        <v>56</v>
      </c>
      <c r="B208" s="11" t="s">
        <v>25</v>
      </c>
      <c r="C208" s="11" t="str">
        <f>Budget[[#This Row],[Location]]&amp;Budget[[#This Row],[Description]]</f>
        <v>Hill CountryIOP</v>
      </c>
      <c r="D208" s="16">
        <v>44986</v>
      </c>
      <c r="E208" s="11">
        <v>0</v>
      </c>
      <c r="F208" s="8" t="str">
        <f>IFERROR(VLOOKUP(Budget[[#This Row],[Looker]],Category_final[#All],5,0),"")</f>
        <v>Company Owned</v>
      </c>
    </row>
    <row r="209" spans="1:6" hidden="1">
      <c r="A209" s="49" t="s">
        <v>56</v>
      </c>
      <c r="B209" s="11" t="s">
        <v>25</v>
      </c>
      <c r="C209" s="11" t="str">
        <f>Budget[[#This Row],[Location]]&amp;Budget[[#This Row],[Description]]</f>
        <v>Hill CountryIOP</v>
      </c>
      <c r="D209" s="16">
        <v>45017</v>
      </c>
      <c r="E209" s="11">
        <v>0</v>
      </c>
      <c r="F209" s="8" t="str">
        <f>IFERROR(VLOOKUP(Budget[[#This Row],[Looker]],Category_final[#All],5,0),"")</f>
        <v>Company Owned</v>
      </c>
    </row>
    <row r="210" spans="1:6" hidden="1">
      <c r="A210" s="49" t="s">
        <v>56</v>
      </c>
      <c r="B210" s="11" t="s">
        <v>25</v>
      </c>
      <c r="C210" s="11" t="str">
        <f>Budget[[#This Row],[Location]]&amp;Budget[[#This Row],[Description]]</f>
        <v>Hill CountryIOP</v>
      </c>
      <c r="D210" s="16">
        <v>45047</v>
      </c>
      <c r="E210" s="11">
        <v>0</v>
      </c>
      <c r="F210" s="8" t="str">
        <f>IFERROR(VLOOKUP(Budget[[#This Row],[Looker]],Category_final[#All],5,0),"")</f>
        <v>Company Owned</v>
      </c>
    </row>
    <row r="211" spans="1:6" hidden="1">
      <c r="A211" s="49" t="s">
        <v>56</v>
      </c>
      <c r="B211" s="11" t="s">
        <v>25</v>
      </c>
      <c r="C211" s="11" t="str">
        <f>Budget[[#This Row],[Location]]&amp;Budget[[#This Row],[Description]]</f>
        <v>Hill CountryIOP</v>
      </c>
      <c r="D211" s="16">
        <v>45078</v>
      </c>
      <c r="E211" s="11">
        <v>0</v>
      </c>
      <c r="F211" s="8" t="str">
        <f>IFERROR(VLOOKUP(Budget[[#This Row],[Looker]],Category_final[#All],5,0),"")</f>
        <v>Company Owned</v>
      </c>
    </row>
    <row r="212" spans="1:6" hidden="1">
      <c r="A212" s="49" t="s">
        <v>56</v>
      </c>
      <c r="B212" s="11" t="s">
        <v>25</v>
      </c>
      <c r="C212" s="11" t="str">
        <f>Budget[[#This Row],[Location]]&amp;Budget[[#This Row],[Description]]</f>
        <v>Hill CountryIOP</v>
      </c>
      <c r="D212" s="16">
        <v>45108</v>
      </c>
      <c r="E212" s="11">
        <v>0</v>
      </c>
      <c r="F212" s="8" t="str">
        <f>IFERROR(VLOOKUP(Budget[[#This Row],[Looker]],Category_final[#All],5,0),"")</f>
        <v>Company Owned</v>
      </c>
    </row>
    <row r="213" spans="1:6" hidden="1">
      <c r="A213" s="49" t="s">
        <v>56</v>
      </c>
      <c r="B213" s="11" t="s">
        <v>25</v>
      </c>
      <c r="C213" s="11" t="str">
        <f>Budget[[#This Row],[Location]]&amp;Budget[[#This Row],[Description]]</f>
        <v>Hill CountryIOP</v>
      </c>
      <c r="D213" s="16">
        <v>45139</v>
      </c>
      <c r="E213" s="11">
        <v>0</v>
      </c>
      <c r="F213" s="8" t="str">
        <f>IFERROR(VLOOKUP(Budget[[#This Row],[Looker]],Category_final[#All],5,0),"")</f>
        <v>Company Owned</v>
      </c>
    </row>
    <row r="214" spans="1:6" hidden="1">
      <c r="A214" s="49" t="s">
        <v>56</v>
      </c>
      <c r="B214" s="11" t="s">
        <v>25</v>
      </c>
      <c r="C214" s="11" t="str">
        <f>Budget[[#This Row],[Location]]&amp;Budget[[#This Row],[Description]]</f>
        <v>Hill CountryIOP</v>
      </c>
      <c r="D214" s="16">
        <v>45170</v>
      </c>
      <c r="E214" s="11">
        <v>0</v>
      </c>
      <c r="F214" s="8" t="str">
        <f>IFERROR(VLOOKUP(Budget[[#This Row],[Looker]],Category_final[#All],5,0),"")</f>
        <v>Company Owned</v>
      </c>
    </row>
    <row r="215" spans="1:6" hidden="1">
      <c r="A215" s="49" t="s">
        <v>56</v>
      </c>
      <c r="B215" s="11" t="s">
        <v>25</v>
      </c>
      <c r="C215" s="11" t="str">
        <f>Budget[[#This Row],[Location]]&amp;Budget[[#This Row],[Description]]</f>
        <v>Hill CountryIOP</v>
      </c>
      <c r="D215" s="16">
        <v>45200</v>
      </c>
      <c r="E215" s="11">
        <v>0</v>
      </c>
      <c r="F215" s="8" t="str">
        <f>IFERROR(VLOOKUP(Budget[[#This Row],[Looker]],Category_final[#All],5,0),"")</f>
        <v>Company Owned</v>
      </c>
    </row>
    <row r="216" spans="1:6" hidden="1">
      <c r="A216" s="49" t="s">
        <v>56</v>
      </c>
      <c r="B216" s="11" t="s">
        <v>25</v>
      </c>
      <c r="C216" s="11" t="str">
        <f>Budget[[#This Row],[Location]]&amp;Budget[[#This Row],[Description]]</f>
        <v>Hill CountryIOP</v>
      </c>
      <c r="D216" s="16">
        <v>45231</v>
      </c>
      <c r="E216" s="11">
        <v>0</v>
      </c>
      <c r="F216" s="8" t="str">
        <f>IFERROR(VLOOKUP(Budget[[#This Row],[Looker]],Category_final[#All],5,0),"")</f>
        <v>Company Owned</v>
      </c>
    </row>
    <row r="217" spans="1:6" hidden="1">
      <c r="A217" s="49" t="s">
        <v>56</v>
      </c>
      <c r="B217" s="11" t="s">
        <v>25</v>
      </c>
      <c r="C217" s="11" t="str">
        <f>Budget[[#This Row],[Location]]&amp;Budget[[#This Row],[Description]]</f>
        <v>Hill CountryIOP</v>
      </c>
      <c r="D217" s="16">
        <v>45261</v>
      </c>
      <c r="E217" s="11">
        <v>0</v>
      </c>
      <c r="F217" s="8" t="str">
        <f>IFERROR(VLOOKUP(Budget[[#This Row],[Looker]],Category_final[#All],5,0),"")</f>
        <v>Company Owned</v>
      </c>
    </row>
    <row r="218" spans="1:6" hidden="1">
      <c r="A218" s="49" t="s">
        <v>56</v>
      </c>
      <c r="B218" s="11" t="s">
        <v>28</v>
      </c>
      <c r="C218" s="11" t="str">
        <f>Budget[[#This Row],[Location]]&amp;Budget[[#This Row],[Description]]</f>
        <v>Hill CountrySOP</v>
      </c>
      <c r="D218" s="16">
        <v>44927</v>
      </c>
      <c r="E218" s="11">
        <v>0</v>
      </c>
      <c r="F218" s="8" t="str">
        <f>IFERROR(VLOOKUP(Budget[[#This Row],[Looker]],Category_final[#All],5,0),"")</f>
        <v>Company Owned</v>
      </c>
    </row>
    <row r="219" spans="1:6" hidden="1">
      <c r="A219" s="49" t="s">
        <v>56</v>
      </c>
      <c r="B219" s="11" t="s">
        <v>28</v>
      </c>
      <c r="C219" s="11" t="str">
        <f>Budget[[#This Row],[Location]]&amp;Budget[[#This Row],[Description]]</f>
        <v>Hill CountrySOP</v>
      </c>
      <c r="D219" s="16">
        <v>44958</v>
      </c>
      <c r="E219" s="11">
        <v>0</v>
      </c>
      <c r="F219" s="8" t="str">
        <f>IFERROR(VLOOKUP(Budget[[#This Row],[Looker]],Category_final[#All],5,0),"")</f>
        <v>Company Owned</v>
      </c>
    </row>
    <row r="220" spans="1:6" hidden="1">
      <c r="A220" s="49" t="s">
        <v>56</v>
      </c>
      <c r="B220" s="11" t="s">
        <v>28</v>
      </c>
      <c r="C220" s="11" t="str">
        <f>Budget[[#This Row],[Location]]&amp;Budget[[#This Row],[Description]]</f>
        <v>Hill CountrySOP</v>
      </c>
      <c r="D220" s="16">
        <v>44986</v>
      </c>
      <c r="E220" s="11">
        <v>0</v>
      </c>
      <c r="F220" s="8" t="str">
        <f>IFERROR(VLOOKUP(Budget[[#This Row],[Looker]],Category_final[#All],5,0),"")</f>
        <v>Company Owned</v>
      </c>
    </row>
    <row r="221" spans="1:6" hidden="1">
      <c r="A221" s="49" t="s">
        <v>56</v>
      </c>
      <c r="B221" s="11" t="s">
        <v>28</v>
      </c>
      <c r="C221" s="11" t="str">
        <f>Budget[[#This Row],[Location]]&amp;Budget[[#This Row],[Description]]</f>
        <v>Hill CountrySOP</v>
      </c>
      <c r="D221" s="16">
        <v>45017</v>
      </c>
      <c r="E221" s="11">
        <v>0</v>
      </c>
      <c r="F221" s="8" t="str">
        <f>IFERROR(VLOOKUP(Budget[[#This Row],[Looker]],Category_final[#All],5,0),"")</f>
        <v>Company Owned</v>
      </c>
    </row>
    <row r="222" spans="1:6" hidden="1">
      <c r="A222" s="49" t="s">
        <v>56</v>
      </c>
      <c r="B222" s="11" t="s">
        <v>28</v>
      </c>
      <c r="C222" s="11" t="str">
        <f>Budget[[#This Row],[Location]]&amp;Budget[[#This Row],[Description]]</f>
        <v>Hill CountrySOP</v>
      </c>
      <c r="D222" s="16">
        <v>45047</v>
      </c>
      <c r="E222" s="11">
        <v>0</v>
      </c>
      <c r="F222" s="8" t="str">
        <f>IFERROR(VLOOKUP(Budget[[#This Row],[Looker]],Category_final[#All],5,0),"")</f>
        <v>Company Owned</v>
      </c>
    </row>
    <row r="223" spans="1:6" hidden="1">
      <c r="A223" s="49" t="s">
        <v>56</v>
      </c>
      <c r="B223" s="11" t="s">
        <v>28</v>
      </c>
      <c r="C223" s="11" t="str">
        <f>Budget[[#This Row],[Location]]&amp;Budget[[#This Row],[Description]]</f>
        <v>Hill CountrySOP</v>
      </c>
      <c r="D223" s="16">
        <v>45078</v>
      </c>
      <c r="E223" s="11">
        <v>0</v>
      </c>
      <c r="F223" s="8" t="str">
        <f>IFERROR(VLOOKUP(Budget[[#This Row],[Looker]],Category_final[#All],5,0),"")</f>
        <v>Company Owned</v>
      </c>
    </row>
    <row r="224" spans="1:6" hidden="1">
      <c r="A224" s="49" t="s">
        <v>56</v>
      </c>
      <c r="B224" s="11" t="s">
        <v>28</v>
      </c>
      <c r="C224" s="11" t="str">
        <f>Budget[[#This Row],[Location]]&amp;Budget[[#This Row],[Description]]</f>
        <v>Hill CountrySOP</v>
      </c>
      <c r="D224" s="16">
        <v>45108</v>
      </c>
      <c r="E224" s="11">
        <v>0</v>
      </c>
      <c r="F224" s="8" t="str">
        <f>IFERROR(VLOOKUP(Budget[[#This Row],[Looker]],Category_final[#All],5,0),"")</f>
        <v>Company Owned</v>
      </c>
    </row>
    <row r="225" spans="1:6" hidden="1">
      <c r="A225" s="49" t="s">
        <v>56</v>
      </c>
      <c r="B225" s="11" t="s">
        <v>28</v>
      </c>
      <c r="C225" s="11" t="str">
        <f>Budget[[#This Row],[Location]]&amp;Budget[[#This Row],[Description]]</f>
        <v>Hill CountrySOP</v>
      </c>
      <c r="D225" s="16">
        <v>45139</v>
      </c>
      <c r="E225" s="11">
        <v>0</v>
      </c>
      <c r="F225" s="8" t="str">
        <f>IFERROR(VLOOKUP(Budget[[#This Row],[Looker]],Category_final[#All],5,0),"")</f>
        <v>Company Owned</v>
      </c>
    </row>
    <row r="226" spans="1:6" hidden="1">
      <c r="A226" s="49" t="s">
        <v>56</v>
      </c>
      <c r="B226" s="11" t="s">
        <v>28</v>
      </c>
      <c r="C226" s="11" t="str">
        <f>Budget[[#This Row],[Location]]&amp;Budget[[#This Row],[Description]]</f>
        <v>Hill CountrySOP</v>
      </c>
      <c r="D226" s="16">
        <v>45170</v>
      </c>
      <c r="E226" s="11">
        <v>0</v>
      </c>
      <c r="F226" s="8" t="str">
        <f>IFERROR(VLOOKUP(Budget[[#This Row],[Looker]],Category_final[#All],5,0),"")</f>
        <v>Company Owned</v>
      </c>
    </row>
    <row r="227" spans="1:6" hidden="1">
      <c r="A227" s="49" t="s">
        <v>56</v>
      </c>
      <c r="B227" s="11" t="s">
        <v>28</v>
      </c>
      <c r="C227" s="11" t="str">
        <f>Budget[[#This Row],[Location]]&amp;Budget[[#This Row],[Description]]</f>
        <v>Hill CountrySOP</v>
      </c>
      <c r="D227" s="16">
        <v>45200</v>
      </c>
      <c r="E227" s="11">
        <v>0</v>
      </c>
      <c r="F227" s="8" t="str">
        <f>IFERROR(VLOOKUP(Budget[[#This Row],[Looker]],Category_final[#All],5,0),"")</f>
        <v>Company Owned</v>
      </c>
    </row>
    <row r="228" spans="1:6" hidden="1">
      <c r="A228" s="49" t="s">
        <v>56</v>
      </c>
      <c r="B228" s="11" t="s">
        <v>28</v>
      </c>
      <c r="C228" s="11" t="str">
        <f>Budget[[#This Row],[Location]]&amp;Budget[[#This Row],[Description]]</f>
        <v>Hill CountrySOP</v>
      </c>
      <c r="D228" s="16">
        <v>45231</v>
      </c>
      <c r="E228" s="11">
        <v>0</v>
      </c>
      <c r="F228" s="8" t="str">
        <f>IFERROR(VLOOKUP(Budget[[#This Row],[Looker]],Category_final[#All],5,0),"")</f>
        <v>Company Owned</v>
      </c>
    </row>
    <row r="229" spans="1:6" hidden="1">
      <c r="A229" s="49" t="s">
        <v>56</v>
      </c>
      <c r="B229" s="11" t="s">
        <v>28</v>
      </c>
      <c r="C229" s="11" t="str">
        <f>Budget[[#This Row],[Location]]&amp;Budget[[#This Row],[Description]]</f>
        <v>Hill CountrySOP</v>
      </c>
      <c r="D229" s="16">
        <v>45261</v>
      </c>
      <c r="E229" s="11">
        <v>0</v>
      </c>
      <c r="F229" s="8" t="str">
        <f>IFERROR(VLOOKUP(Budget[[#This Row],[Looker]],Category_final[#All],5,0),"")</f>
        <v>Company Owned</v>
      </c>
    </row>
    <row r="230" spans="1:6" hidden="1">
      <c r="A230" s="49" t="s">
        <v>56</v>
      </c>
      <c r="B230" s="11" t="s">
        <v>23</v>
      </c>
      <c r="C230" s="11" t="str">
        <f>Budget[[#This Row],[Location]]&amp;Budget[[#This Row],[Description]]</f>
        <v>Hill CountryAftercare</v>
      </c>
      <c r="D230" s="16">
        <v>44927</v>
      </c>
      <c r="E230" s="11">
        <v>0</v>
      </c>
      <c r="F230" s="8" t="str">
        <f>IFERROR(VLOOKUP(Budget[[#This Row],[Looker]],Category_final[#All],5,0),"")</f>
        <v>Company Owned</v>
      </c>
    </row>
    <row r="231" spans="1:6" hidden="1">
      <c r="A231" s="49" t="s">
        <v>56</v>
      </c>
      <c r="B231" s="11" t="s">
        <v>23</v>
      </c>
      <c r="C231" s="11" t="str">
        <f>Budget[[#This Row],[Location]]&amp;Budget[[#This Row],[Description]]</f>
        <v>Hill CountryAftercare</v>
      </c>
      <c r="D231" s="16">
        <v>44958</v>
      </c>
      <c r="E231" s="11">
        <v>0</v>
      </c>
      <c r="F231" s="8" t="str">
        <f>IFERROR(VLOOKUP(Budget[[#This Row],[Looker]],Category_final[#All],5,0),"")</f>
        <v>Company Owned</v>
      </c>
    </row>
    <row r="232" spans="1:6" hidden="1">
      <c r="A232" s="49" t="s">
        <v>56</v>
      </c>
      <c r="B232" s="11" t="s">
        <v>23</v>
      </c>
      <c r="C232" s="11" t="str">
        <f>Budget[[#This Row],[Location]]&amp;Budget[[#This Row],[Description]]</f>
        <v>Hill CountryAftercare</v>
      </c>
      <c r="D232" s="16">
        <v>44986</v>
      </c>
      <c r="E232" s="11">
        <v>0</v>
      </c>
      <c r="F232" s="8" t="str">
        <f>IFERROR(VLOOKUP(Budget[[#This Row],[Looker]],Category_final[#All],5,0),"")</f>
        <v>Company Owned</v>
      </c>
    </row>
    <row r="233" spans="1:6" hidden="1">
      <c r="A233" s="49" t="s">
        <v>56</v>
      </c>
      <c r="B233" s="11" t="s">
        <v>23</v>
      </c>
      <c r="C233" s="11" t="str">
        <f>Budget[[#This Row],[Location]]&amp;Budget[[#This Row],[Description]]</f>
        <v>Hill CountryAftercare</v>
      </c>
      <c r="D233" s="16">
        <v>45017</v>
      </c>
      <c r="E233" s="11">
        <v>0</v>
      </c>
      <c r="F233" s="8" t="str">
        <f>IFERROR(VLOOKUP(Budget[[#This Row],[Looker]],Category_final[#All],5,0),"")</f>
        <v>Company Owned</v>
      </c>
    </row>
    <row r="234" spans="1:6" hidden="1">
      <c r="A234" s="49" t="s">
        <v>56</v>
      </c>
      <c r="B234" s="11" t="s">
        <v>23</v>
      </c>
      <c r="C234" s="11" t="str">
        <f>Budget[[#This Row],[Location]]&amp;Budget[[#This Row],[Description]]</f>
        <v>Hill CountryAftercare</v>
      </c>
      <c r="D234" s="16">
        <v>45047</v>
      </c>
      <c r="E234" s="11">
        <v>0</v>
      </c>
      <c r="F234" s="8" t="str">
        <f>IFERROR(VLOOKUP(Budget[[#This Row],[Looker]],Category_final[#All],5,0),"")</f>
        <v>Company Owned</v>
      </c>
    </row>
    <row r="235" spans="1:6" hidden="1">
      <c r="A235" s="49" t="s">
        <v>56</v>
      </c>
      <c r="B235" s="11" t="s">
        <v>23</v>
      </c>
      <c r="C235" s="11" t="str">
        <f>Budget[[#This Row],[Location]]&amp;Budget[[#This Row],[Description]]</f>
        <v>Hill CountryAftercare</v>
      </c>
      <c r="D235" s="16">
        <v>45078</v>
      </c>
      <c r="E235" s="11">
        <v>0</v>
      </c>
      <c r="F235" s="8" t="str">
        <f>IFERROR(VLOOKUP(Budget[[#This Row],[Looker]],Category_final[#All],5,0),"")</f>
        <v>Company Owned</v>
      </c>
    </row>
    <row r="236" spans="1:6" hidden="1">
      <c r="A236" s="49" t="s">
        <v>56</v>
      </c>
      <c r="B236" s="11" t="s">
        <v>23</v>
      </c>
      <c r="C236" s="11" t="str">
        <f>Budget[[#This Row],[Location]]&amp;Budget[[#This Row],[Description]]</f>
        <v>Hill CountryAftercare</v>
      </c>
      <c r="D236" s="16">
        <v>45108</v>
      </c>
      <c r="E236" s="11">
        <v>0</v>
      </c>
      <c r="F236" s="8" t="str">
        <f>IFERROR(VLOOKUP(Budget[[#This Row],[Looker]],Category_final[#All],5,0),"")</f>
        <v>Company Owned</v>
      </c>
    </row>
    <row r="237" spans="1:6" hidden="1">
      <c r="A237" s="49" t="s">
        <v>56</v>
      </c>
      <c r="B237" s="11" t="s">
        <v>23</v>
      </c>
      <c r="C237" s="11" t="str">
        <f>Budget[[#This Row],[Location]]&amp;Budget[[#This Row],[Description]]</f>
        <v>Hill CountryAftercare</v>
      </c>
      <c r="D237" s="16">
        <v>45139</v>
      </c>
      <c r="E237" s="11">
        <v>0</v>
      </c>
      <c r="F237" s="8" t="str">
        <f>IFERROR(VLOOKUP(Budget[[#This Row],[Looker]],Category_final[#All],5,0),"")</f>
        <v>Company Owned</v>
      </c>
    </row>
    <row r="238" spans="1:6" hidden="1">
      <c r="A238" s="49" t="s">
        <v>56</v>
      </c>
      <c r="B238" s="11" t="s">
        <v>23</v>
      </c>
      <c r="C238" s="11" t="str">
        <f>Budget[[#This Row],[Location]]&amp;Budget[[#This Row],[Description]]</f>
        <v>Hill CountryAftercare</v>
      </c>
      <c r="D238" s="16">
        <v>45170</v>
      </c>
      <c r="E238" s="11">
        <v>0</v>
      </c>
      <c r="F238" s="8" t="str">
        <f>IFERROR(VLOOKUP(Budget[[#This Row],[Looker]],Category_final[#All],5,0),"")</f>
        <v>Company Owned</v>
      </c>
    </row>
    <row r="239" spans="1:6" hidden="1">
      <c r="A239" s="49" t="s">
        <v>56</v>
      </c>
      <c r="B239" s="11" t="s">
        <v>23</v>
      </c>
      <c r="C239" s="11" t="str">
        <f>Budget[[#This Row],[Location]]&amp;Budget[[#This Row],[Description]]</f>
        <v>Hill CountryAftercare</v>
      </c>
      <c r="D239" s="16">
        <v>45200</v>
      </c>
      <c r="E239" s="11">
        <v>0</v>
      </c>
      <c r="F239" s="8" t="str">
        <f>IFERROR(VLOOKUP(Budget[[#This Row],[Looker]],Category_final[#All],5,0),"")</f>
        <v>Company Owned</v>
      </c>
    </row>
    <row r="240" spans="1:6" hidden="1">
      <c r="A240" s="49" t="s">
        <v>56</v>
      </c>
      <c r="B240" s="11" t="s">
        <v>23</v>
      </c>
      <c r="C240" s="11" t="str">
        <f>Budget[[#This Row],[Location]]&amp;Budget[[#This Row],[Description]]</f>
        <v>Hill CountryAftercare</v>
      </c>
      <c r="D240" s="16">
        <v>45231</v>
      </c>
      <c r="E240" s="11">
        <v>0</v>
      </c>
      <c r="F240" s="8" t="str">
        <f>IFERROR(VLOOKUP(Budget[[#This Row],[Looker]],Category_final[#All],5,0),"")</f>
        <v>Company Owned</v>
      </c>
    </row>
    <row r="241" spans="1:6" hidden="1">
      <c r="A241" s="49" t="s">
        <v>56</v>
      </c>
      <c r="B241" s="11" t="s">
        <v>23</v>
      </c>
      <c r="C241" s="11" t="str">
        <f>Budget[[#This Row],[Location]]&amp;Budget[[#This Row],[Description]]</f>
        <v>Hill CountryAftercare</v>
      </c>
      <c r="D241" s="16">
        <v>45261</v>
      </c>
      <c r="E241" s="11">
        <v>0</v>
      </c>
      <c r="F241" s="8" t="str">
        <f>IFERROR(VLOOKUP(Budget[[#This Row],[Looker]],Category_final[#All],5,0),"")</f>
        <v>Company Owned</v>
      </c>
    </row>
    <row r="242" spans="1:6" hidden="1">
      <c r="A242" s="49" t="s">
        <v>56</v>
      </c>
      <c r="B242" s="11" t="s">
        <v>49</v>
      </c>
      <c r="C242" s="11" t="str">
        <f>Budget[[#This Row],[Location]]&amp;Budget[[#This Row],[Description]]</f>
        <v>Hill CountrySober Living</v>
      </c>
      <c r="D242" s="16">
        <v>44927</v>
      </c>
      <c r="E242" s="11">
        <v>0</v>
      </c>
      <c r="F242" s="8" t="str">
        <f>IFERROR(VLOOKUP(Budget[[#This Row],[Looker]],Category_final[#All],5,0),"")</f>
        <v>Company Owned</v>
      </c>
    </row>
    <row r="243" spans="1:6" hidden="1">
      <c r="A243" s="49" t="s">
        <v>56</v>
      </c>
      <c r="B243" s="11" t="s">
        <v>49</v>
      </c>
      <c r="C243" s="11" t="str">
        <f>Budget[[#This Row],[Location]]&amp;Budget[[#This Row],[Description]]</f>
        <v>Hill CountrySober Living</v>
      </c>
      <c r="D243" s="16">
        <v>44958</v>
      </c>
      <c r="E243" s="11">
        <v>0</v>
      </c>
      <c r="F243" s="8" t="str">
        <f>IFERROR(VLOOKUP(Budget[[#This Row],[Looker]],Category_final[#All],5,0),"")</f>
        <v>Company Owned</v>
      </c>
    </row>
    <row r="244" spans="1:6" hidden="1">
      <c r="A244" s="49" t="s">
        <v>56</v>
      </c>
      <c r="B244" s="11" t="s">
        <v>49</v>
      </c>
      <c r="C244" s="11" t="str">
        <f>Budget[[#This Row],[Location]]&amp;Budget[[#This Row],[Description]]</f>
        <v>Hill CountrySober Living</v>
      </c>
      <c r="D244" s="16">
        <v>44986</v>
      </c>
      <c r="E244" s="11">
        <v>0</v>
      </c>
      <c r="F244" s="8" t="str">
        <f>IFERROR(VLOOKUP(Budget[[#This Row],[Looker]],Category_final[#All],5,0),"")</f>
        <v>Company Owned</v>
      </c>
    </row>
    <row r="245" spans="1:6" hidden="1">
      <c r="A245" s="49" t="s">
        <v>56</v>
      </c>
      <c r="B245" s="11" t="s">
        <v>49</v>
      </c>
      <c r="C245" s="11" t="str">
        <f>Budget[[#This Row],[Location]]&amp;Budget[[#This Row],[Description]]</f>
        <v>Hill CountrySober Living</v>
      </c>
      <c r="D245" s="16">
        <v>45017</v>
      </c>
      <c r="E245" s="11">
        <v>0</v>
      </c>
      <c r="F245" s="8" t="str">
        <f>IFERROR(VLOOKUP(Budget[[#This Row],[Looker]],Category_final[#All],5,0),"")</f>
        <v>Company Owned</v>
      </c>
    </row>
    <row r="246" spans="1:6" hidden="1">
      <c r="A246" s="49" t="s">
        <v>56</v>
      </c>
      <c r="B246" s="11" t="s">
        <v>49</v>
      </c>
      <c r="C246" s="11" t="str">
        <f>Budget[[#This Row],[Location]]&amp;Budget[[#This Row],[Description]]</f>
        <v>Hill CountrySober Living</v>
      </c>
      <c r="D246" s="16">
        <v>45047</v>
      </c>
      <c r="E246" s="11">
        <v>0</v>
      </c>
      <c r="F246" s="8" t="str">
        <f>IFERROR(VLOOKUP(Budget[[#This Row],[Looker]],Category_final[#All],5,0),"")</f>
        <v>Company Owned</v>
      </c>
    </row>
    <row r="247" spans="1:6" hidden="1">
      <c r="A247" s="49" t="s">
        <v>56</v>
      </c>
      <c r="B247" s="11" t="s">
        <v>49</v>
      </c>
      <c r="C247" s="11" t="str">
        <f>Budget[[#This Row],[Location]]&amp;Budget[[#This Row],[Description]]</f>
        <v>Hill CountrySober Living</v>
      </c>
      <c r="D247" s="16">
        <v>45078</v>
      </c>
      <c r="E247" s="11">
        <v>0</v>
      </c>
      <c r="F247" s="8" t="str">
        <f>IFERROR(VLOOKUP(Budget[[#This Row],[Looker]],Category_final[#All],5,0),"")</f>
        <v>Company Owned</v>
      </c>
    </row>
    <row r="248" spans="1:6" hidden="1">
      <c r="A248" s="49" t="s">
        <v>56</v>
      </c>
      <c r="B248" s="11" t="s">
        <v>49</v>
      </c>
      <c r="C248" s="11" t="str">
        <f>Budget[[#This Row],[Location]]&amp;Budget[[#This Row],[Description]]</f>
        <v>Hill CountrySober Living</v>
      </c>
      <c r="D248" s="16">
        <v>45108</v>
      </c>
      <c r="E248" s="11">
        <v>0</v>
      </c>
      <c r="F248" s="8" t="str">
        <f>IFERROR(VLOOKUP(Budget[[#This Row],[Looker]],Category_final[#All],5,0),"")</f>
        <v>Company Owned</v>
      </c>
    </row>
    <row r="249" spans="1:6" hidden="1">
      <c r="A249" s="49" t="s">
        <v>56</v>
      </c>
      <c r="B249" s="11" t="s">
        <v>49</v>
      </c>
      <c r="C249" s="11" t="str">
        <f>Budget[[#This Row],[Location]]&amp;Budget[[#This Row],[Description]]</f>
        <v>Hill CountrySober Living</v>
      </c>
      <c r="D249" s="16">
        <v>45139</v>
      </c>
      <c r="E249" s="11">
        <v>0</v>
      </c>
      <c r="F249" s="8" t="str">
        <f>IFERROR(VLOOKUP(Budget[[#This Row],[Looker]],Category_final[#All],5,0),"")</f>
        <v>Company Owned</v>
      </c>
    </row>
    <row r="250" spans="1:6" hidden="1">
      <c r="A250" s="49" t="s">
        <v>56</v>
      </c>
      <c r="B250" s="11" t="s">
        <v>49</v>
      </c>
      <c r="C250" s="11" t="str">
        <f>Budget[[#This Row],[Location]]&amp;Budget[[#This Row],[Description]]</f>
        <v>Hill CountrySober Living</v>
      </c>
      <c r="D250" s="16">
        <v>45170</v>
      </c>
      <c r="E250" s="11">
        <v>0</v>
      </c>
      <c r="F250" s="8" t="str">
        <f>IFERROR(VLOOKUP(Budget[[#This Row],[Looker]],Category_final[#All],5,0),"")</f>
        <v>Company Owned</v>
      </c>
    </row>
    <row r="251" spans="1:6" hidden="1">
      <c r="A251" s="49" t="s">
        <v>56</v>
      </c>
      <c r="B251" s="11" t="s">
        <v>49</v>
      </c>
      <c r="C251" s="11" t="str">
        <f>Budget[[#This Row],[Location]]&amp;Budget[[#This Row],[Description]]</f>
        <v>Hill CountrySober Living</v>
      </c>
      <c r="D251" s="16">
        <v>45200</v>
      </c>
      <c r="E251" s="11">
        <v>0</v>
      </c>
      <c r="F251" s="8" t="str">
        <f>IFERROR(VLOOKUP(Budget[[#This Row],[Looker]],Category_final[#All],5,0),"")</f>
        <v>Company Owned</v>
      </c>
    </row>
    <row r="252" spans="1:6" hidden="1">
      <c r="A252" s="49" t="s">
        <v>56</v>
      </c>
      <c r="B252" s="11" t="s">
        <v>49</v>
      </c>
      <c r="C252" s="11" t="str">
        <f>Budget[[#This Row],[Location]]&amp;Budget[[#This Row],[Description]]</f>
        <v>Hill CountrySober Living</v>
      </c>
      <c r="D252" s="16">
        <v>45231</v>
      </c>
      <c r="E252" s="11">
        <v>0</v>
      </c>
      <c r="F252" s="8" t="str">
        <f>IFERROR(VLOOKUP(Budget[[#This Row],[Looker]],Category_final[#All],5,0),"")</f>
        <v>Company Owned</v>
      </c>
    </row>
    <row r="253" spans="1:6" hidden="1">
      <c r="A253" s="49" t="s">
        <v>56</v>
      </c>
      <c r="B253" s="11" t="s">
        <v>49</v>
      </c>
      <c r="C253" s="11" t="str">
        <f>Budget[[#This Row],[Location]]&amp;Budget[[#This Row],[Description]]</f>
        <v>Hill CountrySober Living</v>
      </c>
      <c r="D253" s="16">
        <v>45261</v>
      </c>
      <c r="E253" s="11">
        <v>0</v>
      </c>
      <c r="F253" s="8" t="str">
        <f>IFERROR(VLOOKUP(Budget[[#This Row],[Looker]],Category_final[#All],5,0),"")</f>
        <v>Company Owned</v>
      </c>
    </row>
    <row r="254" spans="1:6" hidden="1">
      <c r="A254" s="22" t="s">
        <v>40</v>
      </c>
      <c r="B254" s="11" t="s">
        <v>24</v>
      </c>
      <c r="C254" s="11" t="str">
        <f>Budget[[#This Row],[Location]]&amp;Budget[[#This Row],[Description]]</f>
        <v>MontroseDetox</v>
      </c>
      <c r="D254" s="16">
        <v>44927</v>
      </c>
      <c r="E254" s="11">
        <v>0</v>
      </c>
      <c r="F254" s="8" t="str">
        <f>IFERROR(VLOOKUP(Budget[[#This Row],[Looker]],Category_final[#All],5,0),"")</f>
        <v>Company Owned</v>
      </c>
    </row>
    <row r="255" spans="1:6" hidden="1">
      <c r="A255" s="22" t="s">
        <v>40</v>
      </c>
      <c r="B255" s="11" t="s">
        <v>24</v>
      </c>
      <c r="C255" s="11" t="str">
        <f>Budget[[#This Row],[Location]]&amp;Budget[[#This Row],[Description]]</f>
        <v>MontroseDetox</v>
      </c>
      <c r="D255" s="16">
        <v>44958</v>
      </c>
      <c r="E255" s="11">
        <v>0</v>
      </c>
      <c r="F255" s="8" t="str">
        <f>IFERROR(VLOOKUP(Budget[[#This Row],[Looker]],Category_final[#All],5,0),"")</f>
        <v>Company Owned</v>
      </c>
    </row>
    <row r="256" spans="1:6" hidden="1">
      <c r="A256" s="22" t="s">
        <v>40</v>
      </c>
      <c r="B256" s="11" t="s">
        <v>24</v>
      </c>
      <c r="C256" s="11" t="str">
        <f>Budget[[#This Row],[Location]]&amp;Budget[[#This Row],[Description]]</f>
        <v>MontroseDetox</v>
      </c>
      <c r="D256" s="16">
        <v>44986</v>
      </c>
      <c r="E256" s="11">
        <v>0</v>
      </c>
      <c r="F256" s="8" t="str">
        <f>IFERROR(VLOOKUP(Budget[[#This Row],[Looker]],Category_final[#All],5,0),"")</f>
        <v>Company Owned</v>
      </c>
    </row>
    <row r="257" spans="1:6" hidden="1">
      <c r="A257" s="22" t="s">
        <v>40</v>
      </c>
      <c r="B257" s="11" t="s">
        <v>24</v>
      </c>
      <c r="C257" s="11" t="str">
        <f>Budget[[#This Row],[Location]]&amp;Budget[[#This Row],[Description]]</f>
        <v>MontroseDetox</v>
      </c>
      <c r="D257" s="16">
        <v>45017</v>
      </c>
      <c r="E257" s="11">
        <v>0</v>
      </c>
      <c r="F257" s="8" t="str">
        <f>IFERROR(VLOOKUP(Budget[[#This Row],[Looker]],Category_final[#All],5,0),"")</f>
        <v>Company Owned</v>
      </c>
    </row>
    <row r="258" spans="1:6" hidden="1">
      <c r="A258" s="22" t="s">
        <v>40</v>
      </c>
      <c r="B258" s="11" t="s">
        <v>24</v>
      </c>
      <c r="C258" s="11" t="str">
        <f>Budget[[#This Row],[Location]]&amp;Budget[[#This Row],[Description]]</f>
        <v>MontroseDetox</v>
      </c>
      <c r="D258" s="16">
        <v>45047</v>
      </c>
      <c r="E258" s="11">
        <v>0</v>
      </c>
      <c r="F258" s="8" t="str">
        <f>IFERROR(VLOOKUP(Budget[[#This Row],[Looker]],Category_final[#All],5,0),"")</f>
        <v>Company Owned</v>
      </c>
    </row>
    <row r="259" spans="1:6" hidden="1">
      <c r="A259" s="22" t="s">
        <v>40</v>
      </c>
      <c r="B259" s="11" t="s">
        <v>24</v>
      </c>
      <c r="C259" s="11" t="str">
        <f>Budget[[#This Row],[Location]]&amp;Budget[[#This Row],[Description]]</f>
        <v>MontroseDetox</v>
      </c>
      <c r="D259" s="16">
        <v>45078</v>
      </c>
      <c r="E259" s="11">
        <v>0</v>
      </c>
      <c r="F259" s="8" t="str">
        <f>IFERROR(VLOOKUP(Budget[[#This Row],[Looker]],Category_final[#All],5,0),"")</f>
        <v>Company Owned</v>
      </c>
    </row>
    <row r="260" spans="1:6" hidden="1">
      <c r="A260" s="22" t="s">
        <v>40</v>
      </c>
      <c r="B260" s="11" t="s">
        <v>24</v>
      </c>
      <c r="C260" s="11" t="str">
        <f>Budget[[#This Row],[Location]]&amp;Budget[[#This Row],[Description]]</f>
        <v>MontroseDetox</v>
      </c>
      <c r="D260" s="16">
        <v>45108</v>
      </c>
      <c r="E260" s="11">
        <v>0</v>
      </c>
      <c r="F260" s="8" t="str">
        <f>IFERROR(VLOOKUP(Budget[[#This Row],[Looker]],Category_final[#All],5,0),"")</f>
        <v>Company Owned</v>
      </c>
    </row>
    <row r="261" spans="1:6" hidden="1">
      <c r="A261" s="22" t="s">
        <v>40</v>
      </c>
      <c r="B261" s="11" t="s">
        <v>24</v>
      </c>
      <c r="C261" s="11" t="str">
        <f>Budget[[#This Row],[Location]]&amp;Budget[[#This Row],[Description]]</f>
        <v>MontroseDetox</v>
      </c>
      <c r="D261" s="16">
        <v>45139</v>
      </c>
      <c r="E261" s="11">
        <v>0</v>
      </c>
      <c r="F261" s="8" t="str">
        <f>IFERROR(VLOOKUP(Budget[[#This Row],[Looker]],Category_final[#All],5,0),"")</f>
        <v>Company Owned</v>
      </c>
    </row>
    <row r="262" spans="1:6" hidden="1">
      <c r="A262" s="22" t="s">
        <v>40</v>
      </c>
      <c r="B262" s="11" t="s">
        <v>24</v>
      </c>
      <c r="C262" s="11" t="str">
        <f>Budget[[#This Row],[Location]]&amp;Budget[[#This Row],[Description]]</f>
        <v>MontroseDetox</v>
      </c>
      <c r="D262" s="16">
        <v>45170</v>
      </c>
      <c r="E262" s="11">
        <v>0</v>
      </c>
      <c r="F262" s="8" t="str">
        <f>IFERROR(VLOOKUP(Budget[[#This Row],[Looker]],Category_final[#All],5,0),"")</f>
        <v>Company Owned</v>
      </c>
    </row>
    <row r="263" spans="1:6" hidden="1">
      <c r="A263" s="22" t="s">
        <v>40</v>
      </c>
      <c r="B263" s="11" t="s">
        <v>24</v>
      </c>
      <c r="C263" s="11" t="str">
        <f>Budget[[#This Row],[Location]]&amp;Budget[[#This Row],[Description]]</f>
        <v>MontroseDetox</v>
      </c>
      <c r="D263" s="16">
        <v>45200</v>
      </c>
      <c r="E263" s="11">
        <v>0</v>
      </c>
      <c r="F263" s="8" t="str">
        <f>IFERROR(VLOOKUP(Budget[[#This Row],[Looker]],Category_final[#All],5,0),"")</f>
        <v>Company Owned</v>
      </c>
    </row>
    <row r="264" spans="1:6" hidden="1">
      <c r="A264" s="22" t="s">
        <v>40</v>
      </c>
      <c r="B264" s="11" t="s">
        <v>24</v>
      </c>
      <c r="C264" s="11" t="str">
        <f>Budget[[#This Row],[Location]]&amp;Budget[[#This Row],[Description]]</f>
        <v>MontroseDetox</v>
      </c>
      <c r="D264" s="16">
        <v>45231</v>
      </c>
      <c r="E264" s="11">
        <v>0</v>
      </c>
      <c r="F264" s="8" t="str">
        <f>IFERROR(VLOOKUP(Budget[[#This Row],[Looker]],Category_final[#All],5,0),"")</f>
        <v>Company Owned</v>
      </c>
    </row>
    <row r="265" spans="1:6" hidden="1">
      <c r="A265" s="22" t="s">
        <v>40</v>
      </c>
      <c r="B265" s="11" t="s">
        <v>24</v>
      </c>
      <c r="C265" s="11" t="str">
        <f>Budget[[#This Row],[Location]]&amp;Budget[[#This Row],[Description]]</f>
        <v>MontroseDetox</v>
      </c>
      <c r="D265" s="16">
        <v>45261</v>
      </c>
      <c r="E265" s="11">
        <v>0</v>
      </c>
      <c r="F265" s="8" t="str">
        <f>IFERROR(VLOOKUP(Budget[[#This Row],[Looker]],Category_final[#All],5,0),"")</f>
        <v>Company Owned</v>
      </c>
    </row>
    <row r="266" spans="1:6" hidden="1">
      <c r="A266" s="22" t="s">
        <v>40</v>
      </c>
      <c r="B266" s="11" t="s">
        <v>27</v>
      </c>
      <c r="C266" s="11" t="str">
        <f>Budget[[#This Row],[Location]]&amp;Budget[[#This Row],[Description]]</f>
        <v>MontroseRTC</v>
      </c>
      <c r="D266" s="16">
        <v>44927</v>
      </c>
      <c r="E266" s="11">
        <v>0</v>
      </c>
      <c r="F266" s="8" t="str">
        <f>IFERROR(VLOOKUP(Budget[[#This Row],[Looker]],Category_final[#All],5,0),"")</f>
        <v>Company Owned</v>
      </c>
    </row>
    <row r="267" spans="1:6" hidden="1">
      <c r="A267" s="22" t="s">
        <v>40</v>
      </c>
      <c r="B267" s="11" t="s">
        <v>27</v>
      </c>
      <c r="C267" s="11" t="str">
        <f>Budget[[#This Row],[Location]]&amp;Budget[[#This Row],[Description]]</f>
        <v>MontroseRTC</v>
      </c>
      <c r="D267" s="16">
        <v>44958</v>
      </c>
      <c r="E267" s="11">
        <v>0</v>
      </c>
      <c r="F267" s="8" t="str">
        <f>IFERROR(VLOOKUP(Budget[[#This Row],[Looker]],Category_final[#All],5,0),"")</f>
        <v>Company Owned</v>
      </c>
    </row>
    <row r="268" spans="1:6" hidden="1">
      <c r="A268" s="22" t="s">
        <v>40</v>
      </c>
      <c r="B268" s="11" t="s">
        <v>27</v>
      </c>
      <c r="C268" s="11" t="str">
        <f>Budget[[#This Row],[Location]]&amp;Budget[[#This Row],[Description]]</f>
        <v>MontroseRTC</v>
      </c>
      <c r="D268" s="16">
        <v>44986</v>
      </c>
      <c r="E268" s="11">
        <v>0</v>
      </c>
      <c r="F268" s="8" t="str">
        <f>IFERROR(VLOOKUP(Budget[[#This Row],[Looker]],Category_final[#All],5,0),"")</f>
        <v>Company Owned</v>
      </c>
    </row>
    <row r="269" spans="1:6" hidden="1">
      <c r="A269" s="22" t="s">
        <v>40</v>
      </c>
      <c r="B269" s="11" t="s">
        <v>27</v>
      </c>
      <c r="C269" s="11" t="str">
        <f>Budget[[#This Row],[Location]]&amp;Budget[[#This Row],[Description]]</f>
        <v>MontroseRTC</v>
      </c>
      <c r="D269" s="16">
        <v>45017</v>
      </c>
      <c r="E269" s="11">
        <v>0</v>
      </c>
      <c r="F269" s="8" t="str">
        <f>IFERROR(VLOOKUP(Budget[[#This Row],[Looker]],Category_final[#All],5,0),"")</f>
        <v>Company Owned</v>
      </c>
    </row>
    <row r="270" spans="1:6" hidden="1">
      <c r="A270" s="22" t="s">
        <v>40</v>
      </c>
      <c r="B270" s="11" t="s">
        <v>27</v>
      </c>
      <c r="C270" s="11" t="str">
        <f>Budget[[#This Row],[Location]]&amp;Budget[[#This Row],[Description]]</f>
        <v>MontroseRTC</v>
      </c>
      <c r="D270" s="16">
        <v>45047</v>
      </c>
      <c r="E270" s="11">
        <v>0</v>
      </c>
      <c r="F270" s="8" t="str">
        <f>IFERROR(VLOOKUP(Budget[[#This Row],[Looker]],Category_final[#All],5,0),"")</f>
        <v>Company Owned</v>
      </c>
    </row>
    <row r="271" spans="1:6" hidden="1">
      <c r="A271" s="22" t="s">
        <v>40</v>
      </c>
      <c r="B271" s="11" t="s">
        <v>27</v>
      </c>
      <c r="C271" s="11" t="str">
        <f>Budget[[#This Row],[Location]]&amp;Budget[[#This Row],[Description]]</f>
        <v>MontroseRTC</v>
      </c>
      <c r="D271" s="16">
        <v>45078</v>
      </c>
      <c r="E271" s="11">
        <v>0</v>
      </c>
      <c r="F271" s="8" t="str">
        <f>IFERROR(VLOOKUP(Budget[[#This Row],[Looker]],Category_final[#All],5,0),"")</f>
        <v>Company Owned</v>
      </c>
    </row>
    <row r="272" spans="1:6" hidden="1">
      <c r="A272" s="22" t="s">
        <v>40</v>
      </c>
      <c r="B272" s="11" t="s">
        <v>27</v>
      </c>
      <c r="C272" s="11" t="str">
        <f>Budget[[#This Row],[Location]]&amp;Budget[[#This Row],[Description]]</f>
        <v>MontroseRTC</v>
      </c>
      <c r="D272" s="16">
        <v>45108</v>
      </c>
      <c r="E272" s="11">
        <v>0</v>
      </c>
      <c r="F272" s="8" t="str">
        <f>IFERROR(VLOOKUP(Budget[[#This Row],[Looker]],Category_final[#All],5,0),"")</f>
        <v>Company Owned</v>
      </c>
    </row>
    <row r="273" spans="1:6" hidden="1">
      <c r="A273" s="22" t="s">
        <v>40</v>
      </c>
      <c r="B273" s="11" t="s">
        <v>27</v>
      </c>
      <c r="C273" s="11" t="str">
        <f>Budget[[#This Row],[Location]]&amp;Budget[[#This Row],[Description]]</f>
        <v>MontroseRTC</v>
      </c>
      <c r="D273" s="16">
        <v>45139</v>
      </c>
      <c r="E273" s="11">
        <v>0</v>
      </c>
      <c r="F273" s="8" t="str">
        <f>IFERROR(VLOOKUP(Budget[[#This Row],[Looker]],Category_final[#All],5,0),"")</f>
        <v>Company Owned</v>
      </c>
    </row>
    <row r="274" spans="1:6" hidden="1">
      <c r="A274" s="22" t="s">
        <v>40</v>
      </c>
      <c r="B274" s="11" t="s">
        <v>27</v>
      </c>
      <c r="C274" s="11" t="str">
        <f>Budget[[#This Row],[Location]]&amp;Budget[[#This Row],[Description]]</f>
        <v>MontroseRTC</v>
      </c>
      <c r="D274" s="16">
        <v>45170</v>
      </c>
      <c r="E274" s="11">
        <v>0</v>
      </c>
      <c r="F274" s="8" t="str">
        <f>IFERROR(VLOOKUP(Budget[[#This Row],[Looker]],Category_final[#All],5,0),"")</f>
        <v>Company Owned</v>
      </c>
    </row>
    <row r="275" spans="1:6" hidden="1">
      <c r="A275" s="22" t="s">
        <v>40</v>
      </c>
      <c r="B275" s="11" t="s">
        <v>27</v>
      </c>
      <c r="C275" s="11" t="str">
        <f>Budget[[#This Row],[Location]]&amp;Budget[[#This Row],[Description]]</f>
        <v>MontroseRTC</v>
      </c>
      <c r="D275" s="16">
        <v>45200</v>
      </c>
      <c r="E275" s="11">
        <v>0</v>
      </c>
      <c r="F275" s="8" t="str">
        <f>IFERROR(VLOOKUP(Budget[[#This Row],[Looker]],Category_final[#All],5,0),"")</f>
        <v>Company Owned</v>
      </c>
    </row>
    <row r="276" spans="1:6" hidden="1">
      <c r="A276" s="22" t="s">
        <v>40</v>
      </c>
      <c r="B276" s="11" t="s">
        <v>27</v>
      </c>
      <c r="C276" s="11" t="str">
        <f>Budget[[#This Row],[Location]]&amp;Budget[[#This Row],[Description]]</f>
        <v>MontroseRTC</v>
      </c>
      <c r="D276" s="16">
        <v>45231</v>
      </c>
      <c r="E276" s="11">
        <v>0</v>
      </c>
      <c r="F276" s="8" t="str">
        <f>IFERROR(VLOOKUP(Budget[[#This Row],[Looker]],Category_final[#All],5,0),"")</f>
        <v>Company Owned</v>
      </c>
    </row>
    <row r="277" spans="1:6" hidden="1">
      <c r="A277" s="22" t="s">
        <v>40</v>
      </c>
      <c r="B277" s="11" t="s">
        <v>27</v>
      </c>
      <c r="C277" s="11" t="str">
        <f>Budget[[#This Row],[Location]]&amp;Budget[[#This Row],[Description]]</f>
        <v>MontroseRTC</v>
      </c>
      <c r="D277" s="16">
        <v>45261</v>
      </c>
      <c r="E277" s="11">
        <v>0</v>
      </c>
      <c r="F277" s="8" t="str">
        <f>IFERROR(VLOOKUP(Budget[[#This Row],[Looker]],Category_final[#All],5,0),"")</f>
        <v>Company Owned</v>
      </c>
    </row>
    <row r="278" spans="1:6" hidden="1">
      <c r="A278" s="22" t="s">
        <v>40</v>
      </c>
      <c r="B278" s="11" t="s">
        <v>26</v>
      </c>
      <c r="C278" s="11" t="str">
        <f>Budget[[#This Row],[Location]]&amp;Budget[[#This Row],[Description]]</f>
        <v>MontrosePHP</v>
      </c>
      <c r="D278" s="16">
        <v>44927</v>
      </c>
      <c r="E278" s="11">
        <v>7</v>
      </c>
      <c r="F278" s="8" t="str">
        <f>IFERROR(VLOOKUP(Budget[[#This Row],[Looker]],Category_final[#All],5,0),"")</f>
        <v>Company Owned</v>
      </c>
    </row>
    <row r="279" spans="1:6" hidden="1">
      <c r="A279" s="22" t="s">
        <v>40</v>
      </c>
      <c r="B279" s="11" t="s">
        <v>26</v>
      </c>
      <c r="C279" s="11" t="str">
        <f>Budget[[#This Row],[Location]]&amp;Budget[[#This Row],[Description]]</f>
        <v>MontrosePHP</v>
      </c>
      <c r="D279" s="16">
        <v>44958</v>
      </c>
      <c r="E279" s="11">
        <v>7</v>
      </c>
      <c r="F279" s="8" t="str">
        <f>IFERROR(VLOOKUP(Budget[[#This Row],[Looker]],Category_final[#All],5,0),"")</f>
        <v>Company Owned</v>
      </c>
    </row>
    <row r="280" spans="1:6" hidden="1">
      <c r="A280" s="22" t="s">
        <v>40</v>
      </c>
      <c r="B280" s="11" t="s">
        <v>26</v>
      </c>
      <c r="C280" s="11" t="str">
        <f>Budget[[#This Row],[Location]]&amp;Budget[[#This Row],[Description]]</f>
        <v>MontrosePHP</v>
      </c>
      <c r="D280" s="16">
        <v>44986</v>
      </c>
      <c r="E280" s="11">
        <v>7</v>
      </c>
      <c r="F280" s="8" t="str">
        <f>IFERROR(VLOOKUP(Budget[[#This Row],[Looker]],Category_final[#All],5,0),"")</f>
        <v>Company Owned</v>
      </c>
    </row>
    <row r="281" spans="1:6" hidden="1">
      <c r="A281" s="22" t="s">
        <v>40</v>
      </c>
      <c r="B281" s="11" t="s">
        <v>26</v>
      </c>
      <c r="C281" s="11" t="str">
        <f>Budget[[#This Row],[Location]]&amp;Budget[[#This Row],[Description]]</f>
        <v>MontrosePHP</v>
      </c>
      <c r="D281" s="16">
        <v>45017</v>
      </c>
      <c r="E281" s="11">
        <v>7</v>
      </c>
      <c r="F281" s="8" t="str">
        <f>IFERROR(VLOOKUP(Budget[[#This Row],[Looker]],Category_final[#All],5,0),"")</f>
        <v>Company Owned</v>
      </c>
    </row>
    <row r="282" spans="1:6" hidden="1">
      <c r="A282" s="22" t="s">
        <v>40</v>
      </c>
      <c r="B282" s="11" t="s">
        <v>26</v>
      </c>
      <c r="C282" s="11" t="str">
        <f>Budget[[#This Row],[Location]]&amp;Budget[[#This Row],[Description]]</f>
        <v>MontrosePHP</v>
      </c>
      <c r="D282" s="16">
        <v>45047</v>
      </c>
      <c r="E282" s="11">
        <v>7</v>
      </c>
      <c r="F282" s="8" t="str">
        <f>IFERROR(VLOOKUP(Budget[[#This Row],[Looker]],Category_final[#All],5,0),"")</f>
        <v>Company Owned</v>
      </c>
    </row>
    <row r="283" spans="1:6" hidden="1">
      <c r="A283" s="22" t="s">
        <v>40</v>
      </c>
      <c r="B283" s="11" t="s">
        <v>26</v>
      </c>
      <c r="C283" s="11" t="str">
        <f>Budget[[#This Row],[Location]]&amp;Budget[[#This Row],[Description]]</f>
        <v>MontrosePHP</v>
      </c>
      <c r="D283" s="16">
        <v>45078</v>
      </c>
      <c r="E283" s="11">
        <v>7</v>
      </c>
      <c r="F283" s="8" t="str">
        <f>IFERROR(VLOOKUP(Budget[[#This Row],[Looker]],Category_final[#All],5,0),"")</f>
        <v>Company Owned</v>
      </c>
    </row>
    <row r="284" spans="1:6" hidden="1">
      <c r="A284" s="22" t="s">
        <v>40</v>
      </c>
      <c r="B284" s="11" t="s">
        <v>26</v>
      </c>
      <c r="C284" s="11" t="str">
        <f>Budget[[#This Row],[Location]]&amp;Budget[[#This Row],[Description]]</f>
        <v>MontrosePHP</v>
      </c>
      <c r="D284" s="16">
        <v>45108</v>
      </c>
      <c r="E284" s="11">
        <v>7</v>
      </c>
      <c r="F284" s="8" t="str">
        <f>IFERROR(VLOOKUP(Budget[[#This Row],[Looker]],Category_final[#All],5,0),"")</f>
        <v>Company Owned</v>
      </c>
    </row>
    <row r="285" spans="1:6" hidden="1">
      <c r="A285" s="22" t="s">
        <v>40</v>
      </c>
      <c r="B285" s="11" t="s">
        <v>26</v>
      </c>
      <c r="C285" s="11" t="str">
        <f>Budget[[#This Row],[Location]]&amp;Budget[[#This Row],[Description]]</f>
        <v>MontrosePHP</v>
      </c>
      <c r="D285" s="16">
        <v>45139</v>
      </c>
      <c r="E285" s="11">
        <v>7</v>
      </c>
      <c r="F285" s="8" t="str">
        <f>IFERROR(VLOOKUP(Budget[[#This Row],[Looker]],Category_final[#All],5,0),"")</f>
        <v>Company Owned</v>
      </c>
    </row>
    <row r="286" spans="1:6" hidden="1">
      <c r="A286" s="22" t="s">
        <v>40</v>
      </c>
      <c r="B286" s="11" t="s">
        <v>26</v>
      </c>
      <c r="C286" s="11" t="str">
        <f>Budget[[#This Row],[Location]]&amp;Budget[[#This Row],[Description]]</f>
        <v>MontrosePHP</v>
      </c>
      <c r="D286" s="16">
        <v>45170</v>
      </c>
      <c r="E286" s="11">
        <v>7</v>
      </c>
      <c r="F286" s="8" t="str">
        <f>IFERROR(VLOOKUP(Budget[[#This Row],[Looker]],Category_final[#All],5,0),"")</f>
        <v>Company Owned</v>
      </c>
    </row>
    <row r="287" spans="1:6" hidden="1">
      <c r="A287" s="22" t="s">
        <v>40</v>
      </c>
      <c r="B287" s="11" t="s">
        <v>26</v>
      </c>
      <c r="C287" s="11" t="str">
        <f>Budget[[#This Row],[Location]]&amp;Budget[[#This Row],[Description]]</f>
        <v>MontrosePHP</v>
      </c>
      <c r="D287" s="16">
        <v>45200</v>
      </c>
      <c r="E287" s="11">
        <v>7</v>
      </c>
      <c r="F287" s="8" t="str">
        <f>IFERROR(VLOOKUP(Budget[[#This Row],[Looker]],Category_final[#All],5,0),"")</f>
        <v>Company Owned</v>
      </c>
    </row>
    <row r="288" spans="1:6" hidden="1">
      <c r="A288" s="22" t="s">
        <v>40</v>
      </c>
      <c r="B288" s="11" t="s">
        <v>26</v>
      </c>
      <c r="C288" s="11" t="str">
        <f>Budget[[#This Row],[Location]]&amp;Budget[[#This Row],[Description]]</f>
        <v>MontrosePHP</v>
      </c>
      <c r="D288" s="16">
        <v>45231</v>
      </c>
      <c r="E288" s="11">
        <v>7</v>
      </c>
      <c r="F288" s="8" t="str">
        <f>IFERROR(VLOOKUP(Budget[[#This Row],[Looker]],Category_final[#All],5,0),"")</f>
        <v>Company Owned</v>
      </c>
    </row>
    <row r="289" spans="1:6" hidden="1">
      <c r="A289" s="22" t="s">
        <v>40</v>
      </c>
      <c r="B289" s="11" t="s">
        <v>26</v>
      </c>
      <c r="C289" s="11" t="str">
        <f>Budget[[#This Row],[Location]]&amp;Budget[[#This Row],[Description]]</f>
        <v>MontrosePHP</v>
      </c>
      <c r="D289" s="16">
        <v>45261</v>
      </c>
      <c r="E289" s="11">
        <v>7</v>
      </c>
      <c r="F289" s="8" t="str">
        <f>IFERROR(VLOOKUP(Budget[[#This Row],[Looker]],Category_final[#All],5,0),"")</f>
        <v>Company Owned</v>
      </c>
    </row>
    <row r="290" spans="1:6" hidden="1">
      <c r="A290" s="22" t="s">
        <v>40</v>
      </c>
      <c r="B290" s="11" t="s">
        <v>25</v>
      </c>
      <c r="C290" s="11" t="str">
        <f>Budget[[#This Row],[Location]]&amp;Budget[[#This Row],[Description]]</f>
        <v>MontroseIOP</v>
      </c>
      <c r="D290" s="16">
        <v>44927</v>
      </c>
      <c r="E290" s="11">
        <v>19</v>
      </c>
      <c r="F290" s="8" t="str">
        <f>IFERROR(VLOOKUP(Budget[[#This Row],[Looker]],Category_final[#All],5,0),"")</f>
        <v>Company Owned</v>
      </c>
    </row>
    <row r="291" spans="1:6" hidden="1">
      <c r="A291" s="22" t="s">
        <v>40</v>
      </c>
      <c r="B291" s="11" t="s">
        <v>25</v>
      </c>
      <c r="C291" s="11" t="str">
        <f>Budget[[#This Row],[Location]]&amp;Budget[[#This Row],[Description]]</f>
        <v>MontroseIOP</v>
      </c>
      <c r="D291" s="16">
        <v>44958</v>
      </c>
      <c r="E291" s="11">
        <v>19</v>
      </c>
      <c r="F291" s="8" t="str">
        <f>IFERROR(VLOOKUP(Budget[[#This Row],[Looker]],Category_final[#All],5,0),"")</f>
        <v>Company Owned</v>
      </c>
    </row>
    <row r="292" spans="1:6" hidden="1">
      <c r="A292" s="22" t="s">
        <v>40</v>
      </c>
      <c r="B292" s="11" t="s">
        <v>25</v>
      </c>
      <c r="C292" s="11" t="str">
        <f>Budget[[#This Row],[Location]]&amp;Budget[[#This Row],[Description]]</f>
        <v>MontroseIOP</v>
      </c>
      <c r="D292" s="16">
        <v>44986</v>
      </c>
      <c r="E292" s="11">
        <v>19</v>
      </c>
      <c r="F292" s="8" t="str">
        <f>IFERROR(VLOOKUP(Budget[[#This Row],[Looker]],Category_final[#All],5,0),"")</f>
        <v>Company Owned</v>
      </c>
    </row>
    <row r="293" spans="1:6" hidden="1">
      <c r="A293" s="22" t="s">
        <v>40</v>
      </c>
      <c r="B293" s="11" t="s">
        <v>25</v>
      </c>
      <c r="C293" s="11" t="str">
        <f>Budget[[#This Row],[Location]]&amp;Budget[[#This Row],[Description]]</f>
        <v>MontroseIOP</v>
      </c>
      <c r="D293" s="16">
        <v>45017</v>
      </c>
      <c r="E293" s="11">
        <v>19</v>
      </c>
      <c r="F293" s="8" t="str">
        <f>IFERROR(VLOOKUP(Budget[[#This Row],[Looker]],Category_final[#All],5,0),"")</f>
        <v>Company Owned</v>
      </c>
    </row>
    <row r="294" spans="1:6" hidden="1">
      <c r="A294" s="22" t="s">
        <v>40</v>
      </c>
      <c r="B294" s="11" t="s">
        <v>25</v>
      </c>
      <c r="C294" s="11" t="str">
        <f>Budget[[#This Row],[Location]]&amp;Budget[[#This Row],[Description]]</f>
        <v>MontroseIOP</v>
      </c>
      <c r="D294" s="16">
        <v>45047</v>
      </c>
      <c r="E294" s="11">
        <v>19</v>
      </c>
      <c r="F294" s="8" t="str">
        <f>IFERROR(VLOOKUP(Budget[[#This Row],[Looker]],Category_final[#All],5,0),"")</f>
        <v>Company Owned</v>
      </c>
    </row>
    <row r="295" spans="1:6" hidden="1">
      <c r="A295" s="22" t="s">
        <v>40</v>
      </c>
      <c r="B295" s="11" t="s">
        <v>25</v>
      </c>
      <c r="C295" s="11" t="str">
        <f>Budget[[#This Row],[Location]]&amp;Budget[[#This Row],[Description]]</f>
        <v>MontroseIOP</v>
      </c>
      <c r="D295" s="16">
        <v>45078</v>
      </c>
      <c r="E295" s="11">
        <v>19</v>
      </c>
      <c r="F295" s="8" t="str">
        <f>IFERROR(VLOOKUP(Budget[[#This Row],[Looker]],Category_final[#All],5,0),"")</f>
        <v>Company Owned</v>
      </c>
    </row>
    <row r="296" spans="1:6" hidden="1">
      <c r="A296" s="22" t="s">
        <v>40</v>
      </c>
      <c r="B296" s="11" t="s">
        <v>25</v>
      </c>
      <c r="C296" s="11" t="str">
        <f>Budget[[#This Row],[Location]]&amp;Budget[[#This Row],[Description]]</f>
        <v>MontroseIOP</v>
      </c>
      <c r="D296" s="16">
        <v>45108</v>
      </c>
      <c r="E296" s="11">
        <v>19</v>
      </c>
      <c r="F296" s="8" t="str">
        <f>IFERROR(VLOOKUP(Budget[[#This Row],[Looker]],Category_final[#All],5,0),"")</f>
        <v>Company Owned</v>
      </c>
    </row>
    <row r="297" spans="1:6" hidden="1">
      <c r="A297" s="22" t="s">
        <v>40</v>
      </c>
      <c r="B297" s="11" t="s">
        <v>25</v>
      </c>
      <c r="C297" s="11" t="str">
        <f>Budget[[#This Row],[Location]]&amp;Budget[[#This Row],[Description]]</f>
        <v>MontroseIOP</v>
      </c>
      <c r="D297" s="16">
        <v>45139</v>
      </c>
      <c r="E297" s="11">
        <v>19</v>
      </c>
      <c r="F297" s="8" t="str">
        <f>IFERROR(VLOOKUP(Budget[[#This Row],[Looker]],Category_final[#All],5,0),"")</f>
        <v>Company Owned</v>
      </c>
    </row>
    <row r="298" spans="1:6" hidden="1">
      <c r="A298" s="22" t="s">
        <v>40</v>
      </c>
      <c r="B298" s="11" t="s">
        <v>25</v>
      </c>
      <c r="C298" s="11" t="str">
        <f>Budget[[#This Row],[Location]]&amp;Budget[[#This Row],[Description]]</f>
        <v>MontroseIOP</v>
      </c>
      <c r="D298" s="16">
        <v>45170</v>
      </c>
      <c r="E298" s="11">
        <v>19</v>
      </c>
      <c r="F298" s="8" t="str">
        <f>IFERROR(VLOOKUP(Budget[[#This Row],[Looker]],Category_final[#All],5,0),"")</f>
        <v>Company Owned</v>
      </c>
    </row>
    <row r="299" spans="1:6" hidden="1">
      <c r="A299" s="22" t="s">
        <v>40</v>
      </c>
      <c r="B299" s="11" t="s">
        <v>25</v>
      </c>
      <c r="C299" s="11" t="str">
        <f>Budget[[#This Row],[Location]]&amp;Budget[[#This Row],[Description]]</f>
        <v>MontroseIOP</v>
      </c>
      <c r="D299" s="16">
        <v>45200</v>
      </c>
      <c r="E299" s="11">
        <v>19</v>
      </c>
      <c r="F299" s="8" t="str">
        <f>IFERROR(VLOOKUP(Budget[[#This Row],[Looker]],Category_final[#All],5,0),"")</f>
        <v>Company Owned</v>
      </c>
    </row>
    <row r="300" spans="1:6" hidden="1">
      <c r="A300" s="22" t="s">
        <v>40</v>
      </c>
      <c r="B300" s="11" t="s">
        <v>25</v>
      </c>
      <c r="C300" s="11" t="str">
        <f>Budget[[#This Row],[Location]]&amp;Budget[[#This Row],[Description]]</f>
        <v>MontroseIOP</v>
      </c>
      <c r="D300" s="16">
        <v>45231</v>
      </c>
      <c r="E300" s="11">
        <v>19</v>
      </c>
      <c r="F300" s="8" t="str">
        <f>IFERROR(VLOOKUP(Budget[[#This Row],[Looker]],Category_final[#All],5,0),"")</f>
        <v>Company Owned</v>
      </c>
    </row>
    <row r="301" spans="1:6" hidden="1">
      <c r="A301" s="22" t="s">
        <v>40</v>
      </c>
      <c r="B301" s="11" t="s">
        <v>25</v>
      </c>
      <c r="C301" s="11" t="str">
        <f>Budget[[#This Row],[Location]]&amp;Budget[[#This Row],[Description]]</f>
        <v>MontroseIOP</v>
      </c>
      <c r="D301" s="16">
        <v>45261</v>
      </c>
      <c r="E301" s="11">
        <v>19</v>
      </c>
      <c r="F301" s="8" t="str">
        <f>IFERROR(VLOOKUP(Budget[[#This Row],[Looker]],Category_final[#All],5,0),"")</f>
        <v>Company Owned</v>
      </c>
    </row>
    <row r="302" spans="1:6" hidden="1">
      <c r="A302" s="22" t="s">
        <v>40</v>
      </c>
      <c r="B302" s="11" t="s">
        <v>28</v>
      </c>
      <c r="C302" s="11" t="str">
        <f>Budget[[#This Row],[Location]]&amp;Budget[[#This Row],[Description]]</f>
        <v>MontroseSOP</v>
      </c>
      <c r="D302" s="16">
        <v>44927</v>
      </c>
      <c r="E302" s="11">
        <v>0</v>
      </c>
      <c r="F302" s="8" t="str">
        <f>IFERROR(VLOOKUP(Budget[[#This Row],[Looker]],Category_final[#All],5,0),"")</f>
        <v>Company Owned</v>
      </c>
    </row>
    <row r="303" spans="1:6" hidden="1">
      <c r="A303" s="22" t="s">
        <v>40</v>
      </c>
      <c r="B303" s="11" t="s">
        <v>28</v>
      </c>
      <c r="C303" s="11" t="str">
        <f>Budget[[#This Row],[Location]]&amp;Budget[[#This Row],[Description]]</f>
        <v>MontroseSOP</v>
      </c>
      <c r="D303" s="16">
        <v>44958</v>
      </c>
      <c r="E303" s="11">
        <v>0</v>
      </c>
      <c r="F303" s="8" t="str">
        <f>IFERROR(VLOOKUP(Budget[[#This Row],[Looker]],Category_final[#All],5,0),"")</f>
        <v>Company Owned</v>
      </c>
    </row>
    <row r="304" spans="1:6" hidden="1">
      <c r="A304" s="22" t="s">
        <v>40</v>
      </c>
      <c r="B304" s="11" t="s">
        <v>28</v>
      </c>
      <c r="C304" s="11" t="str">
        <f>Budget[[#This Row],[Location]]&amp;Budget[[#This Row],[Description]]</f>
        <v>MontroseSOP</v>
      </c>
      <c r="D304" s="16">
        <v>44986</v>
      </c>
      <c r="E304" s="11">
        <v>0</v>
      </c>
      <c r="F304" s="8" t="str">
        <f>IFERROR(VLOOKUP(Budget[[#This Row],[Looker]],Category_final[#All],5,0),"")</f>
        <v>Company Owned</v>
      </c>
    </row>
    <row r="305" spans="1:6" hidden="1">
      <c r="A305" s="22" t="s">
        <v>40</v>
      </c>
      <c r="B305" s="11" t="s">
        <v>28</v>
      </c>
      <c r="C305" s="11" t="str">
        <f>Budget[[#This Row],[Location]]&amp;Budget[[#This Row],[Description]]</f>
        <v>MontroseSOP</v>
      </c>
      <c r="D305" s="16">
        <v>45017</v>
      </c>
      <c r="E305" s="11">
        <v>0</v>
      </c>
      <c r="F305" s="8" t="str">
        <f>IFERROR(VLOOKUP(Budget[[#This Row],[Looker]],Category_final[#All],5,0),"")</f>
        <v>Company Owned</v>
      </c>
    </row>
    <row r="306" spans="1:6" hidden="1">
      <c r="A306" s="22" t="s">
        <v>40</v>
      </c>
      <c r="B306" s="11" t="s">
        <v>28</v>
      </c>
      <c r="C306" s="11" t="str">
        <f>Budget[[#This Row],[Location]]&amp;Budget[[#This Row],[Description]]</f>
        <v>MontroseSOP</v>
      </c>
      <c r="D306" s="16">
        <v>45047</v>
      </c>
      <c r="E306" s="11">
        <v>0</v>
      </c>
      <c r="F306" s="8" t="str">
        <f>IFERROR(VLOOKUP(Budget[[#This Row],[Looker]],Category_final[#All],5,0),"")</f>
        <v>Company Owned</v>
      </c>
    </row>
    <row r="307" spans="1:6" hidden="1">
      <c r="A307" s="22" t="s">
        <v>40</v>
      </c>
      <c r="B307" s="11" t="s">
        <v>28</v>
      </c>
      <c r="C307" s="11" t="str">
        <f>Budget[[#This Row],[Location]]&amp;Budget[[#This Row],[Description]]</f>
        <v>MontroseSOP</v>
      </c>
      <c r="D307" s="16">
        <v>45078</v>
      </c>
      <c r="E307" s="11">
        <v>0</v>
      </c>
      <c r="F307" s="8" t="str">
        <f>IFERROR(VLOOKUP(Budget[[#This Row],[Looker]],Category_final[#All],5,0),"")</f>
        <v>Company Owned</v>
      </c>
    </row>
    <row r="308" spans="1:6" hidden="1">
      <c r="A308" s="22" t="s">
        <v>40</v>
      </c>
      <c r="B308" s="11" t="s">
        <v>28</v>
      </c>
      <c r="C308" s="11" t="str">
        <f>Budget[[#This Row],[Location]]&amp;Budget[[#This Row],[Description]]</f>
        <v>MontroseSOP</v>
      </c>
      <c r="D308" s="16">
        <v>45108</v>
      </c>
      <c r="E308" s="11">
        <v>0</v>
      </c>
      <c r="F308" s="8" t="str">
        <f>IFERROR(VLOOKUP(Budget[[#This Row],[Looker]],Category_final[#All],5,0),"")</f>
        <v>Company Owned</v>
      </c>
    </row>
    <row r="309" spans="1:6" hidden="1">
      <c r="A309" s="22" t="s">
        <v>40</v>
      </c>
      <c r="B309" s="11" t="s">
        <v>28</v>
      </c>
      <c r="C309" s="11" t="str">
        <f>Budget[[#This Row],[Location]]&amp;Budget[[#This Row],[Description]]</f>
        <v>MontroseSOP</v>
      </c>
      <c r="D309" s="16">
        <v>45139</v>
      </c>
      <c r="E309" s="11">
        <v>0</v>
      </c>
      <c r="F309" s="8" t="str">
        <f>IFERROR(VLOOKUP(Budget[[#This Row],[Looker]],Category_final[#All],5,0),"")</f>
        <v>Company Owned</v>
      </c>
    </row>
    <row r="310" spans="1:6" hidden="1">
      <c r="A310" s="22" t="s">
        <v>40</v>
      </c>
      <c r="B310" s="11" t="s">
        <v>28</v>
      </c>
      <c r="C310" s="11" t="str">
        <f>Budget[[#This Row],[Location]]&amp;Budget[[#This Row],[Description]]</f>
        <v>MontroseSOP</v>
      </c>
      <c r="D310" s="16">
        <v>45170</v>
      </c>
      <c r="E310" s="11">
        <v>0</v>
      </c>
      <c r="F310" s="8" t="str">
        <f>IFERROR(VLOOKUP(Budget[[#This Row],[Looker]],Category_final[#All],5,0),"")</f>
        <v>Company Owned</v>
      </c>
    </row>
    <row r="311" spans="1:6" hidden="1">
      <c r="A311" s="22" t="s">
        <v>40</v>
      </c>
      <c r="B311" s="11" t="s">
        <v>28</v>
      </c>
      <c r="C311" s="11" t="str">
        <f>Budget[[#This Row],[Location]]&amp;Budget[[#This Row],[Description]]</f>
        <v>MontroseSOP</v>
      </c>
      <c r="D311" s="16">
        <v>45200</v>
      </c>
      <c r="E311" s="11">
        <v>0</v>
      </c>
      <c r="F311" s="8" t="str">
        <f>IFERROR(VLOOKUP(Budget[[#This Row],[Looker]],Category_final[#All],5,0),"")</f>
        <v>Company Owned</v>
      </c>
    </row>
    <row r="312" spans="1:6" hidden="1">
      <c r="A312" s="22" t="s">
        <v>40</v>
      </c>
      <c r="B312" s="11" t="s">
        <v>28</v>
      </c>
      <c r="C312" s="11" t="str">
        <f>Budget[[#This Row],[Location]]&amp;Budget[[#This Row],[Description]]</f>
        <v>MontroseSOP</v>
      </c>
      <c r="D312" s="16">
        <v>45231</v>
      </c>
      <c r="E312" s="11">
        <v>0</v>
      </c>
      <c r="F312" s="8" t="str">
        <f>IFERROR(VLOOKUP(Budget[[#This Row],[Looker]],Category_final[#All],5,0),"")</f>
        <v>Company Owned</v>
      </c>
    </row>
    <row r="313" spans="1:6" hidden="1">
      <c r="A313" s="22" t="s">
        <v>40</v>
      </c>
      <c r="B313" s="11" t="s">
        <v>28</v>
      </c>
      <c r="C313" s="11" t="str">
        <f>Budget[[#This Row],[Location]]&amp;Budget[[#This Row],[Description]]</f>
        <v>MontroseSOP</v>
      </c>
      <c r="D313" s="16">
        <v>45261</v>
      </c>
      <c r="E313" s="11">
        <v>0</v>
      </c>
      <c r="F313" s="8" t="str">
        <f>IFERROR(VLOOKUP(Budget[[#This Row],[Looker]],Category_final[#All],5,0),"")</f>
        <v>Company Owned</v>
      </c>
    </row>
    <row r="314" spans="1:6" hidden="1">
      <c r="A314" s="22" t="s">
        <v>40</v>
      </c>
      <c r="B314" s="11" t="s">
        <v>23</v>
      </c>
      <c r="C314" s="11" t="str">
        <f>Budget[[#This Row],[Location]]&amp;Budget[[#This Row],[Description]]</f>
        <v>MontroseAftercare</v>
      </c>
      <c r="D314" s="16">
        <v>44927</v>
      </c>
      <c r="E314" s="11">
        <v>1</v>
      </c>
      <c r="F314" s="8" t="str">
        <f>IFERROR(VLOOKUP(Budget[[#This Row],[Looker]],Category_final[#All],5,0),"")</f>
        <v>Company Owned</v>
      </c>
    </row>
    <row r="315" spans="1:6" hidden="1">
      <c r="A315" s="22" t="s">
        <v>40</v>
      </c>
      <c r="B315" s="11" t="s">
        <v>23</v>
      </c>
      <c r="C315" s="11" t="str">
        <f>Budget[[#This Row],[Location]]&amp;Budget[[#This Row],[Description]]</f>
        <v>MontroseAftercare</v>
      </c>
      <c r="D315" s="16">
        <v>44958</v>
      </c>
      <c r="E315" s="11">
        <v>1</v>
      </c>
      <c r="F315" s="8" t="str">
        <f>IFERROR(VLOOKUP(Budget[[#This Row],[Looker]],Category_final[#All],5,0),"")</f>
        <v>Company Owned</v>
      </c>
    </row>
    <row r="316" spans="1:6" hidden="1">
      <c r="A316" s="22" t="s">
        <v>40</v>
      </c>
      <c r="B316" s="11" t="s">
        <v>23</v>
      </c>
      <c r="C316" s="11" t="str">
        <f>Budget[[#This Row],[Location]]&amp;Budget[[#This Row],[Description]]</f>
        <v>MontroseAftercare</v>
      </c>
      <c r="D316" s="16">
        <v>44986</v>
      </c>
      <c r="E316" s="11">
        <v>1</v>
      </c>
      <c r="F316" s="8" t="str">
        <f>IFERROR(VLOOKUP(Budget[[#This Row],[Looker]],Category_final[#All],5,0),"")</f>
        <v>Company Owned</v>
      </c>
    </row>
    <row r="317" spans="1:6" hidden="1">
      <c r="A317" s="22" t="s">
        <v>40</v>
      </c>
      <c r="B317" s="11" t="s">
        <v>23</v>
      </c>
      <c r="C317" s="11" t="str">
        <f>Budget[[#This Row],[Location]]&amp;Budget[[#This Row],[Description]]</f>
        <v>MontroseAftercare</v>
      </c>
      <c r="D317" s="16">
        <v>45017</v>
      </c>
      <c r="E317" s="11">
        <v>1</v>
      </c>
      <c r="F317" s="8" t="str">
        <f>IFERROR(VLOOKUP(Budget[[#This Row],[Looker]],Category_final[#All],5,0),"")</f>
        <v>Company Owned</v>
      </c>
    </row>
    <row r="318" spans="1:6" hidden="1">
      <c r="A318" s="22" t="s">
        <v>40</v>
      </c>
      <c r="B318" s="11" t="s">
        <v>23</v>
      </c>
      <c r="C318" s="11" t="str">
        <f>Budget[[#This Row],[Location]]&amp;Budget[[#This Row],[Description]]</f>
        <v>MontroseAftercare</v>
      </c>
      <c r="D318" s="16">
        <v>45047</v>
      </c>
      <c r="E318" s="11">
        <v>1</v>
      </c>
      <c r="F318" s="8" t="str">
        <f>IFERROR(VLOOKUP(Budget[[#This Row],[Looker]],Category_final[#All],5,0),"")</f>
        <v>Company Owned</v>
      </c>
    </row>
    <row r="319" spans="1:6" hidden="1">
      <c r="A319" s="22" t="s">
        <v>40</v>
      </c>
      <c r="B319" s="11" t="s">
        <v>23</v>
      </c>
      <c r="C319" s="11" t="str">
        <f>Budget[[#This Row],[Location]]&amp;Budget[[#This Row],[Description]]</f>
        <v>MontroseAftercare</v>
      </c>
      <c r="D319" s="16">
        <v>45078</v>
      </c>
      <c r="E319" s="11">
        <v>1</v>
      </c>
      <c r="F319" s="8" t="str">
        <f>IFERROR(VLOOKUP(Budget[[#This Row],[Looker]],Category_final[#All],5,0),"")</f>
        <v>Company Owned</v>
      </c>
    </row>
    <row r="320" spans="1:6" hidden="1">
      <c r="A320" s="22" t="s">
        <v>40</v>
      </c>
      <c r="B320" s="11" t="s">
        <v>23</v>
      </c>
      <c r="C320" s="11" t="str">
        <f>Budget[[#This Row],[Location]]&amp;Budget[[#This Row],[Description]]</f>
        <v>MontroseAftercare</v>
      </c>
      <c r="D320" s="16">
        <v>45108</v>
      </c>
      <c r="E320" s="11">
        <v>1</v>
      </c>
      <c r="F320" s="8" t="str">
        <f>IFERROR(VLOOKUP(Budget[[#This Row],[Looker]],Category_final[#All],5,0),"")</f>
        <v>Company Owned</v>
      </c>
    </row>
    <row r="321" spans="1:6" hidden="1">
      <c r="A321" s="22" t="s">
        <v>40</v>
      </c>
      <c r="B321" s="11" t="s">
        <v>23</v>
      </c>
      <c r="C321" s="11" t="str">
        <f>Budget[[#This Row],[Location]]&amp;Budget[[#This Row],[Description]]</f>
        <v>MontroseAftercare</v>
      </c>
      <c r="D321" s="16">
        <v>45139</v>
      </c>
      <c r="E321" s="11">
        <v>1</v>
      </c>
      <c r="F321" s="8" t="str">
        <f>IFERROR(VLOOKUP(Budget[[#This Row],[Looker]],Category_final[#All],5,0),"")</f>
        <v>Company Owned</v>
      </c>
    </row>
    <row r="322" spans="1:6" hidden="1">
      <c r="A322" s="22" t="s">
        <v>40</v>
      </c>
      <c r="B322" s="11" t="s">
        <v>23</v>
      </c>
      <c r="C322" s="11" t="str">
        <f>Budget[[#This Row],[Location]]&amp;Budget[[#This Row],[Description]]</f>
        <v>MontroseAftercare</v>
      </c>
      <c r="D322" s="16">
        <v>45170</v>
      </c>
      <c r="E322" s="11">
        <v>1</v>
      </c>
      <c r="F322" s="8" t="str">
        <f>IFERROR(VLOOKUP(Budget[[#This Row],[Looker]],Category_final[#All],5,0),"")</f>
        <v>Company Owned</v>
      </c>
    </row>
    <row r="323" spans="1:6" hidden="1">
      <c r="A323" s="22" t="s">
        <v>40</v>
      </c>
      <c r="B323" s="11" t="s">
        <v>23</v>
      </c>
      <c r="C323" s="11" t="str">
        <f>Budget[[#This Row],[Location]]&amp;Budget[[#This Row],[Description]]</f>
        <v>MontroseAftercare</v>
      </c>
      <c r="D323" s="16">
        <v>45200</v>
      </c>
      <c r="E323" s="11">
        <v>1</v>
      </c>
      <c r="F323" s="8" t="str">
        <f>IFERROR(VLOOKUP(Budget[[#This Row],[Looker]],Category_final[#All],5,0),"")</f>
        <v>Company Owned</v>
      </c>
    </row>
    <row r="324" spans="1:6" hidden="1">
      <c r="A324" s="22" t="s">
        <v>40</v>
      </c>
      <c r="B324" s="11" t="s">
        <v>23</v>
      </c>
      <c r="C324" s="11" t="str">
        <f>Budget[[#This Row],[Location]]&amp;Budget[[#This Row],[Description]]</f>
        <v>MontroseAftercare</v>
      </c>
      <c r="D324" s="16">
        <v>45231</v>
      </c>
      <c r="E324" s="11">
        <v>1</v>
      </c>
      <c r="F324" s="8" t="str">
        <f>IFERROR(VLOOKUP(Budget[[#This Row],[Looker]],Category_final[#All],5,0),"")</f>
        <v>Company Owned</v>
      </c>
    </row>
    <row r="325" spans="1:6" hidden="1">
      <c r="A325" s="22" t="s">
        <v>40</v>
      </c>
      <c r="B325" s="11" t="s">
        <v>23</v>
      </c>
      <c r="C325" s="11" t="str">
        <f>Budget[[#This Row],[Location]]&amp;Budget[[#This Row],[Description]]</f>
        <v>MontroseAftercare</v>
      </c>
      <c r="D325" s="16">
        <v>45261</v>
      </c>
      <c r="E325" s="11">
        <v>1</v>
      </c>
      <c r="F325" s="8" t="str">
        <f>IFERROR(VLOOKUP(Budget[[#This Row],[Looker]],Category_final[#All],5,0),"")</f>
        <v>Company Owned</v>
      </c>
    </row>
    <row r="326" spans="1:6" hidden="1">
      <c r="A326" s="22" t="s">
        <v>40</v>
      </c>
      <c r="B326" s="11" t="s">
        <v>49</v>
      </c>
      <c r="C326" s="11" t="str">
        <f>Budget[[#This Row],[Location]]&amp;Budget[[#This Row],[Description]]</f>
        <v>MontroseSober Living</v>
      </c>
      <c r="D326" s="16">
        <v>44927</v>
      </c>
      <c r="E326" s="11">
        <v>27</v>
      </c>
      <c r="F326" s="8" t="str">
        <f>IFERROR(VLOOKUP(Budget[[#This Row],[Looker]],Category_final[#All],5,0),"")</f>
        <v>Company Owned</v>
      </c>
    </row>
    <row r="327" spans="1:6" hidden="1">
      <c r="A327" s="22" t="s">
        <v>40</v>
      </c>
      <c r="B327" s="11" t="s">
        <v>49</v>
      </c>
      <c r="C327" s="11" t="str">
        <f>Budget[[#This Row],[Location]]&amp;Budget[[#This Row],[Description]]</f>
        <v>MontroseSober Living</v>
      </c>
      <c r="D327" s="16">
        <v>44958</v>
      </c>
      <c r="E327" s="11">
        <v>27</v>
      </c>
      <c r="F327" s="8" t="str">
        <f>IFERROR(VLOOKUP(Budget[[#This Row],[Looker]],Category_final[#All],5,0),"")</f>
        <v>Company Owned</v>
      </c>
    </row>
    <row r="328" spans="1:6" hidden="1">
      <c r="A328" s="22" t="s">
        <v>40</v>
      </c>
      <c r="B328" s="11" t="s">
        <v>49</v>
      </c>
      <c r="C328" s="11" t="str">
        <f>Budget[[#This Row],[Location]]&amp;Budget[[#This Row],[Description]]</f>
        <v>MontroseSober Living</v>
      </c>
      <c r="D328" s="16">
        <v>44986</v>
      </c>
      <c r="E328" s="11">
        <v>27</v>
      </c>
      <c r="F328" s="8" t="str">
        <f>IFERROR(VLOOKUP(Budget[[#This Row],[Looker]],Category_final[#All],5,0),"")</f>
        <v>Company Owned</v>
      </c>
    </row>
    <row r="329" spans="1:6" hidden="1">
      <c r="A329" s="22" t="s">
        <v>40</v>
      </c>
      <c r="B329" s="11" t="s">
        <v>49</v>
      </c>
      <c r="C329" s="11" t="str">
        <f>Budget[[#This Row],[Location]]&amp;Budget[[#This Row],[Description]]</f>
        <v>MontroseSober Living</v>
      </c>
      <c r="D329" s="16">
        <v>45017</v>
      </c>
      <c r="E329" s="11">
        <v>27</v>
      </c>
      <c r="F329" s="8" t="str">
        <f>IFERROR(VLOOKUP(Budget[[#This Row],[Looker]],Category_final[#All],5,0),"")</f>
        <v>Company Owned</v>
      </c>
    </row>
    <row r="330" spans="1:6" hidden="1">
      <c r="A330" s="22" t="s">
        <v>40</v>
      </c>
      <c r="B330" s="11" t="s">
        <v>49</v>
      </c>
      <c r="C330" s="11" t="str">
        <f>Budget[[#This Row],[Location]]&amp;Budget[[#This Row],[Description]]</f>
        <v>MontroseSober Living</v>
      </c>
      <c r="D330" s="16">
        <v>45047</v>
      </c>
      <c r="E330" s="11">
        <v>27</v>
      </c>
      <c r="F330" s="8" t="str">
        <f>IFERROR(VLOOKUP(Budget[[#This Row],[Looker]],Category_final[#All],5,0),"")</f>
        <v>Company Owned</v>
      </c>
    </row>
    <row r="331" spans="1:6" hidden="1">
      <c r="A331" s="22" t="s">
        <v>40</v>
      </c>
      <c r="B331" s="11" t="s">
        <v>49</v>
      </c>
      <c r="C331" s="11" t="str">
        <f>Budget[[#This Row],[Location]]&amp;Budget[[#This Row],[Description]]</f>
        <v>MontroseSober Living</v>
      </c>
      <c r="D331" s="16">
        <v>45078</v>
      </c>
      <c r="E331" s="11">
        <v>27</v>
      </c>
      <c r="F331" s="8" t="str">
        <f>IFERROR(VLOOKUP(Budget[[#This Row],[Looker]],Category_final[#All],5,0),"")</f>
        <v>Company Owned</v>
      </c>
    </row>
    <row r="332" spans="1:6" hidden="1">
      <c r="A332" s="22" t="s">
        <v>40</v>
      </c>
      <c r="B332" s="11" t="s">
        <v>49</v>
      </c>
      <c r="C332" s="11" t="str">
        <f>Budget[[#This Row],[Location]]&amp;Budget[[#This Row],[Description]]</f>
        <v>MontroseSober Living</v>
      </c>
      <c r="D332" s="16">
        <v>45108</v>
      </c>
      <c r="E332" s="11">
        <v>28</v>
      </c>
      <c r="F332" s="8" t="str">
        <f>IFERROR(VLOOKUP(Budget[[#This Row],[Looker]],Category_final[#All],5,0),"")</f>
        <v>Company Owned</v>
      </c>
    </row>
    <row r="333" spans="1:6" hidden="1">
      <c r="A333" s="22" t="s">
        <v>40</v>
      </c>
      <c r="B333" s="11" t="s">
        <v>49</v>
      </c>
      <c r="C333" s="11" t="str">
        <f>Budget[[#This Row],[Location]]&amp;Budget[[#This Row],[Description]]</f>
        <v>MontroseSober Living</v>
      </c>
      <c r="D333" s="16">
        <v>45139</v>
      </c>
      <c r="E333" s="11">
        <v>28</v>
      </c>
      <c r="F333" s="8" t="str">
        <f>IFERROR(VLOOKUP(Budget[[#This Row],[Looker]],Category_final[#All],5,0),"")</f>
        <v>Company Owned</v>
      </c>
    </row>
    <row r="334" spans="1:6" hidden="1">
      <c r="A334" s="22" t="s">
        <v>40</v>
      </c>
      <c r="B334" s="11" t="s">
        <v>49</v>
      </c>
      <c r="C334" s="11" t="str">
        <f>Budget[[#This Row],[Location]]&amp;Budget[[#This Row],[Description]]</f>
        <v>MontroseSober Living</v>
      </c>
      <c r="D334" s="16">
        <v>45170</v>
      </c>
      <c r="E334" s="11">
        <v>28</v>
      </c>
      <c r="F334" s="8" t="str">
        <f>IFERROR(VLOOKUP(Budget[[#This Row],[Looker]],Category_final[#All],5,0),"")</f>
        <v>Company Owned</v>
      </c>
    </row>
    <row r="335" spans="1:6" hidden="1">
      <c r="A335" s="22" t="s">
        <v>40</v>
      </c>
      <c r="B335" s="11" t="s">
        <v>49</v>
      </c>
      <c r="C335" s="11" t="str">
        <f>Budget[[#This Row],[Location]]&amp;Budget[[#This Row],[Description]]</f>
        <v>MontroseSober Living</v>
      </c>
      <c r="D335" s="16">
        <v>45200</v>
      </c>
      <c r="E335" s="11">
        <v>28</v>
      </c>
      <c r="F335" s="8" t="str">
        <f>IFERROR(VLOOKUP(Budget[[#This Row],[Looker]],Category_final[#All],5,0),"")</f>
        <v>Company Owned</v>
      </c>
    </row>
    <row r="336" spans="1:6" hidden="1">
      <c r="A336" s="22" t="s">
        <v>40</v>
      </c>
      <c r="B336" s="11" t="s">
        <v>49</v>
      </c>
      <c r="C336" s="11" t="str">
        <f>Budget[[#This Row],[Location]]&amp;Budget[[#This Row],[Description]]</f>
        <v>MontroseSober Living</v>
      </c>
      <c r="D336" s="16">
        <v>45231</v>
      </c>
      <c r="E336" s="11">
        <v>28</v>
      </c>
      <c r="F336" s="8" t="str">
        <f>IFERROR(VLOOKUP(Budget[[#This Row],[Looker]],Category_final[#All],5,0),"")</f>
        <v>Company Owned</v>
      </c>
    </row>
    <row r="337" spans="1:6" hidden="1">
      <c r="A337" s="22" t="s">
        <v>40</v>
      </c>
      <c r="B337" s="11" t="s">
        <v>49</v>
      </c>
      <c r="C337" s="11" t="str">
        <f>Budget[[#This Row],[Location]]&amp;Budget[[#This Row],[Description]]</f>
        <v>MontroseSober Living</v>
      </c>
      <c r="D337" s="16">
        <v>45261</v>
      </c>
      <c r="E337" s="11">
        <v>28</v>
      </c>
      <c r="F337" s="8" t="str">
        <f>IFERROR(VLOOKUP(Budget[[#This Row],[Looker]],Category_final[#All],5,0),"")</f>
        <v>Company Owned</v>
      </c>
    </row>
    <row r="338" spans="1:6" hidden="1">
      <c r="A338" s="49" t="s">
        <v>39</v>
      </c>
      <c r="B338" s="11" t="s">
        <v>24</v>
      </c>
      <c r="C338" s="11" t="str">
        <f>Budget[[#This Row],[Location]]&amp;Budget[[#This Row],[Description]]</f>
        <v>Clear LakeDetox</v>
      </c>
      <c r="D338" s="16">
        <v>44927</v>
      </c>
      <c r="E338" s="11">
        <v>0</v>
      </c>
      <c r="F338" s="8" t="str">
        <f>IFERROR(VLOOKUP(Budget[[#This Row],[Looker]],Category_final[#All],5,0),"")</f>
        <v>Affiliate</v>
      </c>
    </row>
    <row r="339" spans="1:6" hidden="1">
      <c r="A339" s="49" t="s">
        <v>39</v>
      </c>
      <c r="B339" s="11" t="s">
        <v>24</v>
      </c>
      <c r="C339" s="11" t="str">
        <f>Budget[[#This Row],[Location]]&amp;Budget[[#This Row],[Description]]</f>
        <v>Clear LakeDetox</v>
      </c>
      <c r="D339" s="16">
        <v>44958</v>
      </c>
      <c r="E339" s="11">
        <v>0</v>
      </c>
      <c r="F339" s="8" t="str">
        <f>IFERROR(VLOOKUP(Budget[[#This Row],[Looker]],Category_final[#All],5,0),"")</f>
        <v>Affiliate</v>
      </c>
    </row>
    <row r="340" spans="1:6" hidden="1">
      <c r="A340" s="49" t="s">
        <v>39</v>
      </c>
      <c r="B340" s="11" t="s">
        <v>24</v>
      </c>
      <c r="C340" s="11" t="str">
        <f>Budget[[#This Row],[Location]]&amp;Budget[[#This Row],[Description]]</f>
        <v>Clear LakeDetox</v>
      </c>
      <c r="D340" s="16">
        <v>44986</v>
      </c>
      <c r="E340" s="11">
        <v>0</v>
      </c>
      <c r="F340" s="8" t="str">
        <f>IFERROR(VLOOKUP(Budget[[#This Row],[Looker]],Category_final[#All],5,0),"")</f>
        <v>Affiliate</v>
      </c>
    </row>
    <row r="341" spans="1:6" hidden="1">
      <c r="A341" s="49" t="s">
        <v>39</v>
      </c>
      <c r="B341" s="11" t="s">
        <v>24</v>
      </c>
      <c r="C341" s="11" t="str">
        <f>Budget[[#This Row],[Location]]&amp;Budget[[#This Row],[Description]]</f>
        <v>Clear LakeDetox</v>
      </c>
      <c r="D341" s="16">
        <v>45017</v>
      </c>
      <c r="E341" s="11">
        <v>0</v>
      </c>
      <c r="F341" s="8" t="str">
        <f>IFERROR(VLOOKUP(Budget[[#This Row],[Looker]],Category_final[#All],5,0),"")</f>
        <v>Affiliate</v>
      </c>
    </row>
    <row r="342" spans="1:6" hidden="1">
      <c r="A342" s="49" t="s">
        <v>39</v>
      </c>
      <c r="B342" s="11" t="s">
        <v>24</v>
      </c>
      <c r="C342" s="11" t="str">
        <f>Budget[[#This Row],[Location]]&amp;Budget[[#This Row],[Description]]</f>
        <v>Clear LakeDetox</v>
      </c>
      <c r="D342" s="16">
        <v>45047</v>
      </c>
      <c r="E342" s="11">
        <v>0</v>
      </c>
      <c r="F342" s="8" t="str">
        <f>IFERROR(VLOOKUP(Budget[[#This Row],[Looker]],Category_final[#All],5,0),"")</f>
        <v>Affiliate</v>
      </c>
    </row>
    <row r="343" spans="1:6" hidden="1">
      <c r="A343" s="49" t="s">
        <v>39</v>
      </c>
      <c r="B343" s="11" t="s">
        <v>24</v>
      </c>
      <c r="C343" s="11" t="str">
        <f>Budget[[#This Row],[Location]]&amp;Budget[[#This Row],[Description]]</f>
        <v>Clear LakeDetox</v>
      </c>
      <c r="D343" s="16">
        <v>45078</v>
      </c>
      <c r="E343" s="11">
        <v>0</v>
      </c>
      <c r="F343" s="8" t="str">
        <f>IFERROR(VLOOKUP(Budget[[#This Row],[Looker]],Category_final[#All],5,0),"")</f>
        <v>Affiliate</v>
      </c>
    </row>
    <row r="344" spans="1:6" hidden="1">
      <c r="A344" s="49" t="s">
        <v>39</v>
      </c>
      <c r="B344" s="11" t="s">
        <v>24</v>
      </c>
      <c r="C344" s="11" t="str">
        <f>Budget[[#This Row],[Location]]&amp;Budget[[#This Row],[Description]]</f>
        <v>Clear LakeDetox</v>
      </c>
      <c r="D344" s="16">
        <v>45108</v>
      </c>
      <c r="E344" s="11">
        <v>0</v>
      </c>
      <c r="F344" s="8" t="str">
        <f>IFERROR(VLOOKUP(Budget[[#This Row],[Looker]],Category_final[#All],5,0),"")</f>
        <v>Affiliate</v>
      </c>
    </row>
    <row r="345" spans="1:6" hidden="1">
      <c r="A345" s="49" t="s">
        <v>39</v>
      </c>
      <c r="B345" s="11" t="s">
        <v>24</v>
      </c>
      <c r="C345" s="11" t="str">
        <f>Budget[[#This Row],[Location]]&amp;Budget[[#This Row],[Description]]</f>
        <v>Clear LakeDetox</v>
      </c>
      <c r="D345" s="16">
        <v>45139</v>
      </c>
      <c r="E345" s="11">
        <v>0</v>
      </c>
      <c r="F345" s="8" t="str">
        <f>IFERROR(VLOOKUP(Budget[[#This Row],[Looker]],Category_final[#All],5,0),"")</f>
        <v>Affiliate</v>
      </c>
    </row>
    <row r="346" spans="1:6" hidden="1">
      <c r="A346" s="49" t="s">
        <v>39</v>
      </c>
      <c r="B346" s="11" t="s">
        <v>24</v>
      </c>
      <c r="C346" s="11" t="str">
        <f>Budget[[#This Row],[Location]]&amp;Budget[[#This Row],[Description]]</f>
        <v>Clear LakeDetox</v>
      </c>
      <c r="D346" s="16">
        <v>45170</v>
      </c>
      <c r="E346" s="11">
        <v>0</v>
      </c>
      <c r="F346" s="8" t="str">
        <f>IFERROR(VLOOKUP(Budget[[#This Row],[Looker]],Category_final[#All],5,0),"")</f>
        <v>Affiliate</v>
      </c>
    </row>
    <row r="347" spans="1:6" hidden="1">
      <c r="A347" s="49" t="s">
        <v>39</v>
      </c>
      <c r="B347" s="11" t="s">
        <v>24</v>
      </c>
      <c r="C347" s="11" t="str">
        <f>Budget[[#This Row],[Location]]&amp;Budget[[#This Row],[Description]]</f>
        <v>Clear LakeDetox</v>
      </c>
      <c r="D347" s="16">
        <v>45200</v>
      </c>
      <c r="E347" s="11">
        <v>0</v>
      </c>
      <c r="F347" s="8" t="str">
        <f>IFERROR(VLOOKUP(Budget[[#This Row],[Looker]],Category_final[#All],5,0),"")</f>
        <v>Affiliate</v>
      </c>
    </row>
    <row r="348" spans="1:6" hidden="1">
      <c r="A348" s="49" t="s">
        <v>39</v>
      </c>
      <c r="B348" s="11" t="s">
        <v>24</v>
      </c>
      <c r="C348" s="11" t="str">
        <f>Budget[[#This Row],[Location]]&amp;Budget[[#This Row],[Description]]</f>
        <v>Clear LakeDetox</v>
      </c>
      <c r="D348" s="16">
        <v>45231</v>
      </c>
      <c r="E348" s="11">
        <v>0</v>
      </c>
      <c r="F348" s="8" t="str">
        <f>IFERROR(VLOOKUP(Budget[[#This Row],[Looker]],Category_final[#All],5,0),"")</f>
        <v>Affiliate</v>
      </c>
    </row>
    <row r="349" spans="1:6" hidden="1">
      <c r="A349" s="49" t="s">
        <v>39</v>
      </c>
      <c r="B349" s="11" t="s">
        <v>24</v>
      </c>
      <c r="C349" s="11" t="str">
        <f>Budget[[#This Row],[Location]]&amp;Budget[[#This Row],[Description]]</f>
        <v>Clear LakeDetox</v>
      </c>
      <c r="D349" s="16">
        <v>45261</v>
      </c>
      <c r="E349" s="11">
        <v>0</v>
      </c>
      <c r="F349" s="8" t="str">
        <f>IFERROR(VLOOKUP(Budget[[#This Row],[Looker]],Category_final[#All],5,0),"")</f>
        <v>Affiliate</v>
      </c>
    </row>
    <row r="350" spans="1:6" hidden="1">
      <c r="A350" s="49" t="s">
        <v>39</v>
      </c>
      <c r="B350" s="11" t="s">
        <v>27</v>
      </c>
      <c r="C350" s="11" t="str">
        <f>Budget[[#This Row],[Location]]&amp;Budget[[#This Row],[Description]]</f>
        <v>Clear LakeRTC</v>
      </c>
      <c r="D350" s="16">
        <v>44927</v>
      </c>
      <c r="E350" s="11">
        <v>0</v>
      </c>
      <c r="F350" s="8" t="str">
        <f>IFERROR(VLOOKUP(Budget[[#This Row],[Looker]],Category_final[#All],5,0),"")</f>
        <v>Affiliate</v>
      </c>
    </row>
    <row r="351" spans="1:6" hidden="1">
      <c r="A351" s="49" t="s">
        <v>39</v>
      </c>
      <c r="B351" s="11" t="s">
        <v>27</v>
      </c>
      <c r="C351" s="11" t="str">
        <f>Budget[[#This Row],[Location]]&amp;Budget[[#This Row],[Description]]</f>
        <v>Clear LakeRTC</v>
      </c>
      <c r="D351" s="16">
        <v>44958</v>
      </c>
      <c r="E351" s="11">
        <v>0</v>
      </c>
      <c r="F351" s="8" t="str">
        <f>IFERROR(VLOOKUP(Budget[[#This Row],[Looker]],Category_final[#All],5,0),"")</f>
        <v>Affiliate</v>
      </c>
    </row>
    <row r="352" spans="1:6" hidden="1">
      <c r="A352" s="49" t="s">
        <v>39</v>
      </c>
      <c r="B352" s="11" t="s">
        <v>27</v>
      </c>
      <c r="C352" s="11" t="str">
        <f>Budget[[#This Row],[Location]]&amp;Budget[[#This Row],[Description]]</f>
        <v>Clear LakeRTC</v>
      </c>
      <c r="D352" s="16">
        <v>44986</v>
      </c>
      <c r="E352" s="11">
        <v>0</v>
      </c>
      <c r="F352" s="8" t="str">
        <f>IFERROR(VLOOKUP(Budget[[#This Row],[Looker]],Category_final[#All],5,0),"")</f>
        <v>Affiliate</v>
      </c>
    </row>
    <row r="353" spans="1:6" hidden="1">
      <c r="A353" s="49" t="s">
        <v>39</v>
      </c>
      <c r="B353" s="11" t="s">
        <v>27</v>
      </c>
      <c r="C353" s="11" t="str">
        <f>Budget[[#This Row],[Location]]&amp;Budget[[#This Row],[Description]]</f>
        <v>Clear LakeRTC</v>
      </c>
      <c r="D353" s="16">
        <v>45017</v>
      </c>
      <c r="E353" s="11">
        <v>0</v>
      </c>
      <c r="F353" s="8" t="str">
        <f>IFERROR(VLOOKUP(Budget[[#This Row],[Looker]],Category_final[#All],5,0),"")</f>
        <v>Affiliate</v>
      </c>
    </row>
    <row r="354" spans="1:6" hidden="1">
      <c r="A354" s="49" t="s">
        <v>39</v>
      </c>
      <c r="B354" s="11" t="s">
        <v>27</v>
      </c>
      <c r="C354" s="11" t="str">
        <f>Budget[[#This Row],[Location]]&amp;Budget[[#This Row],[Description]]</f>
        <v>Clear LakeRTC</v>
      </c>
      <c r="D354" s="16">
        <v>45047</v>
      </c>
      <c r="E354" s="11">
        <v>0</v>
      </c>
      <c r="F354" s="8" t="str">
        <f>IFERROR(VLOOKUP(Budget[[#This Row],[Looker]],Category_final[#All],5,0),"")</f>
        <v>Affiliate</v>
      </c>
    </row>
    <row r="355" spans="1:6" hidden="1">
      <c r="A355" s="49" t="s">
        <v>39</v>
      </c>
      <c r="B355" s="11" t="s">
        <v>27</v>
      </c>
      <c r="C355" s="11" t="str">
        <f>Budget[[#This Row],[Location]]&amp;Budget[[#This Row],[Description]]</f>
        <v>Clear LakeRTC</v>
      </c>
      <c r="D355" s="16">
        <v>45078</v>
      </c>
      <c r="E355" s="11">
        <v>0</v>
      </c>
      <c r="F355" s="8" t="str">
        <f>IFERROR(VLOOKUP(Budget[[#This Row],[Looker]],Category_final[#All],5,0),"")</f>
        <v>Affiliate</v>
      </c>
    </row>
    <row r="356" spans="1:6" hidden="1">
      <c r="A356" s="49" t="s">
        <v>39</v>
      </c>
      <c r="B356" s="11" t="s">
        <v>27</v>
      </c>
      <c r="C356" s="11" t="str">
        <f>Budget[[#This Row],[Location]]&amp;Budget[[#This Row],[Description]]</f>
        <v>Clear LakeRTC</v>
      </c>
      <c r="D356" s="16">
        <v>45108</v>
      </c>
      <c r="E356" s="11">
        <v>0</v>
      </c>
      <c r="F356" s="8" t="str">
        <f>IFERROR(VLOOKUP(Budget[[#This Row],[Looker]],Category_final[#All],5,0),"")</f>
        <v>Affiliate</v>
      </c>
    </row>
    <row r="357" spans="1:6" hidden="1">
      <c r="A357" s="49" t="s">
        <v>39</v>
      </c>
      <c r="B357" s="11" t="s">
        <v>27</v>
      </c>
      <c r="C357" s="11" t="str">
        <f>Budget[[#This Row],[Location]]&amp;Budget[[#This Row],[Description]]</f>
        <v>Clear LakeRTC</v>
      </c>
      <c r="D357" s="16">
        <v>45139</v>
      </c>
      <c r="E357" s="11">
        <v>0</v>
      </c>
      <c r="F357" s="8" t="str">
        <f>IFERROR(VLOOKUP(Budget[[#This Row],[Looker]],Category_final[#All],5,0),"")</f>
        <v>Affiliate</v>
      </c>
    </row>
    <row r="358" spans="1:6" hidden="1">
      <c r="A358" s="49" t="s">
        <v>39</v>
      </c>
      <c r="B358" s="11" t="s">
        <v>27</v>
      </c>
      <c r="C358" s="11" t="str">
        <f>Budget[[#This Row],[Location]]&amp;Budget[[#This Row],[Description]]</f>
        <v>Clear LakeRTC</v>
      </c>
      <c r="D358" s="16">
        <v>45170</v>
      </c>
      <c r="E358" s="11">
        <v>0</v>
      </c>
      <c r="F358" s="8" t="str">
        <f>IFERROR(VLOOKUP(Budget[[#This Row],[Looker]],Category_final[#All],5,0),"")</f>
        <v>Affiliate</v>
      </c>
    </row>
    <row r="359" spans="1:6" hidden="1">
      <c r="A359" s="49" t="s">
        <v>39</v>
      </c>
      <c r="B359" s="11" t="s">
        <v>27</v>
      </c>
      <c r="C359" s="11" t="str">
        <f>Budget[[#This Row],[Location]]&amp;Budget[[#This Row],[Description]]</f>
        <v>Clear LakeRTC</v>
      </c>
      <c r="D359" s="16">
        <v>45200</v>
      </c>
      <c r="E359" s="11">
        <v>0</v>
      </c>
      <c r="F359" s="8" t="str">
        <f>IFERROR(VLOOKUP(Budget[[#This Row],[Looker]],Category_final[#All],5,0),"")</f>
        <v>Affiliate</v>
      </c>
    </row>
    <row r="360" spans="1:6" hidden="1">
      <c r="A360" s="49" t="s">
        <v>39</v>
      </c>
      <c r="B360" s="11" t="s">
        <v>27</v>
      </c>
      <c r="C360" s="11" t="str">
        <f>Budget[[#This Row],[Location]]&amp;Budget[[#This Row],[Description]]</f>
        <v>Clear LakeRTC</v>
      </c>
      <c r="D360" s="16">
        <v>45231</v>
      </c>
      <c r="E360" s="11">
        <v>0</v>
      </c>
      <c r="F360" s="8" t="str">
        <f>IFERROR(VLOOKUP(Budget[[#This Row],[Looker]],Category_final[#All],5,0),"")</f>
        <v>Affiliate</v>
      </c>
    </row>
    <row r="361" spans="1:6" hidden="1">
      <c r="A361" s="49" t="s">
        <v>39</v>
      </c>
      <c r="B361" s="11" t="s">
        <v>27</v>
      </c>
      <c r="C361" s="11" t="str">
        <f>Budget[[#This Row],[Location]]&amp;Budget[[#This Row],[Description]]</f>
        <v>Clear LakeRTC</v>
      </c>
      <c r="D361" s="16">
        <v>45261</v>
      </c>
      <c r="E361" s="11">
        <v>0</v>
      </c>
      <c r="F361" s="8" t="str">
        <f>IFERROR(VLOOKUP(Budget[[#This Row],[Looker]],Category_final[#All],5,0),"")</f>
        <v>Affiliate</v>
      </c>
    </row>
    <row r="362" spans="1:6" hidden="1">
      <c r="A362" s="49" t="s">
        <v>39</v>
      </c>
      <c r="B362" s="11" t="s">
        <v>26</v>
      </c>
      <c r="C362" s="11" t="str">
        <f>Budget[[#This Row],[Location]]&amp;Budget[[#This Row],[Description]]</f>
        <v>Clear LakePHP</v>
      </c>
      <c r="D362" s="16">
        <v>44927</v>
      </c>
      <c r="E362" s="11">
        <v>2</v>
      </c>
      <c r="F362" s="8" t="str">
        <f>IFERROR(VLOOKUP(Budget[[#This Row],[Looker]],Category_final[#All],5,0),"")</f>
        <v>Affiliate</v>
      </c>
    </row>
    <row r="363" spans="1:6" hidden="1">
      <c r="A363" s="49" t="s">
        <v>39</v>
      </c>
      <c r="B363" s="11" t="s">
        <v>26</v>
      </c>
      <c r="C363" s="11" t="str">
        <f>Budget[[#This Row],[Location]]&amp;Budget[[#This Row],[Description]]</f>
        <v>Clear LakePHP</v>
      </c>
      <c r="D363" s="16">
        <v>44958</v>
      </c>
      <c r="E363" s="11">
        <v>2</v>
      </c>
      <c r="F363" s="8" t="str">
        <f>IFERROR(VLOOKUP(Budget[[#This Row],[Looker]],Category_final[#All],5,0),"")</f>
        <v>Affiliate</v>
      </c>
    </row>
    <row r="364" spans="1:6" hidden="1">
      <c r="A364" s="49" t="s">
        <v>39</v>
      </c>
      <c r="B364" s="11" t="s">
        <v>26</v>
      </c>
      <c r="C364" s="11" t="str">
        <f>Budget[[#This Row],[Location]]&amp;Budget[[#This Row],[Description]]</f>
        <v>Clear LakePHP</v>
      </c>
      <c r="D364" s="16">
        <v>44986</v>
      </c>
      <c r="E364" s="11">
        <v>2</v>
      </c>
      <c r="F364" s="8" t="str">
        <f>IFERROR(VLOOKUP(Budget[[#This Row],[Looker]],Category_final[#All],5,0),"")</f>
        <v>Affiliate</v>
      </c>
    </row>
    <row r="365" spans="1:6" hidden="1">
      <c r="A365" s="49" t="s">
        <v>39</v>
      </c>
      <c r="B365" s="11" t="s">
        <v>26</v>
      </c>
      <c r="C365" s="11" t="str">
        <f>Budget[[#This Row],[Location]]&amp;Budget[[#This Row],[Description]]</f>
        <v>Clear LakePHP</v>
      </c>
      <c r="D365" s="16">
        <v>45017</v>
      </c>
      <c r="E365" s="11">
        <v>2</v>
      </c>
      <c r="F365" s="8" t="str">
        <f>IFERROR(VLOOKUP(Budget[[#This Row],[Looker]],Category_final[#All],5,0),"")</f>
        <v>Affiliate</v>
      </c>
    </row>
    <row r="366" spans="1:6" hidden="1">
      <c r="A366" s="49" t="s">
        <v>39</v>
      </c>
      <c r="B366" s="11" t="s">
        <v>26</v>
      </c>
      <c r="C366" s="11" t="str">
        <f>Budget[[#This Row],[Location]]&amp;Budget[[#This Row],[Description]]</f>
        <v>Clear LakePHP</v>
      </c>
      <c r="D366" s="16">
        <v>45047</v>
      </c>
      <c r="E366" s="11">
        <v>2</v>
      </c>
      <c r="F366" s="8" t="str">
        <f>IFERROR(VLOOKUP(Budget[[#This Row],[Looker]],Category_final[#All],5,0),"")</f>
        <v>Affiliate</v>
      </c>
    </row>
    <row r="367" spans="1:6" hidden="1">
      <c r="A367" s="49" t="s">
        <v>39</v>
      </c>
      <c r="B367" s="11" t="s">
        <v>26</v>
      </c>
      <c r="C367" s="11" t="str">
        <f>Budget[[#This Row],[Location]]&amp;Budget[[#This Row],[Description]]</f>
        <v>Clear LakePHP</v>
      </c>
      <c r="D367" s="16">
        <v>45078</v>
      </c>
      <c r="E367" s="11">
        <v>2</v>
      </c>
      <c r="F367" s="8" t="str">
        <f>IFERROR(VLOOKUP(Budget[[#This Row],[Looker]],Category_final[#All],5,0),"")</f>
        <v>Affiliate</v>
      </c>
    </row>
    <row r="368" spans="1:6" hidden="1">
      <c r="A368" s="49" t="s">
        <v>39</v>
      </c>
      <c r="B368" s="11" t="s">
        <v>26</v>
      </c>
      <c r="C368" s="11" t="str">
        <f>Budget[[#This Row],[Location]]&amp;Budget[[#This Row],[Description]]</f>
        <v>Clear LakePHP</v>
      </c>
      <c r="D368" s="16">
        <v>45108</v>
      </c>
      <c r="E368" s="11">
        <v>2</v>
      </c>
      <c r="F368" s="8" t="str">
        <f>IFERROR(VLOOKUP(Budget[[#This Row],[Looker]],Category_final[#All],5,0),"")</f>
        <v>Affiliate</v>
      </c>
    </row>
    <row r="369" spans="1:6" hidden="1">
      <c r="A369" s="49" t="s">
        <v>39</v>
      </c>
      <c r="B369" s="11" t="s">
        <v>26</v>
      </c>
      <c r="C369" s="11" t="str">
        <f>Budget[[#This Row],[Location]]&amp;Budget[[#This Row],[Description]]</f>
        <v>Clear LakePHP</v>
      </c>
      <c r="D369" s="16">
        <v>45139</v>
      </c>
      <c r="E369" s="11">
        <v>2</v>
      </c>
      <c r="F369" s="8" t="str">
        <f>IFERROR(VLOOKUP(Budget[[#This Row],[Looker]],Category_final[#All],5,0),"")</f>
        <v>Affiliate</v>
      </c>
    </row>
    <row r="370" spans="1:6" hidden="1">
      <c r="A370" s="49" t="s">
        <v>39</v>
      </c>
      <c r="B370" s="11" t="s">
        <v>26</v>
      </c>
      <c r="C370" s="11" t="str">
        <f>Budget[[#This Row],[Location]]&amp;Budget[[#This Row],[Description]]</f>
        <v>Clear LakePHP</v>
      </c>
      <c r="D370" s="16">
        <v>45170</v>
      </c>
      <c r="E370" s="11">
        <v>2</v>
      </c>
      <c r="F370" s="8" t="str">
        <f>IFERROR(VLOOKUP(Budget[[#This Row],[Looker]],Category_final[#All],5,0),"")</f>
        <v>Affiliate</v>
      </c>
    </row>
    <row r="371" spans="1:6" hidden="1">
      <c r="A371" s="49" t="s">
        <v>39</v>
      </c>
      <c r="B371" s="11" t="s">
        <v>26</v>
      </c>
      <c r="C371" s="11" t="str">
        <f>Budget[[#This Row],[Location]]&amp;Budget[[#This Row],[Description]]</f>
        <v>Clear LakePHP</v>
      </c>
      <c r="D371" s="16">
        <v>45200</v>
      </c>
      <c r="E371" s="11">
        <v>2</v>
      </c>
      <c r="F371" s="8" t="str">
        <f>IFERROR(VLOOKUP(Budget[[#This Row],[Looker]],Category_final[#All],5,0),"")</f>
        <v>Affiliate</v>
      </c>
    </row>
    <row r="372" spans="1:6" hidden="1">
      <c r="A372" s="49" t="s">
        <v>39</v>
      </c>
      <c r="B372" s="11" t="s">
        <v>26</v>
      </c>
      <c r="C372" s="11" t="str">
        <f>Budget[[#This Row],[Location]]&amp;Budget[[#This Row],[Description]]</f>
        <v>Clear LakePHP</v>
      </c>
      <c r="D372" s="16">
        <v>45231</v>
      </c>
      <c r="E372" s="11">
        <v>2</v>
      </c>
      <c r="F372" s="8" t="str">
        <f>IFERROR(VLOOKUP(Budget[[#This Row],[Looker]],Category_final[#All],5,0),"")</f>
        <v>Affiliate</v>
      </c>
    </row>
    <row r="373" spans="1:6" hidden="1">
      <c r="A373" s="49" t="s">
        <v>39</v>
      </c>
      <c r="B373" s="11" t="s">
        <v>26</v>
      </c>
      <c r="C373" s="11" t="str">
        <f>Budget[[#This Row],[Location]]&amp;Budget[[#This Row],[Description]]</f>
        <v>Clear LakePHP</v>
      </c>
      <c r="D373" s="16">
        <v>45261</v>
      </c>
      <c r="E373" s="11">
        <v>2</v>
      </c>
      <c r="F373" s="8" t="str">
        <f>IFERROR(VLOOKUP(Budget[[#This Row],[Looker]],Category_final[#All],5,0),"")</f>
        <v>Affiliate</v>
      </c>
    </row>
    <row r="374" spans="1:6" hidden="1">
      <c r="A374" s="49" t="s">
        <v>39</v>
      </c>
      <c r="B374" s="11" t="s">
        <v>25</v>
      </c>
      <c r="C374" s="11" t="str">
        <f>Budget[[#This Row],[Location]]&amp;Budget[[#This Row],[Description]]</f>
        <v>Clear LakeIOP</v>
      </c>
      <c r="D374" s="16">
        <v>44927</v>
      </c>
      <c r="E374" s="11">
        <v>6</v>
      </c>
      <c r="F374" s="8" t="str">
        <f>IFERROR(VLOOKUP(Budget[[#This Row],[Looker]],Category_final[#All],5,0),"")</f>
        <v>Affiliate</v>
      </c>
    </row>
    <row r="375" spans="1:6" hidden="1">
      <c r="A375" s="49" t="s">
        <v>39</v>
      </c>
      <c r="B375" s="11" t="s">
        <v>25</v>
      </c>
      <c r="C375" s="11" t="str">
        <f>Budget[[#This Row],[Location]]&amp;Budget[[#This Row],[Description]]</f>
        <v>Clear LakeIOP</v>
      </c>
      <c r="D375" s="16">
        <v>44958</v>
      </c>
      <c r="E375" s="11">
        <v>6</v>
      </c>
      <c r="F375" s="8" t="str">
        <f>IFERROR(VLOOKUP(Budget[[#This Row],[Looker]],Category_final[#All],5,0),"")</f>
        <v>Affiliate</v>
      </c>
    </row>
    <row r="376" spans="1:6" hidden="1">
      <c r="A376" s="49" t="s">
        <v>39</v>
      </c>
      <c r="B376" s="11" t="s">
        <v>25</v>
      </c>
      <c r="C376" s="11" t="str">
        <f>Budget[[#This Row],[Location]]&amp;Budget[[#This Row],[Description]]</f>
        <v>Clear LakeIOP</v>
      </c>
      <c r="D376" s="16">
        <v>44986</v>
      </c>
      <c r="E376" s="11">
        <v>6</v>
      </c>
      <c r="F376" s="8" t="str">
        <f>IFERROR(VLOOKUP(Budget[[#This Row],[Looker]],Category_final[#All],5,0),"")</f>
        <v>Affiliate</v>
      </c>
    </row>
    <row r="377" spans="1:6" hidden="1">
      <c r="A377" s="49" t="s">
        <v>39</v>
      </c>
      <c r="B377" s="11" t="s">
        <v>25</v>
      </c>
      <c r="C377" s="11" t="str">
        <f>Budget[[#This Row],[Location]]&amp;Budget[[#This Row],[Description]]</f>
        <v>Clear LakeIOP</v>
      </c>
      <c r="D377" s="16">
        <v>45017</v>
      </c>
      <c r="E377" s="11">
        <v>6</v>
      </c>
      <c r="F377" s="8" t="str">
        <f>IFERROR(VLOOKUP(Budget[[#This Row],[Looker]],Category_final[#All],5,0),"")</f>
        <v>Affiliate</v>
      </c>
    </row>
    <row r="378" spans="1:6" hidden="1">
      <c r="A378" s="49" t="s">
        <v>39</v>
      </c>
      <c r="B378" s="11" t="s">
        <v>25</v>
      </c>
      <c r="C378" s="11" t="str">
        <f>Budget[[#This Row],[Location]]&amp;Budget[[#This Row],[Description]]</f>
        <v>Clear LakeIOP</v>
      </c>
      <c r="D378" s="16">
        <v>45047</v>
      </c>
      <c r="E378" s="11">
        <v>6</v>
      </c>
      <c r="F378" s="8" t="str">
        <f>IFERROR(VLOOKUP(Budget[[#This Row],[Looker]],Category_final[#All],5,0),"")</f>
        <v>Affiliate</v>
      </c>
    </row>
    <row r="379" spans="1:6" hidden="1">
      <c r="A379" s="49" t="s">
        <v>39</v>
      </c>
      <c r="B379" s="11" t="s">
        <v>25</v>
      </c>
      <c r="C379" s="11" t="str">
        <f>Budget[[#This Row],[Location]]&amp;Budget[[#This Row],[Description]]</f>
        <v>Clear LakeIOP</v>
      </c>
      <c r="D379" s="16">
        <v>45078</v>
      </c>
      <c r="E379" s="11">
        <v>6</v>
      </c>
      <c r="F379" s="8" t="str">
        <f>IFERROR(VLOOKUP(Budget[[#This Row],[Looker]],Category_final[#All],5,0),"")</f>
        <v>Affiliate</v>
      </c>
    </row>
    <row r="380" spans="1:6" hidden="1">
      <c r="A380" s="49" t="s">
        <v>39</v>
      </c>
      <c r="B380" s="11" t="s">
        <v>25</v>
      </c>
      <c r="C380" s="11" t="str">
        <f>Budget[[#This Row],[Location]]&amp;Budget[[#This Row],[Description]]</f>
        <v>Clear LakeIOP</v>
      </c>
      <c r="D380" s="16">
        <v>45108</v>
      </c>
      <c r="E380" s="11">
        <v>7</v>
      </c>
      <c r="F380" s="8" t="str">
        <f>IFERROR(VLOOKUP(Budget[[#This Row],[Looker]],Category_final[#All],5,0),"")</f>
        <v>Affiliate</v>
      </c>
    </row>
    <row r="381" spans="1:6" hidden="1">
      <c r="A381" s="49" t="s">
        <v>39</v>
      </c>
      <c r="B381" s="11" t="s">
        <v>25</v>
      </c>
      <c r="C381" s="11" t="str">
        <f>Budget[[#This Row],[Location]]&amp;Budget[[#This Row],[Description]]</f>
        <v>Clear LakeIOP</v>
      </c>
      <c r="D381" s="16">
        <v>45139</v>
      </c>
      <c r="E381" s="11">
        <v>7</v>
      </c>
      <c r="F381" s="8" t="str">
        <f>IFERROR(VLOOKUP(Budget[[#This Row],[Looker]],Category_final[#All],5,0),"")</f>
        <v>Affiliate</v>
      </c>
    </row>
    <row r="382" spans="1:6" hidden="1">
      <c r="A382" s="49" t="s">
        <v>39</v>
      </c>
      <c r="B382" s="11" t="s">
        <v>25</v>
      </c>
      <c r="C382" s="11" t="str">
        <f>Budget[[#This Row],[Location]]&amp;Budget[[#This Row],[Description]]</f>
        <v>Clear LakeIOP</v>
      </c>
      <c r="D382" s="16">
        <v>45170</v>
      </c>
      <c r="E382" s="11">
        <v>7</v>
      </c>
      <c r="F382" s="8" t="str">
        <f>IFERROR(VLOOKUP(Budget[[#This Row],[Looker]],Category_final[#All],5,0),"")</f>
        <v>Affiliate</v>
      </c>
    </row>
    <row r="383" spans="1:6" hidden="1">
      <c r="A383" s="49" t="s">
        <v>39</v>
      </c>
      <c r="B383" s="11" t="s">
        <v>25</v>
      </c>
      <c r="C383" s="11" t="str">
        <f>Budget[[#This Row],[Location]]&amp;Budget[[#This Row],[Description]]</f>
        <v>Clear LakeIOP</v>
      </c>
      <c r="D383" s="16">
        <v>45200</v>
      </c>
      <c r="E383" s="11">
        <v>7</v>
      </c>
      <c r="F383" s="8" t="str">
        <f>IFERROR(VLOOKUP(Budget[[#This Row],[Looker]],Category_final[#All],5,0),"")</f>
        <v>Affiliate</v>
      </c>
    </row>
    <row r="384" spans="1:6" hidden="1">
      <c r="A384" s="49" t="s">
        <v>39</v>
      </c>
      <c r="B384" s="11" t="s">
        <v>25</v>
      </c>
      <c r="C384" s="11" t="str">
        <f>Budget[[#This Row],[Location]]&amp;Budget[[#This Row],[Description]]</f>
        <v>Clear LakeIOP</v>
      </c>
      <c r="D384" s="16">
        <v>45231</v>
      </c>
      <c r="E384" s="11">
        <v>7</v>
      </c>
      <c r="F384" s="8" t="str">
        <f>IFERROR(VLOOKUP(Budget[[#This Row],[Looker]],Category_final[#All],5,0),"")</f>
        <v>Affiliate</v>
      </c>
    </row>
    <row r="385" spans="1:6" hidden="1">
      <c r="A385" s="49" t="s">
        <v>39</v>
      </c>
      <c r="B385" s="11" t="s">
        <v>25</v>
      </c>
      <c r="C385" s="11" t="str">
        <f>Budget[[#This Row],[Location]]&amp;Budget[[#This Row],[Description]]</f>
        <v>Clear LakeIOP</v>
      </c>
      <c r="D385" s="16">
        <v>45261</v>
      </c>
      <c r="E385" s="11">
        <v>7</v>
      </c>
      <c r="F385" s="8" t="str">
        <f>IFERROR(VLOOKUP(Budget[[#This Row],[Looker]],Category_final[#All],5,0),"")</f>
        <v>Affiliate</v>
      </c>
    </row>
    <row r="386" spans="1:6" hidden="1">
      <c r="A386" s="49" t="s">
        <v>39</v>
      </c>
      <c r="B386" s="11" t="s">
        <v>28</v>
      </c>
      <c r="C386" s="11" t="str">
        <f>Budget[[#This Row],[Location]]&amp;Budget[[#This Row],[Description]]</f>
        <v>Clear LakeSOP</v>
      </c>
      <c r="D386" s="16">
        <v>44927</v>
      </c>
      <c r="E386" s="11">
        <v>1</v>
      </c>
      <c r="F386" s="8" t="str">
        <f>IFERROR(VLOOKUP(Budget[[#This Row],[Looker]],Category_final[#All],5,0),"")</f>
        <v>Affiliate</v>
      </c>
    </row>
    <row r="387" spans="1:6" hidden="1">
      <c r="A387" s="49" t="s">
        <v>39</v>
      </c>
      <c r="B387" s="11" t="s">
        <v>28</v>
      </c>
      <c r="C387" s="11" t="str">
        <f>Budget[[#This Row],[Location]]&amp;Budget[[#This Row],[Description]]</f>
        <v>Clear LakeSOP</v>
      </c>
      <c r="D387" s="16">
        <v>44958</v>
      </c>
      <c r="E387" s="11">
        <v>1</v>
      </c>
      <c r="F387" s="8" t="str">
        <f>IFERROR(VLOOKUP(Budget[[#This Row],[Looker]],Category_final[#All],5,0),"")</f>
        <v>Affiliate</v>
      </c>
    </row>
    <row r="388" spans="1:6" hidden="1">
      <c r="A388" s="49" t="s">
        <v>39</v>
      </c>
      <c r="B388" s="11" t="s">
        <v>28</v>
      </c>
      <c r="C388" s="11" t="str">
        <f>Budget[[#This Row],[Location]]&amp;Budget[[#This Row],[Description]]</f>
        <v>Clear LakeSOP</v>
      </c>
      <c r="D388" s="16">
        <v>44986</v>
      </c>
      <c r="E388" s="11">
        <v>1</v>
      </c>
      <c r="F388" s="8" t="str">
        <f>IFERROR(VLOOKUP(Budget[[#This Row],[Looker]],Category_final[#All],5,0),"")</f>
        <v>Affiliate</v>
      </c>
    </row>
    <row r="389" spans="1:6" hidden="1">
      <c r="A389" s="49" t="s">
        <v>39</v>
      </c>
      <c r="B389" s="11" t="s">
        <v>28</v>
      </c>
      <c r="C389" s="11" t="str">
        <f>Budget[[#This Row],[Location]]&amp;Budget[[#This Row],[Description]]</f>
        <v>Clear LakeSOP</v>
      </c>
      <c r="D389" s="16">
        <v>45017</v>
      </c>
      <c r="E389" s="11">
        <v>1</v>
      </c>
      <c r="F389" s="8" t="str">
        <f>IFERROR(VLOOKUP(Budget[[#This Row],[Looker]],Category_final[#All],5,0),"")</f>
        <v>Affiliate</v>
      </c>
    </row>
    <row r="390" spans="1:6" hidden="1">
      <c r="A390" s="49" t="s">
        <v>39</v>
      </c>
      <c r="B390" s="11" t="s">
        <v>28</v>
      </c>
      <c r="C390" s="11" t="str">
        <f>Budget[[#This Row],[Location]]&amp;Budget[[#This Row],[Description]]</f>
        <v>Clear LakeSOP</v>
      </c>
      <c r="D390" s="16">
        <v>45047</v>
      </c>
      <c r="E390" s="11">
        <v>1</v>
      </c>
      <c r="F390" s="8" t="str">
        <f>IFERROR(VLOOKUP(Budget[[#This Row],[Looker]],Category_final[#All],5,0),"")</f>
        <v>Affiliate</v>
      </c>
    </row>
    <row r="391" spans="1:6" hidden="1">
      <c r="A391" s="49" t="s">
        <v>39</v>
      </c>
      <c r="B391" s="11" t="s">
        <v>28</v>
      </c>
      <c r="C391" s="11" t="str">
        <f>Budget[[#This Row],[Location]]&amp;Budget[[#This Row],[Description]]</f>
        <v>Clear LakeSOP</v>
      </c>
      <c r="D391" s="16">
        <v>45078</v>
      </c>
      <c r="E391" s="11">
        <v>1</v>
      </c>
      <c r="F391" s="8" t="str">
        <f>IFERROR(VLOOKUP(Budget[[#This Row],[Looker]],Category_final[#All],5,0),"")</f>
        <v>Affiliate</v>
      </c>
    </row>
    <row r="392" spans="1:6" hidden="1">
      <c r="A392" s="49" t="s">
        <v>39</v>
      </c>
      <c r="B392" s="11" t="s">
        <v>28</v>
      </c>
      <c r="C392" s="11" t="str">
        <f>Budget[[#This Row],[Location]]&amp;Budget[[#This Row],[Description]]</f>
        <v>Clear LakeSOP</v>
      </c>
      <c r="D392" s="16">
        <v>45108</v>
      </c>
      <c r="E392" s="11">
        <v>1</v>
      </c>
      <c r="F392" s="8" t="str">
        <f>IFERROR(VLOOKUP(Budget[[#This Row],[Looker]],Category_final[#All],5,0),"")</f>
        <v>Affiliate</v>
      </c>
    </row>
    <row r="393" spans="1:6" hidden="1">
      <c r="A393" s="49" t="s">
        <v>39</v>
      </c>
      <c r="B393" s="11" t="s">
        <v>28</v>
      </c>
      <c r="C393" s="11" t="str">
        <f>Budget[[#This Row],[Location]]&amp;Budget[[#This Row],[Description]]</f>
        <v>Clear LakeSOP</v>
      </c>
      <c r="D393" s="16">
        <v>45139</v>
      </c>
      <c r="E393" s="11">
        <v>1</v>
      </c>
      <c r="F393" s="8" t="str">
        <f>IFERROR(VLOOKUP(Budget[[#This Row],[Looker]],Category_final[#All],5,0),"")</f>
        <v>Affiliate</v>
      </c>
    </row>
    <row r="394" spans="1:6" hidden="1">
      <c r="A394" s="49" t="s">
        <v>39</v>
      </c>
      <c r="B394" s="11" t="s">
        <v>28</v>
      </c>
      <c r="C394" s="11" t="str">
        <f>Budget[[#This Row],[Location]]&amp;Budget[[#This Row],[Description]]</f>
        <v>Clear LakeSOP</v>
      </c>
      <c r="D394" s="16">
        <v>45170</v>
      </c>
      <c r="E394" s="11">
        <v>1</v>
      </c>
      <c r="F394" s="8" t="str">
        <f>IFERROR(VLOOKUP(Budget[[#This Row],[Looker]],Category_final[#All],5,0),"")</f>
        <v>Affiliate</v>
      </c>
    </row>
    <row r="395" spans="1:6" hidden="1">
      <c r="A395" s="49" t="s">
        <v>39</v>
      </c>
      <c r="B395" s="11" t="s">
        <v>28</v>
      </c>
      <c r="C395" s="11" t="str">
        <f>Budget[[#This Row],[Location]]&amp;Budget[[#This Row],[Description]]</f>
        <v>Clear LakeSOP</v>
      </c>
      <c r="D395" s="16">
        <v>45200</v>
      </c>
      <c r="E395" s="11">
        <v>1</v>
      </c>
      <c r="F395" s="8" t="str">
        <f>IFERROR(VLOOKUP(Budget[[#This Row],[Looker]],Category_final[#All],5,0),"")</f>
        <v>Affiliate</v>
      </c>
    </row>
    <row r="396" spans="1:6" hidden="1">
      <c r="A396" s="49" t="s">
        <v>39</v>
      </c>
      <c r="B396" s="11" t="s">
        <v>28</v>
      </c>
      <c r="C396" s="11" t="str">
        <f>Budget[[#This Row],[Location]]&amp;Budget[[#This Row],[Description]]</f>
        <v>Clear LakeSOP</v>
      </c>
      <c r="D396" s="16">
        <v>45231</v>
      </c>
      <c r="E396" s="11">
        <v>1</v>
      </c>
      <c r="F396" s="8" t="str">
        <f>IFERROR(VLOOKUP(Budget[[#This Row],[Looker]],Category_final[#All],5,0),"")</f>
        <v>Affiliate</v>
      </c>
    </row>
    <row r="397" spans="1:6" hidden="1">
      <c r="A397" s="49" t="s">
        <v>39</v>
      </c>
      <c r="B397" s="11" t="s">
        <v>28</v>
      </c>
      <c r="C397" s="11" t="str">
        <f>Budget[[#This Row],[Location]]&amp;Budget[[#This Row],[Description]]</f>
        <v>Clear LakeSOP</v>
      </c>
      <c r="D397" s="16">
        <v>45261</v>
      </c>
      <c r="E397" s="11">
        <v>1</v>
      </c>
      <c r="F397" s="8" t="str">
        <f>IFERROR(VLOOKUP(Budget[[#This Row],[Looker]],Category_final[#All],5,0),"")</f>
        <v>Affiliate</v>
      </c>
    </row>
    <row r="398" spans="1:6" hidden="1">
      <c r="A398" s="49" t="s">
        <v>39</v>
      </c>
      <c r="B398" s="11" t="s">
        <v>23</v>
      </c>
      <c r="C398" s="11" t="str">
        <f>Budget[[#This Row],[Location]]&amp;Budget[[#This Row],[Description]]</f>
        <v>Clear LakeAftercare</v>
      </c>
      <c r="D398" s="16">
        <v>44927</v>
      </c>
      <c r="E398" s="11">
        <v>1</v>
      </c>
      <c r="F398" s="8" t="str">
        <f>IFERROR(VLOOKUP(Budget[[#This Row],[Looker]],Category_final[#All],5,0),"")</f>
        <v>Affiliate</v>
      </c>
    </row>
    <row r="399" spans="1:6" hidden="1">
      <c r="A399" s="49" t="s">
        <v>39</v>
      </c>
      <c r="B399" s="11" t="s">
        <v>23</v>
      </c>
      <c r="C399" s="11" t="str">
        <f>Budget[[#This Row],[Location]]&amp;Budget[[#This Row],[Description]]</f>
        <v>Clear LakeAftercare</v>
      </c>
      <c r="D399" s="16">
        <v>44958</v>
      </c>
      <c r="E399" s="11">
        <v>1</v>
      </c>
      <c r="F399" s="8" t="str">
        <f>IFERROR(VLOOKUP(Budget[[#This Row],[Looker]],Category_final[#All],5,0),"")</f>
        <v>Affiliate</v>
      </c>
    </row>
    <row r="400" spans="1:6" hidden="1">
      <c r="A400" s="49" t="s">
        <v>39</v>
      </c>
      <c r="B400" s="11" t="s">
        <v>23</v>
      </c>
      <c r="C400" s="11" t="str">
        <f>Budget[[#This Row],[Location]]&amp;Budget[[#This Row],[Description]]</f>
        <v>Clear LakeAftercare</v>
      </c>
      <c r="D400" s="16">
        <v>44986</v>
      </c>
      <c r="E400" s="11">
        <v>1</v>
      </c>
      <c r="F400" s="8" t="str">
        <f>IFERROR(VLOOKUP(Budget[[#This Row],[Looker]],Category_final[#All],5,0),"")</f>
        <v>Affiliate</v>
      </c>
    </row>
    <row r="401" spans="1:6" hidden="1">
      <c r="A401" s="49" t="s">
        <v>39</v>
      </c>
      <c r="B401" s="11" t="s">
        <v>23</v>
      </c>
      <c r="C401" s="11" t="str">
        <f>Budget[[#This Row],[Location]]&amp;Budget[[#This Row],[Description]]</f>
        <v>Clear LakeAftercare</v>
      </c>
      <c r="D401" s="16">
        <v>45017</v>
      </c>
      <c r="E401" s="11">
        <v>1</v>
      </c>
      <c r="F401" s="8" t="str">
        <f>IFERROR(VLOOKUP(Budget[[#This Row],[Looker]],Category_final[#All],5,0),"")</f>
        <v>Affiliate</v>
      </c>
    </row>
    <row r="402" spans="1:6" hidden="1">
      <c r="A402" s="49" t="s">
        <v>39</v>
      </c>
      <c r="B402" s="11" t="s">
        <v>23</v>
      </c>
      <c r="C402" s="11" t="str">
        <f>Budget[[#This Row],[Location]]&amp;Budget[[#This Row],[Description]]</f>
        <v>Clear LakeAftercare</v>
      </c>
      <c r="D402" s="16">
        <v>45047</v>
      </c>
      <c r="E402" s="11">
        <v>1</v>
      </c>
      <c r="F402" s="8" t="str">
        <f>IFERROR(VLOOKUP(Budget[[#This Row],[Looker]],Category_final[#All],5,0),"")</f>
        <v>Affiliate</v>
      </c>
    </row>
    <row r="403" spans="1:6" hidden="1">
      <c r="A403" s="49" t="s">
        <v>39</v>
      </c>
      <c r="B403" s="11" t="s">
        <v>23</v>
      </c>
      <c r="C403" s="11" t="str">
        <f>Budget[[#This Row],[Location]]&amp;Budget[[#This Row],[Description]]</f>
        <v>Clear LakeAftercare</v>
      </c>
      <c r="D403" s="16">
        <v>45078</v>
      </c>
      <c r="E403" s="11">
        <v>1</v>
      </c>
      <c r="F403" s="8" t="str">
        <f>IFERROR(VLOOKUP(Budget[[#This Row],[Looker]],Category_final[#All],5,0),"")</f>
        <v>Affiliate</v>
      </c>
    </row>
    <row r="404" spans="1:6" hidden="1">
      <c r="A404" s="49" t="s">
        <v>39</v>
      </c>
      <c r="B404" s="11" t="s">
        <v>23</v>
      </c>
      <c r="C404" s="11" t="str">
        <f>Budget[[#This Row],[Location]]&amp;Budget[[#This Row],[Description]]</f>
        <v>Clear LakeAftercare</v>
      </c>
      <c r="D404" s="16">
        <v>45108</v>
      </c>
      <c r="E404" s="11">
        <v>1</v>
      </c>
      <c r="F404" s="8" t="str">
        <f>IFERROR(VLOOKUP(Budget[[#This Row],[Looker]],Category_final[#All],5,0),"")</f>
        <v>Affiliate</v>
      </c>
    </row>
    <row r="405" spans="1:6" hidden="1">
      <c r="A405" s="49" t="s">
        <v>39</v>
      </c>
      <c r="B405" s="11" t="s">
        <v>23</v>
      </c>
      <c r="C405" s="11" t="str">
        <f>Budget[[#This Row],[Location]]&amp;Budget[[#This Row],[Description]]</f>
        <v>Clear LakeAftercare</v>
      </c>
      <c r="D405" s="16">
        <v>45139</v>
      </c>
      <c r="E405" s="11">
        <v>1</v>
      </c>
      <c r="F405" s="8" t="str">
        <f>IFERROR(VLOOKUP(Budget[[#This Row],[Looker]],Category_final[#All],5,0),"")</f>
        <v>Affiliate</v>
      </c>
    </row>
    <row r="406" spans="1:6" hidden="1">
      <c r="A406" s="49" t="s">
        <v>39</v>
      </c>
      <c r="B406" s="11" t="s">
        <v>23</v>
      </c>
      <c r="C406" s="11" t="str">
        <f>Budget[[#This Row],[Location]]&amp;Budget[[#This Row],[Description]]</f>
        <v>Clear LakeAftercare</v>
      </c>
      <c r="D406" s="16">
        <v>45170</v>
      </c>
      <c r="E406" s="11">
        <v>1</v>
      </c>
      <c r="F406" s="8" t="str">
        <f>IFERROR(VLOOKUP(Budget[[#This Row],[Looker]],Category_final[#All],5,0),"")</f>
        <v>Affiliate</v>
      </c>
    </row>
    <row r="407" spans="1:6" hidden="1">
      <c r="A407" s="49" t="s">
        <v>39</v>
      </c>
      <c r="B407" s="11" t="s">
        <v>23</v>
      </c>
      <c r="C407" s="11" t="str">
        <f>Budget[[#This Row],[Location]]&amp;Budget[[#This Row],[Description]]</f>
        <v>Clear LakeAftercare</v>
      </c>
      <c r="D407" s="16">
        <v>45200</v>
      </c>
      <c r="E407" s="11">
        <v>1</v>
      </c>
      <c r="F407" s="8" t="str">
        <f>IFERROR(VLOOKUP(Budget[[#This Row],[Looker]],Category_final[#All],5,0),"")</f>
        <v>Affiliate</v>
      </c>
    </row>
    <row r="408" spans="1:6" hidden="1">
      <c r="A408" s="49" t="s">
        <v>39</v>
      </c>
      <c r="B408" s="11" t="s">
        <v>23</v>
      </c>
      <c r="C408" s="11" t="str">
        <f>Budget[[#This Row],[Location]]&amp;Budget[[#This Row],[Description]]</f>
        <v>Clear LakeAftercare</v>
      </c>
      <c r="D408" s="16">
        <v>45231</v>
      </c>
      <c r="E408" s="11">
        <v>1</v>
      </c>
      <c r="F408" s="8" t="str">
        <f>IFERROR(VLOOKUP(Budget[[#This Row],[Looker]],Category_final[#All],5,0),"")</f>
        <v>Affiliate</v>
      </c>
    </row>
    <row r="409" spans="1:6" hidden="1">
      <c r="A409" s="49" t="s">
        <v>39</v>
      </c>
      <c r="B409" s="11" t="s">
        <v>23</v>
      </c>
      <c r="C409" s="11" t="str">
        <f>Budget[[#This Row],[Location]]&amp;Budget[[#This Row],[Description]]</f>
        <v>Clear LakeAftercare</v>
      </c>
      <c r="D409" s="16">
        <v>45261</v>
      </c>
      <c r="E409" s="11">
        <v>1</v>
      </c>
      <c r="F409" s="8" t="str">
        <f>IFERROR(VLOOKUP(Budget[[#This Row],[Looker]],Category_final[#All],5,0),"")</f>
        <v>Affiliate</v>
      </c>
    </row>
    <row r="410" spans="1:6" hidden="1">
      <c r="A410" s="49" t="s">
        <v>39</v>
      </c>
      <c r="B410" s="11" t="s">
        <v>49</v>
      </c>
      <c r="C410" s="11" t="str">
        <f>Budget[[#This Row],[Location]]&amp;Budget[[#This Row],[Description]]</f>
        <v>Clear LakeSober Living</v>
      </c>
      <c r="D410" s="16">
        <v>44927</v>
      </c>
      <c r="E410" s="11">
        <v>0</v>
      </c>
      <c r="F410" s="8" t="str">
        <f>IFERROR(VLOOKUP(Budget[[#This Row],[Looker]],Category_final[#All],5,0),"")</f>
        <v>Affiliate</v>
      </c>
    </row>
    <row r="411" spans="1:6" hidden="1">
      <c r="A411" s="49" t="s">
        <v>39</v>
      </c>
      <c r="B411" s="11" t="s">
        <v>49</v>
      </c>
      <c r="C411" s="11" t="str">
        <f>Budget[[#This Row],[Location]]&amp;Budget[[#This Row],[Description]]</f>
        <v>Clear LakeSober Living</v>
      </c>
      <c r="D411" s="16">
        <v>44958</v>
      </c>
      <c r="E411" s="11">
        <v>0</v>
      </c>
      <c r="F411" s="8" t="str">
        <f>IFERROR(VLOOKUP(Budget[[#This Row],[Looker]],Category_final[#All],5,0),"")</f>
        <v>Affiliate</v>
      </c>
    </row>
    <row r="412" spans="1:6" hidden="1">
      <c r="A412" s="49" t="s">
        <v>39</v>
      </c>
      <c r="B412" s="11" t="s">
        <v>49</v>
      </c>
      <c r="C412" s="11" t="str">
        <f>Budget[[#This Row],[Location]]&amp;Budget[[#This Row],[Description]]</f>
        <v>Clear LakeSober Living</v>
      </c>
      <c r="D412" s="16">
        <v>44986</v>
      </c>
      <c r="E412" s="11">
        <v>0</v>
      </c>
      <c r="F412" s="8" t="str">
        <f>IFERROR(VLOOKUP(Budget[[#This Row],[Looker]],Category_final[#All],5,0),"")</f>
        <v>Affiliate</v>
      </c>
    </row>
    <row r="413" spans="1:6" hidden="1">
      <c r="A413" s="49" t="s">
        <v>39</v>
      </c>
      <c r="B413" s="11" t="s">
        <v>49</v>
      </c>
      <c r="C413" s="11" t="str">
        <f>Budget[[#This Row],[Location]]&amp;Budget[[#This Row],[Description]]</f>
        <v>Clear LakeSober Living</v>
      </c>
      <c r="D413" s="16">
        <v>45017</v>
      </c>
      <c r="E413" s="11">
        <v>0</v>
      </c>
      <c r="F413" s="8" t="str">
        <f>IFERROR(VLOOKUP(Budget[[#This Row],[Looker]],Category_final[#All],5,0),"")</f>
        <v>Affiliate</v>
      </c>
    </row>
    <row r="414" spans="1:6" hidden="1">
      <c r="A414" s="49" t="s">
        <v>39</v>
      </c>
      <c r="B414" s="11" t="s">
        <v>49</v>
      </c>
      <c r="C414" s="11" t="str">
        <f>Budget[[#This Row],[Location]]&amp;Budget[[#This Row],[Description]]</f>
        <v>Clear LakeSober Living</v>
      </c>
      <c r="D414" s="16">
        <v>45047</v>
      </c>
      <c r="E414" s="11">
        <v>0</v>
      </c>
      <c r="F414" s="8" t="str">
        <f>IFERROR(VLOOKUP(Budget[[#This Row],[Looker]],Category_final[#All],5,0),"")</f>
        <v>Affiliate</v>
      </c>
    </row>
    <row r="415" spans="1:6" hidden="1">
      <c r="A415" s="49" t="s">
        <v>39</v>
      </c>
      <c r="B415" s="11" t="s">
        <v>49</v>
      </c>
      <c r="C415" s="11" t="str">
        <f>Budget[[#This Row],[Location]]&amp;Budget[[#This Row],[Description]]</f>
        <v>Clear LakeSober Living</v>
      </c>
      <c r="D415" s="16">
        <v>45078</v>
      </c>
      <c r="E415" s="11">
        <v>0</v>
      </c>
      <c r="F415" s="8" t="str">
        <f>IFERROR(VLOOKUP(Budget[[#This Row],[Looker]],Category_final[#All],5,0),"")</f>
        <v>Affiliate</v>
      </c>
    </row>
    <row r="416" spans="1:6" hidden="1">
      <c r="A416" s="49" t="s">
        <v>39</v>
      </c>
      <c r="B416" s="11" t="s">
        <v>49</v>
      </c>
      <c r="C416" s="11" t="str">
        <f>Budget[[#This Row],[Location]]&amp;Budget[[#This Row],[Description]]</f>
        <v>Clear LakeSober Living</v>
      </c>
      <c r="D416" s="16">
        <v>45108</v>
      </c>
      <c r="E416" s="11">
        <v>0</v>
      </c>
      <c r="F416" s="8" t="str">
        <f>IFERROR(VLOOKUP(Budget[[#This Row],[Looker]],Category_final[#All],5,0),"")</f>
        <v>Affiliate</v>
      </c>
    </row>
    <row r="417" spans="1:6" hidden="1">
      <c r="A417" s="49" t="s">
        <v>39</v>
      </c>
      <c r="B417" s="11" t="s">
        <v>49</v>
      </c>
      <c r="C417" s="11" t="str">
        <f>Budget[[#This Row],[Location]]&amp;Budget[[#This Row],[Description]]</f>
        <v>Clear LakeSober Living</v>
      </c>
      <c r="D417" s="16">
        <v>45139</v>
      </c>
      <c r="E417" s="11">
        <v>0</v>
      </c>
      <c r="F417" s="8" t="str">
        <f>IFERROR(VLOOKUP(Budget[[#This Row],[Looker]],Category_final[#All],5,0),"")</f>
        <v>Affiliate</v>
      </c>
    </row>
    <row r="418" spans="1:6" hidden="1">
      <c r="A418" s="49" t="s">
        <v>39</v>
      </c>
      <c r="B418" s="11" t="s">
        <v>49</v>
      </c>
      <c r="C418" s="11" t="str">
        <f>Budget[[#This Row],[Location]]&amp;Budget[[#This Row],[Description]]</f>
        <v>Clear LakeSober Living</v>
      </c>
      <c r="D418" s="16">
        <v>45170</v>
      </c>
      <c r="E418" s="11">
        <v>0</v>
      </c>
      <c r="F418" s="8" t="str">
        <f>IFERROR(VLOOKUP(Budget[[#This Row],[Looker]],Category_final[#All],5,0),"")</f>
        <v>Affiliate</v>
      </c>
    </row>
    <row r="419" spans="1:6" hidden="1">
      <c r="A419" s="49" t="s">
        <v>39</v>
      </c>
      <c r="B419" s="11" t="s">
        <v>49</v>
      </c>
      <c r="C419" s="11" t="str">
        <f>Budget[[#This Row],[Location]]&amp;Budget[[#This Row],[Description]]</f>
        <v>Clear LakeSober Living</v>
      </c>
      <c r="D419" s="16">
        <v>45200</v>
      </c>
      <c r="E419" s="11">
        <v>0</v>
      </c>
      <c r="F419" s="8" t="str">
        <f>IFERROR(VLOOKUP(Budget[[#This Row],[Looker]],Category_final[#All],5,0),"")</f>
        <v>Affiliate</v>
      </c>
    </row>
    <row r="420" spans="1:6" hidden="1">
      <c r="A420" s="49" t="s">
        <v>39</v>
      </c>
      <c r="B420" s="11" t="s">
        <v>49</v>
      </c>
      <c r="C420" s="11" t="str">
        <f>Budget[[#This Row],[Location]]&amp;Budget[[#This Row],[Description]]</f>
        <v>Clear LakeSober Living</v>
      </c>
      <c r="D420" s="16">
        <v>45231</v>
      </c>
      <c r="E420" s="11">
        <v>0</v>
      </c>
      <c r="F420" s="8" t="str">
        <f>IFERROR(VLOOKUP(Budget[[#This Row],[Looker]],Category_final[#All],5,0),"")</f>
        <v>Affiliate</v>
      </c>
    </row>
    <row r="421" spans="1:6" hidden="1">
      <c r="A421" s="49" t="s">
        <v>39</v>
      </c>
      <c r="B421" s="11" t="s">
        <v>49</v>
      </c>
      <c r="C421" s="11" t="str">
        <f>Budget[[#This Row],[Location]]&amp;Budget[[#This Row],[Description]]</f>
        <v>Clear LakeSober Living</v>
      </c>
      <c r="D421" s="16">
        <v>45261</v>
      </c>
      <c r="E421" s="11">
        <v>0</v>
      </c>
      <c r="F421" s="8" t="str">
        <f>IFERROR(VLOOKUP(Budget[[#This Row],[Looker]],Category_final[#All],5,0),"")</f>
        <v>Affiliate</v>
      </c>
    </row>
    <row r="422" spans="1:6" hidden="1">
      <c r="A422" s="49" t="s">
        <v>63</v>
      </c>
      <c r="B422" s="11" t="s">
        <v>24</v>
      </c>
      <c r="C422" s="11" t="str">
        <f>Budget[[#This Row],[Location]]&amp;Budget[[#This Row],[Description]]</f>
        <v>SugarlandDetox</v>
      </c>
      <c r="D422" s="16">
        <v>44927</v>
      </c>
      <c r="E422" s="11">
        <v>0</v>
      </c>
      <c r="F422" s="8" t="str">
        <f>IFERROR(VLOOKUP(Budget[[#This Row],[Looker]],Category_final[#All],5,0),"")</f>
        <v/>
      </c>
    </row>
    <row r="423" spans="1:6" hidden="1">
      <c r="A423" s="49" t="s">
        <v>63</v>
      </c>
      <c r="B423" s="11" t="s">
        <v>24</v>
      </c>
      <c r="C423" s="11" t="str">
        <f>Budget[[#This Row],[Location]]&amp;Budget[[#This Row],[Description]]</f>
        <v>SugarlandDetox</v>
      </c>
      <c r="D423" s="16">
        <v>44958</v>
      </c>
      <c r="E423" s="11">
        <v>0</v>
      </c>
      <c r="F423" s="8" t="str">
        <f>IFERROR(VLOOKUP(Budget[[#This Row],[Looker]],Category_final[#All],5,0),"")</f>
        <v/>
      </c>
    </row>
    <row r="424" spans="1:6" hidden="1">
      <c r="A424" s="49" t="s">
        <v>63</v>
      </c>
      <c r="B424" s="11" t="s">
        <v>24</v>
      </c>
      <c r="C424" s="11" t="str">
        <f>Budget[[#This Row],[Location]]&amp;Budget[[#This Row],[Description]]</f>
        <v>SugarlandDetox</v>
      </c>
      <c r="D424" s="16">
        <v>44986</v>
      </c>
      <c r="E424" s="11">
        <v>0</v>
      </c>
      <c r="F424" s="8" t="str">
        <f>IFERROR(VLOOKUP(Budget[[#This Row],[Looker]],Category_final[#All],5,0),"")</f>
        <v/>
      </c>
    </row>
    <row r="425" spans="1:6" hidden="1">
      <c r="A425" s="49" t="s">
        <v>63</v>
      </c>
      <c r="B425" s="11" t="s">
        <v>24</v>
      </c>
      <c r="C425" s="11" t="str">
        <f>Budget[[#This Row],[Location]]&amp;Budget[[#This Row],[Description]]</f>
        <v>SugarlandDetox</v>
      </c>
      <c r="D425" s="16">
        <v>45017</v>
      </c>
      <c r="E425" s="11">
        <v>0</v>
      </c>
      <c r="F425" s="8" t="str">
        <f>IFERROR(VLOOKUP(Budget[[#This Row],[Looker]],Category_final[#All],5,0),"")</f>
        <v/>
      </c>
    </row>
    <row r="426" spans="1:6" hidden="1">
      <c r="A426" s="49" t="s">
        <v>63</v>
      </c>
      <c r="B426" s="11" t="s">
        <v>24</v>
      </c>
      <c r="C426" s="11" t="str">
        <f>Budget[[#This Row],[Location]]&amp;Budget[[#This Row],[Description]]</f>
        <v>SugarlandDetox</v>
      </c>
      <c r="D426" s="16">
        <v>45047</v>
      </c>
      <c r="E426" s="11">
        <v>0</v>
      </c>
      <c r="F426" s="8" t="str">
        <f>IFERROR(VLOOKUP(Budget[[#This Row],[Looker]],Category_final[#All],5,0),"")</f>
        <v/>
      </c>
    </row>
    <row r="427" spans="1:6" hidden="1">
      <c r="A427" s="49" t="s">
        <v>63</v>
      </c>
      <c r="B427" s="11" t="s">
        <v>24</v>
      </c>
      <c r="C427" s="11" t="str">
        <f>Budget[[#This Row],[Location]]&amp;Budget[[#This Row],[Description]]</f>
        <v>SugarlandDetox</v>
      </c>
      <c r="D427" s="16">
        <v>45078</v>
      </c>
      <c r="E427" s="11">
        <v>0</v>
      </c>
      <c r="F427" s="8" t="str">
        <f>IFERROR(VLOOKUP(Budget[[#This Row],[Looker]],Category_final[#All],5,0),"")</f>
        <v/>
      </c>
    </row>
    <row r="428" spans="1:6" hidden="1">
      <c r="A428" s="49" t="s">
        <v>63</v>
      </c>
      <c r="B428" s="11" t="s">
        <v>24</v>
      </c>
      <c r="C428" s="11" t="str">
        <f>Budget[[#This Row],[Location]]&amp;Budget[[#This Row],[Description]]</f>
        <v>SugarlandDetox</v>
      </c>
      <c r="D428" s="16">
        <v>45108</v>
      </c>
      <c r="E428" s="11">
        <v>0</v>
      </c>
      <c r="F428" s="8" t="str">
        <f>IFERROR(VLOOKUP(Budget[[#This Row],[Looker]],Category_final[#All],5,0),"")</f>
        <v/>
      </c>
    </row>
    <row r="429" spans="1:6" hidden="1">
      <c r="A429" s="49" t="s">
        <v>63</v>
      </c>
      <c r="B429" s="11" t="s">
        <v>24</v>
      </c>
      <c r="C429" s="11" t="str">
        <f>Budget[[#This Row],[Location]]&amp;Budget[[#This Row],[Description]]</f>
        <v>SugarlandDetox</v>
      </c>
      <c r="D429" s="16">
        <v>45139</v>
      </c>
      <c r="E429" s="11">
        <v>0</v>
      </c>
      <c r="F429" s="8" t="str">
        <f>IFERROR(VLOOKUP(Budget[[#This Row],[Looker]],Category_final[#All],5,0),"")</f>
        <v/>
      </c>
    </row>
    <row r="430" spans="1:6" hidden="1">
      <c r="A430" s="49" t="s">
        <v>63</v>
      </c>
      <c r="B430" s="11" t="s">
        <v>24</v>
      </c>
      <c r="C430" s="11" t="str">
        <f>Budget[[#This Row],[Location]]&amp;Budget[[#This Row],[Description]]</f>
        <v>SugarlandDetox</v>
      </c>
      <c r="D430" s="16">
        <v>45170</v>
      </c>
      <c r="E430" s="11">
        <v>0</v>
      </c>
      <c r="F430" s="8" t="str">
        <f>IFERROR(VLOOKUP(Budget[[#This Row],[Looker]],Category_final[#All],5,0),"")</f>
        <v/>
      </c>
    </row>
    <row r="431" spans="1:6" hidden="1">
      <c r="A431" s="49" t="s">
        <v>63</v>
      </c>
      <c r="B431" s="11" t="s">
        <v>24</v>
      </c>
      <c r="C431" s="11" t="str">
        <f>Budget[[#This Row],[Location]]&amp;Budget[[#This Row],[Description]]</f>
        <v>SugarlandDetox</v>
      </c>
      <c r="D431" s="16">
        <v>45200</v>
      </c>
      <c r="E431" s="11">
        <v>0</v>
      </c>
      <c r="F431" s="8" t="str">
        <f>IFERROR(VLOOKUP(Budget[[#This Row],[Looker]],Category_final[#All],5,0),"")</f>
        <v/>
      </c>
    </row>
    <row r="432" spans="1:6" hidden="1">
      <c r="A432" s="49" t="s">
        <v>63</v>
      </c>
      <c r="B432" s="11" t="s">
        <v>24</v>
      </c>
      <c r="C432" s="11" t="str">
        <f>Budget[[#This Row],[Location]]&amp;Budget[[#This Row],[Description]]</f>
        <v>SugarlandDetox</v>
      </c>
      <c r="D432" s="16">
        <v>45231</v>
      </c>
      <c r="E432" s="11">
        <v>0</v>
      </c>
      <c r="F432" s="8" t="str">
        <f>IFERROR(VLOOKUP(Budget[[#This Row],[Looker]],Category_final[#All],5,0),"")</f>
        <v/>
      </c>
    </row>
    <row r="433" spans="1:6" hidden="1">
      <c r="A433" s="49" t="s">
        <v>63</v>
      </c>
      <c r="B433" s="11" t="s">
        <v>24</v>
      </c>
      <c r="C433" s="11" t="str">
        <f>Budget[[#This Row],[Location]]&amp;Budget[[#This Row],[Description]]</f>
        <v>SugarlandDetox</v>
      </c>
      <c r="D433" s="16">
        <v>45261</v>
      </c>
      <c r="E433" s="11">
        <v>0</v>
      </c>
      <c r="F433" s="8" t="str">
        <f>IFERROR(VLOOKUP(Budget[[#This Row],[Looker]],Category_final[#All],5,0),"")</f>
        <v/>
      </c>
    </row>
    <row r="434" spans="1:6" hidden="1">
      <c r="A434" s="49" t="s">
        <v>63</v>
      </c>
      <c r="B434" s="11" t="s">
        <v>27</v>
      </c>
      <c r="C434" s="11" t="str">
        <f>Budget[[#This Row],[Location]]&amp;Budget[[#This Row],[Description]]</f>
        <v>SugarlandRTC</v>
      </c>
      <c r="D434" s="16">
        <v>44927</v>
      </c>
      <c r="E434" s="11">
        <v>0</v>
      </c>
      <c r="F434" s="8" t="str">
        <f>IFERROR(VLOOKUP(Budget[[#This Row],[Looker]],Category_final[#All],5,0),"")</f>
        <v/>
      </c>
    </row>
    <row r="435" spans="1:6" hidden="1">
      <c r="A435" s="49" t="s">
        <v>63</v>
      </c>
      <c r="B435" s="11" t="s">
        <v>27</v>
      </c>
      <c r="C435" s="11" t="str">
        <f>Budget[[#This Row],[Location]]&amp;Budget[[#This Row],[Description]]</f>
        <v>SugarlandRTC</v>
      </c>
      <c r="D435" s="16">
        <v>44958</v>
      </c>
      <c r="E435" s="11">
        <v>0</v>
      </c>
      <c r="F435" s="8" t="str">
        <f>IFERROR(VLOOKUP(Budget[[#This Row],[Looker]],Category_final[#All],5,0),"")</f>
        <v/>
      </c>
    </row>
    <row r="436" spans="1:6" hidden="1">
      <c r="A436" s="49" t="s">
        <v>63</v>
      </c>
      <c r="B436" s="11" t="s">
        <v>27</v>
      </c>
      <c r="C436" s="11" t="str">
        <f>Budget[[#This Row],[Location]]&amp;Budget[[#This Row],[Description]]</f>
        <v>SugarlandRTC</v>
      </c>
      <c r="D436" s="16">
        <v>44986</v>
      </c>
      <c r="E436" s="11">
        <v>0</v>
      </c>
      <c r="F436" s="8" t="str">
        <f>IFERROR(VLOOKUP(Budget[[#This Row],[Looker]],Category_final[#All],5,0),"")</f>
        <v/>
      </c>
    </row>
    <row r="437" spans="1:6" hidden="1">
      <c r="A437" s="49" t="s">
        <v>63</v>
      </c>
      <c r="B437" s="11" t="s">
        <v>27</v>
      </c>
      <c r="C437" s="11" t="str">
        <f>Budget[[#This Row],[Location]]&amp;Budget[[#This Row],[Description]]</f>
        <v>SugarlandRTC</v>
      </c>
      <c r="D437" s="16">
        <v>45017</v>
      </c>
      <c r="E437" s="11">
        <v>0</v>
      </c>
      <c r="F437" s="8" t="str">
        <f>IFERROR(VLOOKUP(Budget[[#This Row],[Looker]],Category_final[#All],5,0),"")</f>
        <v/>
      </c>
    </row>
    <row r="438" spans="1:6" hidden="1">
      <c r="A438" s="49" t="s">
        <v>63</v>
      </c>
      <c r="B438" s="11" t="s">
        <v>27</v>
      </c>
      <c r="C438" s="11" t="str">
        <f>Budget[[#This Row],[Location]]&amp;Budget[[#This Row],[Description]]</f>
        <v>SugarlandRTC</v>
      </c>
      <c r="D438" s="16">
        <v>45047</v>
      </c>
      <c r="E438" s="11">
        <v>0</v>
      </c>
      <c r="F438" s="8" t="str">
        <f>IFERROR(VLOOKUP(Budget[[#This Row],[Looker]],Category_final[#All],5,0),"")</f>
        <v/>
      </c>
    </row>
    <row r="439" spans="1:6" hidden="1">
      <c r="A439" s="49" t="s">
        <v>63</v>
      </c>
      <c r="B439" s="11" t="s">
        <v>27</v>
      </c>
      <c r="C439" s="11" t="str">
        <f>Budget[[#This Row],[Location]]&amp;Budget[[#This Row],[Description]]</f>
        <v>SugarlandRTC</v>
      </c>
      <c r="D439" s="16">
        <v>45078</v>
      </c>
      <c r="E439" s="11">
        <v>0</v>
      </c>
      <c r="F439" s="8" t="str">
        <f>IFERROR(VLOOKUP(Budget[[#This Row],[Looker]],Category_final[#All],5,0),"")</f>
        <v/>
      </c>
    </row>
    <row r="440" spans="1:6" hidden="1">
      <c r="A440" s="49" t="s">
        <v>63</v>
      </c>
      <c r="B440" s="11" t="s">
        <v>27</v>
      </c>
      <c r="C440" s="11" t="str">
        <f>Budget[[#This Row],[Location]]&amp;Budget[[#This Row],[Description]]</f>
        <v>SugarlandRTC</v>
      </c>
      <c r="D440" s="16">
        <v>45108</v>
      </c>
      <c r="E440" s="11">
        <v>0</v>
      </c>
      <c r="F440" s="8" t="str">
        <f>IFERROR(VLOOKUP(Budget[[#This Row],[Looker]],Category_final[#All],5,0),"")</f>
        <v/>
      </c>
    </row>
    <row r="441" spans="1:6" hidden="1">
      <c r="A441" s="49" t="s">
        <v>63</v>
      </c>
      <c r="B441" s="11" t="s">
        <v>27</v>
      </c>
      <c r="C441" s="11" t="str">
        <f>Budget[[#This Row],[Location]]&amp;Budget[[#This Row],[Description]]</f>
        <v>SugarlandRTC</v>
      </c>
      <c r="D441" s="16">
        <v>45139</v>
      </c>
      <c r="E441" s="11">
        <v>0</v>
      </c>
      <c r="F441" s="8" t="str">
        <f>IFERROR(VLOOKUP(Budget[[#This Row],[Looker]],Category_final[#All],5,0),"")</f>
        <v/>
      </c>
    </row>
    <row r="442" spans="1:6" hidden="1">
      <c r="A442" s="49" t="s">
        <v>63</v>
      </c>
      <c r="B442" s="11" t="s">
        <v>27</v>
      </c>
      <c r="C442" s="11" t="str">
        <f>Budget[[#This Row],[Location]]&amp;Budget[[#This Row],[Description]]</f>
        <v>SugarlandRTC</v>
      </c>
      <c r="D442" s="16">
        <v>45170</v>
      </c>
      <c r="E442" s="11">
        <v>0</v>
      </c>
      <c r="F442" s="8" t="str">
        <f>IFERROR(VLOOKUP(Budget[[#This Row],[Looker]],Category_final[#All],5,0),"")</f>
        <v/>
      </c>
    </row>
    <row r="443" spans="1:6" hidden="1">
      <c r="A443" s="49" t="s">
        <v>63</v>
      </c>
      <c r="B443" s="11" t="s">
        <v>27</v>
      </c>
      <c r="C443" s="11" t="str">
        <f>Budget[[#This Row],[Location]]&amp;Budget[[#This Row],[Description]]</f>
        <v>SugarlandRTC</v>
      </c>
      <c r="D443" s="16">
        <v>45200</v>
      </c>
      <c r="E443" s="11">
        <v>0</v>
      </c>
      <c r="F443" s="8" t="str">
        <f>IFERROR(VLOOKUP(Budget[[#This Row],[Looker]],Category_final[#All],5,0),"")</f>
        <v/>
      </c>
    </row>
    <row r="444" spans="1:6" hidden="1">
      <c r="A444" s="49" t="s">
        <v>63</v>
      </c>
      <c r="B444" s="11" t="s">
        <v>27</v>
      </c>
      <c r="C444" s="11" t="str">
        <f>Budget[[#This Row],[Location]]&amp;Budget[[#This Row],[Description]]</f>
        <v>SugarlandRTC</v>
      </c>
      <c r="D444" s="16">
        <v>45231</v>
      </c>
      <c r="E444" s="11">
        <v>0</v>
      </c>
      <c r="F444" s="8" t="str">
        <f>IFERROR(VLOOKUP(Budget[[#This Row],[Looker]],Category_final[#All],5,0),"")</f>
        <v/>
      </c>
    </row>
    <row r="445" spans="1:6" hidden="1">
      <c r="A445" s="49" t="s">
        <v>63</v>
      </c>
      <c r="B445" s="11" t="s">
        <v>27</v>
      </c>
      <c r="C445" s="11" t="str">
        <f>Budget[[#This Row],[Location]]&amp;Budget[[#This Row],[Description]]</f>
        <v>SugarlandRTC</v>
      </c>
      <c r="D445" s="16">
        <v>45261</v>
      </c>
      <c r="E445" s="11">
        <v>0</v>
      </c>
      <c r="F445" s="8" t="str">
        <f>IFERROR(VLOOKUP(Budget[[#This Row],[Looker]],Category_final[#All],5,0),"")</f>
        <v/>
      </c>
    </row>
    <row r="446" spans="1:6" hidden="1">
      <c r="A446" s="49" t="s">
        <v>63</v>
      </c>
      <c r="B446" s="11" t="s">
        <v>26</v>
      </c>
      <c r="C446" s="11" t="str">
        <f>Budget[[#This Row],[Location]]&amp;Budget[[#This Row],[Description]]</f>
        <v>SugarlandPHP</v>
      </c>
      <c r="D446" s="16">
        <v>44927</v>
      </c>
      <c r="E446" s="11">
        <v>2</v>
      </c>
      <c r="F446" s="8" t="str">
        <f>IFERROR(VLOOKUP(Budget[[#This Row],[Looker]],Category_final[#All],5,0),"")</f>
        <v>Affiliate</v>
      </c>
    </row>
    <row r="447" spans="1:6" hidden="1">
      <c r="A447" s="49" t="s">
        <v>63</v>
      </c>
      <c r="B447" s="11" t="s">
        <v>26</v>
      </c>
      <c r="C447" s="11" t="str">
        <f>Budget[[#This Row],[Location]]&amp;Budget[[#This Row],[Description]]</f>
        <v>SugarlandPHP</v>
      </c>
      <c r="D447" s="16">
        <v>44958</v>
      </c>
      <c r="E447" s="11">
        <v>2</v>
      </c>
      <c r="F447" s="8" t="str">
        <f>IFERROR(VLOOKUP(Budget[[#This Row],[Looker]],Category_final[#All],5,0),"")</f>
        <v>Affiliate</v>
      </c>
    </row>
    <row r="448" spans="1:6" hidden="1">
      <c r="A448" s="49" t="s">
        <v>63</v>
      </c>
      <c r="B448" s="11" t="s">
        <v>26</v>
      </c>
      <c r="C448" s="11" t="str">
        <f>Budget[[#This Row],[Location]]&amp;Budget[[#This Row],[Description]]</f>
        <v>SugarlandPHP</v>
      </c>
      <c r="D448" s="16">
        <v>44986</v>
      </c>
      <c r="E448" s="11">
        <v>2</v>
      </c>
      <c r="F448" s="8" t="str">
        <f>IFERROR(VLOOKUP(Budget[[#This Row],[Looker]],Category_final[#All],5,0),"")</f>
        <v>Affiliate</v>
      </c>
    </row>
    <row r="449" spans="1:6" hidden="1">
      <c r="A449" s="49" t="s">
        <v>63</v>
      </c>
      <c r="B449" s="11" t="s">
        <v>26</v>
      </c>
      <c r="C449" s="11" t="str">
        <f>Budget[[#This Row],[Location]]&amp;Budget[[#This Row],[Description]]</f>
        <v>SugarlandPHP</v>
      </c>
      <c r="D449" s="16">
        <v>45017</v>
      </c>
      <c r="E449" s="11">
        <v>2</v>
      </c>
      <c r="F449" s="8" t="str">
        <f>IFERROR(VLOOKUP(Budget[[#This Row],[Looker]],Category_final[#All],5,0),"")</f>
        <v>Affiliate</v>
      </c>
    </row>
    <row r="450" spans="1:6" hidden="1">
      <c r="A450" s="49" t="s">
        <v>63</v>
      </c>
      <c r="B450" s="11" t="s">
        <v>26</v>
      </c>
      <c r="C450" s="11" t="str">
        <f>Budget[[#This Row],[Location]]&amp;Budget[[#This Row],[Description]]</f>
        <v>SugarlandPHP</v>
      </c>
      <c r="D450" s="16">
        <v>45047</v>
      </c>
      <c r="E450" s="11">
        <v>2</v>
      </c>
      <c r="F450" s="8" t="str">
        <f>IFERROR(VLOOKUP(Budget[[#This Row],[Looker]],Category_final[#All],5,0),"")</f>
        <v>Affiliate</v>
      </c>
    </row>
    <row r="451" spans="1:6" hidden="1">
      <c r="A451" s="49" t="s">
        <v>63</v>
      </c>
      <c r="B451" s="11" t="s">
        <v>26</v>
      </c>
      <c r="C451" s="11" t="str">
        <f>Budget[[#This Row],[Location]]&amp;Budget[[#This Row],[Description]]</f>
        <v>SugarlandPHP</v>
      </c>
      <c r="D451" s="16">
        <v>45078</v>
      </c>
      <c r="E451" s="11">
        <v>2</v>
      </c>
      <c r="F451" s="8" t="str">
        <f>IFERROR(VLOOKUP(Budget[[#This Row],[Looker]],Category_final[#All],5,0),"")</f>
        <v>Affiliate</v>
      </c>
    </row>
    <row r="452" spans="1:6" hidden="1">
      <c r="A452" s="49" t="s">
        <v>63</v>
      </c>
      <c r="B452" s="11" t="s">
        <v>26</v>
      </c>
      <c r="C452" s="11" t="str">
        <f>Budget[[#This Row],[Location]]&amp;Budget[[#This Row],[Description]]</f>
        <v>SugarlandPHP</v>
      </c>
      <c r="D452" s="16">
        <v>45108</v>
      </c>
      <c r="E452" s="11">
        <v>2</v>
      </c>
      <c r="F452" s="8" t="str">
        <f>IFERROR(VLOOKUP(Budget[[#This Row],[Looker]],Category_final[#All],5,0),"")</f>
        <v>Affiliate</v>
      </c>
    </row>
    <row r="453" spans="1:6" hidden="1">
      <c r="A453" s="49" t="s">
        <v>63</v>
      </c>
      <c r="B453" s="11" t="s">
        <v>26</v>
      </c>
      <c r="C453" s="11" t="str">
        <f>Budget[[#This Row],[Location]]&amp;Budget[[#This Row],[Description]]</f>
        <v>SugarlandPHP</v>
      </c>
      <c r="D453" s="16">
        <v>45139</v>
      </c>
      <c r="E453" s="11">
        <v>2</v>
      </c>
      <c r="F453" s="8" t="str">
        <f>IFERROR(VLOOKUP(Budget[[#This Row],[Looker]],Category_final[#All],5,0),"")</f>
        <v>Affiliate</v>
      </c>
    </row>
    <row r="454" spans="1:6" hidden="1">
      <c r="A454" s="49" t="s">
        <v>63</v>
      </c>
      <c r="B454" s="11" t="s">
        <v>26</v>
      </c>
      <c r="C454" s="11" t="str">
        <f>Budget[[#This Row],[Location]]&amp;Budget[[#This Row],[Description]]</f>
        <v>SugarlandPHP</v>
      </c>
      <c r="D454" s="16">
        <v>45170</v>
      </c>
      <c r="E454" s="11">
        <v>2</v>
      </c>
      <c r="F454" s="8" t="str">
        <f>IFERROR(VLOOKUP(Budget[[#This Row],[Looker]],Category_final[#All],5,0),"")</f>
        <v>Affiliate</v>
      </c>
    </row>
    <row r="455" spans="1:6" hidden="1">
      <c r="A455" s="49" t="s">
        <v>63</v>
      </c>
      <c r="B455" s="11" t="s">
        <v>26</v>
      </c>
      <c r="C455" s="11" t="str">
        <f>Budget[[#This Row],[Location]]&amp;Budget[[#This Row],[Description]]</f>
        <v>SugarlandPHP</v>
      </c>
      <c r="D455" s="16">
        <v>45200</v>
      </c>
      <c r="E455" s="11">
        <v>2</v>
      </c>
      <c r="F455" s="8" t="str">
        <f>IFERROR(VLOOKUP(Budget[[#This Row],[Looker]],Category_final[#All],5,0),"")</f>
        <v>Affiliate</v>
      </c>
    </row>
    <row r="456" spans="1:6" hidden="1">
      <c r="A456" s="49" t="s">
        <v>63</v>
      </c>
      <c r="B456" s="11" t="s">
        <v>26</v>
      </c>
      <c r="C456" s="11" t="str">
        <f>Budget[[#This Row],[Location]]&amp;Budget[[#This Row],[Description]]</f>
        <v>SugarlandPHP</v>
      </c>
      <c r="D456" s="16">
        <v>45231</v>
      </c>
      <c r="E456" s="11">
        <v>2</v>
      </c>
      <c r="F456" s="8" t="str">
        <f>IFERROR(VLOOKUP(Budget[[#This Row],[Looker]],Category_final[#All],5,0),"")</f>
        <v>Affiliate</v>
      </c>
    </row>
    <row r="457" spans="1:6" hidden="1">
      <c r="A457" s="49" t="s">
        <v>63</v>
      </c>
      <c r="B457" s="11" t="s">
        <v>26</v>
      </c>
      <c r="C457" s="11" t="str">
        <f>Budget[[#This Row],[Location]]&amp;Budget[[#This Row],[Description]]</f>
        <v>SugarlandPHP</v>
      </c>
      <c r="D457" s="16">
        <v>45261</v>
      </c>
      <c r="E457" s="11">
        <v>2</v>
      </c>
      <c r="F457" s="8" t="str">
        <f>IFERROR(VLOOKUP(Budget[[#This Row],[Looker]],Category_final[#All],5,0),"")</f>
        <v>Affiliate</v>
      </c>
    </row>
    <row r="458" spans="1:6" hidden="1">
      <c r="A458" s="49" t="s">
        <v>63</v>
      </c>
      <c r="B458" s="11" t="s">
        <v>25</v>
      </c>
      <c r="C458" s="11" t="str">
        <f>Budget[[#This Row],[Location]]&amp;Budget[[#This Row],[Description]]</f>
        <v>SugarlandIOP</v>
      </c>
      <c r="D458" s="16">
        <v>44927</v>
      </c>
      <c r="E458" s="11">
        <v>8</v>
      </c>
      <c r="F458" s="8" t="str">
        <f>IFERROR(VLOOKUP(Budget[[#This Row],[Looker]],Category_final[#All],5,0),"")</f>
        <v>Affiliate</v>
      </c>
    </row>
    <row r="459" spans="1:6" hidden="1">
      <c r="A459" s="49" t="s">
        <v>63</v>
      </c>
      <c r="B459" s="11" t="s">
        <v>25</v>
      </c>
      <c r="C459" s="11" t="str">
        <f>Budget[[#This Row],[Location]]&amp;Budget[[#This Row],[Description]]</f>
        <v>SugarlandIOP</v>
      </c>
      <c r="D459" s="16">
        <v>44958</v>
      </c>
      <c r="E459" s="11">
        <v>8</v>
      </c>
      <c r="F459" s="8" t="str">
        <f>IFERROR(VLOOKUP(Budget[[#This Row],[Looker]],Category_final[#All],5,0),"")</f>
        <v>Affiliate</v>
      </c>
    </row>
    <row r="460" spans="1:6" hidden="1">
      <c r="A460" s="49" t="s">
        <v>63</v>
      </c>
      <c r="B460" s="11" t="s">
        <v>25</v>
      </c>
      <c r="C460" s="11" t="str">
        <f>Budget[[#This Row],[Location]]&amp;Budget[[#This Row],[Description]]</f>
        <v>SugarlandIOP</v>
      </c>
      <c r="D460" s="16">
        <v>44986</v>
      </c>
      <c r="E460" s="11">
        <v>8</v>
      </c>
      <c r="F460" s="8" t="str">
        <f>IFERROR(VLOOKUP(Budget[[#This Row],[Looker]],Category_final[#All],5,0),"")</f>
        <v>Affiliate</v>
      </c>
    </row>
    <row r="461" spans="1:6" hidden="1">
      <c r="A461" s="49" t="s">
        <v>63</v>
      </c>
      <c r="B461" s="11" t="s">
        <v>25</v>
      </c>
      <c r="C461" s="11" t="str">
        <f>Budget[[#This Row],[Location]]&amp;Budget[[#This Row],[Description]]</f>
        <v>SugarlandIOP</v>
      </c>
      <c r="D461" s="16">
        <v>45017</v>
      </c>
      <c r="E461" s="11">
        <v>8</v>
      </c>
      <c r="F461" s="8" t="str">
        <f>IFERROR(VLOOKUP(Budget[[#This Row],[Looker]],Category_final[#All],5,0),"")</f>
        <v>Affiliate</v>
      </c>
    </row>
    <row r="462" spans="1:6" hidden="1">
      <c r="A462" s="49" t="s">
        <v>63</v>
      </c>
      <c r="B462" s="11" t="s">
        <v>25</v>
      </c>
      <c r="C462" s="11" t="str">
        <f>Budget[[#This Row],[Location]]&amp;Budget[[#This Row],[Description]]</f>
        <v>SugarlandIOP</v>
      </c>
      <c r="D462" s="16">
        <v>45047</v>
      </c>
      <c r="E462" s="11">
        <v>8</v>
      </c>
      <c r="F462" s="8" t="str">
        <f>IFERROR(VLOOKUP(Budget[[#This Row],[Looker]],Category_final[#All],5,0),"")</f>
        <v>Affiliate</v>
      </c>
    </row>
    <row r="463" spans="1:6" hidden="1">
      <c r="A463" s="49" t="s">
        <v>63</v>
      </c>
      <c r="B463" s="11" t="s">
        <v>25</v>
      </c>
      <c r="C463" s="11" t="str">
        <f>Budget[[#This Row],[Location]]&amp;Budget[[#This Row],[Description]]</f>
        <v>SugarlandIOP</v>
      </c>
      <c r="D463" s="16">
        <v>45078</v>
      </c>
      <c r="E463" s="11">
        <v>8</v>
      </c>
      <c r="F463" s="8" t="str">
        <f>IFERROR(VLOOKUP(Budget[[#This Row],[Looker]],Category_final[#All],5,0),"")</f>
        <v>Affiliate</v>
      </c>
    </row>
    <row r="464" spans="1:6" hidden="1">
      <c r="A464" s="49" t="s">
        <v>63</v>
      </c>
      <c r="B464" s="11" t="s">
        <v>25</v>
      </c>
      <c r="C464" s="11" t="str">
        <f>Budget[[#This Row],[Location]]&amp;Budget[[#This Row],[Description]]</f>
        <v>SugarlandIOP</v>
      </c>
      <c r="D464" s="16">
        <v>45108</v>
      </c>
      <c r="E464" s="11">
        <v>9</v>
      </c>
      <c r="F464" s="8" t="str">
        <f>IFERROR(VLOOKUP(Budget[[#This Row],[Looker]],Category_final[#All],5,0),"")</f>
        <v>Affiliate</v>
      </c>
    </row>
    <row r="465" spans="1:6" hidden="1">
      <c r="A465" s="49" t="s">
        <v>63</v>
      </c>
      <c r="B465" s="11" t="s">
        <v>25</v>
      </c>
      <c r="C465" s="11" t="str">
        <f>Budget[[#This Row],[Location]]&amp;Budget[[#This Row],[Description]]</f>
        <v>SugarlandIOP</v>
      </c>
      <c r="D465" s="16">
        <v>45139</v>
      </c>
      <c r="E465" s="11">
        <v>9</v>
      </c>
      <c r="F465" s="8" t="str">
        <f>IFERROR(VLOOKUP(Budget[[#This Row],[Looker]],Category_final[#All],5,0),"")</f>
        <v>Affiliate</v>
      </c>
    </row>
    <row r="466" spans="1:6" hidden="1">
      <c r="A466" s="49" t="s">
        <v>63</v>
      </c>
      <c r="B466" s="11" t="s">
        <v>25</v>
      </c>
      <c r="C466" s="11" t="str">
        <f>Budget[[#This Row],[Location]]&amp;Budget[[#This Row],[Description]]</f>
        <v>SugarlandIOP</v>
      </c>
      <c r="D466" s="16">
        <v>45170</v>
      </c>
      <c r="E466" s="11">
        <v>9</v>
      </c>
      <c r="F466" s="8" t="str">
        <f>IFERROR(VLOOKUP(Budget[[#This Row],[Looker]],Category_final[#All],5,0),"")</f>
        <v>Affiliate</v>
      </c>
    </row>
    <row r="467" spans="1:6" hidden="1">
      <c r="A467" s="49" t="s">
        <v>63</v>
      </c>
      <c r="B467" s="11" t="s">
        <v>25</v>
      </c>
      <c r="C467" s="11" t="str">
        <f>Budget[[#This Row],[Location]]&amp;Budget[[#This Row],[Description]]</f>
        <v>SugarlandIOP</v>
      </c>
      <c r="D467" s="16">
        <v>45200</v>
      </c>
      <c r="E467" s="11">
        <v>9</v>
      </c>
      <c r="F467" s="8" t="str">
        <f>IFERROR(VLOOKUP(Budget[[#This Row],[Looker]],Category_final[#All],5,0),"")</f>
        <v>Affiliate</v>
      </c>
    </row>
    <row r="468" spans="1:6" hidden="1">
      <c r="A468" s="49" t="s">
        <v>63</v>
      </c>
      <c r="B468" s="11" t="s">
        <v>25</v>
      </c>
      <c r="C468" s="11" t="str">
        <f>Budget[[#This Row],[Location]]&amp;Budget[[#This Row],[Description]]</f>
        <v>SugarlandIOP</v>
      </c>
      <c r="D468" s="16">
        <v>45231</v>
      </c>
      <c r="E468" s="11">
        <v>9</v>
      </c>
      <c r="F468" s="8" t="str">
        <f>IFERROR(VLOOKUP(Budget[[#This Row],[Looker]],Category_final[#All],5,0),"")</f>
        <v>Affiliate</v>
      </c>
    </row>
    <row r="469" spans="1:6" hidden="1">
      <c r="A469" s="49" t="s">
        <v>63</v>
      </c>
      <c r="B469" s="11" t="s">
        <v>25</v>
      </c>
      <c r="C469" s="11" t="str">
        <f>Budget[[#This Row],[Location]]&amp;Budget[[#This Row],[Description]]</f>
        <v>SugarlandIOP</v>
      </c>
      <c r="D469" s="16">
        <v>45261</v>
      </c>
      <c r="E469" s="11">
        <v>9</v>
      </c>
      <c r="F469" s="8" t="str">
        <f>IFERROR(VLOOKUP(Budget[[#This Row],[Looker]],Category_final[#All],5,0),"")</f>
        <v>Affiliate</v>
      </c>
    </row>
    <row r="470" spans="1:6" hidden="1">
      <c r="A470" s="49" t="s">
        <v>63</v>
      </c>
      <c r="B470" s="11" t="s">
        <v>28</v>
      </c>
      <c r="C470" s="11" t="str">
        <f>Budget[[#This Row],[Location]]&amp;Budget[[#This Row],[Description]]</f>
        <v>SugarlandSOP</v>
      </c>
      <c r="D470" s="16">
        <v>44927</v>
      </c>
      <c r="E470" s="11">
        <v>0</v>
      </c>
      <c r="F470" s="8" t="str">
        <f>IFERROR(VLOOKUP(Budget[[#This Row],[Looker]],Category_final[#All],5,0),"")</f>
        <v>Affiliate</v>
      </c>
    </row>
    <row r="471" spans="1:6" hidden="1">
      <c r="A471" s="49" t="s">
        <v>63</v>
      </c>
      <c r="B471" s="11" t="s">
        <v>28</v>
      </c>
      <c r="C471" s="11" t="str">
        <f>Budget[[#This Row],[Location]]&amp;Budget[[#This Row],[Description]]</f>
        <v>SugarlandSOP</v>
      </c>
      <c r="D471" s="16">
        <v>44958</v>
      </c>
      <c r="E471" s="11">
        <v>0</v>
      </c>
      <c r="F471" s="8" t="str">
        <f>IFERROR(VLOOKUP(Budget[[#This Row],[Looker]],Category_final[#All],5,0),"")</f>
        <v>Affiliate</v>
      </c>
    </row>
    <row r="472" spans="1:6" hidden="1">
      <c r="A472" s="49" t="s">
        <v>63</v>
      </c>
      <c r="B472" s="11" t="s">
        <v>28</v>
      </c>
      <c r="C472" s="11" t="str">
        <f>Budget[[#This Row],[Location]]&amp;Budget[[#This Row],[Description]]</f>
        <v>SugarlandSOP</v>
      </c>
      <c r="D472" s="16">
        <v>44986</v>
      </c>
      <c r="E472" s="11">
        <v>0</v>
      </c>
      <c r="F472" s="8" t="str">
        <f>IFERROR(VLOOKUP(Budget[[#This Row],[Looker]],Category_final[#All],5,0),"")</f>
        <v>Affiliate</v>
      </c>
    </row>
    <row r="473" spans="1:6" hidden="1">
      <c r="A473" s="49" t="s">
        <v>63</v>
      </c>
      <c r="B473" s="11" t="s">
        <v>28</v>
      </c>
      <c r="C473" s="11" t="str">
        <f>Budget[[#This Row],[Location]]&amp;Budget[[#This Row],[Description]]</f>
        <v>SugarlandSOP</v>
      </c>
      <c r="D473" s="16">
        <v>45017</v>
      </c>
      <c r="E473" s="11">
        <v>0</v>
      </c>
      <c r="F473" s="8" t="str">
        <f>IFERROR(VLOOKUP(Budget[[#This Row],[Looker]],Category_final[#All],5,0),"")</f>
        <v>Affiliate</v>
      </c>
    </row>
    <row r="474" spans="1:6" hidden="1">
      <c r="A474" s="49" t="s">
        <v>63</v>
      </c>
      <c r="B474" s="11" t="s">
        <v>28</v>
      </c>
      <c r="C474" s="11" t="str">
        <f>Budget[[#This Row],[Location]]&amp;Budget[[#This Row],[Description]]</f>
        <v>SugarlandSOP</v>
      </c>
      <c r="D474" s="16">
        <v>45047</v>
      </c>
      <c r="E474" s="11">
        <v>0</v>
      </c>
      <c r="F474" s="8" t="str">
        <f>IFERROR(VLOOKUP(Budget[[#This Row],[Looker]],Category_final[#All],5,0),"")</f>
        <v>Affiliate</v>
      </c>
    </row>
    <row r="475" spans="1:6" hidden="1">
      <c r="A475" s="49" t="s">
        <v>63</v>
      </c>
      <c r="B475" s="11" t="s">
        <v>28</v>
      </c>
      <c r="C475" s="11" t="str">
        <f>Budget[[#This Row],[Location]]&amp;Budget[[#This Row],[Description]]</f>
        <v>SugarlandSOP</v>
      </c>
      <c r="D475" s="16">
        <v>45078</v>
      </c>
      <c r="E475" s="11">
        <v>0</v>
      </c>
      <c r="F475" s="8" t="str">
        <f>IFERROR(VLOOKUP(Budget[[#This Row],[Looker]],Category_final[#All],5,0),"")</f>
        <v>Affiliate</v>
      </c>
    </row>
    <row r="476" spans="1:6" hidden="1">
      <c r="A476" s="49" t="s">
        <v>63</v>
      </c>
      <c r="B476" s="11" t="s">
        <v>28</v>
      </c>
      <c r="C476" s="11" t="str">
        <f>Budget[[#This Row],[Location]]&amp;Budget[[#This Row],[Description]]</f>
        <v>SugarlandSOP</v>
      </c>
      <c r="D476" s="16">
        <v>45108</v>
      </c>
      <c r="E476" s="11">
        <v>0</v>
      </c>
      <c r="F476" s="8" t="str">
        <f>IFERROR(VLOOKUP(Budget[[#This Row],[Looker]],Category_final[#All],5,0),"")</f>
        <v>Affiliate</v>
      </c>
    </row>
    <row r="477" spans="1:6" hidden="1">
      <c r="A477" s="49" t="s">
        <v>63</v>
      </c>
      <c r="B477" s="11" t="s">
        <v>28</v>
      </c>
      <c r="C477" s="11" t="str">
        <f>Budget[[#This Row],[Location]]&amp;Budget[[#This Row],[Description]]</f>
        <v>SugarlandSOP</v>
      </c>
      <c r="D477" s="16">
        <v>45139</v>
      </c>
      <c r="E477" s="11">
        <v>0</v>
      </c>
      <c r="F477" s="8" t="str">
        <f>IFERROR(VLOOKUP(Budget[[#This Row],[Looker]],Category_final[#All],5,0),"")</f>
        <v>Affiliate</v>
      </c>
    </row>
    <row r="478" spans="1:6" hidden="1">
      <c r="A478" s="49" t="s">
        <v>63</v>
      </c>
      <c r="B478" s="11" t="s">
        <v>28</v>
      </c>
      <c r="C478" s="11" t="str">
        <f>Budget[[#This Row],[Location]]&amp;Budget[[#This Row],[Description]]</f>
        <v>SugarlandSOP</v>
      </c>
      <c r="D478" s="16">
        <v>45170</v>
      </c>
      <c r="E478" s="11">
        <v>0</v>
      </c>
      <c r="F478" s="8" t="str">
        <f>IFERROR(VLOOKUP(Budget[[#This Row],[Looker]],Category_final[#All],5,0),"")</f>
        <v>Affiliate</v>
      </c>
    </row>
    <row r="479" spans="1:6" hidden="1">
      <c r="A479" s="49" t="s">
        <v>63</v>
      </c>
      <c r="B479" s="11" t="s">
        <v>28</v>
      </c>
      <c r="C479" s="11" t="str">
        <f>Budget[[#This Row],[Location]]&amp;Budget[[#This Row],[Description]]</f>
        <v>SugarlandSOP</v>
      </c>
      <c r="D479" s="16">
        <v>45200</v>
      </c>
      <c r="E479" s="11">
        <v>0</v>
      </c>
      <c r="F479" s="8" t="str">
        <f>IFERROR(VLOOKUP(Budget[[#This Row],[Looker]],Category_final[#All],5,0),"")</f>
        <v>Affiliate</v>
      </c>
    </row>
    <row r="480" spans="1:6" hidden="1">
      <c r="A480" s="49" t="s">
        <v>63</v>
      </c>
      <c r="B480" s="11" t="s">
        <v>28</v>
      </c>
      <c r="C480" s="11" t="str">
        <f>Budget[[#This Row],[Location]]&amp;Budget[[#This Row],[Description]]</f>
        <v>SugarlandSOP</v>
      </c>
      <c r="D480" s="16">
        <v>45231</v>
      </c>
      <c r="E480" s="11">
        <v>0</v>
      </c>
      <c r="F480" s="8" t="str">
        <f>IFERROR(VLOOKUP(Budget[[#This Row],[Looker]],Category_final[#All],5,0),"")</f>
        <v>Affiliate</v>
      </c>
    </row>
    <row r="481" spans="1:6" hidden="1">
      <c r="A481" s="49" t="s">
        <v>63</v>
      </c>
      <c r="B481" s="11" t="s">
        <v>28</v>
      </c>
      <c r="C481" s="11" t="str">
        <f>Budget[[#This Row],[Location]]&amp;Budget[[#This Row],[Description]]</f>
        <v>SugarlandSOP</v>
      </c>
      <c r="D481" s="16">
        <v>45261</v>
      </c>
      <c r="E481" s="11">
        <v>0</v>
      </c>
      <c r="F481" s="8" t="str">
        <f>IFERROR(VLOOKUP(Budget[[#This Row],[Looker]],Category_final[#All],5,0),"")</f>
        <v>Affiliate</v>
      </c>
    </row>
    <row r="482" spans="1:6" hidden="1">
      <c r="A482" s="49" t="s">
        <v>63</v>
      </c>
      <c r="B482" s="11" t="s">
        <v>23</v>
      </c>
      <c r="C482" s="11" t="str">
        <f>Budget[[#This Row],[Location]]&amp;Budget[[#This Row],[Description]]</f>
        <v>SugarlandAftercare</v>
      </c>
      <c r="D482" s="16">
        <v>44927</v>
      </c>
      <c r="E482" s="11">
        <v>1</v>
      </c>
      <c r="F482" s="8" t="str">
        <f>IFERROR(VLOOKUP(Budget[[#This Row],[Looker]],Category_final[#All],5,0),"")</f>
        <v>Affiliate</v>
      </c>
    </row>
    <row r="483" spans="1:6" hidden="1">
      <c r="A483" s="49" t="s">
        <v>63</v>
      </c>
      <c r="B483" s="11" t="s">
        <v>23</v>
      </c>
      <c r="C483" s="11" t="str">
        <f>Budget[[#This Row],[Location]]&amp;Budget[[#This Row],[Description]]</f>
        <v>SugarlandAftercare</v>
      </c>
      <c r="D483" s="16">
        <v>44958</v>
      </c>
      <c r="E483" s="11">
        <v>1</v>
      </c>
      <c r="F483" s="8" t="str">
        <f>IFERROR(VLOOKUP(Budget[[#This Row],[Looker]],Category_final[#All],5,0),"")</f>
        <v>Affiliate</v>
      </c>
    </row>
    <row r="484" spans="1:6" hidden="1">
      <c r="A484" s="49" t="s">
        <v>63</v>
      </c>
      <c r="B484" s="11" t="s">
        <v>23</v>
      </c>
      <c r="C484" s="11" t="str">
        <f>Budget[[#This Row],[Location]]&amp;Budget[[#This Row],[Description]]</f>
        <v>SugarlandAftercare</v>
      </c>
      <c r="D484" s="16">
        <v>44986</v>
      </c>
      <c r="E484" s="11">
        <v>1</v>
      </c>
      <c r="F484" s="8" t="str">
        <f>IFERROR(VLOOKUP(Budget[[#This Row],[Looker]],Category_final[#All],5,0),"")</f>
        <v>Affiliate</v>
      </c>
    </row>
    <row r="485" spans="1:6" hidden="1">
      <c r="A485" s="49" t="s">
        <v>63</v>
      </c>
      <c r="B485" s="11" t="s">
        <v>23</v>
      </c>
      <c r="C485" s="11" t="str">
        <f>Budget[[#This Row],[Location]]&amp;Budget[[#This Row],[Description]]</f>
        <v>SugarlandAftercare</v>
      </c>
      <c r="D485" s="16">
        <v>45017</v>
      </c>
      <c r="E485" s="11">
        <v>1</v>
      </c>
      <c r="F485" s="8" t="str">
        <f>IFERROR(VLOOKUP(Budget[[#This Row],[Looker]],Category_final[#All],5,0),"")</f>
        <v>Affiliate</v>
      </c>
    </row>
    <row r="486" spans="1:6" hidden="1">
      <c r="A486" s="49" t="s">
        <v>63</v>
      </c>
      <c r="B486" s="11" t="s">
        <v>23</v>
      </c>
      <c r="C486" s="11" t="str">
        <f>Budget[[#This Row],[Location]]&amp;Budget[[#This Row],[Description]]</f>
        <v>SugarlandAftercare</v>
      </c>
      <c r="D486" s="16">
        <v>45047</v>
      </c>
      <c r="E486" s="11">
        <v>1</v>
      </c>
      <c r="F486" s="8" t="str">
        <f>IFERROR(VLOOKUP(Budget[[#This Row],[Looker]],Category_final[#All],5,0),"")</f>
        <v>Affiliate</v>
      </c>
    </row>
    <row r="487" spans="1:6" hidden="1">
      <c r="A487" s="49" t="s">
        <v>63</v>
      </c>
      <c r="B487" s="11" t="s">
        <v>23</v>
      </c>
      <c r="C487" s="11" t="str">
        <f>Budget[[#This Row],[Location]]&amp;Budget[[#This Row],[Description]]</f>
        <v>SugarlandAftercare</v>
      </c>
      <c r="D487" s="16">
        <v>45078</v>
      </c>
      <c r="E487" s="11">
        <v>1</v>
      </c>
      <c r="F487" s="8" t="str">
        <f>IFERROR(VLOOKUP(Budget[[#This Row],[Looker]],Category_final[#All],5,0),"")</f>
        <v>Affiliate</v>
      </c>
    </row>
    <row r="488" spans="1:6" hidden="1">
      <c r="A488" s="49" t="s">
        <v>63</v>
      </c>
      <c r="B488" s="11" t="s">
        <v>23</v>
      </c>
      <c r="C488" s="11" t="str">
        <f>Budget[[#This Row],[Location]]&amp;Budget[[#This Row],[Description]]</f>
        <v>SugarlandAftercare</v>
      </c>
      <c r="D488" s="16">
        <v>45108</v>
      </c>
      <c r="E488" s="11">
        <v>1</v>
      </c>
      <c r="F488" s="8" t="str">
        <f>IFERROR(VLOOKUP(Budget[[#This Row],[Looker]],Category_final[#All],5,0),"")</f>
        <v>Affiliate</v>
      </c>
    </row>
    <row r="489" spans="1:6" hidden="1">
      <c r="A489" s="49" t="s">
        <v>63</v>
      </c>
      <c r="B489" s="11" t="s">
        <v>23</v>
      </c>
      <c r="C489" s="11" t="str">
        <f>Budget[[#This Row],[Location]]&amp;Budget[[#This Row],[Description]]</f>
        <v>SugarlandAftercare</v>
      </c>
      <c r="D489" s="16">
        <v>45139</v>
      </c>
      <c r="E489" s="11">
        <v>1</v>
      </c>
      <c r="F489" s="8" t="str">
        <f>IFERROR(VLOOKUP(Budget[[#This Row],[Looker]],Category_final[#All],5,0),"")</f>
        <v>Affiliate</v>
      </c>
    </row>
    <row r="490" spans="1:6" hidden="1">
      <c r="A490" s="49" t="s">
        <v>63</v>
      </c>
      <c r="B490" s="11" t="s">
        <v>23</v>
      </c>
      <c r="C490" s="11" t="str">
        <f>Budget[[#This Row],[Location]]&amp;Budget[[#This Row],[Description]]</f>
        <v>SugarlandAftercare</v>
      </c>
      <c r="D490" s="16">
        <v>45170</v>
      </c>
      <c r="E490" s="11">
        <v>1</v>
      </c>
      <c r="F490" s="8" t="str">
        <f>IFERROR(VLOOKUP(Budget[[#This Row],[Looker]],Category_final[#All],5,0),"")</f>
        <v>Affiliate</v>
      </c>
    </row>
    <row r="491" spans="1:6" hidden="1">
      <c r="A491" s="49" t="s">
        <v>63</v>
      </c>
      <c r="B491" s="11" t="s">
        <v>23</v>
      </c>
      <c r="C491" s="11" t="str">
        <f>Budget[[#This Row],[Location]]&amp;Budget[[#This Row],[Description]]</f>
        <v>SugarlandAftercare</v>
      </c>
      <c r="D491" s="16">
        <v>45200</v>
      </c>
      <c r="E491" s="11">
        <v>1</v>
      </c>
      <c r="F491" s="8" t="str">
        <f>IFERROR(VLOOKUP(Budget[[#This Row],[Looker]],Category_final[#All],5,0),"")</f>
        <v>Affiliate</v>
      </c>
    </row>
    <row r="492" spans="1:6" hidden="1">
      <c r="A492" s="49" t="s">
        <v>63</v>
      </c>
      <c r="B492" s="11" t="s">
        <v>23</v>
      </c>
      <c r="C492" s="11" t="str">
        <f>Budget[[#This Row],[Location]]&amp;Budget[[#This Row],[Description]]</f>
        <v>SugarlandAftercare</v>
      </c>
      <c r="D492" s="16">
        <v>45231</v>
      </c>
      <c r="E492" s="11">
        <v>1</v>
      </c>
      <c r="F492" s="8" t="str">
        <f>IFERROR(VLOOKUP(Budget[[#This Row],[Looker]],Category_final[#All],5,0),"")</f>
        <v>Affiliate</v>
      </c>
    </row>
    <row r="493" spans="1:6" hidden="1">
      <c r="A493" s="49" t="s">
        <v>63</v>
      </c>
      <c r="B493" s="11" t="s">
        <v>23</v>
      </c>
      <c r="C493" s="11" t="str">
        <f>Budget[[#This Row],[Location]]&amp;Budget[[#This Row],[Description]]</f>
        <v>SugarlandAftercare</v>
      </c>
      <c r="D493" s="16">
        <v>45261</v>
      </c>
      <c r="E493" s="11">
        <v>1</v>
      </c>
      <c r="F493" s="8" t="str">
        <f>IFERROR(VLOOKUP(Budget[[#This Row],[Looker]],Category_final[#All],5,0),"")</f>
        <v>Affiliate</v>
      </c>
    </row>
    <row r="494" spans="1:6" hidden="1">
      <c r="A494" s="49" t="s">
        <v>63</v>
      </c>
      <c r="B494" s="11" t="s">
        <v>49</v>
      </c>
      <c r="C494" s="11" t="str">
        <f>Budget[[#This Row],[Location]]&amp;Budget[[#This Row],[Description]]</f>
        <v>SugarlandSober Living</v>
      </c>
      <c r="D494" s="16">
        <v>44927</v>
      </c>
      <c r="E494" s="11">
        <v>0</v>
      </c>
      <c r="F494" s="8" t="str">
        <f>IFERROR(VLOOKUP(Budget[[#This Row],[Looker]],Category_final[#All],5,0),"")</f>
        <v/>
      </c>
    </row>
    <row r="495" spans="1:6" hidden="1">
      <c r="A495" s="49" t="s">
        <v>63</v>
      </c>
      <c r="B495" s="11" t="s">
        <v>49</v>
      </c>
      <c r="C495" s="11" t="str">
        <f>Budget[[#This Row],[Location]]&amp;Budget[[#This Row],[Description]]</f>
        <v>SugarlandSober Living</v>
      </c>
      <c r="D495" s="16">
        <v>44958</v>
      </c>
      <c r="E495" s="11">
        <v>0</v>
      </c>
      <c r="F495" s="8" t="str">
        <f>IFERROR(VLOOKUP(Budget[[#This Row],[Looker]],Category_final[#All],5,0),"")</f>
        <v/>
      </c>
    </row>
    <row r="496" spans="1:6" hidden="1">
      <c r="A496" s="49" t="s">
        <v>63</v>
      </c>
      <c r="B496" s="11" t="s">
        <v>49</v>
      </c>
      <c r="C496" s="11" t="str">
        <f>Budget[[#This Row],[Location]]&amp;Budget[[#This Row],[Description]]</f>
        <v>SugarlandSober Living</v>
      </c>
      <c r="D496" s="16">
        <v>44986</v>
      </c>
      <c r="E496" s="11">
        <v>0</v>
      </c>
      <c r="F496" s="8" t="str">
        <f>IFERROR(VLOOKUP(Budget[[#This Row],[Looker]],Category_final[#All],5,0),"")</f>
        <v/>
      </c>
    </row>
    <row r="497" spans="1:6" hidden="1">
      <c r="A497" s="49" t="s">
        <v>63</v>
      </c>
      <c r="B497" s="11" t="s">
        <v>49</v>
      </c>
      <c r="C497" s="11" t="str">
        <f>Budget[[#This Row],[Location]]&amp;Budget[[#This Row],[Description]]</f>
        <v>SugarlandSober Living</v>
      </c>
      <c r="D497" s="16">
        <v>45017</v>
      </c>
      <c r="E497" s="11">
        <v>0</v>
      </c>
      <c r="F497" s="8" t="str">
        <f>IFERROR(VLOOKUP(Budget[[#This Row],[Looker]],Category_final[#All],5,0),"")</f>
        <v/>
      </c>
    </row>
    <row r="498" spans="1:6" hidden="1">
      <c r="A498" s="49" t="s">
        <v>63</v>
      </c>
      <c r="B498" s="11" t="s">
        <v>49</v>
      </c>
      <c r="C498" s="11" t="str">
        <f>Budget[[#This Row],[Location]]&amp;Budget[[#This Row],[Description]]</f>
        <v>SugarlandSober Living</v>
      </c>
      <c r="D498" s="16">
        <v>45047</v>
      </c>
      <c r="E498" s="11">
        <v>0</v>
      </c>
      <c r="F498" s="8" t="str">
        <f>IFERROR(VLOOKUP(Budget[[#This Row],[Looker]],Category_final[#All],5,0),"")</f>
        <v/>
      </c>
    </row>
    <row r="499" spans="1:6" hidden="1">
      <c r="A499" s="49" t="s">
        <v>63</v>
      </c>
      <c r="B499" s="11" t="s">
        <v>49</v>
      </c>
      <c r="C499" s="11" t="str">
        <f>Budget[[#This Row],[Location]]&amp;Budget[[#This Row],[Description]]</f>
        <v>SugarlandSober Living</v>
      </c>
      <c r="D499" s="16">
        <v>45078</v>
      </c>
      <c r="E499" s="11">
        <v>0</v>
      </c>
      <c r="F499" s="8" t="str">
        <f>IFERROR(VLOOKUP(Budget[[#This Row],[Looker]],Category_final[#All],5,0),"")</f>
        <v/>
      </c>
    </row>
    <row r="500" spans="1:6" hidden="1">
      <c r="A500" s="49" t="s">
        <v>63</v>
      </c>
      <c r="B500" s="11" t="s">
        <v>49</v>
      </c>
      <c r="C500" s="11" t="str">
        <f>Budget[[#This Row],[Location]]&amp;Budget[[#This Row],[Description]]</f>
        <v>SugarlandSober Living</v>
      </c>
      <c r="D500" s="16">
        <v>45108</v>
      </c>
      <c r="E500" s="11">
        <v>0</v>
      </c>
      <c r="F500" s="8" t="str">
        <f>IFERROR(VLOOKUP(Budget[[#This Row],[Looker]],Category_final[#All],5,0),"")</f>
        <v/>
      </c>
    </row>
    <row r="501" spans="1:6" hidden="1">
      <c r="A501" s="49" t="s">
        <v>63</v>
      </c>
      <c r="B501" s="11" t="s">
        <v>49</v>
      </c>
      <c r="C501" s="11" t="str">
        <f>Budget[[#This Row],[Location]]&amp;Budget[[#This Row],[Description]]</f>
        <v>SugarlandSober Living</v>
      </c>
      <c r="D501" s="16">
        <v>45139</v>
      </c>
      <c r="E501" s="11">
        <v>0</v>
      </c>
      <c r="F501" s="8" t="str">
        <f>IFERROR(VLOOKUP(Budget[[#This Row],[Looker]],Category_final[#All],5,0),"")</f>
        <v/>
      </c>
    </row>
    <row r="502" spans="1:6" hidden="1">
      <c r="A502" s="49" t="s">
        <v>63</v>
      </c>
      <c r="B502" s="11" t="s">
        <v>49</v>
      </c>
      <c r="C502" s="11" t="str">
        <f>Budget[[#This Row],[Location]]&amp;Budget[[#This Row],[Description]]</f>
        <v>SugarlandSober Living</v>
      </c>
      <c r="D502" s="16">
        <v>45170</v>
      </c>
      <c r="E502" s="11">
        <v>0</v>
      </c>
      <c r="F502" s="8" t="str">
        <f>IFERROR(VLOOKUP(Budget[[#This Row],[Looker]],Category_final[#All],5,0),"")</f>
        <v/>
      </c>
    </row>
    <row r="503" spans="1:6" hidden="1">
      <c r="A503" s="49" t="s">
        <v>63</v>
      </c>
      <c r="B503" s="11" t="s">
        <v>49</v>
      </c>
      <c r="C503" s="11" t="str">
        <f>Budget[[#This Row],[Location]]&amp;Budget[[#This Row],[Description]]</f>
        <v>SugarlandSober Living</v>
      </c>
      <c r="D503" s="16">
        <v>45200</v>
      </c>
      <c r="E503" s="11">
        <v>0</v>
      </c>
      <c r="F503" s="8" t="str">
        <f>IFERROR(VLOOKUP(Budget[[#This Row],[Looker]],Category_final[#All],5,0),"")</f>
        <v/>
      </c>
    </row>
    <row r="504" spans="1:6" hidden="1">
      <c r="A504" s="49" t="s">
        <v>63</v>
      </c>
      <c r="B504" s="11" t="s">
        <v>49</v>
      </c>
      <c r="C504" s="11" t="str">
        <f>Budget[[#This Row],[Location]]&amp;Budget[[#This Row],[Description]]</f>
        <v>SugarlandSober Living</v>
      </c>
      <c r="D504" s="16">
        <v>45231</v>
      </c>
      <c r="E504" s="11">
        <v>0</v>
      </c>
      <c r="F504" s="8" t="str">
        <f>IFERROR(VLOOKUP(Budget[[#This Row],[Looker]],Category_final[#All],5,0),"")</f>
        <v/>
      </c>
    </row>
    <row r="505" spans="1:6" hidden="1">
      <c r="A505" s="49" t="s">
        <v>63</v>
      </c>
      <c r="B505" s="11" t="s">
        <v>49</v>
      </c>
      <c r="C505" s="11" t="str">
        <f>Budget[[#This Row],[Location]]&amp;Budget[[#This Row],[Description]]</f>
        <v>SugarlandSober Living</v>
      </c>
      <c r="D505" s="16">
        <v>45261</v>
      </c>
      <c r="E505" s="11">
        <v>0</v>
      </c>
      <c r="F505" s="8" t="str">
        <f>IFERROR(VLOOKUP(Budget[[#This Row],[Looker]],Category_final[#All],5,0),"")</f>
        <v/>
      </c>
    </row>
    <row r="506" spans="1:6" hidden="1">
      <c r="A506" s="49" t="s">
        <v>35</v>
      </c>
      <c r="B506" s="11" t="s">
        <v>24</v>
      </c>
      <c r="C506" s="11" t="str">
        <f>Budget[[#This Row],[Location]]&amp;Budget[[#This Row],[Description]]</f>
        <v>Jersey VillageDetox</v>
      </c>
      <c r="D506" s="16">
        <v>44927</v>
      </c>
      <c r="E506" s="11">
        <v>0</v>
      </c>
      <c r="F506" s="8" t="str">
        <f>IFERROR(VLOOKUP(Budget[[#This Row],[Looker]],Category_final[#All],5,0),"")</f>
        <v/>
      </c>
    </row>
    <row r="507" spans="1:6" hidden="1">
      <c r="A507" s="49" t="s">
        <v>35</v>
      </c>
      <c r="B507" s="11" t="s">
        <v>24</v>
      </c>
      <c r="C507" s="11" t="str">
        <f>Budget[[#This Row],[Location]]&amp;Budget[[#This Row],[Description]]</f>
        <v>Jersey VillageDetox</v>
      </c>
      <c r="D507" s="16">
        <v>44958</v>
      </c>
      <c r="E507" s="11">
        <v>0</v>
      </c>
      <c r="F507" s="8" t="str">
        <f>IFERROR(VLOOKUP(Budget[[#This Row],[Looker]],Category_final[#All],5,0),"")</f>
        <v/>
      </c>
    </row>
    <row r="508" spans="1:6" hidden="1">
      <c r="A508" s="49" t="s">
        <v>35</v>
      </c>
      <c r="B508" s="11" t="s">
        <v>24</v>
      </c>
      <c r="C508" s="11" t="str">
        <f>Budget[[#This Row],[Location]]&amp;Budget[[#This Row],[Description]]</f>
        <v>Jersey VillageDetox</v>
      </c>
      <c r="D508" s="16">
        <v>44986</v>
      </c>
      <c r="E508" s="11">
        <v>0</v>
      </c>
      <c r="F508" s="8" t="str">
        <f>IFERROR(VLOOKUP(Budget[[#This Row],[Looker]],Category_final[#All],5,0),"")</f>
        <v/>
      </c>
    </row>
    <row r="509" spans="1:6" hidden="1">
      <c r="A509" s="49" t="s">
        <v>35</v>
      </c>
      <c r="B509" s="11" t="s">
        <v>24</v>
      </c>
      <c r="C509" s="11" t="str">
        <f>Budget[[#This Row],[Location]]&amp;Budget[[#This Row],[Description]]</f>
        <v>Jersey VillageDetox</v>
      </c>
      <c r="D509" s="16">
        <v>45017</v>
      </c>
      <c r="E509" s="11">
        <v>0</v>
      </c>
      <c r="F509" s="8" t="str">
        <f>IFERROR(VLOOKUP(Budget[[#This Row],[Looker]],Category_final[#All],5,0),"")</f>
        <v/>
      </c>
    </row>
    <row r="510" spans="1:6" hidden="1">
      <c r="A510" s="49" t="s">
        <v>35</v>
      </c>
      <c r="B510" s="11" t="s">
        <v>24</v>
      </c>
      <c r="C510" s="11" t="str">
        <f>Budget[[#This Row],[Location]]&amp;Budget[[#This Row],[Description]]</f>
        <v>Jersey VillageDetox</v>
      </c>
      <c r="D510" s="16">
        <v>45047</v>
      </c>
      <c r="E510" s="11">
        <v>0</v>
      </c>
      <c r="F510" s="8" t="str">
        <f>IFERROR(VLOOKUP(Budget[[#This Row],[Looker]],Category_final[#All],5,0),"")</f>
        <v/>
      </c>
    </row>
    <row r="511" spans="1:6" hidden="1">
      <c r="A511" s="49" t="s">
        <v>35</v>
      </c>
      <c r="B511" s="11" t="s">
        <v>24</v>
      </c>
      <c r="C511" s="11" t="str">
        <f>Budget[[#This Row],[Location]]&amp;Budget[[#This Row],[Description]]</f>
        <v>Jersey VillageDetox</v>
      </c>
      <c r="D511" s="16">
        <v>45078</v>
      </c>
      <c r="E511" s="11">
        <v>0</v>
      </c>
      <c r="F511" s="8" t="str">
        <f>IFERROR(VLOOKUP(Budget[[#This Row],[Looker]],Category_final[#All],5,0),"")</f>
        <v/>
      </c>
    </row>
    <row r="512" spans="1:6" hidden="1">
      <c r="A512" s="49" t="s">
        <v>35</v>
      </c>
      <c r="B512" s="11" t="s">
        <v>24</v>
      </c>
      <c r="C512" s="11" t="str">
        <f>Budget[[#This Row],[Location]]&amp;Budget[[#This Row],[Description]]</f>
        <v>Jersey VillageDetox</v>
      </c>
      <c r="D512" s="16">
        <v>45108</v>
      </c>
      <c r="E512" s="11">
        <v>0</v>
      </c>
      <c r="F512" s="8" t="str">
        <f>IFERROR(VLOOKUP(Budget[[#This Row],[Looker]],Category_final[#All],5,0),"")</f>
        <v/>
      </c>
    </row>
    <row r="513" spans="1:6" hidden="1">
      <c r="A513" s="49" t="s">
        <v>35</v>
      </c>
      <c r="B513" s="11" t="s">
        <v>24</v>
      </c>
      <c r="C513" s="11" t="str">
        <f>Budget[[#This Row],[Location]]&amp;Budget[[#This Row],[Description]]</f>
        <v>Jersey VillageDetox</v>
      </c>
      <c r="D513" s="16">
        <v>45139</v>
      </c>
      <c r="E513" s="11">
        <v>0</v>
      </c>
      <c r="F513" s="8" t="str">
        <f>IFERROR(VLOOKUP(Budget[[#This Row],[Looker]],Category_final[#All],5,0),"")</f>
        <v/>
      </c>
    </row>
    <row r="514" spans="1:6" hidden="1">
      <c r="A514" s="49" t="s">
        <v>35</v>
      </c>
      <c r="B514" s="11" t="s">
        <v>24</v>
      </c>
      <c r="C514" s="11" t="str">
        <f>Budget[[#This Row],[Location]]&amp;Budget[[#This Row],[Description]]</f>
        <v>Jersey VillageDetox</v>
      </c>
      <c r="D514" s="16">
        <v>45170</v>
      </c>
      <c r="E514" s="11">
        <v>0</v>
      </c>
      <c r="F514" s="8" t="str">
        <f>IFERROR(VLOOKUP(Budget[[#This Row],[Looker]],Category_final[#All],5,0),"")</f>
        <v/>
      </c>
    </row>
    <row r="515" spans="1:6" hidden="1">
      <c r="A515" s="49" t="s">
        <v>35</v>
      </c>
      <c r="B515" s="11" t="s">
        <v>24</v>
      </c>
      <c r="C515" s="11" t="str">
        <f>Budget[[#This Row],[Location]]&amp;Budget[[#This Row],[Description]]</f>
        <v>Jersey VillageDetox</v>
      </c>
      <c r="D515" s="16">
        <v>45200</v>
      </c>
      <c r="E515" s="11">
        <v>0</v>
      </c>
      <c r="F515" s="8" t="str">
        <f>IFERROR(VLOOKUP(Budget[[#This Row],[Looker]],Category_final[#All],5,0),"")</f>
        <v/>
      </c>
    </row>
    <row r="516" spans="1:6" hidden="1">
      <c r="A516" s="49" t="s">
        <v>35</v>
      </c>
      <c r="B516" s="11" t="s">
        <v>24</v>
      </c>
      <c r="C516" s="11" t="str">
        <f>Budget[[#This Row],[Location]]&amp;Budget[[#This Row],[Description]]</f>
        <v>Jersey VillageDetox</v>
      </c>
      <c r="D516" s="16">
        <v>45231</v>
      </c>
      <c r="E516" s="11">
        <v>0</v>
      </c>
      <c r="F516" s="8" t="str">
        <f>IFERROR(VLOOKUP(Budget[[#This Row],[Looker]],Category_final[#All],5,0),"")</f>
        <v/>
      </c>
    </row>
    <row r="517" spans="1:6" hidden="1">
      <c r="A517" s="49" t="s">
        <v>35</v>
      </c>
      <c r="B517" s="11" t="s">
        <v>24</v>
      </c>
      <c r="C517" s="11" t="str">
        <f>Budget[[#This Row],[Location]]&amp;Budget[[#This Row],[Description]]</f>
        <v>Jersey VillageDetox</v>
      </c>
      <c r="D517" s="16">
        <v>45261</v>
      </c>
      <c r="E517" s="11">
        <v>0</v>
      </c>
      <c r="F517" s="8" t="str">
        <f>IFERROR(VLOOKUP(Budget[[#This Row],[Looker]],Category_final[#All],5,0),"")</f>
        <v/>
      </c>
    </row>
    <row r="518" spans="1:6" hidden="1">
      <c r="A518" s="49" t="s">
        <v>35</v>
      </c>
      <c r="B518" s="11" t="s">
        <v>27</v>
      </c>
      <c r="C518" s="11" t="str">
        <f>Budget[[#This Row],[Location]]&amp;Budget[[#This Row],[Description]]</f>
        <v>Jersey VillageRTC</v>
      </c>
      <c r="D518" s="16">
        <v>44927</v>
      </c>
      <c r="E518" s="11">
        <v>0</v>
      </c>
      <c r="F518" s="8" t="str">
        <f>IFERROR(VLOOKUP(Budget[[#This Row],[Looker]],Category_final[#All],5,0),"")</f>
        <v/>
      </c>
    </row>
    <row r="519" spans="1:6" hidden="1">
      <c r="A519" s="49" t="s">
        <v>35</v>
      </c>
      <c r="B519" s="11" t="s">
        <v>27</v>
      </c>
      <c r="C519" s="11" t="str">
        <f>Budget[[#This Row],[Location]]&amp;Budget[[#This Row],[Description]]</f>
        <v>Jersey VillageRTC</v>
      </c>
      <c r="D519" s="16">
        <v>44958</v>
      </c>
      <c r="E519" s="11">
        <v>0</v>
      </c>
      <c r="F519" s="8" t="str">
        <f>IFERROR(VLOOKUP(Budget[[#This Row],[Looker]],Category_final[#All],5,0),"")</f>
        <v/>
      </c>
    </row>
    <row r="520" spans="1:6" hidden="1">
      <c r="A520" s="49" t="s">
        <v>35</v>
      </c>
      <c r="B520" s="11" t="s">
        <v>27</v>
      </c>
      <c r="C520" s="11" t="str">
        <f>Budget[[#This Row],[Location]]&amp;Budget[[#This Row],[Description]]</f>
        <v>Jersey VillageRTC</v>
      </c>
      <c r="D520" s="16">
        <v>44986</v>
      </c>
      <c r="E520" s="11">
        <v>0</v>
      </c>
      <c r="F520" s="8" t="str">
        <f>IFERROR(VLOOKUP(Budget[[#This Row],[Looker]],Category_final[#All],5,0),"")</f>
        <v/>
      </c>
    </row>
    <row r="521" spans="1:6" hidden="1">
      <c r="A521" s="49" t="s">
        <v>35</v>
      </c>
      <c r="B521" s="11" t="s">
        <v>27</v>
      </c>
      <c r="C521" s="11" t="str">
        <f>Budget[[#This Row],[Location]]&amp;Budget[[#This Row],[Description]]</f>
        <v>Jersey VillageRTC</v>
      </c>
      <c r="D521" s="16">
        <v>45017</v>
      </c>
      <c r="E521" s="11">
        <v>0</v>
      </c>
      <c r="F521" s="8" t="str">
        <f>IFERROR(VLOOKUP(Budget[[#This Row],[Looker]],Category_final[#All],5,0),"")</f>
        <v/>
      </c>
    </row>
    <row r="522" spans="1:6" hidden="1">
      <c r="A522" s="49" t="s">
        <v>35</v>
      </c>
      <c r="B522" s="11" t="s">
        <v>27</v>
      </c>
      <c r="C522" s="11" t="str">
        <f>Budget[[#This Row],[Location]]&amp;Budget[[#This Row],[Description]]</f>
        <v>Jersey VillageRTC</v>
      </c>
      <c r="D522" s="16">
        <v>45047</v>
      </c>
      <c r="E522" s="11">
        <v>0</v>
      </c>
      <c r="F522" s="8" t="str">
        <f>IFERROR(VLOOKUP(Budget[[#This Row],[Looker]],Category_final[#All],5,0),"")</f>
        <v/>
      </c>
    </row>
    <row r="523" spans="1:6" hidden="1">
      <c r="A523" s="49" t="s">
        <v>35</v>
      </c>
      <c r="B523" s="11" t="s">
        <v>27</v>
      </c>
      <c r="C523" s="11" t="str">
        <f>Budget[[#This Row],[Location]]&amp;Budget[[#This Row],[Description]]</f>
        <v>Jersey VillageRTC</v>
      </c>
      <c r="D523" s="16">
        <v>45078</v>
      </c>
      <c r="E523" s="11">
        <v>0</v>
      </c>
      <c r="F523" s="8" t="str">
        <f>IFERROR(VLOOKUP(Budget[[#This Row],[Looker]],Category_final[#All],5,0),"")</f>
        <v/>
      </c>
    </row>
    <row r="524" spans="1:6" hidden="1">
      <c r="A524" s="49" t="s">
        <v>35</v>
      </c>
      <c r="B524" s="11" t="s">
        <v>27</v>
      </c>
      <c r="C524" s="11" t="str">
        <f>Budget[[#This Row],[Location]]&amp;Budget[[#This Row],[Description]]</f>
        <v>Jersey VillageRTC</v>
      </c>
      <c r="D524" s="16">
        <v>45108</v>
      </c>
      <c r="E524" s="11">
        <v>0</v>
      </c>
      <c r="F524" s="8" t="str">
        <f>IFERROR(VLOOKUP(Budget[[#This Row],[Looker]],Category_final[#All],5,0),"")</f>
        <v/>
      </c>
    </row>
    <row r="525" spans="1:6" hidden="1">
      <c r="A525" s="49" t="s">
        <v>35</v>
      </c>
      <c r="B525" s="11" t="s">
        <v>27</v>
      </c>
      <c r="C525" s="11" t="str">
        <f>Budget[[#This Row],[Location]]&amp;Budget[[#This Row],[Description]]</f>
        <v>Jersey VillageRTC</v>
      </c>
      <c r="D525" s="16">
        <v>45139</v>
      </c>
      <c r="E525" s="11">
        <v>0</v>
      </c>
      <c r="F525" s="8" t="str">
        <f>IFERROR(VLOOKUP(Budget[[#This Row],[Looker]],Category_final[#All],5,0),"")</f>
        <v/>
      </c>
    </row>
    <row r="526" spans="1:6" hidden="1">
      <c r="A526" s="49" t="s">
        <v>35</v>
      </c>
      <c r="B526" s="11" t="s">
        <v>27</v>
      </c>
      <c r="C526" s="11" t="str">
        <f>Budget[[#This Row],[Location]]&amp;Budget[[#This Row],[Description]]</f>
        <v>Jersey VillageRTC</v>
      </c>
      <c r="D526" s="16">
        <v>45170</v>
      </c>
      <c r="E526" s="11">
        <v>0</v>
      </c>
      <c r="F526" s="8" t="str">
        <f>IFERROR(VLOOKUP(Budget[[#This Row],[Looker]],Category_final[#All],5,0),"")</f>
        <v/>
      </c>
    </row>
    <row r="527" spans="1:6" hidden="1">
      <c r="A527" s="49" t="s">
        <v>35</v>
      </c>
      <c r="B527" s="11" t="s">
        <v>27</v>
      </c>
      <c r="C527" s="11" t="str">
        <f>Budget[[#This Row],[Location]]&amp;Budget[[#This Row],[Description]]</f>
        <v>Jersey VillageRTC</v>
      </c>
      <c r="D527" s="16">
        <v>45200</v>
      </c>
      <c r="E527" s="11">
        <v>0</v>
      </c>
      <c r="F527" s="8" t="str">
        <f>IFERROR(VLOOKUP(Budget[[#This Row],[Looker]],Category_final[#All],5,0),"")</f>
        <v/>
      </c>
    </row>
    <row r="528" spans="1:6" hidden="1">
      <c r="A528" s="49" t="s">
        <v>35</v>
      </c>
      <c r="B528" s="11" t="s">
        <v>27</v>
      </c>
      <c r="C528" s="11" t="str">
        <f>Budget[[#This Row],[Location]]&amp;Budget[[#This Row],[Description]]</f>
        <v>Jersey VillageRTC</v>
      </c>
      <c r="D528" s="16">
        <v>45231</v>
      </c>
      <c r="E528" s="11">
        <v>0</v>
      </c>
      <c r="F528" s="8" t="str">
        <f>IFERROR(VLOOKUP(Budget[[#This Row],[Looker]],Category_final[#All],5,0),"")</f>
        <v/>
      </c>
    </row>
    <row r="529" spans="1:6" hidden="1">
      <c r="A529" s="49" t="s">
        <v>35</v>
      </c>
      <c r="B529" s="11" t="s">
        <v>27</v>
      </c>
      <c r="C529" s="11" t="str">
        <f>Budget[[#This Row],[Location]]&amp;Budget[[#This Row],[Description]]</f>
        <v>Jersey VillageRTC</v>
      </c>
      <c r="D529" s="16">
        <v>45261</v>
      </c>
      <c r="E529" s="11">
        <v>0</v>
      </c>
      <c r="F529" s="8" t="str">
        <f>IFERROR(VLOOKUP(Budget[[#This Row],[Looker]],Category_final[#All],5,0),"")</f>
        <v/>
      </c>
    </row>
    <row r="530" spans="1:6" hidden="1">
      <c r="A530" s="49" t="s">
        <v>35</v>
      </c>
      <c r="B530" s="11" t="s">
        <v>26</v>
      </c>
      <c r="C530" s="11" t="str">
        <f>Budget[[#This Row],[Location]]&amp;Budget[[#This Row],[Description]]</f>
        <v>Jersey VillagePHP</v>
      </c>
      <c r="D530" s="16">
        <v>44927</v>
      </c>
      <c r="E530" s="11">
        <v>2</v>
      </c>
      <c r="F530" s="8" t="str">
        <f>IFERROR(VLOOKUP(Budget[[#This Row],[Looker]],Category_final[#All],5,0),"")</f>
        <v>Affiliate</v>
      </c>
    </row>
    <row r="531" spans="1:6" hidden="1">
      <c r="A531" s="49" t="s">
        <v>35</v>
      </c>
      <c r="B531" s="11" t="s">
        <v>26</v>
      </c>
      <c r="C531" s="11" t="str">
        <f>Budget[[#This Row],[Location]]&amp;Budget[[#This Row],[Description]]</f>
        <v>Jersey VillagePHP</v>
      </c>
      <c r="D531" s="16">
        <v>44958</v>
      </c>
      <c r="E531" s="11">
        <v>2</v>
      </c>
      <c r="F531" s="8" t="str">
        <f>IFERROR(VLOOKUP(Budget[[#This Row],[Looker]],Category_final[#All],5,0),"")</f>
        <v>Affiliate</v>
      </c>
    </row>
    <row r="532" spans="1:6" hidden="1">
      <c r="A532" s="49" t="s">
        <v>35</v>
      </c>
      <c r="B532" s="11" t="s">
        <v>26</v>
      </c>
      <c r="C532" s="11" t="str">
        <f>Budget[[#This Row],[Location]]&amp;Budget[[#This Row],[Description]]</f>
        <v>Jersey VillagePHP</v>
      </c>
      <c r="D532" s="16">
        <v>44986</v>
      </c>
      <c r="E532" s="11">
        <v>2</v>
      </c>
      <c r="F532" s="8" t="str">
        <f>IFERROR(VLOOKUP(Budget[[#This Row],[Looker]],Category_final[#All],5,0),"")</f>
        <v>Affiliate</v>
      </c>
    </row>
    <row r="533" spans="1:6" hidden="1">
      <c r="A533" s="49" t="s">
        <v>35</v>
      </c>
      <c r="B533" s="11" t="s">
        <v>26</v>
      </c>
      <c r="C533" s="11" t="str">
        <f>Budget[[#This Row],[Location]]&amp;Budget[[#This Row],[Description]]</f>
        <v>Jersey VillagePHP</v>
      </c>
      <c r="D533" s="16">
        <v>45017</v>
      </c>
      <c r="E533" s="11">
        <v>2</v>
      </c>
      <c r="F533" s="8" t="str">
        <f>IFERROR(VLOOKUP(Budget[[#This Row],[Looker]],Category_final[#All],5,0),"")</f>
        <v>Affiliate</v>
      </c>
    </row>
    <row r="534" spans="1:6" hidden="1">
      <c r="A534" s="49" t="s">
        <v>35</v>
      </c>
      <c r="B534" s="11" t="s">
        <v>26</v>
      </c>
      <c r="C534" s="11" t="str">
        <f>Budget[[#This Row],[Location]]&amp;Budget[[#This Row],[Description]]</f>
        <v>Jersey VillagePHP</v>
      </c>
      <c r="D534" s="16">
        <v>45047</v>
      </c>
      <c r="E534" s="11">
        <v>2</v>
      </c>
      <c r="F534" s="8" t="str">
        <f>IFERROR(VLOOKUP(Budget[[#This Row],[Looker]],Category_final[#All],5,0),"")</f>
        <v>Affiliate</v>
      </c>
    </row>
    <row r="535" spans="1:6" hidden="1">
      <c r="A535" s="49" t="s">
        <v>35</v>
      </c>
      <c r="B535" s="11" t="s">
        <v>26</v>
      </c>
      <c r="C535" s="11" t="str">
        <f>Budget[[#This Row],[Location]]&amp;Budget[[#This Row],[Description]]</f>
        <v>Jersey VillagePHP</v>
      </c>
      <c r="D535" s="16">
        <v>45078</v>
      </c>
      <c r="E535" s="11">
        <v>2</v>
      </c>
      <c r="F535" s="8" t="str">
        <f>IFERROR(VLOOKUP(Budget[[#This Row],[Looker]],Category_final[#All],5,0),"")</f>
        <v>Affiliate</v>
      </c>
    </row>
    <row r="536" spans="1:6" hidden="1">
      <c r="A536" s="49" t="s">
        <v>35</v>
      </c>
      <c r="B536" s="11" t="s">
        <v>26</v>
      </c>
      <c r="C536" s="11" t="str">
        <f>Budget[[#This Row],[Location]]&amp;Budget[[#This Row],[Description]]</f>
        <v>Jersey VillagePHP</v>
      </c>
      <c r="D536" s="16">
        <v>45108</v>
      </c>
      <c r="E536" s="11">
        <v>2</v>
      </c>
      <c r="F536" s="8" t="str">
        <f>IFERROR(VLOOKUP(Budget[[#This Row],[Looker]],Category_final[#All],5,0),"")</f>
        <v>Affiliate</v>
      </c>
    </row>
    <row r="537" spans="1:6" hidden="1">
      <c r="A537" s="49" t="s">
        <v>35</v>
      </c>
      <c r="B537" s="11" t="s">
        <v>26</v>
      </c>
      <c r="C537" s="11" t="str">
        <f>Budget[[#This Row],[Location]]&amp;Budget[[#This Row],[Description]]</f>
        <v>Jersey VillagePHP</v>
      </c>
      <c r="D537" s="16">
        <v>45139</v>
      </c>
      <c r="E537" s="11">
        <v>2</v>
      </c>
      <c r="F537" s="8" t="str">
        <f>IFERROR(VLOOKUP(Budget[[#This Row],[Looker]],Category_final[#All],5,0),"")</f>
        <v>Affiliate</v>
      </c>
    </row>
    <row r="538" spans="1:6" hidden="1">
      <c r="A538" s="49" t="s">
        <v>35</v>
      </c>
      <c r="B538" s="11" t="s">
        <v>26</v>
      </c>
      <c r="C538" s="11" t="str">
        <f>Budget[[#This Row],[Location]]&amp;Budget[[#This Row],[Description]]</f>
        <v>Jersey VillagePHP</v>
      </c>
      <c r="D538" s="16">
        <v>45170</v>
      </c>
      <c r="E538" s="11">
        <v>2</v>
      </c>
      <c r="F538" s="8" t="str">
        <f>IFERROR(VLOOKUP(Budget[[#This Row],[Looker]],Category_final[#All],5,0),"")</f>
        <v>Affiliate</v>
      </c>
    </row>
    <row r="539" spans="1:6" hidden="1">
      <c r="A539" s="49" t="s">
        <v>35</v>
      </c>
      <c r="B539" s="11" t="s">
        <v>26</v>
      </c>
      <c r="C539" s="11" t="str">
        <f>Budget[[#This Row],[Location]]&amp;Budget[[#This Row],[Description]]</f>
        <v>Jersey VillagePHP</v>
      </c>
      <c r="D539" s="16">
        <v>45200</v>
      </c>
      <c r="E539" s="11">
        <v>2</v>
      </c>
      <c r="F539" s="8" t="str">
        <f>IFERROR(VLOOKUP(Budget[[#This Row],[Looker]],Category_final[#All],5,0),"")</f>
        <v>Affiliate</v>
      </c>
    </row>
    <row r="540" spans="1:6" hidden="1">
      <c r="A540" s="49" t="s">
        <v>35</v>
      </c>
      <c r="B540" s="11" t="s">
        <v>26</v>
      </c>
      <c r="C540" s="11" t="str">
        <f>Budget[[#This Row],[Location]]&amp;Budget[[#This Row],[Description]]</f>
        <v>Jersey VillagePHP</v>
      </c>
      <c r="D540" s="16">
        <v>45231</v>
      </c>
      <c r="E540" s="11">
        <v>2</v>
      </c>
      <c r="F540" s="8" t="str">
        <f>IFERROR(VLOOKUP(Budget[[#This Row],[Looker]],Category_final[#All],5,0),"")</f>
        <v>Affiliate</v>
      </c>
    </row>
    <row r="541" spans="1:6" hidden="1">
      <c r="A541" s="49" t="s">
        <v>35</v>
      </c>
      <c r="B541" s="11" t="s">
        <v>26</v>
      </c>
      <c r="C541" s="11" t="str">
        <f>Budget[[#This Row],[Location]]&amp;Budget[[#This Row],[Description]]</f>
        <v>Jersey VillagePHP</v>
      </c>
      <c r="D541" s="16">
        <v>45261</v>
      </c>
      <c r="E541" s="11">
        <v>2</v>
      </c>
      <c r="F541" s="8" t="str">
        <f>IFERROR(VLOOKUP(Budget[[#This Row],[Looker]],Category_final[#All],5,0),"")</f>
        <v>Affiliate</v>
      </c>
    </row>
    <row r="542" spans="1:6" hidden="1">
      <c r="A542" s="49" t="s">
        <v>35</v>
      </c>
      <c r="B542" s="11" t="s">
        <v>25</v>
      </c>
      <c r="C542" s="11" t="str">
        <f>Budget[[#This Row],[Location]]&amp;Budget[[#This Row],[Description]]</f>
        <v>Jersey VillageIOP</v>
      </c>
      <c r="D542" s="16">
        <v>44927</v>
      </c>
      <c r="E542" s="11">
        <v>8</v>
      </c>
      <c r="F542" s="8" t="str">
        <f>IFERROR(VLOOKUP(Budget[[#This Row],[Looker]],Category_final[#All],5,0),"")</f>
        <v>Affiliate</v>
      </c>
    </row>
    <row r="543" spans="1:6" hidden="1">
      <c r="A543" s="49" t="s">
        <v>35</v>
      </c>
      <c r="B543" s="11" t="s">
        <v>25</v>
      </c>
      <c r="C543" s="11" t="str">
        <f>Budget[[#This Row],[Location]]&amp;Budget[[#This Row],[Description]]</f>
        <v>Jersey VillageIOP</v>
      </c>
      <c r="D543" s="16">
        <v>44958</v>
      </c>
      <c r="E543" s="11">
        <v>8</v>
      </c>
      <c r="F543" s="8" t="str">
        <f>IFERROR(VLOOKUP(Budget[[#This Row],[Looker]],Category_final[#All],5,0),"")</f>
        <v>Affiliate</v>
      </c>
    </row>
    <row r="544" spans="1:6" hidden="1">
      <c r="A544" s="49" t="s">
        <v>35</v>
      </c>
      <c r="B544" s="11" t="s">
        <v>25</v>
      </c>
      <c r="C544" s="11" t="str">
        <f>Budget[[#This Row],[Location]]&amp;Budget[[#This Row],[Description]]</f>
        <v>Jersey VillageIOP</v>
      </c>
      <c r="D544" s="16">
        <v>44986</v>
      </c>
      <c r="E544" s="11">
        <v>8</v>
      </c>
      <c r="F544" s="8" t="str">
        <f>IFERROR(VLOOKUP(Budget[[#This Row],[Looker]],Category_final[#All],5,0),"")</f>
        <v>Affiliate</v>
      </c>
    </row>
    <row r="545" spans="1:6" hidden="1">
      <c r="A545" s="49" t="s">
        <v>35</v>
      </c>
      <c r="B545" s="11" t="s">
        <v>25</v>
      </c>
      <c r="C545" s="11" t="str">
        <f>Budget[[#This Row],[Location]]&amp;Budget[[#This Row],[Description]]</f>
        <v>Jersey VillageIOP</v>
      </c>
      <c r="D545" s="16">
        <v>45017</v>
      </c>
      <c r="E545" s="11">
        <v>8</v>
      </c>
      <c r="F545" s="8" t="str">
        <f>IFERROR(VLOOKUP(Budget[[#This Row],[Looker]],Category_final[#All],5,0),"")</f>
        <v>Affiliate</v>
      </c>
    </row>
    <row r="546" spans="1:6" hidden="1">
      <c r="A546" s="49" t="s">
        <v>35</v>
      </c>
      <c r="B546" s="11" t="s">
        <v>25</v>
      </c>
      <c r="C546" s="11" t="str">
        <f>Budget[[#This Row],[Location]]&amp;Budget[[#This Row],[Description]]</f>
        <v>Jersey VillageIOP</v>
      </c>
      <c r="D546" s="16">
        <v>45047</v>
      </c>
      <c r="E546" s="11">
        <v>8</v>
      </c>
      <c r="F546" s="8" t="str">
        <f>IFERROR(VLOOKUP(Budget[[#This Row],[Looker]],Category_final[#All],5,0),"")</f>
        <v>Affiliate</v>
      </c>
    </row>
    <row r="547" spans="1:6" hidden="1">
      <c r="A547" s="49" t="s">
        <v>35</v>
      </c>
      <c r="B547" s="11" t="s">
        <v>25</v>
      </c>
      <c r="C547" s="11" t="str">
        <f>Budget[[#This Row],[Location]]&amp;Budget[[#This Row],[Description]]</f>
        <v>Jersey VillageIOP</v>
      </c>
      <c r="D547" s="16">
        <v>45078</v>
      </c>
      <c r="E547" s="11">
        <v>8</v>
      </c>
      <c r="F547" s="8" t="str">
        <f>IFERROR(VLOOKUP(Budget[[#This Row],[Looker]],Category_final[#All],5,0),"")</f>
        <v>Affiliate</v>
      </c>
    </row>
    <row r="548" spans="1:6" hidden="1">
      <c r="A548" s="49" t="s">
        <v>35</v>
      </c>
      <c r="B548" s="11" t="s">
        <v>25</v>
      </c>
      <c r="C548" s="11" t="str">
        <f>Budget[[#This Row],[Location]]&amp;Budget[[#This Row],[Description]]</f>
        <v>Jersey VillageIOP</v>
      </c>
      <c r="D548" s="16">
        <v>45108</v>
      </c>
      <c r="E548" s="11">
        <v>10</v>
      </c>
      <c r="F548" s="8" t="str">
        <f>IFERROR(VLOOKUP(Budget[[#This Row],[Looker]],Category_final[#All],5,0),"")</f>
        <v>Affiliate</v>
      </c>
    </row>
    <row r="549" spans="1:6" hidden="1">
      <c r="A549" s="49" t="s">
        <v>35</v>
      </c>
      <c r="B549" s="11" t="s">
        <v>25</v>
      </c>
      <c r="C549" s="11" t="str">
        <f>Budget[[#This Row],[Location]]&amp;Budget[[#This Row],[Description]]</f>
        <v>Jersey VillageIOP</v>
      </c>
      <c r="D549" s="16">
        <v>45139</v>
      </c>
      <c r="E549" s="11">
        <v>10</v>
      </c>
      <c r="F549" s="8" t="str">
        <f>IFERROR(VLOOKUP(Budget[[#This Row],[Looker]],Category_final[#All],5,0),"")</f>
        <v>Affiliate</v>
      </c>
    </row>
    <row r="550" spans="1:6" hidden="1">
      <c r="A550" s="49" t="s">
        <v>35</v>
      </c>
      <c r="B550" s="11" t="s">
        <v>25</v>
      </c>
      <c r="C550" s="11" t="str">
        <f>Budget[[#This Row],[Location]]&amp;Budget[[#This Row],[Description]]</f>
        <v>Jersey VillageIOP</v>
      </c>
      <c r="D550" s="16">
        <v>45170</v>
      </c>
      <c r="E550" s="11">
        <v>10</v>
      </c>
      <c r="F550" s="8" t="str">
        <f>IFERROR(VLOOKUP(Budget[[#This Row],[Looker]],Category_final[#All],5,0),"")</f>
        <v>Affiliate</v>
      </c>
    </row>
    <row r="551" spans="1:6" hidden="1">
      <c r="A551" s="49" t="s">
        <v>35</v>
      </c>
      <c r="B551" s="11" t="s">
        <v>25</v>
      </c>
      <c r="C551" s="11" t="str">
        <f>Budget[[#This Row],[Location]]&amp;Budget[[#This Row],[Description]]</f>
        <v>Jersey VillageIOP</v>
      </c>
      <c r="D551" s="16">
        <v>45200</v>
      </c>
      <c r="E551" s="11">
        <v>10</v>
      </c>
      <c r="F551" s="8" t="str">
        <f>IFERROR(VLOOKUP(Budget[[#This Row],[Looker]],Category_final[#All],5,0),"")</f>
        <v>Affiliate</v>
      </c>
    </row>
    <row r="552" spans="1:6" hidden="1">
      <c r="A552" s="49" t="s">
        <v>35</v>
      </c>
      <c r="B552" s="11" t="s">
        <v>25</v>
      </c>
      <c r="C552" s="11" t="str">
        <f>Budget[[#This Row],[Location]]&amp;Budget[[#This Row],[Description]]</f>
        <v>Jersey VillageIOP</v>
      </c>
      <c r="D552" s="16">
        <v>45231</v>
      </c>
      <c r="E552" s="11">
        <v>10</v>
      </c>
      <c r="F552" s="8" t="str">
        <f>IFERROR(VLOOKUP(Budget[[#This Row],[Looker]],Category_final[#All],5,0),"")</f>
        <v>Affiliate</v>
      </c>
    </row>
    <row r="553" spans="1:6" hidden="1">
      <c r="A553" s="49" t="s">
        <v>35</v>
      </c>
      <c r="B553" s="11" t="s">
        <v>25</v>
      </c>
      <c r="C553" s="11" t="str">
        <f>Budget[[#This Row],[Location]]&amp;Budget[[#This Row],[Description]]</f>
        <v>Jersey VillageIOP</v>
      </c>
      <c r="D553" s="16">
        <v>45261</v>
      </c>
      <c r="E553" s="11">
        <v>10</v>
      </c>
      <c r="F553" s="8" t="str">
        <f>IFERROR(VLOOKUP(Budget[[#This Row],[Looker]],Category_final[#All],5,0),"")</f>
        <v>Affiliate</v>
      </c>
    </row>
    <row r="554" spans="1:6" hidden="1">
      <c r="A554" s="49" t="s">
        <v>35</v>
      </c>
      <c r="B554" s="11" t="s">
        <v>28</v>
      </c>
      <c r="C554" s="11" t="str">
        <f>Budget[[#This Row],[Location]]&amp;Budget[[#This Row],[Description]]</f>
        <v>Jersey VillageSOP</v>
      </c>
      <c r="D554" s="16">
        <v>44927</v>
      </c>
      <c r="E554" s="11">
        <v>0</v>
      </c>
      <c r="F554" s="8" t="str">
        <f>IFERROR(VLOOKUP(Budget[[#This Row],[Looker]],Category_final[#All],5,0),"")</f>
        <v>Affiliate</v>
      </c>
    </row>
    <row r="555" spans="1:6" hidden="1">
      <c r="A555" s="49" t="s">
        <v>35</v>
      </c>
      <c r="B555" s="11" t="s">
        <v>28</v>
      </c>
      <c r="C555" s="11" t="str">
        <f>Budget[[#This Row],[Location]]&amp;Budget[[#This Row],[Description]]</f>
        <v>Jersey VillageSOP</v>
      </c>
      <c r="D555" s="16">
        <v>44958</v>
      </c>
      <c r="E555" s="11">
        <v>0</v>
      </c>
      <c r="F555" s="8" t="str">
        <f>IFERROR(VLOOKUP(Budget[[#This Row],[Looker]],Category_final[#All],5,0),"")</f>
        <v>Affiliate</v>
      </c>
    </row>
    <row r="556" spans="1:6" hidden="1">
      <c r="A556" s="49" t="s">
        <v>35</v>
      </c>
      <c r="B556" s="11" t="s">
        <v>28</v>
      </c>
      <c r="C556" s="11" t="str">
        <f>Budget[[#This Row],[Location]]&amp;Budget[[#This Row],[Description]]</f>
        <v>Jersey VillageSOP</v>
      </c>
      <c r="D556" s="16">
        <v>44986</v>
      </c>
      <c r="E556" s="11">
        <v>0</v>
      </c>
      <c r="F556" s="8" t="str">
        <f>IFERROR(VLOOKUP(Budget[[#This Row],[Looker]],Category_final[#All],5,0),"")</f>
        <v>Affiliate</v>
      </c>
    </row>
    <row r="557" spans="1:6" hidden="1">
      <c r="A557" s="49" t="s">
        <v>35</v>
      </c>
      <c r="B557" s="11" t="s">
        <v>28</v>
      </c>
      <c r="C557" s="11" t="str">
        <f>Budget[[#This Row],[Location]]&amp;Budget[[#This Row],[Description]]</f>
        <v>Jersey VillageSOP</v>
      </c>
      <c r="D557" s="16">
        <v>45017</v>
      </c>
      <c r="E557" s="11">
        <v>0</v>
      </c>
      <c r="F557" s="8" t="str">
        <f>IFERROR(VLOOKUP(Budget[[#This Row],[Looker]],Category_final[#All],5,0),"")</f>
        <v>Affiliate</v>
      </c>
    </row>
    <row r="558" spans="1:6" hidden="1">
      <c r="A558" s="49" t="s">
        <v>35</v>
      </c>
      <c r="B558" s="11" t="s">
        <v>28</v>
      </c>
      <c r="C558" s="11" t="str">
        <f>Budget[[#This Row],[Location]]&amp;Budget[[#This Row],[Description]]</f>
        <v>Jersey VillageSOP</v>
      </c>
      <c r="D558" s="16">
        <v>45047</v>
      </c>
      <c r="E558" s="11">
        <v>0</v>
      </c>
      <c r="F558" s="8" t="str">
        <f>IFERROR(VLOOKUP(Budget[[#This Row],[Looker]],Category_final[#All],5,0),"")</f>
        <v>Affiliate</v>
      </c>
    </row>
    <row r="559" spans="1:6" hidden="1">
      <c r="A559" s="49" t="s">
        <v>35</v>
      </c>
      <c r="B559" s="11" t="s">
        <v>28</v>
      </c>
      <c r="C559" s="11" t="str">
        <f>Budget[[#This Row],[Location]]&amp;Budget[[#This Row],[Description]]</f>
        <v>Jersey VillageSOP</v>
      </c>
      <c r="D559" s="16">
        <v>45078</v>
      </c>
      <c r="E559" s="11">
        <v>0</v>
      </c>
      <c r="F559" s="8" t="str">
        <f>IFERROR(VLOOKUP(Budget[[#This Row],[Looker]],Category_final[#All],5,0),"")</f>
        <v>Affiliate</v>
      </c>
    </row>
    <row r="560" spans="1:6" hidden="1">
      <c r="A560" s="49" t="s">
        <v>35</v>
      </c>
      <c r="B560" s="11" t="s">
        <v>28</v>
      </c>
      <c r="C560" s="11" t="str">
        <f>Budget[[#This Row],[Location]]&amp;Budget[[#This Row],[Description]]</f>
        <v>Jersey VillageSOP</v>
      </c>
      <c r="D560" s="16">
        <v>45108</v>
      </c>
      <c r="E560" s="11">
        <v>0</v>
      </c>
      <c r="F560" s="8" t="str">
        <f>IFERROR(VLOOKUP(Budget[[#This Row],[Looker]],Category_final[#All],5,0),"")</f>
        <v>Affiliate</v>
      </c>
    </row>
    <row r="561" spans="1:6" hidden="1">
      <c r="A561" s="49" t="s">
        <v>35</v>
      </c>
      <c r="B561" s="11" t="s">
        <v>28</v>
      </c>
      <c r="C561" s="11" t="str">
        <f>Budget[[#This Row],[Location]]&amp;Budget[[#This Row],[Description]]</f>
        <v>Jersey VillageSOP</v>
      </c>
      <c r="D561" s="16">
        <v>45139</v>
      </c>
      <c r="E561" s="11">
        <v>0</v>
      </c>
      <c r="F561" s="8" t="str">
        <f>IFERROR(VLOOKUP(Budget[[#This Row],[Looker]],Category_final[#All],5,0),"")</f>
        <v>Affiliate</v>
      </c>
    </row>
    <row r="562" spans="1:6" hidden="1">
      <c r="A562" s="49" t="s">
        <v>35</v>
      </c>
      <c r="B562" s="11" t="s">
        <v>28</v>
      </c>
      <c r="C562" s="11" t="str">
        <f>Budget[[#This Row],[Location]]&amp;Budget[[#This Row],[Description]]</f>
        <v>Jersey VillageSOP</v>
      </c>
      <c r="D562" s="16">
        <v>45170</v>
      </c>
      <c r="E562" s="11">
        <v>0</v>
      </c>
      <c r="F562" s="8" t="str">
        <f>IFERROR(VLOOKUP(Budget[[#This Row],[Looker]],Category_final[#All],5,0),"")</f>
        <v>Affiliate</v>
      </c>
    </row>
    <row r="563" spans="1:6" hidden="1">
      <c r="A563" s="49" t="s">
        <v>35</v>
      </c>
      <c r="B563" s="11" t="s">
        <v>28</v>
      </c>
      <c r="C563" s="11" t="str">
        <f>Budget[[#This Row],[Location]]&amp;Budget[[#This Row],[Description]]</f>
        <v>Jersey VillageSOP</v>
      </c>
      <c r="D563" s="16">
        <v>45200</v>
      </c>
      <c r="E563" s="11">
        <v>0</v>
      </c>
      <c r="F563" s="8" t="str">
        <f>IFERROR(VLOOKUP(Budget[[#This Row],[Looker]],Category_final[#All],5,0),"")</f>
        <v>Affiliate</v>
      </c>
    </row>
    <row r="564" spans="1:6" hidden="1">
      <c r="A564" s="49" t="s">
        <v>35</v>
      </c>
      <c r="B564" s="11" t="s">
        <v>28</v>
      </c>
      <c r="C564" s="11" t="str">
        <f>Budget[[#This Row],[Location]]&amp;Budget[[#This Row],[Description]]</f>
        <v>Jersey VillageSOP</v>
      </c>
      <c r="D564" s="16">
        <v>45231</v>
      </c>
      <c r="E564" s="11">
        <v>0</v>
      </c>
      <c r="F564" s="8" t="str">
        <f>IFERROR(VLOOKUP(Budget[[#This Row],[Looker]],Category_final[#All],5,0),"")</f>
        <v>Affiliate</v>
      </c>
    </row>
    <row r="565" spans="1:6" hidden="1">
      <c r="A565" s="49" t="s">
        <v>35</v>
      </c>
      <c r="B565" s="11" t="s">
        <v>28</v>
      </c>
      <c r="C565" s="11" t="str">
        <f>Budget[[#This Row],[Location]]&amp;Budget[[#This Row],[Description]]</f>
        <v>Jersey VillageSOP</v>
      </c>
      <c r="D565" s="16">
        <v>45261</v>
      </c>
      <c r="E565" s="11">
        <v>0</v>
      </c>
      <c r="F565" s="8" t="str">
        <f>IFERROR(VLOOKUP(Budget[[#This Row],[Looker]],Category_final[#All],5,0),"")</f>
        <v>Affiliate</v>
      </c>
    </row>
    <row r="566" spans="1:6" hidden="1">
      <c r="A566" s="49" t="s">
        <v>35</v>
      </c>
      <c r="B566" s="11" t="s">
        <v>23</v>
      </c>
      <c r="C566" s="11" t="str">
        <f>Budget[[#This Row],[Location]]&amp;Budget[[#This Row],[Description]]</f>
        <v>Jersey VillageAftercare</v>
      </c>
      <c r="D566" s="16">
        <v>44927</v>
      </c>
      <c r="E566" s="11">
        <v>1</v>
      </c>
      <c r="F566" s="8" t="str">
        <f>IFERROR(VLOOKUP(Budget[[#This Row],[Looker]],Category_final[#All],5,0),"")</f>
        <v>Affiliate</v>
      </c>
    </row>
    <row r="567" spans="1:6" hidden="1">
      <c r="A567" s="49" t="s">
        <v>35</v>
      </c>
      <c r="B567" s="11" t="s">
        <v>23</v>
      </c>
      <c r="C567" s="11" t="str">
        <f>Budget[[#This Row],[Location]]&amp;Budget[[#This Row],[Description]]</f>
        <v>Jersey VillageAftercare</v>
      </c>
      <c r="D567" s="16">
        <v>44958</v>
      </c>
      <c r="E567" s="11">
        <v>1</v>
      </c>
      <c r="F567" s="8" t="str">
        <f>IFERROR(VLOOKUP(Budget[[#This Row],[Looker]],Category_final[#All],5,0),"")</f>
        <v>Affiliate</v>
      </c>
    </row>
    <row r="568" spans="1:6" hidden="1">
      <c r="A568" s="49" t="s">
        <v>35</v>
      </c>
      <c r="B568" s="11" t="s">
        <v>23</v>
      </c>
      <c r="C568" s="11" t="str">
        <f>Budget[[#This Row],[Location]]&amp;Budget[[#This Row],[Description]]</f>
        <v>Jersey VillageAftercare</v>
      </c>
      <c r="D568" s="16">
        <v>44986</v>
      </c>
      <c r="E568" s="11">
        <v>1</v>
      </c>
      <c r="F568" s="8" t="str">
        <f>IFERROR(VLOOKUP(Budget[[#This Row],[Looker]],Category_final[#All],5,0),"")</f>
        <v>Affiliate</v>
      </c>
    </row>
    <row r="569" spans="1:6" hidden="1">
      <c r="A569" s="49" t="s">
        <v>35</v>
      </c>
      <c r="B569" s="11" t="s">
        <v>23</v>
      </c>
      <c r="C569" s="11" t="str">
        <f>Budget[[#This Row],[Location]]&amp;Budget[[#This Row],[Description]]</f>
        <v>Jersey VillageAftercare</v>
      </c>
      <c r="D569" s="16">
        <v>45017</v>
      </c>
      <c r="E569" s="11">
        <v>1</v>
      </c>
      <c r="F569" s="8" t="str">
        <f>IFERROR(VLOOKUP(Budget[[#This Row],[Looker]],Category_final[#All],5,0),"")</f>
        <v>Affiliate</v>
      </c>
    </row>
    <row r="570" spans="1:6" hidden="1">
      <c r="A570" s="49" t="s">
        <v>35</v>
      </c>
      <c r="B570" s="11" t="s">
        <v>23</v>
      </c>
      <c r="C570" s="11" t="str">
        <f>Budget[[#This Row],[Location]]&amp;Budget[[#This Row],[Description]]</f>
        <v>Jersey VillageAftercare</v>
      </c>
      <c r="D570" s="16">
        <v>45047</v>
      </c>
      <c r="E570" s="11">
        <v>1</v>
      </c>
      <c r="F570" s="8" t="str">
        <f>IFERROR(VLOOKUP(Budget[[#This Row],[Looker]],Category_final[#All],5,0),"")</f>
        <v>Affiliate</v>
      </c>
    </row>
    <row r="571" spans="1:6" hidden="1">
      <c r="A571" s="49" t="s">
        <v>35</v>
      </c>
      <c r="B571" s="11" t="s">
        <v>23</v>
      </c>
      <c r="C571" s="11" t="str">
        <f>Budget[[#This Row],[Location]]&amp;Budget[[#This Row],[Description]]</f>
        <v>Jersey VillageAftercare</v>
      </c>
      <c r="D571" s="16">
        <v>45078</v>
      </c>
      <c r="E571" s="11">
        <v>1</v>
      </c>
      <c r="F571" s="8" t="str">
        <f>IFERROR(VLOOKUP(Budget[[#This Row],[Looker]],Category_final[#All],5,0),"")</f>
        <v>Affiliate</v>
      </c>
    </row>
    <row r="572" spans="1:6" hidden="1">
      <c r="A572" s="49" t="s">
        <v>35</v>
      </c>
      <c r="B572" s="11" t="s">
        <v>23</v>
      </c>
      <c r="C572" s="11" t="str">
        <f>Budget[[#This Row],[Location]]&amp;Budget[[#This Row],[Description]]</f>
        <v>Jersey VillageAftercare</v>
      </c>
      <c r="D572" s="16">
        <v>45108</v>
      </c>
      <c r="E572" s="11">
        <v>1</v>
      </c>
      <c r="F572" s="8" t="str">
        <f>IFERROR(VLOOKUP(Budget[[#This Row],[Looker]],Category_final[#All],5,0),"")</f>
        <v>Affiliate</v>
      </c>
    </row>
    <row r="573" spans="1:6" hidden="1">
      <c r="A573" s="49" t="s">
        <v>35</v>
      </c>
      <c r="B573" s="11" t="s">
        <v>23</v>
      </c>
      <c r="C573" s="11" t="str">
        <f>Budget[[#This Row],[Location]]&amp;Budget[[#This Row],[Description]]</f>
        <v>Jersey VillageAftercare</v>
      </c>
      <c r="D573" s="16">
        <v>45139</v>
      </c>
      <c r="E573" s="11">
        <v>1</v>
      </c>
      <c r="F573" s="8" t="str">
        <f>IFERROR(VLOOKUP(Budget[[#This Row],[Looker]],Category_final[#All],5,0),"")</f>
        <v>Affiliate</v>
      </c>
    </row>
    <row r="574" spans="1:6" hidden="1">
      <c r="A574" s="49" t="s">
        <v>35</v>
      </c>
      <c r="B574" s="11" t="s">
        <v>23</v>
      </c>
      <c r="C574" s="11" t="str">
        <f>Budget[[#This Row],[Location]]&amp;Budget[[#This Row],[Description]]</f>
        <v>Jersey VillageAftercare</v>
      </c>
      <c r="D574" s="16">
        <v>45170</v>
      </c>
      <c r="E574" s="11">
        <v>1</v>
      </c>
      <c r="F574" s="8" t="str">
        <f>IFERROR(VLOOKUP(Budget[[#This Row],[Looker]],Category_final[#All],5,0),"")</f>
        <v>Affiliate</v>
      </c>
    </row>
    <row r="575" spans="1:6" hidden="1">
      <c r="A575" s="49" t="s">
        <v>35</v>
      </c>
      <c r="B575" s="11" t="s">
        <v>23</v>
      </c>
      <c r="C575" s="11" t="str">
        <f>Budget[[#This Row],[Location]]&amp;Budget[[#This Row],[Description]]</f>
        <v>Jersey VillageAftercare</v>
      </c>
      <c r="D575" s="16">
        <v>45200</v>
      </c>
      <c r="E575" s="11">
        <v>1</v>
      </c>
      <c r="F575" s="8" t="str">
        <f>IFERROR(VLOOKUP(Budget[[#This Row],[Looker]],Category_final[#All],5,0),"")</f>
        <v>Affiliate</v>
      </c>
    </row>
    <row r="576" spans="1:6" hidden="1">
      <c r="A576" s="49" t="s">
        <v>35</v>
      </c>
      <c r="B576" s="11" t="s">
        <v>23</v>
      </c>
      <c r="C576" s="11" t="str">
        <f>Budget[[#This Row],[Location]]&amp;Budget[[#This Row],[Description]]</f>
        <v>Jersey VillageAftercare</v>
      </c>
      <c r="D576" s="16">
        <v>45231</v>
      </c>
      <c r="E576" s="11">
        <v>1</v>
      </c>
      <c r="F576" s="8" t="str">
        <f>IFERROR(VLOOKUP(Budget[[#This Row],[Looker]],Category_final[#All],5,0),"")</f>
        <v>Affiliate</v>
      </c>
    </row>
    <row r="577" spans="1:6" hidden="1">
      <c r="A577" s="49" t="s">
        <v>35</v>
      </c>
      <c r="B577" s="11" t="s">
        <v>23</v>
      </c>
      <c r="C577" s="11" t="str">
        <f>Budget[[#This Row],[Location]]&amp;Budget[[#This Row],[Description]]</f>
        <v>Jersey VillageAftercare</v>
      </c>
      <c r="D577" s="16">
        <v>45261</v>
      </c>
      <c r="E577" s="11">
        <v>1</v>
      </c>
      <c r="F577" s="8" t="str">
        <f>IFERROR(VLOOKUP(Budget[[#This Row],[Looker]],Category_final[#All],5,0),"")</f>
        <v>Affiliate</v>
      </c>
    </row>
    <row r="578" spans="1:6" hidden="1">
      <c r="A578" s="49" t="s">
        <v>35</v>
      </c>
      <c r="B578" s="11" t="s">
        <v>49</v>
      </c>
      <c r="C578" s="11" t="str">
        <f>Budget[[#This Row],[Location]]&amp;Budget[[#This Row],[Description]]</f>
        <v>Jersey VillageSober Living</v>
      </c>
      <c r="D578" s="16">
        <v>44927</v>
      </c>
      <c r="E578" s="11">
        <v>0</v>
      </c>
      <c r="F578" s="8" t="str">
        <f>IFERROR(VLOOKUP(Budget[[#This Row],[Looker]],Category_final[#All],5,0),"")</f>
        <v/>
      </c>
    </row>
    <row r="579" spans="1:6" hidden="1">
      <c r="A579" s="49" t="s">
        <v>35</v>
      </c>
      <c r="B579" s="11" t="s">
        <v>49</v>
      </c>
      <c r="C579" s="11" t="str">
        <f>Budget[[#This Row],[Location]]&amp;Budget[[#This Row],[Description]]</f>
        <v>Jersey VillageSober Living</v>
      </c>
      <c r="D579" s="16">
        <v>44958</v>
      </c>
      <c r="E579" s="11">
        <v>0</v>
      </c>
      <c r="F579" s="8" t="str">
        <f>IFERROR(VLOOKUP(Budget[[#This Row],[Looker]],Category_final[#All],5,0),"")</f>
        <v/>
      </c>
    </row>
    <row r="580" spans="1:6" hidden="1">
      <c r="A580" s="49" t="s">
        <v>35</v>
      </c>
      <c r="B580" s="11" t="s">
        <v>49</v>
      </c>
      <c r="C580" s="11" t="str">
        <f>Budget[[#This Row],[Location]]&amp;Budget[[#This Row],[Description]]</f>
        <v>Jersey VillageSober Living</v>
      </c>
      <c r="D580" s="16">
        <v>44986</v>
      </c>
      <c r="E580" s="11">
        <v>0</v>
      </c>
      <c r="F580" s="8" t="str">
        <f>IFERROR(VLOOKUP(Budget[[#This Row],[Looker]],Category_final[#All],5,0),"")</f>
        <v/>
      </c>
    </row>
    <row r="581" spans="1:6" hidden="1">
      <c r="A581" s="49" t="s">
        <v>35</v>
      </c>
      <c r="B581" s="11" t="s">
        <v>49</v>
      </c>
      <c r="C581" s="11" t="str">
        <f>Budget[[#This Row],[Location]]&amp;Budget[[#This Row],[Description]]</f>
        <v>Jersey VillageSober Living</v>
      </c>
      <c r="D581" s="16">
        <v>45017</v>
      </c>
      <c r="E581" s="11">
        <v>0</v>
      </c>
      <c r="F581" s="8" t="str">
        <f>IFERROR(VLOOKUP(Budget[[#This Row],[Looker]],Category_final[#All],5,0),"")</f>
        <v/>
      </c>
    </row>
    <row r="582" spans="1:6" hidden="1">
      <c r="A582" s="49" t="s">
        <v>35</v>
      </c>
      <c r="B582" s="11" t="s">
        <v>49</v>
      </c>
      <c r="C582" s="11" t="str">
        <f>Budget[[#This Row],[Location]]&amp;Budget[[#This Row],[Description]]</f>
        <v>Jersey VillageSober Living</v>
      </c>
      <c r="D582" s="16">
        <v>45047</v>
      </c>
      <c r="E582" s="11">
        <v>0</v>
      </c>
      <c r="F582" s="8" t="str">
        <f>IFERROR(VLOOKUP(Budget[[#This Row],[Looker]],Category_final[#All],5,0),"")</f>
        <v/>
      </c>
    </row>
    <row r="583" spans="1:6" hidden="1">
      <c r="A583" s="49" t="s">
        <v>35</v>
      </c>
      <c r="B583" s="11" t="s">
        <v>49</v>
      </c>
      <c r="C583" s="11" t="str">
        <f>Budget[[#This Row],[Location]]&amp;Budget[[#This Row],[Description]]</f>
        <v>Jersey VillageSober Living</v>
      </c>
      <c r="D583" s="16">
        <v>45078</v>
      </c>
      <c r="E583" s="11">
        <v>0</v>
      </c>
      <c r="F583" s="8" t="str">
        <f>IFERROR(VLOOKUP(Budget[[#This Row],[Looker]],Category_final[#All],5,0),"")</f>
        <v/>
      </c>
    </row>
    <row r="584" spans="1:6" hidden="1">
      <c r="A584" s="49" t="s">
        <v>35</v>
      </c>
      <c r="B584" s="11" t="s">
        <v>49</v>
      </c>
      <c r="C584" s="11" t="str">
        <f>Budget[[#This Row],[Location]]&amp;Budget[[#This Row],[Description]]</f>
        <v>Jersey VillageSober Living</v>
      </c>
      <c r="D584" s="16">
        <v>45108</v>
      </c>
      <c r="E584" s="11">
        <v>0</v>
      </c>
      <c r="F584" s="8" t="str">
        <f>IFERROR(VLOOKUP(Budget[[#This Row],[Looker]],Category_final[#All],5,0),"")</f>
        <v/>
      </c>
    </row>
    <row r="585" spans="1:6" hidden="1">
      <c r="A585" s="49" t="s">
        <v>35</v>
      </c>
      <c r="B585" s="11" t="s">
        <v>49</v>
      </c>
      <c r="C585" s="11" t="str">
        <f>Budget[[#This Row],[Location]]&amp;Budget[[#This Row],[Description]]</f>
        <v>Jersey VillageSober Living</v>
      </c>
      <c r="D585" s="16">
        <v>45139</v>
      </c>
      <c r="E585" s="11">
        <v>0</v>
      </c>
      <c r="F585" s="8" t="str">
        <f>IFERROR(VLOOKUP(Budget[[#This Row],[Looker]],Category_final[#All],5,0),"")</f>
        <v/>
      </c>
    </row>
    <row r="586" spans="1:6" hidden="1">
      <c r="A586" s="49" t="s">
        <v>35</v>
      </c>
      <c r="B586" s="11" t="s">
        <v>49</v>
      </c>
      <c r="C586" s="11" t="str">
        <f>Budget[[#This Row],[Location]]&amp;Budget[[#This Row],[Description]]</f>
        <v>Jersey VillageSober Living</v>
      </c>
      <c r="D586" s="16">
        <v>45170</v>
      </c>
      <c r="E586" s="11">
        <v>0</v>
      </c>
      <c r="F586" s="8" t="str">
        <f>IFERROR(VLOOKUP(Budget[[#This Row],[Looker]],Category_final[#All],5,0),"")</f>
        <v/>
      </c>
    </row>
    <row r="587" spans="1:6" hidden="1">
      <c r="A587" s="49" t="s">
        <v>35</v>
      </c>
      <c r="B587" s="11" t="s">
        <v>49</v>
      </c>
      <c r="C587" s="11" t="str">
        <f>Budget[[#This Row],[Location]]&amp;Budget[[#This Row],[Description]]</f>
        <v>Jersey VillageSober Living</v>
      </c>
      <c r="D587" s="16">
        <v>45200</v>
      </c>
      <c r="E587" s="11">
        <v>0</v>
      </c>
      <c r="F587" s="8" t="str">
        <f>IFERROR(VLOOKUP(Budget[[#This Row],[Looker]],Category_final[#All],5,0),"")</f>
        <v/>
      </c>
    </row>
    <row r="588" spans="1:6" hidden="1">
      <c r="A588" s="49" t="s">
        <v>35</v>
      </c>
      <c r="B588" s="11" t="s">
        <v>49</v>
      </c>
      <c r="C588" s="11" t="str">
        <f>Budget[[#This Row],[Location]]&amp;Budget[[#This Row],[Description]]</f>
        <v>Jersey VillageSober Living</v>
      </c>
      <c r="D588" s="16">
        <v>45231</v>
      </c>
      <c r="E588" s="11">
        <v>0</v>
      </c>
      <c r="F588" s="8" t="str">
        <f>IFERROR(VLOOKUP(Budget[[#This Row],[Looker]],Category_final[#All],5,0),"")</f>
        <v/>
      </c>
    </row>
    <row r="589" spans="1:6" hidden="1">
      <c r="A589" s="49" t="s">
        <v>35</v>
      </c>
      <c r="B589" s="11" t="s">
        <v>49</v>
      </c>
      <c r="C589" s="11" t="str">
        <f>Budget[[#This Row],[Location]]&amp;Budget[[#This Row],[Description]]</f>
        <v>Jersey VillageSober Living</v>
      </c>
      <c r="D589" s="16">
        <v>45261</v>
      </c>
      <c r="E589" s="11">
        <v>0</v>
      </c>
      <c r="F589" s="8" t="str">
        <f>IFERROR(VLOOKUP(Budget[[#This Row],[Looker]],Category_final[#All],5,0),"")</f>
        <v/>
      </c>
    </row>
    <row r="590" spans="1:6" hidden="1">
      <c r="A590" s="49" t="s">
        <v>37</v>
      </c>
      <c r="B590" s="11" t="s">
        <v>24</v>
      </c>
      <c r="C590" s="11" t="str">
        <f>Budget[[#This Row],[Location]]&amp;Budget[[#This Row],[Description]]</f>
        <v>AustinDetox</v>
      </c>
      <c r="D590" s="16">
        <v>44927</v>
      </c>
      <c r="E590" s="11">
        <v>0</v>
      </c>
      <c r="F590" s="8" t="str">
        <f>IFERROR(VLOOKUP(Budget[[#This Row],[Looker]],Category_final[#All],5,0),"")</f>
        <v/>
      </c>
    </row>
    <row r="591" spans="1:6" hidden="1">
      <c r="A591" s="49" t="s">
        <v>37</v>
      </c>
      <c r="B591" s="11" t="s">
        <v>24</v>
      </c>
      <c r="C591" s="11" t="str">
        <f>Budget[[#This Row],[Location]]&amp;Budget[[#This Row],[Description]]</f>
        <v>AustinDetox</v>
      </c>
      <c r="D591" s="16">
        <v>44958</v>
      </c>
      <c r="E591" s="11">
        <v>0</v>
      </c>
      <c r="F591" s="8" t="str">
        <f>IFERROR(VLOOKUP(Budget[[#This Row],[Looker]],Category_final[#All],5,0),"")</f>
        <v/>
      </c>
    </row>
    <row r="592" spans="1:6" hidden="1">
      <c r="A592" s="49" t="s">
        <v>37</v>
      </c>
      <c r="B592" s="11" t="s">
        <v>24</v>
      </c>
      <c r="C592" s="11" t="str">
        <f>Budget[[#This Row],[Location]]&amp;Budget[[#This Row],[Description]]</f>
        <v>AustinDetox</v>
      </c>
      <c r="D592" s="16">
        <v>44986</v>
      </c>
      <c r="E592" s="11">
        <v>0</v>
      </c>
      <c r="F592" s="8" t="str">
        <f>IFERROR(VLOOKUP(Budget[[#This Row],[Looker]],Category_final[#All],5,0),"")</f>
        <v/>
      </c>
    </row>
    <row r="593" spans="1:6" hidden="1">
      <c r="A593" s="49" t="s">
        <v>37</v>
      </c>
      <c r="B593" s="11" t="s">
        <v>24</v>
      </c>
      <c r="C593" s="11" t="str">
        <f>Budget[[#This Row],[Location]]&amp;Budget[[#This Row],[Description]]</f>
        <v>AustinDetox</v>
      </c>
      <c r="D593" s="16">
        <v>45017</v>
      </c>
      <c r="E593" s="11">
        <v>0</v>
      </c>
      <c r="F593" s="8" t="str">
        <f>IFERROR(VLOOKUP(Budget[[#This Row],[Looker]],Category_final[#All],5,0),"")</f>
        <v/>
      </c>
    </row>
    <row r="594" spans="1:6" hidden="1">
      <c r="A594" s="49" t="s">
        <v>37</v>
      </c>
      <c r="B594" s="11" t="s">
        <v>24</v>
      </c>
      <c r="C594" s="11" t="str">
        <f>Budget[[#This Row],[Location]]&amp;Budget[[#This Row],[Description]]</f>
        <v>AustinDetox</v>
      </c>
      <c r="D594" s="16">
        <v>45047</v>
      </c>
      <c r="E594" s="11">
        <v>0</v>
      </c>
      <c r="F594" s="8" t="str">
        <f>IFERROR(VLOOKUP(Budget[[#This Row],[Looker]],Category_final[#All],5,0),"")</f>
        <v/>
      </c>
    </row>
    <row r="595" spans="1:6" hidden="1">
      <c r="A595" s="49" t="s">
        <v>37</v>
      </c>
      <c r="B595" s="11" t="s">
        <v>24</v>
      </c>
      <c r="C595" s="11" t="str">
        <f>Budget[[#This Row],[Location]]&amp;Budget[[#This Row],[Description]]</f>
        <v>AustinDetox</v>
      </c>
      <c r="D595" s="16">
        <v>45078</v>
      </c>
      <c r="E595" s="11">
        <v>0</v>
      </c>
      <c r="F595" s="8" t="str">
        <f>IFERROR(VLOOKUP(Budget[[#This Row],[Looker]],Category_final[#All],5,0),"")</f>
        <v/>
      </c>
    </row>
    <row r="596" spans="1:6" hidden="1">
      <c r="A596" s="49" t="s">
        <v>37</v>
      </c>
      <c r="B596" s="11" t="s">
        <v>24</v>
      </c>
      <c r="C596" s="11" t="str">
        <f>Budget[[#This Row],[Location]]&amp;Budget[[#This Row],[Description]]</f>
        <v>AustinDetox</v>
      </c>
      <c r="D596" s="16">
        <v>45108</v>
      </c>
      <c r="E596" s="11">
        <v>0</v>
      </c>
      <c r="F596" s="8" t="str">
        <f>IFERROR(VLOOKUP(Budget[[#This Row],[Looker]],Category_final[#All],5,0),"")</f>
        <v/>
      </c>
    </row>
    <row r="597" spans="1:6" hidden="1">
      <c r="A597" s="49" t="s">
        <v>37</v>
      </c>
      <c r="B597" s="11" t="s">
        <v>24</v>
      </c>
      <c r="C597" s="11" t="str">
        <f>Budget[[#This Row],[Location]]&amp;Budget[[#This Row],[Description]]</f>
        <v>AustinDetox</v>
      </c>
      <c r="D597" s="16">
        <v>45139</v>
      </c>
      <c r="E597" s="11">
        <v>0</v>
      </c>
      <c r="F597" s="8" t="str">
        <f>IFERROR(VLOOKUP(Budget[[#This Row],[Looker]],Category_final[#All],5,0),"")</f>
        <v/>
      </c>
    </row>
    <row r="598" spans="1:6" hidden="1">
      <c r="A598" s="49" t="s">
        <v>37</v>
      </c>
      <c r="B598" s="11" t="s">
        <v>24</v>
      </c>
      <c r="C598" s="11" t="str">
        <f>Budget[[#This Row],[Location]]&amp;Budget[[#This Row],[Description]]</f>
        <v>AustinDetox</v>
      </c>
      <c r="D598" s="16">
        <v>45170</v>
      </c>
      <c r="E598" s="11">
        <v>0</v>
      </c>
      <c r="F598" s="8" t="str">
        <f>IFERROR(VLOOKUP(Budget[[#This Row],[Looker]],Category_final[#All],5,0),"")</f>
        <v/>
      </c>
    </row>
    <row r="599" spans="1:6" hidden="1">
      <c r="A599" s="49" t="s">
        <v>37</v>
      </c>
      <c r="B599" s="11" t="s">
        <v>24</v>
      </c>
      <c r="C599" s="11" t="str">
        <f>Budget[[#This Row],[Location]]&amp;Budget[[#This Row],[Description]]</f>
        <v>AustinDetox</v>
      </c>
      <c r="D599" s="16">
        <v>45200</v>
      </c>
      <c r="E599" s="11">
        <v>0</v>
      </c>
      <c r="F599" s="8" t="str">
        <f>IFERROR(VLOOKUP(Budget[[#This Row],[Looker]],Category_final[#All],5,0),"")</f>
        <v/>
      </c>
    </row>
    <row r="600" spans="1:6" hidden="1">
      <c r="A600" s="49" t="s">
        <v>37</v>
      </c>
      <c r="B600" s="11" t="s">
        <v>24</v>
      </c>
      <c r="C600" s="11" t="str">
        <f>Budget[[#This Row],[Location]]&amp;Budget[[#This Row],[Description]]</f>
        <v>AustinDetox</v>
      </c>
      <c r="D600" s="16">
        <v>45231</v>
      </c>
      <c r="E600" s="11">
        <v>0</v>
      </c>
      <c r="F600" s="8" t="str">
        <f>IFERROR(VLOOKUP(Budget[[#This Row],[Looker]],Category_final[#All],5,0),"")</f>
        <v/>
      </c>
    </row>
    <row r="601" spans="1:6" hidden="1">
      <c r="A601" s="49" t="s">
        <v>37</v>
      </c>
      <c r="B601" s="11" t="s">
        <v>24</v>
      </c>
      <c r="C601" s="11" t="str">
        <f>Budget[[#This Row],[Location]]&amp;Budget[[#This Row],[Description]]</f>
        <v>AustinDetox</v>
      </c>
      <c r="D601" s="16">
        <v>45261</v>
      </c>
      <c r="E601" s="11">
        <v>0</v>
      </c>
      <c r="F601" s="8" t="str">
        <f>IFERROR(VLOOKUP(Budget[[#This Row],[Looker]],Category_final[#All],5,0),"")</f>
        <v/>
      </c>
    </row>
    <row r="602" spans="1:6" hidden="1">
      <c r="A602" s="49" t="s">
        <v>37</v>
      </c>
      <c r="B602" s="11" t="s">
        <v>27</v>
      </c>
      <c r="C602" s="11" t="str">
        <f>Budget[[#This Row],[Location]]&amp;Budget[[#This Row],[Description]]</f>
        <v>AustinRTC</v>
      </c>
      <c r="D602" s="16">
        <v>44927</v>
      </c>
      <c r="E602" s="11">
        <v>0</v>
      </c>
      <c r="F602" s="8" t="str">
        <f>IFERROR(VLOOKUP(Budget[[#This Row],[Looker]],Category_final[#All],5,0),"")</f>
        <v/>
      </c>
    </row>
    <row r="603" spans="1:6" hidden="1">
      <c r="A603" s="49" t="s">
        <v>37</v>
      </c>
      <c r="B603" s="11" t="s">
        <v>27</v>
      </c>
      <c r="C603" s="11" t="str">
        <f>Budget[[#This Row],[Location]]&amp;Budget[[#This Row],[Description]]</f>
        <v>AustinRTC</v>
      </c>
      <c r="D603" s="16">
        <v>44958</v>
      </c>
      <c r="E603" s="11">
        <v>0</v>
      </c>
      <c r="F603" s="8" t="str">
        <f>IFERROR(VLOOKUP(Budget[[#This Row],[Looker]],Category_final[#All],5,0),"")</f>
        <v/>
      </c>
    </row>
    <row r="604" spans="1:6" hidden="1">
      <c r="A604" s="49" t="s">
        <v>37</v>
      </c>
      <c r="B604" s="11" t="s">
        <v>27</v>
      </c>
      <c r="C604" s="11" t="str">
        <f>Budget[[#This Row],[Location]]&amp;Budget[[#This Row],[Description]]</f>
        <v>AustinRTC</v>
      </c>
      <c r="D604" s="16">
        <v>44986</v>
      </c>
      <c r="E604" s="11">
        <v>0</v>
      </c>
      <c r="F604" s="8" t="str">
        <f>IFERROR(VLOOKUP(Budget[[#This Row],[Looker]],Category_final[#All],5,0),"")</f>
        <v/>
      </c>
    </row>
    <row r="605" spans="1:6" hidden="1">
      <c r="A605" s="49" t="s">
        <v>37</v>
      </c>
      <c r="B605" s="11" t="s">
        <v>27</v>
      </c>
      <c r="C605" s="11" t="str">
        <f>Budget[[#This Row],[Location]]&amp;Budget[[#This Row],[Description]]</f>
        <v>AustinRTC</v>
      </c>
      <c r="D605" s="16">
        <v>45017</v>
      </c>
      <c r="E605" s="11">
        <v>0</v>
      </c>
      <c r="F605" s="8" t="str">
        <f>IFERROR(VLOOKUP(Budget[[#This Row],[Looker]],Category_final[#All],5,0),"")</f>
        <v/>
      </c>
    </row>
    <row r="606" spans="1:6" hidden="1">
      <c r="A606" s="49" t="s">
        <v>37</v>
      </c>
      <c r="B606" s="11" t="s">
        <v>27</v>
      </c>
      <c r="C606" s="11" t="str">
        <f>Budget[[#This Row],[Location]]&amp;Budget[[#This Row],[Description]]</f>
        <v>AustinRTC</v>
      </c>
      <c r="D606" s="16">
        <v>45047</v>
      </c>
      <c r="E606" s="11">
        <v>0</v>
      </c>
      <c r="F606" s="8" t="str">
        <f>IFERROR(VLOOKUP(Budget[[#This Row],[Looker]],Category_final[#All],5,0),"")</f>
        <v/>
      </c>
    </row>
    <row r="607" spans="1:6" hidden="1">
      <c r="A607" s="49" t="s">
        <v>37</v>
      </c>
      <c r="B607" s="11" t="s">
        <v>27</v>
      </c>
      <c r="C607" s="11" t="str">
        <f>Budget[[#This Row],[Location]]&amp;Budget[[#This Row],[Description]]</f>
        <v>AustinRTC</v>
      </c>
      <c r="D607" s="16">
        <v>45078</v>
      </c>
      <c r="E607" s="11">
        <v>0</v>
      </c>
      <c r="F607" s="8" t="str">
        <f>IFERROR(VLOOKUP(Budget[[#This Row],[Looker]],Category_final[#All],5,0),"")</f>
        <v/>
      </c>
    </row>
    <row r="608" spans="1:6" hidden="1">
      <c r="A608" s="49" t="s">
        <v>37</v>
      </c>
      <c r="B608" s="11" t="s">
        <v>27</v>
      </c>
      <c r="C608" s="11" t="str">
        <f>Budget[[#This Row],[Location]]&amp;Budget[[#This Row],[Description]]</f>
        <v>AustinRTC</v>
      </c>
      <c r="D608" s="16">
        <v>45108</v>
      </c>
      <c r="E608" s="11">
        <v>0</v>
      </c>
      <c r="F608" s="8" t="str">
        <f>IFERROR(VLOOKUP(Budget[[#This Row],[Looker]],Category_final[#All],5,0),"")</f>
        <v/>
      </c>
    </row>
    <row r="609" spans="1:6" hidden="1">
      <c r="A609" s="49" t="s">
        <v>37</v>
      </c>
      <c r="B609" s="11" t="s">
        <v>27</v>
      </c>
      <c r="C609" s="11" t="str">
        <f>Budget[[#This Row],[Location]]&amp;Budget[[#This Row],[Description]]</f>
        <v>AustinRTC</v>
      </c>
      <c r="D609" s="16">
        <v>45139</v>
      </c>
      <c r="E609" s="11">
        <v>0</v>
      </c>
      <c r="F609" s="8" t="str">
        <f>IFERROR(VLOOKUP(Budget[[#This Row],[Looker]],Category_final[#All],5,0),"")</f>
        <v/>
      </c>
    </row>
    <row r="610" spans="1:6" hidden="1">
      <c r="A610" s="49" t="s">
        <v>37</v>
      </c>
      <c r="B610" s="11" t="s">
        <v>27</v>
      </c>
      <c r="C610" s="11" t="str">
        <f>Budget[[#This Row],[Location]]&amp;Budget[[#This Row],[Description]]</f>
        <v>AustinRTC</v>
      </c>
      <c r="D610" s="16">
        <v>45170</v>
      </c>
      <c r="E610" s="11">
        <v>0</v>
      </c>
      <c r="F610" s="8" t="str">
        <f>IFERROR(VLOOKUP(Budget[[#This Row],[Looker]],Category_final[#All],5,0),"")</f>
        <v/>
      </c>
    </row>
    <row r="611" spans="1:6" hidden="1">
      <c r="A611" s="49" t="s">
        <v>37</v>
      </c>
      <c r="B611" s="11" t="s">
        <v>27</v>
      </c>
      <c r="C611" s="11" t="str">
        <f>Budget[[#This Row],[Location]]&amp;Budget[[#This Row],[Description]]</f>
        <v>AustinRTC</v>
      </c>
      <c r="D611" s="16">
        <v>45200</v>
      </c>
      <c r="E611" s="11">
        <v>0</v>
      </c>
      <c r="F611" s="8" t="str">
        <f>IFERROR(VLOOKUP(Budget[[#This Row],[Looker]],Category_final[#All],5,0),"")</f>
        <v/>
      </c>
    </row>
    <row r="612" spans="1:6" hidden="1">
      <c r="A612" s="49" t="s">
        <v>37</v>
      </c>
      <c r="B612" s="11" t="s">
        <v>27</v>
      </c>
      <c r="C612" s="11" t="str">
        <f>Budget[[#This Row],[Location]]&amp;Budget[[#This Row],[Description]]</f>
        <v>AustinRTC</v>
      </c>
      <c r="D612" s="16">
        <v>45231</v>
      </c>
      <c r="E612" s="11">
        <v>0</v>
      </c>
      <c r="F612" s="8" t="str">
        <f>IFERROR(VLOOKUP(Budget[[#This Row],[Looker]],Category_final[#All],5,0),"")</f>
        <v/>
      </c>
    </row>
    <row r="613" spans="1:6" hidden="1">
      <c r="A613" s="49" t="s">
        <v>37</v>
      </c>
      <c r="B613" s="11" t="s">
        <v>27</v>
      </c>
      <c r="C613" s="11" t="str">
        <f>Budget[[#This Row],[Location]]&amp;Budget[[#This Row],[Description]]</f>
        <v>AustinRTC</v>
      </c>
      <c r="D613" s="16">
        <v>45261</v>
      </c>
      <c r="E613" s="11">
        <v>0</v>
      </c>
      <c r="F613" s="8" t="str">
        <f>IFERROR(VLOOKUP(Budget[[#This Row],[Looker]],Category_final[#All],5,0),"")</f>
        <v/>
      </c>
    </row>
    <row r="614" spans="1:6" hidden="1">
      <c r="A614" s="49" t="s">
        <v>37</v>
      </c>
      <c r="B614" s="11" t="s">
        <v>26</v>
      </c>
      <c r="C614" s="11" t="str">
        <f>Budget[[#This Row],[Location]]&amp;Budget[[#This Row],[Description]]</f>
        <v>AustinPHP</v>
      </c>
      <c r="D614" s="16">
        <v>44927</v>
      </c>
      <c r="E614" s="11">
        <v>2</v>
      </c>
      <c r="F614" s="8" t="str">
        <f>IFERROR(VLOOKUP(Budget[[#This Row],[Looker]],Category_final[#All],5,0),"")</f>
        <v>Affiliate</v>
      </c>
    </row>
    <row r="615" spans="1:6" hidden="1">
      <c r="A615" s="49" t="s">
        <v>37</v>
      </c>
      <c r="B615" s="11" t="s">
        <v>26</v>
      </c>
      <c r="C615" s="11" t="str">
        <f>Budget[[#This Row],[Location]]&amp;Budget[[#This Row],[Description]]</f>
        <v>AustinPHP</v>
      </c>
      <c r="D615" s="16">
        <v>44958</v>
      </c>
      <c r="E615" s="11">
        <v>2</v>
      </c>
      <c r="F615" s="8" t="str">
        <f>IFERROR(VLOOKUP(Budget[[#This Row],[Looker]],Category_final[#All],5,0),"")</f>
        <v>Affiliate</v>
      </c>
    </row>
    <row r="616" spans="1:6" hidden="1">
      <c r="A616" s="49" t="s">
        <v>37</v>
      </c>
      <c r="B616" s="11" t="s">
        <v>26</v>
      </c>
      <c r="C616" s="11" t="str">
        <f>Budget[[#This Row],[Location]]&amp;Budget[[#This Row],[Description]]</f>
        <v>AustinPHP</v>
      </c>
      <c r="D616" s="16">
        <v>44986</v>
      </c>
      <c r="E616" s="11">
        <v>2</v>
      </c>
      <c r="F616" s="8" t="str">
        <f>IFERROR(VLOOKUP(Budget[[#This Row],[Looker]],Category_final[#All],5,0),"")</f>
        <v>Affiliate</v>
      </c>
    </row>
    <row r="617" spans="1:6" hidden="1">
      <c r="A617" s="49" t="s">
        <v>37</v>
      </c>
      <c r="B617" s="11" t="s">
        <v>26</v>
      </c>
      <c r="C617" s="11" t="str">
        <f>Budget[[#This Row],[Location]]&amp;Budget[[#This Row],[Description]]</f>
        <v>AustinPHP</v>
      </c>
      <c r="D617" s="16">
        <v>45017</v>
      </c>
      <c r="E617" s="11">
        <v>2</v>
      </c>
      <c r="F617" s="8" t="str">
        <f>IFERROR(VLOOKUP(Budget[[#This Row],[Looker]],Category_final[#All],5,0),"")</f>
        <v>Affiliate</v>
      </c>
    </row>
    <row r="618" spans="1:6" hidden="1">
      <c r="A618" s="49" t="s">
        <v>37</v>
      </c>
      <c r="B618" s="11" t="s">
        <v>26</v>
      </c>
      <c r="C618" s="11" t="str">
        <f>Budget[[#This Row],[Location]]&amp;Budget[[#This Row],[Description]]</f>
        <v>AustinPHP</v>
      </c>
      <c r="D618" s="16">
        <v>45047</v>
      </c>
      <c r="E618" s="11">
        <v>2</v>
      </c>
      <c r="F618" s="8" t="str">
        <f>IFERROR(VLOOKUP(Budget[[#This Row],[Looker]],Category_final[#All],5,0),"")</f>
        <v>Affiliate</v>
      </c>
    </row>
    <row r="619" spans="1:6" hidden="1">
      <c r="A619" s="49" t="s">
        <v>37</v>
      </c>
      <c r="B619" s="11" t="s">
        <v>26</v>
      </c>
      <c r="C619" s="11" t="str">
        <f>Budget[[#This Row],[Location]]&amp;Budget[[#This Row],[Description]]</f>
        <v>AustinPHP</v>
      </c>
      <c r="D619" s="16">
        <v>45078</v>
      </c>
      <c r="E619" s="11">
        <v>2</v>
      </c>
      <c r="F619" s="8" t="str">
        <f>IFERROR(VLOOKUP(Budget[[#This Row],[Looker]],Category_final[#All],5,0),"")</f>
        <v>Affiliate</v>
      </c>
    </row>
    <row r="620" spans="1:6" hidden="1">
      <c r="A620" s="49" t="s">
        <v>37</v>
      </c>
      <c r="B620" s="11" t="s">
        <v>26</v>
      </c>
      <c r="C620" s="11" t="str">
        <f>Budget[[#This Row],[Location]]&amp;Budget[[#This Row],[Description]]</f>
        <v>AustinPHP</v>
      </c>
      <c r="D620" s="16">
        <v>45108</v>
      </c>
      <c r="E620" s="11">
        <v>2</v>
      </c>
      <c r="F620" s="8" t="str">
        <f>IFERROR(VLOOKUP(Budget[[#This Row],[Looker]],Category_final[#All],5,0),"")</f>
        <v>Affiliate</v>
      </c>
    </row>
    <row r="621" spans="1:6" hidden="1">
      <c r="A621" s="49" t="s">
        <v>37</v>
      </c>
      <c r="B621" s="11" t="s">
        <v>26</v>
      </c>
      <c r="C621" s="11" t="str">
        <f>Budget[[#This Row],[Location]]&amp;Budget[[#This Row],[Description]]</f>
        <v>AustinPHP</v>
      </c>
      <c r="D621" s="16">
        <v>45139</v>
      </c>
      <c r="E621" s="11">
        <v>2</v>
      </c>
      <c r="F621" s="8" t="str">
        <f>IFERROR(VLOOKUP(Budget[[#This Row],[Looker]],Category_final[#All],5,0),"")</f>
        <v>Affiliate</v>
      </c>
    </row>
    <row r="622" spans="1:6" hidden="1">
      <c r="A622" s="49" t="s">
        <v>37</v>
      </c>
      <c r="B622" s="11" t="s">
        <v>26</v>
      </c>
      <c r="C622" s="11" t="str">
        <f>Budget[[#This Row],[Location]]&amp;Budget[[#This Row],[Description]]</f>
        <v>AustinPHP</v>
      </c>
      <c r="D622" s="16">
        <v>45170</v>
      </c>
      <c r="E622" s="11">
        <v>2</v>
      </c>
      <c r="F622" s="8" t="str">
        <f>IFERROR(VLOOKUP(Budget[[#This Row],[Looker]],Category_final[#All],5,0),"")</f>
        <v>Affiliate</v>
      </c>
    </row>
    <row r="623" spans="1:6" hidden="1">
      <c r="A623" s="49" t="s">
        <v>37</v>
      </c>
      <c r="B623" s="11" t="s">
        <v>26</v>
      </c>
      <c r="C623" s="11" t="str">
        <f>Budget[[#This Row],[Location]]&amp;Budget[[#This Row],[Description]]</f>
        <v>AustinPHP</v>
      </c>
      <c r="D623" s="16">
        <v>45200</v>
      </c>
      <c r="E623" s="11">
        <v>2</v>
      </c>
      <c r="F623" s="8" t="str">
        <f>IFERROR(VLOOKUP(Budget[[#This Row],[Looker]],Category_final[#All],5,0),"")</f>
        <v>Affiliate</v>
      </c>
    </row>
    <row r="624" spans="1:6" hidden="1">
      <c r="A624" s="49" t="s">
        <v>37</v>
      </c>
      <c r="B624" s="11" t="s">
        <v>26</v>
      </c>
      <c r="C624" s="11" t="str">
        <f>Budget[[#This Row],[Location]]&amp;Budget[[#This Row],[Description]]</f>
        <v>AustinPHP</v>
      </c>
      <c r="D624" s="16">
        <v>45231</v>
      </c>
      <c r="E624" s="11">
        <v>2</v>
      </c>
      <c r="F624" s="8" t="str">
        <f>IFERROR(VLOOKUP(Budget[[#This Row],[Looker]],Category_final[#All],5,0),"")</f>
        <v>Affiliate</v>
      </c>
    </row>
    <row r="625" spans="1:6" hidden="1">
      <c r="A625" s="49" t="s">
        <v>37</v>
      </c>
      <c r="B625" s="11" t="s">
        <v>26</v>
      </c>
      <c r="C625" s="11" t="str">
        <f>Budget[[#This Row],[Location]]&amp;Budget[[#This Row],[Description]]</f>
        <v>AustinPHP</v>
      </c>
      <c r="D625" s="16">
        <v>45261</v>
      </c>
      <c r="E625" s="11">
        <v>2</v>
      </c>
      <c r="F625" s="8" t="str">
        <f>IFERROR(VLOOKUP(Budget[[#This Row],[Looker]],Category_final[#All],5,0),"")</f>
        <v>Affiliate</v>
      </c>
    </row>
    <row r="626" spans="1:6" hidden="1">
      <c r="A626" s="49" t="s">
        <v>37</v>
      </c>
      <c r="B626" s="11" t="s">
        <v>25</v>
      </c>
      <c r="C626" s="11" t="str">
        <f>Budget[[#This Row],[Location]]&amp;Budget[[#This Row],[Description]]</f>
        <v>AustinIOP</v>
      </c>
      <c r="D626" s="16">
        <v>44927</v>
      </c>
      <c r="E626" s="11">
        <v>10</v>
      </c>
      <c r="F626" s="8" t="str">
        <f>IFERROR(VLOOKUP(Budget[[#This Row],[Looker]],Category_final[#All],5,0),"")</f>
        <v>Affiliate</v>
      </c>
    </row>
    <row r="627" spans="1:6" hidden="1">
      <c r="A627" s="49" t="s">
        <v>37</v>
      </c>
      <c r="B627" s="11" t="s">
        <v>25</v>
      </c>
      <c r="C627" s="11" t="str">
        <f>Budget[[#This Row],[Location]]&amp;Budget[[#This Row],[Description]]</f>
        <v>AustinIOP</v>
      </c>
      <c r="D627" s="16">
        <v>44958</v>
      </c>
      <c r="E627" s="11">
        <v>10</v>
      </c>
      <c r="F627" s="8" t="str">
        <f>IFERROR(VLOOKUP(Budget[[#This Row],[Looker]],Category_final[#All],5,0),"")</f>
        <v>Affiliate</v>
      </c>
    </row>
    <row r="628" spans="1:6" hidden="1">
      <c r="A628" s="49" t="s">
        <v>37</v>
      </c>
      <c r="B628" s="11" t="s">
        <v>25</v>
      </c>
      <c r="C628" s="11" t="str">
        <f>Budget[[#This Row],[Location]]&amp;Budget[[#This Row],[Description]]</f>
        <v>AustinIOP</v>
      </c>
      <c r="D628" s="16">
        <v>44986</v>
      </c>
      <c r="E628" s="11">
        <v>10</v>
      </c>
      <c r="F628" s="8" t="str">
        <f>IFERROR(VLOOKUP(Budget[[#This Row],[Looker]],Category_final[#All],5,0),"")</f>
        <v>Affiliate</v>
      </c>
    </row>
    <row r="629" spans="1:6" hidden="1">
      <c r="A629" s="49" t="s">
        <v>37</v>
      </c>
      <c r="B629" s="11" t="s">
        <v>25</v>
      </c>
      <c r="C629" s="11" t="str">
        <f>Budget[[#This Row],[Location]]&amp;Budget[[#This Row],[Description]]</f>
        <v>AustinIOP</v>
      </c>
      <c r="D629" s="16">
        <v>45017</v>
      </c>
      <c r="E629" s="11">
        <v>12</v>
      </c>
      <c r="F629" s="8" t="str">
        <f>IFERROR(VLOOKUP(Budget[[#This Row],[Looker]],Category_final[#All],5,0),"")</f>
        <v>Affiliate</v>
      </c>
    </row>
    <row r="630" spans="1:6" hidden="1">
      <c r="A630" s="49" t="s">
        <v>37</v>
      </c>
      <c r="B630" s="11" t="s">
        <v>25</v>
      </c>
      <c r="C630" s="11" t="str">
        <f>Budget[[#This Row],[Location]]&amp;Budget[[#This Row],[Description]]</f>
        <v>AustinIOP</v>
      </c>
      <c r="D630" s="16">
        <v>45047</v>
      </c>
      <c r="E630" s="11">
        <v>12</v>
      </c>
      <c r="F630" s="8" t="str">
        <f>IFERROR(VLOOKUP(Budget[[#This Row],[Looker]],Category_final[#All],5,0),"")</f>
        <v>Affiliate</v>
      </c>
    </row>
    <row r="631" spans="1:6" hidden="1">
      <c r="A631" s="49" t="s">
        <v>37</v>
      </c>
      <c r="B631" s="11" t="s">
        <v>25</v>
      </c>
      <c r="C631" s="11" t="str">
        <f>Budget[[#This Row],[Location]]&amp;Budget[[#This Row],[Description]]</f>
        <v>AustinIOP</v>
      </c>
      <c r="D631" s="16">
        <v>45078</v>
      </c>
      <c r="E631" s="11">
        <v>12</v>
      </c>
      <c r="F631" s="8" t="str">
        <f>IFERROR(VLOOKUP(Budget[[#This Row],[Looker]],Category_final[#All],5,0),"")</f>
        <v>Affiliate</v>
      </c>
    </row>
    <row r="632" spans="1:6" hidden="1">
      <c r="A632" s="49" t="s">
        <v>37</v>
      </c>
      <c r="B632" s="11" t="s">
        <v>25</v>
      </c>
      <c r="C632" s="11" t="str">
        <f>Budget[[#This Row],[Location]]&amp;Budget[[#This Row],[Description]]</f>
        <v>AustinIOP</v>
      </c>
      <c r="D632" s="16">
        <v>45108</v>
      </c>
      <c r="E632" s="11">
        <v>12</v>
      </c>
      <c r="F632" s="8" t="str">
        <f>IFERROR(VLOOKUP(Budget[[#This Row],[Looker]],Category_final[#All],5,0),"")</f>
        <v>Affiliate</v>
      </c>
    </row>
    <row r="633" spans="1:6" hidden="1">
      <c r="A633" s="49" t="s">
        <v>37</v>
      </c>
      <c r="B633" s="11" t="s">
        <v>25</v>
      </c>
      <c r="C633" s="11" t="str">
        <f>Budget[[#This Row],[Location]]&amp;Budget[[#This Row],[Description]]</f>
        <v>AustinIOP</v>
      </c>
      <c r="D633" s="16">
        <v>45139</v>
      </c>
      <c r="E633" s="11">
        <v>12</v>
      </c>
      <c r="F633" s="8" t="str">
        <f>IFERROR(VLOOKUP(Budget[[#This Row],[Looker]],Category_final[#All],5,0),"")</f>
        <v>Affiliate</v>
      </c>
    </row>
    <row r="634" spans="1:6" hidden="1">
      <c r="A634" s="49" t="s">
        <v>37</v>
      </c>
      <c r="B634" s="11" t="s">
        <v>25</v>
      </c>
      <c r="C634" s="11" t="str">
        <f>Budget[[#This Row],[Location]]&amp;Budget[[#This Row],[Description]]</f>
        <v>AustinIOP</v>
      </c>
      <c r="D634" s="16">
        <v>45170</v>
      </c>
      <c r="E634" s="11">
        <v>12</v>
      </c>
      <c r="F634" s="8" t="str">
        <f>IFERROR(VLOOKUP(Budget[[#This Row],[Looker]],Category_final[#All],5,0),"")</f>
        <v>Affiliate</v>
      </c>
    </row>
    <row r="635" spans="1:6" hidden="1">
      <c r="A635" s="49" t="s">
        <v>37</v>
      </c>
      <c r="B635" s="11" t="s">
        <v>25</v>
      </c>
      <c r="C635" s="11" t="str">
        <f>Budget[[#This Row],[Location]]&amp;Budget[[#This Row],[Description]]</f>
        <v>AustinIOP</v>
      </c>
      <c r="D635" s="16">
        <v>45200</v>
      </c>
      <c r="E635" s="11">
        <v>12</v>
      </c>
      <c r="F635" s="8" t="str">
        <f>IFERROR(VLOOKUP(Budget[[#This Row],[Looker]],Category_final[#All],5,0),"")</f>
        <v>Affiliate</v>
      </c>
    </row>
    <row r="636" spans="1:6" hidden="1">
      <c r="A636" s="49" t="s">
        <v>37</v>
      </c>
      <c r="B636" s="11" t="s">
        <v>25</v>
      </c>
      <c r="C636" s="11" t="str">
        <f>Budget[[#This Row],[Location]]&amp;Budget[[#This Row],[Description]]</f>
        <v>AustinIOP</v>
      </c>
      <c r="D636" s="16">
        <v>45231</v>
      </c>
      <c r="E636" s="11">
        <v>12</v>
      </c>
      <c r="F636" s="8" t="str">
        <f>IFERROR(VLOOKUP(Budget[[#This Row],[Looker]],Category_final[#All],5,0),"")</f>
        <v>Affiliate</v>
      </c>
    </row>
    <row r="637" spans="1:6" hidden="1">
      <c r="A637" s="49" t="s">
        <v>37</v>
      </c>
      <c r="B637" s="11" t="s">
        <v>25</v>
      </c>
      <c r="C637" s="11" t="str">
        <f>Budget[[#This Row],[Location]]&amp;Budget[[#This Row],[Description]]</f>
        <v>AustinIOP</v>
      </c>
      <c r="D637" s="16">
        <v>45261</v>
      </c>
      <c r="E637" s="11">
        <v>12</v>
      </c>
      <c r="F637" s="8" t="str">
        <f>IFERROR(VLOOKUP(Budget[[#This Row],[Looker]],Category_final[#All],5,0),"")</f>
        <v>Affiliate</v>
      </c>
    </row>
    <row r="638" spans="1:6" hidden="1">
      <c r="A638" s="49" t="s">
        <v>37</v>
      </c>
      <c r="B638" s="11" t="s">
        <v>28</v>
      </c>
      <c r="C638" s="11" t="str">
        <f>Budget[[#This Row],[Location]]&amp;Budget[[#This Row],[Description]]</f>
        <v>AustinSOP</v>
      </c>
      <c r="D638" s="16">
        <v>44927</v>
      </c>
      <c r="E638" s="11">
        <v>0</v>
      </c>
      <c r="F638" s="8" t="str">
        <f>IFERROR(VLOOKUP(Budget[[#This Row],[Looker]],Category_final[#All],5,0),"")</f>
        <v>Affiliate</v>
      </c>
    </row>
    <row r="639" spans="1:6" hidden="1">
      <c r="A639" s="49" t="s">
        <v>37</v>
      </c>
      <c r="B639" s="11" t="s">
        <v>28</v>
      </c>
      <c r="C639" s="11" t="str">
        <f>Budget[[#This Row],[Location]]&amp;Budget[[#This Row],[Description]]</f>
        <v>AustinSOP</v>
      </c>
      <c r="D639" s="16">
        <v>44958</v>
      </c>
      <c r="E639" s="11">
        <v>0</v>
      </c>
      <c r="F639" s="8" t="str">
        <f>IFERROR(VLOOKUP(Budget[[#This Row],[Looker]],Category_final[#All],5,0),"")</f>
        <v>Affiliate</v>
      </c>
    </row>
    <row r="640" spans="1:6" hidden="1">
      <c r="A640" s="49" t="s">
        <v>37</v>
      </c>
      <c r="B640" s="11" t="s">
        <v>28</v>
      </c>
      <c r="C640" s="11" t="str">
        <f>Budget[[#This Row],[Location]]&amp;Budget[[#This Row],[Description]]</f>
        <v>AustinSOP</v>
      </c>
      <c r="D640" s="16">
        <v>44986</v>
      </c>
      <c r="E640" s="11">
        <v>0</v>
      </c>
      <c r="F640" s="8" t="str">
        <f>IFERROR(VLOOKUP(Budget[[#This Row],[Looker]],Category_final[#All],5,0),"")</f>
        <v>Affiliate</v>
      </c>
    </row>
    <row r="641" spans="1:6" hidden="1">
      <c r="A641" s="49" t="s">
        <v>37</v>
      </c>
      <c r="B641" s="11" t="s">
        <v>28</v>
      </c>
      <c r="C641" s="11" t="str">
        <f>Budget[[#This Row],[Location]]&amp;Budget[[#This Row],[Description]]</f>
        <v>AustinSOP</v>
      </c>
      <c r="D641" s="16">
        <v>45017</v>
      </c>
      <c r="E641" s="11">
        <v>0</v>
      </c>
      <c r="F641" s="8" t="str">
        <f>IFERROR(VLOOKUP(Budget[[#This Row],[Looker]],Category_final[#All],5,0),"")</f>
        <v>Affiliate</v>
      </c>
    </row>
    <row r="642" spans="1:6" hidden="1">
      <c r="A642" s="49" t="s">
        <v>37</v>
      </c>
      <c r="B642" s="11" t="s">
        <v>28</v>
      </c>
      <c r="C642" s="11" t="str">
        <f>Budget[[#This Row],[Location]]&amp;Budget[[#This Row],[Description]]</f>
        <v>AustinSOP</v>
      </c>
      <c r="D642" s="16">
        <v>45047</v>
      </c>
      <c r="E642" s="11">
        <v>0</v>
      </c>
      <c r="F642" s="8" t="str">
        <f>IFERROR(VLOOKUP(Budget[[#This Row],[Looker]],Category_final[#All],5,0),"")</f>
        <v>Affiliate</v>
      </c>
    </row>
    <row r="643" spans="1:6" hidden="1">
      <c r="A643" s="49" t="s">
        <v>37</v>
      </c>
      <c r="B643" s="11" t="s">
        <v>28</v>
      </c>
      <c r="C643" s="11" t="str">
        <f>Budget[[#This Row],[Location]]&amp;Budget[[#This Row],[Description]]</f>
        <v>AustinSOP</v>
      </c>
      <c r="D643" s="16">
        <v>45078</v>
      </c>
      <c r="E643" s="11">
        <v>0</v>
      </c>
      <c r="F643" s="8" t="str">
        <f>IFERROR(VLOOKUP(Budget[[#This Row],[Looker]],Category_final[#All],5,0),"")</f>
        <v>Affiliate</v>
      </c>
    </row>
    <row r="644" spans="1:6" hidden="1">
      <c r="A644" s="49" t="s">
        <v>37</v>
      </c>
      <c r="B644" s="11" t="s">
        <v>28</v>
      </c>
      <c r="C644" s="11" t="str">
        <f>Budget[[#This Row],[Location]]&amp;Budget[[#This Row],[Description]]</f>
        <v>AustinSOP</v>
      </c>
      <c r="D644" s="16">
        <v>45108</v>
      </c>
      <c r="E644" s="11">
        <v>0</v>
      </c>
      <c r="F644" s="8" t="str">
        <f>IFERROR(VLOOKUP(Budget[[#This Row],[Looker]],Category_final[#All],5,0),"")</f>
        <v>Affiliate</v>
      </c>
    </row>
    <row r="645" spans="1:6" hidden="1">
      <c r="A645" s="49" t="s">
        <v>37</v>
      </c>
      <c r="B645" s="11" t="s">
        <v>28</v>
      </c>
      <c r="C645" s="11" t="str">
        <f>Budget[[#This Row],[Location]]&amp;Budget[[#This Row],[Description]]</f>
        <v>AustinSOP</v>
      </c>
      <c r="D645" s="16">
        <v>45139</v>
      </c>
      <c r="E645" s="11">
        <v>0</v>
      </c>
      <c r="F645" s="8" t="str">
        <f>IFERROR(VLOOKUP(Budget[[#This Row],[Looker]],Category_final[#All],5,0),"")</f>
        <v>Affiliate</v>
      </c>
    </row>
    <row r="646" spans="1:6" hidden="1">
      <c r="A646" s="49" t="s">
        <v>37</v>
      </c>
      <c r="B646" s="11" t="s">
        <v>28</v>
      </c>
      <c r="C646" s="11" t="str">
        <f>Budget[[#This Row],[Location]]&amp;Budget[[#This Row],[Description]]</f>
        <v>AustinSOP</v>
      </c>
      <c r="D646" s="16">
        <v>45170</v>
      </c>
      <c r="E646" s="11">
        <v>0</v>
      </c>
      <c r="F646" s="8" t="str">
        <f>IFERROR(VLOOKUP(Budget[[#This Row],[Looker]],Category_final[#All],5,0),"")</f>
        <v>Affiliate</v>
      </c>
    </row>
    <row r="647" spans="1:6" hidden="1">
      <c r="A647" s="49" t="s">
        <v>37</v>
      </c>
      <c r="B647" s="11" t="s">
        <v>28</v>
      </c>
      <c r="C647" s="11" t="str">
        <f>Budget[[#This Row],[Location]]&amp;Budget[[#This Row],[Description]]</f>
        <v>AustinSOP</v>
      </c>
      <c r="D647" s="16">
        <v>45200</v>
      </c>
      <c r="E647" s="11">
        <v>0</v>
      </c>
      <c r="F647" s="8" t="str">
        <f>IFERROR(VLOOKUP(Budget[[#This Row],[Looker]],Category_final[#All],5,0),"")</f>
        <v>Affiliate</v>
      </c>
    </row>
    <row r="648" spans="1:6" hidden="1">
      <c r="A648" s="49" t="s">
        <v>37</v>
      </c>
      <c r="B648" s="11" t="s">
        <v>28</v>
      </c>
      <c r="C648" s="11" t="str">
        <f>Budget[[#This Row],[Location]]&amp;Budget[[#This Row],[Description]]</f>
        <v>AustinSOP</v>
      </c>
      <c r="D648" s="16">
        <v>45231</v>
      </c>
      <c r="E648" s="11">
        <v>0</v>
      </c>
      <c r="F648" s="8" t="str">
        <f>IFERROR(VLOOKUP(Budget[[#This Row],[Looker]],Category_final[#All],5,0),"")</f>
        <v>Affiliate</v>
      </c>
    </row>
    <row r="649" spans="1:6" hidden="1">
      <c r="A649" s="49" t="s">
        <v>37</v>
      </c>
      <c r="B649" s="11" t="s">
        <v>28</v>
      </c>
      <c r="C649" s="11" t="str">
        <f>Budget[[#This Row],[Location]]&amp;Budget[[#This Row],[Description]]</f>
        <v>AustinSOP</v>
      </c>
      <c r="D649" s="16">
        <v>45261</v>
      </c>
      <c r="E649" s="11">
        <v>0</v>
      </c>
      <c r="F649" s="8" t="str">
        <f>IFERROR(VLOOKUP(Budget[[#This Row],[Looker]],Category_final[#All],5,0),"")</f>
        <v>Affiliate</v>
      </c>
    </row>
    <row r="650" spans="1:6" hidden="1">
      <c r="A650" s="49" t="s">
        <v>37</v>
      </c>
      <c r="B650" s="11" t="s">
        <v>23</v>
      </c>
      <c r="C650" s="11" t="str">
        <f>Budget[[#This Row],[Location]]&amp;Budget[[#This Row],[Description]]</f>
        <v>AustinAftercare</v>
      </c>
      <c r="D650" s="16">
        <v>44927</v>
      </c>
      <c r="E650" s="11">
        <v>1</v>
      </c>
      <c r="F650" s="8" t="str">
        <f>IFERROR(VLOOKUP(Budget[[#This Row],[Looker]],Category_final[#All],5,0),"")</f>
        <v>Affiliate</v>
      </c>
    </row>
    <row r="651" spans="1:6" hidden="1">
      <c r="A651" s="49" t="s">
        <v>37</v>
      </c>
      <c r="B651" s="11" t="s">
        <v>23</v>
      </c>
      <c r="C651" s="11" t="str">
        <f>Budget[[#This Row],[Location]]&amp;Budget[[#This Row],[Description]]</f>
        <v>AustinAftercare</v>
      </c>
      <c r="D651" s="16">
        <v>44958</v>
      </c>
      <c r="E651" s="11">
        <v>1</v>
      </c>
      <c r="F651" s="8" t="str">
        <f>IFERROR(VLOOKUP(Budget[[#This Row],[Looker]],Category_final[#All],5,0),"")</f>
        <v>Affiliate</v>
      </c>
    </row>
    <row r="652" spans="1:6" hidden="1">
      <c r="A652" s="49" t="s">
        <v>37</v>
      </c>
      <c r="B652" s="11" t="s">
        <v>23</v>
      </c>
      <c r="C652" s="11" t="str">
        <f>Budget[[#This Row],[Location]]&amp;Budget[[#This Row],[Description]]</f>
        <v>AustinAftercare</v>
      </c>
      <c r="D652" s="16">
        <v>44986</v>
      </c>
      <c r="E652" s="11">
        <v>1</v>
      </c>
      <c r="F652" s="8" t="str">
        <f>IFERROR(VLOOKUP(Budget[[#This Row],[Looker]],Category_final[#All],5,0),"")</f>
        <v>Affiliate</v>
      </c>
    </row>
    <row r="653" spans="1:6" hidden="1">
      <c r="A653" s="49" t="s">
        <v>37</v>
      </c>
      <c r="B653" s="11" t="s">
        <v>23</v>
      </c>
      <c r="C653" s="11" t="str">
        <f>Budget[[#This Row],[Location]]&amp;Budget[[#This Row],[Description]]</f>
        <v>AustinAftercare</v>
      </c>
      <c r="D653" s="16">
        <v>45017</v>
      </c>
      <c r="E653" s="11">
        <v>1</v>
      </c>
      <c r="F653" s="8" t="str">
        <f>IFERROR(VLOOKUP(Budget[[#This Row],[Looker]],Category_final[#All],5,0),"")</f>
        <v>Affiliate</v>
      </c>
    </row>
    <row r="654" spans="1:6" hidden="1">
      <c r="A654" s="49" t="s">
        <v>37</v>
      </c>
      <c r="B654" s="11" t="s">
        <v>23</v>
      </c>
      <c r="C654" s="11" t="str">
        <f>Budget[[#This Row],[Location]]&amp;Budget[[#This Row],[Description]]</f>
        <v>AustinAftercare</v>
      </c>
      <c r="D654" s="16">
        <v>45047</v>
      </c>
      <c r="E654" s="11">
        <v>1</v>
      </c>
      <c r="F654" s="8" t="str">
        <f>IFERROR(VLOOKUP(Budget[[#This Row],[Looker]],Category_final[#All],5,0),"")</f>
        <v>Affiliate</v>
      </c>
    </row>
    <row r="655" spans="1:6" hidden="1">
      <c r="A655" s="49" t="s">
        <v>37</v>
      </c>
      <c r="B655" s="11" t="s">
        <v>23</v>
      </c>
      <c r="C655" s="11" t="str">
        <f>Budget[[#This Row],[Location]]&amp;Budget[[#This Row],[Description]]</f>
        <v>AustinAftercare</v>
      </c>
      <c r="D655" s="16">
        <v>45078</v>
      </c>
      <c r="E655" s="11">
        <v>1</v>
      </c>
      <c r="F655" s="8" t="str">
        <f>IFERROR(VLOOKUP(Budget[[#This Row],[Looker]],Category_final[#All],5,0),"")</f>
        <v>Affiliate</v>
      </c>
    </row>
    <row r="656" spans="1:6" hidden="1">
      <c r="A656" s="49" t="s">
        <v>37</v>
      </c>
      <c r="B656" s="11" t="s">
        <v>23</v>
      </c>
      <c r="C656" s="11" t="str">
        <f>Budget[[#This Row],[Location]]&amp;Budget[[#This Row],[Description]]</f>
        <v>AustinAftercare</v>
      </c>
      <c r="D656" s="16">
        <v>45108</v>
      </c>
      <c r="E656" s="11">
        <v>1</v>
      </c>
      <c r="F656" s="8" t="str">
        <f>IFERROR(VLOOKUP(Budget[[#This Row],[Looker]],Category_final[#All],5,0),"")</f>
        <v>Affiliate</v>
      </c>
    </row>
    <row r="657" spans="1:6" hidden="1">
      <c r="A657" s="49" t="s">
        <v>37</v>
      </c>
      <c r="B657" s="11" t="s">
        <v>23</v>
      </c>
      <c r="C657" s="11" t="str">
        <f>Budget[[#This Row],[Location]]&amp;Budget[[#This Row],[Description]]</f>
        <v>AustinAftercare</v>
      </c>
      <c r="D657" s="16">
        <v>45139</v>
      </c>
      <c r="E657" s="11">
        <v>1</v>
      </c>
      <c r="F657" s="8" t="str">
        <f>IFERROR(VLOOKUP(Budget[[#This Row],[Looker]],Category_final[#All],5,0),"")</f>
        <v>Affiliate</v>
      </c>
    </row>
    <row r="658" spans="1:6" hidden="1">
      <c r="A658" s="49" t="s">
        <v>37</v>
      </c>
      <c r="B658" s="11" t="s">
        <v>23</v>
      </c>
      <c r="C658" s="11" t="str">
        <f>Budget[[#This Row],[Location]]&amp;Budget[[#This Row],[Description]]</f>
        <v>AustinAftercare</v>
      </c>
      <c r="D658" s="16">
        <v>45170</v>
      </c>
      <c r="E658" s="11">
        <v>1</v>
      </c>
      <c r="F658" s="8" t="str">
        <f>IFERROR(VLOOKUP(Budget[[#This Row],[Looker]],Category_final[#All],5,0),"")</f>
        <v>Affiliate</v>
      </c>
    </row>
    <row r="659" spans="1:6" hidden="1">
      <c r="A659" s="49" t="s">
        <v>37</v>
      </c>
      <c r="B659" s="11" t="s">
        <v>23</v>
      </c>
      <c r="C659" s="11" t="str">
        <f>Budget[[#This Row],[Location]]&amp;Budget[[#This Row],[Description]]</f>
        <v>AustinAftercare</v>
      </c>
      <c r="D659" s="16">
        <v>45200</v>
      </c>
      <c r="E659" s="11">
        <v>1</v>
      </c>
      <c r="F659" s="8" t="str">
        <f>IFERROR(VLOOKUP(Budget[[#This Row],[Looker]],Category_final[#All],5,0),"")</f>
        <v>Affiliate</v>
      </c>
    </row>
    <row r="660" spans="1:6" hidden="1">
      <c r="A660" s="49" t="s">
        <v>37</v>
      </c>
      <c r="B660" s="11" t="s">
        <v>23</v>
      </c>
      <c r="C660" s="11" t="str">
        <f>Budget[[#This Row],[Location]]&amp;Budget[[#This Row],[Description]]</f>
        <v>AustinAftercare</v>
      </c>
      <c r="D660" s="16">
        <v>45231</v>
      </c>
      <c r="E660" s="11">
        <v>1</v>
      </c>
      <c r="F660" s="8" t="str">
        <f>IFERROR(VLOOKUP(Budget[[#This Row],[Looker]],Category_final[#All],5,0),"")</f>
        <v>Affiliate</v>
      </c>
    </row>
    <row r="661" spans="1:6" hidden="1">
      <c r="A661" s="49" t="s">
        <v>37</v>
      </c>
      <c r="B661" s="11" t="s">
        <v>23</v>
      </c>
      <c r="C661" s="11" t="str">
        <f>Budget[[#This Row],[Location]]&amp;Budget[[#This Row],[Description]]</f>
        <v>AustinAftercare</v>
      </c>
      <c r="D661" s="16">
        <v>45261</v>
      </c>
      <c r="E661" s="11">
        <v>1</v>
      </c>
      <c r="F661" s="8" t="str">
        <f>IFERROR(VLOOKUP(Budget[[#This Row],[Looker]],Category_final[#All],5,0),"")</f>
        <v>Affiliate</v>
      </c>
    </row>
    <row r="662" spans="1:6" hidden="1">
      <c r="A662" s="49" t="s">
        <v>37</v>
      </c>
      <c r="B662" s="11" t="s">
        <v>49</v>
      </c>
      <c r="C662" s="11" t="str">
        <f>Budget[[#This Row],[Location]]&amp;Budget[[#This Row],[Description]]</f>
        <v>AustinSober Living</v>
      </c>
      <c r="D662" s="16">
        <v>44927</v>
      </c>
      <c r="E662" s="11">
        <v>0</v>
      </c>
      <c r="F662" s="8" t="str">
        <f>IFERROR(VLOOKUP(Budget[[#This Row],[Looker]],Category_final[#All],5,0),"")</f>
        <v/>
      </c>
    </row>
    <row r="663" spans="1:6" hidden="1">
      <c r="A663" s="49" t="s">
        <v>37</v>
      </c>
      <c r="B663" s="11" t="s">
        <v>49</v>
      </c>
      <c r="C663" s="11" t="str">
        <f>Budget[[#This Row],[Location]]&amp;Budget[[#This Row],[Description]]</f>
        <v>AustinSober Living</v>
      </c>
      <c r="D663" s="16">
        <v>44958</v>
      </c>
      <c r="E663" s="11">
        <v>0</v>
      </c>
      <c r="F663" s="8" t="str">
        <f>IFERROR(VLOOKUP(Budget[[#This Row],[Looker]],Category_final[#All],5,0),"")</f>
        <v/>
      </c>
    </row>
    <row r="664" spans="1:6" hidden="1">
      <c r="A664" s="49" t="s">
        <v>37</v>
      </c>
      <c r="B664" s="11" t="s">
        <v>49</v>
      </c>
      <c r="C664" s="11" t="str">
        <f>Budget[[#This Row],[Location]]&amp;Budget[[#This Row],[Description]]</f>
        <v>AustinSober Living</v>
      </c>
      <c r="D664" s="16">
        <v>44986</v>
      </c>
      <c r="E664" s="11">
        <v>0</v>
      </c>
      <c r="F664" s="8" t="str">
        <f>IFERROR(VLOOKUP(Budget[[#This Row],[Looker]],Category_final[#All],5,0),"")</f>
        <v/>
      </c>
    </row>
    <row r="665" spans="1:6" hidden="1">
      <c r="A665" s="49" t="s">
        <v>37</v>
      </c>
      <c r="B665" s="11" t="s">
        <v>49</v>
      </c>
      <c r="C665" s="11" t="str">
        <f>Budget[[#This Row],[Location]]&amp;Budget[[#This Row],[Description]]</f>
        <v>AustinSober Living</v>
      </c>
      <c r="D665" s="16">
        <v>45017</v>
      </c>
      <c r="E665" s="11">
        <v>0</v>
      </c>
      <c r="F665" s="8" t="str">
        <f>IFERROR(VLOOKUP(Budget[[#This Row],[Looker]],Category_final[#All],5,0),"")</f>
        <v/>
      </c>
    </row>
    <row r="666" spans="1:6" hidden="1">
      <c r="A666" s="49" t="s">
        <v>37</v>
      </c>
      <c r="B666" s="11" t="s">
        <v>49</v>
      </c>
      <c r="C666" s="11" t="str">
        <f>Budget[[#This Row],[Location]]&amp;Budget[[#This Row],[Description]]</f>
        <v>AustinSober Living</v>
      </c>
      <c r="D666" s="16">
        <v>45047</v>
      </c>
      <c r="E666" s="11">
        <v>0</v>
      </c>
      <c r="F666" s="8" t="str">
        <f>IFERROR(VLOOKUP(Budget[[#This Row],[Looker]],Category_final[#All],5,0),"")</f>
        <v/>
      </c>
    </row>
    <row r="667" spans="1:6" hidden="1">
      <c r="A667" s="49" t="s">
        <v>37</v>
      </c>
      <c r="B667" s="11" t="s">
        <v>49</v>
      </c>
      <c r="C667" s="11" t="str">
        <f>Budget[[#This Row],[Location]]&amp;Budget[[#This Row],[Description]]</f>
        <v>AustinSober Living</v>
      </c>
      <c r="D667" s="16">
        <v>45078</v>
      </c>
      <c r="E667" s="11">
        <v>0</v>
      </c>
      <c r="F667" s="8" t="str">
        <f>IFERROR(VLOOKUP(Budget[[#This Row],[Looker]],Category_final[#All],5,0),"")</f>
        <v/>
      </c>
    </row>
    <row r="668" spans="1:6" hidden="1">
      <c r="A668" s="49" t="s">
        <v>37</v>
      </c>
      <c r="B668" s="11" t="s">
        <v>49</v>
      </c>
      <c r="C668" s="11" t="str">
        <f>Budget[[#This Row],[Location]]&amp;Budget[[#This Row],[Description]]</f>
        <v>AustinSober Living</v>
      </c>
      <c r="D668" s="16">
        <v>45108</v>
      </c>
      <c r="E668" s="11">
        <v>0</v>
      </c>
      <c r="F668" s="8" t="str">
        <f>IFERROR(VLOOKUP(Budget[[#This Row],[Looker]],Category_final[#All],5,0),"")</f>
        <v/>
      </c>
    </row>
    <row r="669" spans="1:6" hidden="1">
      <c r="A669" s="49" t="s">
        <v>37</v>
      </c>
      <c r="B669" s="11" t="s">
        <v>49</v>
      </c>
      <c r="C669" s="11" t="str">
        <f>Budget[[#This Row],[Location]]&amp;Budget[[#This Row],[Description]]</f>
        <v>AustinSober Living</v>
      </c>
      <c r="D669" s="16">
        <v>45139</v>
      </c>
      <c r="E669" s="11">
        <v>0</v>
      </c>
      <c r="F669" s="8" t="str">
        <f>IFERROR(VLOOKUP(Budget[[#This Row],[Looker]],Category_final[#All],5,0),"")</f>
        <v/>
      </c>
    </row>
    <row r="670" spans="1:6" hidden="1">
      <c r="A670" s="49" t="s">
        <v>37</v>
      </c>
      <c r="B670" s="11" t="s">
        <v>49</v>
      </c>
      <c r="C670" s="11" t="str">
        <f>Budget[[#This Row],[Location]]&amp;Budget[[#This Row],[Description]]</f>
        <v>AustinSober Living</v>
      </c>
      <c r="D670" s="16">
        <v>45170</v>
      </c>
      <c r="E670" s="11">
        <v>0</v>
      </c>
      <c r="F670" s="8" t="str">
        <f>IFERROR(VLOOKUP(Budget[[#This Row],[Looker]],Category_final[#All],5,0),"")</f>
        <v/>
      </c>
    </row>
    <row r="671" spans="1:6" hidden="1">
      <c r="A671" s="49" t="s">
        <v>37</v>
      </c>
      <c r="B671" s="11" t="s">
        <v>49</v>
      </c>
      <c r="C671" s="11" t="str">
        <f>Budget[[#This Row],[Location]]&amp;Budget[[#This Row],[Description]]</f>
        <v>AustinSober Living</v>
      </c>
      <c r="D671" s="16">
        <v>45200</v>
      </c>
      <c r="E671" s="11">
        <v>0</v>
      </c>
      <c r="F671" s="8" t="str">
        <f>IFERROR(VLOOKUP(Budget[[#This Row],[Looker]],Category_final[#All],5,0),"")</f>
        <v/>
      </c>
    </row>
    <row r="672" spans="1:6" hidden="1">
      <c r="A672" s="49" t="s">
        <v>37</v>
      </c>
      <c r="B672" s="11" t="s">
        <v>49</v>
      </c>
      <c r="C672" s="11" t="str">
        <f>Budget[[#This Row],[Location]]&amp;Budget[[#This Row],[Description]]</f>
        <v>AustinSober Living</v>
      </c>
      <c r="D672" s="16">
        <v>45231</v>
      </c>
      <c r="E672" s="11">
        <v>0</v>
      </c>
      <c r="F672" s="8" t="str">
        <f>IFERROR(VLOOKUP(Budget[[#This Row],[Looker]],Category_final[#All],5,0),"")</f>
        <v/>
      </c>
    </row>
    <row r="673" spans="1:6" hidden="1">
      <c r="A673" s="49" t="s">
        <v>37</v>
      </c>
      <c r="B673" s="11" t="s">
        <v>49</v>
      </c>
      <c r="C673" s="11" t="str">
        <f>Budget[[#This Row],[Location]]&amp;Budget[[#This Row],[Description]]</f>
        <v>AustinSober Living</v>
      </c>
      <c r="D673" s="16">
        <v>45261</v>
      </c>
      <c r="E673" s="11">
        <v>0</v>
      </c>
      <c r="F673" s="8" t="str">
        <f>IFERROR(VLOOKUP(Budget[[#This Row],[Looker]],Category_final[#All],5,0),"")</f>
        <v/>
      </c>
    </row>
    <row r="674" spans="1:6" hidden="1">
      <c r="A674" s="49" t="s">
        <v>54</v>
      </c>
      <c r="B674" s="11" t="s">
        <v>24</v>
      </c>
      <c r="C674" s="11" t="str">
        <f>Budget[[#This Row],[Location]]&amp;Budget[[#This Row],[Description]]</f>
        <v>Cinco RanchDetox</v>
      </c>
      <c r="D674" s="16">
        <v>44927</v>
      </c>
      <c r="E674" s="11">
        <v>0</v>
      </c>
      <c r="F674" s="8" t="str">
        <f>IFERROR(VLOOKUP(Budget[[#This Row],[Looker]],Category_final[#All],5,0),"")</f>
        <v/>
      </c>
    </row>
    <row r="675" spans="1:6" hidden="1">
      <c r="A675" s="49" t="s">
        <v>54</v>
      </c>
      <c r="B675" s="11" t="s">
        <v>24</v>
      </c>
      <c r="C675" s="11" t="str">
        <f>Budget[[#This Row],[Location]]&amp;Budget[[#This Row],[Description]]</f>
        <v>Cinco RanchDetox</v>
      </c>
      <c r="D675" s="16">
        <v>44958</v>
      </c>
      <c r="E675" s="11">
        <v>0</v>
      </c>
      <c r="F675" s="8" t="str">
        <f>IFERROR(VLOOKUP(Budget[[#This Row],[Looker]],Category_final[#All],5,0),"")</f>
        <v/>
      </c>
    </row>
    <row r="676" spans="1:6" hidden="1">
      <c r="A676" s="49" t="s">
        <v>54</v>
      </c>
      <c r="B676" s="11" t="s">
        <v>24</v>
      </c>
      <c r="C676" s="11" t="str">
        <f>Budget[[#This Row],[Location]]&amp;Budget[[#This Row],[Description]]</f>
        <v>Cinco RanchDetox</v>
      </c>
      <c r="D676" s="16">
        <v>44986</v>
      </c>
      <c r="E676" s="11">
        <v>0</v>
      </c>
      <c r="F676" s="8" t="str">
        <f>IFERROR(VLOOKUP(Budget[[#This Row],[Looker]],Category_final[#All],5,0),"")</f>
        <v/>
      </c>
    </row>
    <row r="677" spans="1:6" hidden="1">
      <c r="A677" s="49" t="s">
        <v>54</v>
      </c>
      <c r="B677" s="11" t="s">
        <v>24</v>
      </c>
      <c r="C677" s="11" t="str">
        <f>Budget[[#This Row],[Location]]&amp;Budget[[#This Row],[Description]]</f>
        <v>Cinco RanchDetox</v>
      </c>
      <c r="D677" s="16">
        <v>45017</v>
      </c>
      <c r="E677" s="11">
        <v>0</v>
      </c>
      <c r="F677" s="8" t="str">
        <f>IFERROR(VLOOKUP(Budget[[#This Row],[Looker]],Category_final[#All],5,0),"")</f>
        <v/>
      </c>
    </row>
    <row r="678" spans="1:6" hidden="1">
      <c r="A678" s="49" t="s">
        <v>54</v>
      </c>
      <c r="B678" s="11" t="s">
        <v>24</v>
      </c>
      <c r="C678" s="11" t="str">
        <f>Budget[[#This Row],[Location]]&amp;Budget[[#This Row],[Description]]</f>
        <v>Cinco RanchDetox</v>
      </c>
      <c r="D678" s="16">
        <v>45047</v>
      </c>
      <c r="E678" s="11">
        <v>0</v>
      </c>
      <c r="F678" s="8" t="str">
        <f>IFERROR(VLOOKUP(Budget[[#This Row],[Looker]],Category_final[#All],5,0),"")</f>
        <v/>
      </c>
    </row>
    <row r="679" spans="1:6" hidden="1">
      <c r="A679" s="49" t="s">
        <v>54</v>
      </c>
      <c r="B679" s="11" t="s">
        <v>24</v>
      </c>
      <c r="C679" s="11" t="str">
        <f>Budget[[#This Row],[Location]]&amp;Budget[[#This Row],[Description]]</f>
        <v>Cinco RanchDetox</v>
      </c>
      <c r="D679" s="16">
        <v>45078</v>
      </c>
      <c r="E679" s="11">
        <v>0</v>
      </c>
      <c r="F679" s="8" t="str">
        <f>IFERROR(VLOOKUP(Budget[[#This Row],[Looker]],Category_final[#All],5,0),"")</f>
        <v/>
      </c>
    </row>
    <row r="680" spans="1:6" hidden="1">
      <c r="A680" s="49" t="s">
        <v>54</v>
      </c>
      <c r="B680" s="11" t="s">
        <v>24</v>
      </c>
      <c r="C680" s="11" t="str">
        <f>Budget[[#This Row],[Location]]&amp;Budget[[#This Row],[Description]]</f>
        <v>Cinco RanchDetox</v>
      </c>
      <c r="D680" s="16">
        <v>45108</v>
      </c>
      <c r="E680" s="11">
        <v>0</v>
      </c>
      <c r="F680" s="8" t="str">
        <f>IFERROR(VLOOKUP(Budget[[#This Row],[Looker]],Category_final[#All],5,0),"")</f>
        <v/>
      </c>
    </row>
    <row r="681" spans="1:6" hidden="1">
      <c r="A681" s="49" t="s">
        <v>54</v>
      </c>
      <c r="B681" s="11" t="s">
        <v>24</v>
      </c>
      <c r="C681" s="11" t="str">
        <f>Budget[[#This Row],[Location]]&amp;Budget[[#This Row],[Description]]</f>
        <v>Cinco RanchDetox</v>
      </c>
      <c r="D681" s="16">
        <v>45139</v>
      </c>
      <c r="E681" s="11">
        <v>0</v>
      </c>
      <c r="F681" s="8" t="str">
        <f>IFERROR(VLOOKUP(Budget[[#This Row],[Looker]],Category_final[#All],5,0),"")</f>
        <v/>
      </c>
    </row>
    <row r="682" spans="1:6" hidden="1">
      <c r="A682" s="49" t="s">
        <v>54</v>
      </c>
      <c r="B682" s="11" t="s">
        <v>24</v>
      </c>
      <c r="C682" s="11" t="str">
        <f>Budget[[#This Row],[Location]]&amp;Budget[[#This Row],[Description]]</f>
        <v>Cinco RanchDetox</v>
      </c>
      <c r="D682" s="16">
        <v>45170</v>
      </c>
      <c r="E682" s="11">
        <v>0</v>
      </c>
      <c r="F682" s="8" t="str">
        <f>IFERROR(VLOOKUP(Budget[[#This Row],[Looker]],Category_final[#All],5,0),"")</f>
        <v/>
      </c>
    </row>
    <row r="683" spans="1:6" hidden="1">
      <c r="A683" s="49" t="s">
        <v>54</v>
      </c>
      <c r="B683" s="11" t="s">
        <v>24</v>
      </c>
      <c r="C683" s="11" t="str">
        <f>Budget[[#This Row],[Location]]&amp;Budget[[#This Row],[Description]]</f>
        <v>Cinco RanchDetox</v>
      </c>
      <c r="D683" s="16">
        <v>45200</v>
      </c>
      <c r="E683" s="11">
        <v>0</v>
      </c>
      <c r="F683" s="8" t="str">
        <f>IFERROR(VLOOKUP(Budget[[#This Row],[Looker]],Category_final[#All],5,0),"")</f>
        <v/>
      </c>
    </row>
    <row r="684" spans="1:6" hidden="1">
      <c r="A684" s="49" t="s">
        <v>54</v>
      </c>
      <c r="B684" s="11" t="s">
        <v>24</v>
      </c>
      <c r="C684" s="11" t="str">
        <f>Budget[[#This Row],[Location]]&amp;Budget[[#This Row],[Description]]</f>
        <v>Cinco RanchDetox</v>
      </c>
      <c r="D684" s="16">
        <v>45231</v>
      </c>
      <c r="E684" s="11">
        <v>0</v>
      </c>
      <c r="F684" s="8" t="str">
        <f>IFERROR(VLOOKUP(Budget[[#This Row],[Looker]],Category_final[#All],5,0),"")</f>
        <v/>
      </c>
    </row>
    <row r="685" spans="1:6" hidden="1">
      <c r="A685" s="49" t="s">
        <v>54</v>
      </c>
      <c r="B685" s="11" t="s">
        <v>24</v>
      </c>
      <c r="C685" s="11" t="str">
        <f>Budget[[#This Row],[Location]]&amp;Budget[[#This Row],[Description]]</f>
        <v>Cinco RanchDetox</v>
      </c>
      <c r="D685" s="16">
        <v>45261</v>
      </c>
      <c r="E685" s="11">
        <v>0</v>
      </c>
      <c r="F685" s="8" t="str">
        <f>IFERROR(VLOOKUP(Budget[[#This Row],[Looker]],Category_final[#All],5,0),"")</f>
        <v/>
      </c>
    </row>
    <row r="686" spans="1:6" hidden="1">
      <c r="A686" s="49" t="s">
        <v>54</v>
      </c>
      <c r="B686" s="11" t="s">
        <v>27</v>
      </c>
      <c r="C686" s="11" t="str">
        <f>Budget[[#This Row],[Location]]&amp;Budget[[#This Row],[Description]]</f>
        <v>Cinco RanchRTC</v>
      </c>
      <c r="D686" s="16">
        <v>44927</v>
      </c>
      <c r="E686" s="11">
        <v>0</v>
      </c>
      <c r="F686" s="8" t="str">
        <f>IFERROR(VLOOKUP(Budget[[#This Row],[Looker]],Category_final[#All],5,0),"")</f>
        <v/>
      </c>
    </row>
    <row r="687" spans="1:6" hidden="1">
      <c r="A687" s="49" t="s">
        <v>54</v>
      </c>
      <c r="B687" s="11" t="s">
        <v>27</v>
      </c>
      <c r="C687" s="11" t="str">
        <f>Budget[[#This Row],[Location]]&amp;Budget[[#This Row],[Description]]</f>
        <v>Cinco RanchRTC</v>
      </c>
      <c r="D687" s="16">
        <v>44958</v>
      </c>
      <c r="E687" s="11">
        <v>0</v>
      </c>
      <c r="F687" s="8" t="str">
        <f>IFERROR(VLOOKUP(Budget[[#This Row],[Looker]],Category_final[#All],5,0),"")</f>
        <v/>
      </c>
    </row>
    <row r="688" spans="1:6" hidden="1">
      <c r="A688" s="49" t="s">
        <v>54</v>
      </c>
      <c r="B688" s="11" t="s">
        <v>27</v>
      </c>
      <c r="C688" s="11" t="str">
        <f>Budget[[#This Row],[Location]]&amp;Budget[[#This Row],[Description]]</f>
        <v>Cinco RanchRTC</v>
      </c>
      <c r="D688" s="16">
        <v>44986</v>
      </c>
      <c r="E688" s="11">
        <v>0</v>
      </c>
      <c r="F688" s="8" t="str">
        <f>IFERROR(VLOOKUP(Budget[[#This Row],[Looker]],Category_final[#All],5,0),"")</f>
        <v/>
      </c>
    </row>
    <row r="689" spans="1:6" hidden="1">
      <c r="A689" s="49" t="s">
        <v>54</v>
      </c>
      <c r="B689" s="11" t="s">
        <v>27</v>
      </c>
      <c r="C689" s="11" t="str">
        <f>Budget[[#This Row],[Location]]&amp;Budget[[#This Row],[Description]]</f>
        <v>Cinco RanchRTC</v>
      </c>
      <c r="D689" s="16">
        <v>45017</v>
      </c>
      <c r="E689" s="11">
        <v>0</v>
      </c>
      <c r="F689" s="8" t="str">
        <f>IFERROR(VLOOKUP(Budget[[#This Row],[Looker]],Category_final[#All],5,0),"")</f>
        <v/>
      </c>
    </row>
    <row r="690" spans="1:6" hidden="1">
      <c r="A690" s="49" t="s">
        <v>54</v>
      </c>
      <c r="B690" s="11" t="s">
        <v>27</v>
      </c>
      <c r="C690" s="11" t="str">
        <f>Budget[[#This Row],[Location]]&amp;Budget[[#This Row],[Description]]</f>
        <v>Cinco RanchRTC</v>
      </c>
      <c r="D690" s="16">
        <v>45047</v>
      </c>
      <c r="E690" s="11">
        <v>0</v>
      </c>
      <c r="F690" s="8" t="str">
        <f>IFERROR(VLOOKUP(Budget[[#This Row],[Looker]],Category_final[#All],5,0),"")</f>
        <v/>
      </c>
    </row>
    <row r="691" spans="1:6" hidden="1">
      <c r="A691" s="49" t="s">
        <v>54</v>
      </c>
      <c r="B691" s="11" t="s">
        <v>27</v>
      </c>
      <c r="C691" s="11" t="str">
        <f>Budget[[#This Row],[Location]]&amp;Budget[[#This Row],[Description]]</f>
        <v>Cinco RanchRTC</v>
      </c>
      <c r="D691" s="16">
        <v>45078</v>
      </c>
      <c r="E691" s="11">
        <v>0</v>
      </c>
      <c r="F691" s="8" t="str">
        <f>IFERROR(VLOOKUP(Budget[[#This Row],[Looker]],Category_final[#All],5,0),"")</f>
        <v/>
      </c>
    </row>
    <row r="692" spans="1:6" hidden="1">
      <c r="A692" s="49" t="s">
        <v>54</v>
      </c>
      <c r="B692" s="11" t="s">
        <v>27</v>
      </c>
      <c r="C692" s="11" t="str">
        <f>Budget[[#This Row],[Location]]&amp;Budget[[#This Row],[Description]]</f>
        <v>Cinco RanchRTC</v>
      </c>
      <c r="D692" s="16">
        <v>45108</v>
      </c>
      <c r="E692" s="11">
        <v>0</v>
      </c>
      <c r="F692" s="8" t="str">
        <f>IFERROR(VLOOKUP(Budget[[#This Row],[Looker]],Category_final[#All],5,0),"")</f>
        <v/>
      </c>
    </row>
    <row r="693" spans="1:6" hidden="1">
      <c r="A693" s="49" t="s">
        <v>54</v>
      </c>
      <c r="B693" s="11" t="s">
        <v>27</v>
      </c>
      <c r="C693" s="11" t="str">
        <f>Budget[[#This Row],[Location]]&amp;Budget[[#This Row],[Description]]</f>
        <v>Cinco RanchRTC</v>
      </c>
      <c r="D693" s="16">
        <v>45139</v>
      </c>
      <c r="E693" s="11">
        <v>0</v>
      </c>
      <c r="F693" s="8" t="str">
        <f>IFERROR(VLOOKUP(Budget[[#This Row],[Looker]],Category_final[#All],5,0),"")</f>
        <v/>
      </c>
    </row>
    <row r="694" spans="1:6" hidden="1">
      <c r="A694" s="49" t="s">
        <v>54</v>
      </c>
      <c r="B694" s="11" t="s">
        <v>27</v>
      </c>
      <c r="C694" s="11" t="str">
        <f>Budget[[#This Row],[Location]]&amp;Budget[[#This Row],[Description]]</f>
        <v>Cinco RanchRTC</v>
      </c>
      <c r="D694" s="16">
        <v>45170</v>
      </c>
      <c r="E694" s="11">
        <v>0</v>
      </c>
      <c r="F694" s="8" t="str">
        <f>IFERROR(VLOOKUP(Budget[[#This Row],[Looker]],Category_final[#All],5,0),"")</f>
        <v/>
      </c>
    </row>
    <row r="695" spans="1:6" hidden="1">
      <c r="A695" s="49" t="s">
        <v>54</v>
      </c>
      <c r="B695" s="11" t="s">
        <v>27</v>
      </c>
      <c r="C695" s="11" t="str">
        <f>Budget[[#This Row],[Location]]&amp;Budget[[#This Row],[Description]]</f>
        <v>Cinco RanchRTC</v>
      </c>
      <c r="D695" s="16">
        <v>45200</v>
      </c>
      <c r="E695" s="11">
        <v>0</v>
      </c>
      <c r="F695" s="8" t="str">
        <f>IFERROR(VLOOKUP(Budget[[#This Row],[Looker]],Category_final[#All],5,0),"")</f>
        <v/>
      </c>
    </row>
    <row r="696" spans="1:6" hidden="1">
      <c r="A696" s="49" t="s">
        <v>54</v>
      </c>
      <c r="B696" s="11" t="s">
        <v>27</v>
      </c>
      <c r="C696" s="11" t="str">
        <f>Budget[[#This Row],[Location]]&amp;Budget[[#This Row],[Description]]</f>
        <v>Cinco RanchRTC</v>
      </c>
      <c r="D696" s="16">
        <v>45231</v>
      </c>
      <c r="E696" s="11">
        <v>0</v>
      </c>
      <c r="F696" s="8" t="str">
        <f>IFERROR(VLOOKUP(Budget[[#This Row],[Looker]],Category_final[#All],5,0),"")</f>
        <v/>
      </c>
    </row>
    <row r="697" spans="1:6" hidden="1">
      <c r="A697" s="49" t="s">
        <v>54</v>
      </c>
      <c r="B697" s="11" t="s">
        <v>27</v>
      </c>
      <c r="C697" s="11" t="str">
        <f>Budget[[#This Row],[Location]]&amp;Budget[[#This Row],[Description]]</f>
        <v>Cinco RanchRTC</v>
      </c>
      <c r="D697" s="16">
        <v>45261</v>
      </c>
      <c r="E697" s="11">
        <v>0</v>
      </c>
      <c r="F697" s="8" t="str">
        <f>IFERROR(VLOOKUP(Budget[[#This Row],[Looker]],Category_final[#All],5,0),"")</f>
        <v/>
      </c>
    </row>
    <row r="698" spans="1:6" hidden="1">
      <c r="A698" s="49" t="s">
        <v>54</v>
      </c>
      <c r="B698" s="11" t="s">
        <v>26</v>
      </c>
      <c r="C698" s="11" t="str">
        <f>Budget[[#This Row],[Location]]&amp;Budget[[#This Row],[Description]]</f>
        <v>Cinco RanchPHP</v>
      </c>
      <c r="D698" s="16">
        <v>44927</v>
      </c>
      <c r="E698" s="11">
        <v>3</v>
      </c>
      <c r="F698" s="8" t="str">
        <f>IFERROR(VLOOKUP(Budget[[#This Row],[Looker]],Category_final[#All],5,0),"")</f>
        <v>Affiliate</v>
      </c>
    </row>
    <row r="699" spans="1:6" hidden="1">
      <c r="A699" s="49" t="s">
        <v>54</v>
      </c>
      <c r="B699" s="11" t="s">
        <v>26</v>
      </c>
      <c r="C699" s="11" t="str">
        <f>Budget[[#This Row],[Location]]&amp;Budget[[#This Row],[Description]]</f>
        <v>Cinco RanchPHP</v>
      </c>
      <c r="D699" s="16">
        <v>44958</v>
      </c>
      <c r="E699" s="11">
        <v>3</v>
      </c>
      <c r="F699" s="8" t="str">
        <f>IFERROR(VLOOKUP(Budget[[#This Row],[Looker]],Category_final[#All],5,0),"")</f>
        <v>Affiliate</v>
      </c>
    </row>
    <row r="700" spans="1:6" hidden="1">
      <c r="A700" s="49" t="s">
        <v>54</v>
      </c>
      <c r="B700" s="11" t="s">
        <v>26</v>
      </c>
      <c r="C700" s="11" t="str">
        <f>Budget[[#This Row],[Location]]&amp;Budget[[#This Row],[Description]]</f>
        <v>Cinco RanchPHP</v>
      </c>
      <c r="D700" s="16">
        <v>44986</v>
      </c>
      <c r="E700" s="11">
        <v>3</v>
      </c>
      <c r="F700" s="8" t="str">
        <f>IFERROR(VLOOKUP(Budget[[#This Row],[Looker]],Category_final[#All],5,0),"")</f>
        <v>Affiliate</v>
      </c>
    </row>
    <row r="701" spans="1:6" hidden="1">
      <c r="A701" s="49" t="s">
        <v>54</v>
      </c>
      <c r="B701" s="11" t="s">
        <v>26</v>
      </c>
      <c r="C701" s="11" t="str">
        <f>Budget[[#This Row],[Location]]&amp;Budget[[#This Row],[Description]]</f>
        <v>Cinco RanchPHP</v>
      </c>
      <c r="D701" s="16">
        <v>45017</v>
      </c>
      <c r="E701" s="11">
        <v>3</v>
      </c>
      <c r="F701" s="8" t="str">
        <f>IFERROR(VLOOKUP(Budget[[#This Row],[Looker]],Category_final[#All],5,0),"")</f>
        <v>Affiliate</v>
      </c>
    </row>
    <row r="702" spans="1:6" hidden="1">
      <c r="A702" s="49" t="s">
        <v>54</v>
      </c>
      <c r="B702" s="11" t="s">
        <v>26</v>
      </c>
      <c r="C702" s="11" t="str">
        <f>Budget[[#This Row],[Location]]&amp;Budget[[#This Row],[Description]]</f>
        <v>Cinco RanchPHP</v>
      </c>
      <c r="D702" s="16">
        <v>45047</v>
      </c>
      <c r="E702" s="11">
        <v>3</v>
      </c>
      <c r="F702" s="8" t="str">
        <f>IFERROR(VLOOKUP(Budget[[#This Row],[Looker]],Category_final[#All],5,0),"")</f>
        <v>Affiliate</v>
      </c>
    </row>
    <row r="703" spans="1:6" hidden="1">
      <c r="A703" s="49" t="s">
        <v>54</v>
      </c>
      <c r="B703" s="11" t="s">
        <v>26</v>
      </c>
      <c r="C703" s="11" t="str">
        <f>Budget[[#This Row],[Location]]&amp;Budget[[#This Row],[Description]]</f>
        <v>Cinco RanchPHP</v>
      </c>
      <c r="D703" s="16">
        <v>45078</v>
      </c>
      <c r="E703" s="11">
        <v>3</v>
      </c>
      <c r="F703" s="8" t="str">
        <f>IFERROR(VLOOKUP(Budget[[#This Row],[Looker]],Category_final[#All],5,0),"")</f>
        <v>Affiliate</v>
      </c>
    </row>
    <row r="704" spans="1:6" hidden="1">
      <c r="A704" s="49" t="s">
        <v>54</v>
      </c>
      <c r="B704" s="11" t="s">
        <v>26</v>
      </c>
      <c r="C704" s="11" t="str">
        <f>Budget[[#This Row],[Location]]&amp;Budget[[#This Row],[Description]]</f>
        <v>Cinco RanchPHP</v>
      </c>
      <c r="D704" s="16">
        <v>45108</v>
      </c>
      <c r="E704" s="11">
        <v>3</v>
      </c>
      <c r="F704" s="8" t="str">
        <f>IFERROR(VLOOKUP(Budget[[#This Row],[Looker]],Category_final[#All],5,0),"")</f>
        <v>Affiliate</v>
      </c>
    </row>
    <row r="705" spans="1:6" hidden="1">
      <c r="A705" s="49" t="s">
        <v>54</v>
      </c>
      <c r="B705" s="11" t="s">
        <v>26</v>
      </c>
      <c r="C705" s="11" t="str">
        <f>Budget[[#This Row],[Location]]&amp;Budget[[#This Row],[Description]]</f>
        <v>Cinco RanchPHP</v>
      </c>
      <c r="D705" s="16">
        <v>45139</v>
      </c>
      <c r="E705" s="11">
        <v>3</v>
      </c>
      <c r="F705" s="8" t="str">
        <f>IFERROR(VLOOKUP(Budget[[#This Row],[Looker]],Category_final[#All],5,0),"")</f>
        <v>Affiliate</v>
      </c>
    </row>
    <row r="706" spans="1:6" hidden="1">
      <c r="A706" s="49" t="s">
        <v>54</v>
      </c>
      <c r="B706" s="11" t="s">
        <v>26</v>
      </c>
      <c r="C706" s="11" t="str">
        <f>Budget[[#This Row],[Location]]&amp;Budget[[#This Row],[Description]]</f>
        <v>Cinco RanchPHP</v>
      </c>
      <c r="D706" s="16">
        <v>45170</v>
      </c>
      <c r="E706" s="11">
        <v>3</v>
      </c>
      <c r="F706" s="8" t="str">
        <f>IFERROR(VLOOKUP(Budget[[#This Row],[Looker]],Category_final[#All],5,0),"")</f>
        <v>Affiliate</v>
      </c>
    </row>
    <row r="707" spans="1:6" hidden="1">
      <c r="A707" s="49" t="s">
        <v>54</v>
      </c>
      <c r="B707" s="11" t="s">
        <v>26</v>
      </c>
      <c r="C707" s="11" t="str">
        <f>Budget[[#This Row],[Location]]&amp;Budget[[#This Row],[Description]]</f>
        <v>Cinco RanchPHP</v>
      </c>
      <c r="D707" s="16">
        <v>45200</v>
      </c>
      <c r="E707" s="11">
        <v>3</v>
      </c>
      <c r="F707" s="8" t="str">
        <f>IFERROR(VLOOKUP(Budget[[#This Row],[Looker]],Category_final[#All],5,0),"")</f>
        <v>Affiliate</v>
      </c>
    </row>
    <row r="708" spans="1:6" hidden="1">
      <c r="A708" s="49" t="s">
        <v>54</v>
      </c>
      <c r="B708" s="11" t="s">
        <v>26</v>
      </c>
      <c r="C708" s="11" t="str">
        <f>Budget[[#This Row],[Location]]&amp;Budget[[#This Row],[Description]]</f>
        <v>Cinco RanchPHP</v>
      </c>
      <c r="D708" s="16">
        <v>45231</v>
      </c>
      <c r="E708" s="11">
        <v>3</v>
      </c>
      <c r="F708" s="8" t="str">
        <f>IFERROR(VLOOKUP(Budget[[#This Row],[Looker]],Category_final[#All],5,0),"")</f>
        <v>Affiliate</v>
      </c>
    </row>
    <row r="709" spans="1:6" hidden="1">
      <c r="A709" s="49" t="s">
        <v>54</v>
      </c>
      <c r="B709" s="11" t="s">
        <v>26</v>
      </c>
      <c r="C709" s="11" t="str">
        <f>Budget[[#This Row],[Location]]&amp;Budget[[#This Row],[Description]]</f>
        <v>Cinco RanchPHP</v>
      </c>
      <c r="D709" s="16">
        <v>45261</v>
      </c>
      <c r="E709" s="11">
        <v>3</v>
      </c>
      <c r="F709" s="8" t="str">
        <f>IFERROR(VLOOKUP(Budget[[#This Row],[Looker]],Category_final[#All],5,0),"")</f>
        <v>Affiliate</v>
      </c>
    </row>
    <row r="710" spans="1:6" hidden="1">
      <c r="A710" s="49" t="s">
        <v>54</v>
      </c>
      <c r="B710" s="11" t="s">
        <v>25</v>
      </c>
      <c r="C710" s="11" t="str">
        <f>Budget[[#This Row],[Location]]&amp;Budget[[#This Row],[Description]]</f>
        <v>Cinco RanchIOP</v>
      </c>
      <c r="D710" s="16">
        <v>44927</v>
      </c>
      <c r="E710" s="11">
        <v>6</v>
      </c>
      <c r="F710" s="8" t="str">
        <f>IFERROR(VLOOKUP(Budget[[#This Row],[Looker]],Category_final[#All],5,0),"")</f>
        <v>Affiliate</v>
      </c>
    </row>
    <row r="711" spans="1:6" hidden="1">
      <c r="A711" s="49" t="s">
        <v>54</v>
      </c>
      <c r="B711" s="11" t="s">
        <v>25</v>
      </c>
      <c r="C711" s="11" t="str">
        <f>Budget[[#This Row],[Location]]&amp;Budget[[#This Row],[Description]]</f>
        <v>Cinco RanchIOP</v>
      </c>
      <c r="D711" s="16">
        <v>44958</v>
      </c>
      <c r="E711" s="11">
        <v>6</v>
      </c>
      <c r="F711" s="8" t="str">
        <f>IFERROR(VLOOKUP(Budget[[#This Row],[Looker]],Category_final[#All],5,0),"")</f>
        <v>Affiliate</v>
      </c>
    </row>
    <row r="712" spans="1:6" hidden="1">
      <c r="A712" s="49" t="s">
        <v>54</v>
      </c>
      <c r="B712" s="11" t="s">
        <v>25</v>
      </c>
      <c r="C712" s="11" t="str">
        <f>Budget[[#This Row],[Location]]&amp;Budget[[#This Row],[Description]]</f>
        <v>Cinco RanchIOP</v>
      </c>
      <c r="D712" s="16">
        <v>44986</v>
      </c>
      <c r="E712" s="11">
        <v>6</v>
      </c>
      <c r="F712" s="8" t="str">
        <f>IFERROR(VLOOKUP(Budget[[#This Row],[Looker]],Category_final[#All],5,0),"")</f>
        <v>Affiliate</v>
      </c>
    </row>
    <row r="713" spans="1:6" hidden="1">
      <c r="A713" s="49" t="s">
        <v>54</v>
      </c>
      <c r="B713" s="11" t="s">
        <v>25</v>
      </c>
      <c r="C713" s="11" t="str">
        <f>Budget[[#This Row],[Location]]&amp;Budget[[#This Row],[Description]]</f>
        <v>Cinco RanchIOP</v>
      </c>
      <c r="D713" s="16">
        <v>45017</v>
      </c>
      <c r="E713" s="11">
        <v>6</v>
      </c>
      <c r="F713" s="8" t="str">
        <f>IFERROR(VLOOKUP(Budget[[#This Row],[Looker]],Category_final[#All],5,0),"")</f>
        <v>Affiliate</v>
      </c>
    </row>
    <row r="714" spans="1:6" hidden="1">
      <c r="A714" s="49" t="s">
        <v>54</v>
      </c>
      <c r="B714" s="11" t="s">
        <v>25</v>
      </c>
      <c r="C714" s="11" t="str">
        <f>Budget[[#This Row],[Location]]&amp;Budget[[#This Row],[Description]]</f>
        <v>Cinco RanchIOP</v>
      </c>
      <c r="D714" s="16">
        <v>45047</v>
      </c>
      <c r="E714" s="11">
        <v>6</v>
      </c>
      <c r="F714" s="8" t="str">
        <f>IFERROR(VLOOKUP(Budget[[#This Row],[Looker]],Category_final[#All],5,0),"")</f>
        <v>Affiliate</v>
      </c>
    </row>
    <row r="715" spans="1:6" hidden="1">
      <c r="A715" s="49" t="s">
        <v>54</v>
      </c>
      <c r="B715" s="11" t="s">
        <v>25</v>
      </c>
      <c r="C715" s="11" t="str">
        <f>Budget[[#This Row],[Location]]&amp;Budget[[#This Row],[Description]]</f>
        <v>Cinco RanchIOP</v>
      </c>
      <c r="D715" s="16">
        <v>45078</v>
      </c>
      <c r="E715" s="11">
        <v>6</v>
      </c>
      <c r="F715" s="8" t="str">
        <f>IFERROR(VLOOKUP(Budget[[#This Row],[Looker]],Category_final[#All],5,0),"")</f>
        <v>Affiliate</v>
      </c>
    </row>
    <row r="716" spans="1:6" hidden="1">
      <c r="A716" s="49" t="s">
        <v>54</v>
      </c>
      <c r="B716" s="11" t="s">
        <v>25</v>
      </c>
      <c r="C716" s="11" t="str">
        <f>Budget[[#This Row],[Location]]&amp;Budget[[#This Row],[Description]]</f>
        <v>Cinco RanchIOP</v>
      </c>
      <c r="D716" s="16">
        <v>45108</v>
      </c>
      <c r="E716" s="11">
        <v>8</v>
      </c>
      <c r="F716" s="8" t="str">
        <f>IFERROR(VLOOKUP(Budget[[#This Row],[Looker]],Category_final[#All],5,0),"")</f>
        <v>Affiliate</v>
      </c>
    </row>
    <row r="717" spans="1:6" hidden="1">
      <c r="A717" s="49" t="s">
        <v>54</v>
      </c>
      <c r="B717" s="11" t="s">
        <v>25</v>
      </c>
      <c r="C717" s="11" t="str">
        <f>Budget[[#This Row],[Location]]&amp;Budget[[#This Row],[Description]]</f>
        <v>Cinco RanchIOP</v>
      </c>
      <c r="D717" s="16">
        <v>45139</v>
      </c>
      <c r="E717" s="11">
        <v>8</v>
      </c>
      <c r="F717" s="8" t="str">
        <f>IFERROR(VLOOKUP(Budget[[#This Row],[Looker]],Category_final[#All],5,0),"")</f>
        <v>Affiliate</v>
      </c>
    </row>
    <row r="718" spans="1:6" hidden="1">
      <c r="A718" s="49" t="s">
        <v>54</v>
      </c>
      <c r="B718" s="11" t="s">
        <v>25</v>
      </c>
      <c r="C718" s="11" t="str">
        <f>Budget[[#This Row],[Location]]&amp;Budget[[#This Row],[Description]]</f>
        <v>Cinco RanchIOP</v>
      </c>
      <c r="D718" s="16">
        <v>45170</v>
      </c>
      <c r="E718" s="11">
        <v>8</v>
      </c>
      <c r="F718" s="8" t="str">
        <f>IFERROR(VLOOKUP(Budget[[#This Row],[Looker]],Category_final[#All],5,0),"")</f>
        <v>Affiliate</v>
      </c>
    </row>
    <row r="719" spans="1:6" hidden="1">
      <c r="A719" s="49" t="s">
        <v>54</v>
      </c>
      <c r="B719" s="11" t="s">
        <v>25</v>
      </c>
      <c r="C719" s="11" t="str">
        <f>Budget[[#This Row],[Location]]&amp;Budget[[#This Row],[Description]]</f>
        <v>Cinco RanchIOP</v>
      </c>
      <c r="D719" s="16">
        <v>45200</v>
      </c>
      <c r="E719" s="11">
        <v>8</v>
      </c>
      <c r="F719" s="8" t="str">
        <f>IFERROR(VLOOKUP(Budget[[#This Row],[Looker]],Category_final[#All],5,0),"")</f>
        <v>Affiliate</v>
      </c>
    </row>
    <row r="720" spans="1:6" hidden="1">
      <c r="A720" s="49" t="s">
        <v>54</v>
      </c>
      <c r="B720" s="11" t="s">
        <v>25</v>
      </c>
      <c r="C720" s="11" t="str">
        <f>Budget[[#This Row],[Location]]&amp;Budget[[#This Row],[Description]]</f>
        <v>Cinco RanchIOP</v>
      </c>
      <c r="D720" s="16">
        <v>45231</v>
      </c>
      <c r="E720" s="11">
        <v>8</v>
      </c>
      <c r="F720" s="8" t="str">
        <f>IFERROR(VLOOKUP(Budget[[#This Row],[Looker]],Category_final[#All],5,0),"")</f>
        <v>Affiliate</v>
      </c>
    </row>
    <row r="721" spans="1:6" hidden="1">
      <c r="A721" s="49" t="s">
        <v>54</v>
      </c>
      <c r="B721" s="11" t="s">
        <v>25</v>
      </c>
      <c r="C721" s="11" t="str">
        <f>Budget[[#This Row],[Location]]&amp;Budget[[#This Row],[Description]]</f>
        <v>Cinco RanchIOP</v>
      </c>
      <c r="D721" s="16">
        <v>45261</v>
      </c>
      <c r="E721" s="11">
        <v>8</v>
      </c>
      <c r="F721" s="8" t="str">
        <f>IFERROR(VLOOKUP(Budget[[#This Row],[Looker]],Category_final[#All],5,0),"")</f>
        <v>Affiliate</v>
      </c>
    </row>
    <row r="722" spans="1:6" hidden="1">
      <c r="A722" s="49" t="s">
        <v>54</v>
      </c>
      <c r="B722" s="11" t="s">
        <v>28</v>
      </c>
      <c r="C722" s="11" t="str">
        <f>Budget[[#This Row],[Location]]&amp;Budget[[#This Row],[Description]]</f>
        <v>Cinco RanchSOP</v>
      </c>
      <c r="D722" s="16">
        <v>44927</v>
      </c>
      <c r="E722" s="11">
        <v>0</v>
      </c>
      <c r="F722" s="8" t="str">
        <f>IFERROR(VLOOKUP(Budget[[#This Row],[Looker]],Category_final[#All],5,0),"")</f>
        <v>Affiliate</v>
      </c>
    </row>
    <row r="723" spans="1:6" hidden="1">
      <c r="A723" s="49" t="s">
        <v>54</v>
      </c>
      <c r="B723" s="11" t="s">
        <v>28</v>
      </c>
      <c r="C723" s="11" t="str">
        <f>Budget[[#This Row],[Location]]&amp;Budget[[#This Row],[Description]]</f>
        <v>Cinco RanchSOP</v>
      </c>
      <c r="D723" s="16">
        <v>44958</v>
      </c>
      <c r="E723" s="11">
        <v>0</v>
      </c>
      <c r="F723" s="8" t="str">
        <f>IFERROR(VLOOKUP(Budget[[#This Row],[Looker]],Category_final[#All],5,0),"")</f>
        <v>Affiliate</v>
      </c>
    </row>
    <row r="724" spans="1:6" hidden="1">
      <c r="A724" s="49" t="s">
        <v>54</v>
      </c>
      <c r="B724" s="11" t="s">
        <v>28</v>
      </c>
      <c r="C724" s="11" t="str">
        <f>Budget[[#This Row],[Location]]&amp;Budget[[#This Row],[Description]]</f>
        <v>Cinco RanchSOP</v>
      </c>
      <c r="D724" s="16">
        <v>44986</v>
      </c>
      <c r="E724" s="11">
        <v>0</v>
      </c>
      <c r="F724" s="8" t="str">
        <f>IFERROR(VLOOKUP(Budget[[#This Row],[Looker]],Category_final[#All],5,0),"")</f>
        <v>Affiliate</v>
      </c>
    </row>
    <row r="725" spans="1:6" hidden="1">
      <c r="A725" s="49" t="s">
        <v>54</v>
      </c>
      <c r="B725" s="11" t="s">
        <v>28</v>
      </c>
      <c r="C725" s="11" t="str">
        <f>Budget[[#This Row],[Location]]&amp;Budget[[#This Row],[Description]]</f>
        <v>Cinco RanchSOP</v>
      </c>
      <c r="D725" s="16">
        <v>45017</v>
      </c>
      <c r="E725" s="11">
        <v>0</v>
      </c>
      <c r="F725" s="8" t="str">
        <f>IFERROR(VLOOKUP(Budget[[#This Row],[Looker]],Category_final[#All],5,0),"")</f>
        <v>Affiliate</v>
      </c>
    </row>
    <row r="726" spans="1:6" hidden="1">
      <c r="A726" s="49" t="s">
        <v>54</v>
      </c>
      <c r="B726" s="11" t="s">
        <v>28</v>
      </c>
      <c r="C726" s="11" t="str">
        <f>Budget[[#This Row],[Location]]&amp;Budget[[#This Row],[Description]]</f>
        <v>Cinco RanchSOP</v>
      </c>
      <c r="D726" s="16">
        <v>45047</v>
      </c>
      <c r="E726" s="11">
        <v>0</v>
      </c>
      <c r="F726" s="8" t="str">
        <f>IFERROR(VLOOKUP(Budget[[#This Row],[Looker]],Category_final[#All],5,0),"")</f>
        <v>Affiliate</v>
      </c>
    </row>
    <row r="727" spans="1:6" hidden="1">
      <c r="A727" s="49" t="s">
        <v>54</v>
      </c>
      <c r="B727" s="11" t="s">
        <v>28</v>
      </c>
      <c r="C727" s="11" t="str">
        <f>Budget[[#This Row],[Location]]&amp;Budget[[#This Row],[Description]]</f>
        <v>Cinco RanchSOP</v>
      </c>
      <c r="D727" s="16">
        <v>45078</v>
      </c>
      <c r="E727" s="11">
        <v>0</v>
      </c>
      <c r="F727" s="8" t="str">
        <f>IFERROR(VLOOKUP(Budget[[#This Row],[Looker]],Category_final[#All],5,0),"")</f>
        <v>Affiliate</v>
      </c>
    </row>
    <row r="728" spans="1:6" hidden="1">
      <c r="A728" s="49" t="s">
        <v>54</v>
      </c>
      <c r="B728" s="11" t="s">
        <v>28</v>
      </c>
      <c r="C728" s="11" t="str">
        <f>Budget[[#This Row],[Location]]&amp;Budget[[#This Row],[Description]]</f>
        <v>Cinco RanchSOP</v>
      </c>
      <c r="D728" s="16">
        <v>45108</v>
      </c>
      <c r="E728" s="11">
        <v>0</v>
      </c>
      <c r="F728" s="8" t="str">
        <f>IFERROR(VLOOKUP(Budget[[#This Row],[Looker]],Category_final[#All],5,0),"")</f>
        <v>Affiliate</v>
      </c>
    </row>
    <row r="729" spans="1:6" hidden="1">
      <c r="A729" s="49" t="s">
        <v>54</v>
      </c>
      <c r="B729" s="11" t="s">
        <v>28</v>
      </c>
      <c r="C729" s="11" t="str">
        <f>Budget[[#This Row],[Location]]&amp;Budget[[#This Row],[Description]]</f>
        <v>Cinco RanchSOP</v>
      </c>
      <c r="D729" s="16">
        <v>45139</v>
      </c>
      <c r="E729" s="11">
        <v>0</v>
      </c>
      <c r="F729" s="8" t="str">
        <f>IFERROR(VLOOKUP(Budget[[#This Row],[Looker]],Category_final[#All],5,0),"")</f>
        <v>Affiliate</v>
      </c>
    </row>
    <row r="730" spans="1:6" hidden="1">
      <c r="A730" s="49" t="s">
        <v>54</v>
      </c>
      <c r="B730" s="11" t="s">
        <v>28</v>
      </c>
      <c r="C730" s="11" t="str">
        <f>Budget[[#This Row],[Location]]&amp;Budget[[#This Row],[Description]]</f>
        <v>Cinco RanchSOP</v>
      </c>
      <c r="D730" s="16">
        <v>45170</v>
      </c>
      <c r="E730" s="11">
        <v>0</v>
      </c>
      <c r="F730" s="8" t="str">
        <f>IFERROR(VLOOKUP(Budget[[#This Row],[Looker]],Category_final[#All],5,0),"")</f>
        <v>Affiliate</v>
      </c>
    </row>
    <row r="731" spans="1:6" hidden="1">
      <c r="A731" s="49" t="s">
        <v>54</v>
      </c>
      <c r="B731" s="11" t="s">
        <v>28</v>
      </c>
      <c r="C731" s="11" t="str">
        <f>Budget[[#This Row],[Location]]&amp;Budget[[#This Row],[Description]]</f>
        <v>Cinco RanchSOP</v>
      </c>
      <c r="D731" s="16">
        <v>45200</v>
      </c>
      <c r="E731" s="11">
        <v>0</v>
      </c>
      <c r="F731" s="8" t="str">
        <f>IFERROR(VLOOKUP(Budget[[#This Row],[Looker]],Category_final[#All],5,0),"")</f>
        <v>Affiliate</v>
      </c>
    </row>
    <row r="732" spans="1:6" hidden="1">
      <c r="A732" s="49" t="s">
        <v>54</v>
      </c>
      <c r="B732" s="11" t="s">
        <v>28</v>
      </c>
      <c r="C732" s="11" t="str">
        <f>Budget[[#This Row],[Location]]&amp;Budget[[#This Row],[Description]]</f>
        <v>Cinco RanchSOP</v>
      </c>
      <c r="D732" s="16">
        <v>45231</v>
      </c>
      <c r="E732" s="11">
        <v>0</v>
      </c>
      <c r="F732" s="8" t="str">
        <f>IFERROR(VLOOKUP(Budget[[#This Row],[Looker]],Category_final[#All],5,0),"")</f>
        <v>Affiliate</v>
      </c>
    </row>
    <row r="733" spans="1:6" hidden="1">
      <c r="A733" s="49" t="s">
        <v>54</v>
      </c>
      <c r="B733" s="11" t="s">
        <v>28</v>
      </c>
      <c r="C733" s="11" t="str">
        <f>Budget[[#This Row],[Location]]&amp;Budget[[#This Row],[Description]]</f>
        <v>Cinco RanchSOP</v>
      </c>
      <c r="D733" s="16">
        <v>45261</v>
      </c>
      <c r="E733" s="11">
        <v>0</v>
      </c>
      <c r="F733" s="8" t="str">
        <f>IFERROR(VLOOKUP(Budget[[#This Row],[Looker]],Category_final[#All],5,0),"")</f>
        <v>Affiliate</v>
      </c>
    </row>
    <row r="734" spans="1:6" hidden="1">
      <c r="A734" s="49" t="s">
        <v>54</v>
      </c>
      <c r="B734" s="11" t="s">
        <v>23</v>
      </c>
      <c r="C734" s="11" t="str">
        <f>Budget[[#This Row],[Location]]&amp;Budget[[#This Row],[Description]]</f>
        <v>Cinco RanchAftercare</v>
      </c>
      <c r="D734" s="16">
        <v>44927</v>
      </c>
      <c r="E734" s="11">
        <v>1</v>
      </c>
      <c r="F734" s="8" t="str">
        <f>IFERROR(VLOOKUP(Budget[[#This Row],[Looker]],Category_final[#All],5,0),"")</f>
        <v>Affiliate</v>
      </c>
    </row>
    <row r="735" spans="1:6" hidden="1">
      <c r="A735" s="49" t="s">
        <v>54</v>
      </c>
      <c r="B735" s="11" t="s">
        <v>23</v>
      </c>
      <c r="C735" s="11" t="str">
        <f>Budget[[#This Row],[Location]]&amp;Budget[[#This Row],[Description]]</f>
        <v>Cinco RanchAftercare</v>
      </c>
      <c r="D735" s="16">
        <v>44958</v>
      </c>
      <c r="E735" s="11">
        <v>1</v>
      </c>
      <c r="F735" s="8" t="str">
        <f>IFERROR(VLOOKUP(Budget[[#This Row],[Looker]],Category_final[#All],5,0),"")</f>
        <v>Affiliate</v>
      </c>
    </row>
    <row r="736" spans="1:6" hidden="1">
      <c r="A736" s="49" t="s">
        <v>54</v>
      </c>
      <c r="B736" s="11" t="s">
        <v>23</v>
      </c>
      <c r="C736" s="11" t="str">
        <f>Budget[[#This Row],[Location]]&amp;Budget[[#This Row],[Description]]</f>
        <v>Cinco RanchAftercare</v>
      </c>
      <c r="D736" s="16">
        <v>44986</v>
      </c>
      <c r="E736" s="11">
        <v>1</v>
      </c>
      <c r="F736" s="8" t="str">
        <f>IFERROR(VLOOKUP(Budget[[#This Row],[Looker]],Category_final[#All],5,0),"")</f>
        <v>Affiliate</v>
      </c>
    </row>
    <row r="737" spans="1:6" hidden="1">
      <c r="A737" s="49" t="s">
        <v>54</v>
      </c>
      <c r="B737" s="11" t="s">
        <v>23</v>
      </c>
      <c r="C737" s="11" t="str">
        <f>Budget[[#This Row],[Location]]&amp;Budget[[#This Row],[Description]]</f>
        <v>Cinco RanchAftercare</v>
      </c>
      <c r="D737" s="16">
        <v>45017</v>
      </c>
      <c r="E737" s="11">
        <v>1</v>
      </c>
      <c r="F737" s="8" t="str">
        <f>IFERROR(VLOOKUP(Budget[[#This Row],[Looker]],Category_final[#All],5,0),"")</f>
        <v>Affiliate</v>
      </c>
    </row>
    <row r="738" spans="1:6" hidden="1">
      <c r="A738" s="49" t="s">
        <v>54</v>
      </c>
      <c r="B738" s="11" t="s">
        <v>23</v>
      </c>
      <c r="C738" s="11" t="str">
        <f>Budget[[#This Row],[Location]]&amp;Budget[[#This Row],[Description]]</f>
        <v>Cinco RanchAftercare</v>
      </c>
      <c r="D738" s="16">
        <v>45047</v>
      </c>
      <c r="E738" s="11">
        <v>1</v>
      </c>
      <c r="F738" s="8" t="str">
        <f>IFERROR(VLOOKUP(Budget[[#This Row],[Looker]],Category_final[#All],5,0),"")</f>
        <v>Affiliate</v>
      </c>
    </row>
    <row r="739" spans="1:6" hidden="1">
      <c r="A739" s="49" t="s">
        <v>54</v>
      </c>
      <c r="B739" s="11" t="s">
        <v>23</v>
      </c>
      <c r="C739" s="11" t="str">
        <f>Budget[[#This Row],[Location]]&amp;Budget[[#This Row],[Description]]</f>
        <v>Cinco RanchAftercare</v>
      </c>
      <c r="D739" s="16">
        <v>45078</v>
      </c>
      <c r="E739" s="11">
        <v>1</v>
      </c>
      <c r="F739" s="8" t="str">
        <f>IFERROR(VLOOKUP(Budget[[#This Row],[Looker]],Category_final[#All],5,0),"")</f>
        <v>Affiliate</v>
      </c>
    </row>
    <row r="740" spans="1:6" hidden="1">
      <c r="A740" s="49" t="s">
        <v>54</v>
      </c>
      <c r="B740" s="11" t="s">
        <v>23</v>
      </c>
      <c r="C740" s="11" t="str">
        <f>Budget[[#This Row],[Location]]&amp;Budget[[#This Row],[Description]]</f>
        <v>Cinco RanchAftercare</v>
      </c>
      <c r="D740" s="16">
        <v>45108</v>
      </c>
      <c r="E740" s="11">
        <v>1</v>
      </c>
      <c r="F740" s="8" t="str">
        <f>IFERROR(VLOOKUP(Budget[[#This Row],[Looker]],Category_final[#All],5,0),"")</f>
        <v>Affiliate</v>
      </c>
    </row>
    <row r="741" spans="1:6" hidden="1">
      <c r="A741" s="49" t="s">
        <v>54</v>
      </c>
      <c r="B741" s="11" t="s">
        <v>23</v>
      </c>
      <c r="C741" s="11" t="str">
        <f>Budget[[#This Row],[Location]]&amp;Budget[[#This Row],[Description]]</f>
        <v>Cinco RanchAftercare</v>
      </c>
      <c r="D741" s="16">
        <v>45139</v>
      </c>
      <c r="E741" s="11">
        <v>1</v>
      </c>
      <c r="F741" s="8" t="str">
        <f>IFERROR(VLOOKUP(Budget[[#This Row],[Looker]],Category_final[#All],5,0),"")</f>
        <v>Affiliate</v>
      </c>
    </row>
    <row r="742" spans="1:6" hidden="1">
      <c r="A742" s="49" t="s">
        <v>54</v>
      </c>
      <c r="B742" s="11" t="s">
        <v>23</v>
      </c>
      <c r="C742" s="11" t="str">
        <f>Budget[[#This Row],[Location]]&amp;Budget[[#This Row],[Description]]</f>
        <v>Cinco RanchAftercare</v>
      </c>
      <c r="D742" s="16">
        <v>45170</v>
      </c>
      <c r="E742" s="11">
        <v>1</v>
      </c>
      <c r="F742" s="8" t="str">
        <f>IFERROR(VLOOKUP(Budget[[#This Row],[Looker]],Category_final[#All],5,0),"")</f>
        <v>Affiliate</v>
      </c>
    </row>
    <row r="743" spans="1:6" hidden="1">
      <c r="A743" s="49" t="s">
        <v>54</v>
      </c>
      <c r="B743" s="11" t="s">
        <v>23</v>
      </c>
      <c r="C743" s="11" t="str">
        <f>Budget[[#This Row],[Location]]&amp;Budget[[#This Row],[Description]]</f>
        <v>Cinco RanchAftercare</v>
      </c>
      <c r="D743" s="16">
        <v>45200</v>
      </c>
      <c r="E743" s="11">
        <v>1</v>
      </c>
      <c r="F743" s="8" t="str">
        <f>IFERROR(VLOOKUP(Budget[[#This Row],[Looker]],Category_final[#All],5,0),"")</f>
        <v>Affiliate</v>
      </c>
    </row>
    <row r="744" spans="1:6" hidden="1">
      <c r="A744" s="49" t="s">
        <v>54</v>
      </c>
      <c r="B744" s="11" t="s">
        <v>23</v>
      </c>
      <c r="C744" s="11" t="str">
        <f>Budget[[#This Row],[Location]]&amp;Budget[[#This Row],[Description]]</f>
        <v>Cinco RanchAftercare</v>
      </c>
      <c r="D744" s="16">
        <v>45231</v>
      </c>
      <c r="E744" s="11">
        <v>1</v>
      </c>
      <c r="F744" s="8" t="str">
        <f>IFERROR(VLOOKUP(Budget[[#This Row],[Looker]],Category_final[#All],5,0),"")</f>
        <v>Affiliate</v>
      </c>
    </row>
    <row r="745" spans="1:6" hidden="1">
      <c r="A745" s="49" t="s">
        <v>54</v>
      </c>
      <c r="B745" s="11" t="s">
        <v>23</v>
      </c>
      <c r="C745" s="11" t="str">
        <f>Budget[[#This Row],[Location]]&amp;Budget[[#This Row],[Description]]</f>
        <v>Cinco RanchAftercare</v>
      </c>
      <c r="D745" s="16">
        <v>45261</v>
      </c>
      <c r="E745" s="11">
        <v>1</v>
      </c>
      <c r="F745" s="8" t="str">
        <f>IFERROR(VLOOKUP(Budget[[#This Row],[Looker]],Category_final[#All],5,0),"")</f>
        <v>Affiliate</v>
      </c>
    </row>
    <row r="746" spans="1:6" hidden="1">
      <c r="A746" s="49" t="s">
        <v>54</v>
      </c>
      <c r="B746" s="11" t="s">
        <v>49</v>
      </c>
      <c r="C746" s="11" t="str">
        <f>Budget[[#This Row],[Location]]&amp;Budget[[#This Row],[Description]]</f>
        <v>Cinco RanchSober Living</v>
      </c>
      <c r="D746" s="16">
        <v>44927</v>
      </c>
      <c r="E746" s="11">
        <v>0</v>
      </c>
      <c r="F746" s="8" t="str">
        <f>IFERROR(VLOOKUP(Budget[[#This Row],[Looker]],Category_final[#All],5,0),"")</f>
        <v/>
      </c>
    </row>
    <row r="747" spans="1:6" hidden="1">
      <c r="A747" s="49" t="s">
        <v>54</v>
      </c>
      <c r="B747" s="11" t="s">
        <v>49</v>
      </c>
      <c r="C747" s="11" t="str">
        <f>Budget[[#This Row],[Location]]&amp;Budget[[#This Row],[Description]]</f>
        <v>Cinco RanchSober Living</v>
      </c>
      <c r="D747" s="16">
        <v>44958</v>
      </c>
      <c r="E747" s="11">
        <v>0</v>
      </c>
      <c r="F747" s="8" t="str">
        <f>IFERROR(VLOOKUP(Budget[[#This Row],[Looker]],Category_final[#All],5,0),"")</f>
        <v/>
      </c>
    </row>
    <row r="748" spans="1:6" hidden="1">
      <c r="A748" s="49" t="s">
        <v>54</v>
      </c>
      <c r="B748" s="11" t="s">
        <v>49</v>
      </c>
      <c r="C748" s="11" t="str">
        <f>Budget[[#This Row],[Location]]&amp;Budget[[#This Row],[Description]]</f>
        <v>Cinco RanchSober Living</v>
      </c>
      <c r="D748" s="16">
        <v>44986</v>
      </c>
      <c r="E748" s="11">
        <v>0</v>
      </c>
      <c r="F748" s="8" t="str">
        <f>IFERROR(VLOOKUP(Budget[[#This Row],[Looker]],Category_final[#All],5,0),"")</f>
        <v/>
      </c>
    </row>
    <row r="749" spans="1:6" hidden="1">
      <c r="A749" s="49" t="s">
        <v>54</v>
      </c>
      <c r="B749" s="11" t="s">
        <v>49</v>
      </c>
      <c r="C749" s="11" t="str">
        <f>Budget[[#This Row],[Location]]&amp;Budget[[#This Row],[Description]]</f>
        <v>Cinco RanchSober Living</v>
      </c>
      <c r="D749" s="16">
        <v>45017</v>
      </c>
      <c r="E749" s="11">
        <v>0</v>
      </c>
      <c r="F749" s="8" t="str">
        <f>IFERROR(VLOOKUP(Budget[[#This Row],[Looker]],Category_final[#All],5,0),"")</f>
        <v/>
      </c>
    </row>
    <row r="750" spans="1:6" hidden="1">
      <c r="A750" s="49" t="s">
        <v>54</v>
      </c>
      <c r="B750" s="11" t="s">
        <v>49</v>
      </c>
      <c r="C750" s="11" t="str">
        <f>Budget[[#This Row],[Location]]&amp;Budget[[#This Row],[Description]]</f>
        <v>Cinco RanchSober Living</v>
      </c>
      <c r="D750" s="16">
        <v>45047</v>
      </c>
      <c r="E750" s="11">
        <v>0</v>
      </c>
      <c r="F750" s="8" t="str">
        <f>IFERROR(VLOOKUP(Budget[[#This Row],[Looker]],Category_final[#All],5,0),"")</f>
        <v/>
      </c>
    </row>
    <row r="751" spans="1:6" hidden="1">
      <c r="A751" s="49" t="s">
        <v>54</v>
      </c>
      <c r="B751" s="11" t="s">
        <v>49</v>
      </c>
      <c r="C751" s="11" t="str">
        <f>Budget[[#This Row],[Location]]&amp;Budget[[#This Row],[Description]]</f>
        <v>Cinco RanchSober Living</v>
      </c>
      <c r="D751" s="16">
        <v>45078</v>
      </c>
      <c r="E751" s="11">
        <v>0</v>
      </c>
      <c r="F751" s="8" t="str">
        <f>IFERROR(VLOOKUP(Budget[[#This Row],[Looker]],Category_final[#All],5,0),"")</f>
        <v/>
      </c>
    </row>
    <row r="752" spans="1:6" hidden="1">
      <c r="A752" s="49" t="s">
        <v>54</v>
      </c>
      <c r="B752" s="11" t="s">
        <v>49</v>
      </c>
      <c r="C752" s="11" t="str">
        <f>Budget[[#This Row],[Location]]&amp;Budget[[#This Row],[Description]]</f>
        <v>Cinco RanchSober Living</v>
      </c>
      <c r="D752" s="16">
        <v>45108</v>
      </c>
      <c r="E752" s="11">
        <v>0</v>
      </c>
      <c r="F752" s="8" t="str">
        <f>IFERROR(VLOOKUP(Budget[[#This Row],[Looker]],Category_final[#All],5,0),"")</f>
        <v/>
      </c>
    </row>
    <row r="753" spans="1:6" hidden="1">
      <c r="A753" s="49" t="s">
        <v>54</v>
      </c>
      <c r="B753" s="11" t="s">
        <v>49</v>
      </c>
      <c r="C753" s="11" t="str">
        <f>Budget[[#This Row],[Location]]&amp;Budget[[#This Row],[Description]]</f>
        <v>Cinco RanchSober Living</v>
      </c>
      <c r="D753" s="16">
        <v>45139</v>
      </c>
      <c r="E753" s="11">
        <v>0</v>
      </c>
      <c r="F753" s="8" t="str">
        <f>IFERROR(VLOOKUP(Budget[[#This Row],[Looker]],Category_final[#All],5,0),"")</f>
        <v/>
      </c>
    </row>
    <row r="754" spans="1:6" hidden="1">
      <c r="A754" s="49" t="s">
        <v>54</v>
      </c>
      <c r="B754" s="11" t="s">
        <v>49</v>
      </c>
      <c r="C754" s="11" t="str">
        <f>Budget[[#This Row],[Location]]&amp;Budget[[#This Row],[Description]]</f>
        <v>Cinco RanchSober Living</v>
      </c>
      <c r="D754" s="16">
        <v>45170</v>
      </c>
      <c r="E754" s="11">
        <v>0</v>
      </c>
      <c r="F754" s="8" t="str">
        <f>IFERROR(VLOOKUP(Budget[[#This Row],[Looker]],Category_final[#All],5,0),"")</f>
        <v/>
      </c>
    </row>
    <row r="755" spans="1:6" hidden="1">
      <c r="A755" s="49" t="s">
        <v>54</v>
      </c>
      <c r="B755" s="11" t="s">
        <v>49</v>
      </c>
      <c r="C755" s="11" t="str">
        <f>Budget[[#This Row],[Location]]&amp;Budget[[#This Row],[Description]]</f>
        <v>Cinco RanchSober Living</v>
      </c>
      <c r="D755" s="16">
        <v>45200</v>
      </c>
      <c r="E755" s="11">
        <v>0</v>
      </c>
      <c r="F755" s="8" t="str">
        <f>IFERROR(VLOOKUP(Budget[[#This Row],[Looker]],Category_final[#All],5,0),"")</f>
        <v/>
      </c>
    </row>
    <row r="756" spans="1:6" hidden="1">
      <c r="A756" s="49" t="s">
        <v>54</v>
      </c>
      <c r="B756" s="11" t="s">
        <v>49</v>
      </c>
      <c r="C756" s="11" t="str">
        <f>Budget[[#This Row],[Location]]&amp;Budget[[#This Row],[Description]]</f>
        <v>Cinco RanchSober Living</v>
      </c>
      <c r="D756" s="16">
        <v>45231</v>
      </c>
      <c r="E756" s="11">
        <v>0</v>
      </c>
      <c r="F756" s="8" t="str">
        <f>IFERROR(VLOOKUP(Budget[[#This Row],[Looker]],Category_final[#All],5,0),"")</f>
        <v/>
      </c>
    </row>
    <row r="757" spans="1:6" hidden="1">
      <c r="A757" s="49" t="s">
        <v>54</v>
      </c>
      <c r="B757" s="11" t="s">
        <v>49</v>
      </c>
      <c r="C757" s="11" t="str">
        <f>Budget[[#This Row],[Location]]&amp;Budget[[#This Row],[Description]]</f>
        <v>Cinco RanchSober Living</v>
      </c>
      <c r="D757" s="16">
        <v>45261</v>
      </c>
      <c r="E757" s="11">
        <v>0</v>
      </c>
      <c r="F757" s="8" t="str">
        <f>IFERROR(VLOOKUP(Budget[[#This Row],[Looker]],Category_final[#All],5,0),"")</f>
        <v/>
      </c>
    </row>
    <row r="758" spans="1:6" hidden="1">
      <c r="A758" s="22" t="s">
        <v>626</v>
      </c>
      <c r="B758" s="11" t="s">
        <v>24</v>
      </c>
      <c r="C758" s="11" t="str">
        <f>Budget[[#This Row],[Location]]&amp;Budget[[#This Row],[Description]]</f>
        <v>ConroeDetox</v>
      </c>
      <c r="D758" s="16">
        <v>44927</v>
      </c>
      <c r="E758" s="11">
        <v>0</v>
      </c>
      <c r="F758" s="8" t="str">
        <f>IFERROR(VLOOKUP(Budget[[#This Row],[Looker]],Category_final[#All],5,0),"")</f>
        <v>Affiliate</v>
      </c>
    </row>
    <row r="759" spans="1:6" hidden="1">
      <c r="A759" s="22" t="s">
        <v>626</v>
      </c>
      <c r="B759" s="11" t="s">
        <v>24</v>
      </c>
      <c r="C759" s="11" t="str">
        <f>Budget[[#This Row],[Location]]&amp;Budget[[#This Row],[Description]]</f>
        <v>ConroeDetox</v>
      </c>
      <c r="D759" s="16">
        <v>44958</v>
      </c>
      <c r="E759" s="11">
        <v>0</v>
      </c>
      <c r="F759" s="8" t="str">
        <f>IFERROR(VLOOKUP(Budget[[#This Row],[Looker]],Category_final[#All],5,0),"")</f>
        <v>Affiliate</v>
      </c>
    </row>
    <row r="760" spans="1:6" hidden="1">
      <c r="A760" s="22" t="s">
        <v>626</v>
      </c>
      <c r="B760" s="11" t="s">
        <v>24</v>
      </c>
      <c r="C760" s="11" t="str">
        <f>Budget[[#This Row],[Location]]&amp;Budget[[#This Row],[Description]]</f>
        <v>ConroeDetox</v>
      </c>
      <c r="D760" s="16">
        <v>44986</v>
      </c>
      <c r="E760" s="11">
        <v>0</v>
      </c>
      <c r="F760" s="8" t="str">
        <f>IFERROR(VLOOKUP(Budget[[#This Row],[Looker]],Category_final[#All],5,0),"")</f>
        <v>Affiliate</v>
      </c>
    </row>
    <row r="761" spans="1:6" hidden="1">
      <c r="A761" s="22" t="s">
        <v>626</v>
      </c>
      <c r="B761" s="11" t="s">
        <v>24</v>
      </c>
      <c r="C761" s="11" t="str">
        <f>Budget[[#This Row],[Location]]&amp;Budget[[#This Row],[Description]]</f>
        <v>ConroeDetox</v>
      </c>
      <c r="D761" s="16">
        <v>45017</v>
      </c>
      <c r="E761" s="11">
        <v>0</v>
      </c>
      <c r="F761" s="8" t="str">
        <f>IFERROR(VLOOKUP(Budget[[#This Row],[Looker]],Category_final[#All],5,0),"")</f>
        <v>Affiliate</v>
      </c>
    </row>
    <row r="762" spans="1:6" hidden="1">
      <c r="A762" s="22" t="s">
        <v>626</v>
      </c>
      <c r="B762" s="11" t="s">
        <v>24</v>
      </c>
      <c r="C762" s="11" t="str">
        <f>Budget[[#This Row],[Location]]&amp;Budget[[#This Row],[Description]]</f>
        <v>ConroeDetox</v>
      </c>
      <c r="D762" s="16">
        <v>45047</v>
      </c>
      <c r="E762" s="11">
        <v>0</v>
      </c>
      <c r="F762" s="8" t="str">
        <f>IFERROR(VLOOKUP(Budget[[#This Row],[Looker]],Category_final[#All],5,0),"")</f>
        <v>Affiliate</v>
      </c>
    </row>
    <row r="763" spans="1:6" hidden="1">
      <c r="A763" s="22" t="s">
        <v>626</v>
      </c>
      <c r="B763" s="11" t="s">
        <v>24</v>
      </c>
      <c r="C763" s="11" t="str">
        <f>Budget[[#This Row],[Location]]&amp;Budget[[#This Row],[Description]]</f>
        <v>ConroeDetox</v>
      </c>
      <c r="D763" s="16">
        <v>45078</v>
      </c>
      <c r="E763" s="11">
        <v>0</v>
      </c>
      <c r="F763" s="8" t="str">
        <f>IFERROR(VLOOKUP(Budget[[#This Row],[Looker]],Category_final[#All],5,0),"")</f>
        <v>Affiliate</v>
      </c>
    </row>
    <row r="764" spans="1:6" hidden="1">
      <c r="A764" s="22" t="s">
        <v>626</v>
      </c>
      <c r="B764" s="11" t="s">
        <v>24</v>
      </c>
      <c r="C764" s="11" t="str">
        <f>Budget[[#This Row],[Location]]&amp;Budget[[#This Row],[Description]]</f>
        <v>ConroeDetox</v>
      </c>
      <c r="D764" s="16">
        <v>45108</v>
      </c>
      <c r="E764" s="11">
        <v>0</v>
      </c>
      <c r="F764" s="8" t="str">
        <f>IFERROR(VLOOKUP(Budget[[#This Row],[Looker]],Category_final[#All],5,0),"")</f>
        <v>Affiliate</v>
      </c>
    </row>
    <row r="765" spans="1:6" hidden="1">
      <c r="A765" s="22" t="s">
        <v>626</v>
      </c>
      <c r="B765" s="11" t="s">
        <v>24</v>
      </c>
      <c r="C765" s="11" t="str">
        <f>Budget[[#This Row],[Location]]&amp;Budget[[#This Row],[Description]]</f>
        <v>ConroeDetox</v>
      </c>
      <c r="D765" s="16">
        <v>45139</v>
      </c>
      <c r="E765" s="11">
        <v>0</v>
      </c>
      <c r="F765" s="8" t="str">
        <f>IFERROR(VLOOKUP(Budget[[#This Row],[Looker]],Category_final[#All],5,0),"")</f>
        <v>Affiliate</v>
      </c>
    </row>
    <row r="766" spans="1:6" hidden="1">
      <c r="A766" s="22" t="s">
        <v>626</v>
      </c>
      <c r="B766" s="11" t="s">
        <v>24</v>
      </c>
      <c r="C766" s="11" t="str">
        <f>Budget[[#This Row],[Location]]&amp;Budget[[#This Row],[Description]]</f>
        <v>ConroeDetox</v>
      </c>
      <c r="D766" s="16">
        <v>45170</v>
      </c>
      <c r="E766" s="11">
        <v>0</v>
      </c>
      <c r="F766" s="8" t="str">
        <f>IFERROR(VLOOKUP(Budget[[#This Row],[Looker]],Category_final[#All],5,0),"")</f>
        <v>Affiliate</v>
      </c>
    </row>
    <row r="767" spans="1:6" hidden="1">
      <c r="A767" s="22" t="s">
        <v>626</v>
      </c>
      <c r="B767" s="11" t="s">
        <v>24</v>
      </c>
      <c r="C767" s="11" t="str">
        <f>Budget[[#This Row],[Location]]&amp;Budget[[#This Row],[Description]]</f>
        <v>ConroeDetox</v>
      </c>
      <c r="D767" s="16">
        <v>45200</v>
      </c>
      <c r="E767" s="11">
        <v>0</v>
      </c>
      <c r="F767" s="8" t="str">
        <f>IFERROR(VLOOKUP(Budget[[#This Row],[Looker]],Category_final[#All],5,0),"")</f>
        <v>Affiliate</v>
      </c>
    </row>
    <row r="768" spans="1:6" hidden="1">
      <c r="A768" s="22" t="s">
        <v>626</v>
      </c>
      <c r="B768" s="11" t="s">
        <v>24</v>
      </c>
      <c r="C768" s="11" t="str">
        <f>Budget[[#This Row],[Location]]&amp;Budget[[#This Row],[Description]]</f>
        <v>ConroeDetox</v>
      </c>
      <c r="D768" s="16">
        <v>45231</v>
      </c>
      <c r="E768" s="11">
        <v>0</v>
      </c>
      <c r="F768" s="8" t="str">
        <f>IFERROR(VLOOKUP(Budget[[#This Row],[Looker]],Category_final[#All],5,0),"")</f>
        <v>Affiliate</v>
      </c>
    </row>
    <row r="769" spans="1:6" hidden="1">
      <c r="A769" s="22" t="s">
        <v>626</v>
      </c>
      <c r="B769" s="11" t="s">
        <v>24</v>
      </c>
      <c r="C769" s="11" t="str">
        <f>Budget[[#This Row],[Location]]&amp;Budget[[#This Row],[Description]]</f>
        <v>ConroeDetox</v>
      </c>
      <c r="D769" s="16">
        <v>45261</v>
      </c>
      <c r="E769" s="11">
        <v>0</v>
      </c>
      <c r="F769" s="8" t="str">
        <f>IFERROR(VLOOKUP(Budget[[#This Row],[Looker]],Category_final[#All],5,0),"")</f>
        <v>Affiliate</v>
      </c>
    </row>
    <row r="770" spans="1:6" hidden="1">
      <c r="A770" s="22" t="s">
        <v>626</v>
      </c>
      <c r="B770" s="11" t="s">
        <v>27</v>
      </c>
      <c r="C770" s="11" t="str">
        <f>Budget[[#This Row],[Location]]&amp;Budget[[#This Row],[Description]]</f>
        <v>ConroeRTC</v>
      </c>
      <c r="D770" s="16">
        <v>44927</v>
      </c>
      <c r="E770" s="11">
        <v>0</v>
      </c>
      <c r="F770" s="8" t="str">
        <f>IFERROR(VLOOKUP(Budget[[#This Row],[Looker]],Category_final[#All],5,0),"")</f>
        <v>Affiliate</v>
      </c>
    </row>
    <row r="771" spans="1:6" hidden="1">
      <c r="A771" s="22" t="s">
        <v>626</v>
      </c>
      <c r="B771" s="11" t="s">
        <v>27</v>
      </c>
      <c r="C771" s="11" t="str">
        <f>Budget[[#This Row],[Location]]&amp;Budget[[#This Row],[Description]]</f>
        <v>ConroeRTC</v>
      </c>
      <c r="D771" s="16">
        <v>44958</v>
      </c>
      <c r="E771" s="11">
        <v>0</v>
      </c>
      <c r="F771" s="8" t="str">
        <f>IFERROR(VLOOKUP(Budget[[#This Row],[Looker]],Category_final[#All],5,0),"")</f>
        <v>Affiliate</v>
      </c>
    </row>
    <row r="772" spans="1:6" hidden="1">
      <c r="A772" s="22" t="s">
        <v>626</v>
      </c>
      <c r="B772" s="11" t="s">
        <v>27</v>
      </c>
      <c r="C772" s="11" t="str">
        <f>Budget[[#This Row],[Location]]&amp;Budget[[#This Row],[Description]]</f>
        <v>ConroeRTC</v>
      </c>
      <c r="D772" s="16">
        <v>44986</v>
      </c>
      <c r="E772" s="11">
        <v>0</v>
      </c>
      <c r="F772" s="8" t="str">
        <f>IFERROR(VLOOKUP(Budget[[#This Row],[Looker]],Category_final[#All],5,0),"")</f>
        <v>Affiliate</v>
      </c>
    </row>
    <row r="773" spans="1:6" hidden="1">
      <c r="A773" s="22" t="s">
        <v>626</v>
      </c>
      <c r="B773" s="11" t="s">
        <v>27</v>
      </c>
      <c r="C773" s="11" t="str">
        <f>Budget[[#This Row],[Location]]&amp;Budget[[#This Row],[Description]]</f>
        <v>ConroeRTC</v>
      </c>
      <c r="D773" s="16">
        <v>45017</v>
      </c>
      <c r="E773" s="11">
        <v>0</v>
      </c>
      <c r="F773" s="8" t="str">
        <f>IFERROR(VLOOKUP(Budget[[#This Row],[Looker]],Category_final[#All],5,0),"")</f>
        <v>Affiliate</v>
      </c>
    </row>
    <row r="774" spans="1:6" hidden="1">
      <c r="A774" s="22" t="s">
        <v>626</v>
      </c>
      <c r="B774" s="11" t="s">
        <v>27</v>
      </c>
      <c r="C774" s="11" t="str">
        <f>Budget[[#This Row],[Location]]&amp;Budget[[#This Row],[Description]]</f>
        <v>ConroeRTC</v>
      </c>
      <c r="D774" s="16">
        <v>45047</v>
      </c>
      <c r="E774" s="11">
        <v>0</v>
      </c>
      <c r="F774" s="8" t="str">
        <f>IFERROR(VLOOKUP(Budget[[#This Row],[Looker]],Category_final[#All],5,0),"")</f>
        <v>Affiliate</v>
      </c>
    </row>
    <row r="775" spans="1:6" hidden="1">
      <c r="A775" s="22" t="s">
        <v>626</v>
      </c>
      <c r="B775" s="11" t="s">
        <v>27</v>
      </c>
      <c r="C775" s="11" t="str">
        <f>Budget[[#This Row],[Location]]&amp;Budget[[#This Row],[Description]]</f>
        <v>ConroeRTC</v>
      </c>
      <c r="D775" s="16">
        <v>45078</v>
      </c>
      <c r="E775" s="11">
        <v>0</v>
      </c>
      <c r="F775" s="8" t="str">
        <f>IFERROR(VLOOKUP(Budget[[#This Row],[Looker]],Category_final[#All],5,0),"")</f>
        <v>Affiliate</v>
      </c>
    </row>
    <row r="776" spans="1:6" hidden="1">
      <c r="A776" s="22" t="s">
        <v>626</v>
      </c>
      <c r="B776" s="11" t="s">
        <v>27</v>
      </c>
      <c r="C776" s="11" t="str">
        <f>Budget[[#This Row],[Location]]&amp;Budget[[#This Row],[Description]]</f>
        <v>ConroeRTC</v>
      </c>
      <c r="D776" s="16">
        <v>45108</v>
      </c>
      <c r="E776" s="11">
        <v>0</v>
      </c>
      <c r="F776" s="8" t="str">
        <f>IFERROR(VLOOKUP(Budget[[#This Row],[Looker]],Category_final[#All],5,0),"")</f>
        <v>Affiliate</v>
      </c>
    </row>
    <row r="777" spans="1:6" hidden="1">
      <c r="A777" s="22" t="s">
        <v>626</v>
      </c>
      <c r="B777" s="11" t="s">
        <v>27</v>
      </c>
      <c r="C777" s="11" t="str">
        <f>Budget[[#This Row],[Location]]&amp;Budget[[#This Row],[Description]]</f>
        <v>ConroeRTC</v>
      </c>
      <c r="D777" s="16">
        <v>45139</v>
      </c>
      <c r="E777" s="11">
        <v>0</v>
      </c>
      <c r="F777" s="8" t="str">
        <f>IFERROR(VLOOKUP(Budget[[#This Row],[Looker]],Category_final[#All],5,0),"")</f>
        <v>Affiliate</v>
      </c>
    </row>
    <row r="778" spans="1:6" hidden="1">
      <c r="A778" s="22" t="s">
        <v>626</v>
      </c>
      <c r="B778" s="11" t="s">
        <v>27</v>
      </c>
      <c r="C778" s="11" t="str">
        <f>Budget[[#This Row],[Location]]&amp;Budget[[#This Row],[Description]]</f>
        <v>ConroeRTC</v>
      </c>
      <c r="D778" s="16">
        <v>45170</v>
      </c>
      <c r="E778" s="11">
        <v>0</v>
      </c>
      <c r="F778" s="8" t="str">
        <f>IFERROR(VLOOKUP(Budget[[#This Row],[Looker]],Category_final[#All],5,0),"")</f>
        <v>Affiliate</v>
      </c>
    </row>
    <row r="779" spans="1:6" hidden="1">
      <c r="A779" s="22" t="s">
        <v>626</v>
      </c>
      <c r="B779" s="11" t="s">
        <v>27</v>
      </c>
      <c r="C779" s="11" t="str">
        <f>Budget[[#This Row],[Location]]&amp;Budget[[#This Row],[Description]]</f>
        <v>ConroeRTC</v>
      </c>
      <c r="D779" s="16">
        <v>45200</v>
      </c>
      <c r="E779" s="11">
        <v>0</v>
      </c>
      <c r="F779" s="8" t="str">
        <f>IFERROR(VLOOKUP(Budget[[#This Row],[Looker]],Category_final[#All],5,0),"")</f>
        <v>Affiliate</v>
      </c>
    </row>
    <row r="780" spans="1:6" hidden="1">
      <c r="A780" s="22" t="s">
        <v>626</v>
      </c>
      <c r="B780" s="11" t="s">
        <v>27</v>
      </c>
      <c r="C780" s="11" t="str">
        <f>Budget[[#This Row],[Location]]&amp;Budget[[#This Row],[Description]]</f>
        <v>ConroeRTC</v>
      </c>
      <c r="D780" s="16">
        <v>45231</v>
      </c>
      <c r="E780" s="11">
        <v>0</v>
      </c>
      <c r="F780" s="8" t="str">
        <f>IFERROR(VLOOKUP(Budget[[#This Row],[Looker]],Category_final[#All],5,0),"")</f>
        <v>Affiliate</v>
      </c>
    </row>
    <row r="781" spans="1:6" hidden="1">
      <c r="A781" s="22" t="s">
        <v>626</v>
      </c>
      <c r="B781" s="11" t="s">
        <v>27</v>
      </c>
      <c r="C781" s="11" t="str">
        <f>Budget[[#This Row],[Location]]&amp;Budget[[#This Row],[Description]]</f>
        <v>ConroeRTC</v>
      </c>
      <c r="D781" s="16">
        <v>45261</v>
      </c>
      <c r="E781" s="11">
        <v>0</v>
      </c>
      <c r="F781" s="8" t="str">
        <f>IFERROR(VLOOKUP(Budget[[#This Row],[Looker]],Category_final[#All],5,0),"")</f>
        <v>Affiliate</v>
      </c>
    </row>
    <row r="782" spans="1:6" hidden="1">
      <c r="A782" s="22" t="s">
        <v>626</v>
      </c>
      <c r="B782" s="11" t="s">
        <v>26</v>
      </c>
      <c r="C782" s="11" t="str">
        <f>Budget[[#This Row],[Location]]&amp;Budget[[#This Row],[Description]]</f>
        <v>ConroePHP</v>
      </c>
      <c r="D782" s="16">
        <v>44927</v>
      </c>
      <c r="E782" s="11">
        <v>0</v>
      </c>
      <c r="F782" s="8" t="str">
        <f>IFERROR(VLOOKUP(Budget[[#This Row],[Looker]],Category_final[#All],5,0),"")</f>
        <v>Affiliate</v>
      </c>
    </row>
    <row r="783" spans="1:6" hidden="1">
      <c r="A783" s="22" t="s">
        <v>626</v>
      </c>
      <c r="B783" s="11" t="s">
        <v>26</v>
      </c>
      <c r="C783" s="11" t="str">
        <f>Budget[[#This Row],[Location]]&amp;Budget[[#This Row],[Description]]</f>
        <v>ConroePHP</v>
      </c>
      <c r="D783" s="16">
        <v>44958</v>
      </c>
      <c r="E783" s="11">
        <v>0</v>
      </c>
      <c r="F783" s="8" t="str">
        <f>IFERROR(VLOOKUP(Budget[[#This Row],[Looker]],Category_final[#All],5,0),"")</f>
        <v>Affiliate</v>
      </c>
    </row>
    <row r="784" spans="1:6" hidden="1">
      <c r="A784" s="22" t="s">
        <v>626</v>
      </c>
      <c r="B784" s="11" t="s">
        <v>26</v>
      </c>
      <c r="C784" s="11" t="str">
        <f>Budget[[#This Row],[Location]]&amp;Budget[[#This Row],[Description]]</f>
        <v>ConroePHP</v>
      </c>
      <c r="D784" s="16">
        <v>44986</v>
      </c>
      <c r="E784" s="11">
        <v>2</v>
      </c>
      <c r="F784" s="8" t="str">
        <f>IFERROR(VLOOKUP(Budget[[#This Row],[Looker]],Category_final[#All],5,0),"")</f>
        <v>Affiliate</v>
      </c>
    </row>
    <row r="785" spans="1:6" hidden="1">
      <c r="A785" s="22" t="s">
        <v>626</v>
      </c>
      <c r="B785" s="11" t="s">
        <v>26</v>
      </c>
      <c r="C785" s="11" t="str">
        <f>Budget[[#This Row],[Location]]&amp;Budget[[#This Row],[Description]]</f>
        <v>ConroePHP</v>
      </c>
      <c r="D785" s="16">
        <v>45017</v>
      </c>
      <c r="E785" s="11">
        <v>2</v>
      </c>
      <c r="F785" s="8" t="str">
        <f>IFERROR(VLOOKUP(Budget[[#This Row],[Looker]],Category_final[#All],5,0),"")</f>
        <v>Affiliate</v>
      </c>
    </row>
    <row r="786" spans="1:6" hidden="1">
      <c r="A786" s="22" t="s">
        <v>626</v>
      </c>
      <c r="B786" s="11" t="s">
        <v>26</v>
      </c>
      <c r="C786" s="11" t="str">
        <f>Budget[[#This Row],[Location]]&amp;Budget[[#This Row],[Description]]</f>
        <v>ConroePHP</v>
      </c>
      <c r="D786" s="16">
        <v>45047</v>
      </c>
      <c r="E786" s="11">
        <v>2</v>
      </c>
      <c r="F786" s="8" t="str">
        <f>IFERROR(VLOOKUP(Budget[[#This Row],[Looker]],Category_final[#All],5,0),"")</f>
        <v>Affiliate</v>
      </c>
    </row>
    <row r="787" spans="1:6" hidden="1">
      <c r="A787" s="22" t="s">
        <v>626</v>
      </c>
      <c r="B787" s="11" t="s">
        <v>26</v>
      </c>
      <c r="C787" s="11" t="str">
        <f>Budget[[#This Row],[Location]]&amp;Budget[[#This Row],[Description]]</f>
        <v>ConroePHP</v>
      </c>
      <c r="D787" s="16">
        <v>45078</v>
      </c>
      <c r="E787" s="11">
        <v>2</v>
      </c>
      <c r="F787" s="8" t="str">
        <f>IFERROR(VLOOKUP(Budget[[#This Row],[Looker]],Category_final[#All],5,0),"")</f>
        <v>Affiliate</v>
      </c>
    </row>
    <row r="788" spans="1:6" hidden="1">
      <c r="A788" s="22" t="s">
        <v>626</v>
      </c>
      <c r="B788" s="11" t="s">
        <v>26</v>
      </c>
      <c r="C788" s="11" t="str">
        <f>Budget[[#This Row],[Location]]&amp;Budget[[#This Row],[Description]]</f>
        <v>ConroePHP</v>
      </c>
      <c r="D788" s="16">
        <v>45108</v>
      </c>
      <c r="E788" s="11">
        <v>2</v>
      </c>
      <c r="F788" s="8" t="str">
        <f>IFERROR(VLOOKUP(Budget[[#This Row],[Looker]],Category_final[#All],5,0),"")</f>
        <v>Affiliate</v>
      </c>
    </row>
    <row r="789" spans="1:6" hidden="1">
      <c r="A789" s="22" t="s">
        <v>626</v>
      </c>
      <c r="B789" s="11" t="s">
        <v>26</v>
      </c>
      <c r="C789" s="11" t="str">
        <f>Budget[[#This Row],[Location]]&amp;Budget[[#This Row],[Description]]</f>
        <v>ConroePHP</v>
      </c>
      <c r="D789" s="16">
        <v>45139</v>
      </c>
      <c r="E789" s="11">
        <v>2</v>
      </c>
      <c r="F789" s="8" t="str">
        <f>IFERROR(VLOOKUP(Budget[[#This Row],[Looker]],Category_final[#All],5,0),"")</f>
        <v>Affiliate</v>
      </c>
    </row>
    <row r="790" spans="1:6" hidden="1">
      <c r="A790" s="22" t="s">
        <v>626</v>
      </c>
      <c r="B790" s="11" t="s">
        <v>26</v>
      </c>
      <c r="C790" s="11" t="str">
        <f>Budget[[#This Row],[Location]]&amp;Budget[[#This Row],[Description]]</f>
        <v>ConroePHP</v>
      </c>
      <c r="D790" s="16">
        <v>45170</v>
      </c>
      <c r="E790" s="11">
        <v>2</v>
      </c>
      <c r="F790" s="8" t="str">
        <f>IFERROR(VLOOKUP(Budget[[#This Row],[Looker]],Category_final[#All],5,0),"")</f>
        <v>Affiliate</v>
      </c>
    </row>
    <row r="791" spans="1:6" hidden="1">
      <c r="A791" s="22" t="s">
        <v>626</v>
      </c>
      <c r="B791" s="11" t="s">
        <v>26</v>
      </c>
      <c r="C791" s="11" t="str">
        <f>Budget[[#This Row],[Location]]&amp;Budget[[#This Row],[Description]]</f>
        <v>ConroePHP</v>
      </c>
      <c r="D791" s="16">
        <v>45200</v>
      </c>
      <c r="E791" s="11">
        <v>2</v>
      </c>
      <c r="F791" s="8" t="str">
        <f>IFERROR(VLOOKUP(Budget[[#This Row],[Looker]],Category_final[#All],5,0),"")</f>
        <v>Affiliate</v>
      </c>
    </row>
    <row r="792" spans="1:6" hidden="1">
      <c r="A792" s="22" t="s">
        <v>626</v>
      </c>
      <c r="B792" s="11" t="s">
        <v>26</v>
      </c>
      <c r="C792" s="11" t="str">
        <f>Budget[[#This Row],[Location]]&amp;Budget[[#This Row],[Description]]</f>
        <v>ConroePHP</v>
      </c>
      <c r="D792" s="16">
        <v>45231</v>
      </c>
      <c r="E792" s="11">
        <v>2</v>
      </c>
      <c r="F792" s="8" t="str">
        <f>IFERROR(VLOOKUP(Budget[[#This Row],[Looker]],Category_final[#All],5,0),"")</f>
        <v>Affiliate</v>
      </c>
    </row>
    <row r="793" spans="1:6" hidden="1">
      <c r="A793" s="22" t="s">
        <v>626</v>
      </c>
      <c r="B793" s="11" t="s">
        <v>26</v>
      </c>
      <c r="C793" s="11" t="str">
        <f>Budget[[#This Row],[Location]]&amp;Budget[[#This Row],[Description]]</f>
        <v>ConroePHP</v>
      </c>
      <c r="D793" s="16">
        <v>45261</v>
      </c>
      <c r="E793" s="11">
        <v>2</v>
      </c>
      <c r="F793" s="8" t="str">
        <f>IFERROR(VLOOKUP(Budget[[#This Row],[Looker]],Category_final[#All],5,0),"")</f>
        <v>Affiliate</v>
      </c>
    </row>
    <row r="794" spans="1:6" hidden="1">
      <c r="A794" s="22" t="s">
        <v>626</v>
      </c>
      <c r="B794" s="11" t="s">
        <v>25</v>
      </c>
      <c r="C794" s="11" t="str">
        <f>Budget[[#This Row],[Location]]&amp;Budget[[#This Row],[Description]]</f>
        <v>ConroeIOP</v>
      </c>
      <c r="D794" s="16">
        <v>44927</v>
      </c>
      <c r="E794" s="11">
        <v>0</v>
      </c>
      <c r="F794" s="8" t="str">
        <f>IFERROR(VLOOKUP(Budget[[#This Row],[Looker]],Category_final[#All],5,0),"")</f>
        <v>Affiliate</v>
      </c>
    </row>
    <row r="795" spans="1:6" hidden="1">
      <c r="A795" s="22" t="s">
        <v>626</v>
      </c>
      <c r="B795" s="11" t="s">
        <v>25</v>
      </c>
      <c r="C795" s="11" t="str">
        <f>Budget[[#This Row],[Location]]&amp;Budget[[#This Row],[Description]]</f>
        <v>ConroeIOP</v>
      </c>
      <c r="D795" s="16">
        <v>44958</v>
      </c>
      <c r="E795" s="11">
        <v>0</v>
      </c>
      <c r="F795" s="8" t="str">
        <f>IFERROR(VLOOKUP(Budget[[#This Row],[Looker]],Category_final[#All],5,0),"")</f>
        <v>Affiliate</v>
      </c>
    </row>
    <row r="796" spans="1:6" hidden="1">
      <c r="A796" s="22" t="s">
        <v>626</v>
      </c>
      <c r="B796" s="11" t="s">
        <v>25</v>
      </c>
      <c r="C796" s="11" t="str">
        <f>Budget[[#This Row],[Location]]&amp;Budget[[#This Row],[Description]]</f>
        <v>ConroeIOP</v>
      </c>
      <c r="D796" s="16">
        <v>44986</v>
      </c>
      <c r="E796" s="11">
        <v>4</v>
      </c>
      <c r="F796" s="8" t="str">
        <f>IFERROR(VLOOKUP(Budget[[#This Row],[Looker]],Category_final[#All],5,0),"")</f>
        <v>Affiliate</v>
      </c>
    </row>
    <row r="797" spans="1:6" hidden="1">
      <c r="A797" s="22" t="s">
        <v>626</v>
      </c>
      <c r="B797" s="11" t="s">
        <v>25</v>
      </c>
      <c r="C797" s="11" t="str">
        <f>Budget[[#This Row],[Location]]&amp;Budget[[#This Row],[Description]]</f>
        <v>ConroeIOP</v>
      </c>
      <c r="D797" s="16">
        <v>45017</v>
      </c>
      <c r="E797" s="11">
        <v>4</v>
      </c>
      <c r="F797" s="8" t="str">
        <f>IFERROR(VLOOKUP(Budget[[#This Row],[Looker]],Category_final[#All],5,0),"")</f>
        <v>Affiliate</v>
      </c>
    </row>
    <row r="798" spans="1:6" hidden="1">
      <c r="A798" s="22" t="s">
        <v>626</v>
      </c>
      <c r="B798" s="11" t="s">
        <v>25</v>
      </c>
      <c r="C798" s="11" t="str">
        <f>Budget[[#This Row],[Location]]&amp;Budget[[#This Row],[Description]]</f>
        <v>ConroeIOP</v>
      </c>
      <c r="D798" s="16">
        <v>45047</v>
      </c>
      <c r="E798" s="11">
        <v>4</v>
      </c>
      <c r="F798" s="8" t="str">
        <f>IFERROR(VLOOKUP(Budget[[#This Row],[Looker]],Category_final[#All],5,0),"")</f>
        <v>Affiliate</v>
      </c>
    </row>
    <row r="799" spans="1:6" hidden="1">
      <c r="A799" s="22" t="s">
        <v>626</v>
      </c>
      <c r="B799" s="11" t="s">
        <v>25</v>
      </c>
      <c r="C799" s="11" t="str">
        <f>Budget[[#This Row],[Location]]&amp;Budget[[#This Row],[Description]]</f>
        <v>ConroeIOP</v>
      </c>
      <c r="D799" s="16">
        <v>45078</v>
      </c>
      <c r="E799" s="11">
        <v>4</v>
      </c>
      <c r="F799" s="8" t="str">
        <f>IFERROR(VLOOKUP(Budget[[#This Row],[Looker]],Category_final[#All],5,0),"")</f>
        <v>Affiliate</v>
      </c>
    </row>
    <row r="800" spans="1:6" hidden="1">
      <c r="A800" s="22" t="s">
        <v>626</v>
      </c>
      <c r="B800" s="11" t="s">
        <v>25</v>
      </c>
      <c r="C800" s="11" t="str">
        <f>Budget[[#This Row],[Location]]&amp;Budget[[#This Row],[Description]]</f>
        <v>ConroeIOP</v>
      </c>
      <c r="D800" s="16">
        <v>45108</v>
      </c>
      <c r="E800" s="11">
        <v>4</v>
      </c>
      <c r="F800" s="8" t="str">
        <f>IFERROR(VLOOKUP(Budget[[#This Row],[Looker]],Category_final[#All],5,0),"")</f>
        <v>Affiliate</v>
      </c>
    </row>
    <row r="801" spans="1:6" hidden="1">
      <c r="A801" s="22" t="s">
        <v>626</v>
      </c>
      <c r="B801" s="11" t="s">
        <v>25</v>
      </c>
      <c r="C801" s="11" t="str">
        <f>Budget[[#This Row],[Location]]&amp;Budget[[#This Row],[Description]]</f>
        <v>ConroeIOP</v>
      </c>
      <c r="D801" s="16">
        <v>45139</v>
      </c>
      <c r="E801" s="11">
        <v>6</v>
      </c>
      <c r="F801" s="8" t="str">
        <f>IFERROR(VLOOKUP(Budget[[#This Row],[Looker]],Category_final[#All],5,0),"")</f>
        <v>Affiliate</v>
      </c>
    </row>
    <row r="802" spans="1:6" hidden="1">
      <c r="A802" s="22" t="s">
        <v>626</v>
      </c>
      <c r="B802" s="11" t="s">
        <v>25</v>
      </c>
      <c r="C802" s="11" t="str">
        <f>Budget[[#This Row],[Location]]&amp;Budget[[#This Row],[Description]]</f>
        <v>ConroeIOP</v>
      </c>
      <c r="D802" s="16">
        <v>45170</v>
      </c>
      <c r="E802" s="11">
        <v>6</v>
      </c>
      <c r="F802" s="8" t="str">
        <f>IFERROR(VLOOKUP(Budget[[#This Row],[Looker]],Category_final[#All],5,0),"")</f>
        <v>Affiliate</v>
      </c>
    </row>
    <row r="803" spans="1:6" hidden="1">
      <c r="A803" s="22" t="s">
        <v>626</v>
      </c>
      <c r="B803" s="11" t="s">
        <v>25</v>
      </c>
      <c r="C803" s="11" t="str">
        <f>Budget[[#This Row],[Location]]&amp;Budget[[#This Row],[Description]]</f>
        <v>ConroeIOP</v>
      </c>
      <c r="D803" s="16">
        <v>45200</v>
      </c>
      <c r="E803" s="11">
        <v>6</v>
      </c>
      <c r="F803" s="8" t="str">
        <f>IFERROR(VLOOKUP(Budget[[#This Row],[Looker]],Category_final[#All],5,0),"")</f>
        <v>Affiliate</v>
      </c>
    </row>
    <row r="804" spans="1:6" hidden="1">
      <c r="A804" s="22" t="s">
        <v>626</v>
      </c>
      <c r="B804" s="11" t="s">
        <v>25</v>
      </c>
      <c r="C804" s="11" t="str">
        <f>Budget[[#This Row],[Location]]&amp;Budget[[#This Row],[Description]]</f>
        <v>ConroeIOP</v>
      </c>
      <c r="D804" s="16">
        <v>45231</v>
      </c>
      <c r="E804" s="11">
        <v>6</v>
      </c>
      <c r="F804" s="8" t="str">
        <f>IFERROR(VLOOKUP(Budget[[#This Row],[Looker]],Category_final[#All],5,0),"")</f>
        <v>Affiliate</v>
      </c>
    </row>
    <row r="805" spans="1:6" hidden="1">
      <c r="A805" s="22" t="s">
        <v>626</v>
      </c>
      <c r="B805" s="11" t="s">
        <v>25</v>
      </c>
      <c r="C805" s="11" t="str">
        <f>Budget[[#This Row],[Location]]&amp;Budget[[#This Row],[Description]]</f>
        <v>ConroeIOP</v>
      </c>
      <c r="D805" s="16">
        <v>45261</v>
      </c>
      <c r="E805" s="11">
        <v>6</v>
      </c>
      <c r="F805" s="8" t="str">
        <f>IFERROR(VLOOKUP(Budget[[#This Row],[Looker]],Category_final[#All],5,0),"")</f>
        <v>Affiliate</v>
      </c>
    </row>
    <row r="806" spans="1:6" hidden="1">
      <c r="A806" s="22" t="s">
        <v>626</v>
      </c>
      <c r="B806" s="11" t="s">
        <v>28</v>
      </c>
      <c r="C806" s="11" t="str">
        <f>Budget[[#This Row],[Location]]&amp;Budget[[#This Row],[Description]]</f>
        <v>ConroeSOP</v>
      </c>
      <c r="D806" s="16">
        <v>44927</v>
      </c>
      <c r="E806" s="11">
        <v>0</v>
      </c>
      <c r="F806" s="8" t="str">
        <f>IFERROR(VLOOKUP(Budget[[#This Row],[Looker]],Category_final[#All],5,0),"")</f>
        <v>Affiliate</v>
      </c>
    </row>
    <row r="807" spans="1:6" hidden="1">
      <c r="A807" s="22" t="s">
        <v>626</v>
      </c>
      <c r="B807" s="11" t="s">
        <v>28</v>
      </c>
      <c r="C807" s="11" t="str">
        <f>Budget[[#This Row],[Location]]&amp;Budget[[#This Row],[Description]]</f>
        <v>ConroeSOP</v>
      </c>
      <c r="D807" s="16">
        <v>44958</v>
      </c>
      <c r="E807" s="11">
        <v>0</v>
      </c>
      <c r="F807" s="8" t="str">
        <f>IFERROR(VLOOKUP(Budget[[#This Row],[Looker]],Category_final[#All],5,0),"")</f>
        <v>Affiliate</v>
      </c>
    </row>
    <row r="808" spans="1:6" hidden="1">
      <c r="A808" s="22" t="s">
        <v>626</v>
      </c>
      <c r="B808" s="11" t="s">
        <v>28</v>
      </c>
      <c r="C808" s="11" t="str">
        <f>Budget[[#This Row],[Location]]&amp;Budget[[#This Row],[Description]]</f>
        <v>ConroeSOP</v>
      </c>
      <c r="D808" s="16">
        <v>44986</v>
      </c>
      <c r="E808" s="11">
        <v>0</v>
      </c>
      <c r="F808" s="8" t="str">
        <f>IFERROR(VLOOKUP(Budget[[#This Row],[Looker]],Category_final[#All],5,0),"")</f>
        <v>Affiliate</v>
      </c>
    </row>
    <row r="809" spans="1:6" hidden="1">
      <c r="A809" s="22" t="s">
        <v>626</v>
      </c>
      <c r="B809" s="11" t="s">
        <v>28</v>
      </c>
      <c r="C809" s="11" t="str">
        <f>Budget[[#This Row],[Location]]&amp;Budget[[#This Row],[Description]]</f>
        <v>ConroeSOP</v>
      </c>
      <c r="D809" s="16">
        <v>45017</v>
      </c>
      <c r="E809" s="11">
        <v>0</v>
      </c>
      <c r="F809" s="8" t="str">
        <f>IFERROR(VLOOKUP(Budget[[#This Row],[Looker]],Category_final[#All],5,0),"")</f>
        <v>Affiliate</v>
      </c>
    </row>
    <row r="810" spans="1:6" hidden="1">
      <c r="A810" s="22" t="s">
        <v>626</v>
      </c>
      <c r="B810" s="11" t="s">
        <v>28</v>
      </c>
      <c r="C810" s="11" t="str">
        <f>Budget[[#This Row],[Location]]&amp;Budget[[#This Row],[Description]]</f>
        <v>ConroeSOP</v>
      </c>
      <c r="D810" s="16">
        <v>45047</v>
      </c>
      <c r="E810" s="11">
        <v>0</v>
      </c>
      <c r="F810" s="8" t="str">
        <f>IFERROR(VLOOKUP(Budget[[#This Row],[Looker]],Category_final[#All],5,0),"")</f>
        <v>Affiliate</v>
      </c>
    </row>
    <row r="811" spans="1:6" hidden="1">
      <c r="A811" s="22" t="s">
        <v>626</v>
      </c>
      <c r="B811" s="11" t="s">
        <v>28</v>
      </c>
      <c r="C811" s="11" t="str">
        <f>Budget[[#This Row],[Location]]&amp;Budget[[#This Row],[Description]]</f>
        <v>ConroeSOP</v>
      </c>
      <c r="D811" s="16">
        <v>45078</v>
      </c>
      <c r="E811" s="11">
        <v>0</v>
      </c>
      <c r="F811" s="8" t="str">
        <f>IFERROR(VLOOKUP(Budget[[#This Row],[Looker]],Category_final[#All],5,0),"")</f>
        <v>Affiliate</v>
      </c>
    </row>
    <row r="812" spans="1:6" hidden="1">
      <c r="A812" s="22" t="s">
        <v>626</v>
      </c>
      <c r="B812" s="11" t="s">
        <v>28</v>
      </c>
      <c r="C812" s="11" t="str">
        <f>Budget[[#This Row],[Location]]&amp;Budget[[#This Row],[Description]]</f>
        <v>ConroeSOP</v>
      </c>
      <c r="D812" s="16">
        <v>45108</v>
      </c>
      <c r="E812" s="11">
        <v>0</v>
      </c>
      <c r="F812" s="8" t="str">
        <f>IFERROR(VLOOKUP(Budget[[#This Row],[Looker]],Category_final[#All],5,0),"")</f>
        <v>Affiliate</v>
      </c>
    </row>
    <row r="813" spans="1:6" hidden="1">
      <c r="A813" s="22" t="s">
        <v>626</v>
      </c>
      <c r="B813" s="11" t="s">
        <v>28</v>
      </c>
      <c r="C813" s="11" t="str">
        <f>Budget[[#This Row],[Location]]&amp;Budget[[#This Row],[Description]]</f>
        <v>ConroeSOP</v>
      </c>
      <c r="D813" s="16">
        <v>45139</v>
      </c>
      <c r="E813" s="11">
        <v>0</v>
      </c>
      <c r="F813" s="8" t="str">
        <f>IFERROR(VLOOKUP(Budget[[#This Row],[Looker]],Category_final[#All],5,0),"")</f>
        <v>Affiliate</v>
      </c>
    </row>
    <row r="814" spans="1:6" hidden="1">
      <c r="A814" s="22" t="s">
        <v>626</v>
      </c>
      <c r="B814" s="11" t="s">
        <v>28</v>
      </c>
      <c r="C814" s="11" t="str">
        <f>Budget[[#This Row],[Location]]&amp;Budget[[#This Row],[Description]]</f>
        <v>ConroeSOP</v>
      </c>
      <c r="D814" s="16">
        <v>45170</v>
      </c>
      <c r="E814" s="11">
        <v>0</v>
      </c>
      <c r="F814" s="8" t="str">
        <f>IFERROR(VLOOKUP(Budget[[#This Row],[Looker]],Category_final[#All],5,0),"")</f>
        <v>Affiliate</v>
      </c>
    </row>
    <row r="815" spans="1:6" hidden="1">
      <c r="A815" s="22" t="s">
        <v>626</v>
      </c>
      <c r="B815" s="11" t="s">
        <v>28</v>
      </c>
      <c r="C815" s="11" t="str">
        <f>Budget[[#This Row],[Location]]&amp;Budget[[#This Row],[Description]]</f>
        <v>ConroeSOP</v>
      </c>
      <c r="D815" s="16">
        <v>45200</v>
      </c>
      <c r="E815" s="11">
        <v>0</v>
      </c>
      <c r="F815" s="8" t="str">
        <f>IFERROR(VLOOKUP(Budget[[#This Row],[Looker]],Category_final[#All],5,0),"")</f>
        <v>Affiliate</v>
      </c>
    </row>
    <row r="816" spans="1:6" hidden="1">
      <c r="A816" s="22" t="s">
        <v>626</v>
      </c>
      <c r="B816" s="11" t="s">
        <v>28</v>
      </c>
      <c r="C816" s="11" t="str">
        <f>Budget[[#This Row],[Location]]&amp;Budget[[#This Row],[Description]]</f>
        <v>ConroeSOP</v>
      </c>
      <c r="D816" s="16">
        <v>45231</v>
      </c>
      <c r="E816" s="11">
        <v>0</v>
      </c>
      <c r="F816" s="8" t="str">
        <f>IFERROR(VLOOKUP(Budget[[#This Row],[Looker]],Category_final[#All],5,0),"")</f>
        <v>Affiliate</v>
      </c>
    </row>
    <row r="817" spans="1:6" hidden="1">
      <c r="A817" s="22" t="s">
        <v>626</v>
      </c>
      <c r="B817" s="11" t="s">
        <v>28</v>
      </c>
      <c r="C817" s="11" t="str">
        <f>Budget[[#This Row],[Location]]&amp;Budget[[#This Row],[Description]]</f>
        <v>ConroeSOP</v>
      </c>
      <c r="D817" s="16">
        <v>45261</v>
      </c>
      <c r="E817" s="11">
        <v>0</v>
      </c>
      <c r="F817" s="8" t="str">
        <f>IFERROR(VLOOKUP(Budget[[#This Row],[Looker]],Category_final[#All],5,0),"")</f>
        <v>Affiliate</v>
      </c>
    </row>
    <row r="818" spans="1:6" hidden="1">
      <c r="A818" s="22" t="s">
        <v>626</v>
      </c>
      <c r="B818" s="11" t="s">
        <v>23</v>
      </c>
      <c r="C818" s="11" t="str">
        <f>Budget[[#This Row],[Location]]&amp;Budget[[#This Row],[Description]]</f>
        <v>ConroeAftercare</v>
      </c>
      <c r="D818" s="16">
        <v>44927</v>
      </c>
      <c r="E818" s="11">
        <v>0</v>
      </c>
      <c r="F818" s="8" t="str">
        <f>IFERROR(VLOOKUP(Budget[[#This Row],[Looker]],Category_final[#All],5,0),"")</f>
        <v>Affiliate</v>
      </c>
    </row>
    <row r="819" spans="1:6" hidden="1">
      <c r="A819" s="22" t="s">
        <v>626</v>
      </c>
      <c r="B819" s="11" t="s">
        <v>23</v>
      </c>
      <c r="C819" s="11" t="str">
        <f>Budget[[#This Row],[Location]]&amp;Budget[[#This Row],[Description]]</f>
        <v>ConroeAftercare</v>
      </c>
      <c r="D819" s="16">
        <v>44958</v>
      </c>
      <c r="E819" s="11">
        <v>0</v>
      </c>
      <c r="F819" s="8" t="str">
        <f>IFERROR(VLOOKUP(Budget[[#This Row],[Looker]],Category_final[#All],5,0),"")</f>
        <v>Affiliate</v>
      </c>
    </row>
    <row r="820" spans="1:6" hidden="1">
      <c r="A820" s="22" t="s">
        <v>626</v>
      </c>
      <c r="B820" s="11" t="s">
        <v>23</v>
      </c>
      <c r="C820" s="11" t="str">
        <f>Budget[[#This Row],[Location]]&amp;Budget[[#This Row],[Description]]</f>
        <v>ConroeAftercare</v>
      </c>
      <c r="D820" s="16">
        <v>44986</v>
      </c>
      <c r="E820" s="11">
        <v>1</v>
      </c>
      <c r="F820" s="8" t="str">
        <f>IFERROR(VLOOKUP(Budget[[#This Row],[Looker]],Category_final[#All],5,0),"")</f>
        <v>Affiliate</v>
      </c>
    </row>
    <row r="821" spans="1:6" hidden="1">
      <c r="A821" s="22" t="s">
        <v>626</v>
      </c>
      <c r="B821" s="11" t="s">
        <v>23</v>
      </c>
      <c r="C821" s="11" t="str">
        <f>Budget[[#This Row],[Location]]&amp;Budget[[#This Row],[Description]]</f>
        <v>ConroeAftercare</v>
      </c>
      <c r="D821" s="16">
        <v>45017</v>
      </c>
      <c r="E821" s="11">
        <v>1</v>
      </c>
      <c r="F821" s="8" t="str">
        <f>IFERROR(VLOOKUP(Budget[[#This Row],[Looker]],Category_final[#All],5,0),"")</f>
        <v>Affiliate</v>
      </c>
    </row>
    <row r="822" spans="1:6" hidden="1">
      <c r="A822" s="22" t="s">
        <v>626</v>
      </c>
      <c r="B822" s="11" t="s">
        <v>23</v>
      </c>
      <c r="C822" s="11" t="str">
        <f>Budget[[#This Row],[Location]]&amp;Budget[[#This Row],[Description]]</f>
        <v>ConroeAftercare</v>
      </c>
      <c r="D822" s="16">
        <v>45047</v>
      </c>
      <c r="E822" s="11">
        <v>1</v>
      </c>
      <c r="F822" s="8" t="str">
        <f>IFERROR(VLOOKUP(Budget[[#This Row],[Looker]],Category_final[#All],5,0),"")</f>
        <v>Affiliate</v>
      </c>
    </row>
    <row r="823" spans="1:6" hidden="1">
      <c r="A823" s="22" t="s">
        <v>626</v>
      </c>
      <c r="B823" s="11" t="s">
        <v>23</v>
      </c>
      <c r="C823" s="11" t="str">
        <f>Budget[[#This Row],[Location]]&amp;Budget[[#This Row],[Description]]</f>
        <v>ConroeAftercare</v>
      </c>
      <c r="D823" s="16">
        <v>45078</v>
      </c>
      <c r="E823" s="11">
        <v>1</v>
      </c>
      <c r="F823" s="8" t="str">
        <f>IFERROR(VLOOKUP(Budget[[#This Row],[Looker]],Category_final[#All],5,0),"")</f>
        <v>Affiliate</v>
      </c>
    </row>
    <row r="824" spans="1:6" hidden="1">
      <c r="A824" s="22" t="s">
        <v>626</v>
      </c>
      <c r="B824" s="11" t="s">
        <v>23</v>
      </c>
      <c r="C824" s="11" t="str">
        <f>Budget[[#This Row],[Location]]&amp;Budget[[#This Row],[Description]]</f>
        <v>ConroeAftercare</v>
      </c>
      <c r="D824" s="16">
        <v>45108</v>
      </c>
      <c r="E824" s="11">
        <v>1</v>
      </c>
      <c r="F824" s="8" t="str">
        <f>IFERROR(VLOOKUP(Budget[[#This Row],[Looker]],Category_final[#All],5,0),"")</f>
        <v>Affiliate</v>
      </c>
    </row>
    <row r="825" spans="1:6" hidden="1">
      <c r="A825" s="22" t="s">
        <v>626</v>
      </c>
      <c r="B825" s="11" t="s">
        <v>23</v>
      </c>
      <c r="C825" s="11" t="str">
        <f>Budget[[#This Row],[Location]]&amp;Budget[[#This Row],[Description]]</f>
        <v>ConroeAftercare</v>
      </c>
      <c r="D825" s="16">
        <v>45139</v>
      </c>
      <c r="E825" s="11">
        <v>1</v>
      </c>
      <c r="F825" s="8" t="str">
        <f>IFERROR(VLOOKUP(Budget[[#This Row],[Looker]],Category_final[#All],5,0),"")</f>
        <v>Affiliate</v>
      </c>
    </row>
    <row r="826" spans="1:6" hidden="1">
      <c r="A826" s="22" t="s">
        <v>626</v>
      </c>
      <c r="B826" s="11" t="s">
        <v>23</v>
      </c>
      <c r="C826" s="11" t="str">
        <f>Budget[[#This Row],[Location]]&amp;Budget[[#This Row],[Description]]</f>
        <v>ConroeAftercare</v>
      </c>
      <c r="D826" s="16">
        <v>45170</v>
      </c>
      <c r="E826" s="11">
        <v>1</v>
      </c>
      <c r="F826" s="8" t="str">
        <f>IFERROR(VLOOKUP(Budget[[#This Row],[Looker]],Category_final[#All],5,0),"")</f>
        <v>Affiliate</v>
      </c>
    </row>
    <row r="827" spans="1:6" hidden="1">
      <c r="A827" s="22" t="s">
        <v>626</v>
      </c>
      <c r="B827" s="11" t="s">
        <v>23</v>
      </c>
      <c r="C827" s="11" t="str">
        <f>Budget[[#This Row],[Location]]&amp;Budget[[#This Row],[Description]]</f>
        <v>ConroeAftercare</v>
      </c>
      <c r="D827" s="16">
        <v>45200</v>
      </c>
      <c r="E827" s="11">
        <v>1</v>
      </c>
      <c r="F827" s="8" t="str">
        <f>IFERROR(VLOOKUP(Budget[[#This Row],[Looker]],Category_final[#All],5,0),"")</f>
        <v>Affiliate</v>
      </c>
    </row>
    <row r="828" spans="1:6" hidden="1">
      <c r="A828" s="22" t="s">
        <v>626</v>
      </c>
      <c r="B828" s="11" t="s">
        <v>23</v>
      </c>
      <c r="C828" s="11" t="str">
        <f>Budget[[#This Row],[Location]]&amp;Budget[[#This Row],[Description]]</f>
        <v>ConroeAftercare</v>
      </c>
      <c r="D828" s="16">
        <v>45231</v>
      </c>
      <c r="E828" s="11">
        <v>1</v>
      </c>
      <c r="F828" s="8" t="str">
        <f>IFERROR(VLOOKUP(Budget[[#This Row],[Looker]],Category_final[#All],5,0),"")</f>
        <v>Affiliate</v>
      </c>
    </row>
    <row r="829" spans="1:6" hidden="1">
      <c r="A829" s="22" t="s">
        <v>626</v>
      </c>
      <c r="B829" s="11" t="s">
        <v>23</v>
      </c>
      <c r="C829" s="11" t="str">
        <f>Budget[[#This Row],[Location]]&amp;Budget[[#This Row],[Description]]</f>
        <v>ConroeAftercare</v>
      </c>
      <c r="D829" s="16">
        <v>45261</v>
      </c>
      <c r="E829" s="11">
        <v>1</v>
      </c>
      <c r="F829" s="8" t="str">
        <f>IFERROR(VLOOKUP(Budget[[#This Row],[Looker]],Category_final[#All],5,0),"")</f>
        <v>Affiliate</v>
      </c>
    </row>
    <row r="830" spans="1:6" hidden="1">
      <c r="A830" s="22" t="s">
        <v>626</v>
      </c>
      <c r="B830" s="11" t="s">
        <v>49</v>
      </c>
      <c r="C830" s="11" t="str">
        <f>Budget[[#This Row],[Location]]&amp;Budget[[#This Row],[Description]]</f>
        <v>ConroeSober Living</v>
      </c>
      <c r="D830" s="16">
        <v>44927</v>
      </c>
      <c r="E830" s="11">
        <v>0</v>
      </c>
      <c r="F830" s="8" t="str">
        <f>IFERROR(VLOOKUP(Budget[[#This Row],[Looker]],Category_final[#All],5,0),"")</f>
        <v>Affiliate</v>
      </c>
    </row>
    <row r="831" spans="1:6" hidden="1">
      <c r="A831" s="22" t="s">
        <v>626</v>
      </c>
      <c r="B831" s="11" t="s">
        <v>49</v>
      </c>
      <c r="C831" s="11" t="str">
        <f>Budget[[#This Row],[Location]]&amp;Budget[[#This Row],[Description]]</f>
        <v>ConroeSober Living</v>
      </c>
      <c r="D831" s="16">
        <v>44958</v>
      </c>
      <c r="E831" s="11">
        <v>0</v>
      </c>
      <c r="F831" s="8" t="str">
        <f>IFERROR(VLOOKUP(Budget[[#This Row],[Looker]],Category_final[#All],5,0),"")</f>
        <v>Affiliate</v>
      </c>
    </row>
    <row r="832" spans="1:6" hidden="1">
      <c r="A832" s="22" t="s">
        <v>626</v>
      </c>
      <c r="B832" s="11" t="s">
        <v>49</v>
      </c>
      <c r="C832" s="11" t="str">
        <f>Budget[[#This Row],[Location]]&amp;Budget[[#This Row],[Description]]</f>
        <v>ConroeSober Living</v>
      </c>
      <c r="D832" s="16">
        <v>44986</v>
      </c>
      <c r="E832" s="11">
        <v>0</v>
      </c>
      <c r="F832" s="8" t="str">
        <f>IFERROR(VLOOKUP(Budget[[#This Row],[Looker]],Category_final[#All],5,0),"")</f>
        <v>Affiliate</v>
      </c>
    </row>
    <row r="833" spans="1:6" hidden="1">
      <c r="A833" s="22" t="s">
        <v>626</v>
      </c>
      <c r="B833" s="11" t="s">
        <v>49</v>
      </c>
      <c r="C833" s="11" t="str">
        <f>Budget[[#This Row],[Location]]&amp;Budget[[#This Row],[Description]]</f>
        <v>ConroeSober Living</v>
      </c>
      <c r="D833" s="16">
        <v>45017</v>
      </c>
      <c r="E833" s="11">
        <v>0</v>
      </c>
      <c r="F833" s="8" t="str">
        <f>IFERROR(VLOOKUP(Budget[[#This Row],[Looker]],Category_final[#All],5,0),"")</f>
        <v>Affiliate</v>
      </c>
    </row>
    <row r="834" spans="1:6" hidden="1">
      <c r="A834" s="22" t="s">
        <v>626</v>
      </c>
      <c r="B834" s="11" t="s">
        <v>49</v>
      </c>
      <c r="C834" s="11" t="str">
        <f>Budget[[#This Row],[Location]]&amp;Budget[[#This Row],[Description]]</f>
        <v>ConroeSober Living</v>
      </c>
      <c r="D834" s="16">
        <v>45047</v>
      </c>
      <c r="E834" s="11">
        <v>0</v>
      </c>
      <c r="F834" s="8" t="str">
        <f>IFERROR(VLOOKUP(Budget[[#This Row],[Looker]],Category_final[#All],5,0),"")</f>
        <v>Affiliate</v>
      </c>
    </row>
    <row r="835" spans="1:6" hidden="1">
      <c r="A835" s="22" t="s">
        <v>626</v>
      </c>
      <c r="B835" s="11" t="s">
        <v>49</v>
      </c>
      <c r="C835" s="11" t="str">
        <f>Budget[[#This Row],[Location]]&amp;Budget[[#This Row],[Description]]</f>
        <v>ConroeSober Living</v>
      </c>
      <c r="D835" s="16">
        <v>45078</v>
      </c>
      <c r="E835" s="11">
        <v>0</v>
      </c>
      <c r="F835" s="8" t="str">
        <f>IFERROR(VLOOKUP(Budget[[#This Row],[Looker]],Category_final[#All],5,0),"")</f>
        <v>Affiliate</v>
      </c>
    </row>
    <row r="836" spans="1:6" hidden="1">
      <c r="A836" s="22" t="s">
        <v>626</v>
      </c>
      <c r="B836" s="11" t="s">
        <v>49</v>
      </c>
      <c r="C836" s="11" t="str">
        <f>Budget[[#This Row],[Location]]&amp;Budget[[#This Row],[Description]]</f>
        <v>ConroeSober Living</v>
      </c>
      <c r="D836" s="16">
        <v>45108</v>
      </c>
      <c r="E836" s="11">
        <v>0</v>
      </c>
      <c r="F836" s="8" t="str">
        <f>IFERROR(VLOOKUP(Budget[[#This Row],[Looker]],Category_final[#All],5,0),"")</f>
        <v>Affiliate</v>
      </c>
    </row>
    <row r="837" spans="1:6" hidden="1">
      <c r="A837" s="22" t="s">
        <v>626</v>
      </c>
      <c r="B837" s="11" t="s">
        <v>49</v>
      </c>
      <c r="C837" s="11" t="str">
        <f>Budget[[#This Row],[Location]]&amp;Budget[[#This Row],[Description]]</f>
        <v>ConroeSober Living</v>
      </c>
      <c r="D837" s="16">
        <v>45139</v>
      </c>
      <c r="E837" s="11">
        <v>0</v>
      </c>
      <c r="F837" s="8" t="str">
        <f>IFERROR(VLOOKUP(Budget[[#This Row],[Looker]],Category_final[#All],5,0),"")</f>
        <v>Affiliate</v>
      </c>
    </row>
    <row r="838" spans="1:6" hidden="1">
      <c r="A838" s="22" t="s">
        <v>626</v>
      </c>
      <c r="B838" s="11" t="s">
        <v>49</v>
      </c>
      <c r="C838" s="11" t="str">
        <f>Budget[[#This Row],[Location]]&amp;Budget[[#This Row],[Description]]</f>
        <v>ConroeSober Living</v>
      </c>
      <c r="D838" s="16">
        <v>45170</v>
      </c>
      <c r="E838" s="11">
        <v>0</v>
      </c>
      <c r="F838" s="8" t="str">
        <f>IFERROR(VLOOKUP(Budget[[#This Row],[Looker]],Category_final[#All],5,0),"")</f>
        <v>Affiliate</v>
      </c>
    </row>
    <row r="839" spans="1:6" hidden="1">
      <c r="A839" s="22" t="s">
        <v>626</v>
      </c>
      <c r="B839" s="11" t="s">
        <v>49</v>
      </c>
      <c r="C839" s="11" t="str">
        <f>Budget[[#This Row],[Location]]&amp;Budget[[#This Row],[Description]]</f>
        <v>ConroeSober Living</v>
      </c>
      <c r="D839" s="16">
        <v>45200</v>
      </c>
      <c r="E839" s="11">
        <v>0</v>
      </c>
      <c r="F839" s="8" t="str">
        <f>IFERROR(VLOOKUP(Budget[[#This Row],[Looker]],Category_final[#All],5,0),"")</f>
        <v>Affiliate</v>
      </c>
    </row>
    <row r="840" spans="1:6" hidden="1">
      <c r="A840" s="22" t="s">
        <v>626</v>
      </c>
      <c r="B840" s="11" t="s">
        <v>49</v>
      </c>
      <c r="C840" s="11" t="str">
        <f>Budget[[#This Row],[Location]]&amp;Budget[[#This Row],[Description]]</f>
        <v>ConroeSober Living</v>
      </c>
      <c r="D840" s="16">
        <v>45231</v>
      </c>
      <c r="E840" s="11">
        <v>0</v>
      </c>
      <c r="F840" s="8" t="str">
        <f>IFERROR(VLOOKUP(Budget[[#This Row],[Looker]],Category_final[#All],5,0),"")</f>
        <v>Affiliate</v>
      </c>
    </row>
    <row r="841" spans="1:6" hidden="1">
      <c r="A841" s="22" t="s">
        <v>626</v>
      </c>
      <c r="B841" s="11" t="s">
        <v>49</v>
      </c>
      <c r="C841" s="11" t="str">
        <f>Budget[[#This Row],[Location]]&amp;Budget[[#This Row],[Description]]</f>
        <v>ConroeSober Living</v>
      </c>
      <c r="D841" s="16">
        <v>45261</v>
      </c>
      <c r="E841" s="11">
        <v>0</v>
      </c>
      <c r="F841" s="8" t="str">
        <f>IFERROR(VLOOKUP(Budget[[#This Row],[Looker]],Category_final[#All],5,0),"")</f>
        <v>Affiliate</v>
      </c>
    </row>
    <row r="842" spans="1:6" hidden="1">
      <c r="A842" s="49" t="s">
        <v>147</v>
      </c>
      <c r="B842" s="11" t="s">
        <v>24</v>
      </c>
      <c r="C842" s="11" t="str">
        <f>Budget[[#This Row],[Location]]&amp;Budget[[#This Row],[Description]]</f>
        <v>North LoopDetox</v>
      </c>
      <c r="D842" s="16">
        <v>44927</v>
      </c>
      <c r="E842" s="11">
        <v>0</v>
      </c>
      <c r="F842" s="8" t="str">
        <f>IFERROR(VLOOKUP(Budget[[#This Row],[Looker]],Category_final[#All],5,0),"")</f>
        <v/>
      </c>
    </row>
    <row r="843" spans="1:6" hidden="1">
      <c r="A843" s="49" t="s">
        <v>147</v>
      </c>
      <c r="B843" s="11" t="s">
        <v>24</v>
      </c>
      <c r="C843" s="11" t="str">
        <f>Budget[[#This Row],[Location]]&amp;Budget[[#This Row],[Description]]</f>
        <v>North LoopDetox</v>
      </c>
      <c r="D843" s="16">
        <v>44958</v>
      </c>
      <c r="E843" s="11">
        <v>0</v>
      </c>
      <c r="F843" s="8" t="str">
        <f>IFERROR(VLOOKUP(Budget[[#This Row],[Looker]],Category_final[#All],5,0),"")</f>
        <v/>
      </c>
    </row>
    <row r="844" spans="1:6" hidden="1">
      <c r="A844" s="49" t="s">
        <v>147</v>
      </c>
      <c r="B844" s="11" t="s">
        <v>24</v>
      </c>
      <c r="C844" s="11" t="str">
        <f>Budget[[#This Row],[Location]]&amp;Budget[[#This Row],[Description]]</f>
        <v>North LoopDetox</v>
      </c>
      <c r="D844" s="16">
        <v>44986</v>
      </c>
      <c r="E844" s="11">
        <v>0</v>
      </c>
      <c r="F844" s="8" t="str">
        <f>IFERROR(VLOOKUP(Budget[[#This Row],[Looker]],Category_final[#All],5,0),"")</f>
        <v/>
      </c>
    </row>
    <row r="845" spans="1:6" hidden="1">
      <c r="A845" s="49" t="s">
        <v>147</v>
      </c>
      <c r="B845" s="11" t="s">
        <v>24</v>
      </c>
      <c r="C845" s="11" t="str">
        <f>Budget[[#This Row],[Location]]&amp;Budget[[#This Row],[Description]]</f>
        <v>North LoopDetox</v>
      </c>
      <c r="D845" s="16">
        <v>45017</v>
      </c>
      <c r="E845" s="11">
        <v>0</v>
      </c>
      <c r="F845" s="8" t="str">
        <f>IFERROR(VLOOKUP(Budget[[#This Row],[Looker]],Category_final[#All],5,0),"")</f>
        <v/>
      </c>
    </row>
    <row r="846" spans="1:6" hidden="1">
      <c r="A846" s="49" t="s">
        <v>147</v>
      </c>
      <c r="B846" s="11" t="s">
        <v>24</v>
      </c>
      <c r="C846" s="11" t="str">
        <f>Budget[[#This Row],[Location]]&amp;Budget[[#This Row],[Description]]</f>
        <v>North LoopDetox</v>
      </c>
      <c r="D846" s="16">
        <v>45047</v>
      </c>
      <c r="E846" s="11">
        <v>0</v>
      </c>
      <c r="F846" s="8" t="str">
        <f>IFERROR(VLOOKUP(Budget[[#This Row],[Looker]],Category_final[#All],5,0),"")</f>
        <v/>
      </c>
    </row>
    <row r="847" spans="1:6" hidden="1">
      <c r="A847" s="49" t="s">
        <v>147</v>
      </c>
      <c r="B847" s="11" t="s">
        <v>24</v>
      </c>
      <c r="C847" s="11" t="str">
        <f>Budget[[#This Row],[Location]]&amp;Budget[[#This Row],[Description]]</f>
        <v>North LoopDetox</v>
      </c>
      <c r="D847" s="16">
        <v>45078</v>
      </c>
      <c r="E847" s="11">
        <v>0</v>
      </c>
      <c r="F847" s="8" t="str">
        <f>IFERROR(VLOOKUP(Budget[[#This Row],[Looker]],Category_final[#All],5,0),"")</f>
        <v/>
      </c>
    </row>
    <row r="848" spans="1:6" hidden="1">
      <c r="A848" s="49" t="s">
        <v>147</v>
      </c>
      <c r="B848" s="11" t="s">
        <v>24</v>
      </c>
      <c r="C848" s="11" t="str">
        <f>Budget[[#This Row],[Location]]&amp;Budget[[#This Row],[Description]]</f>
        <v>North LoopDetox</v>
      </c>
      <c r="D848" s="16">
        <v>45108</v>
      </c>
      <c r="E848" s="11">
        <v>0</v>
      </c>
      <c r="F848" s="8" t="str">
        <f>IFERROR(VLOOKUP(Budget[[#This Row],[Looker]],Category_final[#All],5,0),"")</f>
        <v/>
      </c>
    </row>
    <row r="849" spans="1:6" hidden="1">
      <c r="A849" s="49" t="s">
        <v>147</v>
      </c>
      <c r="B849" s="11" t="s">
        <v>24</v>
      </c>
      <c r="C849" s="11" t="str">
        <f>Budget[[#This Row],[Location]]&amp;Budget[[#This Row],[Description]]</f>
        <v>North LoopDetox</v>
      </c>
      <c r="D849" s="16">
        <v>45139</v>
      </c>
      <c r="E849" s="11">
        <v>0</v>
      </c>
      <c r="F849" s="8" t="str">
        <f>IFERROR(VLOOKUP(Budget[[#This Row],[Looker]],Category_final[#All],5,0),"")</f>
        <v/>
      </c>
    </row>
    <row r="850" spans="1:6" hidden="1">
      <c r="A850" s="49" t="s">
        <v>147</v>
      </c>
      <c r="B850" s="11" t="s">
        <v>24</v>
      </c>
      <c r="C850" s="11" t="str">
        <f>Budget[[#This Row],[Location]]&amp;Budget[[#This Row],[Description]]</f>
        <v>North LoopDetox</v>
      </c>
      <c r="D850" s="16">
        <v>45170</v>
      </c>
      <c r="E850" s="11">
        <v>0</v>
      </c>
      <c r="F850" s="8" t="str">
        <f>IFERROR(VLOOKUP(Budget[[#This Row],[Looker]],Category_final[#All],5,0),"")</f>
        <v/>
      </c>
    </row>
    <row r="851" spans="1:6" hidden="1">
      <c r="A851" s="49" t="s">
        <v>147</v>
      </c>
      <c r="B851" s="11" t="s">
        <v>24</v>
      </c>
      <c r="C851" s="11" t="str">
        <f>Budget[[#This Row],[Location]]&amp;Budget[[#This Row],[Description]]</f>
        <v>North LoopDetox</v>
      </c>
      <c r="D851" s="16">
        <v>45200</v>
      </c>
      <c r="E851" s="11">
        <v>0</v>
      </c>
      <c r="F851" s="8" t="str">
        <f>IFERROR(VLOOKUP(Budget[[#This Row],[Looker]],Category_final[#All],5,0),"")</f>
        <v/>
      </c>
    </row>
    <row r="852" spans="1:6" hidden="1">
      <c r="A852" s="49" t="s">
        <v>147</v>
      </c>
      <c r="B852" s="11" t="s">
        <v>24</v>
      </c>
      <c r="C852" s="11" t="str">
        <f>Budget[[#This Row],[Location]]&amp;Budget[[#This Row],[Description]]</f>
        <v>North LoopDetox</v>
      </c>
      <c r="D852" s="16">
        <v>45231</v>
      </c>
      <c r="E852" s="11">
        <v>0</v>
      </c>
      <c r="F852" s="8" t="str">
        <f>IFERROR(VLOOKUP(Budget[[#This Row],[Looker]],Category_final[#All],5,0),"")</f>
        <v/>
      </c>
    </row>
    <row r="853" spans="1:6" hidden="1">
      <c r="A853" s="49" t="s">
        <v>147</v>
      </c>
      <c r="B853" s="11" t="s">
        <v>24</v>
      </c>
      <c r="C853" s="11" t="str">
        <f>Budget[[#This Row],[Location]]&amp;Budget[[#This Row],[Description]]</f>
        <v>North LoopDetox</v>
      </c>
      <c r="D853" s="16">
        <v>45261</v>
      </c>
      <c r="E853" s="11">
        <v>0</v>
      </c>
      <c r="F853" s="8" t="str">
        <f>IFERROR(VLOOKUP(Budget[[#This Row],[Looker]],Category_final[#All],5,0),"")</f>
        <v/>
      </c>
    </row>
    <row r="854" spans="1:6" hidden="1">
      <c r="A854" s="49" t="s">
        <v>147</v>
      </c>
      <c r="B854" s="11" t="s">
        <v>27</v>
      </c>
      <c r="C854" s="11" t="str">
        <f>Budget[[#This Row],[Location]]&amp;Budget[[#This Row],[Description]]</f>
        <v>North LoopRTC</v>
      </c>
      <c r="D854" s="16">
        <v>44927</v>
      </c>
      <c r="E854" s="11">
        <v>0</v>
      </c>
      <c r="F854" s="8" t="str">
        <f>IFERROR(VLOOKUP(Budget[[#This Row],[Looker]],Category_final[#All],5,0),"")</f>
        <v/>
      </c>
    </row>
    <row r="855" spans="1:6" hidden="1">
      <c r="A855" s="49" t="s">
        <v>147</v>
      </c>
      <c r="B855" s="11" t="s">
        <v>27</v>
      </c>
      <c r="C855" s="11" t="str">
        <f>Budget[[#This Row],[Location]]&amp;Budget[[#This Row],[Description]]</f>
        <v>North LoopRTC</v>
      </c>
      <c r="D855" s="16">
        <v>44958</v>
      </c>
      <c r="E855" s="11">
        <v>0</v>
      </c>
      <c r="F855" s="8" t="str">
        <f>IFERROR(VLOOKUP(Budget[[#This Row],[Looker]],Category_final[#All],5,0),"")</f>
        <v/>
      </c>
    </row>
    <row r="856" spans="1:6" hidden="1">
      <c r="A856" s="49" t="s">
        <v>147</v>
      </c>
      <c r="B856" s="11" t="s">
        <v>27</v>
      </c>
      <c r="C856" s="11" t="str">
        <f>Budget[[#This Row],[Location]]&amp;Budget[[#This Row],[Description]]</f>
        <v>North LoopRTC</v>
      </c>
      <c r="D856" s="16">
        <v>44986</v>
      </c>
      <c r="E856" s="11">
        <v>0</v>
      </c>
      <c r="F856" s="8" t="str">
        <f>IFERROR(VLOOKUP(Budget[[#This Row],[Looker]],Category_final[#All],5,0),"")</f>
        <v/>
      </c>
    </row>
    <row r="857" spans="1:6" hidden="1">
      <c r="A857" s="49" t="s">
        <v>147</v>
      </c>
      <c r="B857" s="11" t="s">
        <v>27</v>
      </c>
      <c r="C857" s="11" t="str">
        <f>Budget[[#This Row],[Location]]&amp;Budget[[#This Row],[Description]]</f>
        <v>North LoopRTC</v>
      </c>
      <c r="D857" s="16">
        <v>45017</v>
      </c>
      <c r="E857" s="11">
        <v>0</v>
      </c>
      <c r="F857" s="8" t="str">
        <f>IFERROR(VLOOKUP(Budget[[#This Row],[Looker]],Category_final[#All],5,0),"")</f>
        <v/>
      </c>
    </row>
    <row r="858" spans="1:6" hidden="1">
      <c r="A858" s="49" t="s">
        <v>147</v>
      </c>
      <c r="B858" s="11" t="s">
        <v>27</v>
      </c>
      <c r="C858" s="11" t="str">
        <f>Budget[[#This Row],[Location]]&amp;Budget[[#This Row],[Description]]</f>
        <v>North LoopRTC</v>
      </c>
      <c r="D858" s="16">
        <v>45047</v>
      </c>
      <c r="E858" s="11">
        <v>0</v>
      </c>
      <c r="F858" s="8" t="str">
        <f>IFERROR(VLOOKUP(Budget[[#This Row],[Looker]],Category_final[#All],5,0),"")</f>
        <v/>
      </c>
    </row>
    <row r="859" spans="1:6" hidden="1">
      <c r="A859" s="49" t="s">
        <v>147</v>
      </c>
      <c r="B859" s="11" t="s">
        <v>27</v>
      </c>
      <c r="C859" s="11" t="str">
        <f>Budget[[#This Row],[Location]]&amp;Budget[[#This Row],[Description]]</f>
        <v>North LoopRTC</v>
      </c>
      <c r="D859" s="16">
        <v>45078</v>
      </c>
      <c r="E859" s="11">
        <v>0</v>
      </c>
      <c r="F859" s="8" t="str">
        <f>IFERROR(VLOOKUP(Budget[[#This Row],[Looker]],Category_final[#All],5,0),"")</f>
        <v/>
      </c>
    </row>
    <row r="860" spans="1:6" hidden="1">
      <c r="A860" s="49" t="s">
        <v>147</v>
      </c>
      <c r="B860" s="11" t="s">
        <v>27</v>
      </c>
      <c r="C860" s="11" t="str">
        <f>Budget[[#This Row],[Location]]&amp;Budget[[#This Row],[Description]]</f>
        <v>North LoopRTC</v>
      </c>
      <c r="D860" s="16">
        <v>45108</v>
      </c>
      <c r="E860" s="11">
        <v>0</v>
      </c>
      <c r="F860" s="8" t="str">
        <f>IFERROR(VLOOKUP(Budget[[#This Row],[Looker]],Category_final[#All],5,0),"")</f>
        <v/>
      </c>
    </row>
    <row r="861" spans="1:6" hidden="1">
      <c r="A861" s="49" t="s">
        <v>147</v>
      </c>
      <c r="B861" s="11" t="s">
        <v>27</v>
      </c>
      <c r="C861" s="11" t="str">
        <f>Budget[[#This Row],[Location]]&amp;Budget[[#This Row],[Description]]</f>
        <v>North LoopRTC</v>
      </c>
      <c r="D861" s="16">
        <v>45139</v>
      </c>
      <c r="E861" s="11">
        <v>0</v>
      </c>
      <c r="F861" s="8" t="str">
        <f>IFERROR(VLOOKUP(Budget[[#This Row],[Looker]],Category_final[#All],5,0),"")</f>
        <v/>
      </c>
    </row>
    <row r="862" spans="1:6" hidden="1">
      <c r="A862" s="49" t="s">
        <v>147</v>
      </c>
      <c r="B862" s="11" t="s">
        <v>27</v>
      </c>
      <c r="C862" s="11" t="str">
        <f>Budget[[#This Row],[Location]]&amp;Budget[[#This Row],[Description]]</f>
        <v>North LoopRTC</v>
      </c>
      <c r="D862" s="16">
        <v>45170</v>
      </c>
      <c r="E862" s="11">
        <v>0</v>
      </c>
      <c r="F862" s="8" t="str">
        <f>IFERROR(VLOOKUP(Budget[[#This Row],[Looker]],Category_final[#All],5,0),"")</f>
        <v/>
      </c>
    </row>
    <row r="863" spans="1:6" hidden="1">
      <c r="A863" s="49" t="s">
        <v>147</v>
      </c>
      <c r="B863" s="11" t="s">
        <v>27</v>
      </c>
      <c r="C863" s="11" t="str">
        <f>Budget[[#This Row],[Location]]&amp;Budget[[#This Row],[Description]]</f>
        <v>North LoopRTC</v>
      </c>
      <c r="D863" s="16">
        <v>45200</v>
      </c>
      <c r="E863" s="11">
        <v>0</v>
      </c>
      <c r="F863" s="8" t="str">
        <f>IFERROR(VLOOKUP(Budget[[#This Row],[Looker]],Category_final[#All],5,0),"")</f>
        <v/>
      </c>
    </row>
    <row r="864" spans="1:6" hidden="1">
      <c r="A864" s="49" t="s">
        <v>147</v>
      </c>
      <c r="B864" s="11" t="s">
        <v>27</v>
      </c>
      <c r="C864" s="11" t="str">
        <f>Budget[[#This Row],[Location]]&amp;Budget[[#This Row],[Description]]</f>
        <v>North LoopRTC</v>
      </c>
      <c r="D864" s="16">
        <v>45231</v>
      </c>
      <c r="E864" s="11">
        <v>0</v>
      </c>
      <c r="F864" s="8" t="str">
        <f>IFERROR(VLOOKUP(Budget[[#This Row],[Looker]],Category_final[#All],5,0),"")</f>
        <v/>
      </c>
    </row>
    <row r="865" spans="1:6" hidden="1">
      <c r="A865" s="49" t="s">
        <v>147</v>
      </c>
      <c r="B865" s="11" t="s">
        <v>27</v>
      </c>
      <c r="C865" s="11" t="str">
        <f>Budget[[#This Row],[Location]]&amp;Budget[[#This Row],[Description]]</f>
        <v>North LoopRTC</v>
      </c>
      <c r="D865" s="16">
        <v>45261</v>
      </c>
      <c r="E865" s="11">
        <v>0</v>
      </c>
      <c r="F865" s="8" t="str">
        <f>IFERROR(VLOOKUP(Budget[[#This Row],[Looker]],Category_final[#All],5,0),"")</f>
        <v/>
      </c>
    </row>
    <row r="866" spans="1:6" hidden="1">
      <c r="A866" s="49" t="s">
        <v>147</v>
      </c>
      <c r="B866" s="11" t="s">
        <v>26</v>
      </c>
      <c r="C866" s="11" t="str">
        <f>Budget[[#This Row],[Location]]&amp;Budget[[#This Row],[Description]]</f>
        <v>North LoopPHP</v>
      </c>
      <c r="D866" s="16">
        <v>44927</v>
      </c>
      <c r="E866" s="11">
        <v>0</v>
      </c>
      <c r="F866" s="8" t="str">
        <f>IFERROR(VLOOKUP(Budget[[#This Row],[Looker]],Category_final[#All],5,0),"")</f>
        <v>Affiliate</v>
      </c>
    </row>
    <row r="867" spans="1:6" hidden="1">
      <c r="A867" s="49" t="s">
        <v>147</v>
      </c>
      <c r="B867" s="11" t="s">
        <v>26</v>
      </c>
      <c r="C867" s="11" t="str">
        <f>Budget[[#This Row],[Location]]&amp;Budget[[#This Row],[Description]]</f>
        <v>North LoopPHP</v>
      </c>
      <c r="D867" s="16">
        <v>44958</v>
      </c>
      <c r="E867" s="11">
        <v>0</v>
      </c>
      <c r="F867" s="8" t="str">
        <f>IFERROR(VLOOKUP(Budget[[#This Row],[Looker]],Category_final[#All],5,0),"")</f>
        <v>Affiliate</v>
      </c>
    </row>
    <row r="868" spans="1:6" hidden="1">
      <c r="A868" s="49" t="s">
        <v>147</v>
      </c>
      <c r="B868" s="11" t="s">
        <v>26</v>
      </c>
      <c r="C868" s="11" t="str">
        <f>Budget[[#This Row],[Location]]&amp;Budget[[#This Row],[Description]]</f>
        <v>North LoopPHP</v>
      </c>
      <c r="D868" s="16">
        <v>44986</v>
      </c>
      <c r="E868" s="11">
        <v>2</v>
      </c>
      <c r="F868" s="8" t="str">
        <f>IFERROR(VLOOKUP(Budget[[#This Row],[Looker]],Category_final[#All],5,0),"")</f>
        <v>Affiliate</v>
      </c>
    </row>
    <row r="869" spans="1:6" hidden="1">
      <c r="A869" s="49" t="s">
        <v>147</v>
      </c>
      <c r="B869" s="11" t="s">
        <v>26</v>
      </c>
      <c r="C869" s="11" t="str">
        <f>Budget[[#This Row],[Location]]&amp;Budget[[#This Row],[Description]]</f>
        <v>North LoopPHP</v>
      </c>
      <c r="D869" s="16">
        <v>45017</v>
      </c>
      <c r="E869" s="11">
        <v>2</v>
      </c>
      <c r="F869" s="8" t="str">
        <f>IFERROR(VLOOKUP(Budget[[#This Row],[Looker]],Category_final[#All],5,0),"")</f>
        <v>Affiliate</v>
      </c>
    </row>
    <row r="870" spans="1:6" hidden="1">
      <c r="A870" s="49" t="s">
        <v>147</v>
      </c>
      <c r="B870" s="11" t="s">
        <v>26</v>
      </c>
      <c r="C870" s="11" t="str">
        <f>Budget[[#This Row],[Location]]&amp;Budget[[#This Row],[Description]]</f>
        <v>North LoopPHP</v>
      </c>
      <c r="D870" s="16">
        <v>45047</v>
      </c>
      <c r="E870" s="11">
        <v>2</v>
      </c>
      <c r="F870" s="8" t="str">
        <f>IFERROR(VLOOKUP(Budget[[#This Row],[Looker]],Category_final[#All],5,0),"")</f>
        <v>Affiliate</v>
      </c>
    </row>
    <row r="871" spans="1:6" hidden="1">
      <c r="A871" s="49" t="s">
        <v>147</v>
      </c>
      <c r="B871" s="11" t="s">
        <v>26</v>
      </c>
      <c r="C871" s="11" t="str">
        <f>Budget[[#This Row],[Location]]&amp;Budget[[#This Row],[Description]]</f>
        <v>North LoopPHP</v>
      </c>
      <c r="D871" s="16">
        <v>45078</v>
      </c>
      <c r="E871" s="11">
        <v>2</v>
      </c>
      <c r="F871" s="8" t="str">
        <f>IFERROR(VLOOKUP(Budget[[#This Row],[Looker]],Category_final[#All],5,0),"")</f>
        <v>Affiliate</v>
      </c>
    </row>
    <row r="872" spans="1:6" hidden="1">
      <c r="A872" s="49" t="s">
        <v>147</v>
      </c>
      <c r="B872" s="11" t="s">
        <v>26</v>
      </c>
      <c r="C872" s="11" t="str">
        <f>Budget[[#This Row],[Location]]&amp;Budget[[#This Row],[Description]]</f>
        <v>North LoopPHP</v>
      </c>
      <c r="D872" s="16">
        <v>45108</v>
      </c>
      <c r="E872" s="11">
        <v>2</v>
      </c>
      <c r="F872" s="8" t="str">
        <f>IFERROR(VLOOKUP(Budget[[#This Row],[Looker]],Category_final[#All],5,0),"")</f>
        <v>Affiliate</v>
      </c>
    </row>
    <row r="873" spans="1:6" hidden="1">
      <c r="A873" s="49" t="s">
        <v>147</v>
      </c>
      <c r="B873" s="11" t="s">
        <v>26</v>
      </c>
      <c r="C873" s="11" t="str">
        <f>Budget[[#This Row],[Location]]&amp;Budget[[#This Row],[Description]]</f>
        <v>North LoopPHP</v>
      </c>
      <c r="D873" s="16">
        <v>45139</v>
      </c>
      <c r="E873" s="11">
        <v>2</v>
      </c>
      <c r="F873" s="8" t="str">
        <f>IFERROR(VLOOKUP(Budget[[#This Row],[Looker]],Category_final[#All],5,0),"")</f>
        <v>Affiliate</v>
      </c>
    </row>
    <row r="874" spans="1:6" hidden="1">
      <c r="A874" s="49" t="s">
        <v>147</v>
      </c>
      <c r="B874" s="11" t="s">
        <v>26</v>
      </c>
      <c r="C874" s="11" t="str">
        <f>Budget[[#This Row],[Location]]&amp;Budget[[#This Row],[Description]]</f>
        <v>North LoopPHP</v>
      </c>
      <c r="D874" s="16">
        <v>45170</v>
      </c>
      <c r="E874" s="11">
        <v>2</v>
      </c>
      <c r="F874" s="8" t="str">
        <f>IFERROR(VLOOKUP(Budget[[#This Row],[Looker]],Category_final[#All],5,0),"")</f>
        <v>Affiliate</v>
      </c>
    </row>
    <row r="875" spans="1:6" hidden="1">
      <c r="A875" s="49" t="s">
        <v>147</v>
      </c>
      <c r="B875" s="11" t="s">
        <v>26</v>
      </c>
      <c r="C875" s="11" t="str">
        <f>Budget[[#This Row],[Location]]&amp;Budget[[#This Row],[Description]]</f>
        <v>North LoopPHP</v>
      </c>
      <c r="D875" s="16">
        <v>45200</v>
      </c>
      <c r="E875" s="11">
        <v>2</v>
      </c>
      <c r="F875" s="8" t="str">
        <f>IFERROR(VLOOKUP(Budget[[#This Row],[Looker]],Category_final[#All],5,0),"")</f>
        <v>Affiliate</v>
      </c>
    </row>
    <row r="876" spans="1:6" hidden="1">
      <c r="A876" s="49" t="s">
        <v>147</v>
      </c>
      <c r="B876" s="11" t="s">
        <v>26</v>
      </c>
      <c r="C876" s="11" t="str">
        <f>Budget[[#This Row],[Location]]&amp;Budget[[#This Row],[Description]]</f>
        <v>North LoopPHP</v>
      </c>
      <c r="D876" s="16">
        <v>45231</v>
      </c>
      <c r="E876" s="11">
        <v>2</v>
      </c>
      <c r="F876" s="8" t="str">
        <f>IFERROR(VLOOKUP(Budget[[#This Row],[Looker]],Category_final[#All],5,0),"")</f>
        <v>Affiliate</v>
      </c>
    </row>
    <row r="877" spans="1:6" hidden="1">
      <c r="A877" s="49" t="s">
        <v>147</v>
      </c>
      <c r="B877" s="11" t="s">
        <v>26</v>
      </c>
      <c r="C877" s="11" t="str">
        <f>Budget[[#This Row],[Location]]&amp;Budget[[#This Row],[Description]]</f>
        <v>North LoopPHP</v>
      </c>
      <c r="D877" s="16">
        <v>45261</v>
      </c>
      <c r="E877" s="11">
        <v>2</v>
      </c>
      <c r="F877" s="8" t="str">
        <f>IFERROR(VLOOKUP(Budget[[#This Row],[Looker]],Category_final[#All],5,0),"")</f>
        <v>Affiliate</v>
      </c>
    </row>
    <row r="878" spans="1:6" hidden="1">
      <c r="A878" s="49" t="s">
        <v>147</v>
      </c>
      <c r="B878" s="11" t="s">
        <v>25</v>
      </c>
      <c r="C878" s="11" t="str">
        <f>Budget[[#This Row],[Location]]&amp;Budget[[#This Row],[Description]]</f>
        <v>North LoopIOP</v>
      </c>
      <c r="D878" s="16">
        <v>44927</v>
      </c>
      <c r="E878" s="11">
        <v>0</v>
      </c>
      <c r="F878" s="8" t="str">
        <f>IFERROR(VLOOKUP(Budget[[#This Row],[Looker]],Category_final[#All],5,0),"")</f>
        <v>Affiliate</v>
      </c>
    </row>
    <row r="879" spans="1:6" hidden="1">
      <c r="A879" s="49" t="s">
        <v>147</v>
      </c>
      <c r="B879" s="11" t="s">
        <v>25</v>
      </c>
      <c r="C879" s="11" t="str">
        <f>Budget[[#This Row],[Location]]&amp;Budget[[#This Row],[Description]]</f>
        <v>North LoopIOP</v>
      </c>
      <c r="D879" s="16">
        <v>44958</v>
      </c>
      <c r="E879" s="11">
        <v>0</v>
      </c>
      <c r="F879" s="8" t="str">
        <f>IFERROR(VLOOKUP(Budget[[#This Row],[Looker]],Category_final[#All],5,0),"")</f>
        <v>Affiliate</v>
      </c>
    </row>
    <row r="880" spans="1:6" hidden="1">
      <c r="A880" s="49" t="s">
        <v>147</v>
      </c>
      <c r="B880" s="11" t="s">
        <v>25</v>
      </c>
      <c r="C880" s="11" t="str">
        <f>Budget[[#This Row],[Location]]&amp;Budget[[#This Row],[Description]]</f>
        <v>North LoopIOP</v>
      </c>
      <c r="D880" s="16">
        <v>44986</v>
      </c>
      <c r="E880" s="11">
        <v>4</v>
      </c>
      <c r="F880" s="8" t="str">
        <f>IFERROR(VLOOKUP(Budget[[#This Row],[Looker]],Category_final[#All],5,0),"")</f>
        <v>Affiliate</v>
      </c>
    </row>
    <row r="881" spans="1:6" hidden="1">
      <c r="A881" s="49" t="s">
        <v>147</v>
      </c>
      <c r="B881" s="11" t="s">
        <v>25</v>
      </c>
      <c r="C881" s="11" t="str">
        <f>Budget[[#This Row],[Location]]&amp;Budget[[#This Row],[Description]]</f>
        <v>North LoopIOP</v>
      </c>
      <c r="D881" s="16">
        <v>45017</v>
      </c>
      <c r="E881" s="11">
        <v>4</v>
      </c>
      <c r="F881" s="8" t="str">
        <f>IFERROR(VLOOKUP(Budget[[#This Row],[Looker]],Category_final[#All],5,0),"")</f>
        <v>Affiliate</v>
      </c>
    </row>
    <row r="882" spans="1:6" hidden="1">
      <c r="A882" s="49" t="s">
        <v>147</v>
      </c>
      <c r="B882" s="11" t="s">
        <v>25</v>
      </c>
      <c r="C882" s="11" t="str">
        <f>Budget[[#This Row],[Location]]&amp;Budget[[#This Row],[Description]]</f>
        <v>North LoopIOP</v>
      </c>
      <c r="D882" s="16">
        <v>45047</v>
      </c>
      <c r="E882" s="11">
        <v>4</v>
      </c>
      <c r="F882" s="8" t="str">
        <f>IFERROR(VLOOKUP(Budget[[#This Row],[Looker]],Category_final[#All],5,0),"")</f>
        <v>Affiliate</v>
      </c>
    </row>
    <row r="883" spans="1:6" hidden="1">
      <c r="A883" s="49" t="s">
        <v>147</v>
      </c>
      <c r="B883" s="11" t="s">
        <v>25</v>
      </c>
      <c r="C883" s="11" t="str">
        <f>Budget[[#This Row],[Location]]&amp;Budget[[#This Row],[Description]]</f>
        <v>North LoopIOP</v>
      </c>
      <c r="D883" s="16">
        <v>45078</v>
      </c>
      <c r="E883" s="11">
        <v>4</v>
      </c>
      <c r="F883" s="8" t="str">
        <f>IFERROR(VLOOKUP(Budget[[#This Row],[Looker]],Category_final[#All],5,0),"")</f>
        <v>Affiliate</v>
      </c>
    </row>
    <row r="884" spans="1:6" hidden="1">
      <c r="A884" s="49" t="s">
        <v>147</v>
      </c>
      <c r="B884" s="11" t="s">
        <v>25</v>
      </c>
      <c r="C884" s="11" t="str">
        <f>Budget[[#This Row],[Location]]&amp;Budget[[#This Row],[Description]]</f>
        <v>North LoopIOP</v>
      </c>
      <c r="D884" s="16">
        <v>45108</v>
      </c>
      <c r="E884" s="11">
        <v>4</v>
      </c>
      <c r="F884" s="8" t="str">
        <f>IFERROR(VLOOKUP(Budget[[#This Row],[Looker]],Category_final[#All],5,0),"")</f>
        <v>Affiliate</v>
      </c>
    </row>
    <row r="885" spans="1:6" hidden="1">
      <c r="A885" s="49" t="s">
        <v>147</v>
      </c>
      <c r="B885" s="11" t="s">
        <v>25</v>
      </c>
      <c r="C885" s="11" t="str">
        <f>Budget[[#This Row],[Location]]&amp;Budget[[#This Row],[Description]]</f>
        <v>North LoopIOP</v>
      </c>
      <c r="D885" s="16">
        <v>45139</v>
      </c>
      <c r="E885" s="11">
        <v>6</v>
      </c>
      <c r="F885" s="8" t="str">
        <f>IFERROR(VLOOKUP(Budget[[#This Row],[Looker]],Category_final[#All],5,0),"")</f>
        <v>Affiliate</v>
      </c>
    </row>
    <row r="886" spans="1:6" hidden="1">
      <c r="A886" s="49" t="s">
        <v>147</v>
      </c>
      <c r="B886" s="11" t="s">
        <v>25</v>
      </c>
      <c r="C886" s="11" t="str">
        <f>Budget[[#This Row],[Location]]&amp;Budget[[#This Row],[Description]]</f>
        <v>North LoopIOP</v>
      </c>
      <c r="D886" s="16">
        <v>45170</v>
      </c>
      <c r="E886" s="11">
        <v>6</v>
      </c>
      <c r="F886" s="8" t="str">
        <f>IFERROR(VLOOKUP(Budget[[#This Row],[Looker]],Category_final[#All],5,0),"")</f>
        <v>Affiliate</v>
      </c>
    </row>
    <row r="887" spans="1:6" hidden="1">
      <c r="A887" s="49" t="s">
        <v>147</v>
      </c>
      <c r="B887" s="11" t="s">
        <v>25</v>
      </c>
      <c r="C887" s="11" t="str">
        <f>Budget[[#This Row],[Location]]&amp;Budget[[#This Row],[Description]]</f>
        <v>North LoopIOP</v>
      </c>
      <c r="D887" s="16">
        <v>45200</v>
      </c>
      <c r="E887" s="11">
        <v>6</v>
      </c>
      <c r="F887" s="8" t="str">
        <f>IFERROR(VLOOKUP(Budget[[#This Row],[Looker]],Category_final[#All],5,0),"")</f>
        <v>Affiliate</v>
      </c>
    </row>
    <row r="888" spans="1:6" hidden="1">
      <c r="A888" s="49" t="s">
        <v>147</v>
      </c>
      <c r="B888" s="11" t="s">
        <v>25</v>
      </c>
      <c r="C888" s="11" t="str">
        <f>Budget[[#This Row],[Location]]&amp;Budget[[#This Row],[Description]]</f>
        <v>North LoopIOP</v>
      </c>
      <c r="D888" s="16">
        <v>45231</v>
      </c>
      <c r="E888" s="11">
        <v>6</v>
      </c>
      <c r="F888" s="8" t="str">
        <f>IFERROR(VLOOKUP(Budget[[#This Row],[Looker]],Category_final[#All],5,0),"")</f>
        <v>Affiliate</v>
      </c>
    </row>
    <row r="889" spans="1:6" hidden="1">
      <c r="A889" s="49" t="s">
        <v>147</v>
      </c>
      <c r="B889" s="11" t="s">
        <v>25</v>
      </c>
      <c r="C889" s="11" t="str">
        <f>Budget[[#This Row],[Location]]&amp;Budget[[#This Row],[Description]]</f>
        <v>North LoopIOP</v>
      </c>
      <c r="D889" s="16">
        <v>45261</v>
      </c>
      <c r="E889" s="11">
        <v>6</v>
      </c>
      <c r="F889" s="8" t="str">
        <f>IFERROR(VLOOKUP(Budget[[#This Row],[Looker]],Category_final[#All],5,0),"")</f>
        <v>Affiliate</v>
      </c>
    </row>
    <row r="890" spans="1:6" hidden="1">
      <c r="A890" s="49" t="s">
        <v>147</v>
      </c>
      <c r="B890" s="11" t="s">
        <v>28</v>
      </c>
      <c r="C890" s="11" t="str">
        <f>Budget[[#This Row],[Location]]&amp;Budget[[#This Row],[Description]]</f>
        <v>North LoopSOP</v>
      </c>
      <c r="D890" s="16">
        <v>44927</v>
      </c>
      <c r="E890" s="11">
        <v>0</v>
      </c>
      <c r="F890" s="8" t="str">
        <f>IFERROR(VLOOKUP(Budget[[#This Row],[Looker]],Category_final[#All],5,0),"")</f>
        <v>Affiliate</v>
      </c>
    </row>
    <row r="891" spans="1:6" hidden="1">
      <c r="A891" s="49" t="s">
        <v>147</v>
      </c>
      <c r="B891" s="11" t="s">
        <v>28</v>
      </c>
      <c r="C891" s="11" t="str">
        <f>Budget[[#This Row],[Location]]&amp;Budget[[#This Row],[Description]]</f>
        <v>North LoopSOP</v>
      </c>
      <c r="D891" s="16">
        <v>44958</v>
      </c>
      <c r="E891" s="11">
        <v>0</v>
      </c>
      <c r="F891" s="8" t="str">
        <f>IFERROR(VLOOKUP(Budget[[#This Row],[Looker]],Category_final[#All],5,0),"")</f>
        <v>Affiliate</v>
      </c>
    </row>
    <row r="892" spans="1:6" hidden="1">
      <c r="A892" s="49" t="s">
        <v>147</v>
      </c>
      <c r="B892" s="11" t="s">
        <v>28</v>
      </c>
      <c r="C892" s="11" t="str">
        <f>Budget[[#This Row],[Location]]&amp;Budget[[#This Row],[Description]]</f>
        <v>North LoopSOP</v>
      </c>
      <c r="D892" s="16">
        <v>44986</v>
      </c>
      <c r="E892" s="11">
        <v>0</v>
      </c>
      <c r="F892" s="8" t="str">
        <f>IFERROR(VLOOKUP(Budget[[#This Row],[Looker]],Category_final[#All],5,0),"")</f>
        <v>Affiliate</v>
      </c>
    </row>
    <row r="893" spans="1:6" hidden="1">
      <c r="A893" s="49" t="s">
        <v>147</v>
      </c>
      <c r="B893" s="11" t="s">
        <v>28</v>
      </c>
      <c r="C893" s="11" t="str">
        <f>Budget[[#This Row],[Location]]&amp;Budget[[#This Row],[Description]]</f>
        <v>North LoopSOP</v>
      </c>
      <c r="D893" s="16">
        <v>45017</v>
      </c>
      <c r="E893" s="11">
        <v>0</v>
      </c>
      <c r="F893" s="8" t="str">
        <f>IFERROR(VLOOKUP(Budget[[#This Row],[Looker]],Category_final[#All],5,0),"")</f>
        <v>Affiliate</v>
      </c>
    </row>
    <row r="894" spans="1:6" hidden="1">
      <c r="A894" s="49" t="s">
        <v>147</v>
      </c>
      <c r="B894" s="11" t="s">
        <v>28</v>
      </c>
      <c r="C894" s="11" t="str">
        <f>Budget[[#This Row],[Location]]&amp;Budget[[#This Row],[Description]]</f>
        <v>North LoopSOP</v>
      </c>
      <c r="D894" s="16">
        <v>45047</v>
      </c>
      <c r="E894" s="11">
        <v>0</v>
      </c>
      <c r="F894" s="8" t="str">
        <f>IFERROR(VLOOKUP(Budget[[#This Row],[Looker]],Category_final[#All],5,0),"")</f>
        <v>Affiliate</v>
      </c>
    </row>
    <row r="895" spans="1:6" hidden="1">
      <c r="A895" s="49" t="s">
        <v>147</v>
      </c>
      <c r="B895" s="11" t="s">
        <v>28</v>
      </c>
      <c r="C895" s="11" t="str">
        <f>Budget[[#This Row],[Location]]&amp;Budget[[#This Row],[Description]]</f>
        <v>North LoopSOP</v>
      </c>
      <c r="D895" s="16">
        <v>45078</v>
      </c>
      <c r="E895" s="11">
        <v>0</v>
      </c>
      <c r="F895" s="8" t="str">
        <f>IFERROR(VLOOKUP(Budget[[#This Row],[Looker]],Category_final[#All],5,0),"")</f>
        <v>Affiliate</v>
      </c>
    </row>
    <row r="896" spans="1:6" hidden="1">
      <c r="A896" s="49" t="s">
        <v>147</v>
      </c>
      <c r="B896" s="11" t="s">
        <v>28</v>
      </c>
      <c r="C896" s="11" t="str">
        <f>Budget[[#This Row],[Location]]&amp;Budget[[#This Row],[Description]]</f>
        <v>North LoopSOP</v>
      </c>
      <c r="D896" s="16">
        <v>45108</v>
      </c>
      <c r="E896" s="11">
        <v>0</v>
      </c>
      <c r="F896" s="8" t="str">
        <f>IFERROR(VLOOKUP(Budget[[#This Row],[Looker]],Category_final[#All],5,0),"")</f>
        <v>Affiliate</v>
      </c>
    </row>
    <row r="897" spans="1:6" hidden="1">
      <c r="A897" s="49" t="s">
        <v>147</v>
      </c>
      <c r="B897" s="11" t="s">
        <v>28</v>
      </c>
      <c r="C897" s="11" t="str">
        <f>Budget[[#This Row],[Location]]&amp;Budget[[#This Row],[Description]]</f>
        <v>North LoopSOP</v>
      </c>
      <c r="D897" s="16">
        <v>45139</v>
      </c>
      <c r="E897" s="11">
        <v>0</v>
      </c>
      <c r="F897" s="8" t="str">
        <f>IFERROR(VLOOKUP(Budget[[#This Row],[Looker]],Category_final[#All],5,0),"")</f>
        <v>Affiliate</v>
      </c>
    </row>
    <row r="898" spans="1:6" hidden="1">
      <c r="A898" s="49" t="s">
        <v>147</v>
      </c>
      <c r="B898" s="11" t="s">
        <v>28</v>
      </c>
      <c r="C898" s="11" t="str">
        <f>Budget[[#This Row],[Location]]&amp;Budget[[#This Row],[Description]]</f>
        <v>North LoopSOP</v>
      </c>
      <c r="D898" s="16">
        <v>45170</v>
      </c>
      <c r="E898" s="11">
        <v>0</v>
      </c>
      <c r="F898" s="8" t="str">
        <f>IFERROR(VLOOKUP(Budget[[#This Row],[Looker]],Category_final[#All],5,0),"")</f>
        <v>Affiliate</v>
      </c>
    </row>
    <row r="899" spans="1:6" hidden="1">
      <c r="A899" s="49" t="s">
        <v>147</v>
      </c>
      <c r="B899" s="11" t="s">
        <v>28</v>
      </c>
      <c r="C899" s="11" t="str">
        <f>Budget[[#This Row],[Location]]&amp;Budget[[#This Row],[Description]]</f>
        <v>North LoopSOP</v>
      </c>
      <c r="D899" s="16">
        <v>45200</v>
      </c>
      <c r="E899" s="11">
        <v>0</v>
      </c>
      <c r="F899" s="8" t="str">
        <f>IFERROR(VLOOKUP(Budget[[#This Row],[Looker]],Category_final[#All],5,0),"")</f>
        <v>Affiliate</v>
      </c>
    </row>
    <row r="900" spans="1:6" hidden="1">
      <c r="A900" s="49" t="s">
        <v>147</v>
      </c>
      <c r="B900" s="11" t="s">
        <v>28</v>
      </c>
      <c r="C900" s="11" t="str">
        <f>Budget[[#This Row],[Location]]&amp;Budget[[#This Row],[Description]]</f>
        <v>North LoopSOP</v>
      </c>
      <c r="D900" s="16">
        <v>45231</v>
      </c>
      <c r="E900" s="11">
        <v>0</v>
      </c>
      <c r="F900" s="8" t="str">
        <f>IFERROR(VLOOKUP(Budget[[#This Row],[Looker]],Category_final[#All],5,0),"")</f>
        <v>Affiliate</v>
      </c>
    </row>
    <row r="901" spans="1:6" hidden="1">
      <c r="A901" s="49" t="s">
        <v>147</v>
      </c>
      <c r="B901" s="11" t="s">
        <v>28</v>
      </c>
      <c r="C901" s="11" t="str">
        <f>Budget[[#This Row],[Location]]&amp;Budget[[#This Row],[Description]]</f>
        <v>North LoopSOP</v>
      </c>
      <c r="D901" s="16">
        <v>45261</v>
      </c>
      <c r="E901" s="11">
        <v>0</v>
      </c>
      <c r="F901" s="8" t="str">
        <f>IFERROR(VLOOKUP(Budget[[#This Row],[Looker]],Category_final[#All],5,0),"")</f>
        <v>Affiliate</v>
      </c>
    </row>
    <row r="902" spans="1:6" hidden="1">
      <c r="A902" s="49" t="s">
        <v>147</v>
      </c>
      <c r="B902" s="11" t="s">
        <v>23</v>
      </c>
      <c r="C902" s="11" t="str">
        <f>Budget[[#This Row],[Location]]&amp;Budget[[#This Row],[Description]]</f>
        <v>North LoopAftercare</v>
      </c>
      <c r="D902" s="16">
        <v>44927</v>
      </c>
      <c r="E902" s="11">
        <v>0</v>
      </c>
      <c r="F902" s="8" t="str">
        <f>IFERROR(VLOOKUP(Budget[[#This Row],[Looker]],Category_final[#All],5,0),"")</f>
        <v>Affiliate</v>
      </c>
    </row>
    <row r="903" spans="1:6" hidden="1">
      <c r="A903" s="49" t="s">
        <v>147</v>
      </c>
      <c r="B903" s="11" t="s">
        <v>23</v>
      </c>
      <c r="C903" s="11" t="str">
        <f>Budget[[#This Row],[Location]]&amp;Budget[[#This Row],[Description]]</f>
        <v>North LoopAftercare</v>
      </c>
      <c r="D903" s="16">
        <v>44958</v>
      </c>
      <c r="E903" s="11">
        <v>0</v>
      </c>
      <c r="F903" s="8" t="str">
        <f>IFERROR(VLOOKUP(Budget[[#This Row],[Looker]],Category_final[#All],5,0),"")</f>
        <v>Affiliate</v>
      </c>
    </row>
    <row r="904" spans="1:6" hidden="1">
      <c r="A904" s="49" t="s">
        <v>147</v>
      </c>
      <c r="B904" s="11" t="s">
        <v>23</v>
      </c>
      <c r="C904" s="11" t="str">
        <f>Budget[[#This Row],[Location]]&amp;Budget[[#This Row],[Description]]</f>
        <v>North LoopAftercare</v>
      </c>
      <c r="D904" s="16">
        <v>44986</v>
      </c>
      <c r="E904" s="11">
        <v>1</v>
      </c>
      <c r="F904" s="8" t="str">
        <f>IFERROR(VLOOKUP(Budget[[#This Row],[Looker]],Category_final[#All],5,0),"")</f>
        <v>Affiliate</v>
      </c>
    </row>
    <row r="905" spans="1:6" hidden="1">
      <c r="A905" s="49" t="s">
        <v>147</v>
      </c>
      <c r="B905" s="11" t="s">
        <v>23</v>
      </c>
      <c r="C905" s="11" t="str">
        <f>Budget[[#This Row],[Location]]&amp;Budget[[#This Row],[Description]]</f>
        <v>North LoopAftercare</v>
      </c>
      <c r="D905" s="16">
        <v>45017</v>
      </c>
      <c r="E905" s="11">
        <v>1</v>
      </c>
      <c r="F905" s="8" t="str">
        <f>IFERROR(VLOOKUP(Budget[[#This Row],[Looker]],Category_final[#All],5,0),"")</f>
        <v>Affiliate</v>
      </c>
    </row>
    <row r="906" spans="1:6" hidden="1">
      <c r="A906" s="49" t="s">
        <v>147</v>
      </c>
      <c r="B906" s="11" t="s">
        <v>23</v>
      </c>
      <c r="C906" s="11" t="str">
        <f>Budget[[#This Row],[Location]]&amp;Budget[[#This Row],[Description]]</f>
        <v>North LoopAftercare</v>
      </c>
      <c r="D906" s="16">
        <v>45047</v>
      </c>
      <c r="E906" s="11">
        <v>1</v>
      </c>
      <c r="F906" s="8" t="str">
        <f>IFERROR(VLOOKUP(Budget[[#This Row],[Looker]],Category_final[#All],5,0),"")</f>
        <v>Affiliate</v>
      </c>
    </row>
    <row r="907" spans="1:6" hidden="1">
      <c r="A907" s="49" t="s">
        <v>147</v>
      </c>
      <c r="B907" s="11" t="s">
        <v>23</v>
      </c>
      <c r="C907" s="11" t="str">
        <f>Budget[[#This Row],[Location]]&amp;Budget[[#This Row],[Description]]</f>
        <v>North LoopAftercare</v>
      </c>
      <c r="D907" s="16">
        <v>45078</v>
      </c>
      <c r="E907" s="11">
        <v>1</v>
      </c>
      <c r="F907" s="8" t="str">
        <f>IFERROR(VLOOKUP(Budget[[#This Row],[Looker]],Category_final[#All],5,0),"")</f>
        <v>Affiliate</v>
      </c>
    </row>
    <row r="908" spans="1:6" hidden="1">
      <c r="A908" s="49" t="s">
        <v>147</v>
      </c>
      <c r="B908" s="11" t="s">
        <v>23</v>
      </c>
      <c r="C908" s="11" t="str">
        <f>Budget[[#This Row],[Location]]&amp;Budget[[#This Row],[Description]]</f>
        <v>North LoopAftercare</v>
      </c>
      <c r="D908" s="16">
        <v>45108</v>
      </c>
      <c r="E908" s="11">
        <v>1</v>
      </c>
      <c r="F908" s="8" t="str">
        <f>IFERROR(VLOOKUP(Budget[[#This Row],[Looker]],Category_final[#All],5,0),"")</f>
        <v>Affiliate</v>
      </c>
    </row>
    <row r="909" spans="1:6" hidden="1">
      <c r="A909" s="49" t="s">
        <v>147</v>
      </c>
      <c r="B909" s="11" t="s">
        <v>23</v>
      </c>
      <c r="C909" s="11" t="str">
        <f>Budget[[#This Row],[Location]]&amp;Budget[[#This Row],[Description]]</f>
        <v>North LoopAftercare</v>
      </c>
      <c r="D909" s="16">
        <v>45139</v>
      </c>
      <c r="E909" s="11">
        <v>1</v>
      </c>
      <c r="F909" s="8" t="str">
        <f>IFERROR(VLOOKUP(Budget[[#This Row],[Looker]],Category_final[#All],5,0),"")</f>
        <v>Affiliate</v>
      </c>
    </row>
    <row r="910" spans="1:6" hidden="1">
      <c r="A910" s="49" t="s">
        <v>147</v>
      </c>
      <c r="B910" s="11" t="s">
        <v>23</v>
      </c>
      <c r="C910" s="11" t="str">
        <f>Budget[[#This Row],[Location]]&amp;Budget[[#This Row],[Description]]</f>
        <v>North LoopAftercare</v>
      </c>
      <c r="D910" s="16">
        <v>45170</v>
      </c>
      <c r="E910" s="11">
        <v>1</v>
      </c>
      <c r="F910" s="8" t="str">
        <f>IFERROR(VLOOKUP(Budget[[#This Row],[Looker]],Category_final[#All],5,0),"")</f>
        <v>Affiliate</v>
      </c>
    </row>
    <row r="911" spans="1:6" hidden="1">
      <c r="A911" s="49" t="s">
        <v>147</v>
      </c>
      <c r="B911" s="11" t="s">
        <v>23</v>
      </c>
      <c r="C911" s="11" t="str">
        <f>Budget[[#This Row],[Location]]&amp;Budget[[#This Row],[Description]]</f>
        <v>North LoopAftercare</v>
      </c>
      <c r="D911" s="16">
        <v>45200</v>
      </c>
      <c r="E911" s="11">
        <v>1</v>
      </c>
      <c r="F911" s="8" t="str">
        <f>IFERROR(VLOOKUP(Budget[[#This Row],[Looker]],Category_final[#All],5,0),"")</f>
        <v>Affiliate</v>
      </c>
    </row>
    <row r="912" spans="1:6" hidden="1">
      <c r="A912" s="49" t="s">
        <v>147</v>
      </c>
      <c r="B912" s="11" t="s">
        <v>23</v>
      </c>
      <c r="C912" s="11" t="str">
        <f>Budget[[#This Row],[Location]]&amp;Budget[[#This Row],[Description]]</f>
        <v>North LoopAftercare</v>
      </c>
      <c r="D912" s="16">
        <v>45231</v>
      </c>
      <c r="E912" s="11">
        <v>1</v>
      </c>
      <c r="F912" s="8" t="str">
        <f>IFERROR(VLOOKUP(Budget[[#This Row],[Looker]],Category_final[#All],5,0),"")</f>
        <v>Affiliate</v>
      </c>
    </row>
    <row r="913" spans="1:6" hidden="1">
      <c r="A913" s="49" t="s">
        <v>147</v>
      </c>
      <c r="B913" s="11" t="s">
        <v>23</v>
      </c>
      <c r="C913" s="11" t="str">
        <f>Budget[[#This Row],[Location]]&amp;Budget[[#This Row],[Description]]</f>
        <v>North LoopAftercare</v>
      </c>
      <c r="D913" s="16">
        <v>45261</v>
      </c>
      <c r="E913" s="11">
        <v>1</v>
      </c>
      <c r="F913" s="8" t="str">
        <f>IFERROR(VLOOKUP(Budget[[#This Row],[Looker]],Category_final[#All],5,0),"")</f>
        <v>Affiliate</v>
      </c>
    </row>
    <row r="914" spans="1:6" hidden="1">
      <c r="A914" s="49" t="s">
        <v>147</v>
      </c>
      <c r="B914" s="11" t="s">
        <v>49</v>
      </c>
      <c r="C914" s="11" t="str">
        <f>Budget[[#This Row],[Location]]&amp;Budget[[#This Row],[Description]]</f>
        <v>North LoopSober Living</v>
      </c>
      <c r="D914" s="16">
        <v>44927</v>
      </c>
      <c r="E914" s="11">
        <v>0</v>
      </c>
      <c r="F914" s="8" t="str">
        <f>IFERROR(VLOOKUP(Budget[[#This Row],[Looker]],Category_final[#All],5,0),"")</f>
        <v/>
      </c>
    </row>
    <row r="915" spans="1:6" hidden="1">
      <c r="A915" s="49" t="s">
        <v>147</v>
      </c>
      <c r="B915" s="11" t="s">
        <v>49</v>
      </c>
      <c r="C915" s="11" t="str">
        <f>Budget[[#This Row],[Location]]&amp;Budget[[#This Row],[Description]]</f>
        <v>North LoopSober Living</v>
      </c>
      <c r="D915" s="16">
        <v>44958</v>
      </c>
      <c r="E915" s="11">
        <v>0</v>
      </c>
      <c r="F915" s="8" t="str">
        <f>IFERROR(VLOOKUP(Budget[[#This Row],[Looker]],Category_final[#All],5,0),"")</f>
        <v/>
      </c>
    </row>
    <row r="916" spans="1:6" hidden="1">
      <c r="A916" s="49" t="s">
        <v>147</v>
      </c>
      <c r="B916" s="11" t="s">
        <v>49</v>
      </c>
      <c r="C916" s="11" t="str">
        <f>Budget[[#This Row],[Location]]&amp;Budget[[#This Row],[Description]]</f>
        <v>North LoopSober Living</v>
      </c>
      <c r="D916" s="16">
        <v>44986</v>
      </c>
      <c r="E916" s="11">
        <v>0</v>
      </c>
      <c r="F916" s="8" t="str">
        <f>IFERROR(VLOOKUP(Budget[[#This Row],[Looker]],Category_final[#All],5,0),"")</f>
        <v/>
      </c>
    </row>
    <row r="917" spans="1:6" hidden="1">
      <c r="A917" s="49" t="s">
        <v>147</v>
      </c>
      <c r="B917" s="11" t="s">
        <v>49</v>
      </c>
      <c r="C917" s="11" t="str">
        <f>Budget[[#This Row],[Location]]&amp;Budget[[#This Row],[Description]]</f>
        <v>North LoopSober Living</v>
      </c>
      <c r="D917" s="16">
        <v>45017</v>
      </c>
      <c r="E917" s="11">
        <v>0</v>
      </c>
      <c r="F917" s="8" t="str">
        <f>IFERROR(VLOOKUP(Budget[[#This Row],[Looker]],Category_final[#All],5,0),"")</f>
        <v/>
      </c>
    </row>
    <row r="918" spans="1:6" hidden="1">
      <c r="A918" s="49" t="s">
        <v>147</v>
      </c>
      <c r="B918" s="11" t="s">
        <v>49</v>
      </c>
      <c r="C918" s="11" t="str">
        <f>Budget[[#This Row],[Location]]&amp;Budget[[#This Row],[Description]]</f>
        <v>North LoopSober Living</v>
      </c>
      <c r="D918" s="16">
        <v>45047</v>
      </c>
      <c r="E918" s="11">
        <v>0</v>
      </c>
      <c r="F918" s="8" t="str">
        <f>IFERROR(VLOOKUP(Budget[[#This Row],[Looker]],Category_final[#All],5,0),"")</f>
        <v/>
      </c>
    </row>
    <row r="919" spans="1:6" hidden="1">
      <c r="A919" s="49" t="s">
        <v>147</v>
      </c>
      <c r="B919" s="11" t="s">
        <v>49</v>
      </c>
      <c r="C919" s="11" t="str">
        <f>Budget[[#This Row],[Location]]&amp;Budget[[#This Row],[Description]]</f>
        <v>North LoopSober Living</v>
      </c>
      <c r="D919" s="16">
        <v>45078</v>
      </c>
      <c r="E919" s="11">
        <v>0</v>
      </c>
      <c r="F919" s="8" t="str">
        <f>IFERROR(VLOOKUP(Budget[[#This Row],[Looker]],Category_final[#All],5,0),"")</f>
        <v/>
      </c>
    </row>
    <row r="920" spans="1:6" hidden="1">
      <c r="A920" s="49" t="s">
        <v>147</v>
      </c>
      <c r="B920" s="11" t="s">
        <v>49</v>
      </c>
      <c r="C920" s="11" t="str">
        <f>Budget[[#This Row],[Location]]&amp;Budget[[#This Row],[Description]]</f>
        <v>North LoopSober Living</v>
      </c>
      <c r="D920" s="16">
        <v>45108</v>
      </c>
      <c r="E920" s="11">
        <v>0</v>
      </c>
      <c r="F920" s="8" t="str">
        <f>IFERROR(VLOOKUP(Budget[[#This Row],[Looker]],Category_final[#All],5,0),"")</f>
        <v/>
      </c>
    </row>
    <row r="921" spans="1:6" hidden="1">
      <c r="A921" s="49" t="s">
        <v>147</v>
      </c>
      <c r="B921" s="11" t="s">
        <v>49</v>
      </c>
      <c r="C921" s="11" t="str">
        <f>Budget[[#This Row],[Location]]&amp;Budget[[#This Row],[Description]]</f>
        <v>North LoopSober Living</v>
      </c>
      <c r="D921" s="16">
        <v>45139</v>
      </c>
      <c r="E921" s="11">
        <v>0</v>
      </c>
      <c r="F921" s="8" t="str">
        <f>IFERROR(VLOOKUP(Budget[[#This Row],[Looker]],Category_final[#All],5,0),"")</f>
        <v/>
      </c>
    </row>
    <row r="922" spans="1:6" hidden="1">
      <c r="A922" s="49" t="s">
        <v>147</v>
      </c>
      <c r="B922" s="11" t="s">
        <v>49</v>
      </c>
      <c r="C922" s="11" t="str">
        <f>Budget[[#This Row],[Location]]&amp;Budget[[#This Row],[Description]]</f>
        <v>North LoopSober Living</v>
      </c>
      <c r="D922" s="16">
        <v>45170</v>
      </c>
      <c r="E922" s="11">
        <v>0</v>
      </c>
      <c r="F922" s="8" t="str">
        <f>IFERROR(VLOOKUP(Budget[[#This Row],[Looker]],Category_final[#All],5,0),"")</f>
        <v/>
      </c>
    </row>
    <row r="923" spans="1:6" hidden="1">
      <c r="A923" s="49" t="s">
        <v>147</v>
      </c>
      <c r="B923" s="11" t="s">
        <v>49</v>
      </c>
      <c r="C923" s="11" t="str">
        <f>Budget[[#This Row],[Location]]&amp;Budget[[#This Row],[Description]]</f>
        <v>North LoopSober Living</v>
      </c>
      <c r="D923" s="16">
        <v>45200</v>
      </c>
      <c r="E923" s="11">
        <v>0</v>
      </c>
      <c r="F923" s="8" t="str">
        <f>IFERROR(VLOOKUP(Budget[[#This Row],[Looker]],Category_final[#All],5,0),"")</f>
        <v/>
      </c>
    </row>
    <row r="924" spans="1:6" hidden="1">
      <c r="A924" s="49" t="s">
        <v>147</v>
      </c>
      <c r="B924" s="11" t="s">
        <v>49</v>
      </c>
      <c r="C924" s="11" t="str">
        <f>Budget[[#This Row],[Location]]&amp;Budget[[#This Row],[Description]]</f>
        <v>North LoopSober Living</v>
      </c>
      <c r="D924" s="16">
        <v>45231</v>
      </c>
      <c r="E924" s="11">
        <v>0</v>
      </c>
      <c r="F924" s="8" t="str">
        <f>IFERROR(VLOOKUP(Budget[[#This Row],[Looker]],Category_final[#All],5,0),"")</f>
        <v/>
      </c>
    </row>
    <row r="925" spans="1:6" hidden="1">
      <c r="A925" s="49" t="s">
        <v>147</v>
      </c>
      <c r="B925" s="11" t="s">
        <v>49</v>
      </c>
      <c r="C925" s="11" t="str">
        <f>Budget[[#This Row],[Location]]&amp;Budget[[#This Row],[Description]]</f>
        <v>North LoopSober Living</v>
      </c>
      <c r="D925" s="16">
        <v>45261</v>
      </c>
      <c r="E925" s="11">
        <v>0</v>
      </c>
      <c r="F925" s="8" t="str">
        <f>IFERROR(VLOOKUP(Budget[[#This Row],[Looker]],Category_final[#All],5,0),"")</f>
        <v/>
      </c>
    </row>
    <row r="926" spans="1:6" hidden="1">
      <c r="A926" s="49" t="s">
        <v>42</v>
      </c>
      <c r="B926" s="11" t="s">
        <v>24</v>
      </c>
      <c r="C926" s="11" t="str">
        <f>Budget[[#This Row],[Location]]&amp;Budget[[#This Row],[Description]]</f>
        <v>Energy CorridorDetox</v>
      </c>
      <c r="D926" s="16">
        <v>44927</v>
      </c>
      <c r="E926" s="11">
        <v>0</v>
      </c>
      <c r="F926" s="8" t="str">
        <f>IFERROR(VLOOKUP(Budget[[#This Row],[Looker]],Category_final[#All],5,0),"")</f>
        <v/>
      </c>
    </row>
    <row r="927" spans="1:6" hidden="1">
      <c r="A927" s="49" t="s">
        <v>42</v>
      </c>
      <c r="B927" s="11" t="s">
        <v>24</v>
      </c>
      <c r="C927" s="11" t="str">
        <f>Budget[[#This Row],[Location]]&amp;Budget[[#This Row],[Description]]</f>
        <v>Energy CorridorDetox</v>
      </c>
      <c r="D927" s="16">
        <v>44958</v>
      </c>
      <c r="E927" s="11">
        <v>0</v>
      </c>
      <c r="F927" s="8" t="str">
        <f>IFERROR(VLOOKUP(Budget[[#This Row],[Looker]],Category_final[#All],5,0),"")</f>
        <v/>
      </c>
    </row>
    <row r="928" spans="1:6" hidden="1">
      <c r="A928" s="49" t="s">
        <v>42</v>
      </c>
      <c r="B928" s="11" t="s">
        <v>24</v>
      </c>
      <c r="C928" s="11" t="str">
        <f>Budget[[#This Row],[Location]]&amp;Budget[[#This Row],[Description]]</f>
        <v>Energy CorridorDetox</v>
      </c>
      <c r="D928" s="16">
        <v>44986</v>
      </c>
      <c r="E928" s="11">
        <v>0</v>
      </c>
      <c r="F928" s="8" t="str">
        <f>IFERROR(VLOOKUP(Budget[[#This Row],[Looker]],Category_final[#All],5,0),"")</f>
        <v/>
      </c>
    </row>
    <row r="929" spans="1:6" hidden="1">
      <c r="A929" s="49" t="s">
        <v>42</v>
      </c>
      <c r="B929" s="11" t="s">
        <v>24</v>
      </c>
      <c r="C929" s="11" t="str">
        <f>Budget[[#This Row],[Location]]&amp;Budget[[#This Row],[Description]]</f>
        <v>Energy CorridorDetox</v>
      </c>
      <c r="D929" s="16">
        <v>45017</v>
      </c>
      <c r="E929" s="11">
        <v>0</v>
      </c>
      <c r="F929" s="8" t="str">
        <f>IFERROR(VLOOKUP(Budget[[#This Row],[Looker]],Category_final[#All],5,0),"")</f>
        <v/>
      </c>
    </row>
    <row r="930" spans="1:6" hidden="1">
      <c r="A930" s="49" t="s">
        <v>42</v>
      </c>
      <c r="B930" s="11" t="s">
        <v>24</v>
      </c>
      <c r="C930" s="11" t="str">
        <f>Budget[[#This Row],[Location]]&amp;Budget[[#This Row],[Description]]</f>
        <v>Energy CorridorDetox</v>
      </c>
      <c r="D930" s="16">
        <v>45047</v>
      </c>
      <c r="E930" s="11">
        <v>0</v>
      </c>
      <c r="F930" s="8" t="str">
        <f>IFERROR(VLOOKUP(Budget[[#This Row],[Looker]],Category_final[#All],5,0),"")</f>
        <v/>
      </c>
    </row>
    <row r="931" spans="1:6" hidden="1">
      <c r="A931" s="49" t="s">
        <v>42</v>
      </c>
      <c r="B931" s="11" t="s">
        <v>24</v>
      </c>
      <c r="C931" s="11" t="str">
        <f>Budget[[#This Row],[Location]]&amp;Budget[[#This Row],[Description]]</f>
        <v>Energy CorridorDetox</v>
      </c>
      <c r="D931" s="16">
        <v>45078</v>
      </c>
      <c r="E931" s="11">
        <v>0</v>
      </c>
      <c r="F931" s="8" t="str">
        <f>IFERROR(VLOOKUP(Budget[[#This Row],[Looker]],Category_final[#All],5,0),"")</f>
        <v/>
      </c>
    </row>
    <row r="932" spans="1:6" hidden="1">
      <c r="A932" s="49" t="s">
        <v>42</v>
      </c>
      <c r="B932" s="11" t="s">
        <v>24</v>
      </c>
      <c r="C932" s="11" t="str">
        <f>Budget[[#This Row],[Location]]&amp;Budget[[#This Row],[Description]]</f>
        <v>Energy CorridorDetox</v>
      </c>
      <c r="D932" s="16">
        <v>45108</v>
      </c>
      <c r="E932" s="11">
        <v>0</v>
      </c>
      <c r="F932" s="8" t="str">
        <f>IFERROR(VLOOKUP(Budget[[#This Row],[Looker]],Category_final[#All],5,0),"")</f>
        <v/>
      </c>
    </row>
    <row r="933" spans="1:6" hidden="1">
      <c r="A933" s="49" t="s">
        <v>42</v>
      </c>
      <c r="B933" s="11" t="s">
        <v>24</v>
      </c>
      <c r="C933" s="11" t="str">
        <f>Budget[[#This Row],[Location]]&amp;Budget[[#This Row],[Description]]</f>
        <v>Energy CorridorDetox</v>
      </c>
      <c r="D933" s="16">
        <v>45139</v>
      </c>
      <c r="E933" s="11">
        <v>0</v>
      </c>
      <c r="F933" s="8" t="str">
        <f>IFERROR(VLOOKUP(Budget[[#This Row],[Looker]],Category_final[#All],5,0),"")</f>
        <v/>
      </c>
    </row>
    <row r="934" spans="1:6" hidden="1">
      <c r="A934" s="49" t="s">
        <v>42</v>
      </c>
      <c r="B934" s="11" t="s">
        <v>24</v>
      </c>
      <c r="C934" s="11" t="str">
        <f>Budget[[#This Row],[Location]]&amp;Budget[[#This Row],[Description]]</f>
        <v>Energy CorridorDetox</v>
      </c>
      <c r="D934" s="16">
        <v>45170</v>
      </c>
      <c r="E934" s="11">
        <v>0</v>
      </c>
      <c r="F934" s="8" t="str">
        <f>IFERROR(VLOOKUP(Budget[[#This Row],[Looker]],Category_final[#All],5,0),"")</f>
        <v/>
      </c>
    </row>
    <row r="935" spans="1:6" hidden="1">
      <c r="A935" s="49" t="s">
        <v>42</v>
      </c>
      <c r="B935" s="11" t="s">
        <v>24</v>
      </c>
      <c r="C935" s="11" t="str">
        <f>Budget[[#This Row],[Location]]&amp;Budget[[#This Row],[Description]]</f>
        <v>Energy CorridorDetox</v>
      </c>
      <c r="D935" s="16">
        <v>45200</v>
      </c>
      <c r="E935" s="11">
        <v>0</v>
      </c>
      <c r="F935" s="8" t="str">
        <f>IFERROR(VLOOKUP(Budget[[#This Row],[Looker]],Category_final[#All],5,0),"")</f>
        <v/>
      </c>
    </row>
    <row r="936" spans="1:6" hidden="1">
      <c r="A936" s="49" t="s">
        <v>42</v>
      </c>
      <c r="B936" s="11" t="s">
        <v>24</v>
      </c>
      <c r="C936" s="11" t="str">
        <f>Budget[[#This Row],[Location]]&amp;Budget[[#This Row],[Description]]</f>
        <v>Energy CorridorDetox</v>
      </c>
      <c r="D936" s="16">
        <v>45231</v>
      </c>
      <c r="E936" s="11">
        <v>0</v>
      </c>
      <c r="F936" s="8" t="str">
        <f>IFERROR(VLOOKUP(Budget[[#This Row],[Looker]],Category_final[#All],5,0),"")</f>
        <v/>
      </c>
    </row>
    <row r="937" spans="1:6" hidden="1">
      <c r="A937" s="49" t="s">
        <v>42</v>
      </c>
      <c r="B937" s="11" t="s">
        <v>24</v>
      </c>
      <c r="C937" s="11" t="str">
        <f>Budget[[#This Row],[Location]]&amp;Budget[[#This Row],[Description]]</f>
        <v>Energy CorridorDetox</v>
      </c>
      <c r="D937" s="16">
        <v>45261</v>
      </c>
      <c r="E937" s="11">
        <v>0</v>
      </c>
      <c r="F937" s="8" t="str">
        <f>IFERROR(VLOOKUP(Budget[[#This Row],[Looker]],Category_final[#All],5,0),"")</f>
        <v/>
      </c>
    </row>
    <row r="938" spans="1:6" hidden="1">
      <c r="A938" s="49" t="s">
        <v>42</v>
      </c>
      <c r="B938" s="11" t="s">
        <v>27</v>
      </c>
      <c r="C938" s="11" t="str">
        <f>Budget[[#This Row],[Location]]&amp;Budget[[#This Row],[Description]]</f>
        <v>Energy CorridorRTC</v>
      </c>
      <c r="D938" s="16">
        <v>44927</v>
      </c>
      <c r="E938" s="11">
        <v>0</v>
      </c>
      <c r="F938" s="8" t="str">
        <f>IFERROR(VLOOKUP(Budget[[#This Row],[Looker]],Category_final[#All],5,0),"")</f>
        <v/>
      </c>
    </row>
    <row r="939" spans="1:6" hidden="1">
      <c r="A939" s="49" t="s">
        <v>42</v>
      </c>
      <c r="B939" s="11" t="s">
        <v>27</v>
      </c>
      <c r="C939" s="11" t="str">
        <f>Budget[[#This Row],[Location]]&amp;Budget[[#This Row],[Description]]</f>
        <v>Energy CorridorRTC</v>
      </c>
      <c r="D939" s="16">
        <v>44958</v>
      </c>
      <c r="E939" s="11">
        <v>0</v>
      </c>
      <c r="F939" s="8" t="str">
        <f>IFERROR(VLOOKUP(Budget[[#This Row],[Looker]],Category_final[#All],5,0),"")</f>
        <v/>
      </c>
    </row>
    <row r="940" spans="1:6" hidden="1">
      <c r="A940" s="49" t="s">
        <v>42</v>
      </c>
      <c r="B940" s="11" t="s">
        <v>27</v>
      </c>
      <c r="C940" s="11" t="str">
        <f>Budget[[#This Row],[Location]]&amp;Budget[[#This Row],[Description]]</f>
        <v>Energy CorridorRTC</v>
      </c>
      <c r="D940" s="16">
        <v>44986</v>
      </c>
      <c r="E940" s="11">
        <v>0</v>
      </c>
      <c r="F940" s="8" t="str">
        <f>IFERROR(VLOOKUP(Budget[[#This Row],[Looker]],Category_final[#All],5,0),"")</f>
        <v/>
      </c>
    </row>
    <row r="941" spans="1:6" hidden="1">
      <c r="A941" s="49" t="s">
        <v>42</v>
      </c>
      <c r="B941" s="11" t="s">
        <v>27</v>
      </c>
      <c r="C941" s="11" t="str">
        <f>Budget[[#This Row],[Location]]&amp;Budget[[#This Row],[Description]]</f>
        <v>Energy CorridorRTC</v>
      </c>
      <c r="D941" s="16">
        <v>45017</v>
      </c>
      <c r="E941" s="11">
        <v>0</v>
      </c>
      <c r="F941" s="8" t="str">
        <f>IFERROR(VLOOKUP(Budget[[#This Row],[Looker]],Category_final[#All],5,0),"")</f>
        <v/>
      </c>
    </row>
    <row r="942" spans="1:6" hidden="1">
      <c r="A942" s="49" t="s">
        <v>42</v>
      </c>
      <c r="B942" s="11" t="s">
        <v>27</v>
      </c>
      <c r="C942" s="11" t="str">
        <f>Budget[[#This Row],[Location]]&amp;Budget[[#This Row],[Description]]</f>
        <v>Energy CorridorRTC</v>
      </c>
      <c r="D942" s="16">
        <v>45047</v>
      </c>
      <c r="E942" s="11">
        <v>0</v>
      </c>
      <c r="F942" s="8" t="str">
        <f>IFERROR(VLOOKUP(Budget[[#This Row],[Looker]],Category_final[#All],5,0),"")</f>
        <v/>
      </c>
    </row>
    <row r="943" spans="1:6" hidden="1">
      <c r="A943" s="49" t="s">
        <v>42</v>
      </c>
      <c r="B943" s="11" t="s">
        <v>27</v>
      </c>
      <c r="C943" s="11" t="str">
        <f>Budget[[#This Row],[Location]]&amp;Budget[[#This Row],[Description]]</f>
        <v>Energy CorridorRTC</v>
      </c>
      <c r="D943" s="16">
        <v>45078</v>
      </c>
      <c r="E943" s="11">
        <v>0</v>
      </c>
      <c r="F943" s="8" t="str">
        <f>IFERROR(VLOOKUP(Budget[[#This Row],[Looker]],Category_final[#All],5,0),"")</f>
        <v/>
      </c>
    </row>
    <row r="944" spans="1:6" hidden="1">
      <c r="A944" s="49" t="s">
        <v>42</v>
      </c>
      <c r="B944" s="11" t="s">
        <v>27</v>
      </c>
      <c r="C944" s="11" t="str">
        <f>Budget[[#This Row],[Location]]&amp;Budget[[#This Row],[Description]]</f>
        <v>Energy CorridorRTC</v>
      </c>
      <c r="D944" s="16">
        <v>45108</v>
      </c>
      <c r="E944" s="11">
        <v>0</v>
      </c>
      <c r="F944" s="8" t="str">
        <f>IFERROR(VLOOKUP(Budget[[#This Row],[Looker]],Category_final[#All],5,0),"")</f>
        <v/>
      </c>
    </row>
    <row r="945" spans="1:6" hidden="1">
      <c r="A945" s="49" t="s">
        <v>42</v>
      </c>
      <c r="B945" s="11" t="s">
        <v>27</v>
      </c>
      <c r="C945" s="11" t="str">
        <f>Budget[[#This Row],[Location]]&amp;Budget[[#This Row],[Description]]</f>
        <v>Energy CorridorRTC</v>
      </c>
      <c r="D945" s="16">
        <v>45139</v>
      </c>
      <c r="E945" s="11">
        <v>0</v>
      </c>
      <c r="F945" s="8" t="str">
        <f>IFERROR(VLOOKUP(Budget[[#This Row],[Looker]],Category_final[#All],5,0),"")</f>
        <v/>
      </c>
    </row>
    <row r="946" spans="1:6" hidden="1">
      <c r="A946" s="49" t="s">
        <v>42</v>
      </c>
      <c r="B946" s="11" t="s">
        <v>27</v>
      </c>
      <c r="C946" s="11" t="str">
        <f>Budget[[#This Row],[Location]]&amp;Budget[[#This Row],[Description]]</f>
        <v>Energy CorridorRTC</v>
      </c>
      <c r="D946" s="16">
        <v>45170</v>
      </c>
      <c r="E946" s="11">
        <v>0</v>
      </c>
      <c r="F946" s="8" t="str">
        <f>IFERROR(VLOOKUP(Budget[[#This Row],[Looker]],Category_final[#All],5,0),"")</f>
        <v/>
      </c>
    </row>
    <row r="947" spans="1:6" hidden="1">
      <c r="A947" s="49" t="s">
        <v>42</v>
      </c>
      <c r="B947" s="11" t="s">
        <v>27</v>
      </c>
      <c r="C947" s="11" t="str">
        <f>Budget[[#This Row],[Location]]&amp;Budget[[#This Row],[Description]]</f>
        <v>Energy CorridorRTC</v>
      </c>
      <c r="D947" s="16">
        <v>45200</v>
      </c>
      <c r="E947" s="11">
        <v>0</v>
      </c>
      <c r="F947" s="8" t="str">
        <f>IFERROR(VLOOKUP(Budget[[#This Row],[Looker]],Category_final[#All],5,0),"")</f>
        <v/>
      </c>
    </row>
    <row r="948" spans="1:6" hidden="1">
      <c r="A948" s="49" t="s">
        <v>42</v>
      </c>
      <c r="B948" s="11" t="s">
        <v>27</v>
      </c>
      <c r="C948" s="11" t="str">
        <f>Budget[[#This Row],[Location]]&amp;Budget[[#This Row],[Description]]</f>
        <v>Energy CorridorRTC</v>
      </c>
      <c r="D948" s="16">
        <v>45231</v>
      </c>
      <c r="E948" s="11">
        <v>0</v>
      </c>
      <c r="F948" s="8" t="str">
        <f>IFERROR(VLOOKUP(Budget[[#This Row],[Looker]],Category_final[#All],5,0),"")</f>
        <v/>
      </c>
    </row>
    <row r="949" spans="1:6" hidden="1">
      <c r="A949" s="49" t="s">
        <v>42</v>
      </c>
      <c r="B949" s="11" t="s">
        <v>27</v>
      </c>
      <c r="C949" s="11" t="str">
        <f>Budget[[#This Row],[Location]]&amp;Budget[[#This Row],[Description]]</f>
        <v>Energy CorridorRTC</v>
      </c>
      <c r="D949" s="16">
        <v>45261</v>
      </c>
      <c r="E949" s="11">
        <v>0</v>
      </c>
      <c r="F949" s="8" t="str">
        <f>IFERROR(VLOOKUP(Budget[[#This Row],[Looker]],Category_final[#All],5,0),"")</f>
        <v/>
      </c>
    </row>
    <row r="950" spans="1:6" hidden="1">
      <c r="A950" s="49" t="s">
        <v>42</v>
      </c>
      <c r="B950" s="11" t="s">
        <v>26</v>
      </c>
      <c r="C950" s="11" t="str">
        <f>Budget[[#This Row],[Location]]&amp;Budget[[#This Row],[Description]]</f>
        <v>Energy CorridorPHP</v>
      </c>
      <c r="D950" s="16">
        <v>44927</v>
      </c>
      <c r="E950" s="11">
        <v>2</v>
      </c>
      <c r="F950" s="8" t="str">
        <f>IFERROR(VLOOKUP(Budget[[#This Row],[Looker]],Category_final[#All],5,0),"")</f>
        <v>Affiliate</v>
      </c>
    </row>
    <row r="951" spans="1:6" hidden="1">
      <c r="A951" s="49" t="s">
        <v>42</v>
      </c>
      <c r="B951" s="11" t="s">
        <v>26</v>
      </c>
      <c r="C951" s="11" t="str">
        <f>Budget[[#This Row],[Location]]&amp;Budget[[#This Row],[Description]]</f>
        <v>Energy CorridorPHP</v>
      </c>
      <c r="D951" s="16">
        <v>44958</v>
      </c>
      <c r="E951" s="11">
        <v>2</v>
      </c>
      <c r="F951" s="8" t="str">
        <f>IFERROR(VLOOKUP(Budget[[#This Row],[Looker]],Category_final[#All],5,0),"")</f>
        <v>Affiliate</v>
      </c>
    </row>
    <row r="952" spans="1:6" hidden="1">
      <c r="A952" s="49" t="s">
        <v>42</v>
      </c>
      <c r="B952" s="11" t="s">
        <v>26</v>
      </c>
      <c r="C952" s="11" t="str">
        <f>Budget[[#This Row],[Location]]&amp;Budget[[#This Row],[Description]]</f>
        <v>Energy CorridorPHP</v>
      </c>
      <c r="D952" s="16">
        <v>44986</v>
      </c>
      <c r="E952" s="11">
        <v>2</v>
      </c>
      <c r="F952" s="8" t="str">
        <f>IFERROR(VLOOKUP(Budget[[#This Row],[Looker]],Category_final[#All],5,0),"")</f>
        <v>Affiliate</v>
      </c>
    </row>
    <row r="953" spans="1:6" hidden="1">
      <c r="A953" s="49" t="s">
        <v>42</v>
      </c>
      <c r="B953" s="11" t="s">
        <v>26</v>
      </c>
      <c r="C953" s="11" t="str">
        <f>Budget[[#This Row],[Location]]&amp;Budget[[#This Row],[Description]]</f>
        <v>Energy CorridorPHP</v>
      </c>
      <c r="D953" s="16">
        <v>45017</v>
      </c>
      <c r="E953" s="11">
        <v>2</v>
      </c>
      <c r="F953" s="8" t="str">
        <f>IFERROR(VLOOKUP(Budget[[#This Row],[Looker]],Category_final[#All],5,0),"")</f>
        <v>Affiliate</v>
      </c>
    </row>
    <row r="954" spans="1:6" hidden="1">
      <c r="A954" s="49" t="s">
        <v>42</v>
      </c>
      <c r="B954" s="11" t="s">
        <v>26</v>
      </c>
      <c r="C954" s="11" t="str">
        <f>Budget[[#This Row],[Location]]&amp;Budget[[#This Row],[Description]]</f>
        <v>Energy CorridorPHP</v>
      </c>
      <c r="D954" s="16">
        <v>45047</v>
      </c>
      <c r="E954" s="11">
        <v>2</v>
      </c>
      <c r="F954" s="8" t="str">
        <f>IFERROR(VLOOKUP(Budget[[#This Row],[Looker]],Category_final[#All],5,0),"")</f>
        <v>Affiliate</v>
      </c>
    </row>
    <row r="955" spans="1:6" hidden="1">
      <c r="A955" s="49" t="s">
        <v>42</v>
      </c>
      <c r="B955" s="11" t="s">
        <v>26</v>
      </c>
      <c r="C955" s="11" t="str">
        <f>Budget[[#This Row],[Location]]&amp;Budget[[#This Row],[Description]]</f>
        <v>Energy CorridorPHP</v>
      </c>
      <c r="D955" s="16">
        <v>45078</v>
      </c>
      <c r="E955" s="11">
        <v>2</v>
      </c>
      <c r="F955" s="8" t="str">
        <f>IFERROR(VLOOKUP(Budget[[#This Row],[Looker]],Category_final[#All],5,0),"")</f>
        <v>Affiliate</v>
      </c>
    </row>
    <row r="956" spans="1:6" hidden="1">
      <c r="A956" s="49" t="s">
        <v>42</v>
      </c>
      <c r="B956" s="11" t="s">
        <v>26</v>
      </c>
      <c r="C956" s="11" t="str">
        <f>Budget[[#This Row],[Location]]&amp;Budget[[#This Row],[Description]]</f>
        <v>Energy CorridorPHP</v>
      </c>
      <c r="D956" s="16">
        <v>45108</v>
      </c>
      <c r="E956" s="11">
        <v>2</v>
      </c>
      <c r="F956" s="8" t="str">
        <f>IFERROR(VLOOKUP(Budget[[#This Row],[Looker]],Category_final[#All],5,0),"")</f>
        <v>Affiliate</v>
      </c>
    </row>
    <row r="957" spans="1:6" hidden="1">
      <c r="A957" s="49" t="s">
        <v>42</v>
      </c>
      <c r="B957" s="11" t="s">
        <v>26</v>
      </c>
      <c r="C957" s="11" t="str">
        <f>Budget[[#This Row],[Location]]&amp;Budget[[#This Row],[Description]]</f>
        <v>Energy CorridorPHP</v>
      </c>
      <c r="D957" s="16">
        <v>45139</v>
      </c>
      <c r="E957" s="11">
        <v>2</v>
      </c>
      <c r="F957" s="8" t="str">
        <f>IFERROR(VLOOKUP(Budget[[#This Row],[Looker]],Category_final[#All],5,0),"")</f>
        <v>Affiliate</v>
      </c>
    </row>
    <row r="958" spans="1:6" hidden="1">
      <c r="A958" s="49" t="s">
        <v>42</v>
      </c>
      <c r="B958" s="11" t="s">
        <v>26</v>
      </c>
      <c r="C958" s="11" t="str">
        <f>Budget[[#This Row],[Location]]&amp;Budget[[#This Row],[Description]]</f>
        <v>Energy CorridorPHP</v>
      </c>
      <c r="D958" s="16">
        <v>45170</v>
      </c>
      <c r="E958" s="11">
        <v>2</v>
      </c>
      <c r="F958" s="8" t="str">
        <f>IFERROR(VLOOKUP(Budget[[#This Row],[Looker]],Category_final[#All],5,0),"")</f>
        <v>Affiliate</v>
      </c>
    </row>
    <row r="959" spans="1:6" hidden="1">
      <c r="A959" s="49" t="s">
        <v>42</v>
      </c>
      <c r="B959" s="11" t="s">
        <v>26</v>
      </c>
      <c r="C959" s="11" t="str">
        <f>Budget[[#This Row],[Location]]&amp;Budget[[#This Row],[Description]]</f>
        <v>Energy CorridorPHP</v>
      </c>
      <c r="D959" s="16">
        <v>45200</v>
      </c>
      <c r="E959" s="11">
        <v>2</v>
      </c>
      <c r="F959" s="8" t="str">
        <f>IFERROR(VLOOKUP(Budget[[#This Row],[Looker]],Category_final[#All],5,0),"")</f>
        <v>Affiliate</v>
      </c>
    </row>
    <row r="960" spans="1:6" hidden="1">
      <c r="A960" s="49" t="s">
        <v>42</v>
      </c>
      <c r="B960" s="11" t="s">
        <v>26</v>
      </c>
      <c r="C960" s="11" t="str">
        <f>Budget[[#This Row],[Location]]&amp;Budget[[#This Row],[Description]]</f>
        <v>Energy CorridorPHP</v>
      </c>
      <c r="D960" s="16">
        <v>45231</v>
      </c>
      <c r="E960" s="11">
        <v>2</v>
      </c>
      <c r="F960" s="8" t="str">
        <f>IFERROR(VLOOKUP(Budget[[#This Row],[Looker]],Category_final[#All],5,0),"")</f>
        <v>Affiliate</v>
      </c>
    </row>
    <row r="961" spans="1:6" hidden="1">
      <c r="A961" s="49" t="s">
        <v>42</v>
      </c>
      <c r="B961" s="11" t="s">
        <v>26</v>
      </c>
      <c r="C961" s="11" t="str">
        <f>Budget[[#This Row],[Location]]&amp;Budget[[#This Row],[Description]]</f>
        <v>Energy CorridorPHP</v>
      </c>
      <c r="D961" s="16">
        <v>45261</v>
      </c>
      <c r="E961" s="11">
        <v>2</v>
      </c>
      <c r="F961" s="8" t="str">
        <f>IFERROR(VLOOKUP(Budget[[#This Row],[Looker]],Category_final[#All],5,0),"")</f>
        <v>Affiliate</v>
      </c>
    </row>
    <row r="962" spans="1:6" hidden="1">
      <c r="A962" s="49" t="s">
        <v>42</v>
      </c>
      <c r="B962" s="11" t="s">
        <v>25</v>
      </c>
      <c r="C962" s="11" t="str">
        <f>Budget[[#This Row],[Location]]&amp;Budget[[#This Row],[Description]]</f>
        <v>Energy CorridorIOP</v>
      </c>
      <c r="D962" s="16">
        <v>44927</v>
      </c>
      <c r="E962" s="11">
        <v>8</v>
      </c>
      <c r="F962" s="8" t="str">
        <f>IFERROR(VLOOKUP(Budget[[#This Row],[Looker]],Category_final[#All],5,0),"")</f>
        <v>Affiliate</v>
      </c>
    </row>
    <row r="963" spans="1:6" hidden="1">
      <c r="A963" s="49" t="s">
        <v>42</v>
      </c>
      <c r="B963" s="11" t="s">
        <v>25</v>
      </c>
      <c r="C963" s="11" t="str">
        <f>Budget[[#This Row],[Location]]&amp;Budget[[#This Row],[Description]]</f>
        <v>Energy CorridorIOP</v>
      </c>
      <c r="D963" s="16">
        <v>44958</v>
      </c>
      <c r="E963" s="11">
        <v>8</v>
      </c>
      <c r="F963" s="8" t="str">
        <f>IFERROR(VLOOKUP(Budget[[#This Row],[Looker]],Category_final[#All],5,0),"")</f>
        <v>Affiliate</v>
      </c>
    </row>
    <row r="964" spans="1:6" hidden="1">
      <c r="A964" s="49" t="s">
        <v>42</v>
      </c>
      <c r="B964" s="11" t="s">
        <v>25</v>
      </c>
      <c r="C964" s="11" t="str">
        <f>Budget[[#This Row],[Location]]&amp;Budget[[#This Row],[Description]]</f>
        <v>Energy CorridorIOP</v>
      </c>
      <c r="D964" s="16">
        <v>44986</v>
      </c>
      <c r="E964" s="11">
        <v>8</v>
      </c>
      <c r="F964" s="8" t="str">
        <f>IFERROR(VLOOKUP(Budget[[#This Row],[Looker]],Category_final[#All],5,0),"")</f>
        <v>Affiliate</v>
      </c>
    </row>
    <row r="965" spans="1:6" hidden="1">
      <c r="A965" s="49" t="s">
        <v>42</v>
      </c>
      <c r="B965" s="11" t="s">
        <v>25</v>
      </c>
      <c r="C965" s="11" t="str">
        <f>Budget[[#This Row],[Location]]&amp;Budget[[#This Row],[Description]]</f>
        <v>Energy CorridorIOP</v>
      </c>
      <c r="D965" s="16">
        <v>45017</v>
      </c>
      <c r="E965" s="11">
        <v>8</v>
      </c>
      <c r="F965" s="8" t="str">
        <f>IFERROR(VLOOKUP(Budget[[#This Row],[Looker]],Category_final[#All],5,0),"")</f>
        <v>Affiliate</v>
      </c>
    </row>
    <row r="966" spans="1:6" hidden="1">
      <c r="A966" s="49" t="s">
        <v>42</v>
      </c>
      <c r="B966" s="11" t="s">
        <v>25</v>
      </c>
      <c r="C966" s="11" t="str">
        <f>Budget[[#This Row],[Location]]&amp;Budget[[#This Row],[Description]]</f>
        <v>Energy CorridorIOP</v>
      </c>
      <c r="D966" s="16">
        <v>45047</v>
      </c>
      <c r="E966" s="11">
        <v>8</v>
      </c>
      <c r="F966" s="8" t="str">
        <f>IFERROR(VLOOKUP(Budget[[#This Row],[Looker]],Category_final[#All],5,0),"")</f>
        <v>Affiliate</v>
      </c>
    </row>
    <row r="967" spans="1:6" hidden="1">
      <c r="A967" s="49" t="s">
        <v>42</v>
      </c>
      <c r="B967" s="11" t="s">
        <v>25</v>
      </c>
      <c r="C967" s="11" t="str">
        <f>Budget[[#This Row],[Location]]&amp;Budget[[#This Row],[Description]]</f>
        <v>Energy CorridorIOP</v>
      </c>
      <c r="D967" s="16">
        <v>45078</v>
      </c>
      <c r="E967" s="11">
        <v>8</v>
      </c>
      <c r="F967" s="8" t="str">
        <f>IFERROR(VLOOKUP(Budget[[#This Row],[Looker]],Category_final[#All],5,0),"")</f>
        <v>Affiliate</v>
      </c>
    </row>
    <row r="968" spans="1:6" hidden="1">
      <c r="A968" s="49" t="s">
        <v>42</v>
      </c>
      <c r="B968" s="11" t="s">
        <v>25</v>
      </c>
      <c r="C968" s="11" t="str">
        <f>Budget[[#This Row],[Location]]&amp;Budget[[#This Row],[Description]]</f>
        <v>Energy CorridorIOP</v>
      </c>
      <c r="D968" s="16">
        <v>45108</v>
      </c>
      <c r="E968" s="11">
        <v>10</v>
      </c>
      <c r="F968" s="8" t="str">
        <f>IFERROR(VLOOKUP(Budget[[#This Row],[Looker]],Category_final[#All],5,0),"")</f>
        <v>Affiliate</v>
      </c>
    </row>
    <row r="969" spans="1:6" hidden="1">
      <c r="A969" s="49" t="s">
        <v>42</v>
      </c>
      <c r="B969" s="11" t="s">
        <v>25</v>
      </c>
      <c r="C969" s="11" t="str">
        <f>Budget[[#This Row],[Location]]&amp;Budget[[#This Row],[Description]]</f>
        <v>Energy CorridorIOP</v>
      </c>
      <c r="D969" s="16">
        <v>45139</v>
      </c>
      <c r="E969" s="11">
        <v>10</v>
      </c>
      <c r="F969" s="8" t="str">
        <f>IFERROR(VLOOKUP(Budget[[#This Row],[Looker]],Category_final[#All],5,0),"")</f>
        <v>Affiliate</v>
      </c>
    </row>
    <row r="970" spans="1:6" hidden="1">
      <c r="A970" s="49" t="s">
        <v>42</v>
      </c>
      <c r="B970" s="11" t="s">
        <v>25</v>
      </c>
      <c r="C970" s="11" t="str">
        <f>Budget[[#This Row],[Location]]&amp;Budget[[#This Row],[Description]]</f>
        <v>Energy CorridorIOP</v>
      </c>
      <c r="D970" s="16">
        <v>45170</v>
      </c>
      <c r="E970" s="11">
        <v>10</v>
      </c>
      <c r="F970" s="8" t="str">
        <f>IFERROR(VLOOKUP(Budget[[#This Row],[Looker]],Category_final[#All],5,0),"")</f>
        <v>Affiliate</v>
      </c>
    </row>
    <row r="971" spans="1:6" hidden="1">
      <c r="A971" s="49" t="s">
        <v>42</v>
      </c>
      <c r="B971" s="11" t="s">
        <v>25</v>
      </c>
      <c r="C971" s="11" t="str">
        <f>Budget[[#This Row],[Location]]&amp;Budget[[#This Row],[Description]]</f>
        <v>Energy CorridorIOP</v>
      </c>
      <c r="D971" s="16">
        <v>45200</v>
      </c>
      <c r="E971" s="11">
        <v>10</v>
      </c>
      <c r="F971" s="8" t="str">
        <f>IFERROR(VLOOKUP(Budget[[#This Row],[Looker]],Category_final[#All],5,0),"")</f>
        <v>Affiliate</v>
      </c>
    </row>
    <row r="972" spans="1:6" hidden="1">
      <c r="A972" s="49" t="s">
        <v>42</v>
      </c>
      <c r="B972" s="11" t="s">
        <v>25</v>
      </c>
      <c r="C972" s="11" t="str">
        <f>Budget[[#This Row],[Location]]&amp;Budget[[#This Row],[Description]]</f>
        <v>Energy CorridorIOP</v>
      </c>
      <c r="D972" s="16">
        <v>45231</v>
      </c>
      <c r="E972" s="11">
        <v>10</v>
      </c>
      <c r="F972" s="8" t="str">
        <f>IFERROR(VLOOKUP(Budget[[#This Row],[Looker]],Category_final[#All],5,0),"")</f>
        <v>Affiliate</v>
      </c>
    </row>
    <row r="973" spans="1:6" hidden="1">
      <c r="A973" s="49" t="s">
        <v>42</v>
      </c>
      <c r="B973" s="11" t="s">
        <v>25</v>
      </c>
      <c r="C973" s="11" t="str">
        <f>Budget[[#This Row],[Location]]&amp;Budget[[#This Row],[Description]]</f>
        <v>Energy CorridorIOP</v>
      </c>
      <c r="D973" s="16">
        <v>45261</v>
      </c>
      <c r="E973" s="11">
        <v>10</v>
      </c>
      <c r="F973" s="8" t="str">
        <f>IFERROR(VLOOKUP(Budget[[#This Row],[Looker]],Category_final[#All],5,0),"")</f>
        <v>Affiliate</v>
      </c>
    </row>
    <row r="974" spans="1:6" hidden="1">
      <c r="A974" s="49" t="s">
        <v>42</v>
      </c>
      <c r="B974" s="11" t="s">
        <v>28</v>
      </c>
      <c r="C974" s="11" t="str">
        <f>Budget[[#This Row],[Location]]&amp;Budget[[#This Row],[Description]]</f>
        <v>Energy CorridorSOP</v>
      </c>
      <c r="D974" s="16">
        <v>44927</v>
      </c>
      <c r="E974" s="11">
        <v>0</v>
      </c>
      <c r="F974" s="8" t="str">
        <f>IFERROR(VLOOKUP(Budget[[#This Row],[Looker]],Category_final[#All],5,0),"")</f>
        <v>Affiliate</v>
      </c>
    </row>
    <row r="975" spans="1:6" hidden="1">
      <c r="A975" s="49" t="s">
        <v>42</v>
      </c>
      <c r="B975" s="11" t="s">
        <v>28</v>
      </c>
      <c r="C975" s="11" t="str">
        <f>Budget[[#This Row],[Location]]&amp;Budget[[#This Row],[Description]]</f>
        <v>Energy CorridorSOP</v>
      </c>
      <c r="D975" s="16">
        <v>44958</v>
      </c>
      <c r="E975" s="11">
        <v>0</v>
      </c>
      <c r="F975" s="8" t="str">
        <f>IFERROR(VLOOKUP(Budget[[#This Row],[Looker]],Category_final[#All],5,0),"")</f>
        <v>Affiliate</v>
      </c>
    </row>
    <row r="976" spans="1:6" hidden="1">
      <c r="A976" s="49" t="s">
        <v>42</v>
      </c>
      <c r="B976" s="11" t="s">
        <v>28</v>
      </c>
      <c r="C976" s="11" t="str">
        <f>Budget[[#This Row],[Location]]&amp;Budget[[#This Row],[Description]]</f>
        <v>Energy CorridorSOP</v>
      </c>
      <c r="D976" s="16">
        <v>44986</v>
      </c>
      <c r="E976" s="11">
        <v>0</v>
      </c>
      <c r="F976" s="8" t="str">
        <f>IFERROR(VLOOKUP(Budget[[#This Row],[Looker]],Category_final[#All],5,0),"")</f>
        <v>Affiliate</v>
      </c>
    </row>
    <row r="977" spans="1:6" hidden="1">
      <c r="A977" s="49" t="s">
        <v>42</v>
      </c>
      <c r="B977" s="11" t="s">
        <v>28</v>
      </c>
      <c r="C977" s="11" t="str">
        <f>Budget[[#This Row],[Location]]&amp;Budget[[#This Row],[Description]]</f>
        <v>Energy CorridorSOP</v>
      </c>
      <c r="D977" s="16">
        <v>45017</v>
      </c>
      <c r="E977" s="11">
        <v>0</v>
      </c>
      <c r="F977" s="8" t="str">
        <f>IFERROR(VLOOKUP(Budget[[#This Row],[Looker]],Category_final[#All],5,0),"")</f>
        <v>Affiliate</v>
      </c>
    </row>
    <row r="978" spans="1:6" hidden="1">
      <c r="A978" s="49" t="s">
        <v>42</v>
      </c>
      <c r="B978" s="11" t="s">
        <v>28</v>
      </c>
      <c r="C978" s="11" t="str">
        <f>Budget[[#This Row],[Location]]&amp;Budget[[#This Row],[Description]]</f>
        <v>Energy CorridorSOP</v>
      </c>
      <c r="D978" s="16">
        <v>45047</v>
      </c>
      <c r="E978" s="11">
        <v>0</v>
      </c>
      <c r="F978" s="8" t="str">
        <f>IFERROR(VLOOKUP(Budget[[#This Row],[Looker]],Category_final[#All],5,0),"")</f>
        <v>Affiliate</v>
      </c>
    </row>
    <row r="979" spans="1:6" hidden="1">
      <c r="A979" s="49" t="s">
        <v>42</v>
      </c>
      <c r="B979" s="11" t="s">
        <v>28</v>
      </c>
      <c r="C979" s="11" t="str">
        <f>Budget[[#This Row],[Location]]&amp;Budget[[#This Row],[Description]]</f>
        <v>Energy CorridorSOP</v>
      </c>
      <c r="D979" s="16">
        <v>45078</v>
      </c>
      <c r="E979" s="11">
        <v>0</v>
      </c>
      <c r="F979" s="8" t="str">
        <f>IFERROR(VLOOKUP(Budget[[#This Row],[Looker]],Category_final[#All],5,0),"")</f>
        <v>Affiliate</v>
      </c>
    </row>
    <row r="980" spans="1:6" hidden="1">
      <c r="A980" s="49" t="s">
        <v>42</v>
      </c>
      <c r="B980" s="11" t="s">
        <v>28</v>
      </c>
      <c r="C980" s="11" t="str">
        <f>Budget[[#This Row],[Location]]&amp;Budget[[#This Row],[Description]]</f>
        <v>Energy CorridorSOP</v>
      </c>
      <c r="D980" s="16">
        <v>45108</v>
      </c>
      <c r="E980" s="11">
        <v>0</v>
      </c>
      <c r="F980" s="8" t="str">
        <f>IFERROR(VLOOKUP(Budget[[#This Row],[Looker]],Category_final[#All],5,0),"")</f>
        <v>Affiliate</v>
      </c>
    </row>
    <row r="981" spans="1:6" hidden="1">
      <c r="A981" s="49" t="s">
        <v>42</v>
      </c>
      <c r="B981" s="11" t="s">
        <v>28</v>
      </c>
      <c r="C981" s="11" t="str">
        <f>Budget[[#This Row],[Location]]&amp;Budget[[#This Row],[Description]]</f>
        <v>Energy CorridorSOP</v>
      </c>
      <c r="D981" s="16">
        <v>45139</v>
      </c>
      <c r="E981" s="11">
        <v>0</v>
      </c>
      <c r="F981" s="8" t="str">
        <f>IFERROR(VLOOKUP(Budget[[#This Row],[Looker]],Category_final[#All],5,0),"")</f>
        <v>Affiliate</v>
      </c>
    </row>
    <row r="982" spans="1:6" hidden="1">
      <c r="A982" s="49" t="s">
        <v>42</v>
      </c>
      <c r="B982" s="11" t="s">
        <v>28</v>
      </c>
      <c r="C982" s="11" t="str">
        <f>Budget[[#This Row],[Location]]&amp;Budget[[#This Row],[Description]]</f>
        <v>Energy CorridorSOP</v>
      </c>
      <c r="D982" s="16">
        <v>45170</v>
      </c>
      <c r="E982" s="11">
        <v>0</v>
      </c>
      <c r="F982" s="8" t="str">
        <f>IFERROR(VLOOKUP(Budget[[#This Row],[Looker]],Category_final[#All],5,0),"")</f>
        <v>Affiliate</v>
      </c>
    </row>
    <row r="983" spans="1:6" hidden="1">
      <c r="A983" s="49" t="s">
        <v>42</v>
      </c>
      <c r="B983" s="11" t="s">
        <v>28</v>
      </c>
      <c r="C983" s="11" t="str">
        <f>Budget[[#This Row],[Location]]&amp;Budget[[#This Row],[Description]]</f>
        <v>Energy CorridorSOP</v>
      </c>
      <c r="D983" s="16">
        <v>45200</v>
      </c>
      <c r="E983" s="11">
        <v>0</v>
      </c>
      <c r="F983" s="8" t="str">
        <f>IFERROR(VLOOKUP(Budget[[#This Row],[Looker]],Category_final[#All],5,0),"")</f>
        <v>Affiliate</v>
      </c>
    </row>
    <row r="984" spans="1:6" hidden="1">
      <c r="A984" s="49" t="s">
        <v>42</v>
      </c>
      <c r="B984" s="11" t="s">
        <v>28</v>
      </c>
      <c r="C984" s="11" t="str">
        <f>Budget[[#This Row],[Location]]&amp;Budget[[#This Row],[Description]]</f>
        <v>Energy CorridorSOP</v>
      </c>
      <c r="D984" s="16">
        <v>45231</v>
      </c>
      <c r="E984" s="11">
        <v>0</v>
      </c>
      <c r="F984" s="8" t="str">
        <f>IFERROR(VLOOKUP(Budget[[#This Row],[Looker]],Category_final[#All],5,0),"")</f>
        <v>Affiliate</v>
      </c>
    </row>
    <row r="985" spans="1:6" hidden="1">
      <c r="A985" s="49" t="s">
        <v>42</v>
      </c>
      <c r="B985" s="11" t="s">
        <v>28</v>
      </c>
      <c r="C985" s="11" t="str">
        <f>Budget[[#This Row],[Location]]&amp;Budget[[#This Row],[Description]]</f>
        <v>Energy CorridorSOP</v>
      </c>
      <c r="D985" s="16">
        <v>45261</v>
      </c>
      <c r="E985" s="11">
        <v>0</v>
      </c>
      <c r="F985" s="8" t="str">
        <f>IFERROR(VLOOKUP(Budget[[#This Row],[Looker]],Category_final[#All],5,0),"")</f>
        <v>Affiliate</v>
      </c>
    </row>
    <row r="986" spans="1:6" hidden="1">
      <c r="A986" s="49" t="s">
        <v>42</v>
      </c>
      <c r="B986" s="11" t="s">
        <v>23</v>
      </c>
      <c r="C986" s="11" t="str">
        <f>Budget[[#This Row],[Location]]&amp;Budget[[#This Row],[Description]]</f>
        <v>Energy CorridorAftercare</v>
      </c>
      <c r="D986" s="16">
        <v>44927</v>
      </c>
      <c r="E986" s="11">
        <v>1</v>
      </c>
      <c r="F986" s="8" t="str">
        <f>IFERROR(VLOOKUP(Budget[[#This Row],[Looker]],Category_final[#All],5,0),"")</f>
        <v>Affiliate</v>
      </c>
    </row>
    <row r="987" spans="1:6" hidden="1">
      <c r="A987" s="49" t="s">
        <v>42</v>
      </c>
      <c r="B987" s="11" t="s">
        <v>23</v>
      </c>
      <c r="C987" s="11" t="str">
        <f>Budget[[#This Row],[Location]]&amp;Budget[[#This Row],[Description]]</f>
        <v>Energy CorridorAftercare</v>
      </c>
      <c r="D987" s="16">
        <v>44958</v>
      </c>
      <c r="E987" s="11">
        <v>1</v>
      </c>
      <c r="F987" s="8" t="str">
        <f>IFERROR(VLOOKUP(Budget[[#This Row],[Looker]],Category_final[#All],5,0),"")</f>
        <v>Affiliate</v>
      </c>
    </row>
    <row r="988" spans="1:6" hidden="1">
      <c r="A988" s="49" t="s">
        <v>42</v>
      </c>
      <c r="B988" s="11" t="s">
        <v>23</v>
      </c>
      <c r="C988" s="11" t="str">
        <f>Budget[[#This Row],[Location]]&amp;Budget[[#This Row],[Description]]</f>
        <v>Energy CorridorAftercare</v>
      </c>
      <c r="D988" s="16">
        <v>44986</v>
      </c>
      <c r="E988" s="11">
        <v>1</v>
      </c>
      <c r="F988" s="8" t="str">
        <f>IFERROR(VLOOKUP(Budget[[#This Row],[Looker]],Category_final[#All],5,0),"")</f>
        <v>Affiliate</v>
      </c>
    </row>
    <row r="989" spans="1:6" hidden="1">
      <c r="A989" s="49" t="s">
        <v>42</v>
      </c>
      <c r="B989" s="11" t="s">
        <v>23</v>
      </c>
      <c r="C989" s="11" t="str">
        <f>Budget[[#This Row],[Location]]&amp;Budget[[#This Row],[Description]]</f>
        <v>Energy CorridorAftercare</v>
      </c>
      <c r="D989" s="16">
        <v>45017</v>
      </c>
      <c r="E989" s="11">
        <v>1</v>
      </c>
      <c r="F989" s="8" t="str">
        <f>IFERROR(VLOOKUP(Budget[[#This Row],[Looker]],Category_final[#All],5,0),"")</f>
        <v>Affiliate</v>
      </c>
    </row>
    <row r="990" spans="1:6" hidden="1">
      <c r="A990" s="49" t="s">
        <v>42</v>
      </c>
      <c r="B990" s="11" t="s">
        <v>23</v>
      </c>
      <c r="C990" s="11" t="str">
        <f>Budget[[#This Row],[Location]]&amp;Budget[[#This Row],[Description]]</f>
        <v>Energy CorridorAftercare</v>
      </c>
      <c r="D990" s="16">
        <v>45047</v>
      </c>
      <c r="E990" s="11">
        <v>1</v>
      </c>
      <c r="F990" s="8" t="str">
        <f>IFERROR(VLOOKUP(Budget[[#This Row],[Looker]],Category_final[#All],5,0),"")</f>
        <v>Affiliate</v>
      </c>
    </row>
    <row r="991" spans="1:6" hidden="1">
      <c r="A991" s="49" t="s">
        <v>42</v>
      </c>
      <c r="B991" s="11" t="s">
        <v>23</v>
      </c>
      <c r="C991" s="11" t="str">
        <f>Budget[[#This Row],[Location]]&amp;Budget[[#This Row],[Description]]</f>
        <v>Energy CorridorAftercare</v>
      </c>
      <c r="D991" s="16">
        <v>45078</v>
      </c>
      <c r="E991" s="11">
        <v>1</v>
      </c>
      <c r="F991" s="8" t="str">
        <f>IFERROR(VLOOKUP(Budget[[#This Row],[Looker]],Category_final[#All],5,0),"")</f>
        <v>Affiliate</v>
      </c>
    </row>
    <row r="992" spans="1:6" hidden="1">
      <c r="A992" s="49" t="s">
        <v>42</v>
      </c>
      <c r="B992" s="11" t="s">
        <v>23</v>
      </c>
      <c r="C992" s="11" t="str">
        <f>Budget[[#This Row],[Location]]&amp;Budget[[#This Row],[Description]]</f>
        <v>Energy CorridorAftercare</v>
      </c>
      <c r="D992" s="16">
        <v>45108</v>
      </c>
      <c r="E992" s="11">
        <v>1</v>
      </c>
      <c r="F992" s="8" t="str">
        <f>IFERROR(VLOOKUP(Budget[[#This Row],[Looker]],Category_final[#All],5,0),"")</f>
        <v>Affiliate</v>
      </c>
    </row>
    <row r="993" spans="1:6" hidden="1">
      <c r="A993" s="49" t="s">
        <v>42</v>
      </c>
      <c r="B993" s="11" t="s">
        <v>23</v>
      </c>
      <c r="C993" s="11" t="str">
        <f>Budget[[#This Row],[Location]]&amp;Budget[[#This Row],[Description]]</f>
        <v>Energy CorridorAftercare</v>
      </c>
      <c r="D993" s="16">
        <v>45139</v>
      </c>
      <c r="E993" s="11">
        <v>1</v>
      </c>
      <c r="F993" s="8" t="str">
        <f>IFERROR(VLOOKUP(Budget[[#This Row],[Looker]],Category_final[#All],5,0),"")</f>
        <v>Affiliate</v>
      </c>
    </row>
    <row r="994" spans="1:6" hidden="1">
      <c r="A994" s="49" t="s">
        <v>42</v>
      </c>
      <c r="B994" s="11" t="s">
        <v>23</v>
      </c>
      <c r="C994" s="11" t="str">
        <f>Budget[[#This Row],[Location]]&amp;Budget[[#This Row],[Description]]</f>
        <v>Energy CorridorAftercare</v>
      </c>
      <c r="D994" s="16">
        <v>45170</v>
      </c>
      <c r="E994" s="11">
        <v>1</v>
      </c>
      <c r="F994" s="8" t="str">
        <f>IFERROR(VLOOKUP(Budget[[#This Row],[Looker]],Category_final[#All],5,0),"")</f>
        <v>Affiliate</v>
      </c>
    </row>
    <row r="995" spans="1:6" hidden="1">
      <c r="A995" s="49" t="s">
        <v>42</v>
      </c>
      <c r="B995" s="11" t="s">
        <v>23</v>
      </c>
      <c r="C995" s="11" t="str">
        <f>Budget[[#This Row],[Location]]&amp;Budget[[#This Row],[Description]]</f>
        <v>Energy CorridorAftercare</v>
      </c>
      <c r="D995" s="16">
        <v>45200</v>
      </c>
      <c r="E995" s="11">
        <v>1</v>
      </c>
      <c r="F995" s="8" t="str">
        <f>IFERROR(VLOOKUP(Budget[[#This Row],[Looker]],Category_final[#All],5,0),"")</f>
        <v>Affiliate</v>
      </c>
    </row>
    <row r="996" spans="1:6" hidden="1">
      <c r="A996" s="49" t="s">
        <v>42</v>
      </c>
      <c r="B996" s="11" t="s">
        <v>23</v>
      </c>
      <c r="C996" s="11" t="str">
        <f>Budget[[#This Row],[Location]]&amp;Budget[[#This Row],[Description]]</f>
        <v>Energy CorridorAftercare</v>
      </c>
      <c r="D996" s="16">
        <v>45231</v>
      </c>
      <c r="E996" s="11">
        <v>1</v>
      </c>
      <c r="F996" s="8" t="str">
        <f>IFERROR(VLOOKUP(Budget[[#This Row],[Looker]],Category_final[#All],5,0),"")</f>
        <v>Affiliate</v>
      </c>
    </row>
    <row r="997" spans="1:6" hidden="1">
      <c r="A997" s="49" t="s">
        <v>42</v>
      </c>
      <c r="B997" s="11" t="s">
        <v>23</v>
      </c>
      <c r="C997" s="11" t="str">
        <f>Budget[[#This Row],[Location]]&amp;Budget[[#This Row],[Description]]</f>
        <v>Energy CorridorAftercare</v>
      </c>
      <c r="D997" s="16">
        <v>45261</v>
      </c>
      <c r="E997" s="11">
        <v>1</v>
      </c>
      <c r="F997" s="8" t="str">
        <f>IFERROR(VLOOKUP(Budget[[#This Row],[Looker]],Category_final[#All],5,0),"")</f>
        <v>Affiliate</v>
      </c>
    </row>
    <row r="998" spans="1:6" hidden="1">
      <c r="A998" s="49" t="s">
        <v>42</v>
      </c>
      <c r="B998" s="11" t="s">
        <v>49</v>
      </c>
      <c r="C998" s="11" t="str">
        <f>Budget[[#This Row],[Location]]&amp;Budget[[#This Row],[Description]]</f>
        <v>Energy CorridorSober Living</v>
      </c>
      <c r="D998" s="16">
        <v>44927</v>
      </c>
      <c r="E998" s="11">
        <v>0</v>
      </c>
      <c r="F998" s="8" t="str">
        <f>IFERROR(VLOOKUP(Budget[[#This Row],[Looker]],Category_final[#All],5,0),"")</f>
        <v/>
      </c>
    </row>
    <row r="999" spans="1:6" hidden="1">
      <c r="A999" s="49" t="s">
        <v>42</v>
      </c>
      <c r="B999" s="11" t="s">
        <v>49</v>
      </c>
      <c r="C999" s="11" t="str">
        <f>Budget[[#This Row],[Location]]&amp;Budget[[#This Row],[Description]]</f>
        <v>Energy CorridorSober Living</v>
      </c>
      <c r="D999" s="16">
        <v>44958</v>
      </c>
      <c r="E999" s="11">
        <v>0</v>
      </c>
      <c r="F999" s="8" t="str">
        <f>IFERROR(VLOOKUP(Budget[[#This Row],[Looker]],Category_final[#All],5,0),"")</f>
        <v/>
      </c>
    </row>
    <row r="1000" spans="1:6" hidden="1">
      <c r="A1000" s="49" t="s">
        <v>42</v>
      </c>
      <c r="B1000" s="11" t="s">
        <v>49</v>
      </c>
      <c r="C1000" s="11" t="str">
        <f>Budget[[#This Row],[Location]]&amp;Budget[[#This Row],[Description]]</f>
        <v>Energy CorridorSober Living</v>
      </c>
      <c r="D1000" s="16">
        <v>44986</v>
      </c>
      <c r="E1000" s="11">
        <v>0</v>
      </c>
      <c r="F1000" s="8" t="str">
        <f>IFERROR(VLOOKUP(Budget[[#This Row],[Looker]],Category_final[#All],5,0),"")</f>
        <v/>
      </c>
    </row>
    <row r="1001" spans="1:6" hidden="1">
      <c r="A1001" s="49" t="s">
        <v>42</v>
      </c>
      <c r="B1001" s="11" t="s">
        <v>49</v>
      </c>
      <c r="C1001" s="11" t="str">
        <f>Budget[[#This Row],[Location]]&amp;Budget[[#This Row],[Description]]</f>
        <v>Energy CorridorSober Living</v>
      </c>
      <c r="D1001" s="16">
        <v>45017</v>
      </c>
      <c r="E1001" s="11">
        <v>0</v>
      </c>
      <c r="F1001" s="8" t="str">
        <f>IFERROR(VLOOKUP(Budget[[#This Row],[Looker]],Category_final[#All],5,0),"")</f>
        <v/>
      </c>
    </row>
    <row r="1002" spans="1:6" hidden="1">
      <c r="A1002" s="49" t="s">
        <v>42</v>
      </c>
      <c r="B1002" s="11" t="s">
        <v>49</v>
      </c>
      <c r="C1002" s="11" t="str">
        <f>Budget[[#This Row],[Location]]&amp;Budget[[#This Row],[Description]]</f>
        <v>Energy CorridorSober Living</v>
      </c>
      <c r="D1002" s="16">
        <v>45047</v>
      </c>
      <c r="E1002" s="11">
        <v>0</v>
      </c>
      <c r="F1002" s="8" t="str">
        <f>IFERROR(VLOOKUP(Budget[[#This Row],[Looker]],Category_final[#All],5,0),"")</f>
        <v/>
      </c>
    </row>
    <row r="1003" spans="1:6" hidden="1">
      <c r="A1003" s="49" t="s">
        <v>42</v>
      </c>
      <c r="B1003" s="11" t="s">
        <v>49</v>
      </c>
      <c r="C1003" s="11" t="str">
        <f>Budget[[#This Row],[Location]]&amp;Budget[[#This Row],[Description]]</f>
        <v>Energy CorridorSober Living</v>
      </c>
      <c r="D1003" s="16">
        <v>45078</v>
      </c>
      <c r="E1003" s="11">
        <v>0</v>
      </c>
      <c r="F1003" s="8" t="str">
        <f>IFERROR(VLOOKUP(Budget[[#This Row],[Looker]],Category_final[#All],5,0),"")</f>
        <v/>
      </c>
    </row>
    <row r="1004" spans="1:6" hidden="1">
      <c r="A1004" s="49" t="s">
        <v>42</v>
      </c>
      <c r="B1004" s="11" t="s">
        <v>49</v>
      </c>
      <c r="C1004" s="11" t="str">
        <f>Budget[[#This Row],[Location]]&amp;Budget[[#This Row],[Description]]</f>
        <v>Energy CorridorSober Living</v>
      </c>
      <c r="D1004" s="16">
        <v>45108</v>
      </c>
      <c r="E1004" s="11">
        <v>0</v>
      </c>
      <c r="F1004" s="8" t="str">
        <f>IFERROR(VLOOKUP(Budget[[#This Row],[Looker]],Category_final[#All],5,0),"")</f>
        <v/>
      </c>
    </row>
    <row r="1005" spans="1:6" hidden="1">
      <c r="A1005" s="49" t="s">
        <v>42</v>
      </c>
      <c r="B1005" s="11" t="s">
        <v>49</v>
      </c>
      <c r="C1005" s="11" t="str">
        <f>Budget[[#This Row],[Location]]&amp;Budget[[#This Row],[Description]]</f>
        <v>Energy CorridorSober Living</v>
      </c>
      <c r="D1005" s="16">
        <v>45139</v>
      </c>
      <c r="E1005" s="11">
        <v>0</v>
      </c>
      <c r="F1005" s="8" t="str">
        <f>IFERROR(VLOOKUP(Budget[[#This Row],[Looker]],Category_final[#All],5,0),"")</f>
        <v/>
      </c>
    </row>
    <row r="1006" spans="1:6" hidden="1">
      <c r="A1006" s="49" t="s">
        <v>42</v>
      </c>
      <c r="B1006" s="11" t="s">
        <v>49</v>
      </c>
      <c r="C1006" s="11" t="str">
        <f>Budget[[#This Row],[Location]]&amp;Budget[[#This Row],[Description]]</f>
        <v>Energy CorridorSober Living</v>
      </c>
      <c r="D1006" s="16">
        <v>45170</v>
      </c>
      <c r="E1006" s="11">
        <v>0</v>
      </c>
      <c r="F1006" s="8" t="str">
        <f>IFERROR(VLOOKUP(Budget[[#This Row],[Looker]],Category_final[#All],5,0),"")</f>
        <v/>
      </c>
    </row>
    <row r="1007" spans="1:6" hidden="1">
      <c r="A1007" s="49" t="s">
        <v>42</v>
      </c>
      <c r="B1007" s="11" t="s">
        <v>49</v>
      </c>
      <c r="C1007" s="11" t="str">
        <f>Budget[[#This Row],[Location]]&amp;Budget[[#This Row],[Description]]</f>
        <v>Energy CorridorSober Living</v>
      </c>
      <c r="D1007" s="16">
        <v>45200</v>
      </c>
      <c r="E1007" s="11">
        <v>0</v>
      </c>
      <c r="F1007" s="8" t="str">
        <f>IFERROR(VLOOKUP(Budget[[#This Row],[Looker]],Category_final[#All],5,0),"")</f>
        <v/>
      </c>
    </row>
    <row r="1008" spans="1:6" hidden="1">
      <c r="A1008" s="49" t="s">
        <v>42</v>
      </c>
      <c r="B1008" s="11" t="s">
        <v>49</v>
      </c>
      <c r="C1008" s="11" t="str">
        <f>Budget[[#This Row],[Location]]&amp;Budget[[#This Row],[Description]]</f>
        <v>Energy CorridorSober Living</v>
      </c>
      <c r="D1008" s="16">
        <v>45231</v>
      </c>
      <c r="E1008" s="11">
        <v>0</v>
      </c>
      <c r="F1008" s="8" t="str">
        <f>IFERROR(VLOOKUP(Budget[[#This Row],[Looker]],Category_final[#All],5,0),"")</f>
        <v/>
      </c>
    </row>
    <row r="1009" spans="1:6" hidden="1">
      <c r="A1009" s="49" t="s">
        <v>42</v>
      </c>
      <c r="B1009" s="11" t="s">
        <v>49</v>
      </c>
      <c r="C1009" s="11" t="str">
        <f>Budget[[#This Row],[Location]]&amp;Budget[[#This Row],[Description]]</f>
        <v>Energy CorridorSober Living</v>
      </c>
      <c r="D1009" s="16">
        <v>45261</v>
      </c>
      <c r="E1009" s="11">
        <v>0</v>
      </c>
      <c r="F1009" s="8" t="str">
        <f>IFERROR(VLOOKUP(Budget[[#This Row],[Looker]],Category_final[#All],5,0),"")</f>
        <v/>
      </c>
    </row>
    <row r="1010" spans="1:6" hidden="1">
      <c r="A1010" s="49" t="s">
        <v>113</v>
      </c>
      <c r="B1010" s="11" t="s">
        <v>24</v>
      </c>
      <c r="C1010" s="11" t="str">
        <f>Budget[[#This Row],[Location]]&amp;Budget[[#This Row],[Description]]</f>
        <v>GalleriaDetox</v>
      </c>
      <c r="D1010" s="16">
        <v>44927</v>
      </c>
      <c r="E1010" s="11">
        <v>0</v>
      </c>
      <c r="F1010" s="8" t="str">
        <f>IFERROR(VLOOKUP(Budget[[#This Row],[Looker]],Category_final[#All],5,0),"")</f>
        <v/>
      </c>
    </row>
    <row r="1011" spans="1:6" hidden="1">
      <c r="A1011" s="49" t="s">
        <v>113</v>
      </c>
      <c r="B1011" s="11" t="s">
        <v>24</v>
      </c>
      <c r="C1011" s="11" t="str">
        <f>Budget[[#This Row],[Location]]&amp;Budget[[#This Row],[Description]]</f>
        <v>GalleriaDetox</v>
      </c>
      <c r="D1011" s="16">
        <v>44958</v>
      </c>
      <c r="E1011" s="11">
        <v>0</v>
      </c>
      <c r="F1011" s="8" t="str">
        <f>IFERROR(VLOOKUP(Budget[[#This Row],[Looker]],Category_final[#All],5,0),"")</f>
        <v/>
      </c>
    </row>
    <row r="1012" spans="1:6" hidden="1">
      <c r="A1012" s="49" t="s">
        <v>113</v>
      </c>
      <c r="B1012" s="11" t="s">
        <v>24</v>
      </c>
      <c r="C1012" s="11" t="str">
        <f>Budget[[#This Row],[Location]]&amp;Budget[[#This Row],[Description]]</f>
        <v>GalleriaDetox</v>
      </c>
      <c r="D1012" s="16">
        <v>44986</v>
      </c>
      <c r="E1012" s="11">
        <v>0</v>
      </c>
      <c r="F1012" s="8" t="str">
        <f>IFERROR(VLOOKUP(Budget[[#This Row],[Looker]],Category_final[#All],5,0),"")</f>
        <v/>
      </c>
    </row>
    <row r="1013" spans="1:6" hidden="1">
      <c r="A1013" s="49" t="s">
        <v>113</v>
      </c>
      <c r="B1013" s="11" t="s">
        <v>24</v>
      </c>
      <c r="C1013" s="11" t="str">
        <f>Budget[[#This Row],[Location]]&amp;Budget[[#This Row],[Description]]</f>
        <v>GalleriaDetox</v>
      </c>
      <c r="D1013" s="16">
        <v>45017</v>
      </c>
      <c r="E1013" s="11">
        <v>0</v>
      </c>
      <c r="F1013" s="8" t="str">
        <f>IFERROR(VLOOKUP(Budget[[#This Row],[Looker]],Category_final[#All],5,0),"")</f>
        <v/>
      </c>
    </row>
    <row r="1014" spans="1:6" hidden="1">
      <c r="A1014" s="49" t="s">
        <v>113</v>
      </c>
      <c r="B1014" s="11" t="s">
        <v>24</v>
      </c>
      <c r="C1014" s="11" t="str">
        <f>Budget[[#This Row],[Location]]&amp;Budget[[#This Row],[Description]]</f>
        <v>GalleriaDetox</v>
      </c>
      <c r="D1014" s="16">
        <v>45047</v>
      </c>
      <c r="E1014" s="11">
        <v>0</v>
      </c>
      <c r="F1014" s="8" t="str">
        <f>IFERROR(VLOOKUP(Budget[[#This Row],[Looker]],Category_final[#All],5,0),"")</f>
        <v/>
      </c>
    </row>
    <row r="1015" spans="1:6" hidden="1">
      <c r="A1015" s="49" t="s">
        <v>113</v>
      </c>
      <c r="B1015" s="11" t="s">
        <v>24</v>
      </c>
      <c r="C1015" s="11" t="str">
        <f>Budget[[#This Row],[Location]]&amp;Budget[[#This Row],[Description]]</f>
        <v>GalleriaDetox</v>
      </c>
      <c r="D1015" s="16">
        <v>45078</v>
      </c>
      <c r="E1015" s="11">
        <v>0</v>
      </c>
      <c r="F1015" s="8" t="str">
        <f>IFERROR(VLOOKUP(Budget[[#This Row],[Looker]],Category_final[#All],5,0),"")</f>
        <v/>
      </c>
    </row>
    <row r="1016" spans="1:6" hidden="1">
      <c r="A1016" s="49" t="s">
        <v>113</v>
      </c>
      <c r="B1016" s="11" t="s">
        <v>24</v>
      </c>
      <c r="C1016" s="11" t="str">
        <f>Budget[[#This Row],[Location]]&amp;Budget[[#This Row],[Description]]</f>
        <v>GalleriaDetox</v>
      </c>
      <c r="D1016" s="16">
        <v>45108</v>
      </c>
      <c r="E1016" s="11">
        <v>0</v>
      </c>
      <c r="F1016" s="8" t="str">
        <f>IFERROR(VLOOKUP(Budget[[#This Row],[Looker]],Category_final[#All],5,0),"")</f>
        <v/>
      </c>
    </row>
    <row r="1017" spans="1:6" hidden="1">
      <c r="A1017" s="49" t="s">
        <v>113</v>
      </c>
      <c r="B1017" s="11" t="s">
        <v>24</v>
      </c>
      <c r="C1017" s="11" t="str">
        <f>Budget[[#This Row],[Location]]&amp;Budget[[#This Row],[Description]]</f>
        <v>GalleriaDetox</v>
      </c>
      <c r="D1017" s="16">
        <v>45139</v>
      </c>
      <c r="E1017" s="11">
        <v>0</v>
      </c>
      <c r="F1017" s="8" t="str">
        <f>IFERROR(VLOOKUP(Budget[[#This Row],[Looker]],Category_final[#All],5,0),"")</f>
        <v/>
      </c>
    </row>
    <row r="1018" spans="1:6" hidden="1">
      <c r="A1018" s="49" t="s">
        <v>113</v>
      </c>
      <c r="B1018" s="11" t="s">
        <v>24</v>
      </c>
      <c r="C1018" s="11" t="str">
        <f>Budget[[#This Row],[Location]]&amp;Budget[[#This Row],[Description]]</f>
        <v>GalleriaDetox</v>
      </c>
      <c r="D1018" s="16">
        <v>45170</v>
      </c>
      <c r="E1018" s="11">
        <v>0</v>
      </c>
      <c r="F1018" s="8" t="str">
        <f>IFERROR(VLOOKUP(Budget[[#This Row],[Looker]],Category_final[#All],5,0),"")</f>
        <v/>
      </c>
    </row>
    <row r="1019" spans="1:6" hidden="1">
      <c r="A1019" s="49" t="s">
        <v>113</v>
      </c>
      <c r="B1019" s="11" t="s">
        <v>24</v>
      </c>
      <c r="C1019" s="11" t="str">
        <f>Budget[[#This Row],[Location]]&amp;Budget[[#This Row],[Description]]</f>
        <v>GalleriaDetox</v>
      </c>
      <c r="D1019" s="16">
        <v>45200</v>
      </c>
      <c r="E1019" s="11">
        <v>0</v>
      </c>
      <c r="F1019" s="8" t="str">
        <f>IFERROR(VLOOKUP(Budget[[#This Row],[Looker]],Category_final[#All],5,0),"")</f>
        <v/>
      </c>
    </row>
    <row r="1020" spans="1:6" hidden="1">
      <c r="A1020" s="49" t="s">
        <v>113</v>
      </c>
      <c r="B1020" s="11" t="s">
        <v>24</v>
      </c>
      <c r="C1020" s="11" t="str">
        <f>Budget[[#This Row],[Location]]&amp;Budget[[#This Row],[Description]]</f>
        <v>GalleriaDetox</v>
      </c>
      <c r="D1020" s="16">
        <v>45231</v>
      </c>
      <c r="E1020" s="11">
        <v>0</v>
      </c>
      <c r="F1020" s="8" t="str">
        <f>IFERROR(VLOOKUP(Budget[[#This Row],[Looker]],Category_final[#All],5,0),"")</f>
        <v/>
      </c>
    </row>
    <row r="1021" spans="1:6" hidden="1">
      <c r="A1021" s="49" t="s">
        <v>113</v>
      </c>
      <c r="B1021" s="11" t="s">
        <v>24</v>
      </c>
      <c r="C1021" s="11" t="str">
        <f>Budget[[#This Row],[Location]]&amp;Budget[[#This Row],[Description]]</f>
        <v>GalleriaDetox</v>
      </c>
      <c r="D1021" s="16">
        <v>45261</v>
      </c>
      <c r="E1021" s="11">
        <v>0</v>
      </c>
      <c r="F1021" s="8" t="str">
        <f>IFERROR(VLOOKUP(Budget[[#This Row],[Looker]],Category_final[#All],5,0),"")</f>
        <v/>
      </c>
    </row>
    <row r="1022" spans="1:6" hidden="1">
      <c r="A1022" s="49" t="s">
        <v>113</v>
      </c>
      <c r="B1022" s="11" t="s">
        <v>27</v>
      </c>
      <c r="C1022" s="11" t="str">
        <f>Budget[[#This Row],[Location]]&amp;Budget[[#This Row],[Description]]</f>
        <v>GalleriaRTC</v>
      </c>
      <c r="D1022" s="16">
        <v>44927</v>
      </c>
      <c r="E1022" s="11">
        <v>0</v>
      </c>
      <c r="F1022" s="8" t="str">
        <f>IFERROR(VLOOKUP(Budget[[#This Row],[Looker]],Category_final[#All],5,0),"")</f>
        <v/>
      </c>
    </row>
    <row r="1023" spans="1:6" hidden="1">
      <c r="A1023" s="49" t="s">
        <v>113</v>
      </c>
      <c r="B1023" s="11" t="s">
        <v>27</v>
      </c>
      <c r="C1023" s="11" t="str">
        <f>Budget[[#This Row],[Location]]&amp;Budget[[#This Row],[Description]]</f>
        <v>GalleriaRTC</v>
      </c>
      <c r="D1023" s="16">
        <v>44958</v>
      </c>
      <c r="E1023" s="11">
        <v>0</v>
      </c>
      <c r="F1023" s="8" t="str">
        <f>IFERROR(VLOOKUP(Budget[[#This Row],[Looker]],Category_final[#All],5,0),"")</f>
        <v/>
      </c>
    </row>
    <row r="1024" spans="1:6" hidden="1">
      <c r="A1024" s="49" t="s">
        <v>113</v>
      </c>
      <c r="B1024" s="11" t="s">
        <v>27</v>
      </c>
      <c r="C1024" s="11" t="str">
        <f>Budget[[#This Row],[Location]]&amp;Budget[[#This Row],[Description]]</f>
        <v>GalleriaRTC</v>
      </c>
      <c r="D1024" s="16">
        <v>44986</v>
      </c>
      <c r="E1024" s="11">
        <v>0</v>
      </c>
      <c r="F1024" s="8" t="str">
        <f>IFERROR(VLOOKUP(Budget[[#This Row],[Looker]],Category_final[#All],5,0),"")</f>
        <v/>
      </c>
    </row>
    <row r="1025" spans="1:6" hidden="1">
      <c r="A1025" s="49" t="s">
        <v>113</v>
      </c>
      <c r="B1025" s="11" t="s">
        <v>27</v>
      </c>
      <c r="C1025" s="11" t="str">
        <f>Budget[[#This Row],[Location]]&amp;Budget[[#This Row],[Description]]</f>
        <v>GalleriaRTC</v>
      </c>
      <c r="D1025" s="16">
        <v>45017</v>
      </c>
      <c r="E1025" s="11">
        <v>0</v>
      </c>
      <c r="F1025" s="8" t="str">
        <f>IFERROR(VLOOKUP(Budget[[#This Row],[Looker]],Category_final[#All],5,0),"")</f>
        <v/>
      </c>
    </row>
    <row r="1026" spans="1:6" hidden="1">
      <c r="A1026" s="49" t="s">
        <v>113</v>
      </c>
      <c r="B1026" s="11" t="s">
        <v>27</v>
      </c>
      <c r="C1026" s="11" t="str">
        <f>Budget[[#This Row],[Location]]&amp;Budget[[#This Row],[Description]]</f>
        <v>GalleriaRTC</v>
      </c>
      <c r="D1026" s="16">
        <v>45047</v>
      </c>
      <c r="E1026" s="11">
        <v>0</v>
      </c>
      <c r="F1026" s="8" t="str">
        <f>IFERROR(VLOOKUP(Budget[[#This Row],[Looker]],Category_final[#All],5,0),"")</f>
        <v/>
      </c>
    </row>
    <row r="1027" spans="1:6" hidden="1">
      <c r="A1027" s="49" t="s">
        <v>113</v>
      </c>
      <c r="B1027" s="11" t="s">
        <v>27</v>
      </c>
      <c r="C1027" s="11" t="str">
        <f>Budget[[#This Row],[Location]]&amp;Budget[[#This Row],[Description]]</f>
        <v>GalleriaRTC</v>
      </c>
      <c r="D1027" s="16">
        <v>45078</v>
      </c>
      <c r="E1027" s="11">
        <v>0</v>
      </c>
      <c r="F1027" s="8" t="str">
        <f>IFERROR(VLOOKUP(Budget[[#This Row],[Looker]],Category_final[#All],5,0),"")</f>
        <v/>
      </c>
    </row>
    <row r="1028" spans="1:6" hidden="1">
      <c r="A1028" s="49" t="s">
        <v>113</v>
      </c>
      <c r="B1028" s="11" t="s">
        <v>27</v>
      </c>
      <c r="C1028" s="11" t="str">
        <f>Budget[[#This Row],[Location]]&amp;Budget[[#This Row],[Description]]</f>
        <v>GalleriaRTC</v>
      </c>
      <c r="D1028" s="16">
        <v>45108</v>
      </c>
      <c r="E1028" s="11">
        <v>0</v>
      </c>
      <c r="F1028" s="8" t="str">
        <f>IFERROR(VLOOKUP(Budget[[#This Row],[Looker]],Category_final[#All],5,0),"")</f>
        <v/>
      </c>
    </row>
    <row r="1029" spans="1:6" hidden="1">
      <c r="A1029" s="49" t="s">
        <v>113</v>
      </c>
      <c r="B1029" s="11" t="s">
        <v>27</v>
      </c>
      <c r="C1029" s="11" t="str">
        <f>Budget[[#This Row],[Location]]&amp;Budget[[#This Row],[Description]]</f>
        <v>GalleriaRTC</v>
      </c>
      <c r="D1029" s="16">
        <v>45139</v>
      </c>
      <c r="E1029" s="11">
        <v>0</v>
      </c>
      <c r="F1029" s="8" t="str">
        <f>IFERROR(VLOOKUP(Budget[[#This Row],[Looker]],Category_final[#All],5,0),"")</f>
        <v/>
      </c>
    </row>
    <row r="1030" spans="1:6" hidden="1">
      <c r="A1030" s="49" t="s">
        <v>113</v>
      </c>
      <c r="B1030" s="11" t="s">
        <v>27</v>
      </c>
      <c r="C1030" s="11" t="str">
        <f>Budget[[#This Row],[Location]]&amp;Budget[[#This Row],[Description]]</f>
        <v>GalleriaRTC</v>
      </c>
      <c r="D1030" s="16">
        <v>45170</v>
      </c>
      <c r="E1030" s="11">
        <v>0</v>
      </c>
      <c r="F1030" s="8" t="str">
        <f>IFERROR(VLOOKUP(Budget[[#This Row],[Looker]],Category_final[#All],5,0),"")</f>
        <v/>
      </c>
    </row>
    <row r="1031" spans="1:6" hidden="1">
      <c r="A1031" s="49" t="s">
        <v>113</v>
      </c>
      <c r="B1031" s="11" t="s">
        <v>27</v>
      </c>
      <c r="C1031" s="11" t="str">
        <f>Budget[[#This Row],[Location]]&amp;Budget[[#This Row],[Description]]</f>
        <v>GalleriaRTC</v>
      </c>
      <c r="D1031" s="16">
        <v>45200</v>
      </c>
      <c r="E1031" s="11">
        <v>0</v>
      </c>
      <c r="F1031" s="8" t="str">
        <f>IFERROR(VLOOKUP(Budget[[#This Row],[Looker]],Category_final[#All],5,0),"")</f>
        <v/>
      </c>
    </row>
    <row r="1032" spans="1:6" hidden="1">
      <c r="A1032" s="49" t="s">
        <v>113</v>
      </c>
      <c r="B1032" s="11" t="s">
        <v>27</v>
      </c>
      <c r="C1032" s="11" t="str">
        <f>Budget[[#This Row],[Location]]&amp;Budget[[#This Row],[Description]]</f>
        <v>GalleriaRTC</v>
      </c>
      <c r="D1032" s="16">
        <v>45231</v>
      </c>
      <c r="E1032" s="11">
        <v>0</v>
      </c>
      <c r="F1032" s="8" t="str">
        <f>IFERROR(VLOOKUP(Budget[[#This Row],[Looker]],Category_final[#All],5,0),"")</f>
        <v/>
      </c>
    </row>
    <row r="1033" spans="1:6" hidden="1">
      <c r="A1033" s="49" t="s">
        <v>113</v>
      </c>
      <c r="B1033" s="11" t="s">
        <v>27</v>
      </c>
      <c r="C1033" s="11" t="str">
        <f>Budget[[#This Row],[Location]]&amp;Budget[[#This Row],[Description]]</f>
        <v>GalleriaRTC</v>
      </c>
      <c r="D1033" s="16">
        <v>45261</v>
      </c>
      <c r="E1033" s="11">
        <v>0</v>
      </c>
      <c r="F1033" s="8" t="str">
        <f>IFERROR(VLOOKUP(Budget[[#This Row],[Looker]],Category_final[#All],5,0),"")</f>
        <v/>
      </c>
    </row>
    <row r="1034" spans="1:6" hidden="1">
      <c r="A1034" s="49" t="s">
        <v>113</v>
      </c>
      <c r="B1034" s="11" t="s">
        <v>26</v>
      </c>
      <c r="C1034" s="11" t="str">
        <f>Budget[[#This Row],[Location]]&amp;Budget[[#This Row],[Description]]</f>
        <v>GalleriaPHP</v>
      </c>
      <c r="D1034" s="16">
        <v>44927</v>
      </c>
      <c r="E1034" s="11">
        <v>2</v>
      </c>
      <c r="F1034" s="8" t="str">
        <f>IFERROR(VLOOKUP(Budget[[#This Row],[Looker]],Category_final[#All],5,0),"")</f>
        <v>Affiliate</v>
      </c>
    </row>
    <row r="1035" spans="1:6" hidden="1">
      <c r="A1035" s="49" t="s">
        <v>113</v>
      </c>
      <c r="B1035" s="11" t="s">
        <v>26</v>
      </c>
      <c r="C1035" s="11" t="str">
        <f>Budget[[#This Row],[Location]]&amp;Budget[[#This Row],[Description]]</f>
        <v>GalleriaPHP</v>
      </c>
      <c r="D1035" s="16">
        <v>44958</v>
      </c>
      <c r="E1035" s="11">
        <v>2</v>
      </c>
      <c r="F1035" s="8" t="str">
        <f>IFERROR(VLOOKUP(Budget[[#This Row],[Looker]],Category_final[#All],5,0),"")</f>
        <v>Affiliate</v>
      </c>
    </row>
    <row r="1036" spans="1:6" hidden="1">
      <c r="A1036" s="49" t="s">
        <v>113</v>
      </c>
      <c r="B1036" s="11" t="s">
        <v>26</v>
      </c>
      <c r="C1036" s="11" t="str">
        <f>Budget[[#This Row],[Location]]&amp;Budget[[#This Row],[Description]]</f>
        <v>GalleriaPHP</v>
      </c>
      <c r="D1036" s="16">
        <v>44986</v>
      </c>
      <c r="E1036" s="11">
        <v>2</v>
      </c>
      <c r="F1036" s="8" t="str">
        <f>IFERROR(VLOOKUP(Budget[[#This Row],[Looker]],Category_final[#All],5,0),"")</f>
        <v>Affiliate</v>
      </c>
    </row>
    <row r="1037" spans="1:6" hidden="1">
      <c r="A1037" s="49" t="s">
        <v>113</v>
      </c>
      <c r="B1037" s="11" t="s">
        <v>26</v>
      </c>
      <c r="C1037" s="11" t="str">
        <f>Budget[[#This Row],[Location]]&amp;Budget[[#This Row],[Description]]</f>
        <v>GalleriaPHP</v>
      </c>
      <c r="D1037" s="16">
        <v>45017</v>
      </c>
      <c r="E1037" s="11">
        <v>2</v>
      </c>
      <c r="F1037" s="8" t="str">
        <f>IFERROR(VLOOKUP(Budget[[#This Row],[Looker]],Category_final[#All],5,0),"")</f>
        <v>Affiliate</v>
      </c>
    </row>
    <row r="1038" spans="1:6" hidden="1">
      <c r="A1038" s="49" t="s">
        <v>113</v>
      </c>
      <c r="B1038" s="11" t="s">
        <v>26</v>
      </c>
      <c r="C1038" s="11" t="str">
        <f>Budget[[#This Row],[Location]]&amp;Budget[[#This Row],[Description]]</f>
        <v>GalleriaPHP</v>
      </c>
      <c r="D1038" s="16">
        <v>45047</v>
      </c>
      <c r="E1038" s="11">
        <v>2</v>
      </c>
      <c r="F1038" s="8" t="str">
        <f>IFERROR(VLOOKUP(Budget[[#This Row],[Looker]],Category_final[#All],5,0),"")</f>
        <v>Affiliate</v>
      </c>
    </row>
    <row r="1039" spans="1:6" hidden="1">
      <c r="A1039" s="49" t="s">
        <v>113</v>
      </c>
      <c r="B1039" s="11" t="s">
        <v>26</v>
      </c>
      <c r="C1039" s="11" t="str">
        <f>Budget[[#This Row],[Location]]&amp;Budget[[#This Row],[Description]]</f>
        <v>GalleriaPHP</v>
      </c>
      <c r="D1039" s="16">
        <v>45078</v>
      </c>
      <c r="E1039" s="11">
        <v>2</v>
      </c>
      <c r="F1039" s="8" t="str">
        <f>IFERROR(VLOOKUP(Budget[[#This Row],[Looker]],Category_final[#All],5,0),"")</f>
        <v>Affiliate</v>
      </c>
    </row>
    <row r="1040" spans="1:6" hidden="1">
      <c r="A1040" s="49" t="s">
        <v>113</v>
      </c>
      <c r="B1040" s="11" t="s">
        <v>26</v>
      </c>
      <c r="C1040" s="11" t="str">
        <f>Budget[[#This Row],[Location]]&amp;Budget[[#This Row],[Description]]</f>
        <v>GalleriaPHP</v>
      </c>
      <c r="D1040" s="16">
        <v>45108</v>
      </c>
      <c r="E1040" s="11">
        <v>2</v>
      </c>
      <c r="F1040" s="8" t="str">
        <f>IFERROR(VLOOKUP(Budget[[#This Row],[Looker]],Category_final[#All],5,0),"")</f>
        <v>Affiliate</v>
      </c>
    </row>
    <row r="1041" spans="1:6" hidden="1">
      <c r="A1041" s="49" t="s">
        <v>113</v>
      </c>
      <c r="B1041" s="11" t="s">
        <v>26</v>
      </c>
      <c r="C1041" s="11" t="str">
        <f>Budget[[#This Row],[Location]]&amp;Budget[[#This Row],[Description]]</f>
        <v>GalleriaPHP</v>
      </c>
      <c r="D1041" s="16">
        <v>45139</v>
      </c>
      <c r="E1041" s="11">
        <v>2</v>
      </c>
      <c r="F1041" s="8" t="str">
        <f>IFERROR(VLOOKUP(Budget[[#This Row],[Looker]],Category_final[#All],5,0),"")</f>
        <v>Affiliate</v>
      </c>
    </row>
    <row r="1042" spans="1:6" hidden="1">
      <c r="A1042" s="49" t="s">
        <v>113</v>
      </c>
      <c r="B1042" s="11" t="s">
        <v>26</v>
      </c>
      <c r="C1042" s="11" t="str">
        <f>Budget[[#This Row],[Location]]&amp;Budget[[#This Row],[Description]]</f>
        <v>GalleriaPHP</v>
      </c>
      <c r="D1042" s="16">
        <v>45170</v>
      </c>
      <c r="E1042" s="11">
        <v>2</v>
      </c>
      <c r="F1042" s="8" t="str">
        <f>IFERROR(VLOOKUP(Budget[[#This Row],[Looker]],Category_final[#All],5,0),"")</f>
        <v>Affiliate</v>
      </c>
    </row>
    <row r="1043" spans="1:6" hidden="1">
      <c r="A1043" s="49" t="s">
        <v>113</v>
      </c>
      <c r="B1043" s="11" t="s">
        <v>26</v>
      </c>
      <c r="C1043" s="11" t="str">
        <f>Budget[[#This Row],[Location]]&amp;Budget[[#This Row],[Description]]</f>
        <v>GalleriaPHP</v>
      </c>
      <c r="D1043" s="16">
        <v>45200</v>
      </c>
      <c r="E1043" s="11">
        <v>2</v>
      </c>
      <c r="F1043" s="8" t="str">
        <f>IFERROR(VLOOKUP(Budget[[#This Row],[Looker]],Category_final[#All],5,0),"")</f>
        <v>Affiliate</v>
      </c>
    </row>
    <row r="1044" spans="1:6" hidden="1">
      <c r="A1044" s="49" t="s">
        <v>113</v>
      </c>
      <c r="B1044" s="11" t="s">
        <v>26</v>
      </c>
      <c r="C1044" s="11" t="str">
        <f>Budget[[#This Row],[Location]]&amp;Budget[[#This Row],[Description]]</f>
        <v>GalleriaPHP</v>
      </c>
      <c r="D1044" s="16">
        <v>45231</v>
      </c>
      <c r="E1044" s="11">
        <v>2</v>
      </c>
      <c r="F1044" s="8" t="str">
        <f>IFERROR(VLOOKUP(Budget[[#This Row],[Looker]],Category_final[#All],5,0),"")</f>
        <v>Affiliate</v>
      </c>
    </row>
    <row r="1045" spans="1:6" hidden="1">
      <c r="A1045" s="49" t="s">
        <v>113</v>
      </c>
      <c r="B1045" s="11" t="s">
        <v>26</v>
      </c>
      <c r="C1045" s="11" t="str">
        <f>Budget[[#This Row],[Location]]&amp;Budget[[#This Row],[Description]]</f>
        <v>GalleriaPHP</v>
      </c>
      <c r="D1045" s="16">
        <v>45261</v>
      </c>
      <c r="E1045" s="11">
        <v>2</v>
      </c>
      <c r="F1045" s="8" t="str">
        <f>IFERROR(VLOOKUP(Budget[[#This Row],[Looker]],Category_final[#All],5,0),"")</f>
        <v>Affiliate</v>
      </c>
    </row>
    <row r="1046" spans="1:6" hidden="1">
      <c r="A1046" s="49" t="s">
        <v>113</v>
      </c>
      <c r="B1046" s="11" t="s">
        <v>25</v>
      </c>
      <c r="C1046" s="11" t="str">
        <f>Budget[[#This Row],[Location]]&amp;Budget[[#This Row],[Description]]</f>
        <v>GalleriaIOP</v>
      </c>
      <c r="D1046" s="16">
        <v>44927</v>
      </c>
      <c r="E1046" s="11">
        <v>6</v>
      </c>
      <c r="F1046" s="8" t="str">
        <f>IFERROR(VLOOKUP(Budget[[#This Row],[Looker]],Category_final[#All],5,0),"")</f>
        <v>Affiliate</v>
      </c>
    </row>
    <row r="1047" spans="1:6" hidden="1">
      <c r="A1047" s="49" t="s">
        <v>113</v>
      </c>
      <c r="B1047" s="11" t="s">
        <v>25</v>
      </c>
      <c r="C1047" s="11" t="str">
        <f>Budget[[#This Row],[Location]]&amp;Budget[[#This Row],[Description]]</f>
        <v>GalleriaIOP</v>
      </c>
      <c r="D1047" s="16">
        <v>44958</v>
      </c>
      <c r="E1047" s="11">
        <v>6</v>
      </c>
      <c r="F1047" s="8" t="str">
        <f>IFERROR(VLOOKUP(Budget[[#This Row],[Looker]],Category_final[#All],5,0),"")</f>
        <v>Affiliate</v>
      </c>
    </row>
    <row r="1048" spans="1:6" hidden="1">
      <c r="A1048" s="49" t="s">
        <v>113</v>
      </c>
      <c r="B1048" s="11" t="s">
        <v>25</v>
      </c>
      <c r="C1048" s="11" t="str">
        <f>Budget[[#This Row],[Location]]&amp;Budget[[#This Row],[Description]]</f>
        <v>GalleriaIOP</v>
      </c>
      <c r="D1048" s="16">
        <v>44986</v>
      </c>
      <c r="E1048" s="11">
        <v>6</v>
      </c>
      <c r="F1048" s="8" t="str">
        <f>IFERROR(VLOOKUP(Budget[[#This Row],[Looker]],Category_final[#All],5,0),"")</f>
        <v>Affiliate</v>
      </c>
    </row>
    <row r="1049" spans="1:6" hidden="1">
      <c r="A1049" s="49" t="s">
        <v>113</v>
      </c>
      <c r="B1049" s="11" t="s">
        <v>25</v>
      </c>
      <c r="C1049" s="11" t="str">
        <f>Budget[[#This Row],[Location]]&amp;Budget[[#This Row],[Description]]</f>
        <v>GalleriaIOP</v>
      </c>
      <c r="D1049" s="16">
        <v>45017</v>
      </c>
      <c r="E1049" s="11">
        <v>6</v>
      </c>
      <c r="F1049" s="8" t="str">
        <f>IFERROR(VLOOKUP(Budget[[#This Row],[Looker]],Category_final[#All],5,0),"")</f>
        <v>Affiliate</v>
      </c>
    </row>
    <row r="1050" spans="1:6" hidden="1">
      <c r="A1050" s="49" t="s">
        <v>113</v>
      </c>
      <c r="B1050" s="11" t="s">
        <v>25</v>
      </c>
      <c r="C1050" s="11" t="str">
        <f>Budget[[#This Row],[Location]]&amp;Budget[[#This Row],[Description]]</f>
        <v>GalleriaIOP</v>
      </c>
      <c r="D1050" s="16">
        <v>45047</v>
      </c>
      <c r="E1050" s="11">
        <v>6</v>
      </c>
      <c r="F1050" s="8" t="str">
        <f>IFERROR(VLOOKUP(Budget[[#This Row],[Looker]],Category_final[#All],5,0),"")</f>
        <v>Affiliate</v>
      </c>
    </row>
    <row r="1051" spans="1:6" hidden="1">
      <c r="A1051" s="49" t="s">
        <v>113</v>
      </c>
      <c r="B1051" s="11" t="s">
        <v>25</v>
      </c>
      <c r="C1051" s="11" t="str">
        <f>Budget[[#This Row],[Location]]&amp;Budget[[#This Row],[Description]]</f>
        <v>GalleriaIOP</v>
      </c>
      <c r="D1051" s="16">
        <v>45078</v>
      </c>
      <c r="E1051" s="11">
        <v>6</v>
      </c>
      <c r="F1051" s="8" t="str">
        <f>IFERROR(VLOOKUP(Budget[[#This Row],[Looker]],Category_final[#All],5,0),"")</f>
        <v>Affiliate</v>
      </c>
    </row>
    <row r="1052" spans="1:6" hidden="1">
      <c r="A1052" s="49" t="s">
        <v>113</v>
      </c>
      <c r="B1052" s="11" t="s">
        <v>25</v>
      </c>
      <c r="C1052" s="11" t="str">
        <f>Budget[[#This Row],[Location]]&amp;Budget[[#This Row],[Description]]</f>
        <v>GalleriaIOP</v>
      </c>
      <c r="D1052" s="16">
        <v>45108</v>
      </c>
      <c r="E1052" s="11">
        <v>8</v>
      </c>
      <c r="F1052" s="8" t="str">
        <f>IFERROR(VLOOKUP(Budget[[#This Row],[Looker]],Category_final[#All],5,0),"")</f>
        <v>Affiliate</v>
      </c>
    </row>
    <row r="1053" spans="1:6" hidden="1">
      <c r="A1053" s="49" t="s">
        <v>113</v>
      </c>
      <c r="B1053" s="11" t="s">
        <v>25</v>
      </c>
      <c r="C1053" s="11" t="str">
        <f>Budget[[#This Row],[Location]]&amp;Budget[[#This Row],[Description]]</f>
        <v>GalleriaIOP</v>
      </c>
      <c r="D1053" s="16">
        <v>45139</v>
      </c>
      <c r="E1053" s="11">
        <v>8</v>
      </c>
      <c r="F1053" s="8" t="str">
        <f>IFERROR(VLOOKUP(Budget[[#This Row],[Looker]],Category_final[#All],5,0),"")</f>
        <v>Affiliate</v>
      </c>
    </row>
    <row r="1054" spans="1:6" hidden="1">
      <c r="A1054" s="49" t="s">
        <v>113</v>
      </c>
      <c r="B1054" s="11" t="s">
        <v>25</v>
      </c>
      <c r="C1054" s="11" t="str">
        <f>Budget[[#This Row],[Location]]&amp;Budget[[#This Row],[Description]]</f>
        <v>GalleriaIOP</v>
      </c>
      <c r="D1054" s="16">
        <v>45170</v>
      </c>
      <c r="E1054" s="11">
        <v>8</v>
      </c>
      <c r="F1054" s="8" t="str">
        <f>IFERROR(VLOOKUP(Budget[[#This Row],[Looker]],Category_final[#All],5,0),"")</f>
        <v>Affiliate</v>
      </c>
    </row>
    <row r="1055" spans="1:6" hidden="1">
      <c r="A1055" s="49" t="s">
        <v>113</v>
      </c>
      <c r="B1055" s="11" t="s">
        <v>25</v>
      </c>
      <c r="C1055" s="11" t="str">
        <f>Budget[[#This Row],[Location]]&amp;Budget[[#This Row],[Description]]</f>
        <v>GalleriaIOP</v>
      </c>
      <c r="D1055" s="16">
        <v>45200</v>
      </c>
      <c r="E1055" s="11">
        <v>8</v>
      </c>
      <c r="F1055" s="8" t="str">
        <f>IFERROR(VLOOKUP(Budget[[#This Row],[Looker]],Category_final[#All],5,0),"")</f>
        <v>Affiliate</v>
      </c>
    </row>
    <row r="1056" spans="1:6" hidden="1">
      <c r="A1056" s="49" t="s">
        <v>113</v>
      </c>
      <c r="B1056" s="11" t="s">
        <v>25</v>
      </c>
      <c r="C1056" s="11" t="str">
        <f>Budget[[#This Row],[Location]]&amp;Budget[[#This Row],[Description]]</f>
        <v>GalleriaIOP</v>
      </c>
      <c r="D1056" s="16">
        <v>45231</v>
      </c>
      <c r="E1056" s="11">
        <v>8</v>
      </c>
      <c r="F1056" s="8" t="str">
        <f>IFERROR(VLOOKUP(Budget[[#This Row],[Looker]],Category_final[#All],5,0),"")</f>
        <v>Affiliate</v>
      </c>
    </row>
    <row r="1057" spans="1:6" hidden="1">
      <c r="A1057" s="49" t="s">
        <v>113</v>
      </c>
      <c r="B1057" s="11" t="s">
        <v>25</v>
      </c>
      <c r="C1057" s="11" t="str">
        <f>Budget[[#This Row],[Location]]&amp;Budget[[#This Row],[Description]]</f>
        <v>GalleriaIOP</v>
      </c>
      <c r="D1057" s="16">
        <v>45261</v>
      </c>
      <c r="E1057" s="11">
        <v>8</v>
      </c>
      <c r="F1057" s="8" t="str">
        <f>IFERROR(VLOOKUP(Budget[[#This Row],[Looker]],Category_final[#All],5,0),"")</f>
        <v>Affiliate</v>
      </c>
    </row>
    <row r="1058" spans="1:6" hidden="1">
      <c r="A1058" s="49" t="s">
        <v>113</v>
      </c>
      <c r="B1058" s="11" t="s">
        <v>28</v>
      </c>
      <c r="C1058" s="11" t="str">
        <f>Budget[[#This Row],[Location]]&amp;Budget[[#This Row],[Description]]</f>
        <v>GalleriaSOP</v>
      </c>
      <c r="D1058" s="16">
        <v>44927</v>
      </c>
      <c r="E1058" s="11">
        <v>0</v>
      </c>
      <c r="F1058" s="8" t="str">
        <f>IFERROR(VLOOKUP(Budget[[#This Row],[Looker]],Category_final[#All],5,0),"")</f>
        <v>Affiliate</v>
      </c>
    </row>
    <row r="1059" spans="1:6" hidden="1">
      <c r="A1059" s="49" t="s">
        <v>113</v>
      </c>
      <c r="B1059" s="11" t="s">
        <v>28</v>
      </c>
      <c r="C1059" s="11" t="str">
        <f>Budget[[#This Row],[Location]]&amp;Budget[[#This Row],[Description]]</f>
        <v>GalleriaSOP</v>
      </c>
      <c r="D1059" s="16">
        <v>44958</v>
      </c>
      <c r="E1059" s="11">
        <v>0</v>
      </c>
      <c r="F1059" s="8" t="str">
        <f>IFERROR(VLOOKUP(Budget[[#This Row],[Looker]],Category_final[#All],5,0),"")</f>
        <v>Affiliate</v>
      </c>
    </row>
    <row r="1060" spans="1:6" hidden="1">
      <c r="A1060" s="49" t="s">
        <v>113</v>
      </c>
      <c r="B1060" s="11" t="s">
        <v>28</v>
      </c>
      <c r="C1060" s="11" t="str">
        <f>Budget[[#This Row],[Location]]&amp;Budget[[#This Row],[Description]]</f>
        <v>GalleriaSOP</v>
      </c>
      <c r="D1060" s="16">
        <v>44986</v>
      </c>
      <c r="E1060" s="11">
        <v>0</v>
      </c>
      <c r="F1060" s="8" t="str">
        <f>IFERROR(VLOOKUP(Budget[[#This Row],[Looker]],Category_final[#All],5,0),"")</f>
        <v>Affiliate</v>
      </c>
    </row>
    <row r="1061" spans="1:6" hidden="1">
      <c r="A1061" s="49" t="s">
        <v>113</v>
      </c>
      <c r="B1061" s="11" t="s">
        <v>28</v>
      </c>
      <c r="C1061" s="11" t="str">
        <f>Budget[[#This Row],[Location]]&amp;Budget[[#This Row],[Description]]</f>
        <v>GalleriaSOP</v>
      </c>
      <c r="D1061" s="16">
        <v>45017</v>
      </c>
      <c r="E1061" s="11">
        <v>0</v>
      </c>
      <c r="F1061" s="8" t="str">
        <f>IFERROR(VLOOKUP(Budget[[#This Row],[Looker]],Category_final[#All],5,0),"")</f>
        <v>Affiliate</v>
      </c>
    </row>
    <row r="1062" spans="1:6" hidden="1">
      <c r="A1062" s="49" t="s">
        <v>113</v>
      </c>
      <c r="B1062" s="11" t="s">
        <v>28</v>
      </c>
      <c r="C1062" s="11" t="str">
        <f>Budget[[#This Row],[Location]]&amp;Budget[[#This Row],[Description]]</f>
        <v>GalleriaSOP</v>
      </c>
      <c r="D1062" s="16">
        <v>45047</v>
      </c>
      <c r="E1062" s="11">
        <v>0</v>
      </c>
      <c r="F1062" s="8" t="str">
        <f>IFERROR(VLOOKUP(Budget[[#This Row],[Looker]],Category_final[#All],5,0),"")</f>
        <v>Affiliate</v>
      </c>
    </row>
    <row r="1063" spans="1:6" hidden="1">
      <c r="A1063" s="49" t="s">
        <v>113</v>
      </c>
      <c r="B1063" s="11" t="s">
        <v>28</v>
      </c>
      <c r="C1063" s="11" t="str">
        <f>Budget[[#This Row],[Location]]&amp;Budget[[#This Row],[Description]]</f>
        <v>GalleriaSOP</v>
      </c>
      <c r="D1063" s="16">
        <v>45078</v>
      </c>
      <c r="E1063" s="11">
        <v>0</v>
      </c>
      <c r="F1063" s="8" t="str">
        <f>IFERROR(VLOOKUP(Budget[[#This Row],[Looker]],Category_final[#All],5,0),"")</f>
        <v>Affiliate</v>
      </c>
    </row>
    <row r="1064" spans="1:6" hidden="1">
      <c r="A1064" s="49" t="s">
        <v>113</v>
      </c>
      <c r="B1064" s="11" t="s">
        <v>28</v>
      </c>
      <c r="C1064" s="11" t="str">
        <f>Budget[[#This Row],[Location]]&amp;Budget[[#This Row],[Description]]</f>
        <v>GalleriaSOP</v>
      </c>
      <c r="D1064" s="16">
        <v>45108</v>
      </c>
      <c r="E1064" s="11">
        <v>0</v>
      </c>
      <c r="F1064" s="8" t="str">
        <f>IFERROR(VLOOKUP(Budget[[#This Row],[Looker]],Category_final[#All],5,0),"")</f>
        <v>Affiliate</v>
      </c>
    </row>
    <row r="1065" spans="1:6" hidden="1">
      <c r="A1065" s="49" t="s">
        <v>113</v>
      </c>
      <c r="B1065" s="11" t="s">
        <v>28</v>
      </c>
      <c r="C1065" s="11" t="str">
        <f>Budget[[#This Row],[Location]]&amp;Budget[[#This Row],[Description]]</f>
        <v>GalleriaSOP</v>
      </c>
      <c r="D1065" s="16">
        <v>45139</v>
      </c>
      <c r="E1065" s="11">
        <v>0</v>
      </c>
      <c r="F1065" s="8" t="str">
        <f>IFERROR(VLOOKUP(Budget[[#This Row],[Looker]],Category_final[#All],5,0),"")</f>
        <v>Affiliate</v>
      </c>
    </row>
    <row r="1066" spans="1:6" hidden="1">
      <c r="A1066" s="49" t="s">
        <v>113</v>
      </c>
      <c r="B1066" s="11" t="s">
        <v>28</v>
      </c>
      <c r="C1066" s="11" t="str">
        <f>Budget[[#This Row],[Location]]&amp;Budget[[#This Row],[Description]]</f>
        <v>GalleriaSOP</v>
      </c>
      <c r="D1066" s="16">
        <v>45170</v>
      </c>
      <c r="E1066" s="11">
        <v>0</v>
      </c>
      <c r="F1066" s="8" t="str">
        <f>IFERROR(VLOOKUP(Budget[[#This Row],[Looker]],Category_final[#All],5,0),"")</f>
        <v>Affiliate</v>
      </c>
    </row>
    <row r="1067" spans="1:6" hidden="1">
      <c r="A1067" s="49" t="s">
        <v>113</v>
      </c>
      <c r="B1067" s="11" t="s">
        <v>28</v>
      </c>
      <c r="C1067" s="11" t="str">
        <f>Budget[[#This Row],[Location]]&amp;Budget[[#This Row],[Description]]</f>
        <v>GalleriaSOP</v>
      </c>
      <c r="D1067" s="16">
        <v>45200</v>
      </c>
      <c r="E1067" s="11">
        <v>0</v>
      </c>
      <c r="F1067" s="8" t="str">
        <f>IFERROR(VLOOKUP(Budget[[#This Row],[Looker]],Category_final[#All],5,0),"")</f>
        <v>Affiliate</v>
      </c>
    </row>
    <row r="1068" spans="1:6" hidden="1">
      <c r="A1068" s="49" t="s">
        <v>113</v>
      </c>
      <c r="B1068" s="11" t="s">
        <v>28</v>
      </c>
      <c r="C1068" s="11" t="str">
        <f>Budget[[#This Row],[Location]]&amp;Budget[[#This Row],[Description]]</f>
        <v>GalleriaSOP</v>
      </c>
      <c r="D1068" s="16">
        <v>45231</v>
      </c>
      <c r="E1068" s="11">
        <v>0</v>
      </c>
      <c r="F1068" s="8" t="str">
        <f>IFERROR(VLOOKUP(Budget[[#This Row],[Looker]],Category_final[#All],5,0),"")</f>
        <v>Affiliate</v>
      </c>
    </row>
    <row r="1069" spans="1:6" hidden="1">
      <c r="A1069" s="49" t="s">
        <v>113</v>
      </c>
      <c r="B1069" s="11" t="s">
        <v>28</v>
      </c>
      <c r="C1069" s="11" t="str">
        <f>Budget[[#This Row],[Location]]&amp;Budget[[#This Row],[Description]]</f>
        <v>GalleriaSOP</v>
      </c>
      <c r="D1069" s="16">
        <v>45261</v>
      </c>
      <c r="E1069" s="11">
        <v>0</v>
      </c>
      <c r="F1069" s="8" t="str">
        <f>IFERROR(VLOOKUP(Budget[[#This Row],[Looker]],Category_final[#All],5,0),"")</f>
        <v>Affiliate</v>
      </c>
    </row>
    <row r="1070" spans="1:6" hidden="1">
      <c r="A1070" s="49" t="s">
        <v>113</v>
      </c>
      <c r="B1070" s="11" t="s">
        <v>23</v>
      </c>
      <c r="C1070" s="11" t="str">
        <f>Budget[[#This Row],[Location]]&amp;Budget[[#This Row],[Description]]</f>
        <v>GalleriaAftercare</v>
      </c>
      <c r="D1070" s="16">
        <v>44927</v>
      </c>
      <c r="E1070" s="11">
        <v>1</v>
      </c>
      <c r="F1070" s="8" t="str">
        <f>IFERROR(VLOOKUP(Budget[[#This Row],[Looker]],Category_final[#All],5,0),"")</f>
        <v>Affiliate</v>
      </c>
    </row>
    <row r="1071" spans="1:6" hidden="1">
      <c r="A1071" s="49" t="s">
        <v>113</v>
      </c>
      <c r="B1071" s="11" t="s">
        <v>23</v>
      </c>
      <c r="C1071" s="11" t="str">
        <f>Budget[[#This Row],[Location]]&amp;Budget[[#This Row],[Description]]</f>
        <v>GalleriaAftercare</v>
      </c>
      <c r="D1071" s="16">
        <v>44958</v>
      </c>
      <c r="E1071" s="11">
        <v>1</v>
      </c>
      <c r="F1071" s="8" t="str">
        <f>IFERROR(VLOOKUP(Budget[[#This Row],[Looker]],Category_final[#All],5,0),"")</f>
        <v>Affiliate</v>
      </c>
    </row>
    <row r="1072" spans="1:6" hidden="1">
      <c r="A1072" s="49" t="s">
        <v>113</v>
      </c>
      <c r="B1072" s="11" t="s">
        <v>23</v>
      </c>
      <c r="C1072" s="11" t="str">
        <f>Budget[[#This Row],[Location]]&amp;Budget[[#This Row],[Description]]</f>
        <v>GalleriaAftercare</v>
      </c>
      <c r="D1072" s="16">
        <v>44986</v>
      </c>
      <c r="E1072" s="11">
        <v>1</v>
      </c>
      <c r="F1072" s="8" t="str">
        <f>IFERROR(VLOOKUP(Budget[[#This Row],[Looker]],Category_final[#All],5,0),"")</f>
        <v>Affiliate</v>
      </c>
    </row>
    <row r="1073" spans="1:6" hidden="1">
      <c r="A1073" s="49" t="s">
        <v>113</v>
      </c>
      <c r="B1073" s="11" t="s">
        <v>23</v>
      </c>
      <c r="C1073" s="11" t="str">
        <f>Budget[[#This Row],[Location]]&amp;Budget[[#This Row],[Description]]</f>
        <v>GalleriaAftercare</v>
      </c>
      <c r="D1073" s="16">
        <v>45017</v>
      </c>
      <c r="E1073" s="11">
        <v>1</v>
      </c>
      <c r="F1073" s="8" t="str">
        <f>IFERROR(VLOOKUP(Budget[[#This Row],[Looker]],Category_final[#All],5,0),"")</f>
        <v>Affiliate</v>
      </c>
    </row>
    <row r="1074" spans="1:6" hidden="1">
      <c r="A1074" s="49" t="s">
        <v>113</v>
      </c>
      <c r="B1074" s="11" t="s">
        <v>23</v>
      </c>
      <c r="C1074" s="11" t="str">
        <f>Budget[[#This Row],[Location]]&amp;Budget[[#This Row],[Description]]</f>
        <v>GalleriaAftercare</v>
      </c>
      <c r="D1074" s="16">
        <v>45047</v>
      </c>
      <c r="E1074" s="11">
        <v>1</v>
      </c>
      <c r="F1074" s="8" t="str">
        <f>IFERROR(VLOOKUP(Budget[[#This Row],[Looker]],Category_final[#All],5,0),"")</f>
        <v>Affiliate</v>
      </c>
    </row>
    <row r="1075" spans="1:6" hidden="1">
      <c r="A1075" s="49" t="s">
        <v>113</v>
      </c>
      <c r="B1075" s="11" t="s">
        <v>23</v>
      </c>
      <c r="C1075" s="11" t="str">
        <f>Budget[[#This Row],[Location]]&amp;Budget[[#This Row],[Description]]</f>
        <v>GalleriaAftercare</v>
      </c>
      <c r="D1075" s="16">
        <v>45078</v>
      </c>
      <c r="E1075" s="11">
        <v>1</v>
      </c>
      <c r="F1075" s="8" t="str">
        <f>IFERROR(VLOOKUP(Budget[[#This Row],[Looker]],Category_final[#All],5,0),"")</f>
        <v>Affiliate</v>
      </c>
    </row>
    <row r="1076" spans="1:6" hidden="1">
      <c r="A1076" s="49" t="s">
        <v>113</v>
      </c>
      <c r="B1076" s="11" t="s">
        <v>23</v>
      </c>
      <c r="C1076" s="11" t="str">
        <f>Budget[[#This Row],[Location]]&amp;Budget[[#This Row],[Description]]</f>
        <v>GalleriaAftercare</v>
      </c>
      <c r="D1076" s="16">
        <v>45108</v>
      </c>
      <c r="E1076" s="11">
        <v>1</v>
      </c>
      <c r="F1076" s="8" t="str">
        <f>IFERROR(VLOOKUP(Budget[[#This Row],[Looker]],Category_final[#All],5,0),"")</f>
        <v>Affiliate</v>
      </c>
    </row>
    <row r="1077" spans="1:6" hidden="1">
      <c r="A1077" s="49" t="s">
        <v>113</v>
      </c>
      <c r="B1077" s="11" t="s">
        <v>23</v>
      </c>
      <c r="C1077" s="11" t="str">
        <f>Budget[[#This Row],[Location]]&amp;Budget[[#This Row],[Description]]</f>
        <v>GalleriaAftercare</v>
      </c>
      <c r="D1077" s="16">
        <v>45139</v>
      </c>
      <c r="E1077" s="11">
        <v>1</v>
      </c>
      <c r="F1077" s="8" t="str">
        <f>IFERROR(VLOOKUP(Budget[[#This Row],[Looker]],Category_final[#All],5,0),"")</f>
        <v>Affiliate</v>
      </c>
    </row>
    <row r="1078" spans="1:6" hidden="1">
      <c r="A1078" s="49" t="s">
        <v>113</v>
      </c>
      <c r="B1078" s="11" t="s">
        <v>23</v>
      </c>
      <c r="C1078" s="11" t="str">
        <f>Budget[[#This Row],[Location]]&amp;Budget[[#This Row],[Description]]</f>
        <v>GalleriaAftercare</v>
      </c>
      <c r="D1078" s="16">
        <v>45170</v>
      </c>
      <c r="E1078" s="11">
        <v>1</v>
      </c>
      <c r="F1078" s="8" t="str">
        <f>IFERROR(VLOOKUP(Budget[[#This Row],[Looker]],Category_final[#All],5,0),"")</f>
        <v>Affiliate</v>
      </c>
    </row>
    <row r="1079" spans="1:6" hidden="1">
      <c r="A1079" s="49" t="s">
        <v>113</v>
      </c>
      <c r="B1079" s="11" t="s">
        <v>23</v>
      </c>
      <c r="C1079" s="11" t="str">
        <f>Budget[[#This Row],[Location]]&amp;Budget[[#This Row],[Description]]</f>
        <v>GalleriaAftercare</v>
      </c>
      <c r="D1079" s="16">
        <v>45200</v>
      </c>
      <c r="E1079" s="11">
        <v>1</v>
      </c>
      <c r="F1079" s="8" t="str">
        <f>IFERROR(VLOOKUP(Budget[[#This Row],[Looker]],Category_final[#All],5,0),"")</f>
        <v>Affiliate</v>
      </c>
    </row>
    <row r="1080" spans="1:6" hidden="1">
      <c r="A1080" s="49" t="s">
        <v>113</v>
      </c>
      <c r="B1080" s="11" t="s">
        <v>23</v>
      </c>
      <c r="C1080" s="11" t="str">
        <f>Budget[[#This Row],[Location]]&amp;Budget[[#This Row],[Description]]</f>
        <v>GalleriaAftercare</v>
      </c>
      <c r="D1080" s="16">
        <v>45231</v>
      </c>
      <c r="E1080" s="11">
        <v>1</v>
      </c>
      <c r="F1080" s="8" t="str">
        <f>IFERROR(VLOOKUP(Budget[[#This Row],[Looker]],Category_final[#All],5,0),"")</f>
        <v>Affiliate</v>
      </c>
    </row>
    <row r="1081" spans="1:6" hidden="1">
      <c r="A1081" s="49" t="s">
        <v>113</v>
      </c>
      <c r="B1081" s="11" t="s">
        <v>23</v>
      </c>
      <c r="C1081" s="11" t="str">
        <f>Budget[[#This Row],[Location]]&amp;Budget[[#This Row],[Description]]</f>
        <v>GalleriaAftercare</v>
      </c>
      <c r="D1081" s="16">
        <v>45261</v>
      </c>
      <c r="E1081" s="11">
        <v>1</v>
      </c>
      <c r="F1081" s="8" t="str">
        <f>IFERROR(VLOOKUP(Budget[[#This Row],[Looker]],Category_final[#All],5,0),"")</f>
        <v>Affiliate</v>
      </c>
    </row>
    <row r="1082" spans="1:6" hidden="1">
      <c r="A1082" s="49" t="s">
        <v>113</v>
      </c>
      <c r="B1082" s="11" t="s">
        <v>49</v>
      </c>
      <c r="C1082" s="11" t="str">
        <f>Budget[[#This Row],[Location]]&amp;Budget[[#This Row],[Description]]</f>
        <v>GalleriaSober Living</v>
      </c>
      <c r="D1082" s="16">
        <v>44927</v>
      </c>
      <c r="E1082" s="11">
        <v>0</v>
      </c>
      <c r="F1082" s="8" t="str">
        <f>IFERROR(VLOOKUP(Budget[[#This Row],[Looker]],Category_final[#All],5,0),"")</f>
        <v/>
      </c>
    </row>
    <row r="1083" spans="1:6" hidden="1">
      <c r="A1083" s="49" t="s">
        <v>113</v>
      </c>
      <c r="B1083" s="11" t="s">
        <v>49</v>
      </c>
      <c r="C1083" s="11" t="str">
        <f>Budget[[#This Row],[Location]]&amp;Budget[[#This Row],[Description]]</f>
        <v>GalleriaSober Living</v>
      </c>
      <c r="D1083" s="16">
        <v>44958</v>
      </c>
      <c r="E1083" s="11">
        <v>0</v>
      </c>
      <c r="F1083" s="8" t="str">
        <f>IFERROR(VLOOKUP(Budget[[#This Row],[Looker]],Category_final[#All],5,0),"")</f>
        <v/>
      </c>
    </row>
    <row r="1084" spans="1:6" hidden="1">
      <c r="A1084" s="49" t="s">
        <v>113</v>
      </c>
      <c r="B1084" s="11" t="s">
        <v>49</v>
      </c>
      <c r="C1084" s="11" t="str">
        <f>Budget[[#This Row],[Location]]&amp;Budget[[#This Row],[Description]]</f>
        <v>GalleriaSober Living</v>
      </c>
      <c r="D1084" s="16">
        <v>44986</v>
      </c>
      <c r="E1084" s="11">
        <v>0</v>
      </c>
      <c r="F1084" s="8" t="str">
        <f>IFERROR(VLOOKUP(Budget[[#This Row],[Looker]],Category_final[#All],5,0),"")</f>
        <v/>
      </c>
    </row>
    <row r="1085" spans="1:6" hidden="1">
      <c r="A1085" s="49" t="s">
        <v>113</v>
      </c>
      <c r="B1085" s="11" t="s">
        <v>49</v>
      </c>
      <c r="C1085" s="11" t="str">
        <f>Budget[[#This Row],[Location]]&amp;Budget[[#This Row],[Description]]</f>
        <v>GalleriaSober Living</v>
      </c>
      <c r="D1085" s="16">
        <v>45017</v>
      </c>
      <c r="E1085" s="11">
        <v>0</v>
      </c>
      <c r="F1085" s="8" t="str">
        <f>IFERROR(VLOOKUP(Budget[[#This Row],[Looker]],Category_final[#All],5,0),"")</f>
        <v/>
      </c>
    </row>
    <row r="1086" spans="1:6" hidden="1">
      <c r="A1086" s="49" t="s">
        <v>113</v>
      </c>
      <c r="B1086" s="11" t="s">
        <v>49</v>
      </c>
      <c r="C1086" s="11" t="str">
        <f>Budget[[#This Row],[Location]]&amp;Budget[[#This Row],[Description]]</f>
        <v>GalleriaSober Living</v>
      </c>
      <c r="D1086" s="16">
        <v>45047</v>
      </c>
      <c r="E1086" s="11">
        <v>0</v>
      </c>
      <c r="F1086" s="8" t="str">
        <f>IFERROR(VLOOKUP(Budget[[#This Row],[Looker]],Category_final[#All],5,0),"")</f>
        <v/>
      </c>
    </row>
    <row r="1087" spans="1:6" hidden="1">
      <c r="A1087" s="49" t="s">
        <v>113</v>
      </c>
      <c r="B1087" s="11" t="s">
        <v>49</v>
      </c>
      <c r="C1087" s="11" t="str">
        <f>Budget[[#This Row],[Location]]&amp;Budget[[#This Row],[Description]]</f>
        <v>GalleriaSober Living</v>
      </c>
      <c r="D1087" s="16">
        <v>45078</v>
      </c>
      <c r="E1087" s="11">
        <v>0</v>
      </c>
      <c r="F1087" s="8" t="str">
        <f>IFERROR(VLOOKUP(Budget[[#This Row],[Looker]],Category_final[#All],5,0),"")</f>
        <v/>
      </c>
    </row>
    <row r="1088" spans="1:6" hidden="1">
      <c r="A1088" s="49" t="s">
        <v>113</v>
      </c>
      <c r="B1088" s="11" t="s">
        <v>49</v>
      </c>
      <c r="C1088" s="11" t="str">
        <f>Budget[[#This Row],[Location]]&amp;Budget[[#This Row],[Description]]</f>
        <v>GalleriaSober Living</v>
      </c>
      <c r="D1088" s="16">
        <v>45108</v>
      </c>
      <c r="E1088" s="11">
        <v>0</v>
      </c>
      <c r="F1088" s="8" t="str">
        <f>IFERROR(VLOOKUP(Budget[[#This Row],[Looker]],Category_final[#All],5,0),"")</f>
        <v/>
      </c>
    </row>
    <row r="1089" spans="1:6" hidden="1">
      <c r="A1089" s="49" t="s">
        <v>113</v>
      </c>
      <c r="B1089" s="11" t="s">
        <v>49</v>
      </c>
      <c r="C1089" s="11" t="str">
        <f>Budget[[#This Row],[Location]]&amp;Budget[[#This Row],[Description]]</f>
        <v>GalleriaSober Living</v>
      </c>
      <c r="D1089" s="16">
        <v>45139</v>
      </c>
      <c r="E1089" s="11">
        <v>0</v>
      </c>
      <c r="F1089" s="8" t="str">
        <f>IFERROR(VLOOKUP(Budget[[#This Row],[Looker]],Category_final[#All],5,0),"")</f>
        <v/>
      </c>
    </row>
    <row r="1090" spans="1:6" hidden="1">
      <c r="A1090" s="49" t="s">
        <v>113</v>
      </c>
      <c r="B1090" s="11" t="s">
        <v>49</v>
      </c>
      <c r="C1090" s="11" t="str">
        <f>Budget[[#This Row],[Location]]&amp;Budget[[#This Row],[Description]]</f>
        <v>GalleriaSober Living</v>
      </c>
      <c r="D1090" s="16">
        <v>45170</v>
      </c>
      <c r="E1090" s="11">
        <v>0</v>
      </c>
      <c r="F1090" s="8" t="str">
        <f>IFERROR(VLOOKUP(Budget[[#This Row],[Looker]],Category_final[#All],5,0),"")</f>
        <v/>
      </c>
    </row>
    <row r="1091" spans="1:6" hidden="1">
      <c r="A1091" s="49" t="s">
        <v>113</v>
      </c>
      <c r="B1091" s="11" t="s">
        <v>49</v>
      </c>
      <c r="C1091" s="11" t="str">
        <f>Budget[[#This Row],[Location]]&amp;Budget[[#This Row],[Description]]</f>
        <v>GalleriaSober Living</v>
      </c>
      <c r="D1091" s="16">
        <v>45200</v>
      </c>
      <c r="E1091" s="11">
        <v>0</v>
      </c>
      <c r="F1091" s="8" t="str">
        <f>IFERROR(VLOOKUP(Budget[[#This Row],[Looker]],Category_final[#All],5,0),"")</f>
        <v/>
      </c>
    </row>
    <row r="1092" spans="1:6" hidden="1">
      <c r="A1092" s="49" t="s">
        <v>113</v>
      </c>
      <c r="B1092" s="11" t="s">
        <v>49</v>
      </c>
      <c r="C1092" s="11" t="str">
        <f>Budget[[#This Row],[Location]]&amp;Budget[[#This Row],[Description]]</f>
        <v>GalleriaSober Living</v>
      </c>
      <c r="D1092" s="16">
        <v>45231</v>
      </c>
      <c r="E1092" s="11">
        <v>0</v>
      </c>
      <c r="F1092" s="8" t="str">
        <f>IFERROR(VLOOKUP(Budget[[#This Row],[Looker]],Category_final[#All],5,0),"")</f>
        <v/>
      </c>
    </row>
    <row r="1093" spans="1:6" hidden="1">
      <c r="A1093" s="49" t="s">
        <v>113</v>
      </c>
      <c r="B1093" s="11" t="s">
        <v>49</v>
      </c>
      <c r="C1093" s="11" t="str">
        <f>Budget[[#This Row],[Location]]&amp;Budget[[#This Row],[Description]]</f>
        <v>GalleriaSober Living</v>
      </c>
      <c r="D1093" s="16">
        <v>45261</v>
      </c>
      <c r="E1093" s="11">
        <v>0</v>
      </c>
      <c r="F1093" s="8" t="str">
        <f>IFERROR(VLOOKUP(Budget[[#This Row],[Looker]],Category_final[#All],5,0),"")</f>
        <v/>
      </c>
    </row>
    <row r="1094" spans="1:6" hidden="1">
      <c r="A1094" s="49" t="s">
        <v>34</v>
      </c>
      <c r="B1094" s="11" t="s">
        <v>24</v>
      </c>
      <c r="C1094" s="11" t="str">
        <f>Budget[[#This Row],[Location]]&amp;Budget[[#This Row],[Description]]</f>
        <v>HumbleDetox</v>
      </c>
      <c r="D1094" s="16">
        <v>44927</v>
      </c>
      <c r="E1094" s="11">
        <v>0</v>
      </c>
      <c r="F1094" s="8" t="str">
        <f>IFERROR(VLOOKUP(Budget[[#This Row],[Looker]],Category_final[#All],5,0),"")</f>
        <v/>
      </c>
    </row>
    <row r="1095" spans="1:6" hidden="1">
      <c r="A1095" s="49" t="s">
        <v>34</v>
      </c>
      <c r="B1095" s="11" t="s">
        <v>24</v>
      </c>
      <c r="C1095" s="11" t="str">
        <f>Budget[[#This Row],[Location]]&amp;Budget[[#This Row],[Description]]</f>
        <v>HumbleDetox</v>
      </c>
      <c r="D1095" s="16">
        <v>44958</v>
      </c>
      <c r="E1095" s="11">
        <v>0</v>
      </c>
      <c r="F1095" s="8" t="str">
        <f>IFERROR(VLOOKUP(Budget[[#This Row],[Looker]],Category_final[#All],5,0),"")</f>
        <v/>
      </c>
    </row>
    <row r="1096" spans="1:6" hidden="1">
      <c r="A1096" s="49" t="s">
        <v>34</v>
      </c>
      <c r="B1096" s="11" t="s">
        <v>24</v>
      </c>
      <c r="C1096" s="11" t="str">
        <f>Budget[[#This Row],[Location]]&amp;Budget[[#This Row],[Description]]</f>
        <v>HumbleDetox</v>
      </c>
      <c r="D1096" s="16">
        <v>44986</v>
      </c>
      <c r="E1096" s="11">
        <v>0</v>
      </c>
      <c r="F1096" s="8" t="str">
        <f>IFERROR(VLOOKUP(Budget[[#This Row],[Looker]],Category_final[#All],5,0),"")</f>
        <v/>
      </c>
    </row>
    <row r="1097" spans="1:6" hidden="1">
      <c r="A1097" s="49" t="s">
        <v>34</v>
      </c>
      <c r="B1097" s="11" t="s">
        <v>24</v>
      </c>
      <c r="C1097" s="11" t="str">
        <f>Budget[[#This Row],[Location]]&amp;Budget[[#This Row],[Description]]</f>
        <v>HumbleDetox</v>
      </c>
      <c r="D1097" s="16">
        <v>45017</v>
      </c>
      <c r="E1097" s="11">
        <v>0</v>
      </c>
      <c r="F1097" s="8" t="str">
        <f>IFERROR(VLOOKUP(Budget[[#This Row],[Looker]],Category_final[#All],5,0),"")</f>
        <v/>
      </c>
    </row>
    <row r="1098" spans="1:6" hidden="1">
      <c r="A1098" s="49" t="s">
        <v>34</v>
      </c>
      <c r="B1098" s="11" t="s">
        <v>24</v>
      </c>
      <c r="C1098" s="11" t="str">
        <f>Budget[[#This Row],[Location]]&amp;Budget[[#This Row],[Description]]</f>
        <v>HumbleDetox</v>
      </c>
      <c r="D1098" s="16">
        <v>45047</v>
      </c>
      <c r="E1098" s="11">
        <v>0</v>
      </c>
      <c r="F1098" s="8" t="str">
        <f>IFERROR(VLOOKUP(Budget[[#This Row],[Looker]],Category_final[#All],5,0),"")</f>
        <v/>
      </c>
    </row>
    <row r="1099" spans="1:6" hidden="1">
      <c r="A1099" s="49" t="s">
        <v>34</v>
      </c>
      <c r="B1099" s="11" t="s">
        <v>24</v>
      </c>
      <c r="C1099" s="11" t="str">
        <f>Budget[[#This Row],[Location]]&amp;Budget[[#This Row],[Description]]</f>
        <v>HumbleDetox</v>
      </c>
      <c r="D1099" s="16">
        <v>45078</v>
      </c>
      <c r="E1099" s="11">
        <v>0</v>
      </c>
      <c r="F1099" s="8" t="str">
        <f>IFERROR(VLOOKUP(Budget[[#This Row],[Looker]],Category_final[#All],5,0),"")</f>
        <v/>
      </c>
    </row>
    <row r="1100" spans="1:6" hidden="1">
      <c r="A1100" s="49" t="s">
        <v>34</v>
      </c>
      <c r="B1100" s="11" t="s">
        <v>24</v>
      </c>
      <c r="C1100" s="11" t="str">
        <f>Budget[[#This Row],[Location]]&amp;Budget[[#This Row],[Description]]</f>
        <v>HumbleDetox</v>
      </c>
      <c r="D1100" s="16">
        <v>45108</v>
      </c>
      <c r="E1100" s="11">
        <v>0</v>
      </c>
      <c r="F1100" s="8" t="str">
        <f>IFERROR(VLOOKUP(Budget[[#This Row],[Looker]],Category_final[#All],5,0),"")</f>
        <v/>
      </c>
    </row>
    <row r="1101" spans="1:6" hidden="1">
      <c r="A1101" s="49" t="s">
        <v>34</v>
      </c>
      <c r="B1101" s="11" t="s">
        <v>24</v>
      </c>
      <c r="C1101" s="11" t="str">
        <f>Budget[[#This Row],[Location]]&amp;Budget[[#This Row],[Description]]</f>
        <v>HumbleDetox</v>
      </c>
      <c r="D1101" s="16">
        <v>45139</v>
      </c>
      <c r="E1101" s="11">
        <v>0</v>
      </c>
      <c r="F1101" s="8" t="str">
        <f>IFERROR(VLOOKUP(Budget[[#This Row],[Looker]],Category_final[#All],5,0),"")</f>
        <v/>
      </c>
    </row>
    <row r="1102" spans="1:6" hidden="1">
      <c r="A1102" s="49" t="s">
        <v>34</v>
      </c>
      <c r="B1102" s="11" t="s">
        <v>24</v>
      </c>
      <c r="C1102" s="11" t="str">
        <f>Budget[[#This Row],[Location]]&amp;Budget[[#This Row],[Description]]</f>
        <v>HumbleDetox</v>
      </c>
      <c r="D1102" s="16">
        <v>45170</v>
      </c>
      <c r="E1102" s="11">
        <v>0</v>
      </c>
      <c r="F1102" s="8" t="str">
        <f>IFERROR(VLOOKUP(Budget[[#This Row],[Looker]],Category_final[#All],5,0),"")</f>
        <v/>
      </c>
    </row>
    <row r="1103" spans="1:6" hidden="1">
      <c r="A1103" s="49" t="s">
        <v>34</v>
      </c>
      <c r="B1103" s="11" t="s">
        <v>24</v>
      </c>
      <c r="C1103" s="11" t="str">
        <f>Budget[[#This Row],[Location]]&amp;Budget[[#This Row],[Description]]</f>
        <v>HumbleDetox</v>
      </c>
      <c r="D1103" s="16">
        <v>45200</v>
      </c>
      <c r="E1103" s="11">
        <v>0</v>
      </c>
      <c r="F1103" s="8" t="str">
        <f>IFERROR(VLOOKUP(Budget[[#This Row],[Looker]],Category_final[#All],5,0),"")</f>
        <v/>
      </c>
    </row>
    <row r="1104" spans="1:6" hidden="1">
      <c r="A1104" s="49" t="s">
        <v>34</v>
      </c>
      <c r="B1104" s="11" t="s">
        <v>24</v>
      </c>
      <c r="C1104" s="11" t="str">
        <f>Budget[[#This Row],[Location]]&amp;Budget[[#This Row],[Description]]</f>
        <v>HumbleDetox</v>
      </c>
      <c r="D1104" s="16">
        <v>45231</v>
      </c>
      <c r="E1104" s="11">
        <v>0</v>
      </c>
      <c r="F1104" s="8" t="str">
        <f>IFERROR(VLOOKUP(Budget[[#This Row],[Looker]],Category_final[#All],5,0),"")</f>
        <v/>
      </c>
    </row>
    <row r="1105" spans="1:6" hidden="1">
      <c r="A1105" s="49" t="s">
        <v>34</v>
      </c>
      <c r="B1105" s="11" t="s">
        <v>24</v>
      </c>
      <c r="C1105" s="11" t="str">
        <f>Budget[[#This Row],[Location]]&amp;Budget[[#This Row],[Description]]</f>
        <v>HumbleDetox</v>
      </c>
      <c r="D1105" s="16">
        <v>45261</v>
      </c>
      <c r="E1105" s="11">
        <v>0</v>
      </c>
      <c r="F1105" s="8" t="str">
        <f>IFERROR(VLOOKUP(Budget[[#This Row],[Looker]],Category_final[#All],5,0),"")</f>
        <v/>
      </c>
    </row>
    <row r="1106" spans="1:6" hidden="1">
      <c r="A1106" s="49" t="s">
        <v>34</v>
      </c>
      <c r="B1106" s="11" t="s">
        <v>27</v>
      </c>
      <c r="C1106" s="11" t="str">
        <f>Budget[[#This Row],[Location]]&amp;Budget[[#This Row],[Description]]</f>
        <v>HumbleRTC</v>
      </c>
      <c r="D1106" s="16">
        <v>44927</v>
      </c>
      <c r="E1106" s="11">
        <v>0</v>
      </c>
      <c r="F1106" s="8" t="str">
        <f>IFERROR(VLOOKUP(Budget[[#This Row],[Looker]],Category_final[#All],5,0),"")</f>
        <v/>
      </c>
    </row>
    <row r="1107" spans="1:6" hidden="1">
      <c r="A1107" s="49" t="s">
        <v>34</v>
      </c>
      <c r="B1107" s="11" t="s">
        <v>27</v>
      </c>
      <c r="C1107" s="11" t="str">
        <f>Budget[[#This Row],[Location]]&amp;Budget[[#This Row],[Description]]</f>
        <v>HumbleRTC</v>
      </c>
      <c r="D1107" s="16">
        <v>44958</v>
      </c>
      <c r="E1107" s="11">
        <v>0</v>
      </c>
      <c r="F1107" s="8" t="str">
        <f>IFERROR(VLOOKUP(Budget[[#This Row],[Looker]],Category_final[#All],5,0),"")</f>
        <v/>
      </c>
    </row>
    <row r="1108" spans="1:6" hidden="1">
      <c r="A1108" s="49" t="s">
        <v>34</v>
      </c>
      <c r="B1108" s="11" t="s">
        <v>27</v>
      </c>
      <c r="C1108" s="11" t="str">
        <f>Budget[[#This Row],[Location]]&amp;Budget[[#This Row],[Description]]</f>
        <v>HumbleRTC</v>
      </c>
      <c r="D1108" s="16">
        <v>44986</v>
      </c>
      <c r="E1108" s="11">
        <v>0</v>
      </c>
      <c r="F1108" s="8" t="str">
        <f>IFERROR(VLOOKUP(Budget[[#This Row],[Looker]],Category_final[#All],5,0),"")</f>
        <v/>
      </c>
    </row>
    <row r="1109" spans="1:6" hidden="1">
      <c r="A1109" s="49" t="s">
        <v>34</v>
      </c>
      <c r="B1109" s="11" t="s">
        <v>27</v>
      </c>
      <c r="C1109" s="11" t="str">
        <f>Budget[[#This Row],[Location]]&amp;Budget[[#This Row],[Description]]</f>
        <v>HumbleRTC</v>
      </c>
      <c r="D1109" s="16">
        <v>45017</v>
      </c>
      <c r="E1109" s="11">
        <v>0</v>
      </c>
      <c r="F1109" s="8" t="str">
        <f>IFERROR(VLOOKUP(Budget[[#This Row],[Looker]],Category_final[#All],5,0),"")</f>
        <v/>
      </c>
    </row>
    <row r="1110" spans="1:6" hidden="1">
      <c r="A1110" s="49" t="s">
        <v>34</v>
      </c>
      <c r="B1110" s="11" t="s">
        <v>27</v>
      </c>
      <c r="C1110" s="11" t="str">
        <f>Budget[[#This Row],[Location]]&amp;Budget[[#This Row],[Description]]</f>
        <v>HumbleRTC</v>
      </c>
      <c r="D1110" s="16">
        <v>45047</v>
      </c>
      <c r="E1110" s="11">
        <v>0</v>
      </c>
      <c r="F1110" s="8" t="str">
        <f>IFERROR(VLOOKUP(Budget[[#This Row],[Looker]],Category_final[#All],5,0),"")</f>
        <v/>
      </c>
    </row>
    <row r="1111" spans="1:6" hidden="1">
      <c r="A1111" s="49" t="s">
        <v>34</v>
      </c>
      <c r="B1111" s="11" t="s">
        <v>27</v>
      </c>
      <c r="C1111" s="11" t="str">
        <f>Budget[[#This Row],[Location]]&amp;Budget[[#This Row],[Description]]</f>
        <v>HumbleRTC</v>
      </c>
      <c r="D1111" s="16">
        <v>45078</v>
      </c>
      <c r="E1111" s="11">
        <v>0</v>
      </c>
      <c r="F1111" s="8" t="str">
        <f>IFERROR(VLOOKUP(Budget[[#This Row],[Looker]],Category_final[#All],5,0),"")</f>
        <v/>
      </c>
    </row>
    <row r="1112" spans="1:6" hidden="1">
      <c r="A1112" s="49" t="s">
        <v>34</v>
      </c>
      <c r="B1112" s="11" t="s">
        <v>27</v>
      </c>
      <c r="C1112" s="11" t="str">
        <f>Budget[[#This Row],[Location]]&amp;Budget[[#This Row],[Description]]</f>
        <v>HumbleRTC</v>
      </c>
      <c r="D1112" s="16">
        <v>45108</v>
      </c>
      <c r="E1112" s="11">
        <v>0</v>
      </c>
      <c r="F1112" s="8" t="str">
        <f>IFERROR(VLOOKUP(Budget[[#This Row],[Looker]],Category_final[#All],5,0),"")</f>
        <v/>
      </c>
    </row>
    <row r="1113" spans="1:6" hidden="1">
      <c r="A1113" s="49" t="s">
        <v>34</v>
      </c>
      <c r="B1113" s="11" t="s">
        <v>27</v>
      </c>
      <c r="C1113" s="11" t="str">
        <f>Budget[[#This Row],[Location]]&amp;Budget[[#This Row],[Description]]</f>
        <v>HumbleRTC</v>
      </c>
      <c r="D1113" s="16">
        <v>45139</v>
      </c>
      <c r="E1113" s="11">
        <v>0</v>
      </c>
      <c r="F1113" s="8" t="str">
        <f>IFERROR(VLOOKUP(Budget[[#This Row],[Looker]],Category_final[#All],5,0),"")</f>
        <v/>
      </c>
    </row>
    <row r="1114" spans="1:6" hidden="1">
      <c r="A1114" s="49" t="s">
        <v>34</v>
      </c>
      <c r="B1114" s="11" t="s">
        <v>27</v>
      </c>
      <c r="C1114" s="11" t="str">
        <f>Budget[[#This Row],[Location]]&amp;Budget[[#This Row],[Description]]</f>
        <v>HumbleRTC</v>
      </c>
      <c r="D1114" s="16">
        <v>45170</v>
      </c>
      <c r="E1114" s="11">
        <v>0</v>
      </c>
      <c r="F1114" s="8" t="str">
        <f>IFERROR(VLOOKUP(Budget[[#This Row],[Looker]],Category_final[#All],5,0),"")</f>
        <v/>
      </c>
    </row>
    <row r="1115" spans="1:6" hidden="1">
      <c r="A1115" s="49" t="s">
        <v>34</v>
      </c>
      <c r="B1115" s="11" t="s">
        <v>27</v>
      </c>
      <c r="C1115" s="11" t="str">
        <f>Budget[[#This Row],[Location]]&amp;Budget[[#This Row],[Description]]</f>
        <v>HumbleRTC</v>
      </c>
      <c r="D1115" s="16">
        <v>45200</v>
      </c>
      <c r="E1115" s="11">
        <v>0</v>
      </c>
      <c r="F1115" s="8" t="str">
        <f>IFERROR(VLOOKUP(Budget[[#This Row],[Looker]],Category_final[#All],5,0),"")</f>
        <v/>
      </c>
    </row>
    <row r="1116" spans="1:6" hidden="1">
      <c r="A1116" s="49" t="s">
        <v>34</v>
      </c>
      <c r="B1116" s="11" t="s">
        <v>27</v>
      </c>
      <c r="C1116" s="11" t="str">
        <f>Budget[[#This Row],[Location]]&amp;Budget[[#This Row],[Description]]</f>
        <v>HumbleRTC</v>
      </c>
      <c r="D1116" s="16">
        <v>45231</v>
      </c>
      <c r="E1116" s="11">
        <v>0</v>
      </c>
      <c r="F1116" s="8" t="str">
        <f>IFERROR(VLOOKUP(Budget[[#This Row],[Looker]],Category_final[#All],5,0),"")</f>
        <v/>
      </c>
    </row>
    <row r="1117" spans="1:6" hidden="1">
      <c r="A1117" s="49" t="s">
        <v>34</v>
      </c>
      <c r="B1117" s="11" t="s">
        <v>27</v>
      </c>
      <c r="C1117" s="11" t="str">
        <f>Budget[[#This Row],[Location]]&amp;Budget[[#This Row],[Description]]</f>
        <v>HumbleRTC</v>
      </c>
      <c r="D1117" s="16">
        <v>45261</v>
      </c>
      <c r="E1117" s="11">
        <v>0</v>
      </c>
      <c r="F1117" s="8" t="str">
        <f>IFERROR(VLOOKUP(Budget[[#This Row],[Looker]],Category_final[#All],5,0),"")</f>
        <v/>
      </c>
    </row>
    <row r="1118" spans="1:6" hidden="1">
      <c r="A1118" s="49" t="s">
        <v>34</v>
      </c>
      <c r="B1118" s="11" t="s">
        <v>26</v>
      </c>
      <c r="C1118" s="11" t="str">
        <f>Budget[[#This Row],[Location]]&amp;Budget[[#This Row],[Description]]</f>
        <v>HumblePHP</v>
      </c>
      <c r="D1118" s="16">
        <v>44927</v>
      </c>
      <c r="E1118" s="11">
        <v>3</v>
      </c>
      <c r="F1118" s="8" t="str">
        <f>IFERROR(VLOOKUP(Budget[[#This Row],[Looker]],Category_final[#All],5,0),"")</f>
        <v>Affiliate</v>
      </c>
    </row>
    <row r="1119" spans="1:6" hidden="1">
      <c r="A1119" s="49" t="s">
        <v>34</v>
      </c>
      <c r="B1119" s="11" t="s">
        <v>26</v>
      </c>
      <c r="C1119" s="11" t="str">
        <f>Budget[[#This Row],[Location]]&amp;Budget[[#This Row],[Description]]</f>
        <v>HumblePHP</v>
      </c>
      <c r="D1119" s="16">
        <v>44958</v>
      </c>
      <c r="E1119" s="11">
        <v>3</v>
      </c>
      <c r="F1119" s="8" t="str">
        <f>IFERROR(VLOOKUP(Budget[[#This Row],[Looker]],Category_final[#All],5,0),"")</f>
        <v>Affiliate</v>
      </c>
    </row>
    <row r="1120" spans="1:6" hidden="1">
      <c r="A1120" s="49" t="s">
        <v>34</v>
      </c>
      <c r="B1120" s="11" t="s">
        <v>26</v>
      </c>
      <c r="C1120" s="11" t="str">
        <f>Budget[[#This Row],[Location]]&amp;Budget[[#This Row],[Description]]</f>
        <v>HumblePHP</v>
      </c>
      <c r="D1120" s="16">
        <v>44986</v>
      </c>
      <c r="E1120" s="11">
        <v>3</v>
      </c>
      <c r="F1120" s="8" t="str">
        <f>IFERROR(VLOOKUP(Budget[[#This Row],[Looker]],Category_final[#All],5,0),"")</f>
        <v>Affiliate</v>
      </c>
    </row>
    <row r="1121" spans="1:6" hidden="1">
      <c r="A1121" s="49" t="s">
        <v>34</v>
      </c>
      <c r="B1121" s="11" t="s">
        <v>26</v>
      </c>
      <c r="C1121" s="11" t="str">
        <f>Budget[[#This Row],[Location]]&amp;Budget[[#This Row],[Description]]</f>
        <v>HumblePHP</v>
      </c>
      <c r="D1121" s="16">
        <v>45017</v>
      </c>
      <c r="E1121" s="11">
        <v>3</v>
      </c>
      <c r="F1121" s="8" t="str">
        <f>IFERROR(VLOOKUP(Budget[[#This Row],[Looker]],Category_final[#All],5,0),"")</f>
        <v>Affiliate</v>
      </c>
    </row>
    <row r="1122" spans="1:6" hidden="1">
      <c r="A1122" s="49" t="s">
        <v>34</v>
      </c>
      <c r="B1122" s="11" t="s">
        <v>26</v>
      </c>
      <c r="C1122" s="11" t="str">
        <f>Budget[[#This Row],[Location]]&amp;Budget[[#This Row],[Description]]</f>
        <v>HumblePHP</v>
      </c>
      <c r="D1122" s="16">
        <v>45047</v>
      </c>
      <c r="E1122" s="11">
        <v>3</v>
      </c>
      <c r="F1122" s="8" t="str">
        <f>IFERROR(VLOOKUP(Budget[[#This Row],[Looker]],Category_final[#All],5,0),"")</f>
        <v>Affiliate</v>
      </c>
    </row>
    <row r="1123" spans="1:6" hidden="1">
      <c r="A1123" s="49" t="s">
        <v>34</v>
      </c>
      <c r="B1123" s="11" t="s">
        <v>26</v>
      </c>
      <c r="C1123" s="11" t="str">
        <f>Budget[[#This Row],[Location]]&amp;Budget[[#This Row],[Description]]</f>
        <v>HumblePHP</v>
      </c>
      <c r="D1123" s="16">
        <v>45078</v>
      </c>
      <c r="E1123" s="11">
        <v>3</v>
      </c>
      <c r="F1123" s="8" t="str">
        <f>IFERROR(VLOOKUP(Budget[[#This Row],[Looker]],Category_final[#All],5,0),"")</f>
        <v>Affiliate</v>
      </c>
    </row>
    <row r="1124" spans="1:6" hidden="1">
      <c r="A1124" s="49" t="s">
        <v>34</v>
      </c>
      <c r="B1124" s="11" t="s">
        <v>26</v>
      </c>
      <c r="C1124" s="11" t="str">
        <f>Budget[[#This Row],[Location]]&amp;Budget[[#This Row],[Description]]</f>
        <v>HumblePHP</v>
      </c>
      <c r="D1124" s="16">
        <v>45108</v>
      </c>
      <c r="E1124" s="11">
        <v>3</v>
      </c>
      <c r="F1124" s="8" t="str">
        <f>IFERROR(VLOOKUP(Budget[[#This Row],[Looker]],Category_final[#All],5,0),"")</f>
        <v>Affiliate</v>
      </c>
    </row>
    <row r="1125" spans="1:6" hidden="1">
      <c r="A1125" s="49" t="s">
        <v>34</v>
      </c>
      <c r="B1125" s="11" t="s">
        <v>26</v>
      </c>
      <c r="C1125" s="11" t="str">
        <f>Budget[[#This Row],[Location]]&amp;Budget[[#This Row],[Description]]</f>
        <v>HumblePHP</v>
      </c>
      <c r="D1125" s="16">
        <v>45139</v>
      </c>
      <c r="E1125" s="11">
        <v>3</v>
      </c>
      <c r="F1125" s="8" t="str">
        <f>IFERROR(VLOOKUP(Budget[[#This Row],[Looker]],Category_final[#All],5,0),"")</f>
        <v>Affiliate</v>
      </c>
    </row>
    <row r="1126" spans="1:6" hidden="1">
      <c r="A1126" s="49" t="s">
        <v>34</v>
      </c>
      <c r="B1126" s="11" t="s">
        <v>26</v>
      </c>
      <c r="C1126" s="11" t="str">
        <f>Budget[[#This Row],[Location]]&amp;Budget[[#This Row],[Description]]</f>
        <v>HumblePHP</v>
      </c>
      <c r="D1126" s="16">
        <v>45170</v>
      </c>
      <c r="E1126" s="11">
        <v>3</v>
      </c>
      <c r="F1126" s="8" t="str">
        <f>IFERROR(VLOOKUP(Budget[[#This Row],[Looker]],Category_final[#All],5,0),"")</f>
        <v>Affiliate</v>
      </c>
    </row>
    <row r="1127" spans="1:6" hidden="1">
      <c r="A1127" s="49" t="s">
        <v>34</v>
      </c>
      <c r="B1127" s="11" t="s">
        <v>26</v>
      </c>
      <c r="C1127" s="11" t="str">
        <f>Budget[[#This Row],[Location]]&amp;Budget[[#This Row],[Description]]</f>
        <v>HumblePHP</v>
      </c>
      <c r="D1127" s="16">
        <v>45200</v>
      </c>
      <c r="E1127" s="11">
        <v>3</v>
      </c>
      <c r="F1127" s="8" t="str">
        <f>IFERROR(VLOOKUP(Budget[[#This Row],[Looker]],Category_final[#All],5,0),"")</f>
        <v>Affiliate</v>
      </c>
    </row>
    <row r="1128" spans="1:6" hidden="1">
      <c r="A1128" s="49" t="s">
        <v>34</v>
      </c>
      <c r="B1128" s="11" t="s">
        <v>26</v>
      </c>
      <c r="C1128" s="11" t="str">
        <f>Budget[[#This Row],[Location]]&amp;Budget[[#This Row],[Description]]</f>
        <v>HumblePHP</v>
      </c>
      <c r="D1128" s="16">
        <v>45231</v>
      </c>
      <c r="E1128" s="11">
        <v>3</v>
      </c>
      <c r="F1128" s="8" t="str">
        <f>IFERROR(VLOOKUP(Budget[[#This Row],[Looker]],Category_final[#All],5,0),"")</f>
        <v>Affiliate</v>
      </c>
    </row>
    <row r="1129" spans="1:6" hidden="1">
      <c r="A1129" s="49" t="s">
        <v>34</v>
      </c>
      <c r="B1129" s="11" t="s">
        <v>26</v>
      </c>
      <c r="C1129" s="11" t="str">
        <f>Budget[[#This Row],[Location]]&amp;Budget[[#This Row],[Description]]</f>
        <v>HumblePHP</v>
      </c>
      <c r="D1129" s="16">
        <v>45261</v>
      </c>
      <c r="E1129" s="11">
        <v>3</v>
      </c>
      <c r="F1129" s="8" t="str">
        <f>IFERROR(VLOOKUP(Budget[[#This Row],[Looker]],Category_final[#All],5,0),"")</f>
        <v>Affiliate</v>
      </c>
    </row>
    <row r="1130" spans="1:6" hidden="1">
      <c r="A1130" s="49" t="s">
        <v>34</v>
      </c>
      <c r="B1130" s="11" t="s">
        <v>25</v>
      </c>
      <c r="C1130" s="11" t="str">
        <f>Budget[[#This Row],[Location]]&amp;Budget[[#This Row],[Description]]</f>
        <v>HumbleIOP</v>
      </c>
      <c r="D1130" s="16">
        <v>44927</v>
      </c>
      <c r="E1130" s="11">
        <v>14</v>
      </c>
      <c r="F1130" s="8" t="str">
        <f>IFERROR(VLOOKUP(Budget[[#This Row],[Looker]],Category_final[#All],5,0),"")</f>
        <v>Affiliate</v>
      </c>
    </row>
    <row r="1131" spans="1:6" hidden="1">
      <c r="A1131" s="49" t="s">
        <v>34</v>
      </c>
      <c r="B1131" s="11" t="s">
        <v>25</v>
      </c>
      <c r="C1131" s="11" t="str">
        <f>Budget[[#This Row],[Location]]&amp;Budget[[#This Row],[Description]]</f>
        <v>HumbleIOP</v>
      </c>
      <c r="D1131" s="16">
        <v>44958</v>
      </c>
      <c r="E1131" s="11">
        <v>14</v>
      </c>
      <c r="F1131" s="8" t="str">
        <f>IFERROR(VLOOKUP(Budget[[#This Row],[Looker]],Category_final[#All],5,0),"")</f>
        <v>Affiliate</v>
      </c>
    </row>
    <row r="1132" spans="1:6" hidden="1">
      <c r="A1132" s="49" t="s">
        <v>34</v>
      </c>
      <c r="B1132" s="11" t="s">
        <v>25</v>
      </c>
      <c r="C1132" s="11" t="str">
        <f>Budget[[#This Row],[Location]]&amp;Budget[[#This Row],[Description]]</f>
        <v>HumbleIOP</v>
      </c>
      <c r="D1132" s="16">
        <v>44986</v>
      </c>
      <c r="E1132" s="11">
        <v>14</v>
      </c>
      <c r="F1132" s="8" t="str">
        <f>IFERROR(VLOOKUP(Budget[[#This Row],[Looker]],Category_final[#All],5,0),"")</f>
        <v>Affiliate</v>
      </c>
    </row>
    <row r="1133" spans="1:6" hidden="1">
      <c r="A1133" s="49" t="s">
        <v>34</v>
      </c>
      <c r="B1133" s="11" t="s">
        <v>25</v>
      </c>
      <c r="C1133" s="11" t="str">
        <f>Budget[[#This Row],[Location]]&amp;Budget[[#This Row],[Description]]</f>
        <v>HumbleIOP</v>
      </c>
      <c r="D1133" s="16">
        <v>45017</v>
      </c>
      <c r="E1133" s="11">
        <v>14</v>
      </c>
      <c r="F1133" s="8" t="str">
        <f>IFERROR(VLOOKUP(Budget[[#This Row],[Looker]],Category_final[#All],5,0),"")</f>
        <v>Affiliate</v>
      </c>
    </row>
    <row r="1134" spans="1:6" hidden="1">
      <c r="A1134" s="49" t="s">
        <v>34</v>
      </c>
      <c r="B1134" s="11" t="s">
        <v>25</v>
      </c>
      <c r="C1134" s="11" t="str">
        <f>Budget[[#This Row],[Location]]&amp;Budget[[#This Row],[Description]]</f>
        <v>HumbleIOP</v>
      </c>
      <c r="D1134" s="16">
        <v>45047</v>
      </c>
      <c r="E1134" s="11">
        <v>14</v>
      </c>
      <c r="F1134" s="8" t="str">
        <f>IFERROR(VLOOKUP(Budget[[#This Row],[Looker]],Category_final[#All],5,0),"")</f>
        <v>Affiliate</v>
      </c>
    </row>
    <row r="1135" spans="1:6" hidden="1">
      <c r="A1135" s="49" t="s">
        <v>34</v>
      </c>
      <c r="B1135" s="11" t="s">
        <v>25</v>
      </c>
      <c r="C1135" s="11" t="str">
        <f>Budget[[#This Row],[Location]]&amp;Budget[[#This Row],[Description]]</f>
        <v>HumbleIOP</v>
      </c>
      <c r="D1135" s="16">
        <v>45078</v>
      </c>
      <c r="E1135" s="11">
        <v>14</v>
      </c>
      <c r="F1135" s="8" t="str">
        <f>IFERROR(VLOOKUP(Budget[[#This Row],[Looker]],Category_final[#All],5,0),"")</f>
        <v>Affiliate</v>
      </c>
    </row>
    <row r="1136" spans="1:6" hidden="1">
      <c r="A1136" s="49" t="s">
        <v>34</v>
      </c>
      <c r="B1136" s="11" t="s">
        <v>25</v>
      </c>
      <c r="C1136" s="11" t="str">
        <f>Budget[[#This Row],[Location]]&amp;Budget[[#This Row],[Description]]</f>
        <v>HumbleIOP</v>
      </c>
      <c r="D1136" s="16">
        <v>45108</v>
      </c>
      <c r="E1136" s="11">
        <v>15</v>
      </c>
      <c r="F1136" s="8" t="str">
        <f>IFERROR(VLOOKUP(Budget[[#This Row],[Looker]],Category_final[#All],5,0),"")</f>
        <v>Affiliate</v>
      </c>
    </row>
    <row r="1137" spans="1:6" hidden="1">
      <c r="A1137" s="49" t="s">
        <v>34</v>
      </c>
      <c r="B1137" s="11" t="s">
        <v>25</v>
      </c>
      <c r="C1137" s="11" t="str">
        <f>Budget[[#This Row],[Location]]&amp;Budget[[#This Row],[Description]]</f>
        <v>HumbleIOP</v>
      </c>
      <c r="D1137" s="16">
        <v>45139</v>
      </c>
      <c r="E1137" s="11">
        <v>15</v>
      </c>
      <c r="F1137" s="8" t="str">
        <f>IFERROR(VLOOKUP(Budget[[#This Row],[Looker]],Category_final[#All],5,0),"")</f>
        <v>Affiliate</v>
      </c>
    </row>
    <row r="1138" spans="1:6" hidden="1">
      <c r="A1138" s="49" t="s">
        <v>34</v>
      </c>
      <c r="B1138" s="11" t="s">
        <v>25</v>
      </c>
      <c r="C1138" s="11" t="str">
        <f>Budget[[#This Row],[Location]]&amp;Budget[[#This Row],[Description]]</f>
        <v>HumbleIOP</v>
      </c>
      <c r="D1138" s="16">
        <v>45170</v>
      </c>
      <c r="E1138" s="11">
        <v>15</v>
      </c>
      <c r="F1138" s="8" t="str">
        <f>IFERROR(VLOOKUP(Budget[[#This Row],[Looker]],Category_final[#All],5,0),"")</f>
        <v>Affiliate</v>
      </c>
    </row>
    <row r="1139" spans="1:6" hidden="1">
      <c r="A1139" s="49" t="s">
        <v>34</v>
      </c>
      <c r="B1139" s="11" t="s">
        <v>25</v>
      </c>
      <c r="C1139" s="11" t="str">
        <f>Budget[[#This Row],[Location]]&amp;Budget[[#This Row],[Description]]</f>
        <v>HumbleIOP</v>
      </c>
      <c r="D1139" s="16">
        <v>45200</v>
      </c>
      <c r="E1139" s="11">
        <v>15</v>
      </c>
      <c r="F1139" s="8" t="str">
        <f>IFERROR(VLOOKUP(Budget[[#This Row],[Looker]],Category_final[#All],5,0),"")</f>
        <v>Affiliate</v>
      </c>
    </row>
    <row r="1140" spans="1:6" hidden="1">
      <c r="A1140" s="49" t="s">
        <v>34</v>
      </c>
      <c r="B1140" s="11" t="s">
        <v>25</v>
      </c>
      <c r="C1140" s="11" t="str">
        <f>Budget[[#This Row],[Location]]&amp;Budget[[#This Row],[Description]]</f>
        <v>HumbleIOP</v>
      </c>
      <c r="D1140" s="16">
        <v>45231</v>
      </c>
      <c r="E1140" s="11">
        <v>15</v>
      </c>
      <c r="F1140" s="8" t="str">
        <f>IFERROR(VLOOKUP(Budget[[#This Row],[Looker]],Category_final[#All],5,0),"")</f>
        <v>Affiliate</v>
      </c>
    </row>
    <row r="1141" spans="1:6" hidden="1">
      <c r="A1141" s="49" t="s">
        <v>34</v>
      </c>
      <c r="B1141" s="11" t="s">
        <v>25</v>
      </c>
      <c r="C1141" s="11" t="str">
        <f>Budget[[#This Row],[Location]]&amp;Budget[[#This Row],[Description]]</f>
        <v>HumbleIOP</v>
      </c>
      <c r="D1141" s="16">
        <v>45261</v>
      </c>
      <c r="E1141" s="11">
        <v>15</v>
      </c>
      <c r="F1141" s="8" t="str">
        <f>IFERROR(VLOOKUP(Budget[[#This Row],[Looker]],Category_final[#All],5,0),"")</f>
        <v>Affiliate</v>
      </c>
    </row>
    <row r="1142" spans="1:6" hidden="1">
      <c r="A1142" s="49" t="s">
        <v>34</v>
      </c>
      <c r="B1142" s="11" t="s">
        <v>28</v>
      </c>
      <c r="C1142" s="11" t="str">
        <f>Budget[[#This Row],[Location]]&amp;Budget[[#This Row],[Description]]</f>
        <v>HumbleSOP</v>
      </c>
      <c r="D1142" s="16">
        <v>44927</v>
      </c>
      <c r="E1142" s="11">
        <v>0</v>
      </c>
      <c r="F1142" s="8" t="str">
        <f>IFERROR(VLOOKUP(Budget[[#This Row],[Looker]],Category_final[#All],5,0),"")</f>
        <v>Affiliate</v>
      </c>
    </row>
    <row r="1143" spans="1:6" hidden="1">
      <c r="A1143" s="49" t="s">
        <v>34</v>
      </c>
      <c r="B1143" s="11" t="s">
        <v>28</v>
      </c>
      <c r="C1143" s="11" t="str">
        <f>Budget[[#This Row],[Location]]&amp;Budget[[#This Row],[Description]]</f>
        <v>HumbleSOP</v>
      </c>
      <c r="D1143" s="16">
        <v>44958</v>
      </c>
      <c r="E1143" s="11">
        <v>0</v>
      </c>
      <c r="F1143" s="8" t="str">
        <f>IFERROR(VLOOKUP(Budget[[#This Row],[Looker]],Category_final[#All],5,0),"")</f>
        <v>Affiliate</v>
      </c>
    </row>
    <row r="1144" spans="1:6" hidden="1">
      <c r="A1144" s="49" t="s">
        <v>34</v>
      </c>
      <c r="B1144" s="11" t="s">
        <v>28</v>
      </c>
      <c r="C1144" s="11" t="str">
        <f>Budget[[#This Row],[Location]]&amp;Budget[[#This Row],[Description]]</f>
        <v>HumbleSOP</v>
      </c>
      <c r="D1144" s="16">
        <v>44986</v>
      </c>
      <c r="E1144" s="11">
        <v>0</v>
      </c>
      <c r="F1144" s="8" t="str">
        <f>IFERROR(VLOOKUP(Budget[[#This Row],[Looker]],Category_final[#All],5,0),"")</f>
        <v>Affiliate</v>
      </c>
    </row>
    <row r="1145" spans="1:6" hidden="1">
      <c r="A1145" s="49" t="s">
        <v>34</v>
      </c>
      <c r="B1145" s="11" t="s">
        <v>28</v>
      </c>
      <c r="C1145" s="11" t="str">
        <f>Budget[[#This Row],[Location]]&amp;Budget[[#This Row],[Description]]</f>
        <v>HumbleSOP</v>
      </c>
      <c r="D1145" s="16">
        <v>45017</v>
      </c>
      <c r="E1145" s="11">
        <v>0</v>
      </c>
      <c r="F1145" s="8" t="str">
        <f>IFERROR(VLOOKUP(Budget[[#This Row],[Looker]],Category_final[#All],5,0),"")</f>
        <v>Affiliate</v>
      </c>
    </row>
    <row r="1146" spans="1:6" hidden="1">
      <c r="A1146" s="49" t="s">
        <v>34</v>
      </c>
      <c r="B1146" s="11" t="s">
        <v>28</v>
      </c>
      <c r="C1146" s="11" t="str">
        <f>Budget[[#This Row],[Location]]&amp;Budget[[#This Row],[Description]]</f>
        <v>HumbleSOP</v>
      </c>
      <c r="D1146" s="16">
        <v>45047</v>
      </c>
      <c r="E1146" s="11">
        <v>0</v>
      </c>
      <c r="F1146" s="8" t="str">
        <f>IFERROR(VLOOKUP(Budget[[#This Row],[Looker]],Category_final[#All],5,0),"")</f>
        <v>Affiliate</v>
      </c>
    </row>
    <row r="1147" spans="1:6" hidden="1">
      <c r="A1147" s="49" t="s">
        <v>34</v>
      </c>
      <c r="B1147" s="11" t="s">
        <v>28</v>
      </c>
      <c r="C1147" s="11" t="str">
        <f>Budget[[#This Row],[Location]]&amp;Budget[[#This Row],[Description]]</f>
        <v>HumbleSOP</v>
      </c>
      <c r="D1147" s="16">
        <v>45078</v>
      </c>
      <c r="E1147" s="11">
        <v>0</v>
      </c>
      <c r="F1147" s="8" t="str">
        <f>IFERROR(VLOOKUP(Budget[[#This Row],[Looker]],Category_final[#All],5,0),"")</f>
        <v>Affiliate</v>
      </c>
    </row>
    <row r="1148" spans="1:6" hidden="1">
      <c r="A1148" s="49" t="s">
        <v>34</v>
      </c>
      <c r="B1148" s="11" t="s">
        <v>28</v>
      </c>
      <c r="C1148" s="11" t="str">
        <f>Budget[[#This Row],[Location]]&amp;Budget[[#This Row],[Description]]</f>
        <v>HumbleSOP</v>
      </c>
      <c r="D1148" s="16">
        <v>45108</v>
      </c>
      <c r="E1148" s="11">
        <v>0</v>
      </c>
      <c r="F1148" s="8" t="str">
        <f>IFERROR(VLOOKUP(Budget[[#This Row],[Looker]],Category_final[#All],5,0),"")</f>
        <v>Affiliate</v>
      </c>
    </row>
    <row r="1149" spans="1:6" hidden="1">
      <c r="A1149" s="49" t="s">
        <v>34</v>
      </c>
      <c r="B1149" s="11" t="s">
        <v>28</v>
      </c>
      <c r="C1149" s="11" t="str">
        <f>Budget[[#This Row],[Location]]&amp;Budget[[#This Row],[Description]]</f>
        <v>HumbleSOP</v>
      </c>
      <c r="D1149" s="16">
        <v>45139</v>
      </c>
      <c r="E1149" s="11">
        <v>0</v>
      </c>
      <c r="F1149" s="8" t="str">
        <f>IFERROR(VLOOKUP(Budget[[#This Row],[Looker]],Category_final[#All],5,0),"")</f>
        <v>Affiliate</v>
      </c>
    </row>
    <row r="1150" spans="1:6" hidden="1">
      <c r="A1150" s="49" t="s">
        <v>34</v>
      </c>
      <c r="B1150" s="11" t="s">
        <v>28</v>
      </c>
      <c r="C1150" s="11" t="str">
        <f>Budget[[#This Row],[Location]]&amp;Budget[[#This Row],[Description]]</f>
        <v>HumbleSOP</v>
      </c>
      <c r="D1150" s="16">
        <v>45170</v>
      </c>
      <c r="E1150" s="11">
        <v>0</v>
      </c>
      <c r="F1150" s="8" t="str">
        <f>IFERROR(VLOOKUP(Budget[[#This Row],[Looker]],Category_final[#All],5,0),"")</f>
        <v>Affiliate</v>
      </c>
    </row>
    <row r="1151" spans="1:6" hidden="1">
      <c r="A1151" s="49" t="s">
        <v>34</v>
      </c>
      <c r="B1151" s="11" t="s">
        <v>28</v>
      </c>
      <c r="C1151" s="11" t="str">
        <f>Budget[[#This Row],[Location]]&amp;Budget[[#This Row],[Description]]</f>
        <v>HumbleSOP</v>
      </c>
      <c r="D1151" s="16">
        <v>45200</v>
      </c>
      <c r="E1151" s="11">
        <v>0</v>
      </c>
      <c r="F1151" s="8" t="str">
        <f>IFERROR(VLOOKUP(Budget[[#This Row],[Looker]],Category_final[#All],5,0),"")</f>
        <v>Affiliate</v>
      </c>
    </row>
    <row r="1152" spans="1:6" hidden="1">
      <c r="A1152" s="49" t="s">
        <v>34</v>
      </c>
      <c r="B1152" s="11" t="s">
        <v>28</v>
      </c>
      <c r="C1152" s="11" t="str">
        <f>Budget[[#This Row],[Location]]&amp;Budget[[#This Row],[Description]]</f>
        <v>HumbleSOP</v>
      </c>
      <c r="D1152" s="16">
        <v>45231</v>
      </c>
      <c r="E1152" s="11">
        <v>0</v>
      </c>
      <c r="F1152" s="8" t="str">
        <f>IFERROR(VLOOKUP(Budget[[#This Row],[Looker]],Category_final[#All],5,0),"")</f>
        <v>Affiliate</v>
      </c>
    </row>
    <row r="1153" spans="1:6" hidden="1">
      <c r="A1153" s="49" t="s">
        <v>34</v>
      </c>
      <c r="B1153" s="11" t="s">
        <v>28</v>
      </c>
      <c r="C1153" s="11" t="str">
        <f>Budget[[#This Row],[Location]]&amp;Budget[[#This Row],[Description]]</f>
        <v>HumbleSOP</v>
      </c>
      <c r="D1153" s="16">
        <v>45261</v>
      </c>
      <c r="E1153" s="11">
        <v>0</v>
      </c>
      <c r="F1153" s="8" t="str">
        <f>IFERROR(VLOOKUP(Budget[[#This Row],[Looker]],Category_final[#All],5,0),"")</f>
        <v>Affiliate</v>
      </c>
    </row>
    <row r="1154" spans="1:6" hidden="1">
      <c r="A1154" s="49" t="s">
        <v>34</v>
      </c>
      <c r="B1154" s="11" t="s">
        <v>23</v>
      </c>
      <c r="C1154" s="11" t="str">
        <f>Budget[[#This Row],[Location]]&amp;Budget[[#This Row],[Description]]</f>
        <v>HumbleAftercare</v>
      </c>
      <c r="D1154" s="16">
        <v>44927</v>
      </c>
      <c r="E1154" s="11">
        <v>1</v>
      </c>
      <c r="F1154" s="8" t="str">
        <f>IFERROR(VLOOKUP(Budget[[#This Row],[Looker]],Category_final[#All],5,0),"")</f>
        <v>Affiliate</v>
      </c>
    </row>
    <row r="1155" spans="1:6" hidden="1">
      <c r="A1155" s="49" t="s">
        <v>34</v>
      </c>
      <c r="B1155" s="11" t="s">
        <v>23</v>
      </c>
      <c r="C1155" s="11" t="str">
        <f>Budget[[#This Row],[Location]]&amp;Budget[[#This Row],[Description]]</f>
        <v>HumbleAftercare</v>
      </c>
      <c r="D1155" s="16">
        <v>44958</v>
      </c>
      <c r="E1155" s="11">
        <v>1</v>
      </c>
      <c r="F1155" s="8" t="str">
        <f>IFERROR(VLOOKUP(Budget[[#This Row],[Looker]],Category_final[#All],5,0),"")</f>
        <v>Affiliate</v>
      </c>
    </row>
    <row r="1156" spans="1:6" hidden="1">
      <c r="A1156" s="49" t="s">
        <v>34</v>
      </c>
      <c r="B1156" s="11" t="s">
        <v>23</v>
      </c>
      <c r="C1156" s="11" t="str">
        <f>Budget[[#This Row],[Location]]&amp;Budget[[#This Row],[Description]]</f>
        <v>HumbleAftercare</v>
      </c>
      <c r="D1156" s="16">
        <v>44986</v>
      </c>
      <c r="E1156" s="11">
        <v>1</v>
      </c>
      <c r="F1156" s="8" t="str">
        <f>IFERROR(VLOOKUP(Budget[[#This Row],[Looker]],Category_final[#All],5,0),"")</f>
        <v>Affiliate</v>
      </c>
    </row>
    <row r="1157" spans="1:6" hidden="1">
      <c r="A1157" s="49" t="s">
        <v>34</v>
      </c>
      <c r="B1157" s="11" t="s">
        <v>23</v>
      </c>
      <c r="C1157" s="11" t="str">
        <f>Budget[[#This Row],[Location]]&amp;Budget[[#This Row],[Description]]</f>
        <v>HumbleAftercare</v>
      </c>
      <c r="D1157" s="16">
        <v>45017</v>
      </c>
      <c r="E1157" s="11">
        <v>1</v>
      </c>
      <c r="F1157" s="8" t="str">
        <f>IFERROR(VLOOKUP(Budget[[#This Row],[Looker]],Category_final[#All],5,0),"")</f>
        <v>Affiliate</v>
      </c>
    </row>
    <row r="1158" spans="1:6" hidden="1">
      <c r="A1158" s="49" t="s">
        <v>34</v>
      </c>
      <c r="B1158" s="11" t="s">
        <v>23</v>
      </c>
      <c r="C1158" s="11" t="str">
        <f>Budget[[#This Row],[Location]]&amp;Budget[[#This Row],[Description]]</f>
        <v>HumbleAftercare</v>
      </c>
      <c r="D1158" s="16">
        <v>45047</v>
      </c>
      <c r="E1158" s="11">
        <v>1</v>
      </c>
      <c r="F1158" s="8" t="str">
        <f>IFERROR(VLOOKUP(Budget[[#This Row],[Looker]],Category_final[#All],5,0),"")</f>
        <v>Affiliate</v>
      </c>
    </row>
    <row r="1159" spans="1:6" hidden="1">
      <c r="A1159" s="49" t="s">
        <v>34</v>
      </c>
      <c r="B1159" s="11" t="s">
        <v>23</v>
      </c>
      <c r="C1159" s="11" t="str">
        <f>Budget[[#This Row],[Location]]&amp;Budget[[#This Row],[Description]]</f>
        <v>HumbleAftercare</v>
      </c>
      <c r="D1159" s="16">
        <v>45078</v>
      </c>
      <c r="E1159" s="11">
        <v>1</v>
      </c>
      <c r="F1159" s="8" t="str">
        <f>IFERROR(VLOOKUP(Budget[[#This Row],[Looker]],Category_final[#All],5,0),"")</f>
        <v>Affiliate</v>
      </c>
    </row>
    <row r="1160" spans="1:6" hidden="1">
      <c r="A1160" s="49" t="s">
        <v>34</v>
      </c>
      <c r="B1160" s="11" t="s">
        <v>23</v>
      </c>
      <c r="C1160" s="11" t="str">
        <f>Budget[[#This Row],[Location]]&amp;Budget[[#This Row],[Description]]</f>
        <v>HumbleAftercare</v>
      </c>
      <c r="D1160" s="16">
        <v>45108</v>
      </c>
      <c r="E1160" s="11">
        <v>1</v>
      </c>
      <c r="F1160" s="8" t="str">
        <f>IFERROR(VLOOKUP(Budget[[#This Row],[Looker]],Category_final[#All],5,0),"")</f>
        <v>Affiliate</v>
      </c>
    </row>
    <row r="1161" spans="1:6" hidden="1">
      <c r="A1161" s="49" t="s">
        <v>34</v>
      </c>
      <c r="B1161" s="11" t="s">
        <v>23</v>
      </c>
      <c r="C1161" s="11" t="str">
        <f>Budget[[#This Row],[Location]]&amp;Budget[[#This Row],[Description]]</f>
        <v>HumbleAftercare</v>
      </c>
      <c r="D1161" s="16">
        <v>45139</v>
      </c>
      <c r="E1161" s="11">
        <v>1</v>
      </c>
      <c r="F1161" s="8" t="str">
        <f>IFERROR(VLOOKUP(Budget[[#This Row],[Looker]],Category_final[#All],5,0),"")</f>
        <v>Affiliate</v>
      </c>
    </row>
    <row r="1162" spans="1:6" hidden="1">
      <c r="A1162" s="49" t="s">
        <v>34</v>
      </c>
      <c r="B1162" s="11" t="s">
        <v>23</v>
      </c>
      <c r="C1162" s="11" t="str">
        <f>Budget[[#This Row],[Location]]&amp;Budget[[#This Row],[Description]]</f>
        <v>HumbleAftercare</v>
      </c>
      <c r="D1162" s="16">
        <v>45170</v>
      </c>
      <c r="E1162" s="11">
        <v>1</v>
      </c>
      <c r="F1162" s="8" t="str">
        <f>IFERROR(VLOOKUP(Budget[[#This Row],[Looker]],Category_final[#All],5,0),"")</f>
        <v>Affiliate</v>
      </c>
    </row>
    <row r="1163" spans="1:6" hidden="1">
      <c r="A1163" s="49" t="s">
        <v>34</v>
      </c>
      <c r="B1163" s="11" t="s">
        <v>23</v>
      </c>
      <c r="C1163" s="11" t="str">
        <f>Budget[[#This Row],[Location]]&amp;Budget[[#This Row],[Description]]</f>
        <v>HumbleAftercare</v>
      </c>
      <c r="D1163" s="16">
        <v>45200</v>
      </c>
      <c r="E1163" s="11">
        <v>1</v>
      </c>
      <c r="F1163" s="8" t="str">
        <f>IFERROR(VLOOKUP(Budget[[#This Row],[Looker]],Category_final[#All],5,0),"")</f>
        <v>Affiliate</v>
      </c>
    </row>
    <row r="1164" spans="1:6" hidden="1">
      <c r="A1164" s="49" t="s">
        <v>34</v>
      </c>
      <c r="B1164" s="11" t="s">
        <v>23</v>
      </c>
      <c r="C1164" s="11" t="str">
        <f>Budget[[#This Row],[Location]]&amp;Budget[[#This Row],[Description]]</f>
        <v>HumbleAftercare</v>
      </c>
      <c r="D1164" s="16">
        <v>45231</v>
      </c>
      <c r="E1164" s="11">
        <v>1</v>
      </c>
      <c r="F1164" s="8" t="str">
        <f>IFERROR(VLOOKUP(Budget[[#This Row],[Looker]],Category_final[#All],5,0),"")</f>
        <v>Affiliate</v>
      </c>
    </row>
    <row r="1165" spans="1:6" hidden="1">
      <c r="A1165" s="49" t="s">
        <v>34</v>
      </c>
      <c r="B1165" s="11" t="s">
        <v>23</v>
      </c>
      <c r="C1165" s="11" t="str">
        <f>Budget[[#This Row],[Location]]&amp;Budget[[#This Row],[Description]]</f>
        <v>HumbleAftercare</v>
      </c>
      <c r="D1165" s="16">
        <v>45261</v>
      </c>
      <c r="E1165" s="11">
        <v>1</v>
      </c>
      <c r="F1165" s="8" t="str">
        <f>IFERROR(VLOOKUP(Budget[[#This Row],[Looker]],Category_final[#All],5,0),"")</f>
        <v>Affiliate</v>
      </c>
    </row>
    <row r="1166" spans="1:6" hidden="1">
      <c r="A1166" s="49" t="s">
        <v>34</v>
      </c>
      <c r="B1166" s="11" t="s">
        <v>49</v>
      </c>
      <c r="C1166" s="11" t="str">
        <f>Budget[[#This Row],[Location]]&amp;Budget[[#This Row],[Description]]</f>
        <v>HumbleSober Living</v>
      </c>
      <c r="D1166" s="16">
        <v>44927</v>
      </c>
      <c r="E1166" s="11">
        <v>0</v>
      </c>
      <c r="F1166" s="8" t="str">
        <f>IFERROR(VLOOKUP(Budget[[#This Row],[Looker]],Category_final[#All],5,0),"")</f>
        <v/>
      </c>
    </row>
    <row r="1167" spans="1:6" hidden="1">
      <c r="A1167" s="49" t="s">
        <v>34</v>
      </c>
      <c r="B1167" s="11" t="s">
        <v>49</v>
      </c>
      <c r="C1167" s="11" t="str">
        <f>Budget[[#This Row],[Location]]&amp;Budget[[#This Row],[Description]]</f>
        <v>HumbleSober Living</v>
      </c>
      <c r="D1167" s="16">
        <v>44958</v>
      </c>
      <c r="E1167" s="11">
        <v>0</v>
      </c>
      <c r="F1167" s="8" t="str">
        <f>IFERROR(VLOOKUP(Budget[[#This Row],[Looker]],Category_final[#All],5,0),"")</f>
        <v/>
      </c>
    </row>
    <row r="1168" spans="1:6" hidden="1">
      <c r="A1168" s="49" t="s">
        <v>34</v>
      </c>
      <c r="B1168" s="11" t="s">
        <v>49</v>
      </c>
      <c r="C1168" s="11" t="str">
        <f>Budget[[#This Row],[Location]]&amp;Budget[[#This Row],[Description]]</f>
        <v>HumbleSober Living</v>
      </c>
      <c r="D1168" s="16">
        <v>44986</v>
      </c>
      <c r="E1168" s="11">
        <v>0</v>
      </c>
      <c r="F1168" s="8" t="str">
        <f>IFERROR(VLOOKUP(Budget[[#This Row],[Looker]],Category_final[#All],5,0),"")</f>
        <v/>
      </c>
    </row>
    <row r="1169" spans="1:6" hidden="1">
      <c r="A1169" s="49" t="s">
        <v>34</v>
      </c>
      <c r="B1169" s="11" t="s">
        <v>49</v>
      </c>
      <c r="C1169" s="11" t="str">
        <f>Budget[[#This Row],[Location]]&amp;Budget[[#This Row],[Description]]</f>
        <v>HumbleSober Living</v>
      </c>
      <c r="D1169" s="16">
        <v>45017</v>
      </c>
      <c r="E1169" s="11">
        <v>0</v>
      </c>
      <c r="F1169" s="8" t="str">
        <f>IFERROR(VLOOKUP(Budget[[#This Row],[Looker]],Category_final[#All],5,0),"")</f>
        <v/>
      </c>
    </row>
    <row r="1170" spans="1:6" hidden="1">
      <c r="A1170" s="49" t="s">
        <v>34</v>
      </c>
      <c r="B1170" s="11" t="s">
        <v>49</v>
      </c>
      <c r="C1170" s="11" t="str">
        <f>Budget[[#This Row],[Location]]&amp;Budget[[#This Row],[Description]]</f>
        <v>HumbleSober Living</v>
      </c>
      <c r="D1170" s="16">
        <v>45047</v>
      </c>
      <c r="E1170" s="11">
        <v>0</v>
      </c>
      <c r="F1170" s="8" t="str">
        <f>IFERROR(VLOOKUP(Budget[[#This Row],[Looker]],Category_final[#All],5,0),"")</f>
        <v/>
      </c>
    </row>
    <row r="1171" spans="1:6" hidden="1">
      <c r="A1171" s="49" t="s">
        <v>34</v>
      </c>
      <c r="B1171" s="11" t="s">
        <v>49</v>
      </c>
      <c r="C1171" s="11" t="str">
        <f>Budget[[#This Row],[Location]]&amp;Budget[[#This Row],[Description]]</f>
        <v>HumbleSober Living</v>
      </c>
      <c r="D1171" s="16">
        <v>45078</v>
      </c>
      <c r="E1171" s="11">
        <v>0</v>
      </c>
      <c r="F1171" s="8" t="str">
        <f>IFERROR(VLOOKUP(Budget[[#This Row],[Looker]],Category_final[#All],5,0),"")</f>
        <v/>
      </c>
    </row>
    <row r="1172" spans="1:6" hidden="1">
      <c r="A1172" s="49" t="s">
        <v>34</v>
      </c>
      <c r="B1172" s="11" t="s">
        <v>49</v>
      </c>
      <c r="C1172" s="11" t="str">
        <f>Budget[[#This Row],[Location]]&amp;Budget[[#This Row],[Description]]</f>
        <v>HumbleSober Living</v>
      </c>
      <c r="D1172" s="16">
        <v>45108</v>
      </c>
      <c r="E1172" s="11">
        <v>0</v>
      </c>
      <c r="F1172" s="8" t="str">
        <f>IFERROR(VLOOKUP(Budget[[#This Row],[Looker]],Category_final[#All],5,0),"")</f>
        <v/>
      </c>
    </row>
    <row r="1173" spans="1:6" hidden="1">
      <c r="A1173" s="49" t="s">
        <v>34</v>
      </c>
      <c r="B1173" s="11" t="s">
        <v>49</v>
      </c>
      <c r="C1173" s="11" t="str">
        <f>Budget[[#This Row],[Location]]&amp;Budget[[#This Row],[Description]]</f>
        <v>HumbleSober Living</v>
      </c>
      <c r="D1173" s="16">
        <v>45139</v>
      </c>
      <c r="E1173" s="11">
        <v>0</v>
      </c>
      <c r="F1173" s="8" t="str">
        <f>IFERROR(VLOOKUP(Budget[[#This Row],[Looker]],Category_final[#All],5,0),"")</f>
        <v/>
      </c>
    </row>
    <row r="1174" spans="1:6" hidden="1">
      <c r="A1174" s="49" t="s">
        <v>34</v>
      </c>
      <c r="B1174" s="11" t="s">
        <v>49</v>
      </c>
      <c r="C1174" s="11" t="str">
        <f>Budget[[#This Row],[Location]]&amp;Budget[[#This Row],[Description]]</f>
        <v>HumbleSober Living</v>
      </c>
      <c r="D1174" s="16">
        <v>45170</v>
      </c>
      <c r="E1174" s="11">
        <v>0</v>
      </c>
      <c r="F1174" s="8" t="str">
        <f>IFERROR(VLOOKUP(Budget[[#This Row],[Looker]],Category_final[#All],5,0),"")</f>
        <v/>
      </c>
    </row>
    <row r="1175" spans="1:6" hidden="1">
      <c r="A1175" s="49" t="s">
        <v>34</v>
      </c>
      <c r="B1175" s="11" t="s">
        <v>49</v>
      </c>
      <c r="C1175" s="11" t="str">
        <f>Budget[[#This Row],[Location]]&amp;Budget[[#This Row],[Description]]</f>
        <v>HumbleSober Living</v>
      </c>
      <c r="D1175" s="16">
        <v>45200</v>
      </c>
      <c r="E1175" s="11">
        <v>0</v>
      </c>
      <c r="F1175" s="8" t="str">
        <f>IFERROR(VLOOKUP(Budget[[#This Row],[Looker]],Category_final[#All],5,0),"")</f>
        <v/>
      </c>
    </row>
    <row r="1176" spans="1:6" hidden="1">
      <c r="A1176" s="49" t="s">
        <v>34</v>
      </c>
      <c r="B1176" s="11" t="s">
        <v>49</v>
      </c>
      <c r="C1176" s="11" t="str">
        <f>Budget[[#This Row],[Location]]&amp;Budget[[#This Row],[Description]]</f>
        <v>HumbleSober Living</v>
      </c>
      <c r="D1176" s="16">
        <v>45231</v>
      </c>
      <c r="E1176" s="11">
        <v>0</v>
      </c>
      <c r="F1176" s="8" t="str">
        <f>IFERROR(VLOOKUP(Budget[[#This Row],[Looker]],Category_final[#All],5,0),"")</f>
        <v/>
      </c>
    </row>
    <row r="1177" spans="1:6" hidden="1">
      <c r="A1177" s="49" t="s">
        <v>34</v>
      </c>
      <c r="B1177" s="11" t="s">
        <v>49</v>
      </c>
      <c r="C1177" s="11" t="str">
        <f>Budget[[#This Row],[Location]]&amp;Budget[[#This Row],[Description]]</f>
        <v>HumbleSober Living</v>
      </c>
      <c r="D1177" s="16">
        <v>45261</v>
      </c>
      <c r="E1177" s="11">
        <v>0</v>
      </c>
      <c r="F1177" s="8" t="str">
        <f>IFERROR(VLOOKUP(Budget[[#This Row],[Looker]],Category_final[#All],5,0),"")</f>
        <v/>
      </c>
    </row>
    <row r="1178" spans="1:6" hidden="1">
      <c r="A1178" s="49" t="s">
        <v>41</v>
      </c>
      <c r="B1178" s="11" t="s">
        <v>24</v>
      </c>
      <c r="C1178" s="11" t="str">
        <f>Budget[[#This Row],[Location]]&amp;Budget[[#This Row],[Description]]</f>
        <v>PasadenaDetox</v>
      </c>
      <c r="D1178" s="16">
        <v>44927</v>
      </c>
      <c r="E1178" s="11">
        <v>0</v>
      </c>
      <c r="F1178" s="8" t="str">
        <f>IFERROR(VLOOKUP(Budget[[#This Row],[Looker]],Category_final[#All],5,0),"")</f>
        <v/>
      </c>
    </row>
    <row r="1179" spans="1:6" hidden="1">
      <c r="A1179" s="49" t="s">
        <v>41</v>
      </c>
      <c r="B1179" s="11" t="s">
        <v>24</v>
      </c>
      <c r="C1179" s="11" t="str">
        <f>Budget[[#This Row],[Location]]&amp;Budget[[#This Row],[Description]]</f>
        <v>PasadenaDetox</v>
      </c>
      <c r="D1179" s="16">
        <v>44958</v>
      </c>
      <c r="E1179" s="11">
        <v>0</v>
      </c>
      <c r="F1179" s="8" t="str">
        <f>IFERROR(VLOOKUP(Budget[[#This Row],[Looker]],Category_final[#All],5,0),"")</f>
        <v/>
      </c>
    </row>
    <row r="1180" spans="1:6" hidden="1">
      <c r="A1180" s="49" t="s">
        <v>41</v>
      </c>
      <c r="B1180" s="11" t="s">
        <v>24</v>
      </c>
      <c r="C1180" s="11" t="str">
        <f>Budget[[#This Row],[Location]]&amp;Budget[[#This Row],[Description]]</f>
        <v>PasadenaDetox</v>
      </c>
      <c r="D1180" s="16">
        <v>44986</v>
      </c>
      <c r="E1180" s="11">
        <v>0</v>
      </c>
      <c r="F1180" s="8" t="str">
        <f>IFERROR(VLOOKUP(Budget[[#This Row],[Looker]],Category_final[#All],5,0),"")</f>
        <v/>
      </c>
    </row>
    <row r="1181" spans="1:6" hidden="1">
      <c r="A1181" s="49" t="s">
        <v>41</v>
      </c>
      <c r="B1181" s="11" t="s">
        <v>24</v>
      </c>
      <c r="C1181" s="11" t="str">
        <f>Budget[[#This Row],[Location]]&amp;Budget[[#This Row],[Description]]</f>
        <v>PasadenaDetox</v>
      </c>
      <c r="D1181" s="16">
        <v>45017</v>
      </c>
      <c r="E1181" s="11">
        <v>0</v>
      </c>
      <c r="F1181" s="8" t="str">
        <f>IFERROR(VLOOKUP(Budget[[#This Row],[Looker]],Category_final[#All],5,0),"")</f>
        <v/>
      </c>
    </row>
    <row r="1182" spans="1:6" hidden="1">
      <c r="A1182" s="49" t="s">
        <v>41</v>
      </c>
      <c r="B1182" s="11" t="s">
        <v>24</v>
      </c>
      <c r="C1182" s="11" t="str">
        <f>Budget[[#This Row],[Location]]&amp;Budget[[#This Row],[Description]]</f>
        <v>PasadenaDetox</v>
      </c>
      <c r="D1182" s="16">
        <v>45047</v>
      </c>
      <c r="E1182" s="11">
        <v>0</v>
      </c>
      <c r="F1182" s="8" t="str">
        <f>IFERROR(VLOOKUP(Budget[[#This Row],[Looker]],Category_final[#All],5,0),"")</f>
        <v/>
      </c>
    </row>
    <row r="1183" spans="1:6" hidden="1">
      <c r="A1183" s="49" t="s">
        <v>41</v>
      </c>
      <c r="B1183" s="11" t="s">
        <v>24</v>
      </c>
      <c r="C1183" s="11" t="str">
        <f>Budget[[#This Row],[Location]]&amp;Budget[[#This Row],[Description]]</f>
        <v>PasadenaDetox</v>
      </c>
      <c r="D1183" s="16">
        <v>45078</v>
      </c>
      <c r="E1183" s="11">
        <v>0</v>
      </c>
      <c r="F1183" s="8" t="str">
        <f>IFERROR(VLOOKUP(Budget[[#This Row],[Looker]],Category_final[#All],5,0),"")</f>
        <v/>
      </c>
    </row>
    <row r="1184" spans="1:6" hidden="1">
      <c r="A1184" s="49" t="s">
        <v>41</v>
      </c>
      <c r="B1184" s="11" t="s">
        <v>24</v>
      </c>
      <c r="C1184" s="11" t="str">
        <f>Budget[[#This Row],[Location]]&amp;Budget[[#This Row],[Description]]</f>
        <v>PasadenaDetox</v>
      </c>
      <c r="D1184" s="16">
        <v>45108</v>
      </c>
      <c r="E1184" s="11">
        <v>0</v>
      </c>
      <c r="F1184" s="8" t="str">
        <f>IFERROR(VLOOKUP(Budget[[#This Row],[Looker]],Category_final[#All],5,0),"")</f>
        <v/>
      </c>
    </row>
    <row r="1185" spans="1:6" hidden="1">
      <c r="A1185" s="49" t="s">
        <v>41</v>
      </c>
      <c r="B1185" s="11" t="s">
        <v>24</v>
      </c>
      <c r="C1185" s="11" t="str">
        <f>Budget[[#This Row],[Location]]&amp;Budget[[#This Row],[Description]]</f>
        <v>PasadenaDetox</v>
      </c>
      <c r="D1185" s="16">
        <v>45139</v>
      </c>
      <c r="E1185" s="11">
        <v>0</v>
      </c>
      <c r="F1185" s="8" t="str">
        <f>IFERROR(VLOOKUP(Budget[[#This Row],[Looker]],Category_final[#All],5,0),"")</f>
        <v/>
      </c>
    </row>
    <row r="1186" spans="1:6" hidden="1">
      <c r="A1186" s="49" t="s">
        <v>41</v>
      </c>
      <c r="B1186" s="11" t="s">
        <v>24</v>
      </c>
      <c r="C1186" s="11" t="str">
        <f>Budget[[#This Row],[Location]]&amp;Budget[[#This Row],[Description]]</f>
        <v>PasadenaDetox</v>
      </c>
      <c r="D1186" s="16">
        <v>45170</v>
      </c>
      <c r="E1186" s="11">
        <v>0</v>
      </c>
      <c r="F1186" s="8" t="str">
        <f>IFERROR(VLOOKUP(Budget[[#This Row],[Looker]],Category_final[#All],5,0),"")</f>
        <v/>
      </c>
    </row>
    <row r="1187" spans="1:6" hidden="1">
      <c r="A1187" s="49" t="s">
        <v>41</v>
      </c>
      <c r="B1187" s="11" t="s">
        <v>24</v>
      </c>
      <c r="C1187" s="11" t="str">
        <f>Budget[[#This Row],[Location]]&amp;Budget[[#This Row],[Description]]</f>
        <v>PasadenaDetox</v>
      </c>
      <c r="D1187" s="16">
        <v>45200</v>
      </c>
      <c r="E1187" s="11">
        <v>0</v>
      </c>
      <c r="F1187" s="8" t="str">
        <f>IFERROR(VLOOKUP(Budget[[#This Row],[Looker]],Category_final[#All],5,0),"")</f>
        <v/>
      </c>
    </row>
    <row r="1188" spans="1:6" hidden="1">
      <c r="A1188" s="49" t="s">
        <v>41</v>
      </c>
      <c r="B1188" s="11" t="s">
        <v>24</v>
      </c>
      <c r="C1188" s="11" t="str">
        <f>Budget[[#This Row],[Location]]&amp;Budget[[#This Row],[Description]]</f>
        <v>PasadenaDetox</v>
      </c>
      <c r="D1188" s="16">
        <v>45231</v>
      </c>
      <c r="E1188" s="11">
        <v>0</v>
      </c>
      <c r="F1188" s="8" t="str">
        <f>IFERROR(VLOOKUP(Budget[[#This Row],[Looker]],Category_final[#All],5,0),"")</f>
        <v/>
      </c>
    </row>
    <row r="1189" spans="1:6" hidden="1">
      <c r="A1189" s="49" t="s">
        <v>41</v>
      </c>
      <c r="B1189" s="11" t="s">
        <v>24</v>
      </c>
      <c r="C1189" s="11" t="str">
        <f>Budget[[#This Row],[Location]]&amp;Budget[[#This Row],[Description]]</f>
        <v>PasadenaDetox</v>
      </c>
      <c r="D1189" s="16">
        <v>45261</v>
      </c>
      <c r="E1189" s="11">
        <v>0</v>
      </c>
      <c r="F1189" s="8" t="str">
        <f>IFERROR(VLOOKUP(Budget[[#This Row],[Looker]],Category_final[#All],5,0),"")</f>
        <v/>
      </c>
    </row>
    <row r="1190" spans="1:6" hidden="1">
      <c r="A1190" s="49" t="s">
        <v>41</v>
      </c>
      <c r="B1190" s="11" t="s">
        <v>27</v>
      </c>
      <c r="C1190" s="11" t="str">
        <f>Budget[[#This Row],[Location]]&amp;Budget[[#This Row],[Description]]</f>
        <v>PasadenaRTC</v>
      </c>
      <c r="D1190" s="16">
        <v>44927</v>
      </c>
      <c r="E1190" s="11">
        <v>0</v>
      </c>
      <c r="F1190" s="8" t="str">
        <f>IFERROR(VLOOKUP(Budget[[#This Row],[Looker]],Category_final[#All],5,0),"")</f>
        <v/>
      </c>
    </row>
    <row r="1191" spans="1:6" hidden="1">
      <c r="A1191" s="49" t="s">
        <v>41</v>
      </c>
      <c r="B1191" s="11" t="s">
        <v>27</v>
      </c>
      <c r="C1191" s="11" t="str">
        <f>Budget[[#This Row],[Location]]&amp;Budget[[#This Row],[Description]]</f>
        <v>PasadenaRTC</v>
      </c>
      <c r="D1191" s="16">
        <v>44958</v>
      </c>
      <c r="E1191" s="11">
        <v>0</v>
      </c>
      <c r="F1191" s="8" t="str">
        <f>IFERROR(VLOOKUP(Budget[[#This Row],[Looker]],Category_final[#All],5,0),"")</f>
        <v/>
      </c>
    </row>
    <row r="1192" spans="1:6" hidden="1">
      <c r="A1192" s="49" t="s">
        <v>41</v>
      </c>
      <c r="B1192" s="11" t="s">
        <v>27</v>
      </c>
      <c r="C1192" s="11" t="str">
        <f>Budget[[#This Row],[Location]]&amp;Budget[[#This Row],[Description]]</f>
        <v>PasadenaRTC</v>
      </c>
      <c r="D1192" s="16">
        <v>44986</v>
      </c>
      <c r="E1192" s="11">
        <v>0</v>
      </c>
      <c r="F1192" s="8" t="str">
        <f>IFERROR(VLOOKUP(Budget[[#This Row],[Looker]],Category_final[#All],5,0),"")</f>
        <v/>
      </c>
    </row>
    <row r="1193" spans="1:6" hidden="1">
      <c r="A1193" s="49" t="s">
        <v>41</v>
      </c>
      <c r="B1193" s="11" t="s">
        <v>27</v>
      </c>
      <c r="C1193" s="11" t="str">
        <f>Budget[[#This Row],[Location]]&amp;Budget[[#This Row],[Description]]</f>
        <v>PasadenaRTC</v>
      </c>
      <c r="D1193" s="16">
        <v>45017</v>
      </c>
      <c r="E1193" s="11">
        <v>0</v>
      </c>
      <c r="F1193" s="8" t="str">
        <f>IFERROR(VLOOKUP(Budget[[#This Row],[Looker]],Category_final[#All],5,0),"")</f>
        <v/>
      </c>
    </row>
    <row r="1194" spans="1:6" hidden="1">
      <c r="A1194" s="49" t="s">
        <v>41</v>
      </c>
      <c r="B1194" s="11" t="s">
        <v>27</v>
      </c>
      <c r="C1194" s="11" t="str">
        <f>Budget[[#This Row],[Location]]&amp;Budget[[#This Row],[Description]]</f>
        <v>PasadenaRTC</v>
      </c>
      <c r="D1194" s="16">
        <v>45047</v>
      </c>
      <c r="E1194" s="11">
        <v>0</v>
      </c>
      <c r="F1194" s="8" t="str">
        <f>IFERROR(VLOOKUP(Budget[[#This Row],[Looker]],Category_final[#All],5,0),"")</f>
        <v/>
      </c>
    </row>
    <row r="1195" spans="1:6" hidden="1">
      <c r="A1195" s="49" t="s">
        <v>41</v>
      </c>
      <c r="B1195" s="11" t="s">
        <v>27</v>
      </c>
      <c r="C1195" s="11" t="str">
        <f>Budget[[#This Row],[Location]]&amp;Budget[[#This Row],[Description]]</f>
        <v>PasadenaRTC</v>
      </c>
      <c r="D1195" s="16">
        <v>45078</v>
      </c>
      <c r="E1195" s="11">
        <v>0</v>
      </c>
      <c r="F1195" s="8" t="str">
        <f>IFERROR(VLOOKUP(Budget[[#This Row],[Looker]],Category_final[#All],5,0),"")</f>
        <v/>
      </c>
    </row>
    <row r="1196" spans="1:6" hidden="1">
      <c r="A1196" s="49" t="s">
        <v>41</v>
      </c>
      <c r="B1196" s="11" t="s">
        <v>27</v>
      </c>
      <c r="C1196" s="11" t="str">
        <f>Budget[[#This Row],[Location]]&amp;Budget[[#This Row],[Description]]</f>
        <v>PasadenaRTC</v>
      </c>
      <c r="D1196" s="16">
        <v>45108</v>
      </c>
      <c r="E1196" s="11">
        <v>0</v>
      </c>
      <c r="F1196" s="8" t="str">
        <f>IFERROR(VLOOKUP(Budget[[#This Row],[Looker]],Category_final[#All],5,0),"")</f>
        <v/>
      </c>
    </row>
    <row r="1197" spans="1:6" hidden="1">
      <c r="A1197" s="49" t="s">
        <v>41</v>
      </c>
      <c r="B1197" s="11" t="s">
        <v>27</v>
      </c>
      <c r="C1197" s="11" t="str">
        <f>Budget[[#This Row],[Location]]&amp;Budget[[#This Row],[Description]]</f>
        <v>PasadenaRTC</v>
      </c>
      <c r="D1197" s="16">
        <v>45139</v>
      </c>
      <c r="E1197" s="11">
        <v>0</v>
      </c>
      <c r="F1197" s="8" t="str">
        <f>IFERROR(VLOOKUP(Budget[[#This Row],[Looker]],Category_final[#All],5,0),"")</f>
        <v/>
      </c>
    </row>
    <row r="1198" spans="1:6" hidden="1">
      <c r="A1198" s="49" t="s">
        <v>41</v>
      </c>
      <c r="B1198" s="11" t="s">
        <v>27</v>
      </c>
      <c r="C1198" s="11" t="str">
        <f>Budget[[#This Row],[Location]]&amp;Budget[[#This Row],[Description]]</f>
        <v>PasadenaRTC</v>
      </c>
      <c r="D1198" s="16">
        <v>45170</v>
      </c>
      <c r="E1198" s="11">
        <v>0</v>
      </c>
      <c r="F1198" s="8" t="str">
        <f>IFERROR(VLOOKUP(Budget[[#This Row],[Looker]],Category_final[#All],5,0),"")</f>
        <v/>
      </c>
    </row>
    <row r="1199" spans="1:6" hidden="1">
      <c r="A1199" s="49" t="s">
        <v>41</v>
      </c>
      <c r="B1199" s="11" t="s">
        <v>27</v>
      </c>
      <c r="C1199" s="11" t="str">
        <f>Budget[[#This Row],[Location]]&amp;Budget[[#This Row],[Description]]</f>
        <v>PasadenaRTC</v>
      </c>
      <c r="D1199" s="16">
        <v>45200</v>
      </c>
      <c r="E1199" s="11">
        <v>0</v>
      </c>
      <c r="F1199" s="8" t="str">
        <f>IFERROR(VLOOKUP(Budget[[#This Row],[Looker]],Category_final[#All],5,0),"")</f>
        <v/>
      </c>
    </row>
    <row r="1200" spans="1:6" hidden="1">
      <c r="A1200" s="49" t="s">
        <v>41</v>
      </c>
      <c r="B1200" s="11" t="s">
        <v>27</v>
      </c>
      <c r="C1200" s="11" t="str">
        <f>Budget[[#This Row],[Location]]&amp;Budget[[#This Row],[Description]]</f>
        <v>PasadenaRTC</v>
      </c>
      <c r="D1200" s="16">
        <v>45231</v>
      </c>
      <c r="E1200" s="11">
        <v>0</v>
      </c>
      <c r="F1200" s="8" t="str">
        <f>IFERROR(VLOOKUP(Budget[[#This Row],[Looker]],Category_final[#All],5,0),"")</f>
        <v/>
      </c>
    </row>
    <row r="1201" spans="1:6" hidden="1">
      <c r="A1201" s="49" t="s">
        <v>41</v>
      </c>
      <c r="B1201" s="11" t="s">
        <v>27</v>
      </c>
      <c r="C1201" s="11" t="str">
        <f>Budget[[#This Row],[Location]]&amp;Budget[[#This Row],[Description]]</f>
        <v>PasadenaRTC</v>
      </c>
      <c r="D1201" s="16">
        <v>45261</v>
      </c>
      <c r="E1201" s="11">
        <v>0</v>
      </c>
      <c r="F1201" s="8" t="str">
        <f>IFERROR(VLOOKUP(Budget[[#This Row],[Looker]],Category_final[#All],5,0),"")</f>
        <v/>
      </c>
    </row>
    <row r="1202" spans="1:6" hidden="1">
      <c r="A1202" s="49" t="s">
        <v>41</v>
      </c>
      <c r="B1202" s="11" t="s">
        <v>26</v>
      </c>
      <c r="C1202" s="11" t="str">
        <f>Budget[[#This Row],[Location]]&amp;Budget[[#This Row],[Description]]</f>
        <v>PasadenaPHP</v>
      </c>
      <c r="D1202" s="16">
        <v>44927</v>
      </c>
      <c r="E1202" s="11">
        <v>1</v>
      </c>
      <c r="F1202" s="8" t="str">
        <f>IFERROR(VLOOKUP(Budget[[#This Row],[Looker]],Category_final[#All],5,0),"")</f>
        <v>Affiliate</v>
      </c>
    </row>
    <row r="1203" spans="1:6" hidden="1">
      <c r="A1203" s="49" t="s">
        <v>41</v>
      </c>
      <c r="B1203" s="11" t="s">
        <v>26</v>
      </c>
      <c r="C1203" s="11" t="str">
        <f>Budget[[#This Row],[Location]]&amp;Budget[[#This Row],[Description]]</f>
        <v>PasadenaPHP</v>
      </c>
      <c r="D1203" s="16">
        <v>44958</v>
      </c>
      <c r="E1203" s="11">
        <v>1</v>
      </c>
      <c r="F1203" s="8" t="str">
        <f>IFERROR(VLOOKUP(Budget[[#This Row],[Looker]],Category_final[#All],5,0),"")</f>
        <v>Affiliate</v>
      </c>
    </row>
    <row r="1204" spans="1:6" hidden="1">
      <c r="A1204" s="49" t="s">
        <v>41</v>
      </c>
      <c r="B1204" s="11" t="s">
        <v>26</v>
      </c>
      <c r="C1204" s="11" t="str">
        <f>Budget[[#This Row],[Location]]&amp;Budget[[#This Row],[Description]]</f>
        <v>PasadenaPHP</v>
      </c>
      <c r="D1204" s="16">
        <v>44986</v>
      </c>
      <c r="E1204" s="11">
        <v>1</v>
      </c>
      <c r="F1204" s="8" t="str">
        <f>IFERROR(VLOOKUP(Budget[[#This Row],[Looker]],Category_final[#All],5,0),"")</f>
        <v>Affiliate</v>
      </c>
    </row>
    <row r="1205" spans="1:6" hidden="1">
      <c r="A1205" s="49" t="s">
        <v>41</v>
      </c>
      <c r="B1205" s="11" t="s">
        <v>26</v>
      </c>
      <c r="C1205" s="11" t="str">
        <f>Budget[[#This Row],[Location]]&amp;Budget[[#This Row],[Description]]</f>
        <v>PasadenaPHP</v>
      </c>
      <c r="D1205" s="16">
        <v>45017</v>
      </c>
      <c r="E1205" s="11">
        <v>1</v>
      </c>
      <c r="F1205" s="8" t="str">
        <f>IFERROR(VLOOKUP(Budget[[#This Row],[Looker]],Category_final[#All],5,0),"")</f>
        <v>Affiliate</v>
      </c>
    </row>
    <row r="1206" spans="1:6" hidden="1">
      <c r="A1206" s="49" t="s">
        <v>41</v>
      </c>
      <c r="B1206" s="11" t="s">
        <v>26</v>
      </c>
      <c r="C1206" s="11" t="str">
        <f>Budget[[#This Row],[Location]]&amp;Budget[[#This Row],[Description]]</f>
        <v>PasadenaPHP</v>
      </c>
      <c r="D1206" s="16">
        <v>45047</v>
      </c>
      <c r="E1206" s="11">
        <v>1</v>
      </c>
      <c r="F1206" s="8" t="str">
        <f>IFERROR(VLOOKUP(Budget[[#This Row],[Looker]],Category_final[#All],5,0),"")</f>
        <v>Affiliate</v>
      </c>
    </row>
    <row r="1207" spans="1:6" hidden="1">
      <c r="A1207" s="49" t="s">
        <v>41</v>
      </c>
      <c r="B1207" s="11" t="s">
        <v>26</v>
      </c>
      <c r="C1207" s="11" t="str">
        <f>Budget[[#This Row],[Location]]&amp;Budget[[#This Row],[Description]]</f>
        <v>PasadenaPHP</v>
      </c>
      <c r="D1207" s="16">
        <v>45078</v>
      </c>
      <c r="E1207" s="11">
        <v>1</v>
      </c>
      <c r="F1207" s="8" t="str">
        <f>IFERROR(VLOOKUP(Budget[[#This Row],[Looker]],Category_final[#All],5,0),"")</f>
        <v>Affiliate</v>
      </c>
    </row>
    <row r="1208" spans="1:6" hidden="1">
      <c r="A1208" s="49" t="s">
        <v>41</v>
      </c>
      <c r="B1208" s="11" t="s">
        <v>26</v>
      </c>
      <c r="C1208" s="11" t="str">
        <f>Budget[[#This Row],[Location]]&amp;Budget[[#This Row],[Description]]</f>
        <v>PasadenaPHP</v>
      </c>
      <c r="D1208" s="16">
        <v>45108</v>
      </c>
      <c r="E1208" s="11">
        <v>1</v>
      </c>
      <c r="F1208" s="8" t="str">
        <f>IFERROR(VLOOKUP(Budget[[#This Row],[Looker]],Category_final[#All],5,0),"")</f>
        <v>Affiliate</v>
      </c>
    </row>
    <row r="1209" spans="1:6" hidden="1">
      <c r="A1209" s="49" t="s">
        <v>41</v>
      </c>
      <c r="B1209" s="11" t="s">
        <v>26</v>
      </c>
      <c r="C1209" s="11" t="str">
        <f>Budget[[#This Row],[Location]]&amp;Budget[[#This Row],[Description]]</f>
        <v>PasadenaPHP</v>
      </c>
      <c r="D1209" s="16">
        <v>45139</v>
      </c>
      <c r="E1209" s="11">
        <v>1</v>
      </c>
      <c r="F1209" s="8" t="str">
        <f>IFERROR(VLOOKUP(Budget[[#This Row],[Looker]],Category_final[#All],5,0),"")</f>
        <v>Affiliate</v>
      </c>
    </row>
    <row r="1210" spans="1:6" hidden="1">
      <c r="A1210" s="49" t="s">
        <v>41</v>
      </c>
      <c r="B1210" s="11" t="s">
        <v>26</v>
      </c>
      <c r="C1210" s="11" t="str">
        <f>Budget[[#This Row],[Location]]&amp;Budget[[#This Row],[Description]]</f>
        <v>PasadenaPHP</v>
      </c>
      <c r="D1210" s="16">
        <v>45170</v>
      </c>
      <c r="E1210" s="11">
        <v>1</v>
      </c>
      <c r="F1210" s="8" t="str">
        <f>IFERROR(VLOOKUP(Budget[[#This Row],[Looker]],Category_final[#All],5,0),"")</f>
        <v>Affiliate</v>
      </c>
    </row>
    <row r="1211" spans="1:6" hidden="1">
      <c r="A1211" s="49" t="s">
        <v>41</v>
      </c>
      <c r="B1211" s="11" t="s">
        <v>26</v>
      </c>
      <c r="C1211" s="11" t="str">
        <f>Budget[[#This Row],[Location]]&amp;Budget[[#This Row],[Description]]</f>
        <v>PasadenaPHP</v>
      </c>
      <c r="D1211" s="16">
        <v>45200</v>
      </c>
      <c r="E1211" s="11">
        <v>1</v>
      </c>
      <c r="F1211" s="8" t="str">
        <f>IFERROR(VLOOKUP(Budget[[#This Row],[Looker]],Category_final[#All],5,0),"")</f>
        <v>Affiliate</v>
      </c>
    </row>
    <row r="1212" spans="1:6" hidden="1">
      <c r="A1212" s="49" t="s">
        <v>41</v>
      </c>
      <c r="B1212" s="11" t="s">
        <v>26</v>
      </c>
      <c r="C1212" s="11" t="str">
        <f>Budget[[#This Row],[Location]]&amp;Budget[[#This Row],[Description]]</f>
        <v>PasadenaPHP</v>
      </c>
      <c r="D1212" s="16">
        <v>45231</v>
      </c>
      <c r="E1212" s="11">
        <v>1</v>
      </c>
      <c r="F1212" s="8" t="str">
        <f>IFERROR(VLOOKUP(Budget[[#This Row],[Looker]],Category_final[#All],5,0),"")</f>
        <v>Affiliate</v>
      </c>
    </row>
    <row r="1213" spans="1:6" hidden="1">
      <c r="A1213" s="49" t="s">
        <v>41</v>
      </c>
      <c r="B1213" s="11" t="s">
        <v>26</v>
      </c>
      <c r="C1213" s="11" t="str">
        <f>Budget[[#This Row],[Location]]&amp;Budget[[#This Row],[Description]]</f>
        <v>PasadenaPHP</v>
      </c>
      <c r="D1213" s="16">
        <v>45261</v>
      </c>
      <c r="E1213" s="11">
        <v>1</v>
      </c>
      <c r="F1213" s="8" t="str">
        <f>IFERROR(VLOOKUP(Budget[[#This Row],[Looker]],Category_final[#All],5,0),"")</f>
        <v>Affiliate</v>
      </c>
    </row>
    <row r="1214" spans="1:6" hidden="1">
      <c r="A1214" s="49" t="s">
        <v>41</v>
      </c>
      <c r="B1214" s="11" t="s">
        <v>25</v>
      </c>
      <c r="C1214" s="11" t="str">
        <f>Budget[[#This Row],[Location]]&amp;Budget[[#This Row],[Description]]</f>
        <v>PasadenaIOP</v>
      </c>
      <c r="D1214" s="16">
        <v>44927</v>
      </c>
      <c r="E1214" s="11">
        <v>5</v>
      </c>
      <c r="F1214" s="8" t="str">
        <f>IFERROR(VLOOKUP(Budget[[#This Row],[Looker]],Category_final[#All],5,0),"")</f>
        <v>Affiliate</v>
      </c>
    </row>
    <row r="1215" spans="1:6" hidden="1">
      <c r="A1215" s="49" t="s">
        <v>41</v>
      </c>
      <c r="B1215" s="11" t="s">
        <v>25</v>
      </c>
      <c r="C1215" s="11" t="str">
        <f>Budget[[#This Row],[Location]]&amp;Budget[[#This Row],[Description]]</f>
        <v>PasadenaIOP</v>
      </c>
      <c r="D1215" s="16">
        <v>44958</v>
      </c>
      <c r="E1215" s="11">
        <v>5</v>
      </c>
      <c r="F1215" s="8" t="str">
        <f>IFERROR(VLOOKUP(Budget[[#This Row],[Looker]],Category_final[#All],5,0),"")</f>
        <v>Affiliate</v>
      </c>
    </row>
    <row r="1216" spans="1:6" hidden="1">
      <c r="A1216" s="49" t="s">
        <v>41</v>
      </c>
      <c r="B1216" s="11" t="s">
        <v>25</v>
      </c>
      <c r="C1216" s="11" t="str">
        <f>Budget[[#This Row],[Location]]&amp;Budget[[#This Row],[Description]]</f>
        <v>PasadenaIOP</v>
      </c>
      <c r="D1216" s="16">
        <v>44986</v>
      </c>
      <c r="E1216" s="11">
        <v>5</v>
      </c>
      <c r="F1216" s="8" t="str">
        <f>IFERROR(VLOOKUP(Budget[[#This Row],[Looker]],Category_final[#All],5,0),"")</f>
        <v>Affiliate</v>
      </c>
    </row>
    <row r="1217" spans="1:6" hidden="1">
      <c r="A1217" s="49" t="s">
        <v>41</v>
      </c>
      <c r="B1217" s="11" t="s">
        <v>25</v>
      </c>
      <c r="C1217" s="11" t="str">
        <f>Budget[[#This Row],[Location]]&amp;Budget[[#This Row],[Description]]</f>
        <v>PasadenaIOP</v>
      </c>
      <c r="D1217" s="16">
        <v>45017</v>
      </c>
      <c r="E1217" s="11">
        <v>5</v>
      </c>
      <c r="F1217" s="8" t="str">
        <f>IFERROR(VLOOKUP(Budget[[#This Row],[Looker]],Category_final[#All],5,0),"")</f>
        <v>Affiliate</v>
      </c>
    </row>
    <row r="1218" spans="1:6" hidden="1">
      <c r="A1218" s="49" t="s">
        <v>41</v>
      </c>
      <c r="B1218" s="11" t="s">
        <v>25</v>
      </c>
      <c r="C1218" s="11" t="str">
        <f>Budget[[#This Row],[Location]]&amp;Budget[[#This Row],[Description]]</f>
        <v>PasadenaIOP</v>
      </c>
      <c r="D1218" s="16">
        <v>45047</v>
      </c>
      <c r="E1218" s="11">
        <v>5</v>
      </c>
      <c r="F1218" s="8" t="str">
        <f>IFERROR(VLOOKUP(Budget[[#This Row],[Looker]],Category_final[#All],5,0),"")</f>
        <v>Affiliate</v>
      </c>
    </row>
    <row r="1219" spans="1:6" hidden="1">
      <c r="A1219" s="49" t="s">
        <v>41</v>
      </c>
      <c r="B1219" s="11" t="s">
        <v>25</v>
      </c>
      <c r="C1219" s="11" t="str">
        <f>Budget[[#This Row],[Location]]&amp;Budget[[#This Row],[Description]]</f>
        <v>PasadenaIOP</v>
      </c>
      <c r="D1219" s="16">
        <v>45078</v>
      </c>
      <c r="E1219" s="11">
        <v>5</v>
      </c>
      <c r="F1219" s="8" t="str">
        <f>IFERROR(VLOOKUP(Budget[[#This Row],[Looker]],Category_final[#All],5,0),"")</f>
        <v>Affiliate</v>
      </c>
    </row>
    <row r="1220" spans="1:6" hidden="1">
      <c r="A1220" s="49" t="s">
        <v>41</v>
      </c>
      <c r="B1220" s="11" t="s">
        <v>25</v>
      </c>
      <c r="C1220" s="11" t="str">
        <f>Budget[[#This Row],[Location]]&amp;Budget[[#This Row],[Description]]</f>
        <v>PasadenaIOP</v>
      </c>
      <c r="D1220" s="16">
        <v>45108</v>
      </c>
      <c r="E1220" s="11">
        <v>6</v>
      </c>
      <c r="F1220" s="8" t="str">
        <f>IFERROR(VLOOKUP(Budget[[#This Row],[Looker]],Category_final[#All],5,0),"")</f>
        <v>Affiliate</v>
      </c>
    </row>
    <row r="1221" spans="1:6" hidden="1">
      <c r="A1221" s="49" t="s">
        <v>41</v>
      </c>
      <c r="B1221" s="11" t="s">
        <v>25</v>
      </c>
      <c r="C1221" s="11" t="str">
        <f>Budget[[#This Row],[Location]]&amp;Budget[[#This Row],[Description]]</f>
        <v>PasadenaIOP</v>
      </c>
      <c r="D1221" s="16">
        <v>45139</v>
      </c>
      <c r="E1221" s="11">
        <v>6</v>
      </c>
      <c r="F1221" s="8" t="str">
        <f>IFERROR(VLOOKUP(Budget[[#This Row],[Looker]],Category_final[#All],5,0),"")</f>
        <v>Affiliate</v>
      </c>
    </row>
    <row r="1222" spans="1:6" hidden="1">
      <c r="A1222" s="49" t="s">
        <v>41</v>
      </c>
      <c r="B1222" s="11" t="s">
        <v>25</v>
      </c>
      <c r="C1222" s="11" t="str">
        <f>Budget[[#This Row],[Location]]&amp;Budget[[#This Row],[Description]]</f>
        <v>PasadenaIOP</v>
      </c>
      <c r="D1222" s="16">
        <v>45170</v>
      </c>
      <c r="E1222" s="11">
        <v>6</v>
      </c>
      <c r="F1222" s="8" t="str">
        <f>IFERROR(VLOOKUP(Budget[[#This Row],[Looker]],Category_final[#All],5,0),"")</f>
        <v>Affiliate</v>
      </c>
    </row>
    <row r="1223" spans="1:6" hidden="1">
      <c r="A1223" s="49" t="s">
        <v>41</v>
      </c>
      <c r="B1223" s="11" t="s">
        <v>25</v>
      </c>
      <c r="C1223" s="11" t="str">
        <f>Budget[[#This Row],[Location]]&amp;Budget[[#This Row],[Description]]</f>
        <v>PasadenaIOP</v>
      </c>
      <c r="D1223" s="16">
        <v>45200</v>
      </c>
      <c r="E1223" s="11">
        <v>6</v>
      </c>
      <c r="F1223" s="8" t="str">
        <f>IFERROR(VLOOKUP(Budget[[#This Row],[Looker]],Category_final[#All],5,0),"")</f>
        <v>Affiliate</v>
      </c>
    </row>
    <row r="1224" spans="1:6" hidden="1">
      <c r="A1224" s="49" t="s">
        <v>41</v>
      </c>
      <c r="B1224" s="11" t="s">
        <v>25</v>
      </c>
      <c r="C1224" s="11" t="str">
        <f>Budget[[#This Row],[Location]]&amp;Budget[[#This Row],[Description]]</f>
        <v>PasadenaIOP</v>
      </c>
      <c r="D1224" s="16">
        <v>45231</v>
      </c>
      <c r="E1224" s="11">
        <v>6</v>
      </c>
      <c r="F1224" s="8" t="str">
        <f>IFERROR(VLOOKUP(Budget[[#This Row],[Looker]],Category_final[#All],5,0),"")</f>
        <v>Affiliate</v>
      </c>
    </row>
    <row r="1225" spans="1:6" hidden="1">
      <c r="A1225" s="49" t="s">
        <v>41</v>
      </c>
      <c r="B1225" s="11" t="s">
        <v>25</v>
      </c>
      <c r="C1225" s="11" t="str">
        <f>Budget[[#This Row],[Location]]&amp;Budget[[#This Row],[Description]]</f>
        <v>PasadenaIOP</v>
      </c>
      <c r="D1225" s="16">
        <v>45261</v>
      </c>
      <c r="E1225" s="11">
        <v>6</v>
      </c>
      <c r="F1225" s="8" t="str">
        <f>IFERROR(VLOOKUP(Budget[[#This Row],[Looker]],Category_final[#All],5,0),"")</f>
        <v>Affiliate</v>
      </c>
    </row>
    <row r="1226" spans="1:6" hidden="1">
      <c r="A1226" s="49" t="s">
        <v>41</v>
      </c>
      <c r="B1226" s="11" t="s">
        <v>28</v>
      </c>
      <c r="C1226" s="11" t="str">
        <f>Budget[[#This Row],[Location]]&amp;Budget[[#This Row],[Description]]</f>
        <v>PasadenaSOP</v>
      </c>
      <c r="D1226" s="16">
        <v>44927</v>
      </c>
      <c r="E1226" s="11">
        <v>0</v>
      </c>
      <c r="F1226" s="8" t="str">
        <f>IFERROR(VLOOKUP(Budget[[#This Row],[Looker]],Category_final[#All],5,0),"")</f>
        <v>Affiliate</v>
      </c>
    </row>
    <row r="1227" spans="1:6" hidden="1">
      <c r="A1227" s="49" t="s">
        <v>41</v>
      </c>
      <c r="B1227" s="11" t="s">
        <v>28</v>
      </c>
      <c r="C1227" s="11" t="str">
        <f>Budget[[#This Row],[Location]]&amp;Budget[[#This Row],[Description]]</f>
        <v>PasadenaSOP</v>
      </c>
      <c r="D1227" s="16">
        <v>44958</v>
      </c>
      <c r="E1227" s="11">
        <v>0</v>
      </c>
      <c r="F1227" s="8" t="str">
        <f>IFERROR(VLOOKUP(Budget[[#This Row],[Looker]],Category_final[#All],5,0),"")</f>
        <v>Affiliate</v>
      </c>
    </row>
    <row r="1228" spans="1:6" hidden="1">
      <c r="A1228" s="49" t="s">
        <v>41</v>
      </c>
      <c r="B1228" s="11" t="s">
        <v>28</v>
      </c>
      <c r="C1228" s="11" t="str">
        <f>Budget[[#This Row],[Location]]&amp;Budget[[#This Row],[Description]]</f>
        <v>PasadenaSOP</v>
      </c>
      <c r="D1228" s="16">
        <v>44986</v>
      </c>
      <c r="E1228" s="11">
        <v>0</v>
      </c>
      <c r="F1228" s="8" t="str">
        <f>IFERROR(VLOOKUP(Budget[[#This Row],[Looker]],Category_final[#All],5,0),"")</f>
        <v>Affiliate</v>
      </c>
    </row>
    <row r="1229" spans="1:6" hidden="1">
      <c r="A1229" s="49" t="s">
        <v>41</v>
      </c>
      <c r="B1229" s="11" t="s">
        <v>28</v>
      </c>
      <c r="C1229" s="11" t="str">
        <f>Budget[[#This Row],[Location]]&amp;Budget[[#This Row],[Description]]</f>
        <v>PasadenaSOP</v>
      </c>
      <c r="D1229" s="16">
        <v>45017</v>
      </c>
      <c r="E1229" s="11">
        <v>0</v>
      </c>
      <c r="F1229" s="8" t="str">
        <f>IFERROR(VLOOKUP(Budget[[#This Row],[Looker]],Category_final[#All],5,0),"")</f>
        <v>Affiliate</v>
      </c>
    </row>
    <row r="1230" spans="1:6" hidden="1">
      <c r="A1230" s="49" t="s">
        <v>41</v>
      </c>
      <c r="B1230" s="11" t="s">
        <v>28</v>
      </c>
      <c r="C1230" s="11" t="str">
        <f>Budget[[#This Row],[Location]]&amp;Budget[[#This Row],[Description]]</f>
        <v>PasadenaSOP</v>
      </c>
      <c r="D1230" s="16">
        <v>45047</v>
      </c>
      <c r="E1230" s="11">
        <v>0</v>
      </c>
      <c r="F1230" s="8" t="str">
        <f>IFERROR(VLOOKUP(Budget[[#This Row],[Looker]],Category_final[#All],5,0),"")</f>
        <v>Affiliate</v>
      </c>
    </row>
    <row r="1231" spans="1:6" hidden="1">
      <c r="A1231" s="49" t="s">
        <v>41</v>
      </c>
      <c r="B1231" s="11" t="s">
        <v>28</v>
      </c>
      <c r="C1231" s="11" t="str">
        <f>Budget[[#This Row],[Location]]&amp;Budget[[#This Row],[Description]]</f>
        <v>PasadenaSOP</v>
      </c>
      <c r="D1231" s="16">
        <v>45078</v>
      </c>
      <c r="E1231" s="11">
        <v>0</v>
      </c>
      <c r="F1231" s="8" t="str">
        <f>IFERROR(VLOOKUP(Budget[[#This Row],[Looker]],Category_final[#All],5,0),"")</f>
        <v>Affiliate</v>
      </c>
    </row>
    <row r="1232" spans="1:6" hidden="1">
      <c r="A1232" s="49" t="s">
        <v>41</v>
      </c>
      <c r="B1232" s="11" t="s">
        <v>28</v>
      </c>
      <c r="C1232" s="11" t="str">
        <f>Budget[[#This Row],[Location]]&amp;Budget[[#This Row],[Description]]</f>
        <v>PasadenaSOP</v>
      </c>
      <c r="D1232" s="16">
        <v>45108</v>
      </c>
      <c r="E1232" s="11">
        <v>0</v>
      </c>
      <c r="F1232" s="8" t="str">
        <f>IFERROR(VLOOKUP(Budget[[#This Row],[Looker]],Category_final[#All],5,0),"")</f>
        <v>Affiliate</v>
      </c>
    </row>
    <row r="1233" spans="1:6" hidden="1">
      <c r="A1233" s="49" t="s">
        <v>41</v>
      </c>
      <c r="B1233" s="11" t="s">
        <v>28</v>
      </c>
      <c r="C1233" s="11" t="str">
        <f>Budget[[#This Row],[Location]]&amp;Budget[[#This Row],[Description]]</f>
        <v>PasadenaSOP</v>
      </c>
      <c r="D1233" s="16">
        <v>45139</v>
      </c>
      <c r="E1233" s="11">
        <v>0</v>
      </c>
      <c r="F1233" s="8" t="str">
        <f>IFERROR(VLOOKUP(Budget[[#This Row],[Looker]],Category_final[#All],5,0),"")</f>
        <v>Affiliate</v>
      </c>
    </row>
    <row r="1234" spans="1:6" hidden="1">
      <c r="A1234" s="49" t="s">
        <v>41</v>
      </c>
      <c r="B1234" s="11" t="s">
        <v>28</v>
      </c>
      <c r="C1234" s="11" t="str">
        <f>Budget[[#This Row],[Location]]&amp;Budget[[#This Row],[Description]]</f>
        <v>PasadenaSOP</v>
      </c>
      <c r="D1234" s="16">
        <v>45170</v>
      </c>
      <c r="E1234" s="11">
        <v>0</v>
      </c>
      <c r="F1234" s="8" t="str">
        <f>IFERROR(VLOOKUP(Budget[[#This Row],[Looker]],Category_final[#All],5,0),"")</f>
        <v>Affiliate</v>
      </c>
    </row>
    <row r="1235" spans="1:6" hidden="1">
      <c r="A1235" s="49" t="s">
        <v>41</v>
      </c>
      <c r="B1235" s="11" t="s">
        <v>28</v>
      </c>
      <c r="C1235" s="11" t="str">
        <f>Budget[[#This Row],[Location]]&amp;Budget[[#This Row],[Description]]</f>
        <v>PasadenaSOP</v>
      </c>
      <c r="D1235" s="16">
        <v>45200</v>
      </c>
      <c r="E1235" s="11">
        <v>0</v>
      </c>
      <c r="F1235" s="8" t="str">
        <f>IFERROR(VLOOKUP(Budget[[#This Row],[Looker]],Category_final[#All],5,0),"")</f>
        <v>Affiliate</v>
      </c>
    </row>
    <row r="1236" spans="1:6" hidden="1">
      <c r="A1236" s="49" t="s">
        <v>41</v>
      </c>
      <c r="B1236" s="11" t="s">
        <v>28</v>
      </c>
      <c r="C1236" s="11" t="str">
        <f>Budget[[#This Row],[Location]]&amp;Budget[[#This Row],[Description]]</f>
        <v>PasadenaSOP</v>
      </c>
      <c r="D1236" s="16">
        <v>45231</v>
      </c>
      <c r="E1236" s="11">
        <v>0</v>
      </c>
      <c r="F1236" s="8" t="str">
        <f>IFERROR(VLOOKUP(Budget[[#This Row],[Looker]],Category_final[#All],5,0),"")</f>
        <v>Affiliate</v>
      </c>
    </row>
    <row r="1237" spans="1:6" hidden="1">
      <c r="A1237" s="49" t="s">
        <v>41</v>
      </c>
      <c r="B1237" s="11" t="s">
        <v>28</v>
      </c>
      <c r="C1237" s="11" t="str">
        <f>Budget[[#This Row],[Location]]&amp;Budget[[#This Row],[Description]]</f>
        <v>PasadenaSOP</v>
      </c>
      <c r="D1237" s="16">
        <v>45261</v>
      </c>
      <c r="E1237" s="11">
        <v>0</v>
      </c>
      <c r="F1237" s="8" t="str">
        <f>IFERROR(VLOOKUP(Budget[[#This Row],[Looker]],Category_final[#All],5,0),"")</f>
        <v>Affiliate</v>
      </c>
    </row>
    <row r="1238" spans="1:6" hidden="1">
      <c r="A1238" s="49" t="s">
        <v>41</v>
      </c>
      <c r="B1238" s="11" t="s">
        <v>23</v>
      </c>
      <c r="C1238" s="11" t="str">
        <f>Budget[[#This Row],[Location]]&amp;Budget[[#This Row],[Description]]</f>
        <v>PasadenaAftercare</v>
      </c>
      <c r="D1238" s="16">
        <v>44927</v>
      </c>
      <c r="E1238" s="11">
        <v>1</v>
      </c>
      <c r="F1238" s="8" t="str">
        <f>IFERROR(VLOOKUP(Budget[[#This Row],[Looker]],Category_final[#All],5,0),"")</f>
        <v>Affiliate</v>
      </c>
    </row>
    <row r="1239" spans="1:6" hidden="1">
      <c r="A1239" s="49" t="s">
        <v>41</v>
      </c>
      <c r="B1239" s="11" t="s">
        <v>23</v>
      </c>
      <c r="C1239" s="11" t="str">
        <f>Budget[[#This Row],[Location]]&amp;Budget[[#This Row],[Description]]</f>
        <v>PasadenaAftercare</v>
      </c>
      <c r="D1239" s="16">
        <v>44958</v>
      </c>
      <c r="E1239" s="11">
        <v>1</v>
      </c>
      <c r="F1239" s="8" t="str">
        <f>IFERROR(VLOOKUP(Budget[[#This Row],[Looker]],Category_final[#All],5,0),"")</f>
        <v>Affiliate</v>
      </c>
    </row>
    <row r="1240" spans="1:6" hidden="1">
      <c r="A1240" s="49" t="s">
        <v>41</v>
      </c>
      <c r="B1240" s="11" t="s">
        <v>23</v>
      </c>
      <c r="C1240" s="11" t="str">
        <f>Budget[[#This Row],[Location]]&amp;Budget[[#This Row],[Description]]</f>
        <v>PasadenaAftercare</v>
      </c>
      <c r="D1240" s="16">
        <v>44986</v>
      </c>
      <c r="E1240" s="11">
        <v>1</v>
      </c>
      <c r="F1240" s="8" t="str">
        <f>IFERROR(VLOOKUP(Budget[[#This Row],[Looker]],Category_final[#All],5,0),"")</f>
        <v>Affiliate</v>
      </c>
    </row>
    <row r="1241" spans="1:6" hidden="1">
      <c r="A1241" s="49" t="s">
        <v>41</v>
      </c>
      <c r="B1241" s="11" t="s">
        <v>23</v>
      </c>
      <c r="C1241" s="11" t="str">
        <f>Budget[[#This Row],[Location]]&amp;Budget[[#This Row],[Description]]</f>
        <v>PasadenaAftercare</v>
      </c>
      <c r="D1241" s="16">
        <v>45017</v>
      </c>
      <c r="E1241" s="11">
        <v>1</v>
      </c>
      <c r="F1241" s="8" t="str">
        <f>IFERROR(VLOOKUP(Budget[[#This Row],[Looker]],Category_final[#All],5,0),"")</f>
        <v>Affiliate</v>
      </c>
    </row>
    <row r="1242" spans="1:6" hidden="1">
      <c r="A1242" s="49" t="s">
        <v>41</v>
      </c>
      <c r="B1242" s="11" t="s">
        <v>23</v>
      </c>
      <c r="C1242" s="11" t="str">
        <f>Budget[[#This Row],[Location]]&amp;Budget[[#This Row],[Description]]</f>
        <v>PasadenaAftercare</v>
      </c>
      <c r="D1242" s="16">
        <v>45047</v>
      </c>
      <c r="E1242" s="11">
        <v>1</v>
      </c>
      <c r="F1242" s="8" t="str">
        <f>IFERROR(VLOOKUP(Budget[[#This Row],[Looker]],Category_final[#All],5,0),"")</f>
        <v>Affiliate</v>
      </c>
    </row>
    <row r="1243" spans="1:6" hidden="1">
      <c r="A1243" s="49" t="s">
        <v>41</v>
      </c>
      <c r="B1243" s="11" t="s">
        <v>23</v>
      </c>
      <c r="C1243" s="11" t="str">
        <f>Budget[[#This Row],[Location]]&amp;Budget[[#This Row],[Description]]</f>
        <v>PasadenaAftercare</v>
      </c>
      <c r="D1243" s="16">
        <v>45078</v>
      </c>
      <c r="E1243" s="11">
        <v>1</v>
      </c>
      <c r="F1243" s="8" t="str">
        <f>IFERROR(VLOOKUP(Budget[[#This Row],[Looker]],Category_final[#All],5,0),"")</f>
        <v>Affiliate</v>
      </c>
    </row>
    <row r="1244" spans="1:6" hidden="1">
      <c r="A1244" s="49" t="s">
        <v>41</v>
      </c>
      <c r="B1244" s="11" t="s">
        <v>23</v>
      </c>
      <c r="C1244" s="11" t="str">
        <f>Budget[[#This Row],[Location]]&amp;Budget[[#This Row],[Description]]</f>
        <v>PasadenaAftercare</v>
      </c>
      <c r="D1244" s="16">
        <v>45108</v>
      </c>
      <c r="E1244" s="11">
        <v>1</v>
      </c>
      <c r="F1244" s="8" t="str">
        <f>IFERROR(VLOOKUP(Budget[[#This Row],[Looker]],Category_final[#All],5,0),"")</f>
        <v>Affiliate</v>
      </c>
    </row>
    <row r="1245" spans="1:6" hidden="1">
      <c r="A1245" s="49" t="s">
        <v>41</v>
      </c>
      <c r="B1245" s="11" t="s">
        <v>23</v>
      </c>
      <c r="C1245" s="11" t="str">
        <f>Budget[[#This Row],[Location]]&amp;Budget[[#This Row],[Description]]</f>
        <v>PasadenaAftercare</v>
      </c>
      <c r="D1245" s="16">
        <v>45139</v>
      </c>
      <c r="E1245" s="11">
        <v>1</v>
      </c>
      <c r="F1245" s="8" t="str">
        <f>IFERROR(VLOOKUP(Budget[[#This Row],[Looker]],Category_final[#All],5,0),"")</f>
        <v>Affiliate</v>
      </c>
    </row>
    <row r="1246" spans="1:6" hidden="1">
      <c r="A1246" s="49" t="s">
        <v>41</v>
      </c>
      <c r="B1246" s="11" t="s">
        <v>23</v>
      </c>
      <c r="C1246" s="11" t="str">
        <f>Budget[[#This Row],[Location]]&amp;Budget[[#This Row],[Description]]</f>
        <v>PasadenaAftercare</v>
      </c>
      <c r="D1246" s="16">
        <v>45170</v>
      </c>
      <c r="E1246" s="11">
        <v>1</v>
      </c>
      <c r="F1246" s="8" t="str">
        <f>IFERROR(VLOOKUP(Budget[[#This Row],[Looker]],Category_final[#All],5,0),"")</f>
        <v>Affiliate</v>
      </c>
    </row>
    <row r="1247" spans="1:6" hidden="1">
      <c r="A1247" s="49" t="s">
        <v>41</v>
      </c>
      <c r="B1247" s="11" t="s">
        <v>23</v>
      </c>
      <c r="C1247" s="11" t="str">
        <f>Budget[[#This Row],[Location]]&amp;Budget[[#This Row],[Description]]</f>
        <v>PasadenaAftercare</v>
      </c>
      <c r="D1247" s="16">
        <v>45200</v>
      </c>
      <c r="E1247" s="11">
        <v>1</v>
      </c>
      <c r="F1247" s="8" t="str">
        <f>IFERROR(VLOOKUP(Budget[[#This Row],[Looker]],Category_final[#All],5,0),"")</f>
        <v>Affiliate</v>
      </c>
    </row>
    <row r="1248" spans="1:6" hidden="1">
      <c r="A1248" s="49" t="s">
        <v>41</v>
      </c>
      <c r="B1248" s="11" t="s">
        <v>23</v>
      </c>
      <c r="C1248" s="11" t="str">
        <f>Budget[[#This Row],[Location]]&amp;Budget[[#This Row],[Description]]</f>
        <v>PasadenaAftercare</v>
      </c>
      <c r="D1248" s="16">
        <v>45231</v>
      </c>
      <c r="E1248" s="11">
        <v>1</v>
      </c>
      <c r="F1248" s="8" t="str">
        <f>IFERROR(VLOOKUP(Budget[[#This Row],[Looker]],Category_final[#All],5,0),"")</f>
        <v>Affiliate</v>
      </c>
    </row>
    <row r="1249" spans="1:6" hidden="1">
      <c r="A1249" s="49" t="s">
        <v>41</v>
      </c>
      <c r="B1249" s="11" t="s">
        <v>23</v>
      </c>
      <c r="C1249" s="11" t="str">
        <f>Budget[[#This Row],[Location]]&amp;Budget[[#This Row],[Description]]</f>
        <v>PasadenaAftercare</v>
      </c>
      <c r="D1249" s="16">
        <v>45261</v>
      </c>
      <c r="E1249" s="11">
        <v>1</v>
      </c>
      <c r="F1249" s="8" t="str">
        <f>IFERROR(VLOOKUP(Budget[[#This Row],[Looker]],Category_final[#All],5,0),"")</f>
        <v>Affiliate</v>
      </c>
    </row>
    <row r="1250" spans="1:6" hidden="1">
      <c r="A1250" s="49" t="s">
        <v>41</v>
      </c>
      <c r="B1250" s="11" t="s">
        <v>49</v>
      </c>
      <c r="C1250" s="11" t="str">
        <f>Budget[[#This Row],[Location]]&amp;Budget[[#This Row],[Description]]</f>
        <v>PasadenaSober Living</v>
      </c>
      <c r="D1250" s="16">
        <v>44927</v>
      </c>
      <c r="E1250" s="11">
        <v>0</v>
      </c>
      <c r="F1250" s="8" t="str">
        <f>IFERROR(VLOOKUP(Budget[[#This Row],[Looker]],Category_final[#All],5,0),"")</f>
        <v/>
      </c>
    </row>
    <row r="1251" spans="1:6" hidden="1">
      <c r="A1251" s="49" t="s">
        <v>41</v>
      </c>
      <c r="B1251" s="11" t="s">
        <v>49</v>
      </c>
      <c r="C1251" s="11" t="str">
        <f>Budget[[#This Row],[Location]]&amp;Budget[[#This Row],[Description]]</f>
        <v>PasadenaSober Living</v>
      </c>
      <c r="D1251" s="16">
        <v>44958</v>
      </c>
      <c r="E1251" s="11">
        <v>0</v>
      </c>
      <c r="F1251" s="8" t="str">
        <f>IFERROR(VLOOKUP(Budget[[#This Row],[Looker]],Category_final[#All],5,0),"")</f>
        <v/>
      </c>
    </row>
    <row r="1252" spans="1:6" hidden="1">
      <c r="A1252" s="49" t="s">
        <v>41</v>
      </c>
      <c r="B1252" s="11" t="s">
        <v>49</v>
      </c>
      <c r="C1252" s="11" t="str">
        <f>Budget[[#This Row],[Location]]&amp;Budget[[#This Row],[Description]]</f>
        <v>PasadenaSober Living</v>
      </c>
      <c r="D1252" s="16">
        <v>44986</v>
      </c>
      <c r="E1252" s="11">
        <v>0</v>
      </c>
      <c r="F1252" s="8" t="str">
        <f>IFERROR(VLOOKUP(Budget[[#This Row],[Looker]],Category_final[#All],5,0),"")</f>
        <v/>
      </c>
    </row>
    <row r="1253" spans="1:6" hidden="1">
      <c r="A1253" s="49" t="s">
        <v>41</v>
      </c>
      <c r="B1253" s="11" t="s">
        <v>49</v>
      </c>
      <c r="C1253" s="11" t="str">
        <f>Budget[[#This Row],[Location]]&amp;Budget[[#This Row],[Description]]</f>
        <v>PasadenaSober Living</v>
      </c>
      <c r="D1253" s="16">
        <v>45017</v>
      </c>
      <c r="E1253" s="11">
        <v>0</v>
      </c>
      <c r="F1253" s="8" t="str">
        <f>IFERROR(VLOOKUP(Budget[[#This Row],[Looker]],Category_final[#All],5,0),"")</f>
        <v/>
      </c>
    </row>
    <row r="1254" spans="1:6" hidden="1">
      <c r="A1254" s="49" t="s">
        <v>41</v>
      </c>
      <c r="B1254" s="11" t="s">
        <v>49</v>
      </c>
      <c r="C1254" s="11" t="str">
        <f>Budget[[#This Row],[Location]]&amp;Budget[[#This Row],[Description]]</f>
        <v>PasadenaSober Living</v>
      </c>
      <c r="D1254" s="16">
        <v>45047</v>
      </c>
      <c r="E1254" s="11">
        <v>0</v>
      </c>
      <c r="F1254" s="8" t="str">
        <f>IFERROR(VLOOKUP(Budget[[#This Row],[Looker]],Category_final[#All],5,0),"")</f>
        <v/>
      </c>
    </row>
    <row r="1255" spans="1:6" hidden="1">
      <c r="A1255" s="49" t="s">
        <v>41</v>
      </c>
      <c r="B1255" s="11" t="s">
        <v>49</v>
      </c>
      <c r="C1255" s="11" t="str">
        <f>Budget[[#This Row],[Location]]&amp;Budget[[#This Row],[Description]]</f>
        <v>PasadenaSober Living</v>
      </c>
      <c r="D1255" s="16">
        <v>45078</v>
      </c>
      <c r="E1255" s="11">
        <v>0</v>
      </c>
      <c r="F1255" s="8" t="str">
        <f>IFERROR(VLOOKUP(Budget[[#This Row],[Looker]],Category_final[#All],5,0),"")</f>
        <v/>
      </c>
    </row>
    <row r="1256" spans="1:6" hidden="1">
      <c r="A1256" s="49" t="s">
        <v>41</v>
      </c>
      <c r="B1256" s="11" t="s">
        <v>49</v>
      </c>
      <c r="C1256" s="11" t="str">
        <f>Budget[[#This Row],[Location]]&amp;Budget[[#This Row],[Description]]</f>
        <v>PasadenaSober Living</v>
      </c>
      <c r="D1256" s="16">
        <v>45108</v>
      </c>
      <c r="E1256" s="11">
        <v>0</v>
      </c>
      <c r="F1256" s="8" t="str">
        <f>IFERROR(VLOOKUP(Budget[[#This Row],[Looker]],Category_final[#All],5,0),"")</f>
        <v/>
      </c>
    </row>
    <row r="1257" spans="1:6" hidden="1">
      <c r="A1257" s="49" t="s">
        <v>41</v>
      </c>
      <c r="B1257" s="11" t="s">
        <v>49</v>
      </c>
      <c r="C1257" s="11" t="str">
        <f>Budget[[#This Row],[Location]]&amp;Budget[[#This Row],[Description]]</f>
        <v>PasadenaSober Living</v>
      </c>
      <c r="D1257" s="16">
        <v>45139</v>
      </c>
      <c r="E1257" s="11">
        <v>0</v>
      </c>
      <c r="F1257" s="8" t="str">
        <f>IFERROR(VLOOKUP(Budget[[#This Row],[Looker]],Category_final[#All],5,0),"")</f>
        <v/>
      </c>
    </row>
    <row r="1258" spans="1:6" hidden="1">
      <c r="A1258" s="49" t="s">
        <v>41</v>
      </c>
      <c r="B1258" s="11" t="s">
        <v>49</v>
      </c>
      <c r="C1258" s="11" t="str">
        <f>Budget[[#This Row],[Location]]&amp;Budget[[#This Row],[Description]]</f>
        <v>PasadenaSober Living</v>
      </c>
      <c r="D1258" s="16">
        <v>45170</v>
      </c>
      <c r="E1258" s="11">
        <v>0</v>
      </c>
      <c r="F1258" s="8" t="str">
        <f>IFERROR(VLOOKUP(Budget[[#This Row],[Looker]],Category_final[#All],5,0),"")</f>
        <v/>
      </c>
    </row>
    <row r="1259" spans="1:6" hidden="1">
      <c r="A1259" s="49" t="s">
        <v>41</v>
      </c>
      <c r="B1259" s="11" t="s">
        <v>49</v>
      </c>
      <c r="C1259" s="11" t="str">
        <f>Budget[[#This Row],[Location]]&amp;Budget[[#This Row],[Description]]</f>
        <v>PasadenaSober Living</v>
      </c>
      <c r="D1259" s="16">
        <v>45200</v>
      </c>
      <c r="E1259" s="11">
        <v>0</v>
      </c>
      <c r="F1259" s="8" t="str">
        <f>IFERROR(VLOOKUP(Budget[[#This Row],[Looker]],Category_final[#All],5,0),"")</f>
        <v/>
      </c>
    </row>
    <row r="1260" spans="1:6" hidden="1">
      <c r="A1260" s="49" t="s">
        <v>41</v>
      </c>
      <c r="B1260" s="11" t="s">
        <v>49</v>
      </c>
      <c r="C1260" s="11" t="str">
        <f>Budget[[#This Row],[Location]]&amp;Budget[[#This Row],[Description]]</f>
        <v>PasadenaSober Living</v>
      </c>
      <c r="D1260" s="16">
        <v>45231</v>
      </c>
      <c r="E1260" s="11">
        <v>0</v>
      </c>
      <c r="F1260" s="8" t="str">
        <f>IFERROR(VLOOKUP(Budget[[#This Row],[Looker]],Category_final[#All],5,0),"")</f>
        <v/>
      </c>
    </row>
    <row r="1261" spans="1:6" hidden="1">
      <c r="A1261" s="49" t="s">
        <v>41</v>
      </c>
      <c r="B1261" s="11" t="s">
        <v>49</v>
      </c>
      <c r="C1261" s="11" t="str">
        <f>Budget[[#This Row],[Location]]&amp;Budget[[#This Row],[Description]]</f>
        <v>PasadenaSober Living</v>
      </c>
      <c r="D1261" s="16">
        <v>45261</v>
      </c>
      <c r="E1261" s="11">
        <v>0</v>
      </c>
      <c r="F1261" s="8" t="str">
        <f>IFERROR(VLOOKUP(Budget[[#This Row],[Looker]],Category_final[#All],5,0),"")</f>
        <v/>
      </c>
    </row>
    <row r="1262" spans="1:6" hidden="1">
      <c r="A1262" s="49" t="s">
        <v>38</v>
      </c>
      <c r="B1262" s="11" t="s">
        <v>24</v>
      </c>
      <c r="C1262" s="11" t="str">
        <f>Budget[[#This Row],[Location]]&amp;Budget[[#This Row],[Description]]</f>
        <v>San AntonioDetox</v>
      </c>
      <c r="D1262" s="16">
        <v>44927</v>
      </c>
      <c r="E1262" s="11">
        <v>0</v>
      </c>
      <c r="F1262" s="8" t="str">
        <f>IFERROR(VLOOKUP(Budget[[#This Row],[Looker]],Category_final[#All],5,0),"")</f>
        <v/>
      </c>
    </row>
    <row r="1263" spans="1:6" hidden="1">
      <c r="A1263" s="49" t="s">
        <v>38</v>
      </c>
      <c r="B1263" s="11" t="s">
        <v>24</v>
      </c>
      <c r="C1263" s="11" t="str">
        <f>Budget[[#This Row],[Location]]&amp;Budget[[#This Row],[Description]]</f>
        <v>San AntonioDetox</v>
      </c>
      <c r="D1263" s="16">
        <v>44958</v>
      </c>
      <c r="E1263" s="11">
        <v>0</v>
      </c>
      <c r="F1263" s="8" t="str">
        <f>IFERROR(VLOOKUP(Budget[[#This Row],[Looker]],Category_final[#All],5,0),"")</f>
        <v/>
      </c>
    </row>
    <row r="1264" spans="1:6" hidden="1">
      <c r="A1264" s="49" t="s">
        <v>38</v>
      </c>
      <c r="B1264" s="11" t="s">
        <v>24</v>
      </c>
      <c r="C1264" s="11" t="str">
        <f>Budget[[#This Row],[Location]]&amp;Budget[[#This Row],[Description]]</f>
        <v>San AntonioDetox</v>
      </c>
      <c r="D1264" s="16">
        <v>44986</v>
      </c>
      <c r="E1264" s="11">
        <v>0</v>
      </c>
      <c r="F1264" s="8" t="str">
        <f>IFERROR(VLOOKUP(Budget[[#This Row],[Looker]],Category_final[#All],5,0),"")</f>
        <v/>
      </c>
    </row>
    <row r="1265" spans="1:6" hidden="1">
      <c r="A1265" s="49" t="s">
        <v>38</v>
      </c>
      <c r="B1265" s="11" t="s">
        <v>24</v>
      </c>
      <c r="C1265" s="11" t="str">
        <f>Budget[[#This Row],[Location]]&amp;Budget[[#This Row],[Description]]</f>
        <v>San AntonioDetox</v>
      </c>
      <c r="D1265" s="16">
        <v>45017</v>
      </c>
      <c r="E1265" s="11">
        <v>0</v>
      </c>
      <c r="F1265" s="8" t="str">
        <f>IFERROR(VLOOKUP(Budget[[#This Row],[Looker]],Category_final[#All],5,0),"")</f>
        <v/>
      </c>
    </row>
    <row r="1266" spans="1:6" hidden="1">
      <c r="A1266" s="49" t="s">
        <v>38</v>
      </c>
      <c r="B1266" s="11" t="s">
        <v>24</v>
      </c>
      <c r="C1266" s="11" t="str">
        <f>Budget[[#This Row],[Location]]&amp;Budget[[#This Row],[Description]]</f>
        <v>San AntonioDetox</v>
      </c>
      <c r="D1266" s="16">
        <v>45047</v>
      </c>
      <c r="E1266" s="11">
        <v>0</v>
      </c>
      <c r="F1266" s="8" t="str">
        <f>IFERROR(VLOOKUP(Budget[[#This Row],[Looker]],Category_final[#All],5,0),"")</f>
        <v/>
      </c>
    </row>
    <row r="1267" spans="1:6" hidden="1">
      <c r="A1267" s="49" t="s">
        <v>38</v>
      </c>
      <c r="B1267" s="11" t="s">
        <v>24</v>
      </c>
      <c r="C1267" s="11" t="str">
        <f>Budget[[#This Row],[Location]]&amp;Budget[[#This Row],[Description]]</f>
        <v>San AntonioDetox</v>
      </c>
      <c r="D1267" s="16">
        <v>45078</v>
      </c>
      <c r="E1267" s="11">
        <v>0</v>
      </c>
      <c r="F1267" s="8" t="str">
        <f>IFERROR(VLOOKUP(Budget[[#This Row],[Looker]],Category_final[#All],5,0),"")</f>
        <v/>
      </c>
    </row>
    <row r="1268" spans="1:6" hidden="1">
      <c r="A1268" s="49" t="s">
        <v>38</v>
      </c>
      <c r="B1268" s="11" t="s">
        <v>24</v>
      </c>
      <c r="C1268" s="11" t="str">
        <f>Budget[[#This Row],[Location]]&amp;Budget[[#This Row],[Description]]</f>
        <v>San AntonioDetox</v>
      </c>
      <c r="D1268" s="16">
        <v>45108</v>
      </c>
      <c r="E1268" s="11">
        <v>0</v>
      </c>
      <c r="F1268" s="8" t="str">
        <f>IFERROR(VLOOKUP(Budget[[#This Row],[Looker]],Category_final[#All],5,0),"")</f>
        <v/>
      </c>
    </row>
    <row r="1269" spans="1:6" hidden="1">
      <c r="A1269" s="49" t="s">
        <v>38</v>
      </c>
      <c r="B1269" s="11" t="s">
        <v>24</v>
      </c>
      <c r="C1269" s="11" t="str">
        <f>Budget[[#This Row],[Location]]&amp;Budget[[#This Row],[Description]]</f>
        <v>San AntonioDetox</v>
      </c>
      <c r="D1269" s="16">
        <v>45139</v>
      </c>
      <c r="E1269" s="11">
        <v>0</v>
      </c>
      <c r="F1269" s="8" t="str">
        <f>IFERROR(VLOOKUP(Budget[[#This Row],[Looker]],Category_final[#All],5,0),"")</f>
        <v/>
      </c>
    </row>
    <row r="1270" spans="1:6" hidden="1">
      <c r="A1270" s="49" t="s">
        <v>38</v>
      </c>
      <c r="B1270" s="11" t="s">
        <v>24</v>
      </c>
      <c r="C1270" s="11" t="str">
        <f>Budget[[#This Row],[Location]]&amp;Budget[[#This Row],[Description]]</f>
        <v>San AntonioDetox</v>
      </c>
      <c r="D1270" s="16">
        <v>45170</v>
      </c>
      <c r="E1270" s="11">
        <v>0</v>
      </c>
      <c r="F1270" s="8" t="str">
        <f>IFERROR(VLOOKUP(Budget[[#This Row],[Looker]],Category_final[#All],5,0),"")</f>
        <v/>
      </c>
    </row>
    <row r="1271" spans="1:6" hidden="1">
      <c r="A1271" s="49" t="s">
        <v>38</v>
      </c>
      <c r="B1271" s="11" t="s">
        <v>24</v>
      </c>
      <c r="C1271" s="11" t="str">
        <f>Budget[[#This Row],[Location]]&amp;Budget[[#This Row],[Description]]</f>
        <v>San AntonioDetox</v>
      </c>
      <c r="D1271" s="16">
        <v>45200</v>
      </c>
      <c r="E1271" s="11">
        <v>0</v>
      </c>
      <c r="F1271" s="8" t="str">
        <f>IFERROR(VLOOKUP(Budget[[#This Row],[Looker]],Category_final[#All],5,0),"")</f>
        <v/>
      </c>
    </row>
    <row r="1272" spans="1:6" hidden="1">
      <c r="A1272" s="49" t="s">
        <v>38</v>
      </c>
      <c r="B1272" s="11" t="s">
        <v>24</v>
      </c>
      <c r="C1272" s="11" t="str">
        <f>Budget[[#This Row],[Location]]&amp;Budget[[#This Row],[Description]]</f>
        <v>San AntonioDetox</v>
      </c>
      <c r="D1272" s="16">
        <v>45231</v>
      </c>
      <c r="E1272" s="11">
        <v>0</v>
      </c>
      <c r="F1272" s="8" t="str">
        <f>IFERROR(VLOOKUP(Budget[[#This Row],[Looker]],Category_final[#All],5,0),"")</f>
        <v/>
      </c>
    </row>
    <row r="1273" spans="1:6" hidden="1">
      <c r="A1273" s="49" t="s">
        <v>38</v>
      </c>
      <c r="B1273" s="11" t="s">
        <v>24</v>
      </c>
      <c r="C1273" s="11" t="str">
        <f>Budget[[#This Row],[Location]]&amp;Budget[[#This Row],[Description]]</f>
        <v>San AntonioDetox</v>
      </c>
      <c r="D1273" s="16">
        <v>45261</v>
      </c>
      <c r="E1273" s="11">
        <v>0</v>
      </c>
      <c r="F1273" s="8" t="str">
        <f>IFERROR(VLOOKUP(Budget[[#This Row],[Looker]],Category_final[#All],5,0),"")</f>
        <v/>
      </c>
    </row>
    <row r="1274" spans="1:6" hidden="1">
      <c r="A1274" s="49" t="s">
        <v>38</v>
      </c>
      <c r="B1274" s="11" t="s">
        <v>27</v>
      </c>
      <c r="C1274" s="11" t="str">
        <f>Budget[[#This Row],[Location]]&amp;Budget[[#This Row],[Description]]</f>
        <v>San AntonioRTC</v>
      </c>
      <c r="D1274" s="16">
        <v>44927</v>
      </c>
      <c r="E1274" s="11">
        <v>0</v>
      </c>
      <c r="F1274" s="8" t="str">
        <f>IFERROR(VLOOKUP(Budget[[#This Row],[Looker]],Category_final[#All],5,0),"")</f>
        <v/>
      </c>
    </row>
    <row r="1275" spans="1:6" hidden="1">
      <c r="A1275" s="49" t="s">
        <v>38</v>
      </c>
      <c r="B1275" s="11" t="s">
        <v>27</v>
      </c>
      <c r="C1275" s="11" t="str">
        <f>Budget[[#This Row],[Location]]&amp;Budget[[#This Row],[Description]]</f>
        <v>San AntonioRTC</v>
      </c>
      <c r="D1275" s="16">
        <v>44958</v>
      </c>
      <c r="E1275" s="11">
        <v>0</v>
      </c>
      <c r="F1275" s="8" t="str">
        <f>IFERROR(VLOOKUP(Budget[[#This Row],[Looker]],Category_final[#All],5,0),"")</f>
        <v/>
      </c>
    </row>
    <row r="1276" spans="1:6" hidden="1">
      <c r="A1276" s="49" t="s">
        <v>38</v>
      </c>
      <c r="B1276" s="11" t="s">
        <v>27</v>
      </c>
      <c r="C1276" s="11" t="str">
        <f>Budget[[#This Row],[Location]]&amp;Budget[[#This Row],[Description]]</f>
        <v>San AntonioRTC</v>
      </c>
      <c r="D1276" s="16">
        <v>44986</v>
      </c>
      <c r="E1276" s="11">
        <v>0</v>
      </c>
      <c r="F1276" s="8" t="str">
        <f>IFERROR(VLOOKUP(Budget[[#This Row],[Looker]],Category_final[#All],5,0),"")</f>
        <v/>
      </c>
    </row>
    <row r="1277" spans="1:6" hidden="1">
      <c r="A1277" s="49" t="s">
        <v>38</v>
      </c>
      <c r="B1277" s="11" t="s">
        <v>27</v>
      </c>
      <c r="C1277" s="11" t="str">
        <f>Budget[[#This Row],[Location]]&amp;Budget[[#This Row],[Description]]</f>
        <v>San AntonioRTC</v>
      </c>
      <c r="D1277" s="16">
        <v>45017</v>
      </c>
      <c r="E1277" s="11">
        <v>0</v>
      </c>
      <c r="F1277" s="8" t="str">
        <f>IFERROR(VLOOKUP(Budget[[#This Row],[Looker]],Category_final[#All],5,0),"")</f>
        <v/>
      </c>
    </row>
    <row r="1278" spans="1:6" hidden="1">
      <c r="A1278" s="49" t="s">
        <v>38</v>
      </c>
      <c r="B1278" s="11" t="s">
        <v>27</v>
      </c>
      <c r="C1278" s="11" t="str">
        <f>Budget[[#This Row],[Location]]&amp;Budget[[#This Row],[Description]]</f>
        <v>San AntonioRTC</v>
      </c>
      <c r="D1278" s="16">
        <v>45047</v>
      </c>
      <c r="E1278" s="11">
        <v>0</v>
      </c>
      <c r="F1278" s="8" t="str">
        <f>IFERROR(VLOOKUP(Budget[[#This Row],[Looker]],Category_final[#All],5,0),"")</f>
        <v/>
      </c>
    </row>
    <row r="1279" spans="1:6" hidden="1">
      <c r="A1279" s="49" t="s">
        <v>38</v>
      </c>
      <c r="B1279" s="11" t="s">
        <v>27</v>
      </c>
      <c r="C1279" s="11" t="str">
        <f>Budget[[#This Row],[Location]]&amp;Budget[[#This Row],[Description]]</f>
        <v>San AntonioRTC</v>
      </c>
      <c r="D1279" s="16">
        <v>45078</v>
      </c>
      <c r="E1279" s="11">
        <v>0</v>
      </c>
      <c r="F1279" s="8" t="str">
        <f>IFERROR(VLOOKUP(Budget[[#This Row],[Looker]],Category_final[#All],5,0),"")</f>
        <v/>
      </c>
    </row>
    <row r="1280" spans="1:6" hidden="1">
      <c r="A1280" s="49" t="s">
        <v>38</v>
      </c>
      <c r="B1280" s="11" t="s">
        <v>27</v>
      </c>
      <c r="C1280" s="11" t="str">
        <f>Budget[[#This Row],[Location]]&amp;Budget[[#This Row],[Description]]</f>
        <v>San AntonioRTC</v>
      </c>
      <c r="D1280" s="16">
        <v>45108</v>
      </c>
      <c r="E1280" s="11">
        <v>0</v>
      </c>
      <c r="F1280" s="8" t="str">
        <f>IFERROR(VLOOKUP(Budget[[#This Row],[Looker]],Category_final[#All],5,0),"")</f>
        <v/>
      </c>
    </row>
    <row r="1281" spans="1:6" hidden="1">
      <c r="A1281" s="49" t="s">
        <v>38</v>
      </c>
      <c r="B1281" s="11" t="s">
        <v>27</v>
      </c>
      <c r="C1281" s="11" t="str">
        <f>Budget[[#This Row],[Location]]&amp;Budget[[#This Row],[Description]]</f>
        <v>San AntonioRTC</v>
      </c>
      <c r="D1281" s="16">
        <v>45139</v>
      </c>
      <c r="E1281" s="11">
        <v>0</v>
      </c>
      <c r="F1281" s="8" t="str">
        <f>IFERROR(VLOOKUP(Budget[[#This Row],[Looker]],Category_final[#All],5,0),"")</f>
        <v/>
      </c>
    </row>
    <row r="1282" spans="1:6" hidden="1">
      <c r="A1282" s="49" t="s">
        <v>38</v>
      </c>
      <c r="B1282" s="11" t="s">
        <v>27</v>
      </c>
      <c r="C1282" s="11" t="str">
        <f>Budget[[#This Row],[Location]]&amp;Budget[[#This Row],[Description]]</f>
        <v>San AntonioRTC</v>
      </c>
      <c r="D1282" s="16">
        <v>45170</v>
      </c>
      <c r="E1282" s="11">
        <v>0</v>
      </c>
      <c r="F1282" s="8" t="str">
        <f>IFERROR(VLOOKUP(Budget[[#This Row],[Looker]],Category_final[#All],5,0),"")</f>
        <v/>
      </c>
    </row>
    <row r="1283" spans="1:6" hidden="1">
      <c r="A1283" s="49" t="s">
        <v>38</v>
      </c>
      <c r="B1283" s="11" t="s">
        <v>27</v>
      </c>
      <c r="C1283" s="11" t="str">
        <f>Budget[[#This Row],[Location]]&amp;Budget[[#This Row],[Description]]</f>
        <v>San AntonioRTC</v>
      </c>
      <c r="D1283" s="16">
        <v>45200</v>
      </c>
      <c r="E1283" s="11">
        <v>0</v>
      </c>
      <c r="F1283" s="8" t="str">
        <f>IFERROR(VLOOKUP(Budget[[#This Row],[Looker]],Category_final[#All],5,0),"")</f>
        <v/>
      </c>
    </row>
    <row r="1284" spans="1:6" hidden="1">
      <c r="A1284" s="49" t="s">
        <v>38</v>
      </c>
      <c r="B1284" s="11" t="s">
        <v>27</v>
      </c>
      <c r="C1284" s="11" t="str">
        <f>Budget[[#This Row],[Location]]&amp;Budget[[#This Row],[Description]]</f>
        <v>San AntonioRTC</v>
      </c>
      <c r="D1284" s="16">
        <v>45231</v>
      </c>
      <c r="E1284" s="11">
        <v>0</v>
      </c>
      <c r="F1284" s="8" t="str">
        <f>IFERROR(VLOOKUP(Budget[[#This Row],[Looker]],Category_final[#All],5,0),"")</f>
        <v/>
      </c>
    </row>
    <row r="1285" spans="1:6" hidden="1">
      <c r="A1285" s="49" t="s">
        <v>38</v>
      </c>
      <c r="B1285" s="11" t="s">
        <v>27</v>
      </c>
      <c r="C1285" s="11" t="str">
        <f>Budget[[#This Row],[Location]]&amp;Budget[[#This Row],[Description]]</f>
        <v>San AntonioRTC</v>
      </c>
      <c r="D1285" s="16">
        <v>45261</v>
      </c>
      <c r="E1285" s="11">
        <v>0</v>
      </c>
      <c r="F1285" s="8" t="str">
        <f>IFERROR(VLOOKUP(Budget[[#This Row],[Looker]],Category_final[#All],5,0),"")</f>
        <v/>
      </c>
    </row>
    <row r="1286" spans="1:6" hidden="1">
      <c r="A1286" s="49" t="s">
        <v>38</v>
      </c>
      <c r="B1286" s="11" t="s">
        <v>26</v>
      </c>
      <c r="C1286" s="11" t="str">
        <f>Budget[[#This Row],[Location]]&amp;Budget[[#This Row],[Description]]</f>
        <v>San AntonioPHP</v>
      </c>
      <c r="D1286" s="16">
        <v>44927</v>
      </c>
      <c r="E1286" s="11">
        <v>1</v>
      </c>
      <c r="F1286" s="8" t="str">
        <f>IFERROR(VLOOKUP(Budget[[#This Row],[Looker]],Category_final[#All],5,0),"")</f>
        <v>Affiliate</v>
      </c>
    </row>
    <row r="1287" spans="1:6" hidden="1">
      <c r="A1287" s="49" t="s">
        <v>38</v>
      </c>
      <c r="B1287" s="11" t="s">
        <v>26</v>
      </c>
      <c r="C1287" s="11" t="str">
        <f>Budget[[#This Row],[Location]]&amp;Budget[[#This Row],[Description]]</f>
        <v>San AntonioPHP</v>
      </c>
      <c r="D1287" s="16">
        <v>44958</v>
      </c>
      <c r="E1287" s="11">
        <v>1</v>
      </c>
      <c r="F1287" s="8" t="str">
        <f>IFERROR(VLOOKUP(Budget[[#This Row],[Looker]],Category_final[#All],5,0),"")</f>
        <v>Affiliate</v>
      </c>
    </row>
    <row r="1288" spans="1:6" hidden="1">
      <c r="A1288" s="49" t="s">
        <v>38</v>
      </c>
      <c r="B1288" s="11" t="s">
        <v>26</v>
      </c>
      <c r="C1288" s="11" t="str">
        <f>Budget[[#This Row],[Location]]&amp;Budget[[#This Row],[Description]]</f>
        <v>San AntonioPHP</v>
      </c>
      <c r="D1288" s="16">
        <v>44986</v>
      </c>
      <c r="E1288" s="11">
        <v>1</v>
      </c>
      <c r="F1288" s="8" t="str">
        <f>IFERROR(VLOOKUP(Budget[[#This Row],[Looker]],Category_final[#All],5,0),"")</f>
        <v>Affiliate</v>
      </c>
    </row>
    <row r="1289" spans="1:6" hidden="1">
      <c r="A1289" s="49" t="s">
        <v>38</v>
      </c>
      <c r="B1289" s="11" t="s">
        <v>26</v>
      </c>
      <c r="C1289" s="11" t="str">
        <f>Budget[[#This Row],[Location]]&amp;Budget[[#This Row],[Description]]</f>
        <v>San AntonioPHP</v>
      </c>
      <c r="D1289" s="16">
        <v>45017</v>
      </c>
      <c r="E1289" s="11">
        <v>1</v>
      </c>
      <c r="F1289" s="8" t="str">
        <f>IFERROR(VLOOKUP(Budget[[#This Row],[Looker]],Category_final[#All],5,0),"")</f>
        <v>Affiliate</v>
      </c>
    </row>
    <row r="1290" spans="1:6" hidden="1">
      <c r="A1290" s="49" t="s">
        <v>38</v>
      </c>
      <c r="B1290" s="11" t="s">
        <v>26</v>
      </c>
      <c r="C1290" s="11" t="str">
        <f>Budget[[#This Row],[Location]]&amp;Budget[[#This Row],[Description]]</f>
        <v>San AntonioPHP</v>
      </c>
      <c r="D1290" s="16">
        <v>45047</v>
      </c>
      <c r="E1290" s="11">
        <v>1</v>
      </c>
      <c r="F1290" s="8" t="str">
        <f>IFERROR(VLOOKUP(Budget[[#This Row],[Looker]],Category_final[#All],5,0),"")</f>
        <v>Affiliate</v>
      </c>
    </row>
    <row r="1291" spans="1:6" hidden="1">
      <c r="A1291" s="49" t="s">
        <v>38</v>
      </c>
      <c r="B1291" s="11" t="s">
        <v>26</v>
      </c>
      <c r="C1291" s="11" t="str">
        <f>Budget[[#This Row],[Location]]&amp;Budget[[#This Row],[Description]]</f>
        <v>San AntonioPHP</v>
      </c>
      <c r="D1291" s="16">
        <v>45078</v>
      </c>
      <c r="E1291" s="11">
        <v>1</v>
      </c>
      <c r="F1291" s="8" t="str">
        <f>IFERROR(VLOOKUP(Budget[[#This Row],[Looker]],Category_final[#All],5,0),"")</f>
        <v>Affiliate</v>
      </c>
    </row>
    <row r="1292" spans="1:6" hidden="1">
      <c r="A1292" s="49" t="s">
        <v>38</v>
      </c>
      <c r="B1292" s="11" t="s">
        <v>26</v>
      </c>
      <c r="C1292" s="11" t="str">
        <f>Budget[[#This Row],[Location]]&amp;Budget[[#This Row],[Description]]</f>
        <v>San AntonioPHP</v>
      </c>
      <c r="D1292" s="16">
        <v>45108</v>
      </c>
      <c r="E1292" s="11">
        <v>1</v>
      </c>
      <c r="F1292" s="8" t="str">
        <f>IFERROR(VLOOKUP(Budget[[#This Row],[Looker]],Category_final[#All],5,0),"")</f>
        <v>Affiliate</v>
      </c>
    </row>
    <row r="1293" spans="1:6" hidden="1">
      <c r="A1293" s="49" t="s">
        <v>38</v>
      </c>
      <c r="B1293" s="11" t="s">
        <v>26</v>
      </c>
      <c r="C1293" s="11" t="str">
        <f>Budget[[#This Row],[Location]]&amp;Budget[[#This Row],[Description]]</f>
        <v>San AntonioPHP</v>
      </c>
      <c r="D1293" s="16">
        <v>45139</v>
      </c>
      <c r="E1293" s="11">
        <v>1</v>
      </c>
      <c r="F1293" s="8" t="str">
        <f>IFERROR(VLOOKUP(Budget[[#This Row],[Looker]],Category_final[#All],5,0),"")</f>
        <v>Affiliate</v>
      </c>
    </row>
    <row r="1294" spans="1:6" hidden="1">
      <c r="A1294" s="49" t="s">
        <v>38</v>
      </c>
      <c r="B1294" s="11" t="s">
        <v>26</v>
      </c>
      <c r="C1294" s="11" t="str">
        <f>Budget[[#This Row],[Location]]&amp;Budget[[#This Row],[Description]]</f>
        <v>San AntonioPHP</v>
      </c>
      <c r="D1294" s="16">
        <v>45170</v>
      </c>
      <c r="E1294" s="11">
        <v>1</v>
      </c>
      <c r="F1294" s="8" t="str">
        <f>IFERROR(VLOOKUP(Budget[[#This Row],[Looker]],Category_final[#All],5,0),"")</f>
        <v>Affiliate</v>
      </c>
    </row>
    <row r="1295" spans="1:6" hidden="1">
      <c r="A1295" s="49" t="s">
        <v>38</v>
      </c>
      <c r="B1295" s="11" t="s">
        <v>26</v>
      </c>
      <c r="C1295" s="11" t="str">
        <f>Budget[[#This Row],[Location]]&amp;Budget[[#This Row],[Description]]</f>
        <v>San AntonioPHP</v>
      </c>
      <c r="D1295" s="16">
        <v>45200</v>
      </c>
      <c r="E1295" s="11">
        <v>1</v>
      </c>
      <c r="F1295" s="8" t="str">
        <f>IFERROR(VLOOKUP(Budget[[#This Row],[Looker]],Category_final[#All],5,0),"")</f>
        <v>Affiliate</v>
      </c>
    </row>
    <row r="1296" spans="1:6" hidden="1">
      <c r="A1296" s="49" t="s">
        <v>38</v>
      </c>
      <c r="B1296" s="11" t="s">
        <v>26</v>
      </c>
      <c r="C1296" s="11" t="str">
        <f>Budget[[#This Row],[Location]]&amp;Budget[[#This Row],[Description]]</f>
        <v>San AntonioPHP</v>
      </c>
      <c r="D1296" s="16">
        <v>45231</v>
      </c>
      <c r="E1296" s="11">
        <v>1</v>
      </c>
      <c r="F1296" s="8" t="str">
        <f>IFERROR(VLOOKUP(Budget[[#This Row],[Looker]],Category_final[#All],5,0),"")</f>
        <v>Affiliate</v>
      </c>
    </row>
    <row r="1297" spans="1:6" hidden="1">
      <c r="A1297" s="49" t="s">
        <v>38</v>
      </c>
      <c r="B1297" s="11" t="s">
        <v>26</v>
      </c>
      <c r="C1297" s="11" t="str">
        <f>Budget[[#This Row],[Location]]&amp;Budget[[#This Row],[Description]]</f>
        <v>San AntonioPHP</v>
      </c>
      <c r="D1297" s="16">
        <v>45261</v>
      </c>
      <c r="E1297" s="11">
        <v>1</v>
      </c>
      <c r="F1297" s="8" t="str">
        <f>IFERROR(VLOOKUP(Budget[[#This Row],[Looker]],Category_final[#All],5,0),"")</f>
        <v>Affiliate</v>
      </c>
    </row>
    <row r="1298" spans="1:6" hidden="1">
      <c r="A1298" s="49" t="s">
        <v>38</v>
      </c>
      <c r="B1298" s="11" t="s">
        <v>25</v>
      </c>
      <c r="C1298" s="11" t="str">
        <f>Budget[[#This Row],[Location]]&amp;Budget[[#This Row],[Description]]</f>
        <v>San AntonioIOP</v>
      </c>
      <c r="D1298" s="16">
        <v>44927</v>
      </c>
      <c r="E1298" s="11">
        <v>6</v>
      </c>
      <c r="F1298" s="8" t="str">
        <f>IFERROR(VLOOKUP(Budget[[#This Row],[Looker]],Category_final[#All],5,0),"")</f>
        <v>Affiliate</v>
      </c>
    </row>
    <row r="1299" spans="1:6" hidden="1">
      <c r="A1299" s="49" t="s">
        <v>38</v>
      </c>
      <c r="B1299" s="11" t="s">
        <v>25</v>
      </c>
      <c r="C1299" s="11" t="str">
        <f>Budget[[#This Row],[Location]]&amp;Budget[[#This Row],[Description]]</f>
        <v>San AntonioIOP</v>
      </c>
      <c r="D1299" s="16">
        <v>44958</v>
      </c>
      <c r="E1299" s="11">
        <v>6</v>
      </c>
      <c r="F1299" s="8" t="str">
        <f>IFERROR(VLOOKUP(Budget[[#This Row],[Looker]],Category_final[#All],5,0),"")</f>
        <v>Affiliate</v>
      </c>
    </row>
    <row r="1300" spans="1:6" hidden="1">
      <c r="A1300" s="49" t="s">
        <v>38</v>
      </c>
      <c r="B1300" s="11" t="s">
        <v>25</v>
      </c>
      <c r="C1300" s="11" t="str">
        <f>Budget[[#This Row],[Location]]&amp;Budget[[#This Row],[Description]]</f>
        <v>San AntonioIOP</v>
      </c>
      <c r="D1300" s="16">
        <v>44986</v>
      </c>
      <c r="E1300" s="11">
        <v>6</v>
      </c>
      <c r="F1300" s="8" t="str">
        <f>IFERROR(VLOOKUP(Budget[[#This Row],[Looker]],Category_final[#All],5,0),"")</f>
        <v>Affiliate</v>
      </c>
    </row>
    <row r="1301" spans="1:6" hidden="1">
      <c r="A1301" s="49" t="s">
        <v>38</v>
      </c>
      <c r="B1301" s="11" t="s">
        <v>25</v>
      </c>
      <c r="C1301" s="11" t="str">
        <f>Budget[[#This Row],[Location]]&amp;Budget[[#This Row],[Description]]</f>
        <v>San AntonioIOP</v>
      </c>
      <c r="D1301" s="16">
        <v>45017</v>
      </c>
      <c r="E1301" s="11">
        <v>6</v>
      </c>
      <c r="F1301" s="8" t="str">
        <f>IFERROR(VLOOKUP(Budget[[#This Row],[Looker]],Category_final[#All],5,0),"")</f>
        <v>Affiliate</v>
      </c>
    </row>
    <row r="1302" spans="1:6" hidden="1">
      <c r="A1302" s="49" t="s">
        <v>38</v>
      </c>
      <c r="B1302" s="11" t="s">
        <v>25</v>
      </c>
      <c r="C1302" s="11" t="str">
        <f>Budget[[#This Row],[Location]]&amp;Budget[[#This Row],[Description]]</f>
        <v>San AntonioIOP</v>
      </c>
      <c r="D1302" s="16">
        <v>45047</v>
      </c>
      <c r="E1302" s="11">
        <v>6</v>
      </c>
      <c r="F1302" s="8" t="str">
        <f>IFERROR(VLOOKUP(Budget[[#This Row],[Looker]],Category_final[#All],5,0),"")</f>
        <v>Affiliate</v>
      </c>
    </row>
    <row r="1303" spans="1:6" hidden="1">
      <c r="A1303" s="49" t="s">
        <v>38</v>
      </c>
      <c r="B1303" s="11" t="s">
        <v>25</v>
      </c>
      <c r="C1303" s="11" t="str">
        <f>Budget[[#This Row],[Location]]&amp;Budget[[#This Row],[Description]]</f>
        <v>San AntonioIOP</v>
      </c>
      <c r="D1303" s="16">
        <v>45078</v>
      </c>
      <c r="E1303" s="11">
        <v>6</v>
      </c>
      <c r="F1303" s="8" t="str">
        <f>IFERROR(VLOOKUP(Budget[[#This Row],[Looker]],Category_final[#All],5,0),"")</f>
        <v>Affiliate</v>
      </c>
    </row>
    <row r="1304" spans="1:6" hidden="1">
      <c r="A1304" s="49" t="s">
        <v>38</v>
      </c>
      <c r="B1304" s="11" t="s">
        <v>25</v>
      </c>
      <c r="C1304" s="11" t="str">
        <f>Budget[[#This Row],[Location]]&amp;Budget[[#This Row],[Description]]</f>
        <v>San AntonioIOP</v>
      </c>
      <c r="D1304" s="16">
        <v>45108</v>
      </c>
      <c r="E1304" s="11">
        <v>8</v>
      </c>
      <c r="F1304" s="8" t="str">
        <f>IFERROR(VLOOKUP(Budget[[#This Row],[Looker]],Category_final[#All],5,0),"")</f>
        <v>Affiliate</v>
      </c>
    </row>
    <row r="1305" spans="1:6" hidden="1">
      <c r="A1305" s="49" t="s">
        <v>38</v>
      </c>
      <c r="B1305" s="11" t="s">
        <v>25</v>
      </c>
      <c r="C1305" s="11" t="str">
        <f>Budget[[#This Row],[Location]]&amp;Budget[[#This Row],[Description]]</f>
        <v>San AntonioIOP</v>
      </c>
      <c r="D1305" s="16">
        <v>45139</v>
      </c>
      <c r="E1305" s="11">
        <v>8</v>
      </c>
      <c r="F1305" s="8" t="str">
        <f>IFERROR(VLOOKUP(Budget[[#This Row],[Looker]],Category_final[#All],5,0),"")</f>
        <v>Affiliate</v>
      </c>
    </row>
    <row r="1306" spans="1:6" hidden="1">
      <c r="A1306" s="49" t="s">
        <v>38</v>
      </c>
      <c r="B1306" s="11" t="s">
        <v>25</v>
      </c>
      <c r="C1306" s="11" t="str">
        <f>Budget[[#This Row],[Location]]&amp;Budget[[#This Row],[Description]]</f>
        <v>San AntonioIOP</v>
      </c>
      <c r="D1306" s="16">
        <v>45170</v>
      </c>
      <c r="E1306" s="11">
        <v>8</v>
      </c>
      <c r="F1306" s="8" t="str">
        <f>IFERROR(VLOOKUP(Budget[[#This Row],[Looker]],Category_final[#All],5,0),"")</f>
        <v>Affiliate</v>
      </c>
    </row>
    <row r="1307" spans="1:6" hidden="1">
      <c r="A1307" s="49" t="s">
        <v>38</v>
      </c>
      <c r="B1307" s="11" t="s">
        <v>25</v>
      </c>
      <c r="C1307" s="11" t="str">
        <f>Budget[[#This Row],[Location]]&amp;Budget[[#This Row],[Description]]</f>
        <v>San AntonioIOP</v>
      </c>
      <c r="D1307" s="16">
        <v>45200</v>
      </c>
      <c r="E1307" s="11">
        <v>8</v>
      </c>
      <c r="F1307" s="8" t="str">
        <f>IFERROR(VLOOKUP(Budget[[#This Row],[Looker]],Category_final[#All],5,0),"")</f>
        <v>Affiliate</v>
      </c>
    </row>
    <row r="1308" spans="1:6" hidden="1">
      <c r="A1308" s="49" t="s">
        <v>38</v>
      </c>
      <c r="B1308" s="11" t="s">
        <v>25</v>
      </c>
      <c r="C1308" s="11" t="str">
        <f>Budget[[#This Row],[Location]]&amp;Budget[[#This Row],[Description]]</f>
        <v>San AntonioIOP</v>
      </c>
      <c r="D1308" s="16">
        <v>45231</v>
      </c>
      <c r="E1308" s="11">
        <v>8</v>
      </c>
      <c r="F1308" s="8" t="str">
        <f>IFERROR(VLOOKUP(Budget[[#This Row],[Looker]],Category_final[#All],5,0),"")</f>
        <v>Affiliate</v>
      </c>
    </row>
    <row r="1309" spans="1:6" hidden="1">
      <c r="A1309" s="49" t="s">
        <v>38</v>
      </c>
      <c r="B1309" s="11" t="s">
        <v>25</v>
      </c>
      <c r="C1309" s="11" t="str">
        <f>Budget[[#This Row],[Location]]&amp;Budget[[#This Row],[Description]]</f>
        <v>San AntonioIOP</v>
      </c>
      <c r="D1309" s="16">
        <v>45261</v>
      </c>
      <c r="E1309" s="11">
        <v>8</v>
      </c>
      <c r="F1309" s="8" t="str">
        <f>IFERROR(VLOOKUP(Budget[[#This Row],[Looker]],Category_final[#All],5,0),"")</f>
        <v>Affiliate</v>
      </c>
    </row>
    <row r="1310" spans="1:6" hidden="1">
      <c r="A1310" s="49" t="s">
        <v>38</v>
      </c>
      <c r="B1310" s="11" t="s">
        <v>28</v>
      </c>
      <c r="C1310" s="11" t="str">
        <f>Budget[[#This Row],[Location]]&amp;Budget[[#This Row],[Description]]</f>
        <v>San AntonioSOP</v>
      </c>
      <c r="D1310" s="16">
        <v>44927</v>
      </c>
      <c r="E1310" s="11">
        <v>0</v>
      </c>
      <c r="F1310" s="8" t="str">
        <f>IFERROR(VLOOKUP(Budget[[#This Row],[Looker]],Category_final[#All],5,0),"")</f>
        <v>Affiliate</v>
      </c>
    </row>
    <row r="1311" spans="1:6" hidden="1">
      <c r="A1311" s="49" t="s">
        <v>38</v>
      </c>
      <c r="B1311" s="11" t="s">
        <v>28</v>
      </c>
      <c r="C1311" s="11" t="str">
        <f>Budget[[#This Row],[Location]]&amp;Budget[[#This Row],[Description]]</f>
        <v>San AntonioSOP</v>
      </c>
      <c r="D1311" s="16">
        <v>44958</v>
      </c>
      <c r="E1311" s="11">
        <v>0</v>
      </c>
      <c r="F1311" s="8" t="str">
        <f>IFERROR(VLOOKUP(Budget[[#This Row],[Looker]],Category_final[#All],5,0),"")</f>
        <v>Affiliate</v>
      </c>
    </row>
    <row r="1312" spans="1:6" hidden="1">
      <c r="A1312" s="49" t="s">
        <v>38</v>
      </c>
      <c r="B1312" s="11" t="s">
        <v>28</v>
      </c>
      <c r="C1312" s="11" t="str">
        <f>Budget[[#This Row],[Location]]&amp;Budget[[#This Row],[Description]]</f>
        <v>San AntonioSOP</v>
      </c>
      <c r="D1312" s="16">
        <v>44986</v>
      </c>
      <c r="E1312" s="11">
        <v>0</v>
      </c>
      <c r="F1312" s="8" t="str">
        <f>IFERROR(VLOOKUP(Budget[[#This Row],[Looker]],Category_final[#All],5,0),"")</f>
        <v>Affiliate</v>
      </c>
    </row>
    <row r="1313" spans="1:6" hidden="1">
      <c r="A1313" s="49" t="s">
        <v>38</v>
      </c>
      <c r="B1313" s="11" t="s">
        <v>28</v>
      </c>
      <c r="C1313" s="11" t="str">
        <f>Budget[[#This Row],[Location]]&amp;Budget[[#This Row],[Description]]</f>
        <v>San AntonioSOP</v>
      </c>
      <c r="D1313" s="16">
        <v>45017</v>
      </c>
      <c r="E1313" s="11">
        <v>0</v>
      </c>
      <c r="F1313" s="8" t="str">
        <f>IFERROR(VLOOKUP(Budget[[#This Row],[Looker]],Category_final[#All],5,0),"")</f>
        <v>Affiliate</v>
      </c>
    </row>
    <row r="1314" spans="1:6" hidden="1">
      <c r="A1314" s="49" t="s">
        <v>38</v>
      </c>
      <c r="B1314" s="11" t="s">
        <v>28</v>
      </c>
      <c r="C1314" s="11" t="str">
        <f>Budget[[#This Row],[Location]]&amp;Budget[[#This Row],[Description]]</f>
        <v>San AntonioSOP</v>
      </c>
      <c r="D1314" s="16">
        <v>45047</v>
      </c>
      <c r="E1314" s="11">
        <v>0</v>
      </c>
      <c r="F1314" s="8" t="str">
        <f>IFERROR(VLOOKUP(Budget[[#This Row],[Looker]],Category_final[#All],5,0),"")</f>
        <v>Affiliate</v>
      </c>
    </row>
    <row r="1315" spans="1:6" hidden="1">
      <c r="A1315" s="49" t="s">
        <v>38</v>
      </c>
      <c r="B1315" s="11" t="s">
        <v>28</v>
      </c>
      <c r="C1315" s="11" t="str">
        <f>Budget[[#This Row],[Location]]&amp;Budget[[#This Row],[Description]]</f>
        <v>San AntonioSOP</v>
      </c>
      <c r="D1315" s="16">
        <v>45078</v>
      </c>
      <c r="E1315" s="11">
        <v>0</v>
      </c>
      <c r="F1315" s="8" t="str">
        <f>IFERROR(VLOOKUP(Budget[[#This Row],[Looker]],Category_final[#All],5,0),"")</f>
        <v>Affiliate</v>
      </c>
    </row>
    <row r="1316" spans="1:6" hidden="1">
      <c r="A1316" s="49" t="s">
        <v>38</v>
      </c>
      <c r="B1316" s="11" t="s">
        <v>28</v>
      </c>
      <c r="C1316" s="11" t="str">
        <f>Budget[[#This Row],[Location]]&amp;Budget[[#This Row],[Description]]</f>
        <v>San AntonioSOP</v>
      </c>
      <c r="D1316" s="16">
        <v>45108</v>
      </c>
      <c r="E1316" s="11">
        <v>0</v>
      </c>
      <c r="F1316" s="8" t="str">
        <f>IFERROR(VLOOKUP(Budget[[#This Row],[Looker]],Category_final[#All],5,0),"")</f>
        <v>Affiliate</v>
      </c>
    </row>
    <row r="1317" spans="1:6" hidden="1">
      <c r="A1317" s="49" t="s">
        <v>38</v>
      </c>
      <c r="B1317" s="11" t="s">
        <v>28</v>
      </c>
      <c r="C1317" s="11" t="str">
        <f>Budget[[#This Row],[Location]]&amp;Budget[[#This Row],[Description]]</f>
        <v>San AntonioSOP</v>
      </c>
      <c r="D1317" s="16">
        <v>45139</v>
      </c>
      <c r="E1317" s="11">
        <v>0</v>
      </c>
      <c r="F1317" s="8" t="str">
        <f>IFERROR(VLOOKUP(Budget[[#This Row],[Looker]],Category_final[#All],5,0),"")</f>
        <v>Affiliate</v>
      </c>
    </row>
    <row r="1318" spans="1:6" hidden="1">
      <c r="A1318" s="49" t="s">
        <v>38</v>
      </c>
      <c r="B1318" s="11" t="s">
        <v>28</v>
      </c>
      <c r="C1318" s="11" t="str">
        <f>Budget[[#This Row],[Location]]&amp;Budget[[#This Row],[Description]]</f>
        <v>San AntonioSOP</v>
      </c>
      <c r="D1318" s="16">
        <v>45170</v>
      </c>
      <c r="E1318" s="11">
        <v>0</v>
      </c>
      <c r="F1318" s="8" t="str">
        <f>IFERROR(VLOOKUP(Budget[[#This Row],[Looker]],Category_final[#All],5,0),"")</f>
        <v>Affiliate</v>
      </c>
    </row>
    <row r="1319" spans="1:6" hidden="1">
      <c r="A1319" s="49" t="s">
        <v>38</v>
      </c>
      <c r="B1319" s="11" t="s">
        <v>28</v>
      </c>
      <c r="C1319" s="11" t="str">
        <f>Budget[[#This Row],[Location]]&amp;Budget[[#This Row],[Description]]</f>
        <v>San AntonioSOP</v>
      </c>
      <c r="D1319" s="16">
        <v>45200</v>
      </c>
      <c r="E1319" s="11">
        <v>0</v>
      </c>
      <c r="F1319" s="8" t="str">
        <f>IFERROR(VLOOKUP(Budget[[#This Row],[Looker]],Category_final[#All],5,0),"")</f>
        <v>Affiliate</v>
      </c>
    </row>
    <row r="1320" spans="1:6" hidden="1">
      <c r="A1320" s="49" t="s">
        <v>38</v>
      </c>
      <c r="B1320" s="11" t="s">
        <v>28</v>
      </c>
      <c r="C1320" s="11" t="str">
        <f>Budget[[#This Row],[Location]]&amp;Budget[[#This Row],[Description]]</f>
        <v>San AntonioSOP</v>
      </c>
      <c r="D1320" s="16">
        <v>45231</v>
      </c>
      <c r="E1320" s="11">
        <v>0</v>
      </c>
      <c r="F1320" s="8" t="str">
        <f>IFERROR(VLOOKUP(Budget[[#This Row],[Looker]],Category_final[#All],5,0),"")</f>
        <v>Affiliate</v>
      </c>
    </row>
    <row r="1321" spans="1:6" hidden="1">
      <c r="A1321" s="49" t="s">
        <v>38</v>
      </c>
      <c r="B1321" s="11" t="s">
        <v>28</v>
      </c>
      <c r="C1321" s="11" t="str">
        <f>Budget[[#This Row],[Location]]&amp;Budget[[#This Row],[Description]]</f>
        <v>San AntonioSOP</v>
      </c>
      <c r="D1321" s="16">
        <v>45261</v>
      </c>
      <c r="E1321" s="11">
        <v>0</v>
      </c>
      <c r="F1321" s="8" t="str">
        <f>IFERROR(VLOOKUP(Budget[[#This Row],[Looker]],Category_final[#All],5,0),"")</f>
        <v>Affiliate</v>
      </c>
    </row>
    <row r="1322" spans="1:6" hidden="1">
      <c r="A1322" s="49" t="s">
        <v>38</v>
      </c>
      <c r="B1322" s="11" t="s">
        <v>23</v>
      </c>
      <c r="C1322" s="11" t="str">
        <f>Budget[[#This Row],[Location]]&amp;Budget[[#This Row],[Description]]</f>
        <v>San AntonioAftercare</v>
      </c>
      <c r="D1322" s="16">
        <v>44927</v>
      </c>
      <c r="E1322" s="11">
        <v>1</v>
      </c>
      <c r="F1322" s="8" t="str">
        <f>IFERROR(VLOOKUP(Budget[[#This Row],[Looker]],Category_final[#All],5,0),"")</f>
        <v>Affiliate</v>
      </c>
    </row>
    <row r="1323" spans="1:6" hidden="1">
      <c r="A1323" s="49" t="s">
        <v>38</v>
      </c>
      <c r="B1323" s="11" t="s">
        <v>23</v>
      </c>
      <c r="C1323" s="11" t="str">
        <f>Budget[[#This Row],[Location]]&amp;Budget[[#This Row],[Description]]</f>
        <v>San AntonioAftercare</v>
      </c>
      <c r="D1323" s="16">
        <v>44958</v>
      </c>
      <c r="E1323" s="11">
        <v>1</v>
      </c>
      <c r="F1323" s="8" t="str">
        <f>IFERROR(VLOOKUP(Budget[[#This Row],[Looker]],Category_final[#All],5,0),"")</f>
        <v>Affiliate</v>
      </c>
    </row>
    <row r="1324" spans="1:6" hidden="1">
      <c r="A1324" s="49" t="s">
        <v>38</v>
      </c>
      <c r="B1324" s="11" t="s">
        <v>23</v>
      </c>
      <c r="C1324" s="11" t="str">
        <f>Budget[[#This Row],[Location]]&amp;Budget[[#This Row],[Description]]</f>
        <v>San AntonioAftercare</v>
      </c>
      <c r="D1324" s="16">
        <v>44986</v>
      </c>
      <c r="E1324" s="11">
        <v>1</v>
      </c>
      <c r="F1324" s="8" t="str">
        <f>IFERROR(VLOOKUP(Budget[[#This Row],[Looker]],Category_final[#All],5,0),"")</f>
        <v>Affiliate</v>
      </c>
    </row>
    <row r="1325" spans="1:6" hidden="1">
      <c r="A1325" s="49" t="s">
        <v>38</v>
      </c>
      <c r="B1325" s="11" t="s">
        <v>23</v>
      </c>
      <c r="C1325" s="11" t="str">
        <f>Budget[[#This Row],[Location]]&amp;Budget[[#This Row],[Description]]</f>
        <v>San AntonioAftercare</v>
      </c>
      <c r="D1325" s="16">
        <v>45017</v>
      </c>
      <c r="E1325" s="11">
        <v>1</v>
      </c>
      <c r="F1325" s="8" t="str">
        <f>IFERROR(VLOOKUP(Budget[[#This Row],[Looker]],Category_final[#All],5,0),"")</f>
        <v>Affiliate</v>
      </c>
    </row>
    <row r="1326" spans="1:6" hidden="1">
      <c r="A1326" s="49" t="s">
        <v>38</v>
      </c>
      <c r="B1326" s="11" t="s">
        <v>23</v>
      </c>
      <c r="C1326" s="11" t="str">
        <f>Budget[[#This Row],[Location]]&amp;Budget[[#This Row],[Description]]</f>
        <v>San AntonioAftercare</v>
      </c>
      <c r="D1326" s="16">
        <v>45047</v>
      </c>
      <c r="E1326" s="11">
        <v>1</v>
      </c>
      <c r="F1326" s="8" t="str">
        <f>IFERROR(VLOOKUP(Budget[[#This Row],[Looker]],Category_final[#All],5,0),"")</f>
        <v>Affiliate</v>
      </c>
    </row>
    <row r="1327" spans="1:6" hidden="1">
      <c r="A1327" s="49" t="s">
        <v>38</v>
      </c>
      <c r="B1327" s="11" t="s">
        <v>23</v>
      </c>
      <c r="C1327" s="11" t="str">
        <f>Budget[[#This Row],[Location]]&amp;Budget[[#This Row],[Description]]</f>
        <v>San AntonioAftercare</v>
      </c>
      <c r="D1327" s="16">
        <v>45078</v>
      </c>
      <c r="E1327" s="11">
        <v>1</v>
      </c>
      <c r="F1327" s="8" t="str">
        <f>IFERROR(VLOOKUP(Budget[[#This Row],[Looker]],Category_final[#All],5,0),"")</f>
        <v>Affiliate</v>
      </c>
    </row>
    <row r="1328" spans="1:6" hidden="1">
      <c r="A1328" s="49" t="s">
        <v>38</v>
      </c>
      <c r="B1328" s="11" t="s">
        <v>23</v>
      </c>
      <c r="C1328" s="11" t="str">
        <f>Budget[[#This Row],[Location]]&amp;Budget[[#This Row],[Description]]</f>
        <v>San AntonioAftercare</v>
      </c>
      <c r="D1328" s="16">
        <v>45108</v>
      </c>
      <c r="E1328" s="11">
        <v>1</v>
      </c>
      <c r="F1328" s="8" t="str">
        <f>IFERROR(VLOOKUP(Budget[[#This Row],[Looker]],Category_final[#All],5,0),"")</f>
        <v>Affiliate</v>
      </c>
    </row>
    <row r="1329" spans="1:6" hidden="1">
      <c r="A1329" s="49" t="s">
        <v>38</v>
      </c>
      <c r="B1329" s="11" t="s">
        <v>23</v>
      </c>
      <c r="C1329" s="11" t="str">
        <f>Budget[[#This Row],[Location]]&amp;Budget[[#This Row],[Description]]</f>
        <v>San AntonioAftercare</v>
      </c>
      <c r="D1329" s="16">
        <v>45139</v>
      </c>
      <c r="E1329" s="11">
        <v>1</v>
      </c>
      <c r="F1329" s="8" t="str">
        <f>IFERROR(VLOOKUP(Budget[[#This Row],[Looker]],Category_final[#All],5,0),"")</f>
        <v>Affiliate</v>
      </c>
    </row>
    <row r="1330" spans="1:6" hidden="1">
      <c r="A1330" s="49" t="s">
        <v>38</v>
      </c>
      <c r="B1330" s="11" t="s">
        <v>23</v>
      </c>
      <c r="C1330" s="11" t="str">
        <f>Budget[[#This Row],[Location]]&amp;Budget[[#This Row],[Description]]</f>
        <v>San AntonioAftercare</v>
      </c>
      <c r="D1330" s="16">
        <v>45170</v>
      </c>
      <c r="E1330" s="11">
        <v>1</v>
      </c>
      <c r="F1330" s="8" t="str">
        <f>IFERROR(VLOOKUP(Budget[[#This Row],[Looker]],Category_final[#All],5,0),"")</f>
        <v>Affiliate</v>
      </c>
    </row>
    <row r="1331" spans="1:6" hidden="1">
      <c r="A1331" s="49" t="s">
        <v>38</v>
      </c>
      <c r="B1331" s="11" t="s">
        <v>23</v>
      </c>
      <c r="C1331" s="11" t="str">
        <f>Budget[[#This Row],[Location]]&amp;Budget[[#This Row],[Description]]</f>
        <v>San AntonioAftercare</v>
      </c>
      <c r="D1331" s="16">
        <v>45200</v>
      </c>
      <c r="E1331" s="11">
        <v>1</v>
      </c>
      <c r="F1331" s="8" t="str">
        <f>IFERROR(VLOOKUP(Budget[[#This Row],[Looker]],Category_final[#All],5,0),"")</f>
        <v>Affiliate</v>
      </c>
    </row>
    <row r="1332" spans="1:6" hidden="1">
      <c r="A1332" s="49" t="s">
        <v>38</v>
      </c>
      <c r="B1332" s="11" t="s">
        <v>23</v>
      </c>
      <c r="C1332" s="11" t="str">
        <f>Budget[[#This Row],[Location]]&amp;Budget[[#This Row],[Description]]</f>
        <v>San AntonioAftercare</v>
      </c>
      <c r="D1332" s="16">
        <v>45231</v>
      </c>
      <c r="E1332" s="11">
        <v>1</v>
      </c>
      <c r="F1332" s="8" t="str">
        <f>IFERROR(VLOOKUP(Budget[[#This Row],[Looker]],Category_final[#All],5,0),"")</f>
        <v>Affiliate</v>
      </c>
    </row>
    <row r="1333" spans="1:6" hidden="1">
      <c r="A1333" s="49" t="s">
        <v>38</v>
      </c>
      <c r="B1333" s="11" t="s">
        <v>23</v>
      </c>
      <c r="C1333" s="11" t="str">
        <f>Budget[[#This Row],[Location]]&amp;Budget[[#This Row],[Description]]</f>
        <v>San AntonioAftercare</v>
      </c>
      <c r="D1333" s="16">
        <v>45261</v>
      </c>
      <c r="E1333" s="11">
        <v>1</v>
      </c>
      <c r="F1333" s="8" t="str">
        <f>IFERROR(VLOOKUP(Budget[[#This Row],[Looker]],Category_final[#All],5,0),"")</f>
        <v>Affiliate</v>
      </c>
    </row>
    <row r="1334" spans="1:6" hidden="1">
      <c r="A1334" s="49" t="s">
        <v>38</v>
      </c>
      <c r="B1334" s="11" t="s">
        <v>49</v>
      </c>
      <c r="C1334" s="11" t="str">
        <f>Budget[[#This Row],[Location]]&amp;Budget[[#This Row],[Description]]</f>
        <v>San AntonioSober Living</v>
      </c>
      <c r="D1334" s="16">
        <v>44927</v>
      </c>
      <c r="E1334" s="11">
        <v>0</v>
      </c>
      <c r="F1334" s="8" t="str">
        <f>IFERROR(VLOOKUP(Budget[[#This Row],[Looker]],Category_final[#All],5,0),"")</f>
        <v/>
      </c>
    </row>
    <row r="1335" spans="1:6" hidden="1">
      <c r="A1335" s="49" t="s">
        <v>38</v>
      </c>
      <c r="B1335" s="11" t="s">
        <v>49</v>
      </c>
      <c r="C1335" s="11" t="str">
        <f>Budget[[#This Row],[Location]]&amp;Budget[[#This Row],[Description]]</f>
        <v>San AntonioSober Living</v>
      </c>
      <c r="D1335" s="16">
        <v>44958</v>
      </c>
      <c r="E1335" s="11">
        <v>0</v>
      </c>
      <c r="F1335" s="8" t="str">
        <f>IFERROR(VLOOKUP(Budget[[#This Row],[Looker]],Category_final[#All],5,0),"")</f>
        <v/>
      </c>
    </row>
    <row r="1336" spans="1:6" hidden="1">
      <c r="A1336" s="49" t="s">
        <v>38</v>
      </c>
      <c r="B1336" s="11" t="s">
        <v>49</v>
      </c>
      <c r="C1336" s="11" t="str">
        <f>Budget[[#This Row],[Location]]&amp;Budget[[#This Row],[Description]]</f>
        <v>San AntonioSober Living</v>
      </c>
      <c r="D1336" s="16">
        <v>44986</v>
      </c>
      <c r="E1336" s="11">
        <v>0</v>
      </c>
      <c r="F1336" s="8" t="str">
        <f>IFERROR(VLOOKUP(Budget[[#This Row],[Looker]],Category_final[#All],5,0),"")</f>
        <v/>
      </c>
    </row>
    <row r="1337" spans="1:6" hidden="1">
      <c r="A1337" s="49" t="s">
        <v>38</v>
      </c>
      <c r="B1337" s="11" t="s">
        <v>49</v>
      </c>
      <c r="C1337" s="11" t="str">
        <f>Budget[[#This Row],[Location]]&amp;Budget[[#This Row],[Description]]</f>
        <v>San AntonioSober Living</v>
      </c>
      <c r="D1337" s="16">
        <v>45017</v>
      </c>
      <c r="E1337" s="11">
        <v>0</v>
      </c>
      <c r="F1337" s="8" t="str">
        <f>IFERROR(VLOOKUP(Budget[[#This Row],[Looker]],Category_final[#All],5,0),"")</f>
        <v/>
      </c>
    </row>
    <row r="1338" spans="1:6" hidden="1">
      <c r="A1338" s="49" t="s">
        <v>38</v>
      </c>
      <c r="B1338" s="11" t="s">
        <v>49</v>
      </c>
      <c r="C1338" s="11" t="str">
        <f>Budget[[#This Row],[Location]]&amp;Budget[[#This Row],[Description]]</f>
        <v>San AntonioSober Living</v>
      </c>
      <c r="D1338" s="16">
        <v>45047</v>
      </c>
      <c r="E1338" s="11">
        <v>0</v>
      </c>
      <c r="F1338" s="8" t="str">
        <f>IFERROR(VLOOKUP(Budget[[#This Row],[Looker]],Category_final[#All],5,0),"")</f>
        <v/>
      </c>
    </row>
    <row r="1339" spans="1:6" hidden="1">
      <c r="A1339" s="49" t="s">
        <v>38</v>
      </c>
      <c r="B1339" s="11" t="s">
        <v>49</v>
      </c>
      <c r="C1339" s="11" t="str">
        <f>Budget[[#This Row],[Location]]&amp;Budget[[#This Row],[Description]]</f>
        <v>San AntonioSober Living</v>
      </c>
      <c r="D1339" s="16">
        <v>45078</v>
      </c>
      <c r="E1339" s="11">
        <v>0</v>
      </c>
      <c r="F1339" s="8" t="str">
        <f>IFERROR(VLOOKUP(Budget[[#This Row],[Looker]],Category_final[#All],5,0),"")</f>
        <v/>
      </c>
    </row>
    <row r="1340" spans="1:6" hidden="1">
      <c r="A1340" s="49" t="s">
        <v>38</v>
      </c>
      <c r="B1340" s="11" t="s">
        <v>49</v>
      </c>
      <c r="C1340" s="11" t="str">
        <f>Budget[[#This Row],[Location]]&amp;Budget[[#This Row],[Description]]</f>
        <v>San AntonioSober Living</v>
      </c>
      <c r="D1340" s="16">
        <v>45108</v>
      </c>
      <c r="E1340" s="11">
        <v>0</v>
      </c>
      <c r="F1340" s="8" t="str">
        <f>IFERROR(VLOOKUP(Budget[[#This Row],[Looker]],Category_final[#All],5,0),"")</f>
        <v/>
      </c>
    </row>
    <row r="1341" spans="1:6" hidden="1">
      <c r="A1341" s="49" t="s">
        <v>38</v>
      </c>
      <c r="B1341" s="11" t="s">
        <v>49</v>
      </c>
      <c r="C1341" s="11" t="str">
        <f>Budget[[#This Row],[Location]]&amp;Budget[[#This Row],[Description]]</f>
        <v>San AntonioSober Living</v>
      </c>
      <c r="D1341" s="16">
        <v>45139</v>
      </c>
      <c r="E1341" s="11">
        <v>0</v>
      </c>
      <c r="F1341" s="8" t="str">
        <f>IFERROR(VLOOKUP(Budget[[#This Row],[Looker]],Category_final[#All],5,0),"")</f>
        <v/>
      </c>
    </row>
    <row r="1342" spans="1:6" hidden="1">
      <c r="A1342" s="49" t="s">
        <v>38</v>
      </c>
      <c r="B1342" s="11" t="s">
        <v>49</v>
      </c>
      <c r="C1342" s="11" t="str">
        <f>Budget[[#This Row],[Location]]&amp;Budget[[#This Row],[Description]]</f>
        <v>San AntonioSober Living</v>
      </c>
      <c r="D1342" s="16">
        <v>45170</v>
      </c>
      <c r="E1342" s="11">
        <v>0</v>
      </c>
      <c r="F1342" s="8" t="str">
        <f>IFERROR(VLOOKUP(Budget[[#This Row],[Looker]],Category_final[#All],5,0),"")</f>
        <v/>
      </c>
    </row>
    <row r="1343" spans="1:6" hidden="1">
      <c r="A1343" s="49" t="s">
        <v>38</v>
      </c>
      <c r="B1343" s="11" t="s">
        <v>49</v>
      </c>
      <c r="C1343" s="11" t="str">
        <f>Budget[[#This Row],[Location]]&amp;Budget[[#This Row],[Description]]</f>
        <v>San AntonioSober Living</v>
      </c>
      <c r="D1343" s="16">
        <v>45200</v>
      </c>
      <c r="E1343" s="11">
        <v>0</v>
      </c>
      <c r="F1343" s="8" t="str">
        <f>IFERROR(VLOOKUP(Budget[[#This Row],[Looker]],Category_final[#All],5,0),"")</f>
        <v/>
      </c>
    </row>
    <row r="1344" spans="1:6" hidden="1">
      <c r="A1344" s="49" t="s">
        <v>38</v>
      </c>
      <c r="B1344" s="11" t="s">
        <v>49</v>
      </c>
      <c r="C1344" s="11" t="str">
        <f>Budget[[#This Row],[Location]]&amp;Budget[[#This Row],[Description]]</f>
        <v>San AntonioSober Living</v>
      </c>
      <c r="D1344" s="16">
        <v>45231</v>
      </c>
      <c r="E1344" s="11">
        <v>0</v>
      </c>
      <c r="F1344" s="8" t="str">
        <f>IFERROR(VLOOKUP(Budget[[#This Row],[Looker]],Category_final[#All],5,0),"")</f>
        <v/>
      </c>
    </row>
    <row r="1345" spans="1:6" hidden="1">
      <c r="A1345" s="49" t="s">
        <v>38</v>
      </c>
      <c r="B1345" s="11" t="s">
        <v>49</v>
      </c>
      <c r="C1345" s="11" t="str">
        <f>Budget[[#This Row],[Location]]&amp;Budget[[#This Row],[Description]]</f>
        <v>San AntonioSober Living</v>
      </c>
      <c r="D1345" s="16">
        <v>45261</v>
      </c>
      <c r="E1345" s="11">
        <v>0</v>
      </c>
      <c r="F1345" s="8" t="str">
        <f>IFERROR(VLOOKUP(Budget[[#This Row],[Looker]],Category_final[#All],5,0),"")</f>
        <v/>
      </c>
    </row>
    <row r="1346" spans="1:6" hidden="1">
      <c r="A1346" s="49" t="s">
        <v>36</v>
      </c>
      <c r="B1346" s="11" t="s">
        <v>24</v>
      </c>
      <c r="C1346" s="11" t="str">
        <f>Budget[[#This Row],[Location]]&amp;Budget[[#This Row],[Description]]</f>
        <v>San MarcosDetox</v>
      </c>
      <c r="D1346" s="16">
        <v>44927</v>
      </c>
      <c r="E1346" s="11">
        <v>0</v>
      </c>
      <c r="F1346" s="8" t="str">
        <f>IFERROR(VLOOKUP(Budget[[#This Row],[Looker]],Category_final[#All],5,0),"")</f>
        <v/>
      </c>
    </row>
    <row r="1347" spans="1:6" hidden="1">
      <c r="A1347" s="49" t="s">
        <v>36</v>
      </c>
      <c r="B1347" s="11" t="s">
        <v>24</v>
      </c>
      <c r="C1347" s="11" t="str">
        <f>Budget[[#This Row],[Location]]&amp;Budget[[#This Row],[Description]]</f>
        <v>San MarcosDetox</v>
      </c>
      <c r="D1347" s="16">
        <v>44958</v>
      </c>
      <c r="E1347" s="11">
        <v>0</v>
      </c>
      <c r="F1347" s="8" t="str">
        <f>IFERROR(VLOOKUP(Budget[[#This Row],[Looker]],Category_final[#All],5,0),"")</f>
        <v/>
      </c>
    </row>
    <row r="1348" spans="1:6" hidden="1">
      <c r="A1348" s="49" t="s">
        <v>36</v>
      </c>
      <c r="B1348" s="11" t="s">
        <v>24</v>
      </c>
      <c r="C1348" s="11" t="str">
        <f>Budget[[#This Row],[Location]]&amp;Budget[[#This Row],[Description]]</f>
        <v>San MarcosDetox</v>
      </c>
      <c r="D1348" s="16">
        <v>44986</v>
      </c>
      <c r="E1348" s="11">
        <v>0</v>
      </c>
      <c r="F1348" s="8" t="str">
        <f>IFERROR(VLOOKUP(Budget[[#This Row],[Looker]],Category_final[#All],5,0),"")</f>
        <v/>
      </c>
    </row>
    <row r="1349" spans="1:6" hidden="1">
      <c r="A1349" s="49" t="s">
        <v>36</v>
      </c>
      <c r="B1349" s="11" t="s">
        <v>24</v>
      </c>
      <c r="C1349" s="11" t="str">
        <f>Budget[[#This Row],[Location]]&amp;Budget[[#This Row],[Description]]</f>
        <v>San MarcosDetox</v>
      </c>
      <c r="D1349" s="16">
        <v>45017</v>
      </c>
      <c r="E1349" s="11">
        <v>0</v>
      </c>
      <c r="F1349" s="8" t="str">
        <f>IFERROR(VLOOKUP(Budget[[#This Row],[Looker]],Category_final[#All],5,0),"")</f>
        <v/>
      </c>
    </row>
    <row r="1350" spans="1:6" hidden="1">
      <c r="A1350" s="49" t="s">
        <v>36</v>
      </c>
      <c r="B1350" s="11" t="s">
        <v>24</v>
      </c>
      <c r="C1350" s="11" t="str">
        <f>Budget[[#This Row],[Location]]&amp;Budget[[#This Row],[Description]]</f>
        <v>San MarcosDetox</v>
      </c>
      <c r="D1350" s="16">
        <v>45047</v>
      </c>
      <c r="E1350" s="11">
        <v>0</v>
      </c>
      <c r="F1350" s="8" t="str">
        <f>IFERROR(VLOOKUP(Budget[[#This Row],[Looker]],Category_final[#All],5,0),"")</f>
        <v/>
      </c>
    </row>
    <row r="1351" spans="1:6" hidden="1">
      <c r="A1351" s="49" t="s">
        <v>36</v>
      </c>
      <c r="B1351" s="11" t="s">
        <v>24</v>
      </c>
      <c r="C1351" s="11" t="str">
        <f>Budget[[#This Row],[Location]]&amp;Budget[[#This Row],[Description]]</f>
        <v>San MarcosDetox</v>
      </c>
      <c r="D1351" s="16">
        <v>45078</v>
      </c>
      <c r="E1351" s="11">
        <v>0</v>
      </c>
      <c r="F1351" s="8" t="str">
        <f>IFERROR(VLOOKUP(Budget[[#This Row],[Looker]],Category_final[#All],5,0),"")</f>
        <v/>
      </c>
    </row>
    <row r="1352" spans="1:6" hidden="1">
      <c r="A1352" s="49" t="s">
        <v>36</v>
      </c>
      <c r="B1352" s="11" t="s">
        <v>24</v>
      </c>
      <c r="C1352" s="11" t="str">
        <f>Budget[[#This Row],[Location]]&amp;Budget[[#This Row],[Description]]</f>
        <v>San MarcosDetox</v>
      </c>
      <c r="D1352" s="16">
        <v>45108</v>
      </c>
      <c r="E1352" s="11">
        <v>0</v>
      </c>
      <c r="F1352" s="8" t="str">
        <f>IFERROR(VLOOKUP(Budget[[#This Row],[Looker]],Category_final[#All],5,0),"")</f>
        <v/>
      </c>
    </row>
    <row r="1353" spans="1:6" hidden="1">
      <c r="A1353" s="49" t="s">
        <v>36</v>
      </c>
      <c r="B1353" s="11" t="s">
        <v>24</v>
      </c>
      <c r="C1353" s="11" t="str">
        <f>Budget[[#This Row],[Location]]&amp;Budget[[#This Row],[Description]]</f>
        <v>San MarcosDetox</v>
      </c>
      <c r="D1353" s="16">
        <v>45139</v>
      </c>
      <c r="E1353" s="11">
        <v>0</v>
      </c>
      <c r="F1353" s="8" t="str">
        <f>IFERROR(VLOOKUP(Budget[[#This Row],[Looker]],Category_final[#All],5,0),"")</f>
        <v/>
      </c>
    </row>
    <row r="1354" spans="1:6" hidden="1">
      <c r="A1354" s="49" t="s">
        <v>36</v>
      </c>
      <c r="B1354" s="11" t="s">
        <v>24</v>
      </c>
      <c r="C1354" s="11" t="str">
        <f>Budget[[#This Row],[Location]]&amp;Budget[[#This Row],[Description]]</f>
        <v>San MarcosDetox</v>
      </c>
      <c r="D1354" s="16">
        <v>45170</v>
      </c>
      <c r="E1354" s="11">
        <v>0</v>
      </c>
      <c r="F1354" s="8" t="str">
        <f>IFERROR(VLOOKUP(Budget[[#This Row],[Looker]],Category_final[#All],5,0),"")</f>
        <v/>
      </c>
    </row>
    <row r="1355" spans="1:6" hidden="1">
      <c r="A1355" s="49" t="s">
        <v>36</v>
      </c>
      <c r="B1355" s="11" t="s">
        <v>24</v>
      </c>
      <c r="C1355" s="11" t="str">
        <f>Budget[[#This Row],[Location]]&amp;Budget[[#This Row],[Description]]</f>
        <v>San MarcosDetox</v>
      </c>
      <c r="D1355" s="16">
        <v>45200</v>
      </c>
      <c r="E1355" s="11">
        <v>0</v>
      </c>
      <c r="F1355" s="8" t="str">
        <f>IFERROR(VLOOKUP(Budget[[#This Row],[Looker]],Category_final[#All],5,0),"")</f>
        <v/>
      </c>
    </row>
    <row r="1356" spans="1:6" hidden="1">
      <c r="A1356" s="49" t="s">
        <v>36</v>
      </c>
      <c r="B1356" s="11" t="s">
        <v>24</v>
      </c>
      <c r="C1356" s="11" t="str">
        <f>Budget[[#This Row],[Location]]&amp;Budget[[#This Row],[Description]]</f>
        <v>San MarcosDetox</v>
      </c>
      <c r="D1356" s="16">
        <v>45231</v>
      </c>
      <c r="E1356" s="11">
        <v>0</v>
      </c>
      <c r="F1356" s="8" t="str">
        <f>IFERROR(VLOOKUP(Budget[[#This Row],[Looker]],Category_final[#All],5,0),"")</f>
        <v/>
      </c>
    </row>
    <row r="1357" spans="1:6" hidden="1">
      <c r="A1357" s="49" t="s">
        <v>36</v>
      </c>
      <c r="B1357" s="11" t="s">
        <v>24</v>
      </c>
      <c r="C1357" s="11" t="str">
        <f>Budget[[#This Row],[Location]]&amp;Budget[[#This Row],[Description]]</f>
        <v>San MarcosDetox</v>
      </c>
      <c r="D1357" s="16">
        <v>45261</v>
      </c>
      <c r="E1357" s="11">
        <v>0</v>
      </c>
      <c r="F1357" s="8" t="str">
        <f>IFERROR(VLOOKUP(Budget[[#This Row],[Looker]],Category_final[#All],5,0),"")</f>
        <v/>
      </c>
    </row>
    <row r="1358" spans="1:6" hidden="1">
      <c r="A1358" s="49" t="s">
        <v>36</v>
      </c>
      <c r="B1358" s="11" t="s">
        <v>27</v>
      </c>
      <c r="C1358" s="11" t="str">
        <f>Budget[[#This Row],[Location]]&amp;Budget[[#This Row],[Description]]</f>
        <v>San MarcosRTC</v>
      </c>
      <c r="D1358" s="16">
        <v>44927</v>
      </c>
      <c r="E1358" s="11">
        <v>0</v>
      </c>
      <c r="F1358" s="8" t="str">
        <f>IFERROR(VLOOKUP(Budget[[#This Row],[Looker]],Category_final[#All],5,0),"")</f>
        <v/>
      </c>
    </row>
    <row r="1359" spans="1:6" hidden="1">
      <c r="A1359" s="49" t="s">
        <v>36</v>
      </c>
      <c r="B1359" s="11" t="s">
        <v>27</v>
      </c>
      <c r="C1359" s="11" t="str">
        <f>Budget[[#This Row],[Location]]&amp;Budget[[#This Row],[Description]]</f>
        <v>San MarcosRTC</v>
      </c>
      <c r="D1359" s="16">
        <v>44958</v>
      </c>
      <c r="E1359" s="11">
        <v>0</v>
      </c>
      <c r="F1359" s="8" t="str">
        <f>IFERROR(VLOOKUP(Budget[[#This Row],[Looker]],Category_final[#All],5,0),"")</f>
        <v/>
      </c>
    </row>
    <row r="1360" spans="1:6" hidden="1">
      <c r="A1360" s="49" t="s">
        <v>36</v>
      </c>
      <c r="B1360" s="11" t="s">
        <v>27</v>
      </c>
      <c r="C1360" s="11" t="str">
        <f>Budget[[#This Row],[Location]]&amp;Budget[[#This Row],[Description]]</f>
        <v>San MarcosRTC</v>
      </c>
      <c r="D1360" s="16">
        <v>44986</v>
      </c>
      <c r="E1360" s="11">
        <v>0</v>
      </c>
      <c r="F1360" s="8" t="str">
        <f>IFERROR(VLOOKUP(Budget[[#This Row],[Looker]],Category_final[#All],5,0),"")</f>
        <v/>
      </c>
    </row>
    <row r="1361" spans="1:6" hidden="1">
      <c r="A1361" s="49" t="s">
        <v>36</v>
      </c>
      <c r="B1361" s="11" t="s">
        <v>27</v>
      </c>
      <c r="C1361" s="11" t="str">
        <f>Budget[[#This Row],[Location]]&amp;Budget[[#This Row],[Description]]</f>
        <v>San MarcosRTC</v>
      </c>
      <c r="D1361" s="16">
        <v>45017</v>
      </c>
      <c r="E1361" s="11">
        <v>0</v>
      </c>
      <c r="F1361" s="8" t="str">
        <f>IFERROR(VLOOKUP(Budget[[#This Row],[Looker]],Category_final[#All],5,0),"")</f>
        <v/>
      </c>
    </row>
    <row r="1362" spans="1:6" hidden="1">
      <c r="A1362" s="49" t="s">
        <v>36</v>
      </c>
      <c r="B1362" s="11" t="s">
        <v>27</v>
      </c>
      <c r="C1362" s="11" t="str">
        <f>Budget[[#This Row],[Location]]&amp;Budget[[#This Row],[Description]]</f>
        <v>San MarcosRTC</v>
      </c>
      <c r="D1362" s="16">
        <v>45047</v>
      </c>
      <c r="E1362" s="11">
        <v>0</v>
      </c>
      <c r="F1362" s="8" t="str">
        <f>IFERROR(VLOOKUP(Budget[[#This Row],[Looker]],Category_final[#All],5,0),"")</f>
        <v/>
      </c>
    </row>
    <row r="1363" spans="1:6" hidden="1">
      <c r="A1363" s="49" t="s">
        <v>36</v>
      </c>
      <c r="B1363" s="11" t="s">
        <v>27</v>
      </c>
      <c r="C1363" s="11" t="str">
        <f>Budget[[#This Row],[Location]]&amp;Budget[[#This Row],[Description]]</f>
        <v>San MarcosRTC</v>
      </c>
      <c r="D1363" s="16">
        <v>45078</v>
      </c>
      <c r="E1363" s="11">
        <v>0</v>
      </c>
      <c r="F1363" s="8" t="str">
        <f>IFERROR(VLOOKUP(Budget[[#This Row],[Looker]],Category_final[#All],5,0),"")</f>
        <v/>
      </c>
    </row>
    <row r="1364" spans="1:6" hidden="1">
      <c r="A1364" s="49" t="s">
        <v>36</v>
      </c>
      <c r="B1364" s="11" t="s">
        <v>27</v>
      </c>
      <c r="C1364" s="11" t="str">
        <f>Budget[[#This Row],[Location]]&amp;Budget[[#This Row],[Description]]</f>
        <v>San MarcosRTC</v>
      </c>
      <c r="D1364" s="16">
        <v>45108</v>
      </c>
      <c r="E1364" s="11">
        <v>0</v>
      </c>
      <c r="F1364" s="8" t="str">
        <f>IFERROR(VLOOKUP(Budget[[#This Row],[Looker]],Category_final[#All],5,0),"")</f>
        <v/>
      </c>
    </row>
    <row r="1365" spans="1:6" hidden="1">
      <c r="A1365" s="49" t="s">
        <v>36</v>
      </c>
      <c r="B1365" s="11" t="s">
        <v>27</v>
      </c>
      <c r="C1365" s="11" t="str">
        <f>Budget[[#This Row],[Location]]&amp;Budget[[#This Row],[Description]]</f>
        <v>San MarcosRTC</v>
      </c>
      <c r="D1365" s="16">
        <v>45139</v>
      </c>
      <c r="E1365" s="11">
        <v>0</v>
      </c>
      <c r="F1365" s="8" t="str">
        <f>IFERROR(VLOOKUP(Budget[[#This Row],[Looker]],Category_final[#All],5,0),"")</f>
        <v/>
      </c>
    </row>
    <row r="1366" spans="1:6" hidden="1">
      <c r="A1366" s="49" t="s">
        <v>36</v>
      </c>
      <c r="B1366" s="11" t="s">
        <v>27</v>
      </c>
      <c r="C1366" s="11" t="str">
        <f>Budget[[#This Row],[Location]]&amp;Budget[[#This Row],[Description]]</f>
        <v>San MarcosRTC</v>
      </c>
      <c r="D1366" s="16">
        <v>45170</v>
      </c>
      <c r="E1366" s="11">
        <v>0</v>
      </c>
      <c r="F1366" s="8" t="str">
        <f>IFERROR(VLOOKUP(Budget[[#This Row],[Looker]],Category_final[#All],5,0),"")</f>
        <v/>
      </c>
    </row>
    <row r="1367" spans="1:6" hidden="1">
      <c r="A1367" s="49" t="s">
        <v>36</v>
      </c>
      <c r="B1367" s="11" t="s">
        <v>27</v>
      </c>
      <c r="C1367" s="11" t="str">
        <f>Budget[[#This Row],[Location]]&amp;Budget[[#This Row],[Description]]</f>
        <v>San MarcosRTC</v>
      </c>
      <c r="D1367" s="16">
        <v>45200</v>
      </c>
      <c r="E1367" s="11">
        <v>0</v>
      </c>
      <c r="F1367" s="8" t="str">
        <f>IFERROR(VLOOKUP(Budget[[#This Row],[Looker]],Category_final[#All],5,0),"")</f>
        <v/>
      </c>
    </row>
    <row r="1368" spans="1:6" hidden="1">
      <c r="A1368" s="49" t="s">
        <v>36</v>
      </c>
      <c r="B1368" s="11" t="s">
        <v>27</v>
      </c>
      <c r="C1368" s="11" t="str">
        <f>Budget[[#This Row],[Location]]&amp;Budget[[#This Row],[Description]]</f>
        <v>San MarcosRTC</v>
      </c>
      <c r="D1368" s="16">
        <v>45231</v>
      </c>
      <c r="E1368" s="11">
        <v>0</v>
      </c>
      <c r="F1368" s="8" t="str">
        <f>IFERROR(VLOOKUP(Budget[[#This Row],[Looker]],Category_final[#All],5,0),"")</f>
        <v/>
      </c>
    </row>
    <row r="1369" spans="1:6" hidden="1">
      <c r="A1369" s="49" t="s">
        <v>36</v>
      </c>
      <c r="B1369" s="11" t="s">
        <v>27</v>
      </c>
      <c r="C1369" s="11" t="str">
        <f>Budget[[#This Row],[Location]]&amp;Budget[[#This Row],[Description]]</f>
        <v>San MarcosRTC</v>
      </c>
      <c r="D1369" s="16">
        <v>45261</v>
      </c>
      <c r="E1369" s="11">
        <v>0</v>
      </c>
      <c r="F1369" s="8" t="str">
        <f>IFERROR(VLOOKUP(Budget[[#This Row],[Looker]],Category_final[#All],5,0),"")</f>
        <v/>
      </c>
    </row>
    <row r="1370" spans="1:6" hidden="1">
      <c r="A1370" s="49" t="s">
        <v>36</v>
      </c>
      <c r="B1370" s="11" t="s">
        <v>26</v>
      </c>
      <c r="C1370" s="11" t="str">
        <f>Budget[[#This Row],[Location]]&amp;Budget[[#This Row],[Description]]</f>
        <v>San MarcosPHP</v>
      </c>
      <c r="D1370" s="16">
        <v>44927</v>
      </c>
      <c r="E1370" s="11">
        <v>1</v>
      </c>
      <c r="F1370" s="8" t="str">
        <f>IFERROR(VLOOKUP(Budget[[#This Row],[Looker]],Category_final[#All],5,0),"")</f>
        <v>Affiliate</v>
      </c>
    </row>
    <row r="1371" spans="1:6" hidden="1">
      <c r="A1371" s="49" t="s">
        <v>36</v>
      </c>
      <c r="B1371" s="11" t="s">
        <v>26</v>
      </c>
      <c r="C1371" s="11" t="str">
        <f>Budget[[#This Row],[Location]]&amp;Budget[[#This Row],[Description]]</f>
        <v>San MarcosPHP</v>
      </c>
      <c r="D1371" s="16">
        <v>44958</v>
      </c>
      <c r="E1371" s="11">
        <v>1</v>
      </c>
      <c r="F1371" s="8" t="str">
        <f>IFERROR(VLOOKUP(Budget[[#This Row],[Looker]],Category_final[#All],5,0),"")</f>
        <v>Affiliate</v>
      </c>
    </row>
    <row r="1372" spans="1:6" hidden="1">
      <c r="A1372" s="49" t="s">
        <v>36</v>
      </c>
      <c r="B1372" s="11" t="s">
        <v>26</v>
      </c>
      <c r="C1372" s="11" t="str">
        <f>Budget[[#This Row],[Location]]&amp;Budget[[#This Row],[Description]]</f>
        <v>San MarcosPHP</v>
      </c>
      <c r="D1372" s="16">
        <v>44986</v>
      </c>
      <c r="E1372" s="11">
        <v>1</v>
      </c>
      <c r="F1372" s="8" t="str">
        <f>IFERROR(VLOOKUP(Budget[[#This Row],[Looker]],Category_final[#All],5,0),"")</f>
        <v>Affiliate</v>
      </c>
    </row>
    <row r="1373" spans="1:6" hidden="1">
      <c r="A1373" s="49" t="s">
        <v>36</v>
      </c>
      <c r="B1373" s="11" t="s">
        <v>26</v>
      </c>
      <c r="C1373" s="11" t="str">
        <f>Budget[[#This Row],[Location]]&amp;Budget[[#This Row],[Description]]</f>
        <v>San MarcosPHP</v>
      </c>
      <c r="D1373" s="16">
        <v>45017</v>
      </c>
      <c r="E1373" s="11">
        <v>1</v>
      </c>
      <c r="F1373" s="8" t="str">
        <f>IFERROR(VLOOKUP(Budget[[#This Row],[Looker]],Category_final[#All],5,0),"")</f>
        <v>Affiliate</v>
      </c>
    </row>
    <row r="1374" spans="1:6" hidden="1">
      <c r="A1374" s="49" t="s">
        <v>36</v>
      </c>
      <c r="B1374" s="11" t="s">
        <v>26</v>
      </c>
      <c r="C1374" s="11" t="str">
        <f>Budget[[#This Row],[Location]]&amp;Budget[[#This Row],[Description]]</f>
        <v>San MarcosPHP</v>
      </c>
      <c r="D1374" s="16">
        <v>45047</v>
      </c>
      <c r="E1374" s="11">
        <v>1</v>
      </c>
      <c r="F1374" s="8" t="str">
        <f>IFERROR(VLOOKUP(Budget[[#This Row],[Looker]],Category_final[#All],5,0),"")</f>
        <v>Affiliate</v>
      </c>
    </row>
    <row r="1375" spans="1:6" hidden="1">
      <c r="A1375" s="49" t="s">
        <v>36</v>
      </c>
      <c r="B1375" s="11" t="s">
        <v>26</v>
      </c>
      <c r="C1375" s="11" t="str">
        <f>Budget[[#This Row],[Location]]&amp;Budget[[#This Row],[Description]]</f>
        <v>San MarcosPHP</v>
      </c>
      <c r="D1375" s="16">
        <v>45078</v>
      </c>
      <c r="E1375" s="11">
        <v>1</v>
      </c>
      <c r="F1375" s="8" t="str">
        <f>IFERROR(VLOOKUP(Budget[[#This Row],[Looker]],Category_final[#All],5,0),"")</f>
        <v>Affiliate</v>
      </c>
    </row>
    <row r="1376" spans="1:6" hidden="1">
      <c r="A1376" s="49" t="s">
        <v>36</v>
      </c>
      <c r="B1376" s="11" t="s">
        <v>26</v>
      </c>
      <c r="C1376" s="11" t="str">
        <f>Budget[[#This Row],[Location]]&amp;Budget[[#This Row],[Description]]</f>
        <v>San MarcosPHP</v>
      </c>
      <c r="D1376" s="16">
        <v>45108</v>
      </c>
      <c r="E1376" s="11">
        <v>1</v>
      </c>
      <c r="F1376" s="8" t="str">
        <f>IFERROR(VLOOKUP(Budget[[#This Row],[Looker]],Category_final[#All],5,0),"")</f>
        <v>Affiliate</v>
      </c>
    </row>
    <row r="1377" spans="1:6" hidden="1">
      <c r="A1377" s="49" t="s">
        <v>36</v>
      </c>
      <c r="B1377" s="11" t="s">
        <v>26</v>
      </c>
      <c r="C1377" s="11" t="str">
        <f>Budget[[#This Row],[Location]]&amp;Budget[[#This Row],[Description]]</f>
        <v>San MarcosPHP</v>
      </c>
      <c r="D1377" s="16">
        <v>45139</v>
      </c>
      <c r="E1377" s="11">
        <v>1</v>
      </c>
      <c r="F1377" s="8" t="str">
        <f>IFERROR(VLOOKUP(Budget[[#This Row],[Looker]],Category_final[#All],5,0),"")</f>
        <v>Affiliate</v>
      </c>
    </row>
    <row r="1378" spans="1:6" hidden="1">
      <c r="A1378" s="49" t="s">
        <v>36</v>
      </c>
      <c r="B1378" s="11" t="s">
        <v>26</v>
      </c>
      <c r="C1378" s="11" t="str">
        <f>Budget[[#This Row],[Location]]&amp;Budget[[#This Row],[Description]]</f>
        <v>San MarcosPHP</v>
      </c>
      <c r="D1378" s="16">
        <v>45170</v>
      </c>
      <c r="E1378" s="11">
        <v>1</v>
      </c>
      <c r="F1378" s="8" t="str">
        <f>IFERROR(VLOOKUP(Budget[[#This Row],[Looker]],Category_final[#All],5,0),"")</f>
        <v>Affiliate</v>
      </c>
    </row>
    <row r="1379" spans="1:6" hidden="1">
      <c r="A1379" s="49" t="s">
        <v>36</v>
      </c>
      <c r="B1379" s="11" t="s">
        <v>26</v>
      </c>
      <c r="C1379" s="11" t="str">
        <f>Budget[[#This Row],[Location]]&amp;Budget[[#This Row],[Description]]</f>
        <v>San MarcosPHP</v>
      </c>
      <c r="D1379" s="16">
        <v>45200</v>
      </c>
      <c r="E1379" s="11">
        <v>1</v>
      </c>
      <c r="F1379" s="8" t="str">
        <f>IFERROR(VLOOKUP(Budget[[#This Row],[Looker]],Category_final[#All],5,0),"")</f>
        <v>Affiliate</v>
      </c>
    </row>
    <row r="1380" spans="1:6" hidden="1">
      <c r="A1380" s="49" t="s">
        <v>36</v>
      </c>
      <c r="B1380" s="11" t="s">
        <v>26</v>
      </c>
      <c r="C1380" s="11" t="str">
        <f>Budget[[#This Row],[Location]]&amp;Budget[[#This Row],[Description]]</f>
        <v>San MarcosPHP</v>
      </c>
      <c r="D1380" s="16">
        <v>45231</v>
      </c>
      <c r="E1380" s="11">
        <v>1</v>
      </c>
      <c r="F1380" s="8" t="str">
        <f>IFERROR(VLOOKUP(Budget[[#This Row],[Looker]],Category_final[#All],5,0),"")</f>
        <v>Affiliate</v>
      </c>
    </row>
    <row r="1381" spans="1:6" hidden="1">
      <c r="A1381" s="49" t="s">
        <v>36</v>
      </c>
      <c r="B1381" s="11" t="s">
        <v>26</v>
      </c>
      <c r="C1381" s="11" t="str">
        <f>Budget[[#This Row],[Location]]&amp;Budget[[#This Row],[Description]]</f>
        <v>San MarcosPHP</v>
      </c>
      <c r="D1381" s="16">
        <v>45261</v>
      </c>
      <c r="E1381" s="11">
        <v>1</v>
      </c>
      <c r="F1381" s="8" t="str">
        <f>IFERROR(VLOOKUP(Budget[[#This Row],[Looker]],Category_final[#All],5,0),"")</f>
        <v>Affiliate</v>
      </c>
    </row>
    <row r="1382" spans="1:6" hidden="1">
      <c r="A1382" s="49" t="s">
        <v>36</v>
      </c>
      <c r="B1382" s="11" t="s">
        <v>25</v>
      </c>
      <c r="C1382" s="11" t="str">
        <f>Budget[[#This Row],[Location]]&amp;Budget[[#This Row],[Description]]</f>
        <v>San MarcosIOP</v>
      </c>
      <c r="D1382" s="16">
        <v>44927</v>
      </c>
      <c r="E1382" s="11">
        <v>10</v>
      </c>
      <c r="F1382" s="8" t="str">
        <f>IFERROR(VLOOKUP(Budget[[#This Row],[Looker]],Category_final[#All],5,0),"")</f>
        <v>Affiliate</v>
      </c>
    </row>
    <row r="1383" spans="1:6" hidden="1">
      <c r="A1383" s="49" t="s">
        <v>36</v>
      </c>
      <c r="B1383" s="11" t="s">
        <v>25</v>
      </c>
      <c r="C1383" s="11" t="str">
        <f>Budget[[#This Row],[Location]]&amp;Budget[[#This Row],[Description]]</f>
        <v>San MarcosIOP</v>
      </c>
      <c r="D1383" s="16">
        <v>44958</v>
      </c>
      <c r="E1383" s="11">
        <v>10</v>
      </c>
      <c r="F1383" s="8" t="str">
        <f>IFERROR(VLOOKUP(Budget[[#This Row],[Looker]],Category_final[#All],5,0),"")</f>
        <v>Affiliate</v>
      </c>
    </row>
    <row r="1384" spans="1:6" hidden="1">
      <c r="A1384" s="49" t="s">
        <v>36</v>
      </c>
      <c r="B1384" s="11" t="s">
        <v>25</v>
      </c>
      <c r="C1384" s="11" t="str">
        <f>Budget[[#This Row],[Location]]&amp;Budget[[#This Row],[Description]]</f>
        <v>San MarcosIOP</v>
      </c>
      <c r="D1384" s="16">
        <v>44986</v>
      </c>
      <c r="E1384" s="11">
        <v>10</v>
      </c>
      <c r="F1384" s="8" t="str">
        <f>IFERROR(VLOOKUP(Budget[[#This Row],[Looker]],Category_final[#All],5,0),"")</f>
        <v>Affiliate</v>
      </c>
    </row>
    <row r="1385" spans="1:6" hidden="1">
      <c r="A1385" s="49" t="s">
        <v>36</v>
      </c>
      <c r="B1385" s="11" t="s">
        <v>25</v>
      </c>
      <c r="C1385" s="11" t="str">
        <f>Budget[[#This Row],[Location]]&amp;Budget[[#This Row],[Description]]</f>
        <v>San MarcosIOP</v>
      </c>
      <c r="D1385" s="16">
        <v>45017</v>
      </c>
      <c r="E1385" s="11">
        <v>10</v>
      </c>
      <c r="F1385" s="8" t="str">
        <f>IFERROR(VLOOKUP(Budget[[#This Row],[Looker]],Category_final[#All],5,0),"")</f>
        <v>Affiliate</v>
      </c>
    </row>
    <row r="1386" spans="1:6" hidden="1">
      <c r="A1386" s="49" t="s">
        <v>36</v>
      </c>
      <c r="B1386" s="11" t="s">
        <v>25</v>
      </c>
      <c r="C1386" s="11" t="str">
        <f>Budget[[#This Row],[Location]]&amp;Budget[[#This Row],[Description]]</f>
        <v>San MarcosIOP</v>
      </c>
      <c r="D1386" s="16">
        <v>45047</v>
      </c>
      <c r="E1386" s="11">
        <v>10</v>
      </c>
      <c r="F1386" s="8" t="str">
        <f>IFERROR(VLOOKUP(Budget[[#This Row],[Looker]],Category_final[#All],5,0),"")</f>
        <v>Affiliate</v>
      </c>
    </row>
    <row r="1387" spans="1:6" hidden="1">
      <c r="A1387" s="49" t="s">
        <v>36</v>
      </c>
      <c r="B1387" s="11" t="s">
        <v>25</v>
      </c>
      <c r="C1387" s="11" t="str">
        <f>Budget[[#This Row],[Location]]&amp;Budget[[#This Row],[Description]]</f>
        <v>San MarcosIOP</v>
      </c>
      <c r="D1387" s="16">
        <v>45078</v>
      </c>
      <c r="E1387" s="11">
        <v>10</v>
      </c>
      <c r="F1387" s="8" t="str">
        <f>IFERROR(VLOOKUP(Budget[[#This Row],[Looker]],Category_final[#All],5,0),"")</f>
        <v>Affiliate</v>
      </c>
    </row>
    <row r="1388" spans="1:6" hidden="1">
      <c r="A1388" s="49" t="s">
        <v>36</v>
      </c>
      <c r="B1388" s="11" t="s">
        <v>25</v>
      </c>
      <c r="C1388" s="11" t="str">
        <f>Budget[[#This Row],[Location]]&amp;Budget[[#This Row],[Description]]</f>
        <v>San MarcosIOP</v>
      </c>
      <c r="D1388" s="16">
        <v>45108</v>
      </c>
      <c r="E1388" s="11">
        <v>12</v>
      </c>
      <c r="F1388" s="8" t="str">
        <f>IFERROR(VLOOKUP(Budget[[#This Row],[Looker]],Category_final[#All],5,0),"")</f>
        <v>Affiliate</v>
      </c>
    </row>
    <row r="1389" spans="1:6" hidden="1">
      <c r="A1389" s="49" t="s">
        <v>36</v>
      </c>
      <c r="B1389" s="11" t="s">
        <v>25</v>
      </c>
      <c r="C1389" s="11" t="str">
        <f>Budget[[#This Row],[Location]]&amp;Budget[[#This Row],[Description]]</f>
        <v>San MarcosIOP</v>
      </c>
      <c r="D1389" s="16">
        <v>45139</v>
      </c>
      <c r="E1389" s="11">
        <v>12</v>
      </c>
      <c r="F1389" s="8" t="str">
        <f>IFERROR(VLOOKUP(Budget[[#This Row],[Looker]],Category_final[#All],5,0),"")</f>
        <v>Affiliate</v>
      </c>
    </row>
    <row r="1390" spans="1:6" hidden="1">
      <c r="A1390" s="49" t="s">
        <v>36</v>
      </c>
      <c r="B1390" s="11" t="s">
        <v>25</v>
      </c>
      <c r="C1390" s="11" t="str">
        <f>Budget[[#This Row],[Location]]&amp;Budget[[#This Row],[Description]]</f>
        <v>San MarcosIOP</v>
      </c>
      <c r="D1390" s="16">
        <v>45170</v>
      </c>
      <c r="E1390" s="11">
        <v>12</v>
      </c>
      <c r="F1390" s="8" t="str">
        <f>IFERROR(VLOOKUP(Budget[[#This Row],[Looker]],Category_final[#All],5,0),"")</f>
        <v>Affiliate</v>
      </c>
    </row>
    <row r="1391" spans="1:6" hidden="1">
      <c r="A1391" s="49" t="s">
        <v>36</v>
      </c>
      <c r="B1391" s="11" t="s">
        <v>25</v>
      </c>
      <c r="C1391" s="11" t="str">
        <f>Budget[[#This Row],[Location]]&amp;Budget[[#This Row],[Description]]</f>
        <v>San MarcosIOP</v>
      </c>
      <c r="D1391" s="16">
        <v>45200</v>
      </c>
      <c r="E1391" s="11">
        <v>12</v>
      </c>
      <c r="F1391" s="8" t="str">
        <f>IFERROR(VLOOKUP(Budget[[#This Row],[Looker]],Category_final[#All],5,0),"")</f>
        <v>Affiliate</v>
      </c>
    </row>
    <row r="1392" spans="1:6" hidden="1">
      <c r="A1392" s="49" t="s">
        <v>36</v>
      </c>
      <c r="B1392" s="11" t="s">
        <v>25</v>
      </c>
      <c r="C1392" s="11" t="str">
        <f>Budget[[#This Row],[Location]]&amp;Budget[[#This Row],[Description]]</f>
        <v>San MarcosIOP</v>
      </c>
      <c r="D1392" s="16">
        <v>45231</v>
      </c>
      <c r="E1392" s="11">
        <v>12</v>
      </c>
      <c r="F1392" s="8" t="str">
        <f>IFERROR(VLOOKUP(Budget[[#This Row],[Looker]],Category_final[#All],5,0),"")</f>
        <v>Affiliate</v>
      </c>
    </row>
    <row r="1393" spans="1:6" hidden="1">
      <c r="A1393" s="49" t="s">
        <v>36</v>
      </c>
      <c r="B1393" s="11" t="s">
        <v>25</v>
      </c>
      <c r="C1393" s="11" t="str">
        <f>Budget[[#This Row],[Location]]&amp;Budget[[#This Row],[Description]]</f>
        <v>San MarcosIOP</v>
      </c>
      <c r="D1393" s="16">
        <v>45261</v>
      </c>
      <c r="E1393" s="11">
        <v>12</v>
      </c>
      <c r="F1393" s="8" t="str">
        <f>IFERROR(VLOOKUP(Budget[[#This Row],[Looker]],Category_final[#All],5,0),"")</f>
        <v>Affiliate</v>
      </c>
    </row>
    <row r="1394" spans="1:6" hidden="1">
      <c r="A1394" s="49" t="s">
        <v>36</v>
      </c>
      <c r="B1394" s="11" t="s">
        <v>28</v>
      </c>
      <c r="C1394" s="11" t="str">
        <f>Budget[[#This Row],[Location]]&amp;Budget[[#This Row],[Description]]</f>
        <v>San MarcosSOP</v>
      </c>
      <c r="D1394" s="16">
        <v>44927</v>
      </c>
      <c r="E1394" s="11">
        <v>0</v>
      </c>
      <c r="F1394" s="8" t="str">
        <f>IFERROR(VLOOKUP(Budget[[#This Row],[Looker]],Category_final[#All],5,0),"")</f>
        <v>Affiliate</v>
      </c>
    </row>
    <row r="1395" spans="1:6" hidden="1">
      <c r="A1395" s="49" t="s">
        <v>36</v>
      </c>
      <c r="B1395" s="11" t="s">
        <v>28</v>
      </c>
      <c r="C1395" s="11" t="str">
        <f>Budget[[#This Row],[Location]]&amp;Budget[[#This Row],[Description]]</f>
        <v>San MarcosSOP</v>
      </c>
      <c r="D1395" s="16">
        <v>44958</v>
      </c>
      <c r="E1395" s="11">
        <v>0</v>
      </c>
      <c r="F1395" s="8" t="str">
        <f>IFERROR(VLOOKUP(Budget[[#This Row],[Looker]],Category_final[#All],5,0),"")</f>
        <v>Affiliate</v>
      </c>
    </row>
    <row r="1396" spans="1:6" hidden="1">
      <c r="A1396" s="49" t="s">
        <v>36</v>
      </c>
      <c r="B1396" s="11" t="s">
        <v>28</v>
      </c>
      <c r="C1396" s="11" t="str">
        <f>Budget[[#This Row],[Location]]&amp;Budget[[#This Row],[Description]]</f>
        <v>San MarcosSOP</v>
      </c>
      <c r="D1396" s="16">
        <v>44986</v>
      </c>
      <c r="E1396" s="11">
        <v>0</v>
      </c>
      <c r="F1396" s="8" t="str">
        <f>IFERROR(VLOOKUP(Budget[[#This Row],[Looker]],Category_final[#All],5,0),"")</f>
        <v>Affiliate</v>
      </c>
    </row>
    <row r="1397" spans="1:6" hidden="1">
      <c r="A1397" s="49" t="s">
        <v>36</v>
      </c>
      <c r="B1397" s="11" t="s">
        <v>28</v>
      </c>
      <c r="C1397" s="11" t="str">
        <f>Budget[[#This Row],[Location]]&amp;Budget[[#This Row],[Description]]</f>
        <v>San MarcosSOP</v>
      </c>
      <c r="D1397" s="16">
        <v>45017</v>
      </c>
      <c r="E1397" s="11">
        <v>0</v>
      </c>
      <c r="F1397" s="8" t="str">
        <f>IFERROR(VLOOKUP(Budget[[#This Row],[Looker]],Category_final[#All],5,0),"")</f>
        <v>Affiliate</v>
      </c>
    </row>
    <row r="1398" spans="1:6" hidden="1">
      <c r="A1398" s="49" t="s">
        <v>36</v>
      </c>
      <c r="B1398" s="11" t="s">
        <v>28</v>
      </c>
      <c r="C1398" s="11" t="str">
        <f>Budget[[#This Row],[Location]]&amp;Budget[[#This Row],[Description]]</f>
        <v>San MarcosSOP</v>
      </c>
      <c r="D1398" s="16">
        <v>45047</v>
      </c>
      <c r="E1398" s="11">
        <v>0</v>
      </c>
      <c r="F1398" s="8" t="str">
        <f>IFERROR(VLOOKUP(Budget[[#This Row],[Looker]],Category_final[#All],5,0),"")</f>
        <v>Affiliate</v>
      </c>
    </row>
    <row r="1399" spans="1:6" hidden="1">
      <c r="A1399" s="49" t="s">
        <v>36</v>
      </c>
      <c r="B1399" s="11" t="s">
        <v>28</v>
      </c>
      <c r="C1399" s="11" t="str">
        <f>Budget[[#This Row],[Location]]&amp;Budget[[#This Row],[Description]]</f>
        <v>San MarcosSOP</v>
      </c>
      <c r="D1399" s="16">
        <v>45078</v>
      </c>
      <c r="E1399" s="11">
        <v>0</v>
      </c>
      <c r="F1399" s="8" t="str">
        <f>IFERROR(VLOOKUP(Budget[[#This Row],[Looker]],Category_final[#All],5,0),"")</f>
        <v>Affiliate</v>
      </c>
    </row>
    <row r="1400" spans="1:6" hidden="1">
      <c r="A1400" s="49" t="s">
        <v>36</v>
      </c>
      <c r="B1400" s="11" t="s">
        <v>28</v>
      </c>
      <c r="C1400" s="11" t="str">
        <f>Budget[[#This Row],[Location]]&amp;Budget[[#This Row],[Description]]</f>
        <v>San MarcosSOP</v>
      </c>
      <c r="D1400" s="16">
        <v>45108</v>
      </c>
      <c r="E1400" s="11">
        <v>0</v>
      </c>
      <c r="F1400" s="8" t="str">
        <f>IFERROR(VLOOKUP(Budget[[#This Row],[Looker]],Category_final[#All],5,0),"")</f>
        <v>Affiliate</v>
      </c>
    </row>
    <row r="1401" spans="1:6" hidden="1">
      <c r="A1401" s="49" t="s">
        <v>36</v>
      </c>
      <c r="B1401" s="11" t="s">
        <v>28</v>
      </c>
      <c r="C1401" s="11" t="str">
        <f>Budget[[#This Row],[Location]]&amp;Budget[[#This Row],[Description]]</f>
        <v>San MarcosSOP</v>
      </c>
      <c r="D1401" s="16">
        <v>45139</v>
      </c>
      <c r="E1401" s="11">
        <v>0</v>
      </c>
      <c r="F1401" s="8" t="str">
        <f>IFERROR(VLOOKUP(Budget[[#This Row],[Looker]],Category_final[#All],5,0),"")</f>
        <v>Affiliate</v>
      </c>
    </row>
    <row r="1402" spans="1:6" hidden="1">
      <c r="A1402" s="49" t="s">
        <v>36</v>
      </c>
      <c r="B1402" s="11" t="s">
        <v>28</v>
      </c>
      <c r="C1402" s="11" t="str">
        <f>Budget[[#This Row],[Location]]&amp;Budget[[#This Row],[Description]]</f>
        <v>San MarcosSOP</v>
      </c>
      <c r="D1402" s="16">
        <v>45170</v>
      </c>
      <c r="E1402" s="11">
        <v>0</v>
      </c>
      <c r="F1402" s="8" t="str">
        <f>IFERROR(VLOOKUP(Budget[[#This Row],[Looker]],Category_final[#All],5,0),"")</f>
        <v>Affiliate</v>
      </c>
    </row>
    <row r="1403" spans="1:6" hidden="1">
      <c r="A1403" s="49" t="s">
        <v>36</v>
      </c>
      <c r="B1403" s="11" t="s">
        <v>28</v>
      </c>
      <c r="C1403" s="11" t="str">
        <f>Budget[[#This Row],[Location]]&amp;Budget[[#This Row],[Description]]</f>
        <v>San MarcosSOP</v>
      </c>
      <c r="D1403" s="16">
        <v>45200</v>
      </c>
      <c r="E1403" s="11">
        <v>0</v>
      </c>
      <c r="F1403" s="8" t="str">
        <f>IFERROR(VLOOKUP(Budget[[#This Row],[Looker]],Category_final[#All],5,0),"")</f>
        <v>Affiliate</v>
      </c>
    </row>
    <row r="1404" spans="1:6" hidden="1">
      <c r="A1404" s="49" t="s">
        <v>36</v>
      </c>
      <c r="B1404" s="11" t="s">
        <v>28</v>
      </c>
      <c r="C1404" s="11" t="str">
        <f>Budget[[#This Row],[Location]]&amp;Budget[[#This Row],[Description]]</f>
        <v>San MarcosSOP</v>
      </c>
      <c r="D1404" s="16">
        <v>45231</v>
      </c>
      <c r="E1404" s="11">
        <v>0</v>
      </c>
      <c r="F1404" s="8" t="str">
        <f>IFERROR(VLOOKUP(Budget[[#This Row],[Looker]],Category_final[#All],5,0),"")</f>
        <v>Affiliate</v>
      </c>
    </row>
    <row r="1405" spans="1:6" hidden="1">
      <c r="A1405" s="49" t="s">
        <v>36</v>
      </c>
      <c r="B1405" s="11" t="s">
        <v>28</v>
      </c>
      <c r="C1405" s="11" t="str">
        <f>Budget[[#This Row],[Location]]&amp;Budget[[#This Row],[Description]]</f>
        <v>San MarcosSOP</v>
      </c>
      <c r="D1405" s="16">
        <v>45261</v>
      </c>
      <c r="E1405" s="11">
        <v>0</v>
      </c>
      <c r="F1405" s="8" t="str">
        <f>IFERROR(VLOOKUP(Budget[[#This Row],[Looker]],Category_final[#All],5,0),"")</f>
        <v>Affiliate</v>
      </c>
    </row>
    <row r="1406" spans="1:6" hidden="1">
      <c r="A1406" s="49" t="s">
        <v>36</v>
      </c>
      <c r="B1406" s="11" t="s">
        <v>23</v>
      </c>
      <c r="C1406" s="11" t="str">
        <f>Budget[[#This Row],[Location]]&amp;Budget[[#This Row],[Description]]</f>
        <v>San MarcosAftercare</v>
      </c>
      <c r="D1406" s="16">
        <v>44927</v>
      </c>
      <c r="E1406" s="11">
        <v>1</v>
      </c>
      <c r="F1406" s="8" t="str">
        <f>IFERROR(VLOOKUP(Budget[[#This Row],[Looker]],Category_final[#All],5,0),"")</f>
        <v>Affiliate</v>
      </c>
    </row>
    <row r="1407" spans="1:6" hidden="1">
      <c r="A1407" s="49" t="s">
        <v>36</v>
      </c>
      <c r="B1407" s="11" t="s">
        <v>23</v>
      </c>
      <c r="C1407" s="11" t="str">
        <f>Budget[[#This Row],[Location]]&amp;Budget[[#This Row],[Description]]</f>
        <v>San MarcosAftercare</v>
      </c>
      <c r="D1407" s="16">
        <v>44958</v>
      </c>
      <c r="E1407" s="11">
        <v>1</v>
      </c>
      <c r="F1407" s="8" t="str">
        <f>IFERROR(VLOOKUP(Budget[[#This Row],[Looker]],Category_final[#All],5,0),"")</f>
        <v>Affiliate</v>
      </c>
    </row>
    <row r="1408" spans="1:6" hidden="1">
      <c r="A1408" s="49" t="s">
        <v>36</v>
      </c>
      <c r="B1408" s="11" t="s">
        <v>23</v>
      </c>
      <c r="C1408" s="11" t="str">
        <f>Budget[[#This Row],[Location]]&amp;Budget[[#This Row],[Description]]</f>
        <v>San MarcosAftercare</v>
      </c>
      <c r="D1408" s="16">
        <v>44986</v>
      </c>
      <c r="E1408" s="11">
        <v>1</v>
      </c>
      <c r="F1408" s="8" t="str">
        <f>IFERROR(VLOOKUP(Budget[[#This Row],[Looker]],Category_final[#All],5,0),"")</f>
        <v>Affiliate</v>
      </c>
    </row>
    <row r="1409" spans="1:6" hidden="1">
      <c r="A1409" s="49" t="s">
        <v>36</v>
      </c>
      <c r="B1409" s="11" t="s">
        <v>23</v>
      </c>
      <c r="C1409" s="11" t="str">
        <f>Budget[[#This Row],[Location]]&amp;Budget[[#This Row],[Description]]</f>
        <v>San MarcosAftercare</v>
      </c>
      <c r="D1409" s="16">
        <v>45017</v>
      </c>
      <c r="E1409" s="11">
        <v>1</v>
      </c>
      <c r="F1409" s="8" t="str">
        <f>IFERROR(VLOOKUP(Budget[[#This Row],[Looker]],Category_final[#All],5,0),"")</f>
        <v>Affiliate</v>
      </c>
    </row>
    <row r="1410" spans="1:6" hidden="1">
      <c r="A1410" s="49" t="s">
        <v>36</v>
      </c>
      <c r="B1410" s="11" t="s">
        <v>23</v>
      </c>
      <c r="C1410" s="11" t="str">
        <f>Budget[[#This Row],[Location]]&amp;Budget[[#This Row],[Description]]</f>
        <v>San MarcosAftercare</v>
      </c>
      <c r="D1410" s="16">
        <v>45047</v>
      </c>
      <c r="E1410" s="11">
        <v>1</v>
      </c>
      <c r="F1410" s="8" t="str">
        <f>IFERROR(VLOOKUP(Budget[[#This Row],[Looker]],Category_final[#All],5,0),"")</f>
        <v>Affiliate</v>
      </c>
    </row>
    <row r="1411" spans="1:6" hidden="1">
      <c r="A1411" s="49" t="s">
        <v>36</v>
      </c>
      <c r="B1411" s="11" t="s">
        <v>23</v>
      </c>
      <c r="C1411" s="11" t="str">
        <f>Budget[[#This Row],[Location]]&amp;Budget[[#This Row],[Description]]</f>
        <v>San MarcosAftercare</v>
      </c>
      <c r="D1411" s="16">
        <v>45078</v>
      </c>
      <c r="E1411" s="11">
        <v>1</v>
      </c>
      <c r="F1411" s="8" t="str">
        <f>IFERROR(VLOOKUP(Budget[[#This Row],[Looker]],Category_final[#All],5,0),"")</f>
        <v>Affiliate</v>
      </c>
    </row>
    <row r="1412" spans="1:6" hidden="1">
      <c r="A1412" s="49" t="s">
        <v>36</v>
      </c>
      <c r="B1412" s="11" t="s">
        <v>23</v>
      </c>
      <c r="C1412" s="11" t="str">
        <f>Budget[[#This Row],[Location]]&amp;Budget[[#This Row],[Description]]</f>
        <v>San MarcosAftercare</v>
      </c>
      <c r="D1412" s="16">
        <v>45108</v>
      </c>
      <c r="E1412" s="11">
        <v>1</v>
      </c>
      <c r="F1412" s="8" t="str">
        <f>IFERROR(VLOOKUP(Budget[[#This Row],[Looker]],Category_final[#All],5,0),"")</f>
        <v>Affiliate</v>
      </c>
    </row>
    <row r="1413" spans="1:6" hidden="1">
      <c r="A1413" s="49" t="s">
        <v>36</v>
      </c>
      <c r="B1413" s="11" t="s">
        <v>23</v>
      </c>
      <c r="C1413" s="11" t="str">
        <f>Budget[[#This Row],[Location]]&amp;Budget[[#This Row],[Description]]</f>
        <v>San MarcosAftercare</v>
      </c>
      <c r="D1413" s="16">
        <v>45139</v>
      </c>
      <c r="E1413" s="11">
        <v>1</v>
      </c>
      <c r="F1413" s="8" t="str">
        <f>IFERROR(VLOOKUP(Budget[[#This Row],[Looker]],Category_final[#All],5,0),"")</f>
        <v>Affiliate</v>
      </c>
    </row>
    <row r="1414" spans="1:6" hidden="1">
      <c r="A1414" s="49" t="s">
        <v>36</v>
      </c>
      <c r="B1414" s="11" t="s">
        <v>23</v>
      </c>
      <c r="C1414" s="11" t="str">
        <f>Budget[[#This Row],[Location]]&amp;Budget[[#This Row],[Description]]</f>
        <v>San MarcosAftercare</v>
      </c>
      <c r="D1414" s="16">
        <v>45170</v>
      </c>
      <c r="E1414" s="11">
        <v>1</v>
      </c>
      <c r="F1414" s="8" t="str">
        <f>IFERROR(VLOOKUP(Budget[[#This Row],[Looker]],Category_final[#All],5,0),"")</f>
        <v>Affiliate</v>
      </c>
    </row>
    <row r="1415" spans="1:6" hidden="1">
      <c r="A1415" s="49" t="s">
        <v>36</v>
      </c>
      <c r="B1415" s="11" t="s">
        <v>23</v>
      </c>
      <c r="C1415" s="11" t="str">
        <f>Budget[[#This Row],[Location]]&amp;Budget[[#This Row],[Description]]</f>
        <v>San MarcosAftercare</v>
      </c>
      <c r="D1415" s="16">
        <v>45200</v>
      </c>
      <c r="E1415" s="11">
        <v>1</v>
      </c>
      <c r="F1415" s="8" t="str">
        <f>IFERROR(VLOOKUP(Budget[[#This Row],[Looker]],Category_final[#All],5,0),"")</f>
        <v>Affiliate</v>
      </c>
    </row>
    <row r="1416" spans="1:6" hidden="1">
      <c r="A1416" s="49" t="s">
        <v>36</v>
      </c>
      <c r="B1416" s="11" t="s">
        <v>23</v>
      </c>
      <c r="C1416" s="11" t="str">
        <f>Budget[[#This Row],[Location]]&amp;Budget[[#This Row],[Description]]</f>
        <v>San MarcosAftercare</v>
      </c>
      <c r="D1416" s="16">
        <v>45231</v>
      </c>
      <c r="E1416" s="11">
        <v>1</v>
      </c>
      <c r="F1416" s="8" t="str">
        <f>IFERROR(VLOOKUP(Budget[[#This Row],[Looker]],Category_final[#All],5,0),"")</f>
        <v>Affiliate</v>
      </c>
    </row>
    <row r="1417" spans="1:6" hidden="1">
      <c r="A1417" s="49" t="s">
        <v>36</v>
      </c>
      <c r="B1417" s="11" t="s">
        <v>23</v>
      </c>
      <c r="C1417" s="11" t="str">
        <f>Budget[[#This Row],[Location]]&amp;Budget[[#This Row],[Description]]</f>
        <v>San MarcosAftercare</v>
      </c>
      <c r="D1417" s="16">
        <v>45261</v>
      </c>
      <c r="E1417" s="11">
        <v>1</v>
      </c>
      <c r="F1417" s="8" t="str">
        <f>IFERROR(VLOOKUP(Budget[[#This Row],[Looker]],Category_final[#All],5,0),"")</f>
        <v>Affiliate</v>
      </c>
    </row>
    <row r="1418" spans="1:6" hidden="1">
      <c r="A1418" s="49" t="s">
        <v>36</v>
      </c>
      <c r="B1418" s="11" t="s">
        <v>49</v>
      </c>
      <c r="C1418" s="11" t="str">
        <f>Budget[[#This Row],[Location]]&amp;Budget[[#This Row],[Description]]</f>
        <v>San MarcosSober Living</v>
      </c>
      <c r="D1418" s="16">
        <v>44927</v>
      </c>
      <c r="E1418" s="11">
        <v>0</v>
      </c>
      <c r="F1418" s="8" t="str">
        <f>IFERROR(VLOOKUP(Budget[[#This Row],[Looker]],Category_final[#All],5,0),"")</f>
        <v/>
      </c>
    </row>
    <row r="1419" spans="1:6" hidden="1">
      <c r="A1419" s="49" t="s">
        <v>36</v>
      </c>
      <c r="B1419" s="11" t="s">
        <v>49</v>
      </c>
      <c r="C1419" s="11" t="str">
        <f>Budget[[#This Row],[Location]]&amp;Budget[[#This Row],[Description]]</f>
        <v>San MarcosSober Living</v>
      </c>
      <c r="D1419" s="16">
        <v>44958</v>
      </c>
      <c r="E1419" s="11">
        <v>0</v>
      </c>
      <c r="F1419" s="8" t="str">
        <f>IFERROR(VLOOKUP(Budget[[#This Row],[Looker]],Category_final[#All],5,0),"")</f>
        <v/>
      </c>
    </row>
    <row r="1420" spans="1:6" hidden="1">
      <c r="A1420" s="49" t="s">
        <v>36</v>
      </c>
      <c r="B1420" s="11" t="s">
        <v>49</v>
      </c>
      <c r="C1420" s="11" t="str">
        <f>Budget[[#This Row],[Location]]&amp;Budget[[#This Row],[Description]]</f>
        <v>San MarcosSober Living</v>
      </c>
      <c r="D1420" s="16">
        <v>44986</v>
      </c>
      <c r="E1420" s="11">
        <v>0</v>
      </c>
      <c r="F1420" s="8" t="str">
        <f>IFERROR(VLOOKUP(Budget[[#This Row],[Looker]],Category_final[#All],5,0),"")</f>
        <v/>
      </c>
    </row>
    <row r="1421" spans="1:6" hidden="1">
      <c r="A1421" s="49" t="s">
        <v>36</v>
      </c>
      <c r="B1421" s="11" t="s">
        <v>49</v>
      </c>
      <c r="C1421" s="11" t="str">
        <f>Budget[[#This Row],[Location]]&amp;Budget[[#This Row],[Description]]</f>
        <v>San MarcosSober Living</v>
      </c>
      <c r="D1421" s="16">
        <v>45017</v>
      </c>
      <c r="E1421" s="11">
        <v>0</v>
      </c>
      <c r="F1421" s="8" t="str">
        <f>IFERROR(VLOOKUP(Budget[[#This Row],[Looker]],Category_final[#All],5,0),"")</f>
        <v/>
      </c>
    </row>
    <row r="1422" spans="1:6" hidden="1">
      <c r="A1422" s="49" t="s">
        <v>36</v>
      </c>
      <c r="B1422" s="11" t="s">
        <v>49</v>
      </c>
      <c r="C1422" s="11" t="str">
        <f>Budget[[#This Row],[Location]]&amp;Budget[[#This Row],[Description]]</f>
        <v>San MarcosSober Living</v>
      </c>
      <c r="D1422" s="16">
        <v>45047</v>
      </c>
      <c r="E1422" s="11">
        <v>0</v>
      </c>
      <c r="F1422" s="8" t="str">
        <f>IFERROR(VLOOKUP(Budget[[#This Row],[Looker]],Category_final[#All],5,0),"")</f>
        <v/>
      </c>
    </row>
    <row r="1423" spans="1:6" hidden="1">
      <c r="A1423" s="49" t="s">
        <v>36</v>
      </c>
      <c r="B1423" s="11" t="s">
        <v>49</v>
      </c>
      <c r="C1423" s="11" t="str">
        <f>Budget[[#This Row],[Location]]&amp;Budget[[#This Row],[Description]]</f>
        <v>San MarcosSober Living</v>
      </c>
      <c r="D1423" s="16">
        <v>45078</v>
      </c>
      <c r="E1423" s="11">
        <v>0</v>
      </c>
      <c r="F1423" s="8" t="str">
        <f>IFERROR(VLOOKUP(Budget[[#This Row],[Looker]],Category_final[#All],5,0),"")</f>
        <v/>
      </c>
    </row>
    <row r="1424" spans="1:6" hidden="1">
      <c r="A1424" s="49" t="s">
        <v>36</v>
      </c>
      <c r="B1424" s="11" t="s">
        <v>49</v>
      </c>
      <c r="C1424" s="11" t="str">
        <f>Budget[[#This Row],[Location]]&amp;Budget[[#This Row],[Description]]</f>
        <v>San MarcosSober Living</v>
      </c>
      <c r="D1424" s="16">
        <v>45108</v>
      </c>
      <c r="E1424" s="11">
        <v>0</v>
      </c>
      <c r="F1424" s="8" t="str">
        <f>IFERROR(VLOOKUP(Budget[[#This Row],[Looker]],Category_final[#All],5,0),"")</f>
        <v/>
      </c>
    </row>
    <row r="1425" spans="1:6" hidden="1">
      <c r="A1425" s="49" t="s">
        <v>36</v>
      </c>
      <c r="B1425" s="11" t="s">
        <v>49</v>
      </c>
      <c r="C1425" s="11" t="str">
        <f>Budget[[#This Row],[Location]]&amp;Budget[[#This Row],[Description]]</f>
        <v>San MarcosSober Living</v>
      </c>
      <c r="D1425" s="16">
        <v>45139</v>
      </c>
      <c r="E1425" s="11">
        <v>0</v>
      </c>
      <c r="F1425" s="8" t="str">
        <f>IFERROR(VLOOKUP(Budget[[#This Row],[Looker]],Category_final[#All],5,0),"")</f>
        <v/>
      </c>
    </row>
    <row r="1426" spans="1:6" hidden="1">
      <c r="A1426" s="49" t="s">
        <v>36</v>
      </c>
      <c r="B1426" s="11" t="s">
        <v>49</v>
      </c>
      <c r="C1426" s="11" t="str">
        <f>Budget[[#This Row],[Location]]&amp;Budget[[#This Row],[Description]]</f>
        <v>San MarcosSober Living</v>
      </c>
      <c r="D1426" s="16">
        <v>45170</v>
      </c>
      <c r="E1426" s="11">
        <v>0</v>
      </c>
      <c r="F1426" s="8" t="str">
        <f>IFERROR(VLOOKUP(Budget[[#This Row],[Looker]],Category_final[#All],5,0),"")</f>
        <v/>
      </c>
    </row>
    <row r="1427" spans="1:6" hidden="1">
      <c r="A1427" s="49" t="s">
        <v>36</v>
      </c>
      <c r="B1427" s="11" t="s">
        <v>49</v>
      </c>
      <c r="C1427" s="11" t="str">
        <f>Budget[[#This Row],[Location]]&amp;Budget[[#This Row],[Description]]</f>
        <v>San MarcosSober Living</v>
      </c>
      <c r="D1427" s="16">
        <v>45200</v>
      </c>
      <c r="E1427" s="11">
        <v>0</v>
      </c>
      <c r="F1427" s="8" t="str">
        <f>IFERROR(VLOOKUP(Budget[[#This Row],[Looker]],Category_final[#All],5,0),"")</f>
        <v/>
      </c>
    </row>
    <row r="1428" spans="1:6" hidden="1">
      <c r="A1428" s="49" t="s">
        <v>36</v>
      </c>
      <c r="B1428" s="11" t="s">
        <v>49</v>
      </c>
      <c r="C1428" s="11" t="str">
        <f>Budget[[#This Row],[Location]]&amp;Budget[[#This Row],[Description]]</f>
        <v>San MarcosSober Living</v>
      </c>
      <c r="D1428" s="16">
        <v>45231</v>
      </c>
      <c r="E1428" s="11">
        <v>0</v>
      </c>
      <c r="F1428" s="8" t="str">
        <f>IFERROR(VLOOKUP(Budget[[#This Row],[Looker]],Category_final[#All],5,0),"")</f>
        <v/>
      </c>
    </row>
    <row r="1429" spans="1:6" hidden="1">
      <c r="A1429" s="49" t="s">
        <v>36</v>
      </c>
      <c r="B1429" s="11" t="s">
        <v>49</v>
      </c>
      <c r="C1429" s="11" t="str">
        <f>Budget[[#This Row],[Location]]&amp;Budget[[#This Row],[Description]]</f>
        <v>San MarcosSober Living</v>
      </c>
      <c r="D1429" s="16">
        <v>45261</v>
      </c>
      <c r="E1429" s="11">
        <v>0</v>
      </c>
      <c r="F1429" s="8" t="str">
        <f>IFERROR(VLOOKUP(Budget[[#This Row],[Looker]],Category_final[#All],5,0),"")</f>
        <v/>
      </c>
    </row>
    <row r="1430" spans="1:6" hidden="1">
      <c r="A1430" s="49" t="s">
        <v>53</v>
      </c>
      <c r="B1430" s="11" t="s">
        <v>24</v>
      </c>
      <c r="C1430" s="11" t="str">
        <f>Budget[[#This Row],[Location]]&amp;Budget[[#This Row],[Description]]</f>
        <v>The WoodlandsDetox</v>
      </c>
      <c r="D1430" s="16">
        <v>44927</v>
      </c>
      <c r="E1430" s="11">
        <v>0</v>
      </c>
      <c r="F1430" s="8" t="str">
        <f>IFERROR(VLOOKUP(Budget[[#This Row],[Looker]],Category_final[#All],5,0),"")</f>
        <v/>
      </c>
    </row>
    <row r="1431" spans="1:6" hidden="1">
      <c r="A1431" s="49" t="s">
        <v>53</v>
      </c>
      <c r="B1431" s="11" t="s">
        <v>24</v>
      </c>
      <c r="C1431" s="11" t="str">
        <f>Budget[[#This Row],[Location]]&amp;Budget[[#This Row],[Description]]</f>
        <v>The WoodlandsDetox</v>
      </c>
      <c r="D1431" s="16">
        <v>44958</v>
      </c>
      <c r="E1431" s="11">
        <v>0</v>
      </c>
      <c r="F1431" s="8" t="str">
        <f>IFERROR(VLOOKUP(Budget[[#This Row],[Looker]],Category_final[#All],5,0),"")</f>
        <v/>
      </c>
    </row>
    <row r="1432" spans="1:6" hidden="1">
      <c r="A1432" s="49" t="s">
        <v>53</v>
      </c>
      <c r="B1432" s="11" t="s">
        <v>24</v>
      </c>
      <c r="C1432" s="11" t="str">
        <f>Budget[[#This Row],[Location]]&amp;Budget[[#This Row],[Description]]</f>
        <v>The WoodlandsDetox</v>
      </c>
      <c r="D1432" s="16">
        <v>44986</v>
      </c>
      <c r="E1432" s="11">
        <v>0</v>
      </c>
      <c r="F1432" s="8" t="str">
        <f>IFERROR(VLOOKUP(Budget[[#This Row],[Looker]],Category_final[#All],5,0),"")</f>
        <v/>
      </c>
    </row>
    <row r="1433" spans="1:6" hidden="1">
      <c r="A1433" s="49" t="s">
        <v>53</v>
      </c>
      <c r="B1433" s="11" t="s">
        <v>24</v>
      </c>
      <c r="C1433" s="11" t="str">
        <f>Budget[[#This Row],[Location]]&amp;Budget[[#This Row],[Description]]</f>
        <v>The WoodlandsDetox</v>
      </c>
      <c r="D1433" s="16">
        <v>45017</v>
      </c>
      <c r="E1433" s="11">
        <v>0</v>
      </c>
      <c r="F1433" s="8" t="str">
        <f>IFERROR(VLOOKUP(Budget[[#This Row],[Looker]],Category_final[#All],5,0),"")</f>
        <v/>
      </c>
    </row>
    <row r="1434" spans="1:6" hidden="1">
      <c r="A1434" s="49" t="s">
        <v>53</v>
      </c>
      <c r="B1434" s="11" t="s">
        <v>24</v>
      </c>
      <c r="C1434" s="11" t="str">
        <f>Budget[[#This Row],[Location]]&amp;Budget[[#This Row],[Description]]</f>
        <v>The WoodlandsDetox</v>
      </c>
      <c r="D1434" s="16">
        <v>45047</v>
      </c>
      <c r="E1434" s="11">
        <v>0</v>
      </c>
      <c r="F1434" s="8" t="str">
        <f>IFERROR(VLOOKUP(Budget[[#This Row],[Looker]],Category_final[#All],5,0),"")</f>
        <v/>
      </c>
    </row>
    <row r="1435" spans="1:6" hidden="1">
      <c r="A1435" s="49" t="s">
        <v>53</v>
      </c>
      <c r="B1435" s="11" t="s">
        <v>24</v>
      </c>
      <c r="C1435" s="11" t="str">
        <f>Budget[[#This Row],[Location]]&amp;Budget[[#This Row],[Description]]</f>
        <v>The WoodlandsDetox</v>
      </c>
      <c r="D1435" s="16">
        <v>45078</v>
      </c>
      <c r="E1435" s="11">
        <v>0</v>
      </c>
      <c r="F1435" s="8" t="str">
        <f>IFERROR(VLOOKUP(Budget[[#This Row],[Looker]],Category_final[#All],5,0),"")</f>
        <v/>
      </c>
    </row>
    <row r="1436" spans="1:6" hidden="1">
      <c r="A1436" s="49" t="s">
        <v>53</v>
      </c>
      <c r="B1436" s="11" t="s">
        <v>24</v>
      </c>
      <c r="C1436" s="11" t="str">
        <f>Budget[[#This Row],[Location]]&amp;Budget[[#This Row],[Description]]</f>
        <v>The WoodlandsDetox</v>
      </c>
      <c r="D1436" s="16">
        <v>45108</v>
      </c>
      <c r="E1436" s="11">
        <v>0</v>
      </c>
      <c r="F1436" s="8" t="str">
        <f>IFERROR(VLOOKUP(Budget[[#This Row],[Looker]],Category_final[#All],5,0),"")</f>
        <v/>
      </c>
    </row>
    <row r="1437" spans="1:6" hidden="1">
      <c r="A1437" s="49" t="s">
        <v>53</v>
      </c>
      <c r="B1437" s="11" t="s">
        <v>24</v>
      </c>
      <c r="C1437" s="11" t="str">
        <f>Budget[[#This Row],[Location]]&amp;Budget[[#This Row],[Description]]</f>
        <v>The WoodlandsDetox</v>
      </c>
      <c r="D1437" s="16">
        <v>45139</v>
      </c>
      <c r="E1437" s="11">
        <v>0</v>
      </c>
      <c r="F1437" s="8" t="str">
        <f>IFERROR(VLOOKUP(Budget[[#This Row],[Looker]],Category_final[#All],5,0),"")</f>
        <v/>
      </c>
    </row>
    <row r="1438" spans="1:6" hidden="1">
      <c r="A1438" s="49" t="s">
        <v>53</v>
      </c>
      <c r="B1438" s="11" t="s">
        <v>24</v>
      </c>
      <c r="C1438" s="11" t="str">
        <f>Budget[[#This Row],[Location]]&amp;Budget[[#This Row],[Description]]</f>
        <v>The WoodlandsDetox</v>
      </c>
      <c r="D1438" s="16">
        <v>45170</v>
      </c>
      <c r="E1438" s="11">
        <v>0</v>
      </c>
      <c r="F1438" s="8" t="str">
        <f>IFERROR(VLOOKUP(Budget[[#This Row],[Looker]],Category_final[#All],5,0),"")</f>
        <v/>
      </c>
    </row>
    <row r="1439" spans="1:6" hidden="1">
      <c r="A1439" s="49" t="s">
        <v>53</v>
      </c>
      <c r="B1439" s="11" t="s">
        <v>24</v>
      </c>
      <c r="C1439" s="11" t="str">
        <f>Budget[[#This Row],[Location]]&amp;Budget[[#This Row],[Description]]</f>
        <v>The WoodlandsDetox</v>
      </c>
      <c r="D1439" s="16">
        <v>45200</v>
      </c>
      <c r="E1439" s="11">
        <v>0</v>
      </c>
      <c r="F1439" s="8" t="str">
        <f>IFERROR(VLOOKUP(Budget[[#This Row],[Looker]],Category_final[#All],5,0),"")</f>
        <v/>
      </c>
    </row>
    <row r="1440" spans="1:6" hidden="1">
      <c r="A1440" s="49" t="s">
        <v>53</v>
      </c>
      <c r="B1440" s="11" t="s">
        <v>24</v>
      </c>
      <c r="C1440" s="11" t="str">
        <f>Budget[[#This Row],[Location]]&amp;Budget[[#This Row],[Description]]</f>
        <v>The WoodlandsDetox</v>
      </c>
      <c r="D1440" s="16">
        <v>45231</v>
      </c>
      <c r="E1440" s="11">
        <v>0</v>
      </c>
      <c r="F1440" s="8" t="str">
        <f>IFERROR(VLOOKUP(Budget[[#This Row],[Looker]],Category_final[#All],5,0),"")</f>
        <v/>
      </c>
    </row>
    <row r="1441" spans="1:6" hidden="1">
      <c r="A1441" s="49" t="s">
        <v>53</v>
      </c>
      <c r="B1441" s="11" t="s">
        <v>24</v>
      </c>
      <c r="C1441" s="11" t="str">
        <f>Budget[[#This Row],[Location]]&amp;Budget[[#This Row],[Description]]</f>
        <v>The WoodlandsDetox</v>
      </c>
      <c r="D1441" s="16">
        <v>45261</v>
      </c>
      <c r="E1441" s="11">
        <v>0</v>
      </c>
      <c r="F1441" s="8" t="str">
        <f>IFERROR(VLOOKUP(Budget[[#This Row],[Looker]],Category_final[#All],5,0),"")</f>
        <v/>
      </c>
    </row>
    <row r="1442" spans="1:6" hidden="1">
      <c r="A1442" s="49" t="s">
        <v>53</v>
      </c>
      <c r="B1442" s="11" t="s">
        <v>27</v>
      </c>
      <c r="C1442" s="11" t="str">
        <f>Budget[[#This Row],[Location]]&amp;Budget[[#This Row],[Description]]</f>
        <v>The WoodlandsRTC</v>
      </c>
      <c r="D1442" s="16">
        <v>44927</v>
      </c>
      <c r="E1442" s="11">
        <v>0</v>
      </c>
      <c r="F1442" s="8" t="str">
        <f>IFERROR(VLOOKUP(Budget[[#This Row],[Looker]],Category_final[#All],5,0),"")</f>
        <v/>
      </c>
    </row>
    <row r="1443" spans="1:6" hidden="1">
      <c r="A1443" s="49" t="s">
        <v>53</v>
      </c>
      <c r="B1443" s="11" t="s">
        <v>27</v>
      </c>
      <c r="C1443" s="11" t="str">
        <f>Budget[[#This Row],[Location]]&amp;Budget[[#This Row],[Description]]</f>
        <v>The WoodlandsRTC</v>
      </c>
      <c r="D1443" s="16">
        <v>44958</v>
      </c>
      <c r="E1443" s="11">
        <v>0</v>
      </c>
      <c r="F1443" s="8" t="str">
        <f>IFERROR(VLOOKUP(Budget[[#This Row],[Looker]],Category_final[#All],5,0),"")</f>
        <v/>
      </c>
    </row>
    <row r="1444" spans="1:6" hidden="1">
      <c r="A1444" s="49" t="s">
        <v>53</v>
      </c>
      <c r="B1444" s="11" t="s">
        <v>27</v>
      </c>
      <c r="C1444" s="11" t="str">
        <f>Budget[[#This Row],[Location]]&amp;Budget[[#This Row],[Description]]</f>
        <v>The WoodlandsRTC</v>
      </c>
      <c r="D1444" s="16">
        <v>44986</v>
      </c>
      <c r="E1444" s="11">
        <v>0</v>
      </c>
      <c r="F1444" s="8" t="str">
        <f>IFERROR(VLOOKUP(Budget[[#This Row],[Looker]],Category_final[#All],5,0),"")</f>
        <v/>
      </c>
    </row>
    <row r="1445" spans="1:6" hidden="1">
      <c r="A1445" s="49" t="s">
        <v>53</v>
      </c>
      <c r="B1445" s="11" t="s">
        <v>27</v>
      </c>
      <c r="C1445" s="11" t="str">
        <f>Budget[[#This Row],[Location]]&amp;Budget[[#This Row],[Description]]</f>
        <v>The WoodlandsRTC</v>
      </c>
      <c r="D1445" s="16">
        <v>45017</v>
      </c>
      <c r="E1445" s="11">
        <v>0</v>
      </c>
      <c r="F1445" s="8" t="str">
        <f>IFERROR(VLOOKUP(Budget[[#This Row],[Looker]],Category_final[#All],5,0),"")</f>
        <v/>
      </c>
    </row>
    <row r="1446" spans="1:6" hidden="1">
      <c r="A1446" s="49" t="s">
        <v>53</v>
      </c>
      <c r="B1446" s="11" t="s">
        <v>27</v>
      </c>
      <c r="C1446" s="11" t="str">
        <f>Budget[[#This Row],[Location]]&amp;Budget[[#This Row],[Description]]</f>
        <v>The WoodlandsRTC</v>
      </c>
      <c r="D1446" s="16">
        <v>45047</v>
      </c>
      <c r="E1446" s="11">
        <v>0</v>
      </c>
      <c r="F1446" s="8" t="str">
        <f>IFERROR(VLOOKUP(Budget[[#This Row],[Looker]],Category_final[#All],5,0),"")</f>
        <v/>
      </c>
    </row>
    <row r="1447" spans="1:6" hidden="1">
      <c r="A1447" s="49" t="s">
        <v>53</v>
      </c>
      <c r="B1447" s="11" t="s">
        <v>27</v>
      </c>
      <c r="C1447" s="11" t="str">
        <f>Budget[[#This Row],[Location]]&amp;Budget[[#This Row],[Description]]</f>
        <v>The WoodlandsRTC</v>
      </c>
      <c r="D1447" s="16">
        <v>45078</v>
      </c>
      <c r="E1447" s="11">
        <v>0</v>
      </c>
      <c r="F1447" s="8" t="str">
        <f>IFERROR(VLOOKUP(Budget[[#This Row],[Looker]],Category_final[#All],5,0),"")</f>
        <v/>
      </c>
    </row>
    <row r="1448" spans="1:6" hidden="1">
      <c r="A1448" s="49" t="s">
        <v>53</v>
      </c>
      <c r="B1448" s="11" t="s">
        <v>27</v>
      </c>
      <c r="C1448" s="11" t="str">
        <f>Budget[[#This Row],[Location]]&amp;Budget[[#This Row],[Description]]</f>
        <v>The WoodlandsRTC</v>
      </c>
      <c r="D1448" s="16">
        <v>45108</v>
      </c>
      <c r="E1448" s="11">
        <v>0</v>
      </c>
      <c r="F1448" s="8" t="str">
        <f>IFERROR(VLOOKUP(Budget[[#This Row],[Looker]],Category_final[#All],5,0),"")</f>
        <v/>
      </c>
    </row>
    <row r="1449" spans="1:6" hidden="1">
      <c r="A1449" s="49" t="s">
        <v>53</v>
      </c>
      <c r="B1449" s="11" t="s">
        <v>27</v>
      </c>
      <c r="C1449" s="11" t="str">
        <f>Budget[[#This Row],[Location]]&amp;Budget[[#This Row],[Description]]</f>
        <v>The WoodlandsRTC</v>
      </c>
      <c r="D1449" s="16">
        <v>45139</v>
      </c>
      <c r="E1449" s="11">
        <v>0</v>
      </c>
      <c r="F1449" s="8" t="str">
        <f>IFERROR(VLOOKUP(Budget[[#This Row],[Looker]],Category_final[#All],5,0),"")</f>
        <v/>
      </c>
    </row>
    <row r="1450" spans="1:6" hidden="1">
      <c r="A1450" s="49" t="s">
        <v>53</v>
      </c>
      <c r="B1450" s="11" t="s">
        <v>27</v>
      </c>
      <c r="C1450" s="11" t="str">
        <f>Budget[[#This Row],[Location]]&amp;Budget[[#This Row],[Description]]</f>
        <v>The WoodlandsRTC</v>
      </c>
      <c r="D1450" s="16">
        <v>45170</v>
      </c>
      <c r="E1450" s="11">
        <v>0</v>
      </c>
      <c r="F1450" s="8" t="str">
        <f>IFERROR(VLOOKUP(Budget[[#This Row],[Looker]],Category_final[#All],5,0),"")</f>
        <v/>
      </c>
    </row>
    <row r="1451" spans="1:6" hidden="1">
      <c r="A1451" s="49" t="s">
        <v>53</v>
      </c>
      <c r="B1451" s="11" t="s">
        <v>27</v>
      </c>
      <c r="C1451" s="11" t="str">
        <f>Budget[[#This Row],[Location]]&amp;Budget[[#This Row],[Description]]</f>
        <v>The WoodlandsRTC</v>
      </c>
      <c r="D1451" s="16">
        <v>45200</v>
      </c>
      <c r="E1451" s="11">
        <v>0</v>
      </c>
      <c r="F1451" s="8" t="str">
        <f>IFERROR(VLOOKUP(Budget[[#This Row],[Looker]],Category_final[#All],5,0),"")</f>
        <v/>
      </c>
    </row>
    <row r="1452" spans="1:6" hidden="1">
      <c r="A1452" s="49" t="s">
        <v>53</v>
      </c>
      <c r="B1452" s="11" t="s">
        <v>27</v>
      </c>
      <c r="C1452" s="11" t="str">
        <f>Budget[[#This Row],[Location]]&amp;Budget[[#This Row],[Description]]</f>
        <v>The WoodlandsRTC</v>
      </c>
      <c r="D1452" s="16">
        <v>45231</v>
      </c>
      <c r="E1452" s="11">
        <v>0</v>
      </c>
      <c r="F1452" s="8" t="str">
        <f>IFERROR(VLOOKUP(Budget[[#This Row],[Looker]],Category_final[#All],5,0),"")</f>
        <v/>
      </c>
    </row>
    <row r="1453" spans="1:6" hidden="1">
      <c r="A1453" s="49" t="s">
        <v>53</v>
      </c>
      <c r="B1453" s="11" t="s">
        <v>27</v>
      </c>
      <c r="C1453" s="11" t="str">
        <f>Budget[[#This Row],[Location]]&amp;Budget[[#This Row],[Description]]</f>
        <v>The WoodlandsRTC</v>
      </c>
      <c r="D1453" s="16">
        <v>45261</v>
      </c>
      <c r="E1453" s="11">
        <v>0</v>
      </c>
      <c r="F1453" s="8" t="str">
        <f>IFERROR(VLOOKUP(Budget[[#This Row],[Looker]],Category_final[#All],5,0),"")</f>
        <v/>
      </c>
    </row>
    <row r="1454" spans="1:6" hidden="1">
      <c r="A1454" s="49" t="s">
        <v>53</v>
      </c>
      <c r="B1454" s="11" t="s">
        <v>26</v>
      </c>
      <c r="C1454" s="11" t="str">
        <f>Budget[[#This Row],[Location]]&amp;Budget[[#This Row],[Description]]</f>
        <v>The WoodlandsPHP</v>
      </c>
      <c r="D1454" s="16">
        <v>44927</v>
      </c>
      <c r="E1454" s="11">
        <v>3</v>
      </c>
      <c r="F1454" s="8" t="str">
        <f>IFERROR(VLOOKUP(Budget[[#This Row],[Looker]],Category_final[#All],5,0),"")</f>
        <v>Affiliate</v>
      </c>
    </row>
    <row r="1455" spans="1:6" hidden="1">
      <c r="A1455" s="49" t="s">
        <v>53</v>
      </c>
      <c r="B1455" s="11" t="s">
        <v>26</v>
      </c>
      <c r="C1455" s="11" t="str">
        <f>Budget[[#This Row],[Location]]&amp;Budget[[#This Row],[Description]]</f>
        <v>The WoodlandsPHP</v>
      </c>
      <c r="D1455" s="16">
        <v>44958</v>
      </c>
      <c r="E1455" s="11">
        <v>3</v>
      </c>
      <c r="F1455" s="8" t="str">
        <f>IFERROR(VLOOKUP(Budget[[#This Row],[Looker]],Category_final[#All],5,0),"")</f>
        <v>Affiliate</v>
      </c>
    </row>
    <row r="1456" spans="1:6" hidden="1">
      <c r="A1456" s="49" t="s">
        <v>53</v>
      </c>
      <c r="B1456" s="11" t="s">
        <v>26</v>
      </c>
      <c r="C1456" s="11" t="str">
        <f>Budget[[#This Row],[Location]]&amp;Budget[[#This Row],[Description]]</f>
        <v>The WoodlandsPHP</v>
      </c>
      <c r="D1456" s="16">
        <v>44986</v>
      </c>
      <c r="E1456" s="11">
        <v>3</v>
      </c>
      <c r="F1456" s="8" t="str">
        <f>IFERROR(VLOOKUP(Budget[[#This Row],[Looker]],Category_final[#All],5,0),"")</f>
        <v>Affiliate</v>
      </c>
    </row>
    <row r="1457" spans="1:6" hidden="1">
      <c r="A1457" s="49" t="s">
        <v>53</v>
      </c>
      <c r="B1457" s="11" t="s">
        <v>26</v>
      </c>
      <c r="C1457" s="11" t="str">
        <f>Budget[[#This Row],[Location]]&amp;Budget[[#This Row],[Description]]</f>
        <v>The WoodlandsPHP</v>
      </c>
      <c r="D1457" s="16">
        <v>45017</v>
      </c>
      <c r="E1457" s="11">
        <v>3</v>
      </c>
      <c r="F1457" s="8" t="str">
        <f>IFERROR(VLOOKUP(Budget[[#This Row],[Looker]],Category_final[#All],5,0),"")</f>
        <v>Affiliate</v>
      </c>
    </row>
    <row r="1458" spans="1:6" hidden="1">
      <c r="A1458" s="49" t="s">
        <v>53</v>
      </c>
      <c r="B1458" s="11" t="s">
        <v>26</v>
      </c>
      <c r="C1458" s="11" t="str">
        <f>Budget[[#This Row],[Location]]&amp;Budget[[#This Row],[Description]]</f>
        <v>The WoodlandsPHP</v>
      </c>
      <c r="D1458" s="16">
        <v>45047</v>
      </c>
      <c r="E1458" s="11">
        <v>3</v>
      </c>
      <c r="F1458" s="8" t="str">
        <f>IFERROR(VLOOKUP(Budget[[#This Row],[Looker]],Category_final[#All],5,0),"")</f>
        <v>Affiliate</v>
      </c>
    </row>
    <row r="1459" spans="1:6" hidden="1">
      <c r="A1459" s="49" t="s">
        <v>53</v>
      </c>
      <c r="B1459" s="11" t="s">
        <v>26</v>
      </c>
      <c r="C1459" s="11" t="str">
        <f>Budget[[#This Row],[Location]]&amp;Budget[[#This Row],[Description]]</f>
        <v>The WoodlandsPHP</v>
      </c>
      <c r="D1459" s="16">
        <v>45078</v>
      </c>
      <c r="E1459" s="11">
        <v>3</v>
      </c>
      <c r="F1459" s="8" t="str">
        <f>IFERROR(VLOOKUP(Budget[[#This Row],[Looker]],Category_final[#All],5,0),"")</f>
        <v>Affiliate</v>
      </c>
    </row>
    <row r="1460" spans="1:6" hidden="1">
      <c r="A1460" s="49" t="s">
        <v>53</v>
      </c>
      <c r="B1460" s="11" t="s">
        <v>26</v>
      </c>
      <c r="C1460" s="11" t="str">
        <f>Budget[[#This Row],[Location]]&amp;Budget[[#This Row],[Description]]</f>
        <v>The WoodlandsPHP</v>
      </c>
      <c r="D1460" s="16">
        <v>45108</v>
      </c>
      <c r="E1460" s="11">
        <v>3</v>
      </c>
      <c r="F1460" s="8" t="str">
        <f>IFERROR(VLOOKUP(Budget[[#This Row],[Looker]],Category_final[#All],5,0),"")</f>
        <v>Affiliate</v>
      </c>
    </row>
    <row r="1461" spans="1:6" hidden="1">
      <c r="A1461" s="49" t="s">
        <v>53</v>
      </c>
      <c r="B1461" s="11" t="s">
        <v>26</v>
      </c>
      <c r="C1461" s="11" t="str">
        <f>Budget[[#This Row],[Location]]&amp;Budget[[#This Row],[Description]]</f>
        <v>The WoodlandsPHP</v>
      </c>
      <c r="D1461" s="16">
        <v>45139</v>
      </c>
      <c r="E1461" s="11">
        <v>3</v>
      </c>
      <c r="F1461" s="8" t="str">
        <f>IFERROR(VLOOKUP(Budget[[#This Row],[Looker]],Category_final[#All],5,0),"")</f>
        <v>Affiliate</v>
      </c>
    </row>
    <row r="1462" spans="1:6" hidden="1">
      <c r="A1462" s="49" t="s">
        <v>53</v>
      </c>
      <c r="B1462" s="11" t="s">
        <v>26</v>
      </c>
      <c r="C1462" s="11" t="str">
        <f>Budget[[#This Row],[Location]]&amp;Budget[[#This Row],[Description]]</f>
        <v>The WoodlandsPHP</v>
      </c>
      <c r="D1462" s="16">
        <v>45170</v>
      </c>
      <c r="E1462" s="11">
        <v>3</v>
      </c>
      <c r="F1462" s="8" t="str">
        <f>IFERROR(VLOOKUP(Budget[[#This Row],[Looker]],Category_final[#All],5,0),"")</f>
        <v>Affiliate</v>
      </c>
    </row>
    <row r="1463" spans="1:6" hidden="1">
      <c r="A1463" s="49" t="s">
        <v>53</v>
      </c>
      <c r="B1463" s="11" t="s">
        <v>26</v>
      </c>
      <c r="C1463" s="11" t="str">
        <f>Budget[[#This Row],[Location]]&amp;Budget[[#This Row],[Description]]</f>
        <v>The WoodlandsPHP</v>
      </c>
      <c r="D1463" s="16">
        <v>45200</v>
      </c>
      <c r="E1463" s="11">
        <v>3</v>
      </c>
      <c r="F1463" s="8" t="str">
        <f>IFERROR(VLOOKUP(Budget[[#This Row],[Looker]],Category_final[#All],5,0),"")</f>
        <v>Affiliate</v>
      </c>
    </row>
    <row r="1464" spans="1:6" hidden="1">
      <c r="A1464" s="49" t="s">
        <v>53</v>
      </c>
      <c r="B1464" s="11" t="s">
        <v>26</v>
      </c>
      <c r="C1464" s="11" t="str">
        <f>Budget[[#This Row],[Location]]&amp;Budget[[#This Row],[Description]]</f>
        <v>The WoodlandsPHP</v>
      </c>
      <c r="D1464" s="16">
        <v>45231</v>
      </c>
      <c r="E1464" s="11">
        <v>3</v>
      </c>
      <c r="F1464" s="8" t="str">
        <f>IFERROR(VLOOKUP(Budget[[#This Row],[Looker]],Category_final[#All],5,0),"")</f>
        <v>Affiliate</v>
      </c>
    </row>
    <row r="1465" spans="1:6" hidden="1">
      <c r="A1465" s="49" t="s">
        <v>53</v>
      </c>
      <c r="B1465" s="11" t="s">
        <v>26</v>
      </c>
      <c r="C1465" s="11" t="str">
        <f>Budget[[#This Row],[Location]]&amp;Budget[[#This Row],[Description]]</f>
        <v>The WoodlandsPHP</v>
      </c>
      <c r="D1465" s="16">
        <v>45261</v>
      </c>
      <c r="E1465" s="11">
        <v>3</v>
      </c>
      <c r="F1465" s="8" t="str">
        <f>IFERROR(VLOOKUP(Budget[[#This Row],[Looker]],Category_final[#All],5,0),"")</f>
        <v>Affiliate</v>
      </c>
    </row>
    <row r="1466" spans="1:6" hidden="1">
      <c r="A1466" s="49" t="s">
        <v>53</v>
      </c>
      <c r="B1466" s="11" t="s">
        <v>25</v>
      </c>
      <c r="C1466" s="11" t="str">
        <f>Budget[[#This Row],[Location]]&amp;Budget[[#This Row],[Description]]</f>
        <v>The WoodlandsIOP</v>
      </c>
      <c r="D1466" s="16">
        <v>44927</v>
      </c>
      <c r="E1466" s="11">
        <v>14</v>
      </c>
      <c r="F1466" s="8" t="str">
        <f>IFERROR(VLOOKUP(Budget[[#This Row],[Looker]],Category_final[#All],5,0),"")</f>
        <v>Affiliate</v>
      </c>
    </row>
    <row r="1467" spans="1:6" hidden="1">
      <c r="A1467" s="49" t="s">
        <v>53</v>
      </c>
      <c r="B1467" s="11" t="s">
        <v>25</v>
      </c>
      <c r="C1467" s="11" t="str">
        <f>Budget[[#This Row],[Location]]&amp;Budget[[#This Row],[Description]]</f>
        <v>The WoodlandsIOP</v>
      </c>
      <c r="D1467" s="16">
        <v>44958</v>
      </c>
      <c r="E1467" s="11">
        <v>14</v>
      </c>
      <c r="F1467" s="8" t="str">
        <f>IFERROR(VLOOKUP(Budget[[#This Row],[Looker]],Category_final[#All],5,0),"")</f>
        <v>Affiliate</v>
      </c>
    </row>
    <row r="1468" spans="1:6" hidden="1">
      <c r="A1468" s="49" t="s">
        <v>53</v>
      </c>
      <c r="B1468" s="11" t="s">
        <v>25</v>
      </c>
      <c r="C1468" s="11" t="str">
        <f>Budget[[#This Row],[Location]]&amp;Budget[[#This Row],[Description]]</f>
        <v>The WoodlandsIOP</v>
      </c>
      <c r="D1468" s="16">
        <v>44986</v>
      </c>
      <c r="E1468" s="11">
        <v>14</v>
      </c>
      <c r="F1468" s="8" t="str">
        <f>IFERROR(VLOOKUP(Budget[[#This Row],[Looker]],Category_final[#All],5,0),"")</f>
        <v>Affiliate</v>
      </c>
    </row>
    <row r="1469" spans="1:6" hidden="1">
      <c r="A1469" s="49" t="s">
        <v>53</v>
      </c>
      <c r="B1469" s="11" t="s">
        <v>25</v>
      </c>
      <c r="C1469" s="11" t="str">
        <f>Budget[[#This Row],[Location]]&amp;Budget[[#This Row],[Description]]</f>
        <v>The WoodlandsIOP</v>
      </c>
      <c r="D1469" s="16">
        <v>45017</v>
      </c>
      <c r="E1469" s="11">
        <v>14</v>
      </c>
      <c r="F1469" s="8" t="str">
        <f>IFERROR(VLOOKUP(Budget[[#This Row],[Looker]],Category_final[#All],5,0),"")</f>
        <v>Affiliate</v>
      </c>
    </row>
    <row r="1470" spans="1:6" hidden="1">
      <c r="A1470" s="49" t="s">
        <v>53</v>
      </c>
      <c r="B1470" s="11" t="s">
        <v>25</v>
      </c>
      <c r="C1470" s="11" t="str">
        <f>Budget[[#This Row],[Location]]&amp;Budget[[#This Row],[Description]]</f>
        <v>The WoodlandsIOP</v>
      </c>
      <c r="D1470" s="16">
        <v>45047</v>
      </c>
      <c r="E1470" s="11">
        <v>14</v>
      </c>
      <c r="F1470" s="8" t="str">
        <f>IFERROR(VLOOKUP(Budget[[#This Row],[Looker]],Category_final[#All],5,0),"")</f>
        <v>Affiliate</v>
      </c>
    </row>
    <row r="1471" spans="1:6" hidden="1">
      <c r="A1471" s="49" t="s">
        <v>53</v>
      </c>
      <c r="B1471" s="11" t="s">
        <v>25</v>
      </c>
      <c r="C1471" s="11" t="str">
        <f>Budget[[#This Row],[Location]]&amp;Budget[[#This Row],[Description]]</f>
        <v>The WoodlandsIOP</v>
      </c>
      <c r="D1471" s="16">
        <v>45078</v>
      </c>
      <c r="E1471" s="11">
        <v>14</v>
      </c>
      <c r="F1471" s="8" t="str">
        <f>IFERROR(VLOOKUP(Budget[[#This Row],[Looker]],Category_final[#All],5,0),"")</f>
        <v>Affiliate</v>
      </c>
    </row>
    <row r="1472" spans="1:6" hidden="1">
      <c r="A1472" s="49" t="s">
        <v>53</v>
      </c>
      <c r="B1472" s="11" t="s">
        <v>25</v>
      </c>
      <c r="C1472" s="11" t="str">
        <f>Budget[[#This Row],[Location]]&amp;Budget[[#This Row],[Description]]</f>
        <v>The WoodlandsIOP</v>
      </c>
      <c r="D1472" s="16">
        <v>45108</v>
      </c>
      <c r="E1472" s="11">
        <v>15</v>
      </c>
      <c r="F1472" s="8" t="str">
        <f>IFERROR(VLOOKUP(Budget[[#This Row],[Looker]],Category_final[#All],5,0),"")</f>
        <v>Affiliate</v>
      </c>
    </row>
    <row r="1473" spans="1:6" hidden="1">
      <c r="A1473" s="49" t="s">
        <v>53</v>
      </c>
      <c r="B1473" s="11" t="s">
        <v>25</v>
      </c>
      <c r="C1473" s="11" t="str">
        <f>Budget[[#This Row],[Location]]&amp;Budget[[#This Row],[Description]]</f>
        <v>The WoodlandsIOP</v>
      </c>
      <c r="D1473" s="16">
        <v>45139</v>
      </c>
      <c r="E1473" s="11">
        <v>15</v>
      </c>
      <c r="F1473" s="8" t="str">
        <f>IFERROR(VLOOKUP(Budget[[#This Row],[Looker]],Category_final[#All],5,0),"")</f>
        <v>Affiliate</v>
      </c>
    </row>
    <row r="1474" spans="1:6" hidden="1">
      <c r="A1474" s="49" t="s">
        <v>53</v>
      </c>
      <c r="B1474" s="11" t="s">
        <v>25</v>
      </c>
      <c r="C1474" s="11" t="str">
        <f>Budget[[#This Row],[Location]]&amp;Budget[[#This Row],[Description]]</f>
        <v>The WoodlandsIOP</v>
      </c>
      <c r="D1474" s="16">
        <v>45170</v>
      </c>
      <c r="E1474" s="11">
        <v>15</v>
      </c>
      <c r="F1474" s="8" t="str">
        <f>IFERROR(VLOOKUP(Budget[[#This Row],[Looker]],Category_final[#All],5,0),"")</f>
        <v>Affiliate</v>
      </c>
    </row>
    <row r="1475" spans="1:6" hidden="1">
      <c r="A1475" s="49" t="s">
        <v>53</v>
      </c>
      <c r="B1475" s="11" t="s">
        <v>25</v>
      </c>
      <c r="C1475" s="11" t="str">
        <f>Budget[[#This Row],[Location]]&amp;Budget[[#This Row],[Description]]</f>
        <v>The WoodlandsIOP</v>
      </c>
      <c r="D1475" s="16">
        <v>45200</v>
      </c>
      <c r="E1475" s="11">
        <v>15</v>
      </c>
      <c r="F1475" s="8" t="str">
        <f>IFERROR(VLOOKUP(Budget[[#This Row],[Looker]],Category_final[#All],5,0),"")</f>
        <v>Affiliate</v>
      </c>
    </row>
    <row r="1476" spans="1:6" hidden="1">
      <c r="A1476" s="49" t="s">
        <v>53</v>
      </c>
      <c r="B1476" s="11" t="s">
        <v>25</v>
      </c>
      <c r="C1476" s="11" t="str">
        <f>Budget[[#This Row],[Location]]&amp;Budget[[#This Row],[Description]]</f>
        <v>The WoodlandsIOP</v>
      </c>
      <c r="D1476" s="16">
        <v>45231</v>
      </c>
      <c r="E1476" s="11">
        <v>15</v>
      </c>
      <c r="F1476" s="8" t="str">
        <f>IFERROR(VLOOKUP(Budget[[#This Row],[Looker]],Category_final[#All],5,0),"")</f>
        <v>Affiliate</v>
      </c>
    </row>
    <row r="1477" spans="1:6" hidden="1">
      <c r="A1477" s="49" t="s">
        <v>53</v>
      </c>
      <c r="B1477" s="11" t="s">
        <v>25</v>
      </c>
      <c r="C1477" s="11" t="str">
        <f>Budget[[#This Row],[Location]]&amp;Budget[[#This Row],[Description]]</f>
        <v>The WoodlandsIOP</v>
      </c>
      <c r="D1477" s="16">
        <v>45261</v>
      </c>
      <c r="E1477" s="11">
        <v>15</v>
      </c>
      <c r="F1477" s="8" t="str">
        <f>IFERROR(VLOOKUP(Budget[[#This Row],[Looker]],Category_final[#All],5,0),"")</f>
        <v>Affiliate</v>
      </c>
    </row>
    <row r="1478" spans="1:6" hidden="1">
      <c r="A1478" s="49" t="s">
        <v>53</v>
      </c>
      <c r="B1478" s="11" t="s">
        <v>28</v>
      </c>
      <c r="C1478" s="11" t="str">
        <f>Budget[[#This Row],[Location]]&amp;Budget[[#This Row],[Description]]</f>
        <v>The WoodlandsSOP</v>
      </c>
      <c r="D1478" s="16">
        <v>44927</v>
      </c>
      <c r="E1478" s="11">
        <v>0</v>
      </c>
      <c r="F1478" s="8" t="str">
        <f>IFERROR(VLOOKUP(Budget[[#This Row],[Looker]],Category_final[#All],5,0),"")</f>
        <v>Affiliate</v>
      </c>
    </row>
    <row r="1479" spans="1:6" hidden="1">
      <c r="A1479" s="49" t="s">
        <v>53</v>
      </c>
      <c r="B1479" s="11" t="s">
        <v>28</v>
      </c>
      <c r="C1479" s="11" t="str">
        <f>Budget[[#This Row],[Location]]&amp;Budget[[#This Row],[Description]]</f>
        <v>The WoodlandsSOP</v>
      </c>
      <c r="D1479" s="16">
        <v>44958</v>
      </c>
      <c r="E1479" s="11">
        <v>0</v>
      </c>
      <c r="F1479" s="8" t="str">
        <f>IFERROR(VLOOKUP(Budget[[#This Row],[Looker]],Category_final[#All],5,0),"")</f>
        <v>Affiliate</v>
      </c>
    </row>
    <row r="1480" spans="1:6" hidden="1">
      <c r="A1480" s="49" t="s">
        <v>53</v>
      </c>
      <c r="B1480" s="11" t="s">
        <v>28</v>
      </c>
      <c r="C1480" s="11" t="str">
        <f>Budget[[#This Row],[Location]]&amp;Budget[[#This Row],[Description]]</f>
        <v>The WoodlandsSOP</v>
      </c>
      <c r="D1480" s="16">
        <v>44986</v>
      </c>
      <c r="E1480" s="11">
        <v>0</v>
      </c>
      <c r="F1480" s="8" t="str">
        <f>IFERROR(VLOOKUP(Budget[[#This Row],[Looker]],Category_final[#All],5,0),"")</f>
        <v>Affiliate</v>
      </c>
    </row>
    <row r="1481" spans="1:6" hidden="1">
      <c r="A1481" s="49" t="s">
        <v>53</v>
      </c>
      <c r="B1481" s="11" t="s">
        <v>28</v>
      </c>
      <c r="C1481" s="11" t="str">
        <f>Budget[[#This Row],[Location]]&amp;Budget[[#This Row],[Description]]</f>
        <v>The WoodlandsSOP</v>
      </c>
      <c r="D1481" s="16">
        <v>45017</v>
      </c>
      <c r="E1481" s="11">
        <v>0</v>
      </c>
      <c r="F1481" s="8" t="str">
        <f>IFERROR(VLOOKUP(Budget[[#This Row],[Looker]],Category_final[#All],5,0),"")</f>
        <v>Affiliate</v>
      </c>
    </row>
    <row r="1482" spans="1:6" hidden="1">
      <c r="A1482" s="49" t="s">
        <v>53</v>
      </c>
      <c r="B1482" s="11" t="s">
        <v>28</v>
      </c>
      <c r="C1482" s="11" t="str">
        <f>Budget[[#This Row],[Location]]&amp;Budget[[#This Row],[Description]]</f>
        <v>The WoodlandsSOP</v>
      </c>
      <c r="D1482" s="16">
        <v>45047</v>
      </c>
      <c r="E1482" s="11">
        <v>0</v>
      </c>
      <c r="F1482" s="8" t="str">
        <f>IFERROR(VLOOKUP(Budget[[#This Row],[Looker]],Category_final[#All],5,0),"")</f>
        <v>Affiliate</v>
      </c>
    </row>
    <row r="1483" spans="1:6" hidden="1">
      <c r="A1483" s="49" t="s">
        <v>53</v>
      </c>
      <c r="B1483" s="11" t="s">
        <v>28</v>
      </c>
      <c r="C1483" s="11" t="str">
        <f>Budget[[#This Row],[Location]]&amp;Budget[[#This Row],[Description]]</f>
        <v>The WoodlandsSOP</v>
      </c>
      <c r="D1483" s="16">
        <v>45078</v>
      </c>
      <c r="E1483" s="11">
        <v>0</v>
      </c>
      <c r="F1483" s="8" t="str">
        <f>IFERROR(VLOOKUP(Budget[[#This Row],[Looker]],Category_final[#All],5,0),"")</f>
        <v>Affiliate</v>
      </c>
    </row>
    <row r="1484" spans="1:6" hidden="1">
      <c r="A1484" s="49" t="s">
        <v>53</v>
      </c>
      <c r="B1484" s="11" t="s">
        <v>28</v>
      </c>
      <c r="C1484" s="11" t="str">
        <f>Budget[[#This Row],[Location]]&amp;Budget[[#This Row],[Description]]</f>
        <v>The WoodlandsSOP</v>
      </c>
      <c r="D1484" s="16">
        <v>45108</v>
      </c>
      <c r="E1484" s="11">
        <v>0</v>
      </c>
      <c r="F1484" s="8" t="str">
        <f>IFERROR(VLOOKUP(Budget[[#This Row],[Looker]],Category_final[#All],5,0),"")</f>
        <v>Affiliate</v>
      </c>
    </row>
    <row r="1485" spans="1:6" hidden="1">
      <c r="A1485" s="49" t="s">
        <v>53</v>
      </c>
      <c r="B1485" s="11" t="s">
        <v>28</v>
      </c>
      <c r="C1485" s="11" t="str">
        <f>Budget[[#This Row],[Location]]&amp;Budget[[#This Row],[Description]]</f>
        <v>The WoodlandsSOP</v>
      </c>
      <c r="D1485" s="16">
        <v>45139</v>
      </c>
      <c r="E1485" s="11">
        <v>0</v>
      </c>
      <c r="F1485" s="8" t="str">
        <f>IFERROR(VLOOKUP(Budget[[#This Row],[Looker]],Category_final[#All],5,0),"")</f>
        <v>Affiliate</v>
      </c>
    </row>
    <row r="1486" spans="1:6" hidden="1">
      <c r="A1486" s="49" t="s">
        <v>53</v>
      </c>
      <c r="B1486" s="11" t="s">
        <v>28</v>
      </c>
      <c r="C1486" s="11" t="str">
        <f>Budget[[#This Row],[Location]]&amp;Budget[[#This Row],[Description]]</f>
        <v>The WoodlandsSOP</v>
      </c>
      <c r="D1486" s="16">
        <v>45170</v>
      </c>
      <c r="E1486" s="11">
        <v>0</v>
      </c>
      <c r="F1486" s="8" t="str">
        <f>IFERROR(VLOOKUP(Budget[[#This Row],[Looker]],Category_final[#All],5,0),"")</f>
        <v>Affiliate</v>
      </c>
    </row>
    <row r="1487" spans="1:6" hidden="1">
      <c r="A1487" s="49" t="s">
        <v>53</v>
      </c>
      <c r="B1487" s="11" t="s">
        <v>28</v>
      </c>
      <c r="C1487" s="11" t="str">
        <f>Budget[[#This Row],[Location]]&amp;Budget[[#This Row],[Description]]</f>
        <v>The WoodlandsSOP</v>
      </c>
      <c r="D1487" s="16">
        <v>45200</v>
      </c>
      <c r="E1487" s="11">
        <v>0</v>
      </c>
      <c r="F1487" s="8" t="str">
        <f>IFERROR(VLOOKUP(Budget[[#This Row],[Looker]],Category_final[#All],5,0),"")</f>
        <v>Affiliate</v>
      </c>
    </row>
    <row r="1488" spans="1:6" hidden="1">
      <c r="A1488" s="49" t="s">
        <v>53</v>
      </c>
      <c r="B1488" s="11" t="s">
        <v>28</v>
      </c>
      <c r="C1488" s="11" t="str">
        <f>Budget[[#This Row],[Location]]&amp;Budget[[#This Row],[Description]]</f>
        <v>The WoodlandsSOP</v>
      </c>
      <c r="D1488" s="16">
        <v>45231</v>
      </c>
      <c r="E1488" s="11">
        <v>0</v>
      </c>
      <c r="F1488" s="8" t="str">
        <f>IFERROR(VLOOKUP(Budget[[#This Row],[Looker]],Category_final[#All],5,0),"")</f>
        <v>Affiliate</v>
      </c>
    </row>
    <row r="1489" spans="1:6" hidden="1">
      <c r="A1489" s="49" t="s">
        <v>53</v>
      </c>
      <c r="B1489" s="11" t="s">
        <v>28</v>
      </c>
      <c r="C1489" s="11" t="str">
        <f>Budget[[#This Row],[Location]]&amp;Budget[[#This Row],[Description]]</f>
        <v>The WoodlandsSOP</v>
      </c>
      <c r="D1489" s="16">
        <v>45261</v>
      </c>
      <c r="E1489" s="11">
        <v>0</v>
      </c>
      <c r="F1489" s="8" t="str">
        <f>IFERROR(VLOOKUP(Budget[[#This Row],[Looker]],Category_final[#All],5,0),"")</f>
        <v>Affiliate</v>
      </c>
    </row>
    <row r="1490" spans="1:6" hidden="1">
      <c r="A1490" s="49" t="s">
        <v>53</v>
      </c>
      <c r="B1490" s="11" t="s">
        <v>23</v>
      </c>
      <c r="C1490" s="11" t="str">
        <f>Budget[[#This Row],[Location]]&amp;Budget[[#This Row],[Description]]</f>
        <v>The WoodlandsAftercare</v>
      </c>
      <c r="D1490" s="16">
        <v>44927</v>
      </c>
      <c r="E1490" s="11">
        <v>1</v>
      </c>
      <c r="F1490" s="8" t="str">
        <f>IFERROR(VLOOKUP(Budget[[#This Row],[Looker]],Category_final[#All],5,0),"")</f>
        <v>Affiliate</v>
      </c>
    </row>
    <row r="1491" spans="1:6" hidden="1">
      <c r="A1491" s="49" t="s">
        <v>53</v>
      </c>
      <c r="B1491" s="11" t="s">
        <v>23</v>
      </c>
      <c r="C1491" s="11" t="str">
        <f>Budget[[#This Row],[Location]]&amp;Budget[[#This Row],[Description]]</f>
        <v>The WoodlandsAftercare</v>
      </c>
      <c r="D1491" s="16">
        <v>44958</v>
      </c>
      <c r="E1491" s="11">
        <v>1</v>
      </c>
      <c r="F1491" s="8" t="str">
        <f>IFERROR(VLOOKUP(Budget[[#This Row],[Looker]],Category_final[#All],5,0),"")</f>
        <v>Affiliate</v>
      </c>
    </row>
    <row r="1492" spans="1:6" hidden="1">
      <c r="A1492" s="49" t="s">
        <v>53</v>
      </c>
      <c r="B1492" s="11" t="s">
        <v>23</v>
      </c>
      <c r="C1492" s="11" t="str">
        <f>Budget[[#This Row],[Location]]&amp;Budget[[#This Row],[Description]]</f>
        <v>The WoodlandsAftercare</v>
      </c>
      <c r="D1492" s="16">
        <v>44986</v>
      </c>
      <c r="E1492" s="11">
        <v>1</v>
      </c>
      <c r="F1492" s="8" t="str">
        <f>IFERROR(VLOOKUP(Budget[[#This Row],[Looker]],Category_final[#All],5,0),"")</f>
        <v>Affiliate</v>
      </c>
    </row>
    <row r="1493" spans="1:6" hidden="1">
      <c r="A1493" s="49" t="s">
        <v>53</v>
      </c>
      <c r="B1493" s="11" t="s">
        <v>23</v>
      </c>
      <c r="C1493" s="11" t="str">
        <f>Budget[[#This Row],[Location]]&amp;Budget[[#This Row],[Description]]</f>
        <v>The WoodlandsAftercare</v>
      </c>
      <c r="D1493" s="16">
        <v>45017</v>
      </c>
      <c r="E1493" s="11">
        <v>1</v>
      </c>
      <c r="F1493" s="8" t="str">
        <f>IFERROR(VLOOKUP(Budget[[#This Row],[Looker]],Category_final[#All],5,0),"")</f>
        <v>Affiliate</v>
      </c>
    </row>
    <row r="1494" spans="1:6" hidden="1">
      <c r="A1494" s="49" t="s">
        <v>53</v>
      </c>
      <c r="B1494" s="11" t="s">
        <v>23</v>
      </c>
      <c r="C1494" s="11" t="str">
        <f>Budget[[#This Row],[Location]]&amp;Budget[[#This Row],[Description]]</f>
        <v>The WoodlandsAftercare</v>
      </c>
      <c r="D1494" s="16">
        <v>45047</v>
      </c>
      <c r="E1494" s="11">
        <v>1</v>
      </c>
      <c r="F1494" s="8" t="str">
        <f>IFERROR(VLOOKUP(Budget[[#This Row],[Looker]],Category_final[#All],5,0),"")</f>
        <v>Affiliate</v>
      </c>
    </row>
    <row r="1495" spans="1:6" hidden="1">
      <c r="A1495" s="49" t="s">
        <v>53</v>
      </c>
      <c r="B1495" s="11" t="s">
        <v>23</v>
      </c>
      <c r="C1495" s="11" t="str">
        <f>Budget[[#This Row],[Location]]&amp;Budget[[#This Row],[Description]]</f>
        <v>The WoodlandsAftercare</v>
      </c>
      <c r="D1495" s="16">
        <v>45078</v>
      </c>
      <c r="E1495" s="11">
        <v>1</v>
      </c>
      <c r="F1495" s="8" t="str">
        <f>IFERROR(VLOOKUP(Budget[[#This Row],[Looker]],Category_final[#All],5,0),"")</f>
        <v>Affiliate</v>
      </c>
    </row>
    <row r="1496" spans="1:6" hidden="1">
      <c r="A1496" s="49" t="s">
        <v>53</v>
      </c>
      <c r="B1496" s="11" t="s">
        <v>23</v>
      </c>
      <c r="C1496" s="11" t="str">
        <f>Budget[[#This Row],[Location]]&amp;Budget[[#This Row],[Description]]</f>
        <v>The WoodlandsAftercare</v>
      </c>
      <c r="D1496" s="16">
        <v>45108</v>
      </c>
      <c r="E1496" s="11">
        <v>1</v>
      </c>
      <c r="F1496" s="8" t="str">
        <f>IFERROR(VLOOKUP(Budget[[#This Row],[Looker]],Category_final[#All],5,0),"")</f>
        <v>Affiliate</v>
      </c>
    </row>
    <row r="1497" spans="1:6" hidden="1">
      <c r="A1497" s="49" t="s">
        <v>53</v>
      </c>
      <c r="B1497" s="11" t="s">
        <v>23</v>
      </c>
      <c r="C1497" s="11" t="str">
        <f>Budget[[#This Row],[Location]]&amp;Budget[[#This Row],[Description]]</f>
        <v>The WoodlandsAftercare</v>
      </c>
      <c r="D1497" s="16">
        <v>45139</v>
      </c>
      <c r="E1497" s="11">
        <v>1</v>
      </c>
      <c r="F1497" s="8" t="str">
        <f>IFERROR(VLOOKUP(Budget[[#This Row],[Looker]],Category_final[#All],5,0),"")</f>
        <v>Affiliate</v>
      </c>
    </row>
    <row r="1498" spans="1:6" hidden="1">
      <c r="A1498" s="49" t="s">
        <v>53</v>
      </c>
      <c r="B1498" s="11" t="s">
        <v>23</v>
      </c>
      <c r="C1498" s="11" t="str">
        <f>Budget[[#This Row],[Location]]&amp;Budget[[#This Row],[Description]]</f>
        <v>The WoodlandsAftercare</v>
      </c>
      <c r="D1498" s="16">
        <v>45170</v>
      </c>
      <c r="E1498" s="11">
        <v>1</v>
      </c>
      <c r="F1498" s="8" t="str">
        <f>IFERROR(VLOOKUP(Budget[[#This Row],[Looker]],Category_final[#All],5,0),"")</f>
        <v>Affiliate</v>
      </c>
    </row>
    <row r="1499" spans="1:6" hidden="1">
      <c r="A1499" s="49" t="s">
        <v>53</v>
      </c>
      <c r="B1499" s="11" t="s">
        <v>23</v>
      </c>
      <c r="C1499" s="11" t="str">
        <f>Budget[[#This Row],[Location]]&amp;Budget[[#This Row],[Description]]</f>
        <v>The WoodlandsAftercare</v>
      </c>
      <c r="D1499" s="16">
        <v>45200</v>
      </c>
      <c r="E1499" s="11">
        <v>1</v>
      </c>
      <c r="F1499" s="8" t="str">
        <f>IFERROR(VLOOKUP(Budget[[#This Row],[Looker]],Category_final[#All],5,0),"")</f>
        <v>Affiliate</v>
      </c>
    </row>
    <row r="1500" spans="1:6" hidden="1">
      <c r="A1500" s="49" t="s">
        <v>53</v>
      </c>
      <c r="B1500" s="11" t="s">
        <v>23</v>
      </c>
      <c r="C1500" s="11" t="str">
        <f>Budget[[#This Row],[Location]]&amp;Budget[[#This Row],[Description]]</f>
        <v>The WoodlandsAftercare</v>
      </c>
      <c r="D1500" s="16">
        <v>45231</v>
      </c>
      <c r="E1500" s="11">
        <v>1</v>
      </c>
      <c r="F1500" s="8" t="str">
        <f>IFERROR(VLOOKUP(Budget[[#This Row],[Looker]],Category_final[#All],5,0),"")</f>
        <v>Affiliate</v>
      </c>
    </row>
    <row r="1501" spans="1:6" hidden="1">
      <c r="A1501" s="49" t="s">
        <v>53</v>
      </c>
      <c r="B1501" s="11" t="s">
        <v>23</v>
      </c>
      <c r="C1501" s="11" t="str">
        <f>Budget[[#This Row],[Location]]&amp;Budget[[#This Row],[Description]]</f>
        <v>The WoodlandsAftercare</v>
      </c>
      <c r="D1501" s="16">
        <v>45261</v>
      </c>
      <c r="E1501" s="11">
        <v>1</v>
      </c>
      <c r="F1501" s="8" t="str">
        <f>IFERROR(VLOOKUP(Budget[[#This Row],[Looker]],Category_final[#All],5,0),"")</f>
        <v>Affiliate</v>
      </c>
    </row>
    <row r="1502" spans="1:6" hidden="1">
      <c r="A1502" s="49" t="s">
        <v>53</v>
      </c>
      <c r="B1502" s="11" t="s">
        <v>49</v>
      </c>
      <c r="C1502" s="11" t="str">
        <f>Budget[[#This Row],[Location]]&amp;Budget[[#This Row],[Description]]</f>
        <v>The WoodlandsSober Living</v>
      </c>
      <c r="D1502" s="16">
        <v>44927</v>
      </c>
      <c r="E1502" s="11">
        <v>0</v>
      </c>
      <c r="F1502" s="8" t="str">
        <f>IFERROR(VLOOKUP(Budget[[#This Row],[Looker]],Category_final[#All],5,0),"")</f>
        <v/>
      </c>
    </row>
    <row r="1503" spans="1:6" hidden="1">
      <c r="A1503" s="49" t="s">
        <v>53</v>
      </c>
      <c r="B1503" s="11" t="s">
        <v>49</v>
      </c>
      <c r="C1503" s="11" t="str">
        <f>Budget[[#This Row],[Location]]&amp;Budget[[#This Row],[Description]]</f>
        <v>The WoodlandsSober Living</v>
      </c>
      <c r="D1503" s="16">
        <v>44958</v>
      </c>
      <c r="E1503" s="11">
        <v>0</v>
      </c>
      <c r="F1503" s="8" t="str">
        <f>IFERROR(VLOOKUP(Budget[[#This Row],[Looker]],Category_final[#All],5,0),"")</f>
        <v/>
      </c>
    </row>
    <row r="1504" spans="1:6" hidden="1">
      <c r="A1504" s="49" t="s">
        <v>53</v>
      </c>
      <c r="B1504" s="11" t="s">
        <v>49</v>
      </c>
      <c r="C1504" s="11" t="str">
        <f>Budget[[#This Row],[Location]]&amp;Budget[[#This Row],[Description]]</f>
        <v>The WoodlandsSober Living</v>
      </c>
      <c r="D1504" s="16">
        <v>44986</v>
      </c>
      <c r="E1504" s="11">
        <v>0</v>
      </c>
      <c r="F1504" s="8" t="str">
        <f>IFERROR(VLOOKUP(Budget[[#This Row],[Looker]],Category_final[#All],5,0),"")</f>
        <v/>
      </c>
    </row>
    <row r="1505" spans="1:6" hidden="1">
      <c r="A1505" s="49" t="s">
        <v>53</v>
      </c>
      <c r="B1505" s="11" t="s">
        <v>49</v>
      </c>
      <c r="C1505" s="11" t="str">
        <f>Budget[[#This Row],[Location]]&amp;Budget[[#This Row],[Description]]</f>
        <v>The WoodlandsSober Living</v>
      </c>
      <c r="D1505" s="16">
        <v>45017</v>
      </c>
      <c r="E1505" s="11">
        <v>0</v>
      </c>
      <c r="F1505" s="8" t="str">
        <f>IFERROR(VLOOKUP(Budget[[#This Row],[Looker]],Category_final[#All],5,0),"")</f>
        <v/>
      </c>
    </row>
    <row r="1506" spans="1:6" hidden="1">
      <c r="A1506" s="49" t="s">
        <v>53</v>
      </c>
      <c r="B1506" s="11" t="s">
        <v>49</v>
      </c>
      <c r="C1506" s="11" t="str">
        <f>Budget[[#This Row],[Location]]&amp;Budget[[#This Row],[Description]]</f>
        <v>The WoodlandsSober Living</v>
      </c>
      <c r="D1506" s="16">
        <v>45047</v>
      </c>
      <c r="E1506" s="11">
        <v>0</v>
      </c>
      <c r="F1506" s="8" t="str">
        <f>IFERROR(VLOOKUP(Budget[[#This Row],[Looker]],Category_final[#All],5,0),"")</f>
        <v/>
      </c>
    </row>
    <row r="1507" spans="1:6" hidden="1">
      <c r="A1507" s="49" t="s">
        <v>53</v>
      </c>
      <c r="B1507" s="11" t="s">
        <v>49</v>
      </c>
      <c r="C1507" s="11" t="str">
        <f>Budget[[#This Row],[Location]]&amp;Budget[[#This Row],[Description]]</f>
        <v>The WoodlandsSober Living</v>
      </c>
      <c r="D1507" s="16">
        <v>45078</v>
      </c>
      <c r="E1507" s="11">
        <v>0</v>
      </c>
      <c r="F1507" s="8" t="str">
        <f>IFERROR(VLOOKUP(Budget[[#This Row],[Looker]],Category_final[#All],5,0),"")</f>
        <v/>
      </c>
    </row>
    <row r="1508" spans="1:6" hidden="1">
      <c r="A1508" s="49" t="s">
        <v>53</v>
      </c>
      <c r="B1508" s="11" t="s">
        <v>49</v>
      </c>
      <c r="C1508" s="11" t="str">
        <f>Budget[[#This Row],[Location]]&amp;Budget[[#This Row],[Description]]</f>
        <v>The WoodlandsSober Living</v>
      </c>
      <c r="D1508" s="16">
        <v>45108</v>
      </c>
      <c r="E1508" s="11">
        <v>0</v>
      </c>
      <c r="F1508" s="8" t="str">
        <f>IFERROR(VLOOKUP(Budget[[#This Row],[Looker]],Category_final[#All],5,0),"")</f>
        <v/>
      </c>
    </row>
    <row r="1509" spans="1:6" hidden="1">
      <c r="A1509" s="49" t="s">
        <v>53</v>
      </c>
      <c r="B1509" s="11" t="s">
        <v>49</v>
      </c>
      <c r="C1509" s="11" t="str">
        <f>Budget[[#This Row],[Location]]&amp;Budget[[#This Row],[Description]]</f>
        <v>The WoodlandsSober Living</v>
      </c>
      <c r="D1509" s="16">
        <v>45139</v>
      </c>
      <c r="E1509" s="11">
        <v>0</v>
      </c>
      <c r="F1509" s="8" t="str">
        <f>IFERROR(VLOOKUP(Budget[[#This Row],[Looker]],Category_final[#All],5,0),"")</f>
        <v/>
      </c>
    </row>
    <row r="1510" spans="1:6" hidden="1">
      <c r="A1510" s="49" t="s">
        <v>53</v>
      </c>
      <c r="B1510" s="11" t="s">
        <v>49</v>
      </c>
      <c r="C1510" s="11" t="str">
        <f>Budget[[#This Row],[Location]]&amp;Budget[[#This Row],[Description]]</f>
        <v>The WoodlandsSober Living</v>
      </c>
      <c r="D1510" s="16">
        <v>45170</v>
      </c>
      <c r="E1510" s="11">
        <v>0</v>
      </c>
      <c r="F1510" s="8" t="str">
        <f>IFERROR(VLOOKUP(Budget[[#This Row],[Looker]],Category_final[#All],5,0),"")</f>
        <v/>
      </c>
    </row>
    <row r="1511" spans="1:6" hidden="1">
      <c r="A1511" s="49" t="s">
        <v>53</v>
      </c>
      <c r="B1511" s="11" t="s">
        <v>49</v>
      </c>
      <c r="C1511" s="11" t="str">
        <f>Budget[[#This Row],[Location]]&amp;Budget[[#This Row],[Description]]</f>
        <v>The WoodlandsSober Living</v>
      </c>
      <c r="D1511" s="16">
        <v>45200</v>
      </c>
      <c r="E1511" s="11">
        <v>0</v>
      </c>
      <c r="F1511" s="8" t="str">
        <f>IFERROR(VLOOKUP(Budget[[#This Row],[Looker]],Category_final[#All],5,0),"")</f>
        <v/>
      </c>
    </row>
    <row r="1512" spans="1:6" hidden="1">
      <c r="A1512" s="49" t="s">
        <v>53</v>
      </c>
      <c r="B1512" s="11" t="s">
        <v>49</v>
      </c>
      <c r="C1512" s="11" t="str">
        <f>Budget[[#This Row],[Location]]&amp;Budget[[#This Row],[Description]]</f>
        <v>The WoodlandsSober Living</v>
      </c>
      <c r="D1512" s="16">
        <v>45231</v>
      </c>
      <c r="E1512" s="11">
        <v>0</v>
      </c>
      <c r="F1512" s="8" t="str">
        <f>IFERROR(VLOOKUP(Budget[[#This Row],[Looker]],Category_final[#All],5,0),"")</f>
        <v/>
      </c>
    </row>
    <row r="1513" spans="1:6" hidden="1">
      <c r="A1513" s="49" t="s">
        <v>53</v>
      </c>
      <c r="B1513" s="11" t="s">
        <v>49</v>
      </c>
      <c r="C1513" s="11" t="str">
        <f>Budget[[#This Row],[Location]]&amp;Budget[[#This Row],[Description]]</f>
        <v>The WoodlandsSober Living</v>
      </c>
      <c r="D1513" s="16">
        <v>45261</v>
      </c>
      <c r="E1513" s="11">
        <v>0</v>
      </c>
      <c r="F1513" s="8" t="str">
        <f>IFERROR(VLOOKUP(Budget[[#This Row],[Looker]],Category_final[#All],5,0),"")</f>
        <v/>
      </c>
    </row>
    <row r="1514" spans="1:6" hidden="1">
      <c r="A1514" s="22" t="s">
        <v>243</v>
      </c>
      <c r="B1514" s="11" t="s">
        <v>24</v>
      </c>
      <c r="C1514" s="11" t="str">
        <f>Budget[[#This Row],[Location]]&amp;Budget[[#This Row],[Description]]</f>
        <v>Round RockDetox</v>
      </c>
      <c r="D1514" s="16">
        <v>44927</v>
      </c>
      <c r="E1514" s="11">
        <v>0</v>
      </c>
      <c r="F1514" s="8" t="str">
        <f>IFERROR(VLOOKUP(Budget[[#This Row],[Looker]],Category_final[#All],5,0),"")</f>
        <v>Affiliate</v>
      </c>
    </row>
    <row r="1515" spans="1:6" hidden="1">
      <c r="A1515" s="22" t="s">
        <v>243</v>
      </c>
      <c r="B1515" s="11" t="s">
        <v>24</v>
      </c>
      <c r="C1515" s="11" t="str">
        <f>Budget[[#This Row],[Location]]&amp;Budget[[#This Row],[Description]]</f>
        <v>Round RockDetox</v>
      </c>
      <c r="D1515" s="16">
        <v>44958</v>
      </c>
      <c r="E1515" s="11">
        <v>0</v>
      </c>
      <c r="F1515" s="8" t="str">
        <f>IFERROR(VLOOKUP(Budget[[#This Row],[Looker]],Category_final[#All],5,0),"")</f>
        <v>Affiliate</v>
      </c>
    </row>
    <row r="1516" spans="1:6" hidden="1">
      <c r="A1516" s="22" t="s">
        <v>243</v>
      </c>
      <c r="B1516" s="11" t="s">
        <v>24</v>
      </c>
      <c r="C1516" s="11" t="str">
        <f>Budget[[#This Row],[Location]]&amp;Budget[[#This Row],[Description]]</f>
        <v>Round RockDetox</v>
      </c>
      <c r="D1516" s="16">
        <v>44986</v>
      </c>
      <c r="E1516" s="11">
        <v>0</v>
      </c>
      <c r="F1516" s="8" t="str">
        <f>IFERROR(VLOOKUP(Budget[[#This Row],[Looker]],Category_final[#All],5,0),"")</f>
        <v>Affiliate</v>
      </c>
    </row>
    <row r="1517" spans="1:6" hidden="1">
      <c r="A1517" s="22" t="s">
        <v>243</v>
      </c>
      <c r="B1517" s="11" t="s">
        <v>24</v>
      </c>
      <c r="C1517" s="11" t="str">
        <f>Budget[[#This Row],[Location]]&amp;Budget[[#This Row],[Description]]</f>
        <v>Round RockDetox</v>
      </c>
      <c r="D1517" s="16">
        <v>45017</v>
      </c>
      <c r="E1517" s="11">
        <v>0</v>
      </c>
      <c r="F1517" s="8" t="str">
        <f>IFERROR(VLOOKUP(Budget[[#This Row],[Looker]],Category_final[#All],5,0),"")</f>
        <v>Affiliate</v>
      </c>
    </row>
    <row r="1518" spans="1:6" hidden="1">
      <c r="A1518" s="22" t="s">
        <v>243</v>
      </c>
      <c r="B1518" s="11" t="s">
        <v>24</v>
      </c>
      <c r="C1518" s="11" t="str">
        <f>Budget[[#This Row],[Location]]&amp;Budget[[#This Row],[Description]]</f>
        <v>Round RockDetox</v>
      </c>
      <c r="D1518" s="16">
        <v>45047</v>
      </c>
      <c r="E1518" s="11">
        <v>0</v>
      </c>
      <c r="F1518" s="8" t="str">
        <f>IFERROR(VLOOKUP(Budget[[#This Row],[Looker]],Category_final[#All],5,0),"")</f>
        <v>Affiliate</v>
      </c>
    </row>
    <row r="1519" spans="1:6" hidden="1">
      <c r="A1519" s="22" t="s">
        <v>243</v>
      </c>
      <c r="B1519" s="11" t="s">
        <v>24</v>
      </c>
      <c r="C1519" s="11" t="str">
        <f>Budget[[#This Row],[Location]]&amp;Budget[[#This Row],[Description]]</f>
        <v>Round RockDetox</v>
      </c>
      <c r="D1519" s="16">
        <v>45078</v>
      </c>
      <c r="E1519" s="11">
        <v>0</v>
      </c>
      <c r="F1519" s="8" t="str">
        <f>IFERROR(VLOOKUP(Budget[[#This Row],[Looker]],Category_final[#All],5,0),"")</f>
        <v>Affiliate</v>
      </c>
    </row>
    <row r="1520" spans="1:6" hidden="1">
      <c r="A1520" s="22" t="s">
        <v>243</v>
      </c>
      <c r="B1520" s="11" t="s">
        <v>24</v>
      </c>
      <c r="C1520" s="11" t="str">
        <f>Budget[[#This Row],[Location]]&amp;Budget[[#This Row],[Description]]</f>
        <v>Round RockDetox</v>
      </c>
      <c r="D1520" s="16">
        <v>45108</v>
      </c>
      <c r="E1520" s="11">
        <v>0</v>
      </c>
      <c r="F1520" s="8" t="str">
        <f>IFERROR(VLOOKUP(Budget[[#This Row],[Looker]],Category_final[#All],5,0),"")</f>
        <v>Affiliate</v>
      </c>
    </row>
    <row r="1521" spans="1:6" hidden="1">
      <c r="A1521" s="22" t="s">
        <v>243</v>
      </c>
      <c r="B1521" s="11" t="s">
        <v>24</v>
      </c>
      <c r="C1521" s="11" t="str">
        <f>Budget[[#This Row],[Location]]&amp;Budget[[#This Row],[Description]]</f>
        <v>Round RockDetox</v>
      </c>
      <c r="D1521" s="16">
        <v>45139</v>
      </c>
      <c r="E1521" s="11">
        <v>0</v>
      </c>
      <c r="F1521" s="8" t="str">
        <f>IFERROR(VLOOKUP(Budget[[#This Row],[Looker]],Category_final[#All],5,0),"")</f>
        <v>Affiliate</v>
      </c>
    </row>
    <row r="1522" spans="1:6" hidden="1">
      <c r="A1522" s="22" t="s">
        <v>243</v>
      </c>
      <c r="B1522" s="11" t="s">
        <v>24</v>
      </c>
      <c r="C1522" s="11" t="str">
        <f>Budget[[#This Row],[Location]]&amp;Budget[[#This Row],[Description]]</f>
        <v>Round RockDetox</v>
      </c>
      <c r="D1522" s="16">
        <v>45170</v>
      </c>
      <c r="E1522" s="11">
        <v>0</v>
      </c>
      <c r="F1522" s="8" t="str">
        <f>IFERROR(VLOOKUP(Budget[[#This Row],[Looker]],Category_final[#All],5,0),"")</f>
        <v>Affiliate</v>
      </c>
    </row>
    <row r="1523" spans="1:6" hidden="1">
      <c r="A1523" s="22" t="s">
        <v>243</v>
      </c>
      <c r="B1523" s="11" t="s">
        <v>24</v>
      </c>
      <c r="C1523" s="11" t="str">
        <f>Budget[[#This Row],[Location]]&amp;Budget[[#This Row],[Description]]</f>
        <v>Round RockDetox</v>
      </c>
      <c r="D1523" s="16">
        <v>45200</v>
      </c>
      <c r="E1523" s="11">
        <v>0</v>
      </c>
      <c r="F1523" s="8" t="str">
        <f>IFERROR(VLOOKUP(Budget[[#This Row],[Looker]],Category_final[#All],5,0),"")</f>
        <v>Affiliate</v>
      </c>
    </row>
    <row r="1524" spans="1:6" hidden="1">
      <c r="A1524" s="22" t="s">
        <v>243</v>
      </c>
      <c r="B1524" s="11" t="s">
        <v>24</v>
      </c>
      <c r="C1524" s="11" t="str">
        <f>Budget[[#This Row],[Location]]&amp;Budget[[#This Row],[Description]]</f>
        <v>Round RockDetox</v>
      </c>
      <c r="D1524" s="16">
        <v>45231</v>
      </c>
      <c r="E1524" s="11">
        <v>0</v>
      </c>
      <c r="F1524" s="8" t="str">
        <f>IFERROR(VLOOKUP(Budget[[#This Row],[Looker]],Category_final[#All],5,0),"")</f>
        <v>Affiliate</v>
      </c>
    </row>
    <row r="1525" spans="1:6" hidden="1">
      <c r="A1525" s="22" t="s">
        <v>243</v>
      </c>
      <c r="B1525" s="11" t="s">
        <v>24</v>
      </c>
      <c r="C1525" s="11" t="str">
        <f>Budget[[#This Row],[Location]]&amp;Budget[[#This Row],[Description]]</f>
        <v>Round RockDetox</v>
      </c>
      <c r="D1525" s="16">
        <v>45261</v>
      </c>
      <c r="E1525" s="11">
        <v>0</v>
      </c>
      <c r="F1525" s="8" t="str">
        <f>IFERROR(VLOOKUP(Budget[[#This Row],[Looker]],Category_final[#All],5,0),"")</f>
        <v>Affiliate</v>
      </c>
    </row>
    <row r="1526" spans="1:6" hidden="1">
      <c r="A1526" s="22" t="s">
        <v>243</v>
      </c>
      <c r="B1526" s="11" t="s">
        <v>27</v>
      </c>
      <c r="C1526" s="11" t="str">
        <f>Budget[[#This Row],[Location]]&amp;Budget[[#This Row],[Description]]</f>
        <v>Round RockRTC</v>
      </c>
      <c r="D1526" s="16">
        <v>44927</v>
      </c>
      <c r="E1526" s="11">
        <v>0</v>
      </c>
      <c r="F1526" s="8" t="str">
        <f>IFERROR(VLOOKUP(Budget[[#This Row],[Looker]],Category_final[#All],5,0),"")</f>
        <v>Affiliate</v>
      </c>
    </row>
    <row r="1527" spans="1:6" hidden="1">
      <c r="A1527" s="22" t="s">
        <v>243</v>
      </c>
      <c r="B1527" s="11" t="s">
        <v>27</v>
      </c>
      <c r="C1527" s="11" t="str">
        <f>Budget[[#This Row],[Location]]&amp;Budget[[#This Row],[Description]]</f>
        <v>Round RockRTC</v>
      </c>
      <c r="D1527" s="16">
        <v>44958</v>
      </c>
      <c r="E1527" s="11">
        <v>0</v>
      </c>
      <c r="F1527" s="8" t="str">
        <f>IFERROR(VLOOKUP(Budget[[#This Row],[Looker]],Category_final[#All],5,0),"")</f>
        <v>Affiliate</v>
      </c>
    </row>
    <row r="1528" spans="1:6" hidden="1">
      <c r="A1528" s="22" t="s">
        <v>243</v>
      </c>
      <c r="B1528" s="11" t="s">
        <v>27</v>
      </c>
      <c r="C1528" s="11" t="str">
        <f>Budget[[#This Row],[Location]]&amp;Budget[[#This Row],[Description]]</f>
        <v>Round RockRTC</v>
      </c>
      <c r="D1528" s="16">
        <v>44986</v>
      </c>
      <c r="E1528" s="11">
        <v>0</v>
      </c>
      <c r="F1528" s="8" t="str">
        <f>IFERROR(VLOOKUP(Budget[[#This Row],[Looker]],Category_final[#All],5,0),"")</f>
        <v>Affiliate</v>
      </c>
    </row>
    <row r="1529" spans="1:6" hidden="1">
      <c r="A1529" s="22" t="s">
        <v>243</v>
      </c>
      <c r="B1529" s="11" t="s">
        <v>27</v>
      </c>
      <c r="C1529" s="11" t="str">
        <f>Budget[[#This Row],[Location]]&amp;Budget[[#This Row],[Description]]</f>
        <v>Round RockRTC</v>
      </c>
      <c r="D1529" s="16">
        <v>45017</v>
      </c>
      <c r="E1529" s="11">
        <v>0</v>
      </c>
      <c r="F1529" s="8" t="str">
        <f>IFERROR(VLOOKUP(Budget[[#This Row],[Looker]],Category_final[#All],5,0),"")</f>
        <v>Affiliate</v>
      </c>
    </row>
    <row r="1530" spans="1:6" hidden="1">
      <c r="A1530" s="22" t="s">
        <v>243</v>
      </c>
      <c r="B1530" s="11" t="s">
        <v>27</v>
      </c>
      <c r="C1530" s="11" t="str">
        <f>Budget[[#This Row],[Location]]&amp;Budget[[#This Row],[Description]]</f>
        <v>Round RockRTC</v>
      </c>
      <c r="D1530" s="16">
        <v>45047</v>
      </c>
      <c r="E1530" s="11">
        <v>0</v>
      </c>
      <c r="F1530" s="8" t="str">
        <f>IFERROR(VLOOKUP(Budget[[#This Row],[Looker]],Category_final[#All],5,0),"")</f>
        <v>Affiliate</v>
      </c>
    </row>
    <row r="1531" spans="1:6" hidden="1">
      <c r="A1531" s="22" t="s">
        <v>243</v>
      </c>
      <c r="B1531" s="11" t="s">
        <v>27</v>
      </c>
      <c r="C1531" s="11" t="str">
        <f>Budget[[#This Row],[Location]]&amp;Budget[[#This Row],[Description]]</f>
        <v>Round RockRTC</v>
      </c>
      <c r="D1531" s="16">
        <v>45078</v>
      </c>
      <c r="E1531" s="11">
        <v>0</v>
      </c>
      <c r="F1531" s="8" t="str">
        <f>IFERROR(VLOOKUP(Budget[[#This Row],[Looker]],Category_final[#All],5,0),"")</f>
        <v>Affiliate</v>
      </c>
    </row>
    <row r="1532" spans="1:6" hidden="1">
      <c r="A1532" s="22" t="s">
        <v>243</v>
      </c>
      <c r="B1532" s="11" t="s">
        <v>27</v>
      </c>
      <c r="C1532" s="11" t="str">
        <f>Budget[[#This Row],[Location]]&amp;Budget[[#This Row],[Description]]</f>
        <v>Round RockRTC</v>
      </c>
      <c r="D1532" s="16">
        <v>45108</v>
      </c>
      <c r="E1532" s="11">
        <v>0</v>
      </c>
      <c r="F1532" s="8" t="str">
        <f>IFERROR(VLOOKUP(Budget[[#This Row],[Looker]],Category_final[#All],5,0),"")</f>
        <v>Affiliate</v>
      </c>
    </row>
    <row r="1533" spans="1:6" hidden="1">
      <c r="A1533" s="22" t="s">
        <v>243</v>
      </c>
      <c r="B1533" s="11" t="s">
        <v>27</v>
      </c>
      <c r="C1533" s="11" t="str">
        <f>Budget[[#This Row],[Location]]&amp;Budget[[#This Row],[Description]]</f>
        <v>Round RockRTC</v>
      </c>
      <c r="D1533" s="16">
        <v>45139</v>
      </c>
      <c r="E1533" s="11">
        <v>0</v>
      </c>
      <c r="F1533" s="8" t="str">
        <f>IFERROR(VLOOKUP(Budget[[#This Row],[Looker]],Category_final[#All],5,0),"")</f>
        <v>Affiliate</v>
      </c>
    </row>
    <row r="1534" spans="1:6" hidden="1">
      <c r="A1534" s="22" t="s">
        <v>243</v>
      </c>
      <c r="B1534" s="11" t="s">
        <v>27</v>
      </c>
      <c r="C1534" s="11" t="str">
        <f>Budget[[#This Row],[Location]]&amp;Budget[[#This Row],[Description]]</f>
        <v>Round RockRTC</v>
      </c>
      <c r="D1534" s="16">
        <v>45170</v>
      </c>
      <c r="E1534" s="11">
        <v>0</v>
      </c>
      <c r="F1534" s="8" t="str">
        <f>IFERROR(VLOOKUP(Budget[[#This Row],[Looker]],Category_final[#All],5,0),"")</f>
        <v>Affiliate</v>
      </c>
    </row>
    <row r="1535" spans="1:6" hidden="1">
      <c r="A1535" s="22" t="s">
        <v>243</v>
      </c>
      <c r="B1535" s="11" t="s">
        <v>27</v>
      </c>
      <c r="C1535" s="11" t="str">
        <f>Budget[[#This Row],[Location]]&amp;Budget[[#This Row],[Description]]</f>
        <v>Round RockRTC</v>
      </c>
      <c r="D1535" s="16">
        <v>45200</v>
      </c>
      <c r="E1535" s="11">
        <v>0</v>
      </c>
      <c r="F1535" s="8" t="str">
        <f>IFERROR(VLOOKUP(Budget[[#This Row],[Looker]],Category_final[#All],5,0),"")</f>
        <v>Affiliate</v>
      </c>
    </row>
    <row r="1536" spans="1:6" hidden="1">
      <c r="A1536" s="22" t="s">
        <v>243</v>
      </c>
      <c r="B1536" s="11" t="s">
        <v>27</v>
      </c>
      <c r="C1536" s="11" t="str">
        <f>Budget[[#This Row],[Location]]&amp;Budget[[#This Row],[Description]]</f>
        <v>Round RockRTC</v>
      </c>
      <c r="D1536" s="16">
        <v>45231</v>
      </c>
      <c r="E1536" s="11">
        <v>0</v>
      </c>
      <c r="F1536" s="8" t="str">
        <f>IFERROR(VLOOKUP(Budget[[#This Row],[Looker]],Category_final[#All],5,0),"")</f>
        <v>Affiliate</v>
      </c>
    </row>
    <row r="1537" spans="1:6" hidden="1">
      <c r="A1537" s="22" t="s">
        <v>243</v>
      </c>
      <c r="B1537" s="11" t="s">
        <v>27</v>
      </c>
      <c r="C1537" s="11" t="str">
        <f>Budget[[#This Row],[Location]]&amp;Budget[[#This Row],[Description]]</f>
        <v>Round RockRTC</v>
      </c>
      <c r="D1537" s="16">
        <v>45261</v>
      </c>
      <c r="E1537" s="11">
        <v>0</v>
      </c>
      <c r="F1537" s="8" t="str">
        <f>IFERROR(VLOOKUP(Budget[[#This Row],[Looker]],Category_final[#All],5,0),"")</f>
        <v>Affiliate</v>
      </c>
    </row>
    <row r="1538" spans="1:6" hidden="1">
      <c r="A1538" s="22" t="s">
        <v>243</v>
      </c>
      <c r="B1538" s="11" t="s">
        <v>26</v>
      </c>
      <c r="C1538" s="11" t="str">
        <f>Budget[[#This Row],[Location]]&amp;Budget[[#This Row],[Description]]</f>
        <v>Round RockPHP</v>
      </c>
      <c r="D1538" s="16">
        <v>44927</v>
      </c>
      <c r="E1538" s="11">
        <v>0</v>
      </c>
      <c r="F1538" s="8" t="str">
        <f>IFERROR(VLOOKUP(Budget[[#This Row],[Looker]],Category_final[#All],5,0),"")</f>
        <v>Affiliate</v>
      </c>
    </row>
    <row r="1539" spans="1:6" hidden="1">
      <c r="A1539" s="22" t="s">
        <v>243</v>
      </c>
      <c r="B1539" s="11" t="s">
        <v>26</v>
      </c>
      <c r="C1539" s="11" t="str">
        <f>Budget[[#This Row],[Location]]&amp;Budget[[#This Row],[Description]]</f>
        <v>Round RockPHP</v>
      </c>
      <c r="D1539" s="16">
        <v>44958</v>
      </c>
      <c r="E1539" s="11">
        <v>0</v>
      </c>
      <c r="F1539" s="8" t="str">
        <f>IFERROR(VLOOKUP(Budget[[#This Row],[Looker]],Category_final[#All],5,0),"")</f>
        <v>Affiliate</v>
      </c>
    </row>
    <row r="1540" spans="1:6" hidden="1">
      <c r="A1540" s="22" t="s">
        <v>243</v>
      </c>
      <c r="B1540" s="11" t="s">
        <v>26</v>
      </c>
      <c r="C1540" s="11" t="str">
        <f>Budget[[#This Row],[Location]]&amp;Budget[[#This Row],[Description]]</f>
        <v>Round RockPHP</v>
      </c>
      <c r="D1540" s="16">
        <v>44986</v>
      </c>
      <c r="E1540" s="11">
        <v>2</v>
      </c>
      <c r="F1540" s="8" t="str">
        <f>IFERROR(VLOOKUP(Budget[[#This Row],[Looker]],Category_final[#All],5,0),"")</f>
        <v>Affiliate</v>
      </c>
    </row>
    <row r="1541" spans="1:6" hidden="1">
      <c r="A1541" s="22" t="s">
        <v>243</v>
      </c>
      <c r="B1541" s="11" t="s">
        <v>26</v>
      </c>
      <c r="C1541" s="11" t="str">
        <f>Budget[[#This Row],[Location]]&amp;Budget[[#This Row],[Description]]</f>
        <v>Round RockPHP</v>
      </c>
      <c r="D1541" s="16">
        <v>45017</v>
      </c>
      <c r="E1541" s="11">
        <v>2</v>
      </c>
      <c r="F1541" s="8" t="str">
        <f>IFERROR(VLOOKUP(Budget[[#This Row],[Looker]],Category_final[#All],5,0),"")</f>
        <v>Affiliate</v>
      </c>
    </row>
    <row r="1542" spans="1:6" hidden="1">
      <c r="A1542" s="22" t="s">
        <v>243</v>
      </c>
      <c r="B1542" s="11" t="s">
        <v>26</v>
      </c>
      <c r="C1542" s="11" t="str">
        <f>Budget[[#This Row],[Location]]&amp;Budget[[#This Row],[Description]]</f>
        <v>Round RockPHP</v>
      </c>
      <c r="D1542" s="16">
        <v>45047</v>
      </c>
      <c r="E1542" s="11">
        <v>2</v>
      </c>
      <c r="F1542" s="8" t="str">
        <f>IFERROR(VLOOKUP(Budget[[#This Row],[Looker]],Category_final[#All],5,0),"")</f>
        <v>Affiliate</v>
      </c>
    </row>
    <row r="1543" spans="1:6" hidden="1">
      <c r="A1543" s="22" t="s">
        <v>243</v>
      </c>
      <c r="B1543" s="11" t="s">
        <v>26</v>
      </c>
      <c r="C1543" s="11" t="str">
        <f>Budget[[#This Row],[Location]]&amp;Budget[[#This Row],[Description]]</f>
        <v>Round RockPHP</v>
      </c>
      <c r="D1543" s="16">
        <v>45078</v>
      </c>
      <c r="E1543" s="11">
        <v>2</v>
      </c>
      <c r="F1543" s="8" t="str">
        <f>IFERROR(VLOOKUP(Budget[[#This Row],[Looker]],Category_final[#All],5,0),"")</f>
        <v>Affiliate</v>
      </c>
    </row>
    <row r="1544" spans="1:6" hidden="1">
      <c r="A1544" s="22" t="s">
        <v>243</v>
      </c>
      <c r="B1544" s="11" t="s">
        <v>26</v>
      </c>
      <c r="C1544" s="11" t="str">
        <f>Budget[[#This Row],[Location]]&amp;Budget[[#This Row],[Description]]</f>
        <v>Round RockPHP</v>
      </c>
      <c r="D1544" s="16">
        <v>45108</v>
      </c>
      <c r="E1544" s="11">
        <v>2</v>
      </c>
      <c r="F1544" s="8" t="str">
        <f>IFERROR(VLOOKUP(Budget[[#This Row],[Looker]],Category_final[#All],5,0),"")</f>
        <v>Affiliate</v>
      </c>
    </row>
    <row r="1545" spans="1:6" hidden="1">
      <c r="A1545" s="22" t="s">
        <v>243</v>
      </c>
      <c r="B1545" s="11" t="s">
        <v>26</v>
      </c>
      <c r="C1545" s="11" t="str">
        <f>Budget[[#This Row],[Location]]&amp;Budget[[#This Row],[Description]]</f>
        <v>Round RockPHP</v>
      </c>
      <c r="D1545" s="16">
        <v>45139</v>
      </c>
      <c r="E1545" s="11">
        <v>2</v>
      </c>
      <c r="F1545" s="8" t="str">
        <f>IFERROR(VLOOKUP(Budget[[#This Row],[Looker]],Category_final[#All],5,0),"")</f>
        <v>Affiliate</v>
      </c>
    </row>
    <row r="1546" spans="1:6" hidden="1">
      <c r="A1546" s="22" t="s">
        <v>243</v>
      </c>
      <c r="B1546" s="11" t="s">
        <v>26</v>
      </c>
      <c r="C1546" s="11" t="str">
        <f>Budget[[#This Row],[Location]]&amp;Budget[[#This Row],[Description]]</f>
        <v>Round RockPHP</v>
      </c>
      <c r="D1546" s="16">
        <v>45170</v>
      </c>
      <c r="E1546" s="11">
        <v>2</v>
      </c>
      <c r="F1546" s="8" t="str">
        <f>IFERROR(VLOOKUP(Budget[[#This Row],[Looker]],Category_final[#All],5,0),"")</f>
        <v>Affiliate</v>
      </c>
    </row>
    <row r="1547" spans="1:6" hidden="1">
      <c r="A1547" s="22" t="s">
        <v>243</v>
      </c>
      <c r="B1547" s="11" t="s">
        <v>26</v>
      </c>
      <c r="C1547" s="11" t="str">
        <f>Budget[[#This Row],[Location]]&amp;Budget[[#This Row],[Description]]</f>
        <v>Round RockPHP</v>
      </c>
      <c r="D1547" s="16">
        <v>45200</v>
      </c>
      <c r="E1547" s="11">
        <v>2</v>
      </c>
      <c r="F1547" s="8" t="str">
        <f>IFERROR(VLOOKUP(Budget[[#This Row],[Looker]],Category_final[#All],5,0),"")</f>
        <v>Affiliate</v>
      </c>
    </row>
    <row r="1548" spans="1:6" hidden="1">
      <c r="A1548" s="22" t="s">
        <v>243</v>
      </c>
      <c r="B1548" s="11" t="s">
        <v>26</v>
      </c>
      <c r="C1548" s="11" t="str">
        <f>Budget[[#This Row],[Location]]&amp;Budget[[#This Row],[Description]]</f>
        <v>Round RockPHP</v>
      </c>
      <c r="D1548" s="16">
        <v>45231</v>
      </c>
      <c r="E1548" s="11">
        <v>2</v>
      </c>
      <c r="F1548" s="8" t="str">
        <f>IFERROR(VLOOKUP(Budget[[#This Row],[Looker]],Category_final[#All],5,0),"")</f>
        <v>Affiliate</v>
      </c>
    </row>
    <row r="1549" spans="1:6" hidden="1">
      <c r="A1549" s="22" t="s">
        <v>243</v>
      </c>
      <c r="B1549" s="11" t="s">
        <v>26</v>
      </c>
      <c r="C1549" s="11" t="str">
        <f>Budget[[#This Row],[Location]]&amp;Budget[[#This Row],[Description]]</f>
        <v>Round RockPHP</v>
      </c>
      <c r="D1549" s="16">
        <v>45261</v>
      </c>
      <c r="E1549" s="11">
        <v>2</v>
      </c>
      <c r="F1549" s="8" t="str">
        <f>IFERROR(VLOOKUP(Budget[[#This Row],[Looker]],Category_final[#All],5,0),"")</f>
        <v>Affiliate</v>
      </c>
    </row>
    <row r="1550" spans="1:6" hidden="1">
      <c r="A1550" s="22" t="s">
        <v>243</v>
      </c>
      <c r="B1550" s="11" t="s">
        <v>25</v>
      </c>
      <c r="C1550" s="11" t="str">
        <f>Budget[[#This Row],[Location]]&amp;Budget[[#This Row],[Description]]</f>
        <v>Round RockIOP</v>
      </c>
      <c r="D1550" s="16">
        <v>44927</v>
      </c>
      <c r="E1550" s="11">
        <v>0</v>
      </c>
      <c r="F1550" s="8" t="str">
        <f>IFERROR(VLOOKUP(Budget[[#This Row],[Looker]],Category_final[#All],5,0),"")</f>
        <v>Affiliate</v>
      </c>
    </row>
    <row r="1551" spans="1:6" hidden="1">
      <c r="A1551" s="22" t="s">
        <v>243</v>
      </c>
      <c r="B1551" s="11" t="s">
        <v>25</v>
      </c>
      <c r="C1551" s="11" t="str">
        <f>Budget[[#This Row],[Location]]&amp;Budget[[#This Row],[Description]]</f>
        <v>Round RockIOP</v>
      </c>
      <c r="D1551" s="16">
        <v>44958</v>
      </c>
      <c r="E1551" s="11">
        <v>0</v>
      </c>
      <c r="F1551" s="8" t="str">
        <f>IFERROR(VLOOKUP(Budget[[#This Row],[Looker]],Category_final[#All],5,0),"")</f>
        <v>Affiliate</v>
      </c>
    </row>
    <row r="1552" spans="1:6" hidden="1">
      <c r="A1552" s="22" t="s">
        <v>243</v>
      </c>
      <c r="B1552" s="11" t="s">
        <v>25</v>
      </c>
      <c r="C1552" s="11" t="str">
        <f>Budget[[#This Row],[Location]]&amp;Budget[[#This Row],[Description]]</f>
        <v>Round RockIOP</v>
      </c>
      <c r="D1552" s="16">
        <v>44986</v>
      </c>
      <c r="E1552" s="11">
        <v>4</v>
      </c>
      <c r="F1552" s="8" t="str">
        <f>IFERROR(VLOOKUP(Budget[[#This Row],[Looker]],Category_final[#All],5,0),"")</f>
        <v>Affiliate</v>
      </c>
    </row>
    <row r="1553" spans="1:6" hidden="1">
      <c r="A1553" s="22" t="s">
        <v>243</v>
      </c>
      <c r="B1553" s="11" t="s">
        <v>25</v>
      </c>
      <c r="C1553" s="11" t="str">
        <f>Budget[[#This Row],[Location]]&amp;Budget[[#This Row],[Description]]</f>
        <v>Round RockIOP</v>
      </c>
      <c r="D1553" s="16">
        <v>45017</v>
      </c>
      <c r="E1553" s="11">
        <v>4</v>
      </c>
      <c r="F1553" s="8" t="str">
        <f>IFERROR(VLOOKUP(Budget[[#This Row],[Looker]],Category_final[#All],5,0),"")</f>
        <v>Affiliate</v>
      </c>
    </row>
    <row r="1554" spans="1:6" hidden="1">
      <c r="A1554" s="22" t="s">
        <v>243</v>
      </c>
      <c r="B1554" s="11" t="s">
        <v>25</v>
      </c>
      <c r="C1554" s="11" t="str">
        <f>Budget[[#This Row],[Location]]&amp;Budget[[#This Row],[Description]]</f>
        <v>Round RockIOP</v>
      </c>
      <c r="D1554" s="16">
        <v>45047</v>
      </c>
      <c r="E1554" s="11">
        <v>4</v>
      </c>
      <c r="F1554" s="8" t="str">
        <f>IFERROR(VLOOKUP(Budget[[#This Row],[Looker]],Category_final[#All],5,0),"")</f>
        <v>Affiliate</v>
      </c>
    </row>
    <row r="1555" spans="1:6" hidden="1">
      <c r="A1555" s="22" t="s">
        <v>243</v>
      </c>
      <c r="B1555" s="11" t="s">
        <v>25</v>
      </c>
      <c r="C1555" s="11" t="str">
        <f>Budget[[#This Row],[Location]]&amp;Budget[[#This Row],[Description]]</f>
        <v>Round RockIOP</v>
      </c>
      <c r="D1555" s="16">
        <v>45078</v>
      </c>
      <c r="E1555" s="11">
        <v>4</v>
      </c>
      <c r="F1555" s="8" t="str">
        <f>IFERROR(VLOOKUP(Budget[[#This Row],[Looker]],Category_final[#All],5,0),"")</f>
        <v>Affiliate</v>
      </c>
    </row>
    <row r="1556" spans="1:6" hidden="1">
      <c r="A1556" s="22" t="s">
        <v>243</v>
      </c>
      <c r="B1556" s="11" t="s">
        <v>25</v>
      </c>
      <c r="C1556" s="11" t="str">
        <f>Budget[[#This Row],[Location]]&amp;Budget[[#This Row],[Description]]</f>
        <v>Round RockIOP</v>
      </c>
      <c r="D1556" s="16">
        <v>45108</v>
      </c>
      <c r="E1556" s="11">
        <v>4</v>
      </c>
      <c r="F1556" s="8" t="str">
        <f>IFERROR(VLOOKUP(Budget[[#This Row],[Looker]],Category_final[#All],5,0),"")</f>
        <v>Affiliate</v>
      </c>
    </row>
    <row r="1557" spans="1:6" hidden="1">
      <c r="A1557" s="22" t="s">
        <v>243</v>
      </c>
      <c r="B1557" s="11" t="s">
        <v>25</v>
      </c>
      <c r="C1557" s="11" t="str">
        <f>Budget[[#This Row],[Location]]&amp;Budget[[#This Row],[Description]]</f>
        <v>Round RockIOP</v>
      </c>
      <c r="D1557" s="16">
        <v>45139</v>
      </c>
      <c r="E1557" s="11">
        <v>6</v>
      </c>
      <c r="F1557" s="8" t="str">
        <f>IFERROR(VLOOKUP(Budget[[#This Row],[Looker]],Category_final[#All],5,0),"")</f>
        <v>Affiliate</v>
      </c>
    </row>
    <row r="1558" spans="1:6" hidden="1">
      <c r="A1558" s="22" t="s">
        <v>243</v>
      </c>
      <c r="B1558" s="11" t="s">
        <v>25</v>
      </c>
      <c r="C1558" s="11" t="str">
        <f>Budget[[#This Row],[Location]]&amp;Budget[[#This Row],[Description]]</f>
        <v>Round RockIOP</v>
      </c>
      <c r="D1558" s="16">
        <v>45170</v>
      </c>
      <c r="E1558" s="11">
        <v>6</v>
      </c>
      <c r="F1558" s="8" t="str">
        <f>IFERROR(VLOOKUP(Budget[[#This Row],[Looker]],Category_final[#All],5,0),"")</f>
        <v>Affiliate</v>
      </c>
    </row>
    <row r="1559" spans="1:6" hidden="1">
      <c r="A1559" s="22" t="s">
        <v>243</v>
      </c>
      <c r="B1559" s="11" t="s">
        <v>25</v>
      </c>
      <c r="C1559" s="11" t="str">
        <f>Budget[[#This Row],[Location]]&amp;Budget[[#This Row],[Description]]</f>
        <v>Round RockIOP</v>
      </c>
      <c r="D1559" s="16">
        <v>45200</v>
      </c>
      <c r="E1559" s="11">
        <v>6</v>
      </c>
      <c r="F1559" s="8" t="str">
        <f>IFERROR(VLOOKUP(Budget[[#This Row],[Looker]],Category_final[#All],5,0),"")</f>
        <v>Affiliate</v>
      </c>
    </row>
    <row r="1560" spans="1:6" hidden="1">
      <c r="A1560" s="22" t="s">
        <v>243</v>
      </c>
      <c r="B1560" s="11" t="s">
        <v>25</v>
      </c>
      <c r="C1560" s="11" t="str">
        <f>Budget[[#This Row],[Location]]&amp;Budget[[#This Row],[Description]]</f>
        <v>Round RockIOP</v>
      </c>
      <c r="D1560" s="16">
        <v>45231</v>
      </c>
      <c r="E1560" s="11">
        <v>6</v>
      </c>
      <c r="F1560" s="8" t="str">
        <f>IFERROR(VLOOKUP(Budget[[#This Row],[Looker]],Category_final[#All],5,0),"")</f>
        <v>Affiliate</v>
      </c>
    </row>
    <row r="1561" spans="1:6" hidden="1">
      <c r="A1561" s="22" t="s">
        <v>243</v>
      </c>
      <c r="B1561" s="11" t="s">
        <v>25</v>
      </c>
      <c r="C1561" s="11" t="str">
        <f>Budget[[#This Row],[Location]]&amp;Budget[[#This Row],[Description]]</f>
        <v>Round RockIOP</v>
      </c>
      <c r="D1561" s="16">
        <v>45261</v>
      </c>
      <c r="E1561" s="11">
        <v>6</v>
      </c>
      <c r="F1561" s="8" t="str">
        <f>IFERROR(VLOOKUP(Budget[[#This Row],[Looker]],Category_final[#All],5,0),"")</f>
        <v>Affiliate</v>
      </c>
    </row>
    <row r="1562" spans="1:6" hidden="1">
      <c r="A1562" s="22" t="s">
        <v>243</v>
      </c>
      <c r="B1562" s="11" t="s">
        <v>28</v>
      </c>
      <c r="C1562" s="11" t="str">
        <f>Budget[[#This Row],[Location]]&amp;Budget[[#This Row],[Description]]</f>
        <v>Round RockSOP</v>
      </c>
      <c r="D1562" s="16">
        <v>44927</v>
      </c>
      <c r="E1562" s="11">
        <v>0</v>
      </c>
      <c r="F1562" s="8" t="str">
        <f>IFERROR(VLOOKUP(Budget[[#This Row],[Looker]],Category_final[#All],5,0),"")</f>
        <v>Affiliate</v>
      </c>
    </row>
    <row r="1563" spans="1:6" hidden="1">
      <c r="A1563" s="22" t="s">
        <v>243</v>
      </c>
      <c r="B1563" s="11" t="s">
        <v>28</v>
      </c>
      <c r="C1563" s="11" t="str">
        <f>Budget[[#This Row],[Location]]&amp;Budget[[#This Row],[Description]]</f>
        <v>Round RockSOP</v>
      </c>
      <c r="D1563" s="16">
        <v>44958</v>
      </c>
      <c r="E1563" s="11">
        <v>0</v>
      </c>
      <c r="F1563" s="8" t="str">
        <f>IFERROR(VLOOKUP(Budget[[#This Row],[Looker]],Category_final[#All],5,0),"")</f>
        <v>Affiliate</v>
      </c>
    </row>
    <row r="1564" spans="1:6" hidden="1">
      <c r="A1564" s="22" t="s">
        <v>243</v>
      </c>
      <c r="B1564" s="11" t="s">
        <v>28</v>
      </c>
      <c r="C1564" s="11" t="str">
        <f>Budget[[#This Row],[Location]]&amp;Budget[[#This Row],[Description]]</f>
        <v>Round RockSOP</v>
      </c>
      <c r="D1564" s="16">
        <v>44986</v>
      </c>
      <c r="E1564" s="11">
        <v>0</v>
      </c>
      <c r="F1564" s="8" t="str">
        <f>IFERROR(VLOOKUP(Budget[[#This Row],[Looker]],Category_final[#All],5,0),"")</f>
        <v>Affiliate</v>
      </c>
    </row>
    <row r="1565" spans="1:6" hidden="1">
      <c r="A1565" s="22" t="s">
        <v>243</v>
      </c>
      <c r="B1565" s="11" t="s">
        <v>28</v>
      </c>
      <c r="C1565" s="11" t="str">
        <f>Budget[[#This Row],[Location]]&amp;Budget[[#This Row],[Description]]</f>
        <v>Round RockSOP</v>
      </c>
      <c r="D1565" s="16">
        <v>45017</v>
      </c>
      <c r="E1565" s="11">
        <v>0</v>
      </c>
      <c r="F1565" s="8" t="str">
        <f>IFERROR(VLOOKUP(Budget[[#This Row],[Looker]],Category_final[#All],5,0),"")</f>
        <v>Affiliate</v>
      </c>
    </row>
    <row r="1566" spans="1:6" hidden="1">
      <c r="A1566" s="22" t="s">
        <v>243</v>
      </c>
      <c r="B1566" s="11" t="s">
        <v>28</v>
      </c>
      <c r="C1566" s="11" t="str">
        <f>Budget[[#This Row],[Location]]&amp;Budget[[#This Row],[Description]]</f>
        <v>Round RockSOP</v>
      </c>
      <c r="D1566" s="16">
        <v>45047</v>
      </c>
      <c r="E1566" s="11">
        <v>0</v>
      </c>
      <c r="F1566" s="8" t="str">
        <f>IFERROR(VLOOKUP(Budget[[#This Row],[Looker]],Category_final[#All],5,0),"")</f>
        <v>Affiliate</v>
      </c>
    </row>
    <row r="1567" spans="1:6" hidden="1">
      <c r="A1567" s="22" t="s">
        <v>243</v>
      </c>
      <c r="B1567" s="11" t="s">
        <v>28</v>
      </c>
      <c r="C1567" s="11" t="str">
        <f>Budget[[#This Row],[Location]]&amp;Budget[[#This Row],[Description]]</f>
        <v>Round RockSOP</v>
      </c>
      <c r="D1567" s="16">
        <v>45078</v>
      </c>
      <c r="E1567" s="11">
        <v>0</v>
      </c>
      <c r="F1567" s="8" t="str">
        <f>IFERROR(VLOOKUP(Budget[[#This Row],[Looker]],Category_final[#All],5,0),"")</f>
        <v>Affiliate</v>
      </c>
    </row>
    <row r="1568" spans="1:6" hidden="1">
      <c r="A1568" s="22" t="s">
        <v>243</v>
      </c>
      <c r="B1568" s="11" t="s">
        <v>28</v>
      </c>
      <c r="C1568" s="11" t="str">
        <f>Budget[[#This Row],[Location]]&amp;Budget[[#This Row],[Description]]</f>
        <v>Round RockSOP</v>
      </c>
      <c r="D1568" s="16">
        <v>45108</v>
      </c>
      <c r="E1568" s="11">
        <v>0</v>
      </c>
      <c r="F1568" s="8" t="str">
        <f>IFERROR(VLOOKUP(Budget[[#This Row],[Looker]],Category_final[#All],5,0),"")</f>
        <v>Affiliate</v>
      </c>
    </row>
    <row r="1569" spans="1:6" hidden="1">
      <c r="A1569" s="22" t="s">
        <v>243</v>
      </c>
      <c r="B1569" s="11" t="s">
        <v>28</v>
      </c>
      <c r="C1569" s="11" t="str">
        <f>Budget[[#This Row],[Location]]&amp;Budget[[#This Row],[Description]]</f>
        <v>Round RockSOP</v>
      </c>
      <c r="D1569" s="16">
        <v>45139</v>
      </c>
      <c r="E1569" s="11">
        <v>0</v>
      </c>
      <c r="F1569" s="8" t="str">
        <f>IFERROR(VLOOKUP(Budget[[#This Row],[Looker]],Category_final[#All],5,0),"")</f>
        <v>Affiliate</v>
      </c>
    </row>
    <row r="1570" spans="1:6" hidden="1">
      <c r="A1570" s="22" t="s">
        <v>243</v>
      </c>
      <c r="B1570" s="11" t="s">
        <v>28</v>
      </c>
      <c r="C1570" s="11" t="str">
        <f>Budget[[#This Row],[Location]]&amp;Budget[[#This Row],[Description]]</f>
        <v>Round RockSOP</v>
      </c>
      <c r="D1570" s="16">
        <v>45170</v>
      </c>
      <c r="E1570" s="11">
        <v>0</v>
      </c>
      <c r="F1570" s="8" t="str">
        <f>IFERROR(VLOOKUP(Budget[[#This Row],[Looker]],Category_final[#All],5,0),"")</f>
        <v>Affiliate</v>
      </c>
    </row>
    <row r="1571" spans="1:6" hidden="1">
      <c r="A1571" s="22" t="s">
        <v>243</v>
      </c>
      <c r="B1571" s="11" t="s">
        <v>28</v>
      </c>
      <c r="C1571" s="11" t="str">
        <f>Budget[[#This Row],[Location]]&amp;Budget[[#This Row],[Description]]</f>
        <v>Round RockSOP</v>
      </c>
      <c r="D1571" s="16">
        <v>45200</v>
      </c>
      <c r="E1571" s="11">
        <v>0</v>
      </c>
      <c r="F1571" s="8" t="str">
        <f>IFERROR(VLOOKUP(Budget[[#This Row],[Looker]],Category_final[#All],5,0),"")</f>
        <v>Affiliate</v>
      </c>
    </row>
    <row r="1572" spans="1:6" hidden="1">
      <c r="A1572" s="22" t="s">
        <v>243</v>
      </c>
      <c r="B1572" s="11" t="s">
        <v>28</v>
      </c>
      <c r="C1572" s="11" t="str">
        <f>Budget[[#This Row],[Location]]&amp;Budget[[#This Row],[Description]]</f>
        <v>Round RockSOP</v>
      </c>
      <c r="D1572" s="16">
        <v>45231</v>
      </c>
      <c r="E1572" s="11">
        <v>0</v>
      </c>
      <c r="F1572" s="8" t="str">
        <f>IFERROR(VLOOKUP(Budget[[#This Row],[Looker]],Category_final[#All],5,0),"")</f>
        <v>Affiliate</v>
      </c>
    </row>
    <row r="1573" spans="1:6" hidden="1">
      <c r="A1573" s="22" t="s">
        <v>243</v>
      </c>
      <c r="B1573" s="11" t="s">
        <v>28</v>
      </c>
      <c r="C1573" s="11" t="str">
        <f>Budget[[#This Row],[Location]]&amp;Budget[[#This Row],[Description]]</f>
        <v>Round RockSOP</v>
      </c>
      <c r="D1573" s="16">
        <v>45261</v>
      </c>
      <c r="E1573" s="11">
        <v>0</v>
      </c>
      <c r="F1573" s="8" t="str">
        <f>IFERROR(VLOOKUP(Budget[[#This Row],[Looker]],Category_final[#All],5,0),"")</f>
        <v>Affiliate</v>
      </c>
    </row>
    <row r="1574" spans="1:6" hidden="1">
      <c r="A1574" s="22" t="s">
        <v>243</v>
      </c>
      <c r="B1574" s="11" t="s">
        <v>23</v>
      </c>
      <c r="C1574" s="11" t="str">
        <f>Budget[[#This Row],[Location]]&amp;Budget[[#This Row],[Description]]</f>
        <v>Round RockAftercare</v>
      </c>
      <c r="D1574" s="16">
        <v>44927</v>
      </c>
      <c r="E1574" s="11">
        <v>0</v>
      </c>
      <c r="F1574" s="8" t="str">
        <f>IFERROR(VLOOKUP(Budget[[#This Row],[Looker]],Category_final[#All],5,0),"")</f>
        <v>Affiliate</v>
      </c>
    </row>
    <row r="1575" spans="1:6" hidden="1">
      <c r="A1575" s="22" t="s">
        <v>243</v>
      </c>
      <c r="B1575" s="11" t="s">
        <v>23</v>
      </c>
      <c r="C1575" s="11" t="str">
        <f>Budget[[#This Row],[Location]]&amp;Budget[[#This Row],[Description]]</f>
        <v>Round RockAftercare</v>
      </c>
      <c r="D1575" s="16">
        <v>44958</v>
      </c>
      <c r="E1575" s="11">
        <v>0</v>
      </c>
      <c r="F1575" s="8" t="str">
        <f>IFERROR(VLOOKUP(Budget[[#This Row],[Looker]],Category_final[#All],5,0),"")</f>
        <v>Affiliate</v>
      </c>
    </row>
    <row r="1576" spans="1:6" hidden="1">
      <c r="A1576" s="22" t="s">
        <v>243</v>
      </c>
      <c r="B1576" s="11" t="s">
        <v>23</v>
      </c>
      <c r="C1576" s="11" t="str">
        <f>Budget[[#This Row],[Location]]&amp;Budget[[#This Row],[Description]]</f>
        <v>Round RockAftercare</v>
      </c>
      <c r="D1576" s="16">
        <v>44986</v>
      </c>
      <c r="E1576" s="11">
        <v>1</v>
      </c>
      <c r="F1576" s="8" t="str">
        <f>IFERROR(VLOOKUP(Budget[[#This Row],[Looker]],Category_final[#All],5,0),"")</f>
        <v>Affiliate</v>
      </c>
    </row>
    <row r="1577" spans="1:6" hidden="1">
      <c r="A1577" s="22" t="s">
        <v>243</v>
      </c>
      <c r="B1577" s="11" t="s">
        <v>23</v>
      </c>
      <c r="C1577" s="11" t="str">
        <f>Budget[[#This Row],[Location]]&amp;Budget[[#This Row],[Description]]</f>
        <v>Round RockAftercare</v>
      </c>
      <c r="D1577" s="16">
        <v>45017</v>
      </c>
      <c r="E1577" s="11">
        <v>1</v>
      </c>
      <c r="F1577" s="8" t="str">
        <f>IFERROR(VLOOKUP(Budget[[#This Row],[Looker]],Category_final[#All],5,0),"")</f>
        <v>Affiliate</v>
      </c>
    </row>
    <row r="1578" spans="1:6" hidden="1">
      <c r="A1578" s="22" t="s">
        <v>243</v>
      </c>
      <c r="B1578" s="11" t="s">
        <v>23</v>
      </c>
      <c r="C1578" s="11" t="str">
        <f>Budget[[#This Row],[Location]]&amp;Budget[[#This Row],[Description]]</f>
        <v>Round RockAftercare</v>
      </c>
      <c r="D1578" s="16">
        <v>45047</v>
      </c>
      <c r="E1578" s="11">
        <v>1</v>
      </c>
      <c r="F1578" s="8" t="str">
        <f>IFERROR(VLOOKUP(Budget[[#This Row],[Looker]],Category_final[#All],5,0),"")</f>
        <v>Affiliate</v>
      </c>
    </row>
    <row r="1579" spans="1:6" hidden="1">
      <c r="A1579" s="22" t="s">
        <v>243</v>
      </c>
      <c r="B1579" s="11" t="s">
        <v>23</v>
      </c>
      <c r="C1579" s="11" t="str">
        <f>Budget[[#This Row],[Location]]&amp;Budget[[#This Row],[Description]]</f>
        <v>Round RockAftercare</v>
      </c>
      <c r="D1579" s="16">
        <v>45078</v>
      </c>
      <c r="E1579" s="11">
        <v>1</v>
      </c>
      <c r="F1579" s="8" t="str">
        <f>IFERROR(VLOOKUP(Budget[[#This Row],[Looker]],Category_final[#All],5,0),"")</f>
        <v>Affiliate</v>
      </c>
    </row>
    <row r="1580" spans="1:6" hidden="1">
      <c r="A1580" s="22" t="s">
        <v>243</v>
      </c>
      <c r="B1580" s="11" t="s">
        <v>23</v>
      </c>
      <c r="C1580" s="11" t="str">
        <f>Budget[[#This Row],[Location]]&amp;Budget[[#This Row],[Description]]</f>
        <v>Round RockAftercare</v>
      </c>
      <c r="D1580" s="16">
        <v>45108</v>
      </c>
      <c r="E1580" s="11">
        <v>1</v>
      </c>
      <c r="F1580" s="8" t="str">
        <f>IFERROR(VLOOKUP(Budget[[#This Row],[Looker]],Category_final[#All],5,0),"")</f>
        <v>Affiliate</v>
      </c>
    </row>
    <row r="1581" spans="1:6" hidden="1">
      <c r="A1581" s="22" t="s">
        <v>243</v>
      </c>
      <c r="B1581" s="11" t="s">
        <v>23</v>
      </c>
      <c r="C1581" s="11" t="str">
        <f>Budget[[#This Row],[Location]]&amp;Budget[[#This Row],[Description]]</f>
        <v>Round RockAftercare</v>
      </c>
      <c r="D1581" s="16">
        <v>45139</v>
      </c>
      <c r="E1581" s="11">
        <v>1</v>
      </c>
      <c r="F1581" s="8" t="str">
        <f>IFERROR(VLOOKUP(Budget[[#This Row],[Looker]],Category_final[#All],5,0),"")</f>
        <v>Affiliate</v>
      </c>
    </row>
    <row r="1582" spans="1:6" hidden="1">
      <c r="A1582" s="22" t="s">
        <v>243</v>
      </c>
      <c r="B1582" s="11" t="s">
        <v>23</v>
      </c>
      <c r="C1582" s="11" t="str">
        <f>Budget[[#This Row],[Location]]&amp;Budget[[#This Row],[Description]]</f>
        <v>Round RockAftercare</v>
      </c>
      <c r="D1582" s="16">
        <v>45170</v>
      </c>
      <c r="E1582" s="11">
        <v>1</v>
      </c>
      <c r="F1582" s="8" t="str">
        <f>IFERROR(VLOOKUP(Budget[[#This Row],[Looker]],Category_final[#All],5,0),"")</f>
        <v>Affiliate</v>
      </c>
    </row>
    <row r="1583" spans="1:6" hidden="1">
      <c r="A1583" s="22" t="s">
        <v>243</v>
      </c>
      <c r="B1583" s="11" t="s">
        <v>23</v>
      </c>
      <c r="C1583" s="11" t="str">
        <f>Budget[[#This Row],[Location]]&amp;Budget[[#This Row],[Description]]</f>
        <v>Round RockAftercare</v>
      </c>
      <c r="D1583" s="16">
        <v>45200</v>
      </c>
      <c r="E1583" s="11">
        <v>1</v>
      </c>
      <c r="F1583" s="8" t="str">
        <f>IFERROR(VLOOKUP(Budget[[#This Row],[Looker]],Category_final[#All],5,0),"")</f>
        <v>Affiliate</v>
      </c>
    </row>
    <row r="1584" spans="1:6" hidden="1">
      <c r="A1584" s="22" t="s">
        <v>243</v>
      </c>
      <c r="B1584" s="11" t="s">
        <v>23</v>
      </c>
      <c r="C1584" s="11" t="str">
        <f>Budget[[#This Row],[Location]]&amp;Budget[[#This Row],[Description]]</f>
        <v>Round RockAftercare</v>
      </c>
      <c r="D1584" s="16">
        <v>45231</v>
      </c>
      <c r="E1584" s="11">
        <v>1</v>
      </c>
      <c r="F1584" s="8" t="str">
        <f>IFERROR(VLOOKUP(Budget[[#This Row],[Looker]],Category_final[#All],5,0),"")</f>
        <v>Affiliate</v>
      </c>
    </row>
    <row r="1585" spans="1:6" hidden="1">
      <c r="A1585" s="22" t="s">
        <v>243</v>
      </c>
      <c r="B1585" s="11" t="s">
        <v>23</v>
      </c>
      <c r="C1585" s="11" t="str">
        <f>Budget[[#This Row],[Location]]&amp;Budget[[#This Row],[Description]]</f>
        <v>Round RockAftercare</v>
      </c>
      <c r="D1585" s="16">
        <v>45261</v>
      </c>
      <c r="E1585" s="11">
        <v>1</v>
      </c>
      <c r="F1585" s="8" t="str">
        <f>IFERROR(VLOOKUP(Budget[[#This Row],[Looker]],Category_final[#All],5,0),"")</f>
        <v>Affiliate</v>
      </c>
    </row>
    <row r="1586" spans="1:6" hidden="1">
      <c r="A1586" s="22" t="s">
        <v>243</v>
      </c>
      <c r="B1586" s="11" t="s">
        <v>49</v>
      </c>
      <c r="C1586" s="11" t="str">
        <f>Budget[[#This Row],[Location]]&amp;Budget[[#This Row],[Description]]</f>
        <v>Round RockSober Living</v>
      </c>
      <c r="D1586" s="16">
        <v>44927</v>
      </c>
      <c r="E1586" s="11">
        <v>0</v>
      </c>
      <c r="F1586" s="8" t="str">
        <f>IFERROR(VLOOKUP(Budget[[#This Row],[Looker]],Category_final[#All],5,0),"")</f>
        <v>Affiliate</v>
      </c>
    </row>
    <row r="1587" spans="1:6" hidden="1">
      <c r="A1587" s="22" t="s">
        <v>243</v>
      </c>
      <c r="B1587" s="11" t="s">
        <v>49</v>
      </c>
      <c r="C1587" s="11" t="str">
        <f>Budget[[#This Row],[Location]]&amp;Budget[[#This Row],[Description]]</f>
        <v>Round RockSober Living</v>
      </c>
      <c r="D1587" s="16">
        <v>44958</v>
      </c>
      <c r="E1587" s="11">
        <v>0</v>
      </c>
      <c r="F1587" s="8" t="str">
        <f>IFERROR(VLOOKUP(Budget[[#This Row],[Looker]],Category_final[#All],5,0),"")</f>
        <v>Affiliate</v>
      </c>
    </row>
    <row r="1588" spans="1:6" hidden="1">
      <c r="A1588" s="22" t="s">
        <v>243</v>
      </c>
      <c r="B1588" s="11" t="s">
        <v>49</v>
      </c>
      <c r="C1588" s="11" t="str">
        <f>Budget[[#This Row],[Location]]&amp;Budget[[#This Row],[Description]]</f>
        <v>Round RockSober Living</v>
      </c>
      <c r="D1588" s="16">
        <v>44986</v>
      </c>
      <c r="E1588" s="11">
        <v>0</v>
      </c>
      <c r="F1588" s="8" t="str">
        <f>IFERROR(VLOOKUP(Budget[[#This Row],[Looker]],Category_final[#All],5,0),"")</f>
        <v>Affiliate</v>
      </c>
    </row>
    <row r="1589" spans="1:6" hidden="1">
      <c r="A1589" s="22" t="s">
        <v>243</v>
      </c>
      <c r="B1589" s="11" t="s">
        <v>49</v>
      </c>
      <c r="C1589" s="11" t="str">
        <f>Budget[[#This Row],[Location]]&amp;Budget[[#This Row],[Description]]</f>
        <v>Round RockSober Living</v>
      </c>
      <c r="D1589" s="16">
        <v>45017</v>
      </c>
      <c r="E1589" s="11">
        <v>0</v>
      </c>
      <c r="F1589" s="8" t="str">
        <f>IFERROR(VLOOKUP(Budget[[#This Row],[Looker]],Category_final[#All],5,0),"")</f>
        <v>Affiliate</v>
      </c>
    </row>
    <row r="1590" spans="1:6" hidden="1">
      <c r="A1590" s="22" t="s">
        <v>243</v>
      </c>
      <c r="B1590" s="11" t="s">
        <v>49</v>
      </c>
      <c r="C1590" s="11" t="str">
        <f>Budget[[#This Row],[Location]]&amp;Budget[[#This Row],[Description]]</f>
        <v>Round RockSober Living</v>
      </c>
      <c r="D1590" s="16">
        <v>45047</v>
      </c>
      <c r="E1590" s="11">
        <v>0</v>
      </c>
      <c r="F1590" s="8" t="str">
        <f>IFERROR(VLOOKUP(Budget[[#This Row],[Looker]],Category_final[#All],5,0),"")</f>
        <v>Affiliate</v>
      </c>
    </row>
    <row r="1591" spans="1:6" hidden="1">
      <c r="A1591" s="22" t="s">
        <v>243</v>
      </c>
      <c r="B1591" s="11" t="s">
        <v>49</v>
      </c>
      <c r="C1591" s="11" t="str">
        <f>Budget[[#This Row],[Location]]&amp;Budget[[#This Row],[Description]]</f>
        <v>Round RockSober Living</v>
      </c>
      <c r="D1591" s="16">
        <v>45078</v>
      </c>
      <c r="E1591" s="11">
        <v>0</v>
      </c>
      <c r="F1591" s="8" t="str">
        <f>IFERROR(VLOOKUP(Budget[[#This Row],[Looker]],Category_final[#All],5,0),"")</f>
        <v>Affiliate</v>
      </c>
    </row>
    <row r="1592" spans="1:6" hidden="1">
      <c r="A1592" s="22" t="s">
        <v>243</v>
      </c>
      <c r="B1592" s="11" t="s">
        <v>49</v>
      </c>
      <c r="C1592" s="11" t="str">
        <f>Budget[[#This Row],[Location]]&amp;Budget[[#This Row],[Description]]</f>
        <v>Round RockSober Living</v>
      </c>
      <c r="D1592" s="16">
        <v>45108</v>
      </c>
      <c r="E1592" s="11">
        <v>0</v>
      </c>
      <c r="F1592" s="8" t="str">
        <f>IFERROR(VLOOKUP(Budget[[#This Row],[Looker]],Category_final[#All],5,0),"")</f>
        <v>Affiliate</v>
      </c>
    </row>
    <row r="1593" spans="1:6" hidden="1">
      <c r="A1593" s="22" t="s">
        <v>243</v>
      </c>
      <c r="B1593" s="11" t="s">
        <v>49</v>
      </c>
      <c r="C1593" s="11" t="str">
        <f>Budget[[#This Row],[Location]]&amp;Budget[[#This Row],[Description]]</f>
        <v>Round RockSober Living</v>
      </c>
      <c r="D1593" s="16">
        <v>45139</v>
      </c>
      <c r="E1593" s="11">
        <v>0</v>
      </c>
      <c r="F1593" s="8" t="str">
        <f>IFERROR(VLOOKUP(Budget[[#This Row],[Looker]],Category_final[#All],5,0),"")</f>
        <v>Affiliate</v>
      </c>
    </row>
    <row r="1594" spans="1:6" hidden="1">
      <c r="A1594" s="22" t="s">
        <v>243</v>
      </c>
      <c r="B1594" s="11" t="s">
        <v>49</v>
      </c>
      <c r="C1594" s="11" t="str">
        <f>Budget[[#This Row],[Location]]&amp;Budget[[#This Row],[Description]]</f>
        <v>Round RockSober Living</v>
      </c>
      <c r="D1594" s="16">
        <v>45170</v>
      </c>
      <c r="E1594" s="11">
        <v>0</v>
      </c>
      <c r="F1594" s="8" t="str">
        <f>IFERROR(VLOOKUP(Budget[[#This Row],[Looker]],Category_final[#All],5,0),"")</f>
        <v>Affiliate</v>
      </c>
    </row>
    <row r="1595" spans="1:6" hidden="1">
      <c r="A1595" s="22" t="s">
        <v>243</v>
      </c>
      <c r="B1595" s="11" t="s">
        <v>49</v>
      </c>
      <c r="C1595" s="11" t="str">
        <f>Budget[[#This Row],[Location]]&amp;Budget[[#This Row],[Description]]</f>
        <v>Round RockSober Living</v>
      </c>
      <c r="D1595" s="16">
        <v>45200</v>
      </c>
      <c r="E1595" s="11">
        <v>0</v>
      </c>
      <c r="F1595" s="8" t="str">
        <f>IFERROR(VLOOKUP(Budget[[#This Row],[Looker]],Category_final[#All],5,0),"")</f>
        <v>Affiliate</v>
      </c>
    </row>
    <row r="1596" spans="1:6" hidden="1">
      <c r="A1596" s="22" t="s">
        <v>243</v>
      </c>
      <c r="B1596" s="11" t="s">
        <v>49</v>
      </c>
      <c r="C1596" s="11" t="str">
        <f>Budget[[#This Row],[Location]]&amp;Budget[[#This Row],[Description]]</f>
        <v>Round RockSober Living</v>
      </c>
      <c r="D1596" s="16">
        <v>45231</v>
      </c>
      <c r="E1596" s="11">
        <v>0</v>
      </c>
      <c r="F1596" s="8" t="str">
        <f>IFERROR(VLOOKUP(Budget[[#This Row],[Looker]],Category_final[#All],5,0),"")</f>
        <v>Affiliate</v>
      </c>
    </row>
    <row r="1597" spans="1:6" hidden="1">
      <c r="A1597" s="23" t="s">
        <v>243</v>
      </c>
      <c r="B1597" s="24" t="s">
        <v>49</v>
      </c>
      <c r="C1597" s="24" t="str">
        <f>Budget[[#This Row],[Location]]&amp;Budget[[#This Row],[Description]]</f>
        <v>Round RockSober Living</v>
      </c>
      <c r="D1597" s="25">
        <v>45261</v>
      </c>
      <c r="E1597" s="24">
        <v>0</v>
      </c>
      <c r="F1597" s="46" t="str">
        <f>IFERROR(VLOOKUP(Budget[[#This Row],[Looker]],Category_final[#All],5,0),"")</f>
        <v>Affiliate</v>
      </c>
    </row>
    <row r="1598" spans="1:6" hidden="1">
      <c r="A1598" t="s">
        <v>108</v>
      </c>
      <c r="B1598" t="s">
        <v>910</v>
      </c>
      <c r="C1598" s="11" t="str">
        <f>Budget[[#This Row],[Location]]&amp;Budget[[#This Row],[Description]]</f>
        <v>Dallas Ft WorthDetox ADC</v>
      </c>
      <c r="D1598" t="s">
        <v>902</v>
      </c>
      <c r="E1598">
        <v>2</v>
      </c>
      <c r="F1598" s="46" t="s">
        <v>55</v>
      </c>
    </row>
    <row r="1599" spans="1:6" hidden="1">
      <c r="A1599" t="s">
        <v>108</v>
      </c>
      <c r="B1599" t="s">
        <v>910</v>
      </c>
      <c r="C1599" s="11" t="str">
        <f>Budget[[#This Row],[Location]]&amp;Budget[[#This Row],[Description]]</f>
        <v>Dallas Ft WorthDetox ADC</v>
      </c>
      <c r="D1599" t="s">
        <v>903</v>
      </c>
      <c r="E1599">
        <v>2</v>
      </c>
      <c r="F1599" s="46" t="s">
        <v>55</v>
      </c>
    </row>
    <row r="1600" spans="1:6" hidden="1">
      <c r="A1600" t="s">
        <v>108</v>
      </c>
      <c r="B1600" t="s">
        <v>910</v>
      </c>
      <c r="C1600" s="11" t="str">
        <f>Budget[[#This Row],[Location]]&amp;Budget[[#This Row],[Description]]</f>
        <v>Dallas Ft WorthDetox ADC</v>
      </c>
      <c r="D1600" t="s">
        <v>904</v>
      </c>
      <c r="E1600">
        <v>3</v>
      </c>
      <c r="F1600" s="46" t="s">
        <v>55</v>
      </c>
    </row>
    <row r="1601" spans="1:6" hidden="1">
      <c r="A1601" t="s">
        <v>108</v>
      </c>
      <c r="B1601" t="s">
        <v>910</v>
      </c>
      <c r="C1601" s="11" t="str">
        <f>Budget[[#This Row],[Location]]&amp;Budget[[#This Row],[Description]]</f>
        <v>Dallas Ft WorthDetox ADC</v>
      </c>
      <c r="D1601" t="s">
        <v>905</v>
      </c>
      <c r="E1601">
        <v>3</v>
      </c>
      <c r="F1601" s="46" t="s">
        <v>55</v>
      </c>
    </row>
    <row r="1602" spans="1:6" hidden="1">
      <c r="A1602" t="s">
        <v>108</v>
      </c>
      <c r="B1602" t="s">
        <v>910</v>
      </c>
      <c r="C1602" s="11" t="str">
        <f>Budget[[#This Row],[Location]]&amp;Budget[[#This Row],[Description]]</f>
        <v>Dallas Ft WorthDetox ADC</v>
      </c>
      <c r="D1602" t="s">
        <v>906</v>
      </c>
      <c r="E1602">
        <v>2</v>
      </c>
      <c r="F1602" s="46" t="s">
        <v>55</v>
      </c>
    </row>
    <row r="1603" spans="1:6" hidden="1">
      <c r="A1603" t="s">
        <v>108</v>
      </c>
      <c r="B1603" t="s">
        <v>910</v>
      </c>
      <c r="C1603" s="11" t="str">
        <f>Budget[[#This Row],[Location]]&amp;Budget[[#This Row],[Description]]</f>
        <v>Dallas Ft WorthDetox ADC</v>
      </c>
      <c r="D1603" t="s">
        <v>907</v>
      </c>
      <c r="E1603">
        <v>2</v>
      </c>
      <c r="F1603" s="46" t="s">
        <v>55</v>
      </c>
    </row>
    <row r="1604" spans="1:6" hidden="1">
      <c r="A1604" t="s">
        <v>108</v>
      </c>
      <c r="B1604" t="s">
        <v>910</v>
      </c>
      <c r="C1604" s="24" t="str">
        <f>Budget[[#This Row],[Location]]&amp;Budget[[#This Row],[Description]]</f>
        <v>Dallas Ft WorthDetox ADC</v>
      </c>
      <c r="D1604" t="s">
        <v>908</v>
      </c>
      <c r="E1604">
        <v>2</v>
      </c>
      <c r="F1604" s="46" t="s">
        <v>55</v>
      </c>
    </row>
    <row r="1605" spans="1:6" hidden="1">
      <c r="A1605" t="s">
        <v>108</v>
      </c>
      <c r="B1605" t="s">
        <v>910</v>
      </c>
      <c r="C1605" s="11" t="str">
        <f>Budget[[#This Row],[Location]]&amp;Budget[[#This Row],[Description]]</f>
        <v>Dallas Ft WorthDetox ADC</v>
      </c>
      <c r="D1605" t="s">
        <v>909</v>
      </c>
      <c r="E1605">
        <v>2</v>
      </c>
      <c r="F1605" s="46" t="s">
        <v>55</v>
      </c>
    </row>
    <row r="1606" spans="1:6" hidden="1">
      <c r="A1606" t="s">
        <v>108</v>
      </c>
      <c r="B1606" t="s">
        <v>910</v>
      </c>
      <c r="C1606" s="11" t="str">
        <f>Budget[[#This Row],[Location]]&amp;Budget[[#This Row],[Description]]</f>
        <v>Dallas Ft WorthDetox ADC</v>
      </c>
      <c r="D1606" t="s">
        <v>919</v>
      </c>
      <c r="E1606">
        <v>2</v>
      </c>
      <c r="F1606" s="46" t="s">
        <v>55</v>
      </c>
    </row>
    <row r="1607" spans="1:6" hidden="1">
      <c r="A1607" t="s">
        <v>108</v>
      </c>
      <c r="B1607" t="s">
        <v>910</v>
      </c>
      <c r="C1607" s="11" t="str">
        <f>Budget[[#This Row],[Location]]&amp;Budget[[#This Row],[Description]]</f>
        <v>Dallas Ft WorthDetox ADC</v>
      </c>
      <c r="D1607" t="s">
        <v>920</v>
      </c>
      <c r="E1607">
        <v>3</v>
      </c>
      <c r="F1607" s="46" t="s">
        <v>55</v>
      </c>
    </row>
    <row r="1608" spans="1:6" hidden="1">
      <c r="A1608" t="s">
        <v>108</v>
      </c>
      <c r="B1608" t="s">
        <v>910</v>
      </c>
      <c r="C1608" s="11" t="str">
        <f>Budget[[#This Row],[Location]]&amp;Budget[[#This Row],[Description]]</f>
        <v>Dallas Ft WorthDetox ADC</v>
      </c>
      <c r="D1608" t="s">
        <v>921</v>
      </c>
      <c r="E1608">
        <v>3</v>
      </c>
      <c r="F1608" s="46" t="s">
        <v>55</v>
      </c>
    </row>
    <row r="1609" spans="1:6" hidden="1">
      <c r="A1609" t="s">
        <v>108</v>
      </c>
      <c r="B1609" t="s">
        <v>910</v>
      </c>
      <c r="C1609" s="11" t="str">
        <f>Budget[[#This Row],[Location]]&amp;Budget[[#This Row],[Description]]</f>
        <v>Dallas Ft WorthDetox ADC</v>
      </c>
      <c r="D1609" t="s">
        <v>900</v>
      </c>
      <c r="E1609">
        <v>3</v>
      </c>
      <c r="F1609" s="46" t="s">
        <v>55</v>
      </c>
    </row>
    <row r="1610" spans="1:6" hidden="1">
      <c r="A1610" t="s">
        <v>108</v>
      </c>
      <c r="B1610" t="s">
        <v>911</v>
      </c>
      <c r="C1610" s="11" t="str">
        <f>Budget[[#This Row],[Location]]&amp;Budget[[#This Row],[Description]]</f>
        <v>Dallas Ft WorthRTC ADC</v>
      </c>
      <c r="D1610" t="s">
        <v>902</v>
      </c>
      <c r="E1610">
        <v>14</v>
      </c>
      <c r="F1610" s="46" t="s">
        <v>55</v>
      </c>
    </row>
    <row r="1611" spans="1:6" hidden="1">
      <c r="A1611" t="s">
        <v>108</v>
      </c>
      <c r="B1611" t="s">
        <v>911</v>
      </c>
      <c r="C1611" s="11" t="str">
        <f>Budget[[#This Row],[Location]]&amp;Budget[[#This Row],[Description]]</f>
        <v>Dallas Ft WorthRTC ADC</v>
      </c>
      <c r="D1611" t="s">
        <v>903</v>
      </c>
      <c r="E1611">
        <v>14</v>
      </c>
      <c r="F1611" s="46" t="s">
        <v>55</v>
      </c>
    </row>
    <row r="1612" spans="1:6" hidden="1">
      <c r="A1612" t="s">
        <v>108</v>
      </c>
      <c r="B1612" t="s">
        <v>911</v>
      </c>
      <c r="C1612" s="11" t="str">
        <f>Budget[[#This Row],[Location]]&amp;Budget[[#This Row],[Description]]</f>
        <v>Dallas Ft WorthRTC ADC</v>
      </c>
      <c r="D1612" t="s">
        <v>904</v>
      </c>
      <c r="E1612">
        <v>15</v>
      </c>
      <c r="F1612" s="46" t="s">
        <v>55</v>
      </c>
    </row>
    <row r="1613" spans="1:6" hidden="1">
      <c r="A1613" t="s">
        <v>108</v>
      </c>
      <c r="B1613" t="s">
        <v>911</v>
      </c>
      <c r="C1613" s="11" t="str">
        <f>Budget[[#This Row],[Location]]&amp;Budget[[#This Row],[Description]]</f>
        <v>Dallas Ft WorthRTC ADC</v>
      </c>
      <c r="D1613" t="s">
        <v>905</v>
      </c>
      <c r="E1613">
        <v>15</v>
      </c>
      <c r="F1613" s="46" t="s">
        <v>55</v>
      </c>
    </row>
    <row r="1614" spans="1:6" hidden="1">
      <c r="A1614" t="s">
        <v>108</v>
      </c>
      <c r="B1614" t="s">
        <v>911</v>
      </c>
      <c r="C1614" s="11" t="str">
        <f>Budget[[#This Row],[Location]]&amp;Budget[[#This Row],[Description]]</f>
        <v>Dallas Ft WorthRTC ADC</v>
      </c>
      <c r="D1614" t="s">
        <v>906</v>
      </c>
      <c r="E1614">
        <v>14</v>
      </c>
      <c r="F1614" s="46" t="s">
        <v>55</v>
      </c>
    </row>
    <row r="1615" spans="1:6" hidden="1">
      <c r="A1615" t="s">
        <v>108</v>
      </c>
      <c r="B1615" t="s">
        <v>911</v>
      </c>
      <c r="C1615" s="11" t="str">
        <f>Budget[[#This Row],[Location]]&amp;Budget[[#This Row],[Description]]</f>
        <v>Dallas Ft WorthRTC ADC</v>
      </c>
      <c r="D1615" t="s">
        <v>907</v>
      </c>
      <c r="E1615">
        <v>14</v>
      </c>
      <c r="F1615" s="46" t="s">
        <v>55</v>
      </c>
    </row>
    <row r="1616" spans="1:6" hidden="1">
      <c r="A1616" t="s">
        <v>108</v>
      </c>
      <c r="B1616" t="s">
        <v>911</v>
      </c>
      <c r="C1616" s="11" t="str">
        <f>Budget[[#This Row],[Location]]&amp;Budget[[#This Row],[Description]]</f>
        <v>Dallas Ft WorthRTC ADC</v>
      </c>
      <c r="D1616" t="s">
        <v>908</v>
      </c>
      <c r="E1616">
        <v>14</v>
      </c>
      <c r="F1616" s="46" t="s">
        <v>55</v>
      </c>
    </row>
    <row r="1617" spans="1:6" hidden="1">
      <c r="A1617" t="s">
        <v>108</v>
      </c>
      <c r="B1617" t="s">
        <v>911</v>
      </c>
      <c r="C1617" s="11" t="str">
        <f>Budget[[#This Row],[Location]]&amp;Budget[[#This Row],[Description]]</f>
        <v>Dallas Ft WorthRTC ADC</v>
      </c>
      <c r="D1617" t="s">
        <v>909</v>
      </c>
      <c r="E1617">
        <v>14</v>
      </c>
      <c r="F1617" s="46" t="s">
        <v>55</v>
      </c>
    </row>
    <row r="1618" spans="1:6" hidden="1">
      <c r="A1618" t="s">
        <v>108</v>
      </c>
      <c r="B1618" t="s">
        <v>911</v>
      </c>
      <c r="C1618" s="11" t="str">
        <f>Budget[[#This Row],[Location]]&amp;Budget[[#This Row],[Description]]</f>
        <v>Dallas Ft WorthRTC ADC</v>
      </c>
      <c r="D1618" t="s">
        <v>919</v>
      </c>
      <c r="E1618">
        <v>14</v>
      </c>
      <c r="F1618" s="46" t="s">
        <v>55</v>
      </c>
    </row>
    <row r="1619" spans="1:6" hidden="1">
      <c r="A1619" t="s">
        <v>108</v>
      </c>
      <c r="B1619" t="s">
        <v>911</v>
      </c>
      <c r="C1619" s="11" t="str">
        <f>Budget[[#This Row],[Location]]&amp;Budget[[#This Row],[Description]]</f>
        <v>Dallas Ft WorthRTC ADC</v>
      </c>
      <c r="D1619" t="s">
        <v>920</v>
      </c>
      <c r="E1619">
        <v>15</v>
      </c>
      <c r="F1619" s="46" t="s">
        <v>55</v>
      </c>
    </row>
    <row r="1620" spans="1:6" hidden="1">
      <c r="A1620" t="s">
        <v>108</v>
      </c>
      <c r="B1620" t="s">
        <v>911</v>
      </c>
      <c r="C1620" s="11" t="str">
        <f>Budget[[#This Row],[Location]]&amp;Budget[[#This Row],[Description]]</f>
        <v>Dallas Ft WorthRTC ADC</v>
      </c>
      <c r="D1620" t="s">
        <v>921</v>
      </c>
      <c r="E1620">
        <v>15</v>
      </c>
      <c r="F1620" s="46" t="s">
        <v>55</v>
      </c>
    </row>
    <row r="1621" spans="1:6" hidden="1">
      <c r="A1621" t="s">
        <v>108</v>
      </c>
      <c r="B1621" t="s">
        <v>911</v>
      </c>
      <c r="C1621" s="11" t="str">
        <f>Budget[[#This Row],[Location]]&amp;Budget[[#This Row],[Description]]</f>
        <v>Dallas Ft WorthRTC ADC</v>
      </c>
      <c r="D1621" t="s">
        <v>900</v>
      </c>
      <c r="E1621">
        <v>15</v>
      </c>
      <c r="F1621" s="46" t="s">
        <v>55</v>
      </c>
    </row>
    <row r="1622" spans="1:6" hidden="1">
      <c r="A1622" t="s">
        <v>108</v>
      </c>
      <c r="B1622" t="s">
        <v>912</v>
      </c>
      <c r="C1622" s="11" t="str">
        <f>Budget[[#This Row],[Location]]&amp;Budget[[#This Row],[Description]]</f>
        <v>Dallas Ft WorthPHP ADC</v>
      </c>
      <c r="D1622" t="s">
        <v>902</v>
      </c>
      <c r="E1622">
        <v>2</v>
      </c>
      <c r="F1622" s="46" t="s">
        <v>55</v>
      </c>
    </row>
    <row r="1623" spans="1:6" hidden="1">
      <c r="A1623" t="s">
        <v>108</v>
      </c>
      <c r="B1623" t="s">
        <v>912</v>
      </c>
      <c r="C1623" s="11" t="str">
        <f>Budget[[#This Row],[Location]]&amp;Budget[[#This Row],[Description]]</f>
        <v>Dallas Ft WorthPHP ADC</v>
      </c>
      <c r="D1623" t="s">
        <v>903</v>
      </c>
      <c r="E1623">
        <v>2</v>
      </c>
      <c r="F1623" s="46" t="s">
        <v>55</v>
      </c>
    </row>
    <row r="1624" spans="1:6" hidden="1">
      <c r="A1624" t="s">
        <v>108</v>
      </c>
      <c r="B1624" t="s">
        <v>912</v>
      </c>
      <c r="C1624" s="11" t="str">
        <f>Budget[[#This Row],[Location]]&amp;Budget[[#This Row],[Description]]</f>
        <v>Dallas Ft WorthPHP ADC</v>
      </c>
      <c r="D1624" t="s">
        <v>904</v>
      </c>
      <c r="E1624">
        <v>2</v>
      </c>
      <c r="F1624" s="46" t="s">
        <v>55</v>
      </c>
    </row>
    <row r="1625" spans="1:6" hidden="1">
      <c r="A1625" t="s">
        <v>108</v>
      </c>
      <c r="B1625" t="s">
        <v>912</v>
      </c>
      <c r="C1625" s="11" t="str">
        <f>Budget[[#This Row],[Location]]&amp;Budget[[#This Row],[Description]]</f>
        <v>Dallas Ft WorthPHP ADC</v>
      </c>
      <c r="D1625" t="s">
        <v>905</v>
      </c>
      <c r="E1625">
        <v>2</v>
      </c>
      <c r="F1625" s="46" t="s">
        <v>55</v>
      </c>
    </row>
    <row r="1626" spans="1:6" hidden="1">
      <c r="A1626" t="s">
        <v>108</v>
      </c>
      <c r="B1626" t="s">
        <v>912</v>
      </c>
      <c r="C1626" s="11" t="str">
        <f>Budget[[#This Row],[Location]]&amp;Budget[[#This Row],[Description]]</f>
        <v>Dallas Ft WorthPHP ADC</v>
      </c>
      <c r="D1626" t="s">
        <v>906</v>
      </c>
      <c r="E1626">
        <v>2</v>
      </c>
      <c r="F1626" s="46" t="s">
        <v>55</v>
      </c>
    </row>
    <row r="1627" spans="1:6" hidden="1">
      <c r="A1627" t="s">
        <v>108</v>
      </c>
      <c r="B1627" t="s">
        <v>912</v>
      </c>
      <c r="C1627" s="11" t="str">
        <f>Budget[[#This Row],[Location]]&amp;Budget[[#This Row],[Description]]</f>
        <v>Dallas Ft WorthPHP ADC</v>
      </c>
      <c r="D1627" t="s">
        <v>907</v>
      </c>
      <c r="E1627">
        <v>2</v>
      </c>
      <c r="F1627" s="46" t="s">
        <v>55</v>
      </c>
    </row>
    <row r="1628" spans="1:6" hidden="1">
      <c r="A1628" t="s">
        <v>108</v>
      </c>
      <c r="B1628" t="s">
        <v>912</v>
      </c>
      <c r="C1628" s="11" t="str">
        <f>Budget[[#This Row],[Location]]&amp;Budget[[#This Row],[Description]]</f>
        <v>Dallas Ft WorthPHP ADC</v>
      </c>
      <c r="D1628" t="s">
        <v>908</v>
      </c>
      <c r="E1628">
        <v>3</v>
      </c>
      <c r="F1628" s="46" t="s">
        <v>55</v>
      </c>
    </row>
    <row r="1629" spans="1:6" hidden="1">
      <c r="A1629" t="s">
        <v>108</v>
      </c>
      <c r="B1629" t="s">
        <v>912</v>
      </c>
      <c r="C1629" s="11" t="str">
        <f>Budget[[#This Row],[Location]]&amp;Budget[[#This Row],[Description]]</f>
        <v>Dallas Ft WorthPHP ADC</v>
      </c>
      <c r="D1629" t="s">
        <v>909</v>
      </c>
      <c r="E1629">
        <v>3</v>
      </c>
      <c r="F1629" s="46" t="s">
        <v>55</v>
      </c>
    </row>
    <row r="1630" spans="1:6" hidden="1">
      <c r="A1630" t="s">
        <v>108</v>
      </c>
      <c r="B1630" t="s">
        <v>912</v>
      </c>
      <c r="C1630" s="11" t="str">
        <f>Budget[[#This Row],[Location]]&amp;Budget[[#This Row],[Description]]</f>
        <v>Dallas Ft WorthPHP ADC</v>
      </c>
      <c r="D1630" t="s">
        <v>919</v>
      </c>
      <c r="E1630">
        <v>3</v>
      </c>
      <c r="F1630" s="46" t="s">
        <v>55</v>
      </c>
    </row>
    <row r="1631" spans="1:6" hidden="1">
      <c r="A1631" t="s">
        <v>108</v>
      </c>
      <c r="B1631" t="s">
        <v>912</v>
      </c>
      <c r="C1631" s="11" t="str">
        <f>Budget[[#This Row],[Location]]&amp;Budget[[#This Row],[Description]]</f>
        <v>Dallas Ft WorthPHP ADC</v>
      </c>
      <c r="D1631" t="s">
        <v>920</v>
      </c>
      <c r="E1631">
        <v>3</v>
      </c>
      <c r="F1631" s="46" t="s">
        <v>55</v>
      </c>
    </row>
    <row r="1632" spans="1:6" hidden="1">
      <c r="A1632" t="s">
        <v>108</v>
      </c>
      <c r="B1632" t="s">
        <v>912</v>
      </c>
      <c r="C1632" s="11" t="str">
        <f>Budget[[#This Row],[Location]]&amp;Budget[[#This Row],[Description]]</f>
        <v>Dallas Ft WorthPHP ADC</v>
      </c>
      <c r="D1632" t="s">
        <v>921</v>
      </c>
      <c r="E1632">
        <v>3</v>
      </c>
      <c r="F1632" s="46" t="s">
        <v>55</v>
      </c>
    </row>
    <row r="1633" spans="1:6" hidden="1">
      <c r="A1633" t="s">
        <v>108</v>
      </c>
      <c r="B1633" t="s">
        <v>912</v>
      </c>
      <c r="C1633" s="11" t="str">
        <f>Budget[[#This Row],[Location]]&amp;Budget[[#This Row],[Description]]</f>
        <v>Dallas Ft WorthPHP ADC</v>
      </c>
      <c r="D1633" t="s">
        <v>900</v>
      </c>
      <c r="E1633">
        <v>3</v>
      </c>
      <c r="F1633" s="46" t="s">
        <v>55</v>
      </c>
    </row>
    <row r="1634" spans="1:6">
      <c r="A1634" t="s">
        <v>108</v>
      </c>
      <c r="B1634" t="s">
        <v>913</v>
      </c>
      <c r="C1634" s="11" t="str">
        <f>Budget[[#This Row],[Location]]&amp;Budget[[#This Row],[Description]]</f>
        <v>Dallas Ft WorthIOP ADC</v>
      </c>
      <c r="D1634" t="s">
        <v>902</v>
      </c>
      <c r="E1634">
        <v>6</v>
      </c>
      <c r="F1634" s="46" t="s">
        <v>55</v>
      </c>
    </row>
    <row r="1635" spans="1:6" hidden="1">
      <c r="A1635" t="s">
        <v>108</v>
      </c>
      <c r="B1635" t="s">
        <v>913</v>
      </c>
      <c r="C1635" s="11" t="str">
        <f>Budget[[#This Row],[Location]]&amp;Budget[[#This Row],[Description]]</f>
        <v>Dallas Ft WorthIOP ADC</v>
      </c>
      <c r="D1635" t="s">
        <v>903</v>
      </c>
      <c r="E1635">
        <v>6</v>
      </c>
      <c r="F1635" s="46" t="s">
        <v>55</v>
      </c>
    </row>
    <row r="1636" spans="1:6" hidden="1">
      <c r="A1636" t="s">
        <v>108</v>
      </c>
      <c r="B1636" t="s">
        <v>913</v>
      </c>
      <c r="C1636" s="11" t="str">
        <f>Budget[[#This Row],[Location]]&amp;Budget[[#This Row],[Description]]</f>
        <v>Dallas Ft WorthIOP ADC</v>
      </c>
      <c r="D1636" t="s">
        <v>904</v>
      </c>
      <c r="E1636">
        <v>8</v>
      </c>
      <c r="F1636" s="46" t="s">
        <v>55</v>
      </c>
    </row>
    <row r="1637" spans="1:6" hidden="1">
      <c r="A1637" t="s">
        <v>108</v>
      </c>
      <c r="B1637" t="s">
        <v>913</v>
      </c>
      <c r="C1637" s="11" t="str">
        <f>Budget[[#This Row],[Location]]&amp;Budget[[#This Row],[Description]]</f>
        <v>Dallas Ft WorthIOP ADC</v>
      </c>
      <c r="D1637" t="s">
        <v>905</v>
      </c>
      <c r="E1637">
        <v>8</v>
      </c>
      <c r="F1637" s="46" t="s">
        <v>55</v>
      </c>
    </row>
    <row r="1638" spans="1:6" hidden="1">
      <c r="A1638" t="s">
        <v>108</v>
      </c>
      <c r="B1638" t="s">
        <v>913</v>
      </c>
      <c r="C1638" s="11" t="str">
        <f>Budget[[#This Row],[Location]]&amp;Budget[[#This Row],[Description]]</f>
        <v>Dallas Ft WorthIOP ADC</v>
      </c>
      <c r="D1638" t="s">
        <v>906</v>
      </c>
      <c r="E1638">
        <v>8</v>
      </c>
      <c r="F1638" s="46" t="s">
        <v>55</v>
      </c>
    </row>
    <row r="1639" spans="1:6" hidden="1">
      <c r="A1639" t="s">
        <v>108</v>
      </c>
      <c r="B1639" t="s">
        <v>913</v>
      </c>
      <c r="C1639" s="11" t="str">
        <f>Budget[[#This Row],[Location]]&amp;Budget[[#This Row],[Description]]</f>
        <v>Dallas Ft WorthIOP ADC</v>
      </c>
      <c r="D1639" t="s">
        <v>907</v>
      </c>
      <c r="E1639">
        <v>8</v>
      </c>
      <c r="F1639" s="46" t="s">
        <v>55</v>
      </c>
    </row>
    <row r="1640" spans="1:6" hidden="1">
      <c r="A1640" t="s">
        <v>108</v>
      </c>
      <c r="B1640" t="s">
        <v>913</v>
      </c>
      <c r="C1640" s="11" t="str">
        <f>Budget[[#This Row],[Location]]&amp;Budget[[#This Row],[Description]]</f>
        <v>Dallas Ft WorthIOP ADC</v>
      </c>
      <c r="D1640" t="s">
        <v>908</v>
      </c>
      <c r="E1640">
        <v>8</v>
      </c>
      <c r="F1640" s="46" t="s">
        <v>55</v>
      </c>
    </row>
    <row r="1641" spans="1:6" hidden="1">
      <c r="A1641" t="s">
        <v>108</v>
      </c>
      <c r="B1641" t="s">
        <v>913</v>
      </c>
      <c r="C1641" s="11" t="str">
        <f>Budget[[#This Row],[Location]]&amp;Budget[[#This Row],[Description]]</f>
        <v>Dallas Ft WorthIOP ADC</v>
      </c>
      <c r="D1641" t="s">
        <v>909</v>
      </c>
      <c r="E1641">
        <v>10</v>
      </c>
      <c r="F1641" s="46" t="s">
        <v>55</v>
      </c>
    </row>
    <row r="1642" spans="1:6" hidden="1">
      <c r="A1642" t="s">
        <v>108</v>
      </c>
      <c r="B1642" t="s">
        <v>913</v>
      </c>
      <c r="C1642" s="11" t="str">
        <f>Budget[[#This Row],[Location]]&amp;Budget[[#This Row],[Description]]</f>
        <v>Dallas Ft WorthIOP ADC</v>
      </c>
      <c r="D1642" t="s">
        <v>919</v>
      </c>
      <c r="E1642">
        <v>10</v>
      </c>
      <c r="F1642" s="46" t="s">
        <v>55</v>
      </c>
    </row>
    <row r="1643" spans="1:6" hidden="1">
      <c r="A1643" t="s">
        <v>108</v>
      </c>
      <c r="B1643" t="s">
        <v>913</v>
      </c>
      <c r="C1643" s="11" t="str">
        <f>Budget[[#This Row],[Location]]&amp;Budget[[#This Row],[Description]]</f>
        <v>Dallas Ft WorthIOP ADC</v>
      </c>
      <c r="D1643" t="s">
        <v>920</v>
      </c>
      <c r="E1643">
        <v>10</v>
      </c>
      <c r="F1643" s="46" t="s">
        <v>55</v>
      </c>
    </row>
    <row r="1644" spans="1:6" hidden="1">
      <c r="A1644" t="s">
        <v>108</v>
      </c>
      <c r="B1644" t="s">
        <v>913</v>
      </c>
      <c r="C1644" s="11" t="str">
        <f>Budget[[#This Row],[Location]]&amp;Budget[[#This Row],[Description]]</f>
        <v>Dallas Ft WorthIOP ADC</v>
      </c>
      <c r="D1644" t="s">
        <v>921</v>
      </c>
      <c r="E1644">
        <v>10</v>
      </c>
      <c r="F1644" s="46" t="s">
        <v>55</v>
      </c>
    </row>
    <row r="1645" spans="1:6" hidden="1">
      <c r="A1645" t="s">
        <v>108</v>
      </c>
      <c r="B1645" t="s">
        <v>913</v>
      </c>
      <c r="C1645" s="11" t="str">
        <f>Budget[[#This Row],[Location]]&amp;Budget[[#This Row],[Description]]</f>
        <v>Dallas Ft WorthIOP ADC</v>
      </c>
      <c r="D1645" t="s">
        <v>900</v>
      </c>
      <c r="E1645">
        <v>10</v>
      </c>
      <c r="F1645" s="46" t="s">
        <v>55</v>
      </c>
    </row>
    <row r="1646" spans="1:6" hidden="1">
      <c r="A1646" t="s">
        <v>108</v>
      </c>
      <c r="B1646" t="s">
        <v>914</v>
      </c>
      <c r="C1646" s="11" t="str">
        <f>Budget[[#This Row],[Location]]&amp;Budget[[#This Row],[Description]]</f>
        <v>Dallas Ft WorthSOP ADC</v>
      </c>
      <c r="D1646" t="s">
        <v>902</v>
      </c>
      <c r="E1646">
        <v>0</v>
      </c>
      <c r="F1646" s="46" t="s">
        <v>55</v>
      </c>
    </row>
    <row r="1647" spans="1:6" hidden="1">
      <c r="A1647" t="s">
        <v>108</v>
      </c>
      <c r="B1647" t="s">
        <v>914</v>
      </c>
      <c r="C1647" s="11" t="str">
        <f>Budget[[#This Row],[Location]]&amp;Budget[[#This Row],[Description]]</f>
        <v>Dallas Ft WorthSOP ADC</v>
      </c>
      <c r="D1647" t="s">
        <v>903</v>
      </c>
      <c r="E1647">
        <v>0</v>
      </c>
      <c r="F1647" s="46" t="s">
        <v>55</v>
      </c>
    </row>
    <row r="1648" spans="1:6" hidden="1">
      <c r="A1648" t="s">
        <v>108</v>
      </c>
      <c r="B1648" t="s">
        <v>914</v>
      </c>
      <c r="C1648" s="11" t="str">
        <f>Budget[[#This Row],[Location]]&amp;Budget[[#This Row],[Description]]</f>
        <v>Dallas Ft WorthSOP ADC</v>
      </c>
      <c r="D1648" t="s">
        <v>904</v>
      </c>
      <c r="E1648">
        <v>0</v>
      </c>
      <c r="F1648" s="46" t="s">
        <v>55</v>
      </c>
    </row>
    <row r="1649" spans="1:6" hidden="1">
      <c r="A1649" t="s">
        <v>108</v>
      </c>
      <c r="B1649" t="s">
        <v>914</v>
      </c>
      <c r="C1649" s="11" t="str">
        <f>Budget[[#This Row],[Location]]&amp;Budget[[#This Row],[Description]]</f>
        <v>Dallas Ft WorthSOP ADC</v>
      </c>
      <c r="D1649" t="s">
        <v>905</v>
      </c>
      <c r="E1649">
        <v>0</v>
      </c>
      <c r="F1649" s="46" t="s">
        <v>55</v>
      </c>
    </row>
    <row r="1650" spans="1:6" hidden="1">
      <c r="A1650" t="s">
        <v>108</v>
      </c>
      <c r="B1650" t="s">
        <v>914</v>
      </c>
      <c r="C1650" s="11" t="str">
        <f>Budget[[#This Row],[Location]]&amp;Budget[[#This Row],[Description]]</f>
        <v>Dallas Ft WorthSOP ADC</v>
      </c>
      <c r="D1650" t="s">
        <v>906</v>
      </c>
      <c r="E1650">
        <v>0</v>
      </c>
      <c r="F1650" s="46" t="s">
        <v>55</v>
      </c>
    </row>
    <row r="1651" spans="1:6" hidden="1">
      <c r="A1651" t="s">
        <v>108</v>
      </c>
      <c r="B1651" t="s">
        <v>914</v>
      </c>
      <c r="C1651" s="11" t="str">
        <f>Budget[[#This Row],[Location]]&amp;Budget[[#This Row],[Description]]</f>
        <v>Dallas Ft WorthSOP ADC</v>
      </c>
      <c r="D1651" t="s">
        <v>907</v>
      </c>
      <c r="E1651">
        <v>0</v>
      </c>
      <c r="F1651" s="46" t="s">
        <v>55</v>
      </c>
    </row>
    <row r="1652" spans="1:6" hidden="1">
      <c r="A1652" t="s">
        <v>108</v>
      </c>
      <c r="B1652" t="s">
        <v>914</v>
      </c>
      <c r="C1652" s="11" t="str">
        <f>Budget[[#This Row],[Location]]&amp;Budget[[#This Row],[Description]]</f>
        <v>Dallas Ft WorthSOP ADC</v>
      </c>
      <c r="D1652" t="s">
        <v>908</v>
      </c>
      <c r="E1652">
        <v>0</v>
      </c>
      <c r="F1652" s="46" t="s">
        <v>55</v>
      </c>
    </row>
    <row r="1653" spans="1:6" hidden="1">
      <c r="A1653" t="s">
        <v>108</v>
      </c>
      <c r="B1653" t="s">
        <v>914</v>
      </c>
      <c r="C1653" s="11" t="str">
        <f>Budget[[#This Row],[Location]]&amp;Budget[[#This Row],[Description]]</f>
        <v>Dallas Ft WorthSOP ADC</v>
      </c>
      <c r="D1653" t="s">
        <v>909</v>
      </c>
      <c r="E1653">
        <v>0</v>
      </c>
      <c r="F1653" s="46" t="s">
        <v>55</v>
      </c>
    </row>
    <row r="1654" spans="1:6" hidden="1">
      <c r="A1654" t="s">
        <v>108</v>
      </c>
      <c r="B1654" t="s">
        <v>914</v>
      </c>
      <c r="C1654" s="11" t="str">
        <f>Budget[[#This Row],[Location]]&amp;Budget[[#This Row],[Description]]</f>
        <v>Dallas Ft WorthSOP ADC</v>
      </c>
      <c r="D1654" t="s">
        <v>919</v>
      </c>
      <c r="E1654">
        <v>0</v>
      </c>
      <c r="F1654" s="46" t="s">
        <v>55</v>
      </c>
    </row>
    <row r="1655" spans="1:6" hidden="1">
      <c r="A1655" t="s">
        <v>108</v>
      </c>
      <c r="B1655" t="s">
        <v>914</v>
      </c>
      <c r="C1655" s="11" t="str">
        <f>Budget[[#This Row],[Location]]&amp;Budget[[#This Row],[Description]]</f>
        <v>Dallas Ft WorthSOP ADC</v>
      </c>
      <c r="D1655" t="s">
        <v>920</v>
      </c>
      <c r="E1655">
        <v>0</v>
      </c>
      <c r="F1655" s="46" t="s">
        <v>55</v>
      </c>
    </row>
    <row r="1656" spans="1:6" hidden="1">
      <c r="A1656" t="s">
        <v>108</v>
      </c>
      <c r="B1656" t="s">
        <v>914</v>
      </c>
      <c r="C1656" s="11" t="str">
        <f>Budget[[#This Row],[Location]]&amp;Budget[[#This Row],[Description]]</f>
        <v>Dallas Ft WorthSOP ADC</v>
      </c>
      <c r="D1656" t="s">
        <v>921</v>
      </c>
      <c r="E1656">
        <v>0</v>
      </c>
      <c r="F1656" s="46" t="s">
        <v>55</v>
      </c>
    </row>
    <row r="1657" spans="1:6" hidden="1">
      <c r="A1657" t="s">
        <v>108</v>
      </c>
      <c r="B1657" t="s">
        <v>914</v>
      </c>
      <c r="C1657" s="11" t="str">
        <f>Budget[[#This Row],[Location]]&amp;Budget[[#This Row],[Description]]</f>
        <v>Dallas Ft WorthSOP ADC</v>
      </c>
      <c r="D1657" t="s">
        <v>900</v>
      </c>
      <c r="E1657">
        <v>0</v>
      </c>
      <c r="F1657" s="46" t="s">
        <v>55</v>
      </c>
    </row>
    <row r="1658" spans="1:6" hidden="1">
      <c r="A1658" t="s">
        <v>108</v>
      </c>
      <c r="B1658" t="s">
        <v>915</v>
      </c>
      <c r="C1658" s="11" t="str">
        <f>Budget[[#This Row],[Location]]&amp;Budget[[#This Row],[Description]]</f>
        <v>Dallas Ft WorthAftercare ADC</v>
      </c>
      <c r="D1658" t="s">
        <v>902</v>
      </c>
      <c r="E1658">
        <v>0</v>
      </c>
      <c r="F1658" s="46" t="s">
        <v>55</v>
      </c>
    </row>
    <row r="1659" spans="1:6" hidden="1">
      <c r="A1659" t="s">
        <v>108</v>
      </c>
      <c r="B1659" t="s">
        <v>915</v>
      </c>
      <c r="C1659" s="11" t="str">
        <f>Budget[[#This Row],[Location]]&amp;Budget[[#This Row],[Description]]</f>
        <v>Dallas Ft WorthAftercare ADC</v>
      </c>
      <c r="D1659" t="s">
        <v>903</v>
      </c>
      <c r="E1659">
        <v>0</v>
      </c>
      <c r="F1659" s="46" t="s">
        <v>55</v>
      </c>
    </row>
    <row r="1660" spans="1:6" hidden="1">
      <c r="A1660" t="s">
        <v>108</v>
      </c>
      <c r="B1660" t="s">
        <v>915</v>
      </c>
      <c r="C1660" s="11" t="str">
        <f>Budget[[#This Row],[Location]]&amp;Budget[[#This Row],[Description]]</f>
        <v>Dallas Ft WorthAftercare ADC</v>
      </c>
      <c r="D1660" t="s">
        <v>904</v>
      </c>
      <c r="E1660">
        <v>0</v>
      </c>
      <c r="F1660" s="46" t="s">
        <v>55</v>
      </c>
    </row>
    <row r="1661" spans="1:6" hidden="1">
      <c r="A1661" t="s">
        <v>108</v>
      </c>
      <c r="B1661" t="s">
        <v>915</v>
      </c>
      <c r="C1661" s="11" t="str">
        <f>Budget[[#This Row],[Location]]&amp;Budget[[#This Row],[Description]]</f>
        <v>Dallas Ft WorthAftercare ADC</v>
      </c>
      <c r="D1661" t="s">
        <v>905</v>
      </c>
      <c r="E1661">
        <v>0</v>
      </c>
      <c r="F1661" s="46" t="s">
        <v>55</v>
      </c>
    </row>
    <row r="1662" spans="1:6" hidden="1">
      <c r="A1662" t="s">
        <v>108</v>
      </c>
      <c r="B1662" t="s">
        <v>915</v>
      </c>
      <c r="C1662" s="11" t="str">
        <f>Budget[[#This Row],[Location]]&amp;Budget[[#This Row],[Description]]</f>
        <v>Dallas Ft WorthAftercare ADC</v>
      </c>
      <c r="D1662" t="s">
        <v>906</v>
      </c>
      <c r="E1662">
        <v>0</v>
      </c>
      <c r="F1662" s="46" t="s">
        <v>55</v>
      </c>
    </row>
    <row r="1663" spans="1:6" hidden="1">
      <c r="A1663" t="s">
        <v>108</v>
      </c>
      <c r="B1663" t="s">
        <v>915</v>
      </c>
      <c r="C1663" s="11" t="str">
        <f>Budget[[#This Row],[Location]]&amp;Budget[[#This Row],[Description]]</f>
        <v>Dallas Ft WorthAftercare ADC</v>
      </c>
      <c r="D1663" t="s">
        <v>907</v>
      </c>
      <c r="E1663">
        <v>0</v>
      </c>
      <c r="F1663" s="46" t="s">
        <v>55</v>
      </c>
    </row>
    <row r="1664" spans="1:6" hidden="1">
      <c r="A1664" t="s">
        <v>108</v>
      </c>
      <c r="B1664" t="s">
        <v>915</v>
      </c>
      <c r="C1664" s="11" t="str">
        <f>Budget[[#This Row],[Location]]&amp;Budget[[#This Row],[Description]]</f>
        <v>Dallas Ft WorthAftercare ADC</v>
      </c>
      <c r="D1664" t="s">
        <v>908</v>
      </c>
      <c r="E1664">
        <v>0</v>
      </c>
      <c r="F1664" s="46" t="s">
        <v>55</v>
      </c>
    </row>
    <row r="1665" spans="1:6" hidden="1">
      <c r="A1665" t="s">
        <v>108</v>
      </c>
      <c r="B1665" t="s">
        <v>915</v>
      </c>
      <c r="C1665" s="11" t="str">
        <f>Budget[[#This Row],[Location]]&amp;Budget[[#This Row],[Description]]</f>
        <v>Dallas Ft WorthAftercare ADC</v>
      </c>
      <c r="D1665" t="s">
        <v>909</v>
      </c>
      <c r="E1665">
        <v>0</v>
      </c>
      <c r="F1665" s="46" t="s">
        <v>55</v>
      </c>
    </row>
    <row r="1666" spans="1:6" hidden="1">
      <c r="A1666" t="s">
        <v>108</v>
      </c>
      <c r="B1666" t="s">
        <v>915</v>
      </c>
      <c r="C1666" s="11" t="str">
        <f>Budget[[#This Row],[Location]]&amp;Budget[[#This Row],[Description]]</f>
        <v>Dallas Ft WorthAftercare ADC</v>
      </c>
      <c r="D1666" t="s">
        <v>919</v>
      </c>
      <c r="E1666">
        <v>0</v>
      </c>
      <c r="F1666" s="46" t="s">
        <v>55</v>
      </c>
    </row>
    <row r="1667" spans="1:6" hidden="1">
      <c r="A1667" t="s">
        <v>108</v>
      </c>
      <c r="B1667" t="s">
        <v>915</v>
      </c>
      <c r="C1667" s="11" t="str">
        <f>Budget[[#This Row],[Location]]&amp;Budget[[#This Row],[Description]]</f>
        <v>Dallas Ft WorthAftercare ADC</v>
      </c>
      <c r="D1667" t="s">
        <v>920</v>
      </c>
      <c r="E1667">
        <v>0</v>
      </c>
      <c r="F1667" s="46" t="s">
        <v>55</v>
      </c>
    </row>
    <row r="1668" spans="1:6" hidden="1">
      <c r="A1668" t="s">
        <v>108</v>
      </c>
      <c r="B1668" t="s">
        <v>915</v>
      </c>
      <c r="C1668" s="11" t="str">
        <f>Budget[[#This Row],[Location]]&amp;Budget[[#This Row],[Description]]</f>
        <v>Dallas Ft WorthAftercare ADC</v>
      </c>
      <c r="D1668" t="s">
        <v>921</v>
      </c>
      <c r="E1668">
        <v>0</v>
      </c>
      <c r="F1668" s="46" t="s">
        <v>55</v>
      </c>
    </row>
    <row r="1669" spans="1:6" hidden="1">
      <c r="A1669" t="s">
        <v>108</v>
      </c>
      <c r="B1669" t="s">
        <v>915</v>
      </c>
      <c r="C1669" s="11" t="str">
        <f>Budget[[#This Row],[Location]]&amp;Budget[[#This Row],[Description]]</f>
        <v>Dallas Ft WorthAftercare ADC</v>
      </c>
      <c r="D1669" t="s">
        <v>900</v>
      </c>
      <c r="E1669">
        <v>0</v>
      </c>
      <c r="F1669" s="46" t="s">
        <v>55</v>
      </c>
    </row>
    <row r="1670" spans="1:6" hidden="1">
      <c r="A1670" t="s">
        <v>108</v>
      </c>
      <c r="B1670" t="s">
        <v>916</v>
      </c>
      <c r="C1670" s="11" t="str">
        <f>Budget[[#This Row],[Location]]&amp;Budget[[#This Row],[Description]]</f>
        <v>Dallas Ft WorthSober Living ADC</v>
      </c>
      <c r="D1670" t="s">
        <v>902</v>
      </c>
      <c r="E1670">
        <v>0</v>
      </c>
      <c r="F1670" s="46" t="s">
        <v>55</v>
      </c>
    </row>
    <row r="1671" spans="1:6" hidden="1">
      <c r="A1671" t="s">
        <v>108</v>
      </c>
      <c r="B1671" t="s">
        <v>916</v>
      </c>
      <c r="C1671" s="11" t="str">
        <f>Budget[[#This Row],[Location]]&amp;Budget[[#This Row],[Description]]</f>
        <v>Dallas Ft WorthSober Living ADC</v>
      </c>
      <c r="D1671" t="s">
        <v>903</v>
      </c>
      <c r="E1671">
        <v>0</v>
      </c>
      <c r="F1671" s="46" t="s">
        <v>55</v>
      </c>
    </row>
    <row r="1672" spans="1:6" hidden="1">
      <c r="A1672" t="s">
        <v>108</v>
      </c>
      <c r="B1672" t="s">
        <v>916</v>
      </c>
      <c r="C1672" s="11" t="str">
        <f>Budget[[#This Row],[Location]]&amp;Budget[[#This Row],[Description]]</f>
        <v>Dallas Ft WorthSober Living ADC</v>
      </c>
      <c r="D1672" t="s">
        <v>904</v>
      </c>
      <c r="E1672">
        <v>0</v>
      </c>
      <c r="F1672" s="46" t="s">
        <v>55</v>
      </c>
    </row>
    <row r="1673" spans="1:6" hidden="1">
      <c r="A1673" t="s">
        <v>108</v>
      </c>
      <c r="B1673" t="s">
        <v>916</v>
      </c>
      <c r="C1673" s="11" t="str">
        <f>Budget[[#This Row],[Location]]&amp;Budget[[#This Row],[Description]]</f>
        <v>Dallas Ft WorthSober Living ADC</v>
      </c>
      <c r="D1673" t="s">
        <v>905</v>
      </c>
      <c r="E1673">
        <v>0</v>
      </c>
      <c r="F1673" s="46" t="s">
        <v>55</v>
      </c>
    </row>
    <row r="1674" spans="1:6" hidden="1">
      <c r="A1674" t="s">
        <v>108</v>
      </c>
      <c r="B1674" t="s">
        <v>916</v>
      </c>
      <c r="C1674" s="11" t="str">
        <f>Budget[[#This Row],[Location]]&amp;Budget[[#This Row],[Description]]</f>
        <v>Dallas Ft WorthSober Living ADC</v>
      </c>
      <c r="D1674" t="s">
        <v>906</v>
      </c>
      <c r="E1674">
        <v>0</v>
      </c>
      <c r="F1674" s="46" t="s">
        <v>55</v>
      </c>
    </row>
    <row r="1675" spans="1:6" hidden="1">
      <c r="A1675" t="s">
        <v>108</v>
      </c>
      <c r="B1675" t="s">
        <v>916</v>
      </c>
      <c r="C1675" s="11" t="str">
        <f>Budget[[#This Row],[Location]]&amp;Budget[[#This Row],[Description]]</f>
        <v>Dallas Ft WorthSober Living ADC</v>
      </c>
      <c r="D1675" t="s">
        <v>907</v>
      </c>
      <c r="E1675">
        <v>0</v>
      </c>
      <c r="F1675" s="46" t="s">
        <v>55</v>
      </c>
    </row>
    <row r="1676" spans="1:6" hidden="1">
      <c r="A1676" t="s">
        <v>108</v>
      </c>
      <c r="B1676" t="s">
        <v>916</v>
      </c>
      <c r="C1676" s="11" t="str">
        <f>Budget[[#This Row],[Location]]&amp;Budget[[#This Row],[Description]]</f>
        <v>Dallas Ft WorthSober Living ADC</v>
      </c>
      <c r="D1676" t="s">
        <v>908</v>
      </c>
      <c r="E1676">
        <v>0</v>
      </c>
      <c r="F1676" s="46" t="s">
        <v>55</v>
      </c>
    </row>
    <row r="1677" spans="1:6" hidden="1">
      <c r="A1677" t="s">
        <v>108</v>
      </c>
      <c r="B1677" t="s">
        <v>916</v>
      </c>
      <c r="C1677" s="11" t="str">
        <f>Budget[[#This Row],[Location]]&amp;Budget[[#This Row],[Description]]</f>
        <v>Dallas Ft WorthSober Living ADC</v>
      </c>
      <c r="D1677" t="s">
        <v>909</v>
      </c>
      <c r="E1677">
        <v>0</v>
      </c>
      <c r="F1677" s="46" t="s">
        <v>55</v>
      </c>
    </row>
    <row r="1678" spans="1:6" hidden="1">
      <c r="A1678" t="s">
        <v>108</v>
      </c>
      <c r="B1678" t="s">
        <v>916</v>
      </c>
      <c r="C1678" s="11" t="str">
        <f>Budget[[#This Row],[Location]]&amp;Budget[[#This Row],[Description]]</f>
        <v>Dallas Ft WorthSober Living ADC</v>
      </c>
      <c r="D1678" t="s">
        <v>919</v>
      </c>
      <c r="E1678">
        <v>0</v>
      </c>
      <c r="F1678" s="46" t="s">
        <v>55</v>
      </c>
    </row>
    <row r="1679" spans="1:6" hidden="1">
      <c r="A1679" t="s">
        <v>108</v>
      </c>
      <c r="B1679" t="s">
        <v>916</v>
      </c>
      <c r="C1679" s="11" t="str">
        <f>Budget[[#This Row],[Location]]&amp;Budget[[#This Row],[Description]]</f>
        <v>Dallas Ft WorthSober Living ADC</v>
      </c>
      <c r="D1679" t="s">
        <v>920</v>
      </c>
      <c r="E1679">
        <v>0</v>
      </c>
      <c r="F1679" s="46" t="s">
        <v>55</v>
      </c>
    </row>
    <row r="1680" spans="1:6" hidden="1">
      <c r="A1680" t="s">
        <v>108</v>
      </c>
      <c r="B1680" t="s">
        <v>916</v>
      </c>
      <c r="C1680" s="11" t="str">
        <f>Budget[[#This Row],[Location]]&amp;Budget[[#This Row],[Description]]</f>
        <v>Dallas Ft WorthSober Living ADC</v>
      </c>
      <c r="D1680" t="s">
        <v>921</v>
      </c>
      <c r="E1680">
        <v>0</v>
      </c>
      <c r="F1680" s="46" t="s">
        <v>55</v>
      </c>
    </row>
    <row r="1681" spans="1:6" hidden="1">
      <c r="A1681" t="s">
        <v>108</v>
      </c>
      <c r="B1681" t="s">
        <v>916</v>
      </c>
      <c r="C1681" s="11" t="str">
        <f>Budget[[#This Row],[Location]]&amp;Budget[[#This Row],[Description]]</f>
        <v>Dallas Ft WorthSober Living ADC</v>
      </c>
      <c r="D1681" t="s">
        <v>900</v>
      </c>
      <c r="E1681">
        <v>0</v>
      </c>
      <c r="F1681" s="46" t="s">
        <v>55</v>
      </c>
    </row>
    <row r="1682" spans="1:6" hidden="1">
      <c r="A1682" t="s">
        <v>33</v>
      </c>
      <c r="B1682" t="s">
        <v>910</v>
      </c>
      <c r="C1682" s="11" t="str">
        <f>Budget[[#This Row],[Location]]&amp;Budget[[#This Row],[Description]]</f>
        <v>Garden OaksDetox ADC</v>
      </c>
      <c r="D1682" t="s">
        <v>902</v>
      </c>
      <c r="E1682">
        <v>4</v>
      </c>
      <c r="F1682" s="46" t="s">
        <v>55</v>
      </c>
    </row>
    <row r="1683" spans="1:6" hidden="1">
      <c r="A1683" t="s">
        <v>33</v>
      </c>
      <c r="B1683" t="s">
        <v>910</v>
      </c>
      <c r="C1683" s="11" t="str">
        <f>Budget[[#This Row],[Location]]&amp;Budget[[#This Row],[Description]]</f>
        <v>Garden OaksDetox ADC</v>
      </c>
      <c r="D1683" t="s">
        <v>903</v>
      </c>
      <c r="E1683">
        <v>4</v>
      </c>
      <c r="F1683" s="46" t="s">
        <v>55</v>
      </c>
    </row>
    <row r="1684" spans="1:6" hidden="1">
      <c r="A1684" t="s">
        <v>33</v>
      </c>
      <c r="B1684" t="s">
        <v>910</v>
      </c>
      <c r="C1684" s="11" t="str">
        <f>Budget[[#This Row],[Location]]&amp;Budget[[#This Row],[Description]]</f>
        <v>Garden OaksDetox ADC</v>
      </c>
      <c r="D1684" t="s">
        <v>904</v>
      </c>
      <c r="E1684">
        <v>4</v>
      </c>
      <c r="F1684" s="46" t="s">
        <v>55</v>
      </c>
    </row>
    <row r="1685" spans="1:6" hidden="1">
      <c r="A1685" t="s">
        <v>33</v>
      </c>
      <c r="B1685" t="s">
        <v>910</v>
      </c>
      <c r="C1685" s="11" t="str">
        <f>Budget[[#This Row],[Location]]&amp;Budget[[#This Row],[Description]]</f>
        <v>Garden OaksDetox ADC</v>
      </c>
      <c r="D1685" t="s">
        <v>905</v>
      </c>
      <c r="E1685">
        <v>4</v>
      </c>
      <c r="F1685" s="46" t="s">
        <v>55</v>
      </c>
    </row>
    <row r="1686" spans="1:6" hidden="1">
      <c r="A1686" t="s">
        <v>33</v>
      </c>
      <c r="B1686" t="s">
        <v>910</v>
      </c>
      <c r="C1686" s="11" t="str">
        <f>Budget[[#This Row],[Location]]&amp;Budget[[#This Row],[Description]]</f>
        <v>Garden OaksDetox ADC</v>
      </c>
      <c r="D1686" t="s">
        <v>906</v>
      </c>
      <c r="E1686">
        <v>4</v>
      </c>
      <c r="F1686" s="46" t="s">
        <v>55</v>
      </c>
    </row>
    <row r="1687" spans="1:6" hidden="1">
      <c r="A1687" t="s">
        <v>33</v>
      </c>
      <c r="B1687" t="s">
        <v>910</v>
      </c>
      <c r="C1687" s="11" t="str">
        <f>Budget[[#This Row],[Location]]&amp;Budget[[#This Row],[Description]]</f>
        <v>Garden OaksDetox ADC</v>
      </c>
      <c r="D1687" t="s">
        <v>907</v>
      </c>
      <c r="E1687">
        <v>4</v>
      </c>
      <c r="F1687" s="46" t="s">
        <v>55</v>
      </c>
    </row>
    <row r="1688" spans="1:6" hidden="1">
      <c r="A1688" t="s">
        <v>33</v>
      </c>
      <c r="B1688" t="s">
        <v>910</v>
      </c>
      <c r="C1688" s="11" t="str">
        <f>Budget[[#This Row],[Location]]&amp;Budget[[#This Row],[Description]]</f>
        <v>Garden OaksDetox ADC</v>
      </c>
      <c r="D1688" t="s">
        <v>908</v>
      </c>
      <c r="E1688">
        <v>4</v>
      </c>
      <c r="F1688" s="46" t="s">
        <v>55</v>
      </c>
    </row>
    <row r="1689" spans="1:6" hidden="1">
      <c r="A1689" t="s">
        <v>33</v>
      </c>
      <c r="B1689" t="s">
        <v>910</v>
      </c>
      <c r="C1689" s="11" t="str">
        <f>Budget[[#This Row],[Location]]&amp;Budget[[#This Row],[Description]]</f>
        <v>Garden OaksDetox ADC</v>
      </c>
      <c r="D1689" t="s">
        <v>909</v>
      </c>
      <c r="E1689">
        <v>4</v>
      </c>
      <c r="F1689" s="46" t="s">
        <v>55</v>
      </c>
    </row>
    <row r="1690" spans="1:6" hidden="1">
      <c r="A1690" t="s">
        <v>33</v>
      </c>
      <c r="B1690" t="s">
        <v>910</v>
      </c>
      <c r="C1690" s="11" t="str">
        <f>Budget[[#This Row],[Location]]&amp;Budget[[#This Row],[Description]]</f>
        <v>Garden OaksDetox ADC</v>
      </c>
      <c r="D1690" t="s">
        <v>919</v>
      </c>
      <c r="E1690">
        <v>4</v>
      </c>
      <c r="F1690" s="46" t="s">
        <v>55</v>
      </c>
    </row>
    <row r="1691" spans="1:6" hidden="1">
      <c r="A1691" t="s">
        <v>33</v>
      </c>
      <c r="B1691" t="s">
        <v>910</v>
      </c>
      <c r="C1691" s="11" t="str">
        <f>Budget[[#This Row],[Location]]&amp;Budget[[#This Row],[Description]]</f>
        <v>Garden OaksDetox ADC</v>
      </c>
      <c r="D1691" t="s">
        <v>920</v>
      </c>
      <c r="E1691">
        <v>4</v>
      </c>
      <c r="F1691" s="46" t="s">
        <v>55</v>
      </c>
    </row>
    <row r="1692" spans="1:6" hidden="1">
      <c r="A1692" t="s">
        <v>33</v>
      </c>
      <c r="B1692" t="s">
        <v>910</v>
      </c>
      <c r="C1692" s="11" t="str">
        <f>Budget[[#This Row],[Location]]&amp;Budget[[#This Row],[Description]]</f>
        <v>Garden OaksDetox ADC</v>
      </c>
      <c r="D1692" t="s">
        <v>921</v>
      </c>
      <c r="E1692">
        <v>4</v>
      </c>
      <c r="F1692" s="46" t="s">
        <v>55</v>
      </c>
    </row>
    <row r="1693" spans="1:6" hidden="1">
      <c r="A1693" t="s">
        <v>33</v>
      </c>
      <c r="B1693" t="s">
        <v>910</v>
      </c>
      <c r="C1693" s="11" t="str">
        <f>Budget[[#This Row],[Location]]&amp;Budget[[#This Row],[Description]]</f>
        <v>Garden OaksDetox ADC</v>
      </c>
      <c r="D1693" t="s">
        <v>900</v>
      </c>
      <c r="E1693">
        <v>4</v>
      </c>
      <c r="F1693" s="46" t="s">
        <v>55</v>
      </c>
    </row>
    <row r="1694" spans="1:6" hidden="1">
      <c r="A1694" t="s">
        <v>33</v>
      </c>
      <c r="B1694" t="s">
        <v>911</v>
      </c>
      <c r="C1694" s="11" t="str">
        <f>Budget[[#This Row],[Location]]&amp;Budget[[#This Row],[Description]]</f>
        <v>Garden OaksRTC ADC</v>
      </c>
      <c r="D1694" t="s">
        <v>902</v>
      </c>
      <c r="E1694">
        <v>24</v>
      </c>
      <c r="F1694" s="46" t="s">
        <v>55</v>
      </c>
    </row>
    <row r="1695" spans="1:6" hidden="1">
      <c r="A1695" t="s">
        <v>33</v>
      </c>
      <c r="B1695" t="s">
        <v>911</v>
      </c>
      <c r="C1695" s="11" t="str">
        <f>Budget[[#This Row],[Location]]&amp;Budget[[#This Row],[Description]]</f>
        <v>Garden OaksRTC ADC</v>
      </c>
      <c r="D1695" t="s">
        <v>903</v>
      </c>
      <c r="E1695">
        <v>24</v>
      </c>
      <c r="F1695" s="46" t="s">
        <v>55</v>
      </c>
    </row>
    <row r="1696" spans="1:6" hidden="1">
      <c r="A1696" t="s">
        <v>33</v>
      </c>
      <c r="B1696" t="s">
        <v>911</v>
      </c>
      <c r="C1696" s="11" t="str">
        <f>Budget[[#This Row],[Location]]&amp;Budget[[#This Row],[Description]]</f>
        <v>Garden OaksRTC ADC</v>
      </c>
      <c r="D1696" t="s">
        <v>904</v>
      </c>
      <c r="E1696">
        <v>24</v>
      </c>
      <c r="F1696" s="46" t="s">
        <v>55</v>
      </c>
    </row>
    <row r="1697" spans="1:6" hidden="1">
      <c r="A1697" t="s">
        <v>33</v>
      </c>
      <c r="B1697" t="s">
        <v>911</v>
      </c>
      <c r="C1697" s="11" t="str">
        <f>Budget[[#This Row],[Location]]&amp;Budget[[#This Row],[Description]]</f>
        <v>Garden OaksRTC ADC</v>
      </c>
      <c r="D1697" t="s">
        <v>905</v>
      </c>
      <c r="E1697">
        <v>24</v>
      </c>
      <c r="F1697" s="46" t="s">
        <v>55</v>
      </c>
    </row>
    <row r="1698" spans="1:6" hidden="1">
      <c r="A1698" t="s">
        <v>33</v>
      </c>
      <c r="B1698" t="s">
        <v>911</v>
      </c>
      <c r="C1698" s="11" t="str">
        <f>Budget[[#This Row],[Location]]&amp;Budget[[#This Row],[Description]]</f>
        <v>Garden OaksRTC ADC</v>
      </c>
      <c r="D1698" t="s">
        <v>906</v>
      </c>
      <c r="E1698">
        <v>24</v>
      </c>
      <c r="F1698" s="46" t="s">
        <v>55</v>
      </c>
    </row>
    <row r="1699" spans="1:6" hidden="1">
      <c r="A1699" t="s">
        <v>33</v>
      </c>
      <c r="B1699" t="s">
        <v>911</v>
      </c>
      <c r="C1699" s="11" t="str">
        <f>Budget[[#This Row],[Location]]&amp;Budget[[#This Row],[Description]]</f>
        <v>Garden OaksRTC ADC</v>
      </c>
      <c r="D1699" t="s">
        <v>907</v>
      </c>
      <c r="E1699">
        <v>24</v>
      </c>
      <c r="F1699" s="46" t="s">
        <v>55</v>
      </c>
    </row>
    <row r="1700" spans="1:6" hidden="1">
      <c r="A1700" t="s">
        <v>33</v>
      </c>
      <c r="B1700" t="s">
        <v>911</v>
      </c>
      <c r="C1700" s="11" t="str">
        <f>Budget[[#This Row],[Location]]&amp;Budget[[#This Row],[Description]]</f>
        <v>Garden OaksRTC ADC</v>
      </c>
      <c r="D1700" t="s">
        <v>908</v>
      </c>
      <c r="E1700">
        <v>26</v>
      </c>
      <c r="F1700" s="46" t="s">
        <v>55</v>
      </c>
    </row>
    <row r="1701" spans="1:6" hidden="1">
      <c r="A1701" t="s">
        <v>33</v>
      </c>
      <c r="B1701" t="s">
        <v>911</v>
      </c>
      <c r="C1701" s="11" t="str">
        <f>Budget[[#This Row],[Location]]&amp;Budget[[#This Row],[Description]]</f>
        <v>Garden OaksRTC ADC</v>
      </c>
      <c r="D1701" t="s">
        <v>909</v>
      </c>
      <c r="E1701">
        <v>26</v>
      </c>
      <c r="F1701" s="46" t="s">
        <v>55</v>
      </c>
    </row>
    <row r="1702" spans="1:6" hidden="1">
      <c r="A1702" t="s">
        <v>33</v>
      </c>
      <c r="B1702" t="s">
        <v>911</v>
      </c>
      <c r="C1702" s="11" t="str">
        <f>Budget[[#This Row],[Location]]&amp;Budget[[#This Row],[Description]]</f>
        <v>Garden OaksRTC ADC</v>
      </c>
      <c r="D1702" t="s">
        <v>919</v>
      </c>
      <c r="E1702">
        <v>26</v>
      </c>
      <c r="F1702" s="46" t="s">
        <v>55</v>
      </c>
    </row>
    <row r="1703" spans="1:6" hidden="1">
      <c r="A1703" t="s">
        <v>33</v>
      </c>
      <c r="B1703" t="s">
        <v>911</v>
      </c>
      <c r="C1703" s="11" t="str">
        <f>Budget[[#This Row],[Location]]&amp;Budget[[#This Row],[Description]]</f>
        <v>Garden OaksRTC ADC</v>
      </c>
      <c r="D1703" t="s">
        <v>920</v>
      </c>
      <c r="E1703">
        <v>26</v>
      </c>
      <c r="F1703" s="46" t="s">
        <v>55</v>
      </c>
    </row>
    <row r="1704" spans="1:6" hidden="1">
      <c r="A1704" t="s">
        <v>33</v>
      </c>
      <c r="B1704" t="s">
        <v>911</v>
      </c>
      <c r="C1704" s="11" t="str">
        <f>Budget[[#This Row],[Location]]&amp;Budget[[#This Row],[Description]]</f>
        <v>Garden OaksRTC ADC</v>
      </c>
      <c r="D1704" t="s">
        <v>921</v>
      </c>
      <c r="E1704">
        <v>22</v>
      </c>
      <c r="F1704" s="46" t="s">
        <v>55</v>
      </c>
    </row>
    <row r="1705" spans="1:6" hidden="1">
      <c r="A1705" t="s">
        <v>33</v>
      </c>
      <c r="B1705" t="s">
        <v>911</v>
      </c>
      <c r="C1705" s="11" t="str">
        <f>Budget[[#This Row],[Location]]&amp;Budget[[#This Row],[Description]]</f>
        <v>Garden OaksRTC ADC</v>
      </c>
      <c r="D1705" t="s">
        <v>900</v>
      </c>
      <c r="E1705">
        <v>22</v>
      </c>
      <c r="F1705" s="46" t="s">
        <v>55</v>
      </c>
    </row>
    <row r="1706" spans="1:6" hidden="1">
      <c r="A1706" t="s">
        <v>33</v>
      </c>
      <c r="B1706" t="s">
        <v>912</v>
      </c>
      <c r="C1706" s="11" t="str">
        <f>Budget[[#This Row],[Location]]&amp;Budget[[#This Row],[Description]]</f>
        <v>Garden OaksPHP ADC</v>
      </c>
      <c r="D1706" t="s">
        <v>902</v>
      </c>
      <c r="E1706">
        <v>2</v>
      </c>
      <c r="F1706" s="46" t="s">
        <v>55</v>
      </c>
    </row>
    <row r="1707" spans="1:6" hidden="1">
      <c r="A1707" t="s">
        <v>33</v>
      </c>
      <c r="B1707" t="s">
        <v>912</v>
      </c>
      <c r="C1707" s="11" t="str">
        <f>Budget[[#This Row],[Location]]&amp;Budget[[#This Row],[Description]]</f>
        <v>Garden OaksPHP ADC</v>
      </c>
      <c r="D1707" t="s">
        <v>903</v>
      </c>
      <c r="E1707">
        <v>2</v>
      </c>
      <c r="F1707" s="46" t="s">
        <v>55</v>
      </c>
    </row>
    <row r="1708" spans="1:6" hidden="1">
      <c r="A1708" t="s">
        <v>33</v>
      </c>
      <c r="B1708" t="s">
        <v>912</v>
      </c>
      <c r="C1708" s="11" t="str">
        <f>Budget[[#This Row],[Location]]&amp;Budget[[#This Row],[Description]]</f>
        <v>Garden OaksPHP ADC</v>
      </c>
      <c r="D1708" t="s">
        <v>904</v>
      </c>
      <c r="E1708">
        <v>2</v>
      </c>
      <c r="F1708" s="46" t="s">
        <v>55</v>
      </c>
    </row>
    <row r="1709" spans="1:6" hidden="1">
      <c r="A1709" t="s">
        <v>33</v>
      </c>
      <c r="B1709" t="s">
        <v>912</v>
      </c>
      <c r="C1709" s="11" t="str">
        <f>Budget[[#This Row],[Location]]&amp;Budget[[#This Row],[Description]]</f>
        <v>Garden OaksPHP ADC</v>
      </c>
      <c r="D1709" t="s">
        <v>905</v>
      </c>
      <c r="E1709">
        <v>2</v>
      </c>
      <c r="F1709" s="46" t="s">
        <v>55</v>
      </c>
    </row>
    <row r="1710" spans="1:6" hidden="1">
      <c r="A1710" t="s">
        <v>33</v>
      </c>
      <c r="B1710" t="s">
        <v>912</v>
      </c>
      <c r="C1710" s="11" t="str">
        <f>Budget[[#This Row],[Location]]&amp;Budget[[#This Row],[Description]]</f>
        <v>Garden OaksPHP ADC</v>
      </c>
      <c r="D1710" t="s">
        <v>906</v>
      </c>
      <c r="E1710">
        <v>2</v>
      </c>
      <c r="F1710" s="46" t="s">
        <v>55</v>
      </c>
    </row>
    <row r="1711" spans="1:6" hidden="1">
      <c r="A1711" t="s">
        <v>33</v>
      </c>
      <c r="B1711" t="s">
        <v>912</v>
      </c>
      <c r="C1711" s="11" t="str">
        <f>Budget[[#This Row],[Location]]&amp;Budget[[#This Row],[Description]]</f>
        <v>Garden OaksPHP ADC</v>
      </c>
      <c r="D1711" t="s">
        <v>907</v>
      </c>
      <c r="E1711">
        <v>2</v>
      </c>
      <c r="F1711" s="46" t="s">
        <v>55</v>
      </c>
    </row>
    <row r="1712" spans="1:6" hidden="1">
      <c r="A1712" t="s">
        <v>33</v>
      </c>
      <c r="B1712" t="s">
        <v>912</v>
      </c>
      <c r="C1712" s="11" t="str">
        <f>Budget[[#This Row],[Location]]&amp;Budget[[#This Row],[Description]]</f>
        <v>Garden OaksPHP ADC</v>
      </c>
      <c r="D1712" t="s">
        <v>908</v>
      </c>
      <c r="E1712">
        <v>2</v>
      </c>
      <c r="F1712" s="46" t="s">
        <v>55</v>
      </c>
    </row>
    <row r="1713" spans="1:6" hidden="1">
      <c r="A1713" t="s">
        <v>33</v>
      </c>
      <c r="B1713" t="s">
        <v>912</v>
      </c>
      <c r="C1713" s="11" t="str">
        <f>Budget[[#This Row],[Location]]&amp;Budget[[#This Row],[Description]]</f>
        <v>Garden OaksPHP ADC</v>
      </c>
      <c r="D1713" t="s">
        <v>909</v>
      </c>
      <c r="E1713">
        <v>2</v>
      </c>
      <c r="F1713" s="46" t="s">
        <v>55</v>
      </c>
    </row>
    <row r="1714" spans="1:6" hidden="1">
      <c r="A1714" t="s">
        <v>33</v>
      </c>
      <c r="B1714" t="s">
        <v>912</v>
      </c>
      <c r="C1714" s="11" t="str">
        <f>Budget[[#This Row],[Location]]&amp;Budget[[#This Row],[Description]]</f>
        <v>Garden OaksPHP ADC</v>
      </c>
      <c r="D1714" t="s">
        <v>919</v>
      </c>
      <c r="E1714">
        <v>2</v>
      </c>
      <c r="F1714" s="46" t="s">
        <v>55</v>
      </c>
    </row>
    <row r="1715" spans="1:6" hidden="1">
      <c r="A1715" t="s">
        <v>33</v>
      </c>
      <c r="B1715" t="s">
        <v>912</v>
      </c>
      <c r="C1715" s="11" t="str">
        <f>Budget[[#This Row],[Location]]&amp;Budget[[#This Row],[Description]]</f>
        <v>Garden OaksPHP ADC</v>
      </c>
      <c r="D1715" t="s">
        <v>920</v>
      </c>
      <c r="E1715">
        <v>2</v>
      </c>
      <c r="F1715" s="46" t="s">
        <v>55</v>
      </c>
    </row>
    <row r="1716" spans="1:6" hidden="1">
      <c r="A1716" t="s">
        <v>33</v>
      </c>
      <c r="B1716" t="s">
        <v>912</v>
      </c>
      <c r="C1716" s="11" t="str">
        <f>Budget[[#This Row],[Location]]&amp;Budget[[#This Row],[Description]]</f>
        <v>Garden OaksPHP ADC</v>
      </c>
      <c r="D1716" t="s">
        <v>921</v>
      </c>
      <c r="E1716">
        <v>2</v>
      </c>
      <c r="F1716" s="46" t="s">
        <v>55</v>
      </c>
    </row>
    <row r="1717" spans="1:6" hidden="1">
      <c r="A1717" t="s">
        <v>33</v>
      </c>
      <c r="B1717" t="s">
        <v>912</v>
      </c>
      <c r="C1717" s="11" t="str">
        <f>Budget[[#This Row],[Location]]&amp;Budget[[#This Row],[Description]]</f>
        <v>Garden OaksPHP ADC</v>
      </c>
      <c r="D1717" t="s">
        <v>900</v>
      </c>
      <c r="E1717">
        <v>2</v>
      </c>
      <c r="F1717" s="46" t="s">
        <v>55</v>
      </c>
    </row>
    <row r="1718" spans="1:6">
      <c r="A1718" t="s">
        <v>33</v>
      </c>
      <c r="B1718" t="s">
        <v>913</v>
      </c>
      <c r="C1718" s="11" t="str">
        <f>Budget[[#This Row],[Location]]&amp;Budget[[#This Row],[Description]]</f>
        <v>Garden OaksIOP ADC</v>
      </c>
      <c r="D1718" t="s">
        <v>902</v>
      </c>
      <c r="E1718">
        <v>0</v>
      </c>
      <c r="F1718" s="46" t="s">
        <v>55</v>
      </c>
    </row>
    <row r="1719" spans="1:6" hidden="1">
      <c r="A1719" t="s">
        <v>33</v>
      </c>
      <c r="B1719" t="s">
        <v>913</v>
      </c>
      <c r="C1719" s="11" t="str">
        <f>Budget[[#This Row],[Location]]&amp;Budget[[#This Row],[Description]]</f>
        <v>Garden OaksIOP ADC</v>
      </c>
      <c r="D1719" t="s">
        <v>903</v>
      </c>
      <c r="E1719">
        <v>0</v>
      </c>
      <c r="F1719" s="46" t="s">
        <v>55</v>
      </c>
    </row>
    <row r="1720" spans="1:6" hidden="1">
      <c r="A1720" t="s">
        <v>33</v>
      </c>
      <c r="B1720" t="s">
        <v>913</v>
      </c>
      <c r="C1720" s="11" t="str">
        <f>Budget[[#This Row],[Location]]&amp;Budget[[#This Row],[Description]]</f>
        <v>Garden OaksIOP ADC</v>
      </c>
      <c r="D1720" t="s">
        <v>904</v>
      </c>
      <c r="E1720">
        <v>0</v>
      </c>
      <c r="F1720" s="46" t="s">
        <v>55</v>
      </c>
    </row>
    <row r="1721" spans="1:6" hidden="1">
      <c r="A1721" t="s">
        <v>33</v>
      </c>
      <c r="B1721" t="s">
        <v>913</v>
      </c>
      <c r="C1721" s="11" t="str">
        <f>Budget[[#This Row],[Location]]&amp;Budget[[#This Row],[Description]]</f>
        <v>Garden OaksIOP ADC</v>
      </c>
      <c r="D1721" t="s">
        <v>905</v>
      </c>
      <c r="E1721">
        <v>0</v>
      </c>
      <c r="F1721" s="46" t="s">
        <v>55</v>
      </c>
    </row>
    <row r="1722" spans="1:6" hidden="1">
      <c r="A1722" t="s">
        <v>33</v>
      </c>
      <c r="B1722" t="s">
        <v>913</v>
      </c>
      <c r="C1722" s="11" t="str">
        <f>Budget[[#This Row],[Location]]&amp;Budget[[#This Row],[Description]]</f>
        <v>Garden OaksIOP ADC</v>
      </c>
      <c r="D1722" t="s">
        <v>906</v>
      </c>
      <c r="E1722">
        <v>0</v>
      </c>
      <c r="F1722" s="46" t="s">
        <v>55</v>
      </c>
    </row>
    <row r="1723" spans="1:6" hidden="1">
      <c r="A1723" t="s">
        <v>33</v>
      </c>
      <c r="B1723" t="s">
        <v>913</v>
      </c>
      <c r="C1723" s="11" t="str">
        <f>Budget[[#This Row],[Location]]&amp;Budget[[#This Row],[Description]]</f>
        <v>Garden OaksIOP ADC</v>
      </c>
      <c r="D1723" t="s">
        <v>907</v>
      </c>
      <c r="E1723">
        <v>0</v>
      </c>
      <c r="F1723" s="46" t="s">
        <v>55</v>
      </c>
    </row>
    <row r="1724" spans="1:6" hidden="1">
      <c r="A1724" t="s">
        <v>33</v>
      </c>
      <c r="B1724" t="s">
        <v>913</v>
      </c>
      <c r="C1724" s="11" t="str">
        <f>Budget[[#This Row],[Location]]&amp;Budget[[#This Row],[Description]]</f>
        <v>Garden OaksIOP ADC</v>
      </c>
      <c r="D1724" t="s">
        <v>908</v>
      </c>
      <c r="E1724">
        <v>0</v>
      </c>
      <c r="F1724" s="46" t="s">
        <v>55</v>
      </c>
    </row>
    <row r="1725" spans="1:6" hidden="1">
      <c r="A1725" t="s">
        <v>33</v>
      </c>
      <c r="B1725" t="s">
        <v>913</v>
      </c>
      <c r="C1725" s="11" t="str">
        <f>Budget[[#This Row],[Location]]&amp;Budget[[#This Row],[Description]]</f>
        <v>Garden OaksIOP ADC</v>
      </c>
      <c r="D1725" t="s">
        <v>909</v>
      </c>
      <c r="E1725">
        <v>0</v>
      </c>
      <c r="F1725" s="46" t="s">
        <v>55</v>
      </c>
    </row>
    <row r="1726" spans="1:6" hidden="1">
      <c r="A1726" t="s">
        <v>33</v>
      </c>
      <c r="B1726" t="s">
        <v>913</v>
      </c>
      <c r="C1726" s="11" t="str">
        <f>Budget[[#This Row],[Location]]&amp;Budget[[#This Row],[Description]]</f>
        <v>Garden OaksIOP ADC</v>
      </c>
      <c r="D1726" t="s">
        <v>919</v>
      </c>
      <c r="E1726">
        <v>0</v>
      </c>
      <c r="F1726" s="46" t="s">
        <v>55</v>
      </c>
    </row>
    <row r="1727" spans="1:6" hidden="1">
      <c r="A1727" t="s">
        <v>33</v>
      </c>
      <c r="B1727" t="s">
        <v>913</v>
      </c>
      <c r="C1727" s="11" t="str">
        <f>Budget[[#This Row],[Location]]&amp;Budget[[#This Row],[Description]]</f>
        <v>Garden OaksIOP ADC</v>
      </c>
      <c r="D1727" t="s">
        <v>920</v>
      </c>
      <c r="E1727">
        <v>0</v>
      </c>
      <c r="F1727" s="46" t="s">
        <v>55</v>
      </c>
    </row>
    <row r="1728" spans="1:6" hidden="1">
      <c r="A1728" t="s">
        <v>33</v>
      </c>
      <c r="B1728" t="s">
        <v>913</v>
      </c>
      <c r="C1728" s="11" t="str">
        <f>Budget[[#This Row],[Location]]&amp;Budget[[#This Row],[Description]]</f>
        <v>Garden OaksIOP ADC</v>
      </c>
      <c r="D1728" t="s">
        <v>921</v>
      </c>
      <c r="E1728">
        <v>0</v>
      </c>
      <c r="F1728" s="46" t="s">
        <v>55</v>
      </c>
    </row>
    <row r="1729" spans="1:6" hidden="1">
      <c r="A1729" t="s">
        <v>33</v>
      </c>
      <c r="B1729" t="s">
        <v>913</v>
      </c>
      <c r="C1729" s="11" t="str">
        <f>Budget[[#This Row],[Location]]&amp;Budget[[#This Row],[Description]]</f>
        <v>Garden OaksIOP ADC</v>
      </c>
      <c r="D1729" t="s">
        <v>900</v>
      </c>
      <c r="E1729">
        <v>0</v>
      </c>
      <c r="F1729" s="46" t="s">
        <v>55</v>
      </c>
    </row>
    <row r="1730" spans="1:6" hidden="1">
      <c r="A1730" t="s">
        <v>33</v>
      </c>
      <c r="B1730" t="s">
        <v>914</v>
      </c>
      <c r="C1730" s="11" t="str">
        <f>Budget[[#This Row],[Location]]&amp;Budget[[#This Row],[Description]]</f>
        <v>Garden OaksSOP ADC</v>
      </c>
      <c r="D1730" t="s">
        <v>902</v>
      </c>
      <c r="E1730">
        <v>0</v>
      </c>
      <c r="F1730" s="46" t="s">
        <v>55</v>
      </c>
    </row>
    <row r="1731" spans="1:6" hidden="1">
      <c r="A1731" t="s">
        <v>33</v>
      </c>
      <c r="B1731" t="s">
        <v>914</v>
      </c>
      <c r="C1731" s="11" t="str">
        <f>Budget[[#This Row],[Location]]&amp;Budget[[#This Row],[Description]]</f>
        <v>Garden OaksSOP ADC</v>
      </c>
      <c r="D1731" t="s">
        <v>903</v>
      </c>
      <c r="E1731">
        <v>0</v>
      </c>
      <c r="F1731" s="46" t="s">
        <v>55</v>
      </c>
    </row>
    <row r="1732" spans="1:6" hidden="1">
      <c r="A1732" t="s">
        <v>33</v>
      </c>
      <c r="B1732" t="s">
        <v>914</v>
      </c>
      <c r="C1732" s="11" t="str">
        <f>Budget[[#This Row],[Location]]&amp;Budget[[#This Row],[Description]]</f>
        <v>Garden OaksSOP ADC</v>
      </c>
      <c r="D1732" t="s">
        <v>904</v>
      </c>
      <c r="E1732">
        <v>0</v>
      </c>
      <c r="F1732" s="46" t="s">
        <v>55</v>
      </c>
    </row>
    <row r="1733" spans="1:6" hidden="1">
      <c r="A1733" t="s">
        <v>33</v>
      </c>
      <c r="B1733" t="s">
        <v>914</v>
      </c>
      <c r="C1733" s="11" t="str">
        <f>Budget[[#This Row],[Location]]&amp;Budget[[#This Row],[Description]]</f>
        <v>Garden OaksSOP ADC</v>
      </c>
      <c r="D1733" t="s">
        <v>905</v>
      </c>
      <c r="E1733">
        <v>0</v>
      </c>
      <c r="F1733" s="46" t="s">
        <v>55</v>
      </c>
    </row>
    <row r="1734" spans="1:6" hidden="1">
      <c r="A1734" t="s">
        <v>33</v>
      </c>
      <c r="B1734" t="s">
        <v>914</v>
      </c>
      <c r="C1734" s="11" t="str">
        <f>Budget[[#This Row],[Location]]&amp;Budget[[#This Row],[Description]]</f>
        <v>Garden OaksSOP ADC</v>
      </c>
      <c r="D1734" t="s">
        <v>906</v>
      </c>
      <c r="E1734">
        <v>0</v>
      </c>
      <c r="F1734" s="46" t="s">
        <v>55</v>
      </c>
    </row>
    <row r="1735" spans="1:6" hidden="1">
      <c r="A1735" t="s">
        <v>33</v>
      </c>
      <c r="B1735" t="s">
        <v>914</v>
      </c>
      <c r="C1735" s="11" t="str">
        <f>Budget[[#This Row],[Location]]&amp;Budget[[#This Row],[Description]]</f>
        <v>Garden OaksSOP ADC</v>
      </c>
      <c r="D1735" t="s">
        <v>907</v>
      </c>
      <c r="E1735">
        <v>0</v>
      </c>
      <c r="F1735" s="46" t="s">
        <v>55</v>
      </c>
    </row>
    <row r="1736" spans="1:6" hidden="1">
      <c r="A1736" t="s">
        <v>33</v>
      </c>
      <c r="B1736" t="s">
        <v>914</v>
      </c>
      <c r="C1736" s="11" t="str">
        <f>Budget[[#This Row],[Location]]&amp;Budget[[#This Row],[Description]]</f>
        <v>Garden OaksSOP ADC</v>
      </c>
      <c r="D1736" t="s">
        <v>908</v>
      </c>
      <c r="E1736">
        <v>0</v>
      </c>
      <c r="F1736" s="46" t="s">
        <v>55</v>
      </c>
    </row>
    <row r="1737" spans="1:6" hidden="1">
      <c r="A1737" t="s">
        <v>33</v>
      </c>
      <c r="B1737" t="s">
        <v>914</v>
      </c>
      <c r="C1737" s="11" t="str">
        <f>Budget[[#This Row],[Location]]&amp;Budget[[#This Row],[Description]]</f>
        <v>Garden OaksSOP ADC</v>
      </c>
      <c r="D1737" t="s">
        <v>909</v>
      </c>
      <c r="E1737">
        <v>0</v>
      </c>
      <c r="F1737" s="46" t="s">
        <v>55</v>
      </c>
    </row>
    <row r="1738" spans="1:6" hidden="1">
      <c r="A1738" t="s">
        <v>33</v>
      </c>
      <c r="B1738" t="s">
        <v>914</v>
      </c>
      <c r="C1738" s="11" t="str">
        <f>Budget[[#This Row],[Location]]&amp;Budget[[#This Row],[Description]]</f>
        <v>Garden OaksSOP ADC</v>
      </c>
      <c r="D1738" t="s">
        <v>919</v>
      </c>
      <c r="E1738">
        <v>0</v>
      </c>
      <c r="F1738" s="46" t="s">
        <v>55</v>
      </c>
    </row>
    <row r="1739" spans="1:6" hidden="1">
      <c r="A1739" t="s">
        <v>33</v>
      </c>
      <c r="B1739" t="s">
        <v>914</v>
      </c>
      <c r="C1739" s="11" t="str">
        <f>Budget[[#This Row],[Location]]&amp;Budget[[#This Row],[Description]]</f>
        <v>Garden OaksSOP ADC</v>
      </c>
      <c r="D1739" t="s">
        <v>920</v>
      </c>
      <c r="E1739">
        <v>0</v>
      </c>
      <c r="F1739" s="46" t="s">
        <v>55</v>
      </c>
    </row>
    <row r="1740" spans="1:6" hidden="1">
      <c r="A1740" t="s">
        <v>33</v>
      </c>
      <c r="B1740" t="s">
        <v>914</v>
      </c>
      <c r="C1740" s="11" t="str">
        <f>Budget[[#This Row],[Location]]&amp;Budget[[#This Row],[Description]]</f>
        <v>Garden OaksSOP ADC</v>
      </c>
      <c r="D1740" t="s">
        <v>921</v>
      </c>
      <c r="E1740">
        <v>0</v>
      </c>
      <c r="F1740" s="46" t="s">
        <v>55</v>
      </c>
    </row>
    <row r="1741" spans="1:6" hidden="1">
      <c r="A1741" t="s">
        <v>33</v>
      </c>
      <c r="B1741" t="s">
        <v>914</v>
      </c>
      <c r="C1741" s="11" t="str">
        <f>Budget[[#This Row],[Location]]&amp;Budget[[#This Row],[Description]]</f>
        <v>Garden OaksSOP ADC</v>
      </c>
      <c r="D1741" t="s">
        <v>900</v>
      </c>
      <c r="E1741">
        <v>0</v>
      </c>
      <c r="F1741" s="46" t="s">
        <v>55</v>
      </c>
    </row>
    <row r="1742" spans="1:6" hidden="1">
      <c r="A1742" t="s">
        <v>33</v>
      </c>
      <c r="B1742" t="s">
        <v>915</v>
      </c>
      <c r="C1742" s="11" t="str">
        <f>Budget[[#This Row],[Location]]&amp;Budget[[#This Row],[Description]]</f>
        <v>Garden OaksAftercare ADC</v>
      </c>
      <c r="D1742" t="s">
        <v>902</v>
      </c>
      <c r="E1742">
        <v>0</v>
      </c>
      <c r="F1742" s="46" t="s">
        <v>55</v>
      </c>
    </row>
    <row r="1743" spans="1:6" hidden="1">
      <c r="A1743" t="s">
        <v>33</v>
      </c>
      <c r="B1743" t="s">
        <v>915</v>
      </c>
      <c r="C1743" s="11" t="str">
        <f>Budget[[#This Row],[Location]]&amp;Budget[[#This Row],[Description]]</f>
        <v>Garden OaksAftercare ADC</v>
      </c>
      <c r="D1743" t="s">
        <v>903</v>
      </c>
      <c r="E1743">
        <v>0</v>
      </c>
      <c r="F1743" s="46" t="s">
        <v>55</v>
      </c>
    </row>
    <row r="1744" spans="1:6" hidden="1">
      <c r="A1744" t="s">
        <v>33</v>
      </c>
      <c r="B1744" t="s">
        <v>915</v>
      </c>
      <c r="C1744" s="11" t="str">
        <f>Budget[[#This Row],[Location]]&amp;Budget[[#This Row],[Description]]</f>
        <v>Garden OaksAftercare ADC</v>
      </c>
      <c r="D1744" t="s">
        <v>904</v>
      </c>
      <c r="E1744">
        <v>0</v>
      </c>
      <c r="F1744" s="46" t="s">
        <v>55</v>
      </c>
    </row>
    <row r="1745" spans="1:6" hidden="1">
      <c r="A1745" t="s">
        <v>33</v>
      </c>
      <c r="B1745" t="s">
        <v>915</v>
      </c>
      <c r="C1745" s="11" t="str">
        <f>Budget[[#This Row],[Location]]&amp;Budget[[#This Row],[Description]]</f>
        <v>Garden OaksAftercare ADC</v>
      </c>
      <c r="D1745" t="s">
        <v>905</v>
      </c>
      <c r="E1745">
        <v>0</v>
      </c>
      <c r="F1745" s="46" t="s">
        <v>55</v>
      </c>
    </row>
    <row r="1746" spans="1:6" hidden="1">
      <c r="A1746" t="s">
        <v>33</v>
      </c>
      <c r="B1746" t="s">
        <v>915</v>
      </c>
      <c r="C1746" s="11" t="str">
        <f>Budget[[#This Row],[Location]]&amp;Budget[[#This Row],[Description]]</f>
        <v>Garden OaksAftercare ADC</v>
      </c>
      <c r="D1746" t="s">
        <v>906</v>
      </c>
      <c r="E1746">
        <v>0</v>
      </c>
      <c r="F1746" s="46" t="s">
        <v>55</v>
      </c>
    </row>
    <row r="1747" spans="1:6" hidden="1">
      <c r="A1747" t="s">
        <v>33</v>
      </c>
      <c r="B1747" t="s">
        <v>915</v>
      </c>
      <c r="C1747" s="11" t="str">
        <f>Budget[[#This Row],[Location]]&amp;Budget[[#This Row],[Description]]</f>
        <v>Garden OaksAftercare ADC</v>
      </c>
      <c r="D1747" t="s">
        <v>907</v>
      </c>
      <c r="E1747">
        <v>0</v>
      </c>
      <c r="F1747" s="46" t="s">
        <v>55</v>
      </c>
    </row>
    <row r="1748" spans="1:6" hidden="1">
      <c r="A1748" t="s">
        <v>33</v>
      </c>
      <c r="B1748" t="s">
        <v>915</v>
      </c>
      <c r="C1748" s="11" t="str">
        <f>Budget[[#This Row],[Location]]&amp;Budget[[#This Row],[Description]]</f>
        <v>Garden OaksAftercare ADC</v>
      </c>
      <c r="D1748" t="s">
        <v>908</v>
      </c>
      <c r="E1748">
        <v>0</v>
      </c>
      <c r="F1748" s="46" t="s">
        <v>55</v>
      </c>
    </row>
    <row r="1749" spans="1:6" hidden="1">
      <c r="A1749" t="s">
        <v>33</v>
      </c>
      <c r="B1749" t="s">
        <v>915</v>
      </c>
      <c r="C1749" s="11" t="str">
        <f>Budget[[#This Row],[Location]]&amp;Budget[[#This Row],[Description]]</f>
        <v>Garden OaksAftercare ADC</v>
      </c>
      <c r="D1749" t="s">
        <v>909</v>
      </c>
      <c r="E1749">
        <v>0</v>
      </c>
      <c r="F1749" s="46" t="s">
        <v>55</v>
      </c>
    </row>
    <row r="1750" spans="1:6" hidden="1">
      <c r="A1750" t="s">
        <v>33</v>
      </c>
      <c r="B1750" t="s">
        <v>915</v>
      </c>
      <c r="C1750" s="11" t="str">
        <f>Budget[[#This Row],[Location]]&amp;Budget[[#This Row],[Description]]</f>
        <v>Garden OaksAftercare ADC</v>
      </c>
      <c r="D1750" t="s">
        <v>919</v>
      </c>
      <c r="E1750">
        <v>0</v>
      </c>
      <c r="F1750" s="46" t="s">
        <v>55</v>
      </c>
    </row>
    <row r="1751" spans="1:6" hidden="1">
      <c r="A1751" t="s">
        <v>33</v>
      </c>
      <c r="B1751" t="s">
        <v>915</v>
      </c>
      <c r="C1751" s="11" t="str">
        <f>Budget[[#This Row],[Location]]&amp;Budget[[#This Row],[Description]]</f>
        <v>Garden OaksAftercare ADC</v>
      </c>
      <c r="D1751" t="s">
        <v>920</v>
      </c>
      <c r="E1751">
        <v>0</v>
      </c>
      <c r="F1751" s="46" t="s">
        <v>55</v>
      </c>
    </row>
    <row r="1752" spans="1:6" hidden="1">
      <c r="A1752" t="s">
        <v>33</v>
      </c>
      <c r="B1752" t="s">
        <v>915</v>
      </c>
      <c r="C1752" s="11" t="str">
        <f>Budget[[#This Row],[Location]]&amp;Budget[[#This Row],[Description]]</f>
        <v>Garden OaksAftercare ADC</v>
      </c>
      <c r="D1752" t="s">
        <v>921</v>
      </c>
      <c r="E1752">
        <v>0</v>
      </c>
      <c r="F1752" s="46" t="s">
        <v>55</v>
      </c>
    </row>
    <row r="1753" spans="1:6" hidden="1">
      <c r="A1753" t="s">
        <v>33</v>
      </c>
      <c r="B1753" t="s">
        <v>915</v>
      </c>
      <c r="C1753" s="11" t="str">
        <f>Budget[[#This Row],[Location]]&amp;Budget[[#This Row],[Description]]</f>
        <v>Garden OaksAftercare ADC</v>
      </c>
      <c r="D1753" t="s">
        <v>900</v>
      </c>
      <c r="E1753">
        <v>0</v>
      </c>
      <c r="F1753" s="46" t="s">
        <v>55</v>
      </c>
    </row>
    <row r="1754" spans="1:6" hidden="1">
      <c r="A1754" t="s">
        <v>33</v>
      </c>
      <c r="B1754" t="s">
        <v>916</v>
      </c>
      <c r="C1754" s="11" t="str">
        <f>Budget[[#This Row],[Location]]&amp;Budget[[#This Row],[Description]]</f>
        <v>Garden OaksSober Living ADC</v>
      </c>
      <c r="D1754" t="s">
        <v>902</v>
      </c>
      <c r="E1754">
        <v>0</v>
      </c>
      <c r="F1754" s="46" t="s">
        <v>55</v>
      </c>
    </row>
    <row r="1755" spans="1:6" hidden="1">
      <c r="A1755" t="s">
        <v>33</v>
      </c>
      <c r="B1755" t="s">
        <v>916</v>
      </c>
      <c r="C1755" s="11" t="str">
        <f>Budget[[#This Row],[Location]]&amp;Budget[[#This Row],[Description]]</f>
        <v>Garden OaksSober Living ADC</v>
      </c>
      <c r="D1755" t="s">
        <v>903</v>
      </c>
      <c r="E1755">
        <v>0</v>
      </c>
      <c r="F1755" s="46" t="s">
        <v>55</v>
      </c>
    </row>
    <row r="1756" spans="1:6" hidden="1">
      <c r="A1756" t="s">
        <v>33</v>
      </c>
      <c r="B1756" t="s">
        <v>916</v>
      </c>
      <c r="C1756" s="11" t="str">
        <f>Budget[[#This Row],[Location]]&amp;Budget[[#This Row],[Description]]</f>
        <v>Garden OaksSober Living ADC</v>
      </c>
      <c r="D1756" t="s">
        <v>904</v>
      </c>
      <c r="E1756">
        <v>0</v>
      </c>
      <c r="F1756" s="46" t="s">
        <v>55</v>
      </c>
    </row>
    <row r="1757" spans="1:6" hidden="1">
      <c r="A1757" t="s">
        <v>33</v>
      </c>
      <c r="B1757" t="s">
        <v>916</v>
      </c>
      <c r="C1757" s="11" t="str">
        <f>Budget[[#This Row],[Location]]&amp;Budget[[#This Row],[Description]]</f>
        <v>Garden OaksSober Living ADC</v>
      </c>
      <c r="D1757" t="s">
        <v>905</v>
      </c>
      <c r="E1757">
        <v>0</v>
      </c>
      <c r="F1757" s="46" t="s">
        <v>55</v>
      </c>
    </row>
    <row r="1758" spans="1:6" hidden="1">
      <c r="A1758" t="s">
        <v>33</v>
      </c>
      <c r="B1758" t="s">
        <v>916</v>
      </c>
      <c r="C1758" s="11" t="str">
        <f>Budget[[#This Row],[Location]]&amp;Budget[[#This Row],[Description]]</f>
        <v>Garden OaksSober Living ADC</v>
      </c>
      <c r="D1758" t="s">
        <v>906</v>
      </c>
      <c r="E1758">
        <v>0</v>
      </c>
      <c r="F1758" s="46" t="s">
        <v>55</v>
      </c>
    </row>
    <row r="1759" spans="1:6" hidden="1">
      <c r="A1759" t="s">
        <v>33</v>
      </c>
      <c r="B1759" t="s">
        <v>916</v>
      </c>
      <c r="C1759" s="11" t="str">
        <f>Budget[[#This Row],[Location]]&amp;Budget[[#This Row],[Description]]</f>
        <v>Garden OaksSober Living ADC</v>
      </c>
      <c r="D1759" t="s">
        <v>907</v>
      </c>
      <c r="E1759">
        <v>0</v>
      </c>
      <c r="F1759" s="46" t="s">
        <v>55</v>
      </c>
    </row>
    <row r="1760" spans="1:6" hidden="1">
      <c r="A1760" t="s">
        <v>33</v>
      </c>
      <c r="B1760" t="s">
        <v>916</v>
      </c>
      <c r="C1760" s="11" t="str">
        <f>Budget[[#This Row],[Location]]&amp;Budget[[#This Row],[Description]]</f>
        <v>Garden OaksSober Living ADC</v>
      </c>
      <c r="D1760" t="s">
        <v>908</v>
      </c>
      <c r="E1760">
        <v>0</v>
      </c>
      <c r="F1760" s="46" t="s">
        <v>55</v>
      </c>
    </row>
    <row r="1761" spans="1:6" hidden="1">
      <c r="A1761" t="s">
        <v>33</v>
      </c>
      <c r="B1761" t="s">
        <v>916</v>
      </c>
      <c r="C1761" s="11" t="str">
        <f>Budget[[#This Row],[Location]]&amp;Budget[[#This Row],[Description]]</f>
        <v>Garden OaksSober Living ADC</v>
      </c>
      <c r="D1761" t="s">
        <v>909</v>
      </c>
      <c r="E1761">
        <v>0</v>
      </c>
      <c r="F1761" s="46" t="s">
        <v>55</v>
      </c>
    </row>
    <row r="1762" spans="1:6" hidden="1">
      <c r="A1762" t="s">
        <v>33</v>
      </c>
      <c r="B1762" t="s">
        <v>916</v>
      </c>
      <c r="C1762" s="11" t="str">
        <f>Budget[[#This Row],[Location]]&amp;Budget[[#This Row],[Description]]</f>
        <v>Garden OaksSober Living ADC</v>
      </c>
      <c r="D1762" t="s">
        <v>919</v>
      </c>
      <c r="E1762">
        <v>0</v>
      </c>
      <c r="F1762" s="46" t="s">
        <v>55</v>
      </c>
    </row>
    <row r="1763" spans="1:6" hidden="1">
      <c r="A1763" t="s">
        <v>33</v>
      </c>
      <c r="B1763" t="s">
        <v>916</v>
      </c>
      <c r="C1763" s="11" t="str">
        <f>Budget[[#This Row],[Location]]&amp;Budget[[#This Row],[Description]]</f>
        <v>Garden OaksSober Living ADC</v>
      </c>
      <c r="D1763" t="s">
        <v>920</v>
      </c>
      <c r="E1763">
        <v>0</v>
      </c>
      <c r="F1763" s="46" t="s">
        <v>55</v>
      </c>
    </row>
    <row r="1764" spans="1:6" hidden="1">
      <c r="A1764" t="s">
        <v>33</v>
      </c>
      <c r="B1764" t="s">
        <v>916</v>
      </c>
      <c r="C1764" s="11" t="str">
        <f>Budget[[#This Row],[Location]]&amp;Budget[[#This Row],[Description]]</f>
        <v>Garden OaksSober Living ADC</v>
      </c>
      <c r="D1764" t="s">
        <v>921</v>
      </c>
      <c r="E1764">
        <v>0</v>
      </c>
      <c r="F1764" s="46" t="s">
        <v>55</v>
      </c>
    </row>
    <row r="1765" spans="1:6" hidden="1">
      <c r="A1765" t="s">
        <v>33</v>
      </c>
      <c r="B1765" t="s">
        <v>916</v>
      </c>
      <c r="C1765" s="11" t="str">
        <f>Budget[[#This Row],[Location]]&amp;Budget[[#This Row],[Description]]</f>
        <v>Garden OaksSober Living ADC</v>
      </c>
      <c r="D1765" t="s">
        <v>900</v>
      </c>
      <c r="E1765">
        <v>0</v>
      </c>
      <c r="F1765" s="46" t="s">
        <v>55</v>
      </c>
    </row>
    <row r="1766" spans="1:6" hidden="1">
      <c r="A1766" t="s">
        <v>56</v>
      </c>
      <c r="B1766" t="s">
        <v>910</v>
      </c>
      <c r="C1766" s="11" t="str">
        <f>Budget[[#This Row],[Location]]&amp;Budget[[#This Row],[Description]]</f>
        <v>Hill CountryDetox ADC</v>
      </c>
      <c r="D1766" t="s">
        <v>902</v>
      </c>
      <c r="E1766">
        <v>2</v>
      </c>
      <c r="F1766" s="46" t="s">
        <v>55</v>
      </c>
    </row>
    <row r="1767" spans="1:6" hidden="1">
      <c r="A1767" t="s">
        <v>56</v>
      </c>
      <c r="B1767" t="s">
        <v>910</v>
      </c>
      <c r="C1767" s="11" t="str">
        <f>Budget[[#This Row],[Location]]&amp;Budget[[#This Row],[Description]]</f>
        <v>Hill CountryDetox ADC</v>
      </c>
      <c r="D1767" t="s">
        <v>903</v>
      </c>
      <c r="E1767">
        <v>2</v>
      </c>
      <c r="F1767" s="46" t="s">
        <v>55</v>
      </c>
    </row>
    <row r="1768" spans="1:6" hidden="1">
      <c r="A1768" t="s">
        <v>56</v>
      </c>
      <c r="B1768" t="s">
        <v>910</v>
      </c>
      <c r="C1768" s="11" t="str">
        <f>Budget[[#This Row],[Location]]&amp;Budget[[#This Row],[Description]]</f>
        <v>Hill CountryDetox ADC</v>
      </c>
      <c r="D1768" t="s">
        <v>904</v>
      </c>
      <c r="E1768">
        <v>2</v>
      </c>
      <c r="F1768" s="46" t="s">
        <v>55</v>
      </c>
    </row>
    <row r="1769" spans="1:6" hidden="1">
      <c r="A1769" t="s">
        <v>56</v>
      </c>
      <c r="B1769" t="s">
        <v>910</v>
      </c>
      <c r="C1769" s="11" t="str">
        <f>Budget[[#This Row],[Location]]&amp;Budget[[#This Row],[Description]]</f>
        <v>Hill CountryDetox ADC</v>
      </c>
      <c r="D1769" t="s">
        <v>905</v>
      </c>
      <c r="E1769">
        <v>2</v>
      </c>
      <c r="F1769" s="46" t="s">
        <v>55</v>
      </c>
    </row>
    <row r="1770" spans="1:6" hidden="1">
      <c r="A1770" t="s">
        <v>56</v>
      </c>
      <c r="B1770" t="s">
        <v>910</v>
      </c>
      <c r="C1770" s="11" t="str">
        <f>Budget[[#This Row],[Location]]&amp;Budget[[#This Row],[Description]]</f>
        <v>Hill CountryDetox ADC</v>
      </c>
      <c r="D1770" t="s">
        <v>906</v>
      </c>
      <c r="E1770">
        <v>2</v>
      </c>
      <c r="F1770" s="46" t="s">
        <v>55</v>
      </c>
    </row>
    <row r="1771" spans="1:6" hidden="1">
      <c r="A1771" t="s">
        <v>56</v>
      </c>
      <c r="B1771" t="s">
        <v>910</v>
      </c>
      <c r="C1771" s="11" t="str">
        <f>Budget[[#This Row],[Location]]&amp;Budget[[#This Row],[Description]]</f>
        <v>Hill CountryDetox ADC</v>
      </c>
      <c r="D1771" t="s">
        <v>907</v>
      </c>
      <c r="E1771">
        <v>2</v>
      </c>
      <c r="F1771" s="46" t="s">
        <v>55</v>
      </c>
    </row>
    <row r="1772" spans="1:6" hidden="1">
      <c r="A1772" t="s">
        <v>56</v>
      </c>
      <c r="B1772" t="s">
        <v>910</v>
      </c>
      <c r="C1772" s="11" t="str">
        <f>Budget[[#This Row],[Location]]&amp;Budget[[#This Row],[Description]]</f>
        <v>Hill CountryDetox ADC</v>
      </c>
      <c r="D1772" t="s">
        <v>908</v>
      </c>
      <c r="E1772">
        <v>3</v>
      </c>
      <c r="F1772" s="46" t="s">
        <v>55</v>
      </c>
    </row>
    <row r="1773" spans="1:6" hidden="1">
      <c r="A1773" t="s">
        <v>56</v>
      </c>
      <c r="B1773" t="s">
        <v>910</v>
      </c>
      <c r="C1773" s="11" t="str">
        <f>Budget[[#This Row],[Location]]&amp;Budget[[#This Row],[Description]]</f>
        <v>Hill CountryDetox ADC</v>
      </c>
      <c r="D1773" t="s">
        <v>909</v>
      </c>
      <c r="E1773">
        <v>3</v>
      </c>
      <c r="F1773" s="46" t="s">
        <v>55</v>
      </c>
    </row>
    <row r="1774" spans="1:6" hidden="1">
      <c r="A1774" t="s">
        <v>56</v>
      </c>
      <c r="B1774" t="s">
        <v>910</v>
      </c>
      <c r="C1774" s="11" t="str">
        <f>Budget[[#This Row],[Location]]&amp;Budget[[#This Row],[Description]]</f>
        <v>Hill CountryDetox ADC</v>
      </c>
      <c r="D1774" t="s">
        <v>919</v>
      </c>
      <c r="E1774">
        <v>3</v>
      </c>
      <c r="F1774" s="46" t="s">
        <v>55</v>
      </c>
    </row>
    <row r="1775" spans="1:6" hidden="1">
      <c r="A1775" t="s">
        <v>56</v>
      </c>
      <c r="B1775" t="s">
        <v>910</v>
      </c>
      <c r="C1775" s="11" t="str">
        <f>Budget[[#This Row],[Location]]&amp;Budget[[#This Row],[Description]]</f>
        <v>Hill CountryDetox ADC</v>
      </c>
      <c r="D1775" t="s">
        <v>920</v>
      </c>
      <c r="E1775">
        <v>3</v>
      </c>
      <c r="F1775" s="46" t="s">
        <v>55</v>
      </c>
    </row>
    <row r="1776" spans="1:6" hidden="1">
      <c r="A1776" t="s">
        <v>56</v>
      </c>
      <c r="B1776" t="s">
        <v>910</v>
      </c>
      <c r="C1776" s="11" t="str">
        <f>Budget[[#This Row],[Location]]&amp;Budget[[#This Row],[Description]]</f>
        <v>Hill CountryDetox ADC</v>
      </c>
      <c r="D1776" t="s">
        <v>921</v>
      </c>
      <c r="E1776">
        <v>3</v>
      </c>
      <c r="F1776" s="46" t="s">
        <v>55</v>
      </c>
    </row>
    <row r="1777" spans="1:6" hidden="1">
      <c r="A1777" t="s">
        <v>56</v>
      </c>
      <c r="B1777" t="s">
        <v>910</v>
      </c>
      <c r="C1777" s="11" t="str">
        <f>Budget[[#This Row],[Location]]&amp;Budget[[#This Row],[Description]]</f>
        <v>Hill CountryDetox ADC</v>
      </c>
      <c r="D1777" t="s">
        <v>900</v>
      </c>
      <c r="E1777">
        <v>3</v>
      </c>
      <c r="F1777" s="46" t="s">
        <v>55</v>
      </c>
    </row>
    <row r="1778" spans="1:6" hidden="1">
      <c r="A1778" t="s">
        <v>56</v>
      </c>
      <c r="B1778" t="s">
        <v>911</v>
      </c>
      <c r="C1778" s="11" t="str">
        <f>Budget[[#This Row],[Location]]&amp;Budget[[#This Row],[Description]]</f>
        <v>Hill CountryRTC ADC</v>
      </c>
      <c r="D1778" t="s">
        <v>902</v>
      </c>
      <c r="E1778">
        <v>10</v>
      </c>
      <c r="F1778" s="46" t="s">
        <v>55</v>
      </c>
    </row>
    <row r="1779" spans="1:6" hidden="1">
      <c r="A1779" t="s">
        <v>56</v>
      </c>
      <c r="B1779" t="s">
        <v>911</v>
      </c>
      <c r="C1779" s="11" t="str">
        <f>Budget[[#This Row],[Location]]&amp;Budget[[#This Row],[Description]]</f>
        <v>Hill CountryRTC ADC</v>
      </c>
      <c r="D1779" t="s">
        <v>903</v>
      </c>
      <c r="E1779">
        <v>10</v>
      </c>
      <c r="F1779" s="46" t="s">
        <v>55</v>
      </c>
    </row>
    <row r="1780" spans="1:6" hidden="1">
      <c r="A1780" t="s">
        <v>56</v>
      </c>
      <c r="B1780" t="s">
        <v>911</v>
      </c>
      <c r="C1780" s="11" t="str">
        <f>Budget[[#This Row],[Location]]&amp;Budget[[#This Row],[Description]]</f>
        <v>Hill CountryRTC ADC</v>
      </c>
      <c r="D1780" t="s">
        <v>904</v>
      </c>
      <c r="E1780">
        <v>10</v>
      </c>
      <c r="F1780" s="46" t="s">
        <v>55</v>
      </c>
    </row>
    <row r="1781" spans="1:6" hidden="1">
      <c r="A1781" t="s">
        <v>56</v>
      </c>
      <c r="B1781" t="s">
        <v>911</v>
      </c>
      <c r="C1781" s="11" t="str">
        <f>Budget[[#This Row],[Location]]&amp;Budget[[#This Row],[Description]]</f>
        <v>Hill CountryRTC ADC</v>
      </c>
      <c r="D1781" t="s">
        <v>905</v>
      </c>
      <c r="E1781">
        <v>10</v>
      </c>
      <c r="F1781" s="46" t="s">
        <v>55</v>
      </c>
    </row>
    <row r="1782" spans="1:6" hidden="1">
      <c r="A1782" t="s">
        <v>56</v>
      </c>
      <c r="B1782" t="s">
        <v>911</v>
      </c>
      <c r="C1782" s="11" t="str">
        <f>Budget[[#This Row],[Location]]&amp;Budget[[#This Row],[Description]]</f>
        <v>Hill CountryRTC ADC</v>
      </c>
      <c r="D1782" t="s">
        <v>906</v>
      </c>
      <c r="E1782">
        <v>10</v>
      </c>
      <c r="F1782" s="46" t="s">
        <v>55</v>
      </c>
    </row>
    <row r="1783" spans="1:6" hidden="1">
      <c r="A1783" t="s">
        <v>56</v>
      </c>
      <c r="B1783" t="s">
        <v>911</v>
      </c>
      <c r="C1783" s="11" t="str">
        <f>Budget[[#This Row],[Location]]&amp;Budget[[#This Row],[Description]]</f>
        <v>Hill CountryRTC ADC</v>
      </c>
      <c r="D1783" t="s">
        <v>907</v>
      </c>
      <c r="E1783">
        <v>10</v>
      </c>
      <c r="F1783" s="46" t="s">
        <v>55</v>
      </c>
    </row>
    <row r="1784" spans="1:6" hidden="1">
      <c r="A1784" t="s">
        <v>56</v>
      </c>
      <c r="B1784" t="s">
        <v>911</v>
      </c>
      <c r="C1784" s="11" t="str">
        <f>Budget[[#This Row],[Location]]&amp;Budget[[#This Row],[Description]]</f>
        <v>Hill CountryRTC ADC</v>
      </c>
      <c r="D1784" t="s">
        <v>908</v>
      </c>
      <c r="E1784">
        <v>10</v>
      </c>
      <c r="F1784" s="46" t="s">
        <v>55</v>
      </c>
    </row>
    <row r="1785" spans="1:6" hidden="1">
      <c r="A1785" t="s">
        <v>56</v>
      </c>
      <c r="B1785" t="s">
        <v>911</v>
      </c>
      <c r="C1785" s="11" t="str">
        <f>Budget[[#This Row],[Location]]&amp;Budget[[#This Row],[Description]]</f>
        <v>Hill CountryRTC ADC</v>
      </c>
      <c r="D1785" t="s">
        <v>909</v>
      </c>
      <c r="E1785">
        <v>10</v>
      </c>
      <c r="F1785" s="46" t="s">
        <v>55</v>
      </c>
    </row>
    <row r="1786" spans="1:6" hidden="1">
      <c r="A1786" t="s">
        <v>56</v>
      </c>
      <c r="B1786" t="s">
        <v>911</v>
      </c>
      <c r="C1786" s="11" t="str">
        <f>Budget[[#This Row],[Location]]&amp;Budget[[#This Row],[Description]]</f>
        <v>Hill CountryRTC ADC</v>
      </c>
      <c r="D1786" t="s">
        <v>919</v>
      </c>
      <c r="E1786">
        <v>10</v>
      </c>
      <c r="F1786" s="46" t="s">
        <v>55</v>
      </c>
    </row>
    <row r="1787" spans="1:6" hidden="1">
      <c r="A1787" t="s">
        <v>56</v>
      </c>
      <c r="B1787" t="s">
        <v>911</v>
      </c>
      <c r="C1787" s="11" t="str">
        <f>Budget[[#This Row],[Location]]&amp;Budget[[#This Row],[Description]]</f>
        <v>Hill CountryRTC ADC</v>
      </c>
      <c r="D1787" t="s">
        <v>920</v>
      </c>
      <c r="E1787">
        <v>10</v>
      </c>
      <c r="F1787" s="46" t="s">
        <v>55</v>
      </c>
    </row>
    <row r="1788" spans="1:6" hidden="1">
      <c r="A1788" t="s">
        <v>56</v>
      </c>
      <c r="B1788" t="s">
        <v>911</v>
      </c>
      <c r="C1788" s="11" t="str">
        <f>Budget[[#This Row],[Location]]&amp;Budget[[#This Row],[Description]]</f>
        <v>Hill CountryRTC ADC</v>
      </c>
      <c r="D1788" t="s">
        <v>921</v>
      </c>
      <c r="E1788">
        <v>10</v>
      </c>
      <c r="F1788" s="46" t="s">
        <v>55</v>
      </c>
    </row>
    <row r="1789" spans="1:6" hidden="1">
      <c r="A1789" t="s">
        <v>56</v>
      </c>
      <c r="B1789" t="s">
        <v>911</v>
      </c>
      <c r="C1789" s="11" t="str">
        <f>Budget[[#This Row],[Location]]&amp;Budget[[#This Row],[Description]]</f>
        <v>Hill CountryRTC ADC</v>
      </c>
      <c r="D1789" t="s">
        <v>900</v>
      </c>
      <c r="E1789">
        <v>10</v>
      </c>
      <c r="F1789" s="46" t="s">
        <v>55</v>
      </c>
    </row>
    <row r="1790" spans="1:6" hidden="1">
      <c r="A1790" t="s">
        <v>56</v>
      </c>
      <c r="B1790" t="s">
        <v>912</v>
      </c>
      <c r="C1790" s="11" t="str">
        <f>Budget[[#This Row],[Location]]&amp;Budget[[#This Row],[Description]]</f>
        <v>Hill CountryPHP ADC</v>
      </c>
      <c r="D1790" t="s">
        <v>902</v>
      </c>
      <c r="E1790">
        <v>2</v>
      </c>
      <c r="F1790" s="46" t="s">
        <v>55</v>
      </c>
    </row>
    <row r="1791" spans="1:6" hidden="1">
      <c r="A1791" t="s">
        <v>56</v>
      </c>
      <c r="B1791" t="s">
        <v>912</v>
      </c>
      <c r="C1791" s="11" t="str">
        <f>Budget[[#This Row],[Location]]&amp;Budget[[#This Row],[Description]]</f>
        <v>Hill CountryPHP ADC</v>
      </c>
      <c r="D1791" t="s">
        <v>903</v>
      </c>
      <c r="E1791">
        <v>2</v>
      </c>
      <c r="F1791" s="46" t="s">
        <v>55</v>
      </c>
    </row>
    <row r="1792" spans="1:6" hidden="1">
      <c r="A1792" t="s">
        <v>56</v>
      </c>
      <c r="B1792" t="s">
        <v>912</v>
      </c>
      <c r="C1792" s="11" t="str">
        <f>Budget[[#This Row],[Location]]&amp;Budget[[#This Row],[Description]]</f>
        <v>Hill CountryPHP ADC</v>
      </c>
      <c r="D1792" t="s">
        <v>904</v>
      </c>
      <c r="E1792">
        <v>2</v>
      </c>
      <c r="F1792" s="46" t="s">
        <v>55</v>
      </c>
    </row>
    <row r="1793" spans="1:6" hidden="1">
      <c r="A1793" t="s">
        <v>56</v>
      </c>
      <c r="B1793" t="s">
        <v>912</v>
      </c>
      <c r="C1793" s="11" t="str">
        <f>Budget[[#This Row],[Location]]&amp;Budget[[#This Row],[Description]]</f>
        <v>Hill CountryPHP ADC</v>
      </c>
      <c r="D1793" t="s">
        <v>905</v>
      </c>
      <c r="E1793">
        <v>2</v>
      </c>
      <c r="F1793" s="46" t="s">
        <v>55</v>
      </c>
    </row>
    <row r="1794" spans="1:6" hidden="1">
      <c r="A1794" t="s">
        <v>56</v>
      </c>
      <c r="B1794" t="s">
        <v>912</v>
      </c>
      <c r="C1794" s="11" t="str">
        <f>Budget[[#This Row],[Location]]&amp;Budget[[#This Row],[Description]]</f>
        <v>Hill CountryPHP ADC</v>
      </c>
      <c r="D1794" t="s">
        <v>906</v>
      </c>
      <c r="E1794">
        <v>2</v>
      </c>
      <c r="F1794" s="46" t="s">
        <v>55</v>
      </c>
    </row>
    <row r="1795" spans="1:6" hidden="1">
      <c r="A1795" t="s">
        <v>56</v>
      </c>
      <c r="B1795" t="s">
        <v>912</v>
      </c>
      <c r="C1795" s="11" t="str">
        <f>Budget[[#This Row],[Location]]&amp;Budget[[#This Row],[Description]]</f>
        <v>Hill CountryPHP ADC</v>
      </c>
      <c r="D1795" t="s">
        <v>907</v>
      </c>
      <c r="E1795">
        <v>2</v>
      </c>
      <c r="F1795" s="46" t="s">
        <v>55</v>
      </c>
    </row>
    <row r="1796" spans="1:6" hidden="1">
      <c r="A1796" t="s">
        <v>56</v>
      </c>
      <c r="B1796" t="s">
        <v>912</v>
      </c>
      <c r="C1796" s="11" t="str">
        <f>Budget[[#This Row],[Location]]&amp;Budget[[#This Row],[Description]]</f>
        <v>Hill CountryPHP ADC</v>
      </c>
      <c r="D1796" t="s">
        <v>908</v>
      </c>
      <c r="E1796">
        <v>2</v>
      </c>
      <c r="F1796" s="46" t="s">
        <v>55</v>
      </c>
    </row>
    <row r="1797" spans="1:6" hidden="1">
      <c r="A1797" t="s">
        <v>56</v>
      </c>
      <c r="B1797" t="s">
        <v>912</v>
      </c>
      <c r="C1797" s="11" t="str">
        <f>Budget[[#This Row],[Location]]&amp;Budget[[#This Row],[Description]]</f>
        <v>Hill CountryPHP ADC</v>
      </c>
      <c r="D1797" t="s">
        <v>909</v>
      </c>
      <c r="E1797">
        <v>2</v>
      </c>
      <c r="F1797" s="46" t="s">
        <v>55</v>
      </c>
    </row>
    <row r="1798" spans="1:6" hidden="1">
      <c r="A1798" t="s">
        <v>56</v>
      </c>
      <c r="B1798" t="s">
        <v>912</v>
      </c>
      <c r="C1798" s="11" t="str">
        <f>Budget[[#This Row],[Location]]&amp;Budget[[#This Row],[Description]]</f>
        <v>Hill CountryPHP ADC</v>
      </c>
      <c r="D1798" t="s">
        <v>919</v>
      </c>
      <c r="E1798">
        <v>2</v>
      </c>
      <c r="F1798" s="46" t="s">
        <v>55</v>
      </c>
    </row>
    <row r="1799" spans="1:6" hidden="1">
      <c r="A1799" t="s">
        <v>56</v>
      </c>
      <c r="B1799" t="s">
        <v>912</v>
      </c>
      <c r="C1799" s="11" t="str">
        <f>Budget[[#This Row],[Location]]&amp;Budget[[#This Row],[Description]]</f>
        <v>Hill CountryPHP ADC</v>
      </c>
      <c r="D1799" t="s">
        <v>920</v>
      </c>
      <c r="E1799">
        <v>2</v>
      </c>
      <c r="F1799" s="46" t="s">
        <v>55</v>
      </c>
    </row>
    <row r="1800" spans="1:6" hidden="1">
      <c r="A1800" t="s">
        <v>56</v>
      </c>
      <c r="B1800" t="s">
        <v>912</v>
      </c>
      <c r="C1800" s="11" t="str">
        <f>Budget[[#This Row],[Location]]&amp;Budget[[#This Row],[Description]]</f>
        <v>Hill CountryPHP ADC</v>
      </c>
      <c r="D1800" t="s">
        <v>921</v>
      </c>
      <c r="E1800">
        <v>2</v>
      </c>
      <c r="F1800" s="46" t="s">
        <v>55</v>
      </c>
    </row>
    <row r="1801" spans="1:6" hidden="1">
      <c r="A1801" t="s">
        <v>56</v>
      </c>
      <c r="B1801" t="s">
        <v>912</v>
      </c>
      <c r="C1801" s="11" t="str">
        <f>Budget[[#This Row],[Location]]&amp;Budget[[#This Row],[Description]]</f>
        <v>Hill CountryPHP ADC</v>
      </c>
      <c r="D1801" t="s">
        <v>900</v>
      </c>
      <c r="E1801">
        <v>2</v>
      </c>
      <c r="F1801" s="46" t="s">
        <v>55</v>
      </c>
    </row>
    <row r="1802" spans="1:6">
      <c r="A1802" t="s">
        <v>56</v>
      </c>
      <c r="B1802" t="s">
        <v>913</v>
      </c>
      <c r="C1802" s="11" t="str">
        <f>Budget[[#This Row],[Location]]&amp;Budget[[#This Row],[Description]]</f>
        <v>Hill CountryIOP ADC</v>
      </c>
      <c r="D1802" t="s">
        <v>902</v>
      </c>
      <c r="E1802">
        <v>0</v>
      </c>
      <c r="F1802" s="46" t="s">
        <v>55</v>
      </c>
    </row>
    <row r="1803" spans="1:6" hidden="1">
      <c r="A1803" t="s">
        <v>56</v>
      </c>
      <c r="B1803" t="s">
        <v>913</v>
      </c>
      <c r="C1803" s="11" t="str">
        <f>Budget[[#This Row],[Location]]&amp;Budget[[#This Row],[Description]]</f>
        <v>Hill CountryIOP ADC</v>
      </c>
      <c r="D1803" t="s">
        <v>903</v>
      </c>
      <c r="E1803">
        <v>0</v>
      </c>
      <c r="F1803" s="46" t="s">
        <v>55</v>
      </c>
    </row>
    <row r="1804" spans="1:6" hidden="1">
      <c r="A1804" t="s">
        <v>56</v>
      </c>
      <c r="B1804" t="s">
        <v>913</v>
      </c>
      <c r="C1804" s="11" t="str">
        <f>Budget[[#This Row],[Location]]&amp;Budget[[#This Row],[Description]]</f>
        <v>Hill CountryIOP ADC</v>
      </c>
      <c r="D1804" t="s">
        <v>904</v>
      </c>
      <c r="E1804">
        <v>0</v>
      </c>
      <c r="F1804" s="46" t="s">
        <v>55</v>
      </c>
    </row>
    <row r="1805" spans="1:6" hidden="1">
      <c r="A1805" t="s">
        <v>56</v>
      </c>
      <c r="B1805" t="s">
        <v>913</v>
      </c>
      <c r="C1805" s="11" t="str">
        <f>Budget[[#This Row],[Location]]&amp;Budget[[#This Row],[Description]]</f>
        <v>Hill CountryIOP ADC</v>
      </c>
      <c r="D1805" t="s">
        <v>905</v>
      </c>
      <c r="E1805">
        <v>0</v>
      </c>
      <c r="F1805" s="46" t="s">
        <v>55</v>
      </c>
    </row>
    <row r="1806" spans="1:6" hidden="1">
      <c r="A1806" t="s">
        <v>56</v>
      </c>
      <c r="B1806" t="s">
        <v>913</v>
      </c>
      <c r="C1806" s="11" t="str">
        <f>Budget[[#This Row],[Location]]&amp;Budget[[#This Row],[Description]]</f>
        <v>Hill CountryIOP ADC</v>
      </c>
      <c r="D1806" t="s">
        <v>906</v>
      </c>
      <c r="E1806">
        <v>0</v>
      </c>
      <c r="F1806" s="46" t="s">
        <v>55</v>
      </c>
    </row>
    <row r="1807" spans="1:6" hidden="1">
      <c r="A1807" t="s">
        <v>56</v>
      </c>
      <c r="B1807" t="s">
        <v>913</v>
      </c>
      <c r="C1807" s="11" t="str">
        <f>Budget[[#This Row],[Location]]&amp;Budget[[#This Row],[Description]]</f>
        <v>Hill CountryIOP ADC</v>
      </c>
      <c r="D1807" t="s">
        <v>907</v>
      </c>
      <c r="E1807">
        <v>0</v>
      </c>
      <c r="F1807" s="46" t="s">
        <v>55</v>
      </c>
    </row>
    <row r="1808" spans="1:6" hidden="1">
      <c r="A1808" t="s">
        <v>56</v>
      </c>
      <c r="B1808" t="s">
        <v>913</v>
      </c>
      <c r="C1808" s="11" t="str">
        <f>Budget[[#This Row],[Location]]&amp;Budget[[#This Row],[Description]]</f>
        <v>Hill CountryIOP ADC</v>
      </c>
      <c r="D1808" t="s">
        <v>908</v>
      </c>
      <c r="E1808">
        <v>0</v>
      </c>
      <c r="F1808" s="46" t="s">
        <v>55</v>
      </c>
    </row>
    <row r="1809" spans="1:6" hidden="1">
      <c r="A1809" t="s">
        <v>56</v>
      </c>
      <c r="B1809" t="s">
        <v>913</v>
      </c>
      <c r="C1809" s="11" t="str">
        <f>Budget[[#This Row],[Location]]&amp;Budget[[#This Row],[Description]]</f>
        <v>Hill CountryIOP ADC</v>
      </c>
      <c r="D1809" t="s">
        <v>909</v>
      </c>
      <c r="E1809">
        <v>0</v>
      </c>
      <c r="F1809" s="46" t="s">
        <v>55</v>
      </c>
    </row>
    <row r="1810" spans="1:6" hidden="1">
      <c r="A1810" t="s">
        <v>56</v>
      </c>
      <c r="B1810" t="s">
        <v>913</v>
      </c>
      <c r="C1810" s="11" t="str">
        <f>Budget[[#This Row],[Location]]&amp;Budget[[#This Row],[Description]]</f>
        <v>Hill CountryIOP ADC</v>
      </c>
      <c r="D1810" t="s">
        <v>919</v>
      </c>
      <c r="E1810">
        <v>0</v>
      </c>
      <c r="F1810" s="46" t="s">
        <v>55</v>
      </c>
    </row>
    <row r="1811" spans="1:6" hidden="1">
      <c r="A1811" t="s">
        <v>56</v>
      </c>
      <c r="B1811" t="s">
        <v>913</v>
      </c>
      <c r="C1811" s="11" t="str">
        <f>Budget[[#This Row],[Location]]&amp;Budget[[#This Row],[Description]]</f>
        <v>Hill CountryIOP ADC</v>
      </c>
      <c r="D1811" t="s">
        <v>920</v>
      </c>
      <c r="E1811">
        <v>0</v>
      </c>
      <c r="F1811" s="46" t="s">
        <v>55</v>
      </c>
    </row>
    <row r="1812" spans="1:6" hidden="1">
      <c r="A1812" t="s">
        <v>56</v>
      </c>
      <c r="B1812" t="s">
        <v>913</v>
      </c>
      <c r="C1812" s="11" t="str">
        <f>Budget[[#This Row],[Location]]&amp;Budget[[#This Row],[Description]]</f>
        <v>Hill CountryIOP ADC</v>
      </c>
      <c r="D1812" t="s">
        <v>921</v>
      </c>
      <c r="E1812">
        <v>0</v>
      </c>
      <c r="F1812" s="46" t="s">
        <v>55</v>
      </c>
    </row>
    <row r="1813" spans="1:6" hidden="1">
      <c r="A1813" t="s">
        <v>56</v>
      </c>
      <c r="B1813" t="s">
        <v>913</v>
      </c>
      <c r="C1813" s="11" t="str">
        <f>Budget[[#This Row],[Location]]&amp;Budget[[#This Row],[Description]]</f>
        <v>Hill CountryIOP ADC</v>
      </c>
      <c r="D1813" t="s">
        <v>900</v>
      </c>
      <c r="E1813">
        <v>0</v>
      </c>
      <c r="F1813" s="46" t="s">
        <v>55</v>
      </c>
    </row>
    <row r="1814" spans="1:6" hidden="1">
      <c r="A1814" t="s">
        <v>56</v>
      </c>
      <c r="B1814" t="s">
        <v>914</v>
      </c>
      <c r="C1814" s="11" t="str">
        <f>Budget[[#This Row],[Location]]&amp;Budget[[#This Row],[Description]]</f>
        <v>Hill CountrySOP ADC</v>
      </c>
      <c r="D1814" t="s">
        <v>902</v>
      </c>
      <c r="E1814">
        <v>0</v>
      </c>
      <c r="F1814" s="46" t="s">
        <v>55</v>
      </c>
    </row>
    <row r="1815" spans="1:6" hidden="1">
      <c r="A1815" t="s">
        <v>56</v>
      </c>
      <c r="B1815" t="s">
        <v>914</v>
      </c>
      <c r="C1815" s="11" t="str">
        <f>Budget[[#This Row],[Location]]&amp;Budget[[#This Row],[Description]]</f>
        <v>Hill CountrySOP ADC</v>
      </c>
      <c r="D1815" t="s">
        <v>903</v>
      </c>
      <c r="E1815">
        <v>0</v>
      </c>
      <c r="F1815" s="46" t="s">
        <v>55</v>
      </c>
    </row>
    <row r="1816" spans="1:6" hidden="1">
      <c r="A1816" t="s">
        <v>56</v>
      </c>
      <c r="B1816" t="s">
        <v>914</v>
      </c>
      <c r="C1816" s="11" t="str">
        <f>Budget[[#This Row],[Location]]&amp;Budget[[#This Row],[Description]]</f>
        <v>Hill CountrySOP ADC</v>
      </c>
      <c r="D1816" t="s">
        <v>904</v>
      </c>
      <c r="E1816">
        <v>0</v>
      </c>
      <c r="F1816" s="46" t="s">
        <v>55</v>
      </c>
    </row>
    <row r="1817" spans="1:6" hidden="1">
      <c r="A1817" t="s">
        <v>56</v>
      </c>
      <c r="B1817" t="s">
        <v>914</v>
      </c>
      <c r="C1817" s="11" t="str">
        <f>Budget[[#This Row],[Location]]&amp;Budget[[#This Row],[Description]]</f>
        <v>Hill CountrySOP ADC</v>
      </c>
      <c r="D1817" t="s">
        <v>905</v>
      </c>
      <c r="E1817">
        <v>0</v>
      </c>
      <c r="F1817" s="46" t="s">
        <v>55</v>
      </c>
    </row>
    <row r="1818" spans="1:6" hidden="1">
      <c r="A1818" t="s">
        <v>56</v>
      </c>
      <c r="B1818" t="s">
        <v>914</v>
      </c>
      <c r="C1818" s="11" t="str">
        <f>Budget[[#This Row],[Location]]&amp;Budget[[#This Row],[Description]]</f>
        <v>Hill CountrySOP ADC</v>
      </c>
      <c r="D1818" t="s">
        <v>906</v>
      </c>
      <c r="E1818">
        <v>0</v>
      </c>
      <c r="F1818" s="46" t="s">
        <v>55</v>
      </c>
    </row>
    <row r="1819" spans="1:6" hidden="1">
      <c r="A1819" t="s">
        <v>56</v>
      </c>
      <c r="B1819" t="s">
        <v>914</v>
      </c>
      <c r="C1819" s="11" t="str">
        <f>Budget[[#This Row],[Location]]&amp;Budget[[#This Row],[Description]]</f>
        <v>Hill CountrySOP ADC</v>
      </c>
      <c r="D1819" t="s">
        <v>907</v>
      </c>
      <c r="E1819">
        <v>0</v>
      </c>
      <c r="F1819" s="46" t="s">
        <v>55</v>
      </c>
    </row>
    <row r="1820" spans="1:6" hidden="1">
      <c r="A1820" t="s">
        <v>56</v>
      </c>
      <c r="B1820" t="s">
        <v>914</v>
      </c>
      <c r="C1820" s="11" t="str">
        <f>Budget[[#This Row],[Location]]&amp;Budget[[#This Row],[Description]]</f>
        <v>Hill CountrySOP ADC</v>
      </c>
      <c r="D1820" t="s">
        <v>908</v>
      </c>
      <c r="E1820">
        <v>0</v>
      </c>
      <c r="F1820" s="46" t="s">
        <v>55</v>
      </c>
    </row>
    <row r="1821" spans="1:6" hidden="1">
      <c r="A1821" t="s">
        <v>56</v>
      </c>
      <c r="B1821" t="s">
        <v>914</v>
      </c>
      <c r="C1821" s="11" t="str">
        <f>Budget[[#This Row],[Location]]&amp;Budget[[#This Row],[Description]]</f>
        <v>Hill CountrySOP ADC</v>
      </c>
      <c r="D1821" t="s">
        <v>909</v>
      </c>
      <c r="E1821">
        <v>0</v>
      </c>
      <c r="F1821" s="46" t="s">
        <v>55</v>
      </c>
    </row>
    <row r="1822" spans="1:6" hidden="1">
      <c r="A1822" t="s">
        <v>56</v>
      </c>
      <c r="B1822" t="s">
        <v>914</v>
      </c>
      <c r="C1822" s="11" t="str">
        <f>Budget[[#This Row],[Location]]&amp;Budget[[#This Row],[Description]]</f>
        <v>Hill CountrySOP ADC</v>
      </c>
      <c r="D1822" t="s">
        <v>919</v>
      </c>
      <c r="E1822">
        <v>0</v>
      </c>
      <c r="F1822" s="46" t="s">
        <v>55</v>
      </c>
    </row>
    <row r="1823" spans="1:6" hidden="1">
      <c r="A1823" t="s">
        <v>56</v>
      </c>
      <c r="B1823" t="s">
        <v>914</v>
      </c>
      <c r="C1823" s="11" t="str">
        <f>Budget[[#This Row],[Location]]&amp;Budget[[#This Row],[Description]]</f>
        <v>Hill CountrySOP ADC</v>
      </c>
      <c r="D1823" t="s">
        <v>920</v>
      </c>
      <c r="E1823">
        <v>0</v>
      </c>
      <c r="F1823" s="46" t="s">
        <v>55</v>
      </c>
    </row>
    <row r="1824" spans="1:6" hidden="1">
      <c r="A1824" t="s">
        <v>56</v>
      </c>
      <c r="B1824" t="s">
        <v>914</v>
      </c>
      <c r="C1824" s="11" t="str">
        <f>Budget[[#This Row],[Location]]&amp;Budget[[#This Row],[Description]]</f>
        <v>Hill CountrySOP ADC</v>
      </c>
      <c r="D1824" t="s">
        <v>921</v>
      </c>
      <c r="E1824">
        <v>0</v>
      </c>
      <c r="F1824" s="46" t="s">
        <v>55</v>
      </c>
    </row>
    <row r="1825" spans="1:6" hidden="1">
      <c r="A1825" t="s">
        <v>56</v>
      </c>
      <c r="B1825" t="s">
        <v>914</v>
      </c>
      <c r="C1825" s="11" t="str">
        <f>Budget[[#This Row],[Location]]&amp;Budget[[#This Row],[Description]]</f>
        <v>Hill CountrySOP ADC</v>
      </c>
      <c r="D1825" t="s">
        <v>900</v>
      </c>
      <c r="E1825">
        <v>0</v>
      </c>
      <c r="F1825" s="46" t="s">
        <v>55</v>
      </c>
    </row>
    <row r="1826" spans="1:6" hidden="1">
      <c r="A1826" t="s">
        <v>56</v>
      </c>
      <c r="B1826" t="s">
        <v>915</v>
      </c>
      <c r="C1826" s="11" t="str">
        <f>Budget[[#This Row],[Location]]&amp;Budget[[#This Row],[Description]]</f>
        <v>Hill CountryAftercare ADC</v>
      </c>
      <c r="D1826" t="s">
        <v>902</v>
      </c>
      <c r="E1826">
        <v>0</v>
      </c>
      <c r="F1826" s="46" t="s">
        <v>55</v>
      </c>
    </row>
    <row r="1827" spans="1:6" hidden="1">
      <c r="A1827" t="s">
        <v>56</v>
      </c>
      <c r="B1827" t="s">
        <v>915</v>
      </c>
      <c r="C1827" s="11" t="str">
        <f>Budget[[#This Row],[Location]]&amp;Budget[[#This Row],[Description]]</f>
        <v>Hill CountryAftercare ADC</v>
      </c>
      <c r="D1827" t="s">
        <v>903</v>
      </c>
      <c r="E1827">
        <v>0</v>
      </c>
      <c r="F1827" s="46" t="s">
        <v>55</v>
      </c>
    </row>
    <row r="1828" spans="1:6" hidden="1">
      <c r="A1828" t="s">
        <v>56</v>
      </c>
      <c r="B1828" t="s">
        <v>915</v>
      </c>
      <c r="C1828" s="11" t="str">
        <f>Budget[[#This Row],[Location]]&amp;Budget[[#This Row],[Description]]</f>
        <v>Hill CountryAftercare ADC</v>
      </c>
      <c r="D1828" t="s">
        <v>904</v>
      </c>
      <c r="E1828">
        <v>0</v>
      </c>
      <c r="F1828" s="46" t="s">
        <v>55</v>
      </c>
    </row>
    <row r="1829" spans="1:6" hidden="1">
      <c r="A1829" t="s">
        <v>56</v>
      </c>
      <c r="B1829" t="s">
        <v>915</v>
      </c>
      <c r="C1829" s="11" t="str">
        <f>Budget[[#This Row],[Location]]&amp;Budget[[#This Row],[Description]]</f>
        <v>Hill CountryAftercare ADC</v>
      </c>
      <c r="D1829" t="s">
        <v>905</v>
      </c>
      <c r="E1829">
        <v>0</v>
      </c>
      <c r="F1829" s="46" t="s">
        <v>55</v>
      </c>
    </row>
    <row r="1830" spans="1:6" hidden="1">
      <c r="A1830" t="s">
        <v>56</v>
      </c>
      <c r="B1830" t="s">
        <v>915</v>
      </c>
      <c r="C1830" s="11" t="str">
        <f>Budget[[#This Row],[Location]]&amp;Budget[[#This Row],[Description]]</f>
        <v>Hill CountryAftercare ADC</v>
      </c>
      <c r="D1830" t="s">
        <v>906</v>
      </c>
      <c r="E1830">
        <v>0</v>
      </c>
      <c r="F1830" s="46" t="s">
        <v>55</v>
      </c>
    </row>
    <row r="1831" spans="1:6" hidden="1">
      <c r="A1831" t="s">
        <v>56</v>
      </c>
      <c r="B1831" t="s">
        <v>915</v>
      </c>
      <c r="C1831" s="11" t="str">
        <f>Budget[[#This Row],[Location]]&amp;Budget[[#This Row],[Description]]</f>
        <v>Hill CountryAftercare ADC</v>
      </c>
      <c r="D1831" t="s">
        <v>907</v>
      </c>
      <c r="E1831">
        <v>0</v>
      </c>
      <c r="F1831" s="46" t="s">
        <v>55</v>
      </c>
    </row>
    <row r="1832" spans="1:6" hidden="1">
      <c r="A1832" t="s">
        <v>56</v>
      </c>
      <c r="B1832" t="s">
        <v>915</v>
      </c>
      <c r="C1832" s="11" t="str">
        <f>Budget[[#This Row],[Location]]&amp;Budget[[#This Row],[Description]]</f>
        <v>Hill CountryAftercare ADC</v>
      </c>
      <c r="D1832" t="s">
        <v>908</v>
      </c>
      <c r="E1832">
        <v>0</v>
      </c>
      <c r="F1832" s="46" t="s">
        <v>55</v>
      </c>
    </row>
    <row r="1833" spans="1:6" hidden="1">
      <c r="A1833" t="s">
        <v>56</v>
      </c>
      <c r="B1833" t="s">
        <v>915</v>
      </c>
      <c r="C1833" s="11" t="str">
        <f>Budget[[#This Row],[Location]]&amp;Budget[[#This Row],[Description]]</f>
        <v>Hill CountryAftercare ADC</v>
      </c>
      <c r="D1833" t="s">
        <v>909</v>
      </c>
      <c r="E1833">
        <v>0</v>
      </c>
      <c r="F1833" s="46" t="s">
        <v>55</v>
      </c>
    </row>
    <row r="1834" spans="1:6" hidden="1">
      <c r="A1834" t="s">
        <v>56</v>
      </c>
      <c r="B1834" t="s">
        <v>915</v>
      </c>
      <c r="C1834" s="11" t="str">
        <f>Budget[[#This Row],[Location]]&amp;Budget[[#This Row],[Description]]</f>
        <v>Hill CountryAftercare ADC</v>
      </c>
      <c r="D1834" t="s">
        <v>919</v>
      </c>
      <c r="E1834">
        <v>0</v>
      </c>
      <c r="F1834" s="46" t="s">
        <v>55</v>
      </c>
    </row>
    <row r="1835" spans="1:6" hidden="1">
      <c r="A1835" t="s">
        <v>56</v>
      </c>
      <c r="B1835" t="s">
        <v>915</v>
      </c>
      <c r="C1835" s="11" t="str">
        <f>Budget[[#This Row],[Location]]&amp;Budget[[#This Row],[Description]]</f>
        <v>Hill CountryAftercare ADC</v>
      </c>
      <c r="D1835" t="s">
        <v>920</v>
      </c>
      <c r="E1835">
        <v>0</v>
      </c>
      <c r="F1835" s="46" t="s">
        <v>55</v>
      </c>
    </row>
    <row r="1836" spans="1:6" hidden="1">
      <c r="A1836" t="s">
        <v>56</v>
      </c>
      <c r="B1836" t="s">
        <v>915</v>
      </c>
      <c r="C1836" s="11" t="str">
        <f>Budget[[#This Row],[Location]]&amp;Budget[[#This Row],[Description]]</f>
        <v>Hill CountryAftercare ADC</v>
      </c>
      <c r="D1836" t="s">
        <v>921</v>
      </c>
      <c r="E1836">
        <v>0</v>
      </c>
      <c r="F1836" s="46" t="s">
        <v>55</v>
      </c>
    </row>
    <row r="1837" spans="1:6" hidden="1">
      <c r="A1837" t="s">
        <v>56</v>
      </c>
      <c r="B1837" t="s">
        <v>915</v>
      </c>
      <c r="C1837" s="11" t="str">
        <f>Budget[[#This Row],[Location]]&amp;Budget[[#This Row],[Description]]</f>
        <v>Hill CountryAftercare ADC</v>
      </c>
      <c r="D1837" t="s">
        <v>900</v>
      </c>
      <c r="E1837">
        <v>0</v>
      </c>
      <c r="F1837" s="46" t="s">
        <v>55</v>
      </c>
    </row>
    <row r="1838" spans="1:6" hidden="1">
      <c r="A1838" t="s">
        <v>56</v>
      </c>
      <c r="B1838" t="s">
        <v>916</v>
      </c>
      <c r="C1838" s="11" t="str">
        <f>Budget[[#This Row],[Location]]&amp;Budget[[#This Row],[Description]]</f>
        <v>Hill CountrySober Living ADC</v>
      </c>
      <c r="D1838" t="s">
        <v>902</v>
      </c>
      <c r="E1838">
        <v>0</v>
      </c>
      <c r="F1838" s="46" t="s">
        <v>55</v>
      </c>
    </row>
    <row r="1839" spans="1:6" hidden="1">
      <c r="A1839" t="s">
        <v>56</v>
      </c>
      <c r="B1839" t="s">
        <v>916</v>
      </c>
      <c r="C1839" s="11" t="str">
        <f>Budget[[#This Row],[Location]]&amp;Budget[[#This Row],[Description]]</f>
        <v>Hill CountrySober Living ADC</v>
      </c>
      <c r="D1839" t="s">
        <v>903</v>
      </c>
      <c r="E1839">
        <v>0</v>
      </c>
      <c r="F1839" s="46" t="s">
        <v>55</v>
      </c>
    </row>
    <row r="1840" spans="1:6" hidden="1">
      <c r="A1840" t="s">
        <v>56</v>
      </c>
      <c r="B1840" t="s">
        <v>916</v>
      </c>
      <c r="C1840" s="11" t="str">
        <f>Budget[[#This Row],[Location]]&amp;Budget[[#This Row],[Description]]</f>
        <v>Hill CountrySober Living ADC</v>
      </c>
      <c r="D1840" t="s">
        <v>904</v>
      </c>
      <c r="E1840">
        <v>0</v>
      </c>
      <c r="F1840" s="46" t="s">
        <v>55</v>
      </c>
    </row>
    <row r="1841" spans="1:6" hidden="1">
      <c r="A1841" t="s">
        <v>56</v>
      </c>
      <c r="B1841" t="s">
        <v>916</v>
      </c>
      <c r="C1841" s="11" t="str">
        <f>Budget[[#This Row],[Location]]&amp;Budget[[#This Row],[Description]]</f>
        <v>Hill CountrySober Living ADC</v>
      </c>
      <c r="D1841" t="s">
        <v>905</v>
      </c>
      <c r="E1841">
        <v>0</v>
      </c>
      <c r="F1841" s="46" t="s">
        <v>55</v>
      </c>
    </row>
    <row r="1842" spans="1:6" hidden="1">
      <c r="A1842" t="s">
        <v>56</v>
      </c>
      <c r="B1842" t="s">
        <v>916</v>
      </c>
      <c r="C1842" s="11" t="str">
        <f>Budget[[#This Row],[Location]]&amp;Budget[[#This Row],[Description]]</f>
        <v>Hill CountrySober Living ADC</v>
      </c>
      <c r="D1842" t="s">
        <v>906</v>
      </c>
      <c r="E1842">
        <v>0</v>
      </c>
      <c r="F1842" s="46" t="s">
        <v>55</v>
      </c>
    </row>
    <row r="1843" spans="1:6" hidden="1">
      <c r="A1843" t="s">
        <v>56</v>
      </c>
      <c r="B1843" t="s">
        <v>916</v>
      </c>
      <c r="C1843" s="11" t="str">
        <f>Budget[[#This Row],[Location]]&amp;Budget[[#This Row],[Description]]</f>
        <v>Hill CountrySober Living ADC</v>
      </c>
      <c r="D1843" t="s">
        <v>907</v>
      </c>
      <c r="E1843">
        <v>0</v>
      </c>
      <c r="F1843" s="46" t="s">
        <v>55</v>
      </c>
    </row>
    <row r="1844" spans="1:6" hidden="1">
      <c r="A1844" t="s">
        <v>56</v>
      </c>
      <c r="B1844" t="s">
        <v>916</v>
      </c>
      <c r="C1844" s="11" t="str">
        <f>Budget[[#This Row],[Location]]&amp;Budget[[#This Row],[Description]]</f>
        <v>Hill CountrySober Living ADC</v>
      </c>
      <c r="D1844" t="s">
        <v>908</v>
      </c>
      <c r="E1844">
        <v>0</v>
      </c>
      <c r="F1844" s="46" t="s">
        <v>55</v>
      </c>
    </row>
    <row r="1845" spans="1:6" hidden="1">
      <c r="A1845" t="s">
        <v>56</v>
      </c>
      <c r="B1845" t="s">
        <v>916</v>
      </c>
      <c r="C1845" s="11" t="str">
        <f>Budget[[#This Row],[Location]]&amp;Budget[[#This Row],[Description]]</f>
        <v>Hill CountrySober Living ADC</v>
      </c>
      <c r="D1845" t="s">
        <v>909</v>
      </c>
      <c r="E1845">
        <v>0</v>
      </c>
      <c r="F1845" s="46" t="s">
        <v>55</v>
      </c>
    </row>
    <row r="1846" spans="1:6" hidden="1">
      <c r="A1846" t="s">
        <v>56</v>
      </c>
      <c r="B1846" t="s">
        <v>916</v>
      </c>
      <c r="C1846" s="11" t="str">
        <f>Budget[[#This Row],[Location]]&amp;Budget[[#This Row],[Description]]</f>
        <v>Hill CountrySober Living ADC</v>
      </c>
      <c r="D1846" t="s">
        <v>919</v>
      </c>
      <c r="E1846">
        <v>0</v>
      </c>
      <c r="F1846" s="46" t="s">
        <v>55</v>
      </c>
    </row>
    <row r="1847" spans="1:6" hidden="1">
      <c r="A1847" t="s">
        <v>56</v>
      </c>
      <c r="B1847" t="s">
        <v>916</v>
      </c>
      <c r="C1847" s="11" t="str">
        <f>Budget[[#This Row],[Location]]&amp;Budget[[#This Row],[Description]]</f>
        <v>Hill CountrySober Living ADC</v>
      </c>
      <c r="D1847" t="s">
        <v>920</v>
      </c>
      <c r="E1847">
        <v>0</v>
      </c>
      <c r="F1847" s="46" t="s">
        <v>55</v>
      </c>
    </row>
    <row r="1848" spans="1:6" hidden="1">
      <c r="A1848" t="s">
        <v>56</v>
      </c>
      <c r="B1848" t="s">
        <v>916</v>
      </c>
      <c r="C1848" s="11" t="str">
        <f>Budget[[#This Row],[Location]]&amp;Budget[[#This Row],[Description]]</f>
        <v>Hill CountrySober Living ADC</v>
      </c>
      <c r="D1848" t="s">
        <v>921</v>
      </c>
      <c r="E1848">
        <v>0</v>
      </c>
      <c r="F1848" s="46" t="s">
        <v>55</v>
      </c>
    </row>
    <row r="1849" spans="1:6" hidden="1">
      <c r="A1849" t="s">
        <v>56</v>
      </c>
      <c r="B1849" t="s">
        <v>916</v>
      </c>
      <c r="C1849" s="11" t="str">
        <f>Budget[[#This Row],[Location]]&amp;Budget[[#This Row],[Description]]</f>
        <v>Hill CountrySober Living ADC</v>
      </c>
      <c r="D1849" t="s">
        <v>900</v>
      </c>
      <c r="E1849">
        <v>0</v>
      </c>
      <c r="F1849" s="46" t="s">
        <v>55</v>
      </c>
    </row>
    <row r="1850" spans="1:6" hidden="1">
      <c r="A1850" t="s">
        <v>40</v>
      </c>
      <c r="B1850" t="s">
        <v>910</v>
      </c>
      <c r="C1850" s="11" t="str">
        <f>Budget[[#This Row],[Location]]&amp;Budget[[#This Row],[Description]]</f>
        <v>MontroseDetox ADC</v>
      </c>
      <c r="D1850" t="s">
        <v>902</v>
      </c>
      <c r="E1850">
        <v>0</v>
      </c>
      <c r="F1850" s="46" t="s">
        <v>55</v>
      </c>
    </row>
    <row r="1851" spans="1:6" hidden="1">
      <c r="A1851" t="s">
        <v>40</v>
      </c>
      <c r="B1851" t="s">
        <v>910</v>
      </c>
      <c r="C1851" s="11" t="str">
        <f>Budget[[#This Row],[Location]]&amp;Budget[[#This Row],[Description]]</f>
        <v>MontroseDetox ADC</v>
      </c>
      <c r="D1851" t="s">
        <v>903</v>
      </c>
      <c r="E1851">
        <v>0</v>
      </c>
      <c r="F1851" s="46" t="s">
        <v>55</v>
      </c>
    </row>
    <row r="1852" spans="1:6" hidden="1">
      <c r="A1852" t="s">
        <v>40</v>
      </c>
      <c r="B1852" t="s">
        <v>910</v>
      </c>
      <c r="C1852" s="11" t="str">
        <f>Budget[[#This Row],[Location]]&amp;Budget[[#This Row],[Description]]</f>
        <v>MontroseDetox ADC</v>
      </c>
      <c r="D1852" t="s">
        <v>904</v>
      </c>
      <c r="E1852">
        <v>0</v>
      </c>
      <c r="F1852" s="46" t="s">
        <v>55</v>
      </c>
    </row>
    <row r="1853" spans="1:6" hidden="1">
      <c r="A1853" t="s">
        <v>40</v>
      </c>
      <c r="B1853" t="s">
        <v>910</v>
      </c>
      <c r="C1853" s="11" t="str">
        <f>Budget[[#This Row],[Location]]&amp;Budget[[#This Row],[Description]]</f>
        <v>MontroseDetox ADC</v>
      </c>
      <c r="D1853" t="s">
        <v>905</v>
      </c>
      <c r="E1853">
        <v>0</v>
      </c>
      <c r="F1853" s="46" t="s">
        <v>55</v>
      </c>
    </row>
    <row r="1854" spans="1:6" hidden="1">
      <c r="A1854" t="s">
        <v>40</v>
      </c>
      <c r="B1854" t="s">
        <v>910</v>
      </c>
      <c r="C1854" s="11" t="str">
        <f>Budget[[#This Row],[Location]]&amp;Budget[[#This Row],[Description]]</f>
        <v>MontroseDetox ADC</v>
      </c>
      <c r="D1854" t="s">
        <v>906</v>
      </c>
      <c r="E1854">
        <v>0</v>
      </c>
      <c r="F1854" s="46" t="s">
        <v>55</v>
      </c>
    </row>
    <row r="1855" spans="1:6" hidden="1">
      <c r="A1855" t="s">
        <v>40</v>
      </c>
      <c r="B1855" t="s">
        <v>910</v>
      </c>
      <c r="C1855" s="11" t="str">
        <f>Budget[[#This Row],[Location]]&amp;Budget[[#This Row],[Description]]</f>
        <v>MontroseDetox ADC</v>
      </c>
      <c r="D1855" t="s">
        <v>907</v>
      </c>
      <c r="E1855">
        <v>0</v>
      </c>
      <c r="F1855" s="46" t="s">
        <v>55</v>
      </c>
    </row>
    <row r="1856" spans="1:6" hidden="1">
      <c r="A1856" t="s">
        <v>40</v>
      </c>
      <c r="B1856" t="s">
        <v>910</v>
      </c>
      <c r="C1856" s="11" t="str">
        <f>Budget[[#This Row],[Location]]&amp;Budget[[#This Row],[Description]]</f>
        <v>MontroseDetox ADC</v>
      </c>
      <c r="D1856" t="s">
        <v>908</v>
      </c>
      <c r="E1856">
        <v>0</v>
      </c>
      <c r="F1856" s="46" t="s">
        <v>55</v>
      </c>
    </row>
    <row r="1857" spans="1:6" hidden="1">
      <c r="A1857" t="s">
        <v>40</v>
      </c>
      <c r="B1857" t="s">
        <v>910</v>
      </c>
      <c r="C1857" s="11" t="str">
        <f>Budget[[#This Row],[Location]]&amp;Budget[[#This Row],[Description]]</f>
        <v>MontroseDetox ADC</v>
      </c>
      <c r="D1857" t="s">
        <v>909</v>
      </c>
      <c r="E1857">
        <v>0</v>
      </c>
      <c r="F1857" s="46" t="s">
        <v>55</v>
      </c>
    </row>
    <row r="1858" spans="1:6" hidden="1">
      <c r="A1858" t="s">
        <v>40</v>
      </c>
      <c r="B1858" t="s">
        <v>910</v>
      </c>
      <c r="C1858" s="11" t="str">
        <f>Budget[[#This Row],[Location]]&amp;Budget[[#This Row],[Description]]</f>
        <v>MontroseDetox ADC</v>
      </c>
      <c r="D1858" t="s">
        <v>919</v>
      </c>
      <c r="E1858">
        <v>0</v>
      </c>
      <c r="F1858" s="46" t="s">
        <v>55</v>
      </c>
    </row>
    <row r="1859" spans="1:6" hidden="1">
      <c r="A1859" t="s">
        <v>40</v>
      </c>
      <c r="B1859" t="s">
        <v>910</v>
      </c>
      <c r="C1859" s="11" t="str">
        <f>Budget[[#This Row],[Location]]&amp;Budget[[#This Row],[Description]]</f>
        <v>MontroseDetox ADC</v>
      </c>
      <c r="D1859" t="s">
        <v>920</v>
      </c>
      <c r="E1859">
        <v>0</v>
      </c>
      <c r="F1859" s="46" t="s">
        <v>55</v>
      </c>
    </row>
    <row r="1860" spans="1:6" hidden="1">
      <c r="A1860" t="s">
        <v>40</v>
      </c>
      <c r="B1860" t="s">
        <v>910</v>
      </c>
      <c r="C1860" s="11" t="str">
        <f>Budget[[#This Row],[Location]]&amp;Budget[[#This Row],[Description]]</f>
        <v>MontroseDetox ADC</v>
      </c>
      <c r="D1860" t="s">
        <v>921</v>
      </c>
      <c r="E1860">
        <v>0</v>
      </c>
      <c r="F1860" s="46" t="s">
        <v>55</v>
      </c>
    </row>
    <row r="1861" spans="1:6" hidden="1">
      <c r="A1861" t="s">
        <v>40</v>
      </c>
      <c r="B1861" t="s">
        <v>910</v>
      </c>
      <c r="C1861" s="11" t="str">
        <f>Budget[[#This Row],[Location]]&amp;Budget[[#This Row],[Description]]</f>
        <v>MontroseDetox ADC</v>
      </c>
      <c r="D1861" t="s">
        <v>900</v>
      </c>
      <c r="E1861">
        <v>0</v>
      </c>
      <c r="F1861" s="46" t="s">
        <v>55</v>
      </c>
    </row>
    <row r="1862" spans="1:6" hidden="1">
      <c r="A1862" t="s">
        <v>40</v>
      </c>
      <c r="B1862" t="s">
        <v>911</v>
      </c>
      <c r="C1862" s="11" t="str">
        <f>Budget[[#This Row],[Location]]&amp;Budget[[#This Row],[Description]]</f>
        <v>MontroseRTC ADC</v>
      </c>
      <c r="D1862" t="s">
        <v>902</v>
      </c>
      <c r="E1862">
        <v>0</v>
      </c>
      <c r="F1862" s="46" t="s">
        <v>55</v>
      </c>
    </row>
    <row r="1863" spans="1:6" hidden="1">
      <c r="A1863" t="s">
        <v>40</v>
      </c>
      <c r="B1863" t="s">
        <v>911</v>
      </c>
      <c r="C1863" s="11" t="str">
        <f>Budget[[#This Row],[Location]]&amp;Budget[[#This Row],[Description]]</f>
        <v>MontroseRTC ADC</v>
      </c>
      <c r="D1863" t="s">
        <v>903</v>
      </c>
      <c r="E1863">
        <v>0</v>
      </c>
      <c r="F1863" s="46" t="s">
        <v>55</v>
      </c>
    </row>
    <row r="1864" spans="1:6" hidden="1">
      <c r="A1864" t="s">
        <v>40</v>
      </c>
      <c r="B1864" t="s">
        <v>911</v>
      </c>
      <c r="C1864" s="11" t="str">
        <f>Budget[[#This Row],[Location]]&amp;Budget[[#This Row],[Description]]</f>
        <v>MontroseRTC ADC</v>
      </c>
      <c r="D1864" t="s">
        <v>904</v>
      </c>
      <c r="E1864">
        <v>0</v>
      </c>
      <c r="F1864" s="46" t="s">
        <v>55</v>
      </c>
    </row>
    <row r="1865" spans="1:6" hidden="1">
      <c r="A1865" t="s">
        <v>40</v>
      </c>
      <c r="B1865" t="s">
        <v>911</v>
      </c>
      <c r="C1865" s="11" t="str">
        <f>Budget[[#This Row],[Location]]&amp;Budget[[#This Row],[Description]]</f>
        <v>MontroseRTC ADC</v>
      </c>
      <c r="D1865" t="s">
        <v>905</v>
      </c>
      <c r="E1865">
        <v>0</v>
      </c>
      <c r="F1865" s="46" t="s">
        <v>55</v>
      </c>
    </row>
    <row r="1866" spans="1:6" hidden="1">
      <c r="A1866" t="s">
        <v>40</v>
      </c>
      <c r="B1866" t="s">
        <v>911</v>
      </c>
      <c r="C1866" s="11" t="str">
        <f>Budget[[#This Row],[Location]]&amp;Budget[[#This Row],[Description]]</f>
        <v>MontroseRTC ADC</v>
      </c>
      <c r="D1866" t="s">
        <v>906</v>
      </c>
      <c r="E1866">
        <v>0</v>
      </c>
      <c r="F1866" s="46" t="s">
        <v>55</v>
      </c>
    </row>
    <row r="1867" spans="1:6" hidden="1">
      <c r="A1867" t="s">
        <v>40</v>
      </c>
      <c r="B1867" t="s">
        <v>911</v>
      </c>
      <c r="C1867" s="11" t="str">
        <f>Budget[[#This Row],[Location]]&amp;Budget[[#This Row],[Description]]</f>
        <v>MontroseRTC ADC</v>
      </c>
      <c r="D1867" t="s">
        <v>907</v>
      </c>
      <c r="E1867">
        <v>0</v>
      </c>
      <c r="F1867" s="46" t="s">
        <v>55</v>
      </c>
    </row>
    <row r="1868" spans="1:6" hidden="1">
      <c r="A1868" t="s">
        <v>40</v>
      </c>
      <c r="B1868" t="s">
        <v>911</v>
      </c>
      <c r="C1868" s="11" t="str">
        <f>Budget[[#This Row],[Location]]&amp;Budget[[#This Row],[Description]]</f>
        <v>MontroseRTC ADC</v>
      </c>
      <c r="D1868" t="s">
        <v>908</v>
      </c>
      <c r="E1868">
        <v>0</v>
      </c>
      <c r="F1868" s="46" t="s">
        <v>55</v>
      </c>
    </row>
    <row r="1869" spans="1:6" hidden="1">
      <c r="A1869" t="s">
        <v>40</v>
      </c>
      <c r="B1869" t="s">
        <v>911</v>
      </c>
      <c r="C1869" s="11" t="str">
        <f>Budget[[#This Row],[Location]]&amp;Budget[[#This Row],[Description]]</f>
        <v>MontroseRTC ADC</v>
      </c>
      <c r="D1869" t="s">
        <v>909</v>
      </c>
      <c r="E1869">
        <v>0</v>
      </c>
      <c r="F1869" s="46" t="s">
        <v>55</v>
      </c>
    </row>
    <row r="1870" spans="1:6" hidden="1">
      <c r="A1870" t="s">
        <v>40</v>
      </c>
      <c r="B1870" t="s">
        <v>911</v>
      </c>
      <c r="C1870" s="11" t="str">
        <f>Budget[[#This Row],[Location]]&amp;Budget[[#This Row],[Description]]</f>
        <v>MontroseRTC ADC</v>
      </c>
      <c r="D1870" t="s">
        <v>919</v>
      </c>
      <c r="E1870">
        <v>0</v>
      </c>
      <c r="F1870" s="46" t="s">
        <v>55</v>
      </c>
    </row>
    <row r="1871" spans="1:6" hidden="1">
      <c r="A1871" t="s">
        <v>40</v>
      </c>
      <c r="B1871" t="s">
        <v>911</v>
      </c>
      <c r="C1871" s="11" t="str">
        <f>Budget[[#This Row],[Location]]&amp;Budget[[#This Row],[Description]]</f>
        <v>MontroseRTC ADC</v>
      </c>
      <c r="D1871" t="s">
        <v>920</v>
      </c>
      <c r="E1871">
        <v>0</v>
      </c>
      <c r="F1871" s="46" t="s">
        <v>55</v>
      </c>
    </row>
    <row r="1872" spans="1:6" hidden="1">
      <c r="A1872" t="s">
        <v>40</v>
      </c>
      <c r="B1872" t="s">
        <v>911</v>
      </c>
      <c r="C1872" s="11" t="str">
        <f>Budget[[#This Row],[Location]]&amp;Budget[[#This Row],[Description]]</f>
        <v>MontroseRTC ADC</v>
      </c>
      <c r="D1872" t="s">
        <v>921</v>
      </c>
      <c r="E1872">
        <v>0</v>
      </c>
      <c r="F1872" s="46" t="s">
        <v>55</v>
      </c>
    </row>
    <row r="1873" spans="1:6" hidden="1">
      <c r="A1873" t="s">
        <v>40</v>
      </c>
      <c r="B1873" t="s">
        <v>911</v>
      </c>
      <c r="C1873" s="11" t="str">
        <f>Budget[[#This Row],[Location]]&amp;Budget[[#This Row],[Description]]</f>
        <v>MontroseRTC ADC</v>
      </c>
      <c r="D1873" t="s">
        <v>900</v>
      </c>
      <c r="E1873">
        <v>0</v>
      </c>
      <c r="F1873" s="46" t="s">
        <v>55</v>
      </c>
    </row>
    <row r="1874" spans="1:6" hidden="1">
      <c r="A1874" t="s">
        <v>40</v>
      </c>
      <c r="B1874" t="s">
        <v>912</v>
      </c>
      <c r="C1874" s="11" t="str">
        <f>Budget[[#This Row],[Location]]&amp;Budget[[#This Row],[Description]]</f>
        <v>MontrosePHP ADC</v>
      </c>
      <c r="D1874" t="s">
        <v>902</v>
      </c>
      <c r="E1874">
        <v>5</v>
      </c>
      <c r="F1874" s="46" t="s">
        <v>55</v>
      </c>
    </row>
    <row r="1875" spans="1:6" hidden="1">
      <c r="A1875" t="s">
        <v>40</v>
      </c>
      <c r="B1875" t="s">
        <v>912</v>
      </c>
      <c r="C1875" s="11" t="str">
        <f>Budget[[#This Row],[Location]]&amp;Budget[[#This Row],[Description]]</f>
        <v>MontrosePHP ADC</v>
      </c>
      <c r="D1875" t="s">
        <v>903</v>
      </c>
      <c r="E1875">
        <v>5</v>
      </c>
      <c r="F1875" s="46" t="s">
        <v>55</v>
      </c>
    </row>
    <row r="1876" spans="1:6" hidden="1">
      <c r="A1876" t="s">
        <v>40</v>
      </c>
      <c r="B1876" t="s">
        <v>912</v>
      </c>
      <c r="C1876" s="11" t="str">
        <f>Budget[[#This Row],[Location]]&amp;Budget[[#This Row],[Description]]</f>
        <v>MontrosePHP ADC</v>
      </c>
      <c r="D1876" t="s">
        <v>904</v>
      </c>
      <c r="E1876">
        <v>6</v>
      </c>
      <c r="F1876" s="46" t="s">
        <v>55</v>
      </c>
    </row>
    <row r="1877" spans="1:6" hidden="1">
      <c r="A1877" t="s">
        <v>40</v>
      </c>
      <c r="B1877" t="s">
        <v>912</v>
      </c>
      <c r="C1877" s="11" t="str">
        <f>Budget[[#This Row],[Location]]&amp;Budget[[#This Row],[Description]]</f>
        <v>MontrosePHP ADC</v>
      </c>
      <c r="D1877" t="s">
        <v>905</v>
      </c>
      <c r="E1877">
        <v>6</v>
      </c>
      <c r="F1877" s="46" t="s">
        <v>55</v>
      </c>
    </row>
    <row r="1878" spans="1:6" hidden="1">
      <c r="A1878" t="s">
        <v>40</v>
      </c>
      <c r="B1878" t="s">
        <v>912</v>
      </c>
      <c r="C1878" s="11" t="str">
        <f>Budget[[#This Row],[Location]]&amp;Budget[[#This Row],[Description]]</f>
        <v>MontrosePHP ADC</v>
      </c>
      <c r="D1878" t="s">
        <v>906</v>
      </c>
      <c r="E1878">
        <v>6</v>
      </c>
      <c r="F1878" s="46" t="s">
        <v>55</v>
      </c>
    </row>
    <row r="1879" spans="1:6" hidden="1">
      <c r="A1879" t="s">
        <v>40</v>
      </c>
      <c r="B1879" t="s">
        <v>912</v>
      </c>
      <c r="C1879" s="11" t="str">
        <f>Budget[[#This Row],[Location]]&amp;Budget[[#This Row],[Description]]</f>
        <v>MontrosePHP ADC</v>
      </c>
      <c r="D1879" t="s">
        <v>907</v>
      </c>
      <c r="E1879">
        <v>6</v>
      </c>
      <c r="F1879" s="46" t="s">
        <v>55</v>
      </c>
    </row>
    <row r="1880" spans="1:6" hidden="1">
      <c r="A1880" t="s">
        <v>40</v>
      </c>
      <c r="B1880" t="s">
        <v>912</v>
      </c>
      <c r="C1880" s="11" t="str">
        <f>Budget[[#This Row],[Location]]&amp;Budget[[#This Row],[Description]]</f>
        <v>MontrosePHP ADC</v>
      </c>
      <c r="D1880" t="s">
        <v>908</v>
      </c>
      <c r="E1880">
        <v>6</v>
      </c>
      <c r="F1880" s="46" t="s">
        <v>55</v>
      </c>
    </row>
    <row r="1881" spans="1:6" hidden="1">
      <c r="A1881" t="s">
        <v>40</v>
      </c>
      <c r="B1881" t="s">
        <v>912</v>
      </c>
      <c r="C1881" s="11" t="str">
        <f>Budget[[#This Row],[Location]]&amp;Budget[[#This Row],[Description]]</f>
        <v>MontrosePHP ADC</v>
      </c>
      <c r="D1881" t="s">
        <v>909</v>
      </c>
      <c r="E1881">
        <v>6</v>
      </c>
      <c r="F1881" s="46" t="s">
        <v>55</v>
      </c>
    </row>
    <row r="1882" spans="1:6" hidden="1">
      <c r="A1882" t="s">
        <v>40</v>
      </c>
      <c r="B1882" t="s">
        <v>912</v>
      </c>
      <c r="C1882" s="11" t="str">
        <f>Budget[[#This Row],[Location]]&amp;Budget[[#This Row],[Description]]</f>
        <v>MontrosePHP ADC</v>
      </c>
      <c r="D1882" t="s">
        <v>919</v>
      </c>
      <c r="E1882">
        <v>6</v>
      </c>
      <c r="F1882" s="46" t="s">
        <v>55</v>
      </c>
    </row>
    <row r="1883" spans="1:6" hidden="1">
      <c r="A1883" t="s">
        <v>40</v>
      </c>
      <c r="B1883" t="s">
        <v>912</v>
      </c>
      <c r="C1883" s="11" t="str">
        <f>Budget[[#This Row],[Location]]&amp;Budget[[#This Row],[Description]]</f>
        <v>MontrosePHP ADC</v>
      </c>
      <c r="D1883" t="s">
        <v>920</v>
      </c>
      <c r="E1883">
        <v>6</v>
      </c>
      <c r="F1883" s="46" t="s">
        <v>55</v>
      </c>
    </row>
    <row r="1884" spans="1:6" hidden="1">
      <c r="A1884" t="s">
        <v>40</v>
      </c>
      <c r="B1884" t="s">
        <v>912</v>
      </c>
      <c r="C1884" s="11" t="str">
        <f>Budget[[#This Row],[Location]]&amp;Budget[[#This Row],[Description]]</f>
        <v>MontrosePHP ADC</v>
      </c>
      <c r="D1884" t="s">
        <v>921</v>
      </c>
      <c r="E1884">
        <v>6</v>
      </c>
      <c r="F1884" s="46" t="s">
        <v>55</v>
      </c>
    </row>
    <row r="1885" spans="1:6" hidden="1">
      <c r="A1885" t="s">
        <v>40</v>
      </c>
      <c r="B1885" t="s">
        <v>912</v>
      </c>
      <c r="C1885" s="11" t="str">
        <f>Budget[[#This Row],[Location]]&amp;Budget[[#This Row],[Description]]</f>
        <v>MontrosePHP ADC</v>
      </c>
      <c r="D1885" t="s">
        <v>900</v>
      </c>
      <c r="E1885">
        <v>6</v>
      </c>
      <c r="F1885" s="46" t="s">
        <v>55</v>
      </c>
    </row>
    <row r="1886" spans="1:6">
      <c r="A1886" t="s">
        <v>40</v>
      </c>
      <c r="B1886" t="s">
        <v>913</v>
      </c>
      <c r="C1886" s="11" t="str">
        <f>Budget[[#This Row],[Location]]&amp;Budget[[#This Row],[Description]]</f>
        <v>MontroseIOP ADC</v>
      </c>
      <c r="D1886" t="s">
        <v>902</v>
      </c>
      <c r="E1886">
        <v>20</v>
      </c>
      <c r="F1886" s="46" t="s">
        <v>55</v>
      </c>
    </row>
    <row r="1887" spans="1:6" hidden="1">
      <c r="A1887" t="s">
        <v>40</v>
      </c>
      <c r="B1887" t="s">
        <v>913</v>
      </c>
      <c r="C1887" s="11" t="str">
        <f>Budget[[#This Row],[Location]]&amp;Budget[[#This Row],[Description]]</f>
        <v>MontroseIOP ADC</v>
      </c>
      <c r="D1887" t="s">
        <v>903</v>
      </c>
      <c r="E1887">
        <v>20</v>
      </c>
      <c r="F1887" s="46" t="s">
        <v>55</v>
      </c>
    </row>
    <row r="1888" spans="1:6" hidden="1">
      <c r="A1888" t="s">
        <v>40</v>
      </c>
      <c r="B1888" t="s">
        <v>913</v>
      </c>
      <c r="C1888" s="11" t="str">
        <f>Budget[[#This Row],[Location]]&amp;Budget[[#This Row],[Description]]</f>
        <v>MontroseIOP ADC</v>
      </c>
      <c r="D1888" t="s">
        <v>904</v>
      </c>
      <c r="E1888">
        <v>20</v>
      </c>
      <c r="F1888" s="46" t="s">
        <v>55</v>
      </c>
    </row>
    <row r="1889" spans="1:6" hidden="1">
      <c r="A1889" t="s">
        <v>40</v>
      </c>
      <c r="B1889" t="s">
        <v>913</v>
      </c>
      <c r="C1889" s="11" t="str">
        <f>Budget[[#This Row],[Location]]&amp;Budget[[#This Row],[Description]]</f>
        <v>MontroseIOP ADC</v>
      </c>
      <c r="D1889" t="s">
        <v>905</v>
      </c>
      <c r="E1889">
        <v>20</v>
      </c>
      <c r="F1889" s="46" t="s">
        <v>55</v>
      </c>
    </row>
    <row r="1890" spans="1:6" hidden="1">
      <c r="A1890" t="s">
        <v>40</v>
      </c>
      <c r="B1890" t="s">
        <v>913</v>
      </c>
      <c r="C1890" s="11" t="str">
        <f>Budget[[#This Row],[Location]]&amp;Budget[[#This Row],[Description]]</f>
        <v>MontroseIOP ADC</v>
      </c>
      <c r="D1890" t="s">
        <v>906</v>
      </c>
      <c r="E1890">
        <v>20</v>
      </c>
      <c r="F1890" s="46" t="s">
        <v>55</v>
      </c>
    </row>
    <row r="1891" spans="1:6" hidden="1">
      <c r="A1891" t="s">
        <v>40</v>
      </c>
      <c r="B1891" t="s">
        <v>913</v>
      </c>
      <c r="C1891" s="11" t="str">
        <f>Budget[[#This Row],[Location]]&amp;Budget[[#This Row],[Description]]</f>
        <v>MontroseIOP ADC</v>
      </c>
      <c r="D1891" t="s">
        <v>907</v>
      </c>
      <c r="E1891">
        <v>20</v>
      </c>
      <c r="F1891" s="46" t="s">
        <v>55</v>
      </c>
    </row>
    <row r="1892" spans="1:6" hidden="1">
      <c r="A1892" t="s">
        <v>40</v>
      </c>
      <c r="B1892" t="s">
        <v>913</v>
      </c>
      <c r="C1892" s="11" t="str">
        <f>Budget[[#This Row],[Location]]&amp;Budget[[#This Row],[Description]]</f>
        <v>MontroseIOP ADC</v>
      </c>
      <c r="D1892" t="s">
        <v>908</v>
      </c>
      <c r="E1892">
        <v>20</v>
      </c>
      <c r="F1892" s="46" t="s">
        <v>55</v>
      </c>
    </row>
    <row r="1893" spans="1:6" hidden="1">
      <c r="A1893" t="s">
        <v>40</v>
      </c>
      <c r="B1893" t="s">
        <v>913</v>
      </c>
      <c r="C1893" s="11" t="str">
        <f>Budget[[#This Row],[Location]]&amp;Budget[[#This Row],[Description]]</f>
        <v>MontroseIOP ADC</v>
      </c>
      <c r="D1893" t="s">
        <v>909</v>
      </c>
      <c r="E1893">
        <v>20</v>
      </c>
      <c r="F1893" s="46" t="s">
        <v>55</v>
      </c>
    </row>
    <row r="1894" spans="1:6" hidden="1">
      <c r="A1894" t="s">
        <v>40</v>
      </c>
      <c r="B1894" t="s">
        <v>913</v>
      </c>
      <c r="C1894" s="11" t="str">
        <f>Budget[[#This Row],[Location]]&amp;Budget[[#This Row],[Description]]</f>
        <v>MontroseIOP ADC</v>
      </c>
      <c r="D1894" t="s">
        <v>919</v>
      </c>
      <c r="E1894">
        <v>20</v>
      </c>
      <c r="F1894" s="46" t="s">
        <v>55</v>
      </c>
    </row>
    <row r="1895" spans="1:6" hidden="1">
      <c r="A1895" t="s">
        <v>40</v>
      </c>
      <c r="B1895" t="s">
        <v>913</v>
      </c>
      <c r="C1895" s="11" t="str">
        <f>Budget[[#This Row],[Location]]&amp;Budget[[#This Row],[Description]]</f>
        <v>MontroseIOP ADC</v>
      </c>
      <c r="D1895" t="s">
        <v>920</v>
      </c>
      <c r="E1895">
        <v>20</v>
      </c>
      <c r="F1895" s="46" t="s">
        <v>55</v>
      </c>
    </row>
    <row r="1896" spans="1:6" hidden="1">
      <c r="A1896" t="s">
        <v>40</v>
      </c>
      <c r="B1896" t="s">
        <v>913</v>
      </c>
      <c r="C1896" s="11" t="str">
        <f>Budget[[#This Row],[Location]]&amp;Budget[[#This Row],[Description]]</f>
        <v>MontroseIOP ADC</v>
      </c>
      <c r="D1896" t="s">
        <v>921</v>
      </c>
      <c r="E1896">
        <v>20</v>
      </c>
      <c r="F1896" s="46" t="s">
        <v>55</v>
      </c>
    </row>
    <row r="1897" spans="1:6" hidden="1">
      <c r="A1897" t="s">
        <v>40</v>
      </c>
      <c r="B1897" t="s">
        <v>913</v>
      </c>
      <c r="C1897" s="11" t="str">
        <f>Budget[[#This Row],[Location]]&amp;Budget[[#This Row],[Description]]</f>
        <v>MontroseIOP ADC</v>
      </c>
      <c r="D1897" t="s">
        <v>900</v>
      </c>
      <c r="E1897">
        <v>20</v>
      </c>
      <c r="F1897" s="46" t="s">
        <v>55</v>
      </c>
    </row>
    <row r="1898" spans="1:6" hidden="1">
      <c r="A1898" t="s">
        <v>40</v>
      </c>
      <c r="B1898" t="s">
        <v>914</v>
      </c>
      <c r="C1898" s="11" t="str">
        <f>Budget[[#This Row],[Location]]&amp;Budget[[#This Row],[Description]]</f>
        <v>MontroseSOP ADC</v>
      </c>
      <c r="D1898" t="s">
        <v>902</v>
      </c>
      <c r="E1898">
        <v>0</v>
      </c>
      <c r="F1898" s="46" t="s">
        <v>55</v>
      </c>
    </row>
    <row r="1899" spans="1:6" hidden="1">
      <c r="A1899" t="s">
        <v>40</v>
      </c>
      <c r="B1899" t="s">
        <v>914</v>
      </c>
      <c r="C1899" s="11" t="str">
        <f>Budget[[#This Row],[Location]]&amp;Budget[[#This Row],[Description]]</f>
        <v>MontroseSOP ADC</v>
      </c>
      <c r="D1899" t="s">
        <v>903</v>
      </c>
      <c r="E1899">
        <v>0</v>
      </c>
      <c r="F1899" s="46" t="s">
        <v>55</v>
      </c>
    </row>
    <row r="1900" spans="1:6" hidden="1">
      <c r="A1900" t="s">
        <v>40</v>
      </c>
      <c r="B1900" t="s">
        <v>914</v>
      </c>
      <c r="C1900" s="11" t="str">
        <f>Budget[[#This Row],[Location]]&amp;Budget[[#This Row],[Description]]</f>
        <v>MontroseSOP ADC</v>
      </c>
      <c r="D1900" t="s">
        <v>904</v>
      </c>
      <c r="E1900">
        <v>0</v>
      </c>
      <c r="F1900" s="46" t="s">
        <v>55</v>
      </c>
    </row>
    <row r="1901" spans="1:6" hidden="1">
      <c r="A1901" t="s">
        <v>40</v>
      </c>
      <c r="B1901" t="s">
        <v>914</v>
      </c>
      <c r="C1901" s="11" t="str">
        <f>Budget[[#This Row],[Location]]&amp;Budget[[#This Row],[Description]]</f>
        <v>MontroseSOP ADC</v>
      </c>
      <c r="D1901" t="s">
        <v>905</v>
      </c>
      <c r="E1901">
        <v>0</v>
      </c>
      <c r="F1901" s="46" t="s">
        <v>55</v>
      </c>
    </row>
    <row r="1902" spans="1:6" hidden="1">
      <c r="A1902" t="s">
        <v>40</v>
      </c>
      <c r="B1902" t="s">
        <v>914</v>
      </c>
      <c r="C1902" s="11" t="str">
        <f>Budget[[#This Row],[Location]]&amp;Budget[[#This Row],[Description]]</f>
        <v>MontroseSOP ADC</v>
      </c>
      <c r="D1902" t="s">
        <v>906</v>
      </c>
      <c r="E1902">
        <v>0</v>
      </c>
      <c r="F1902" s="46" t="s">
        <v>55</v>
      </c>
    </row>
    <row r="1903" spans="1:6" hidden="1">
      <c r="A1903" t="s">
        <v>40</v>
      </c>
      <c r="B1903" t="s">
        <v>914</v>
      </c>
      <c r="C1903" s="11" t="str">
        <f>Budget[[#This Row],[Location]]&amp;Budget[[#This Row],[Description]]</f>
        <v>MontroseSOP ADC</v>
      </c>
      <c r="D1903" t="s">
        <v>907</v>
      </c>
      <c r="E1903">
        <v>0</v>
      </c>
      <c r="F1903" s="46" t="s">
        <v>55</v>
      </c>
    </row>
    <row r="1904" spans="1:6" hidden="1">
      <c r="A1904" t="s">
        <v>40</v>
      </c>
      <c r="B1904" t="s">
        <v>914</v>
      </c>
      <c r="C1904" s="11" t="str">
        <f>Budget[[#This Row],[Location]]&amp;Budget[[#This Row],[Description]]</f>
        <v>MontroseSOP ADC</v>
      </c>
      <c r="D1904" t="s">
        <v>908</v>
      </c>
      <c r="E1904">
        <v>0</v>
      </c>
      <c r="F1904" s="46" t="s">
        <v>55</v>
      </c>
    </row>
    <row r="1905" spans="1:6" hidden="1">
      <c r="A1905" t="s">
        <v>40</v>
      </c>
      <c r="B1905" t="s">
        <v>914</v>
      </c>
      <c r="C1905" s="11" t="str">
        <f>Budget[[#This Row],[Location]]&amp;Budget[[#This Row],[Description]]</f>
        <v>MontroseSOP ADC</v>
      </c>
      <c r="D1905" t="s">
        <v>909</v>
      </c>
      <c r="E1905">
        <v>0</v>
      </c>
      <c r="F1905" s="46" t="s">
        <v>55</v>
      </c>
    </row>
    <row r="1906" spans="1:6" hidden="1">
      <c r="A1906" t="s">
        <v>40</v>
      </c>
      <c r="B1906" t="s">
        <v>914</v>
      </c>
      <c r="C1906" s="11" t="str">
        <f>Budget[[#This Row],[Location]]&amp;Budget[[#This Row],[Description]]</f>
        <v>MontroseSOP ADC</v>
      </c>
      <c r="D1906" t="s">
        <v>919</v>
      </c>
      <c r="E1906">
        <v>0</v>
      </c>
      <c r="F1906" s="46" t="s">
        <v>55</v>
      </c>
    </row>
    <row r="1907" spans="1:6" hidden="1">
      <c r="A1907" t="s">
        <v>40</v>
      </c>
      <c r="B1907" t="s">
        <v>914</v>
      </c>
      <c r="C1907" s="11" t="str">
        <f>Budget[[#This Row],[Location]]&amp;Budget[[#This Row],[Description]]</f>
        <v>MontroseSOP ADC</v>
      </c>
      <c r="D1907" t="s">
        <v>920</v>
      </c>
      <c r="E1907">
        <v>0</v>
      </c>
      <c r="F1907" s="46" t="s">
        <v>55</v>
      </c>
    </row>
    <row r="1908" spans="1:6" hidden="1">
      <c r="A1908" t="s">
        <v>40</v>
      </c>
      <c r="B1908" t="s">
        <v>914</v>
      </c>
      <c r="C1908" s="11" t="str">
        <f>Budget[[#This Row],[Location]]&amp;Budget[[#This Row],[Description]]</f>
        <v>MontroseSOP ADC</v>
      </c>
      <c r="D1908" t="s">
        <v>921</v>
      </c>
      <c r="E1908">
        <v>0</v>
      </c>
      <c r="F1908" s="46" t="s">
        <v>55</v>
      </c>
    </row>
    <row r="1909" spans="1:6" hidden="1">
      <c r="A1909" t="s">
        <v>40</v>
      </c>
      <c r="B1909" t="s">
        <v>914</v>
      </c>
      <c r="C1909" s="11" t="str">
        <f>Budget[[#This Row],[Location]]&amp;Budget[[#This Row],[Description]]</f>
        <v>MontroseSOP ADC</v>
      </c>
      <c r="D1909" t="s">
        <v>900</v>
      </c>
      <c r="E1909">
        <v>0</v>
      </c>
      <c r="F1909" s="46" t="s">
        <v>55</v>
      </c>
    </row>
    <row r="1910" spans="1:6" hidden="1">
      <c r="A1910" t="s">
        <v>40</v>
      </c>
      <c r="B1910" t="s">
        <v>915</v>
      </c>
      <c r="C1910" s="11" t="str">
        <f>Budget[[#This Row],[Location]]&amp;Budget[[#This Row],[Description]]</f>
        <v>MontroseAftercare ADC</v>
      </c>
      <c r="D1910" t="s">
        <v>902</v>
      </c>
      <c r="E1910">
        <v>4.5</v>
      </c>
      <c r="F1910" s="46" t="s">
        <v>55</v>
      </c>
    </row>
    <row r="1911" spans="1:6" hidden="1">
      <c r="A1911" t="s">
        <v>40</v>
      </c>
      <c r="B1911" t="s">
        <v>915</v>
      </c>
      <c r="C1911" s="11" t="str">
        <f>Budget[[#This Row],[Location]]&amp;Budget[[#This Row],[Description]]</f>
        <v>MontroseAftercare ADC</v>
      </c>
      <c r="D1911" t="s">
        <v>903</v>
      </c>
      <c r="E1911">
        <v>4.5</v>
      </c>
      <c r="F1911" s="46" t="s">
        <v>55</v>
      </c>
    </row>
    <row r="1912" spans="1:6" hidden="1">
      <c r="A1912" t="s">
        <v>40</v>
      </c>
      <c r="B1912" t="s">
        <v>915</v>
      </c>
      <c r="C1912" s="11" t="str">
        <f>Budget[[#This Row],[Location]]&amp;Budget[[#This Row],[Description]]</f>
        <v>MontroseAftercare ADC</v>
      </c>
      <c r="D1912" t="s">
        <v>904</v>
      </c>
      <c r="E1912">
        <v>4.5</v>
      </c>
      <c r="F1912" s="46" t="s">
        <v>55</v>
      </c>
    </row>
    <row r="1913" spans="1:6" hidden="1">
      <c r="A1913" t="s">
        <v>40</v>
      </c>
      <c r="B1913" t="s">
        <v>915</v>
      </c>
      <c r="C1913" s="11" t="str">
        <f>Budget[[#This Row],[Location]]&amp;Budget[[#This Row],[Description]]</f>
        <v>MontroseAftercare ADC</v>
      </c>
      <c r="D1913" t="s">
        <v>905</v>
      </c>
      <c r="E1913">
        <v>4.5</v>
      </c>
      <c r="F1913" s="46" t="s">
        <v>55</v>
      </c>
    </row>
    <row r="1914" spans="1:6" hidden="1">
      <c r="A1914" t="s">
        <v>40</v>
      </c>
      <c r="B1914" t="s">
        <v>915</v>
      </c>
      <c r="C1914" s="11" t="str">
        <f>Budget[[#This Row],[Location]]&amp;Budget[[#This Row],[Description]]</f>
        <v>MontroseAftercare ADC</v>
      </c>
      <c r="D1914" t="s">
        <v>906</v>
      </c>
      <c r="E1914">
        <v>4.5</v>
      </c>
      <c r="F1914" s="46" t="s">
        <v>55</v>
      </c>
    </row>
    <row r="1915" spans="1:6" hidden="1">
      <c r="A1915" t="s">
        <v>40</v>
      </c>
      <c r="B1915" t="s">
        <v>915</v>
      </c>
      <c r="C1915" s="11" t="str">
        <f>Budget[[#This Row],[Location]]&amp;Budget[[#This Row],[Description]]</f>
        <v>MontroseAftercare ADC</v>
      </c>
      <c r="D1915" t="s">
        <v>907</v>
      </c>
      <c r="E1915">
        <v>4.5</v>
      </c>
      <c r="F1915" s="46" t="s">
        <v>55</v>
      </c>
    </row>
    <row r="1916" spans="1:6" hidden="1">
      <c r="A1916" t="s">
        <v>40</v>
      </c>
      <c r="B1916" t="s">
        <v>915</v>
      </c>
      <c r="C1916" s="11" t="str">
        <f>Budget[[#This Row],[Location]]&amp;Budget[[#This Row],[Description]]</f>
        <v>MontroseAftercare ADC</v>
      </c>
      <c r="D1916" t="s">
        <v>908</v>
      </c>
      <c r="E1916">
        <v>4.5</v>
      </c>
      <c r="F1916" s="46" t="s">
        <v>55</v>
      </c>
    </row>
    <row r="1917" spans="1:6" hidden="1">
      <c r="A1917" t="s">
        <v>40</v>
      </c>
      <c r="B1917" t="s">
        <v>915</v>
      </c>
      <c r="C1917" s="11" t="str">
        <f>Budget[[#This Row],[Location]]&amp;Budget[[#This Row],[Description]]</f>
        <v>MontroseAftercare ADC</v>
      </c>
      <c r="D1917" t="s">
        <v>909</v>
      </c>
      <c r="E1917">
        <v>4.5</v>
      </c>
      <c r="F1917" s="46" t="s">
        <v>55</v>
      </c>
    </row>
    <row r="1918" spans="1:6" hidden="1">
      <c r="A1918" t="s">
        <v>40</v>
      </c>
      <c r="B1918" t="s">
        <v>915</v>
      </c>
      <c r="C1918" s="11" t="str">
        <f>Budget[[#This Row],[Location]]&amp;Budget[[#This Row],[Description]]</f>
        <v>MontroseAftercare ADC</v>
      </c>
      <c r="D1918" t="s">
        <v>919</v>
      </c>
      <c r="E1918">
        <v>4.5</v>
      </c>
      <c r="F1918" s="46" t="s">
        <v>55</v>
      </c>
    </row>
    <row r="1919" spans="1:6" hidden="1">
      <c r="A1919" t="s">
        <v>40</v>
      </c>
      <c r="B1919" t="s">
        <v>915</v>
      </c>
      <c r="C1919" s="11" t="str">
        <f>Budget[[#This Row],[Location]]&amp;Budget[[#This Row],[Description]]</f>
        <v>MontroseAftercare ADC</v>
      </c>
      <c r="D1919" t="s">
        <v>920</v>
      </c>
      <c r="E1919">
        <v>4.5</v>
      </c>
      <c r="F1919" s="46" t="s">
        <v>55</v>
      </c>
    </row>
    <row r="1920" spans="1:6" hidden="1">
      <c r="A1920" t="s">
        <v>40</v>
      </c>
      <c r="B1920" t="s">
        <v>915</v>
      </c>
      <c r="C1920" s="11" t="str">
        <f>Budget[[#This Row],[Location]]&amp;Budget[[#This Row],[Description]]</f>
        <v>MontroseAftercare ADC</v>
      </c>
      <c r="D1920" t="s">
        <v>921</v>
      </c>
      <c r="E1920">
        <v>4.5</v>
      </c>
      <c r="F1920" s="46" t="s">
        <v>55</v>
      </c>
    </row>
    <row r="1921" spans="1:6" hidden="1">
      <c r="A1921" t="s">
        <v>40</v>
      </c>
      <c r="B1921" t="s">
        <v>915</v>
      </c>
      <c r="C1921" s="11" t="str">
        <f>Budget[[#This Row],[Location]]&amp;Budget[[#This Row],[Description]]</f>
        <v>MontroseAftercare ADC</v>
      </c>
      <c r="D1921" t="s">
        <v>900</v>
      </c>
      <c r="E1921">
        <v>4.5</v>
      </c>
      <c r="F1921" s="46" t="s">
        <v>55</v>
      </c>
    </row>
    <row r="1922" spans="1:6" hidden="1">
      <c r="A1922" t="s">
        <v>40</v>
      </c>
      <c r="B1922" t="s">
        <v>916</v>
      </c>
      <c r="C1922" s="11" t="str">
        <f>Budget[[#This Row],[Location]]&amp;Budget[[#This Row],[Description]]</f>
        <v>MontroseSober Living ADC</v>
      </c>
      <c r="D1922" t="s">
        <v>902</v>
      </c>
      <c r="E1922">
        <v>29</v>
      </c>
      <c r="F1922" s="46" t="s">
        <v>55</v>
      </c>
    </row>
    <row r="1923" spans="1:6" hidden="1">
      <c r="A1923" t="s">
        <v>40</v>
      </c>
      <c r="B1923" t="s">
        <v>916</v>
      </c>
      <c r="C1923" s="11" t="str">
        <f>Budget[[#This Row],[Location]]&amp;Budget[[#This Row],[Description]]</f>
        <v>MontroseSober Living ADC</v>
      </c>
      <c r="D1923" t="s">
        <v>903</v>
      </c>
      <c r="E1923">
        <v>29</v>
      </c>
      <c r="F1923" s="46" t="s">
        <v>55</v>
      </c>
    </row>
    <row r="1924" spans="1:6" hidden="1">
      <c r="A1924" t="s">
        <v>40</v>
      </c>
      <c r="B1924" t="s">
        <v>916</v>
      </c>
      <c r="C1924" s="11" t="str">
        <f>Budget[[#This Row],[Location]]&amp;Budget[[#This Row],[Description]]</f>
        <v>MontroseSober Living ADC</v>
      </c>
      <c r="D1924" t="s">
        <v>904</v>
      </c>
      <c r="E1924">
        <v>30</v>
      </c>
      <c r="F1924" s="46" t="s">
        <v>55</v>
      </c>
    </row>
    <row r="1925" spans="1:6" hidden="1">
      <c r="A1925" t="s">
        <v>40</v>
      </c>
      <c r="B1925" t="s">
        <v>916</v>
      </c>
      <c r="C1925" s="11" t="str">
        <f>Budget[[#This Row],[Location]]&amp;Budget[[#This Row],[Description]]</f>
        <v>MontroseSober Living ADC</v>
      </c>
      <c r="D1925" t="s">
        <v>905</v>
      </c>
      <c r="E1925">
        <v>30</v>
      </c>
      <c r="F1925" s="46" t="s">
        <v>55</v>
      </c>
    </row>
    <row r="1926" spans="1:6" hidden="1">
      <c r="A1926" t="s">
        <v>40</v>
      </c>
      <c r="B1926" t="s">
        <v>916</v>
      </c>
      <c r="C1926" s="11" t="str">
        <f>Budget[[#This Row],[Location]]&amp;Budget[[#This Row],[Description]]</f>
        <v>MontroseSober Living ADC</v>
      </c>
      <c r="D1926" t="s">
        <v>906</v>
      </c>
      <c r="E1926">
        <v>30</v>
      </c>
      <c r="F1926" s="46" t="s">
        <v>55</v>
      </c>
    </row>
    <row r="1927" spans="1:6" hidden="1">
      <c r="A1927" t="s">
        <v>40</v>
      </c>
      <c r="B1927" t="s">
        <v>916</v>
      </c>
      <c r="C1927" s="11" t="str">
        <f>Budget[[#This Row],[Location]]&amp;Budget[[#This Row],[Description]]</f>
        <v>MontroseSober Living ADC</v>
      </c>
      <c r="D1927" t="s">
        <v>907</v>
      </c>
      <c r="E1927">
        <v>30</v>
      </c>
      <c r="F1927" s="46" t="s">
        <v>55</v>
      </c>
    </row>
    <row r="1928" spans="1:6" hidden="1">
      <c r="A1928" t="s">
        <v>40</v>
      </c>
      <c r="B1928" t="s">
        <v>916</v>
      </c>
      <c r="C1928" s="11" t="str">
        <f>Budget[[#This Row],[Location]]&amp;Budget[[#This Row],[Description]]</f>
        <v>MontroseSober Living ADC</v>
      </c>
      <c r="D1928" t="s">
        <v>908</v>
      </c>
      <c r="E1928">
        <v>30</v>
      </c>
      <c r="F1928" s="46" t="s">
        <v>55</v>
      </c>
    </row>
    <row r="1929" spans="1:6" hidden="1">
      <c r="A1929" t="s">
        <v>40</v>
      </c>
      <c r="B1929" t="s">
        <v>916</v>
      </c>
      <c r="C1929" s="11" t="str">
        <f>Budget[[#This Row],[Location]]&amp;Budget[[#This Row],[Description]]</f>
        <v>MontroseSober Living ADC</v>
      </c>
      <c r="D1929" t="s">
        <v>909</v>
      </c>
      <c r="E1929">
        <v>30</v>
      </c>
      <c r="F1929" s="46" t="s">
        <v>55</v>
      </c>
    </row>
    <row r="1930" spans="1:6" hidden="1">
      <c r="A1930" t="s">
        <v>40</v>
      </c>
      <c r="B1930" t="s">
        <v>916</v>
      </c>
      <c r="C1930" s="11" t="str">
        <f>Budget[[#This Row],[Location]]&amp;Budget[[#This Row],[Description]]</f>
        <v>MontroseSober Living ADC</v>
      </c>
      <c r="D1930" t="s">
        <v>919</v>
      </c>
      <c r="E1930">
        <v>30</v>
      </c>
      <c r="F1930" s="46" t="s">
        <v>55</v>
      </c>
    </row>
    <row r="1931" spans="1:6" hidden="1">
      <c r="A1931" t="s">
        <v>40</v>
      </c>
      <c r="B1931" t="s">
        <v>916</v>
      </c>
      <c r="C1931" s="11" t="str">
        <f>Budget[[#This Row],[Location]]&amp;Budget[[#This Row],[Description]]</f>
        <v>MontroseSober Living ADC</v>
      </c>
      <c r="D1931" t="s">
        <v>920</v>
      </c>
      <c r="E1931">
        <v>30</v>
      </c>
      <c r="F1931" s="46" t="s">
        <v>55</v>
      </c>
    </row>
    <row r="1932" spans="1:6" hidden="1">
      <c r="A1932" t="s">
        <v>40</v>
      </c>
      <c r="B1932" t="s">
        <v>916</v>
      </c>
      <c r="C1932" s="11" t="str">
        <f>Budget[[#This Row],[Location]]&amp;Budget[[#This Row],[Description]]</f>
        <v>MontroseSober Living ADC</v>
      </c>
      <c r="D1932" t="s">
        <v>921</v>
      </c>
      <c r="E1932">
        <v>30</v>
      </c>
      <c r="F1932" s="46" t="s">
        <v>55</v>
      </c>
    </row>
    <row r="1933" spans="1:6" hidden="1">
      <c r="A1933" t="s">
        <v>40</v>
      </c>
      <c r="B1933" t="s">
        <v>916</v>
      </c>
      <c r="C1933" s="11" t="str">
        <f>Budget[[#This Row],[Location]]&amp;Budget[[#This Row],[Description]]</f>
        <v>MontroseSober Living ADC</v>
      </c>
      <c r="D1933" t="s">
        <v>900</v>
      </c>
      <c r="E1933">
        <v>30</v>
      </c>
      <c r="F1933" s="46" t="s">
        <v>55</v>
      </c>
    </row>
    <row r="1934" spans="1:6" hidden="1">
      <c r="A1934" t="s">
        <v>39</v>
      </c>
      <c r="B1934" t="s">
        <v>912</v>
      </c>
      <c r="C1934" s="11" t="str">
        <f>Budget[[#This Row],[Location]]&amp;Budget[[#This Row],[Description]]</f>
        <v>Clear LakePHP ADC</v>
      </c>
      <c r="D1934" t="s">
        <v>902</v>
      </c>
      <c r="E1934">
        <v>2</v>
      </c>
      <c r="F1934" s="46" t="s">
        <v>55</v>
      </c>
    </row>
    <row r="1935" spans="1:6" hidden="1">
      <c r="A1935" t="s">
        <v>39</v>
      </c>
      <c r="B1935" t="s">
        <v>912</v>
      </c>
      <c r="C1935" s="11" t="str">
        <f>Budget[[#This Row],[Location]]&amp;Budget[[#This Row],[Description]]</f>
        <v>Clear LakePHP ADC</v>
      </c>
      <c r="D1935" t="s">
        <v>903</v>
      </c>
      <c r="E1935">
        <v>2</v>
      </c>
      <c r="F1935" s="46" t="s">
        <v>55</v>
      </c>
    </row>
    <row r="1936" spans="1:6" hidden="1">
      <c r="A1936" t="s">
        <v>39</v>
      </c>
      <c r="B1936" t="s">
        <v>912</v>
      </c>
      <c r="C1936" s="11" t="str">
        <f>Budget[[#This Row],[Location]]&amp;Budget[[#This Row],[Description]]</f>
        <v>Clear LakePHP ADC</v>
      </c>
      <c r="D1936" t="s">
        <v>904</v>
      </c>
      <c r="E1936">
        <v>2</v>
      </c>
      <c r="F1936" s="46" t="s">
        <v>55</v>
      </c>
    </row>
    <row r="1937" spans="1:6" hidden="1">
      <c r="A1937" t="s">
        <v>39</v>
      </c>
      <c r="B1937" t="s">
        <v>912</v>
      </c>
      <c r="C1937" s="11" t="str">
        <f>Budget[[#This Row],[Location]]&amp;Budget[[#This Row],[Description]]</f>
        <v>Clear LakePHP ADC</v>
      </c>
      <c r="D1937" t="s">
        <v>905</v>
      </c>
      <c r="E1937">
        <v>2</v>
      </c>
      <c r="F1937" s="46" t="s">
        <v>55</v>
      </c>
    </row>
    <row r="1938" spans="1:6" hidden="1">
      <c r="A1938" t="s">
        <v>39</v>
      </c>
      <c r="B1938" t="s">
        <v>912</v>
      </c>
      <c r="C1938" s="11" t="str">
        <f>Budget[[#This Row],[Location]]&amp;Budget[[#This Row],[Description]]</f>
        <v>Clear LakePHP ADC</v>
      </c>
      <c r="D1938" t="s">
        <v>906</v>
      </c>
      <c r="E1938">
        <v>2</v>
      </c>
      <c r="F1938" s="46" t="s">
        <v>55</v>
      </c>
    </row>
    <row r="1939" spans="1:6" hidden="1">
      <c r="A1939" t="s">
        <v>39</v>
      </c>
      <c r="B1939" t="s">
        <v>912</v>
      </c>
      <c r="C1939" s="11" t="str">
        <f>Budget[[#This Row],[Location]]&amp;Budget[[#This Row],[Description]]</f>
        <v>Clear LakePHP ADC</v>
      </c>
      <c r="D1939" t="s">
        <v>907</v>
      </c>
      <c r="E1939">
        <v>2</v>
      </c>
      <c r="F1939" s="46" t="s">
        <v>55</v>
      </c>
    </row>
    <row r="1940" spans="1:6" hidden="1">
      <c r="A1940" t="s">
        <v>39</v>
      </c>
      <c r="B1940" t="s">
        <v>912</v>
      </c>
      <c r="C1940" s="11" t="str">
        <f>Budget[[#This Row],[Location]]&amp;Budget[[#This Row],[Description]]</f>
        <v>Clear LakePHP ADC</v>
      </c>
      <c r="D1940" t="s">
        <v>908</v>
      </c>
      <c r="E1940">
        <v>3</v>
      </c>
      <c r="F1940" s="46" t="s">
        <v>55</v>
      </c>
    </row>
    <row r="1941" spans="1:6" hidden="1">
      <c r="A1941" t="s">
        <v>39</v>
      </c>
      <c r="B1941" t="s">
        <v>912</v>
      </c>
      <c r="C1941" s="11" t="str">
        <f>Budget[[#This Row],[Location]]&amp;Budget[[#This Row],[Description]]</f>
        <v>Clear LakePHP ADC</v>
      </c>
      <c r="D1941" t="s">
        <v>909</v>
      </c>
      <c r="E1941">
        <v>3</v>
      </c>
      <c r="F1941" s="46" t="s">
        <v>55</v>
      </c>
    </row>
    <row r="1942" spans="1:6" hidden="1">
      <c r="A1942" t="s">
        <v>39</v>
      </c>
      <c r="B1942" t="s">
        <v>912</v>
      </c>
      <c r="C1942" s="11" t="str">
        <f>Budget[[#This Row],[Location]]&amp;Budget[[#This Row],[Description]]</f>
        <v>Clear LakePHP ADC</v>
      </c>
      <c r="D1942" t="s">
        <v>919</v>
      </c>
      <c r="E1942">
        <v>3</v>
      </c>
      <c r="F1942" s="46" t="s">
        <v>55</v>
      </c>
    </row>
    <row r="1943" spans="1:6" hidden="1">
      <c r="A1943" t="s">
        <v>39</v>
      </c>
      <c r="B1943" t="s">
        <v>912</v>
      </c>
      <c r="C1943" s="11" t="str">
        <f>Budget[[#This Row],[Location]]&amp;Budget[[#This Row],[Description]]</f>
        <v>Clear LakePHP ADC</v>
      </c>
      <c r="D1943" t="s">
        <v>920</v>
      </c>
      <c r="E1943">
        <v>3</v>
      </c>
      <c r="F1943" s="46" t="s">
        <v>55</v>
      </c>
    </row>
    <row r="1944" spans="1:6" hidden="1">
      <c r="A1944" t="s">
        <v>39</v>
      </c>
      <c r="B1944" t="s">
        <v>912</v>
      </c>
      <c r="C1944" s="11" t="str">
        <f>Budget[[#This Row],[Location]]&amp;Budget[[#This Row],[Description]]</f>
        <v>Clear LakePHP ADC</v>
      </c>
      <c r="D1944" t="s">
        <v>921</v>
      </c>
      <c r="E1944">
        <v>3</v>
      </c>
      <c r="F1944" s="46" t="s">
        <v>55</v>
      </c>
    </row>
    <row r="1945" spans="1:6" hidden="1">
      <c r="A1945" t="s">
        <v>39</v>
      </c>
      <c r="B1945" t="s">
        <v>912</v>
      </c>
      <c r="C1945" s="11" t="str">
        <f>Budget[[#This Row],[Location]]&amp;Budget[[#This Row],[Description]]</f>
        <v>Clear LakePHP ADC</v>
      </c>
      <c r="D1945" t="s">
        <v>900</v>
      </c>
      <c r="E1945">
        <v>3</v>
      </c>
      <c r="F1945" s="46" t="s">
        <v>55</v>
      </c>
    </row>
    <row r="1946" spans="1:6">
      <c r="A1946" t="s">
        <v>39</v>
      </c>
      <c r="B1946" t="s">
        <v>913</v>
      </c>
      <c r="C1946" s="11" t="str">
        <f>Budget[[#This Row],[Location]]&amp;Budget[[#This Row],[Description]]</f>
        <v>Clear LakeIOP ADC</v>
      </c>
      <c r="D1946" t="s">
        <v>902</v>
      </c>
      <c r="E1946">
        <v>13</v>
      </c>
      <c r="F1946" s="46" t="s">
        <v>55</v>
      </c>
    </row>
    <row r="1947" spans="1:6" hidden="1">
      <c r="A1947" t="s">
        <v>39</v>
      </c>
      <c r="B1947" t="s">
        <v>913</v>
      </c>
      <c r="C1947" s="11" t="str">
        <f>Budget[[#This Row],[Location]]&amp;Budget[[#This Row],[Description]]</f>
        <v>Clear LakeIOP ADC</v>
      </c>
      <c r="D1947" t="s">
        <v>903</v>
      </c>
      <c r="E1947">
        <v>13</v>
      </c>
      <c r="F1947" s="46" t="s">
        <v>55</v>
      </c>
    </row>
    <row r="1948" spans="1:6" hidden="1">
      <c r="A1948" t="s">
        <v>39</v>
      </c>
      <c r="B1948" t="s">
        <v>913</v>
      </c>
      <c r="C1948" s="11" t="str">
        <f>Budget[[#This Row],[Location]]&amp;Budget[[#This Row],[Description]]</f>
        <v>Clear LakeIOP ADC</v>
      </c>
      <c r="D1948" t="s">
        <v>904</v>
      </c>
      <c r="E1948">
        <v>13</v>
      </c>
      <c r="F1948" s="46" t="s">
        <v>55</v>
      </c>
    </row>
    <row r="1949" spans="1:6" hidden="1">
      <c r="A1949" t="s">
        <v>39</v>
      </c>
      <c r="B1949" t="s">
        <v>913</v>
      </c>
      <c r="C1949" s="11" t="str">
        <f>Budget[[#This Row],[Location]]&amp;Budget[[#This Row],[Description]]</f>
        <v>Clear LakeIOP ADC</v>
      </c>
      <c r="D1949" t="s">
        <v>905</v>
      </c>
      <c r="E1949">
        <v>13</v>
      </c>
      <c r="F1949" s="46" t="s">
        <v>55</v>
      </c>
    </row>
    <row r="1950" spans="1:6" hidden="1">
      <c r="A1950" t="s">
        <v>39</v>
      </c>
      <c r="B1950" t="s">
        <v>913</v>
      </c>
      <c r="C1950" s="11" t="str">
        <f>Budget[[#This Row],[Location]]&amp;Budget[[#This Row],[Description]]</f>
        <v>Clear LakeIOP ADC</v>
      </c>
      <c r="D1950" t="s">
        <v>906</v>
      </c>
      <c r="E1950">
        <v>13</v>
      </c>
      <c r="F1950" s="46" t="s">
        <v>55</v>
      </c>
    </row>
    <row r="1951" spans="1:6" hidden="1">
      <c r="A1951" t="s">
        <v>39</v>
      </c>
      <c r="B1951" t="s">
        <v>913</v>
      </c>
      <c r="C1951" s="11" t="str">
        <f>Budget[[#This Row],[Location]]&amp;Budget[[#This Row],[Description]]</f>
        <v>Clear LakeIOP ADC</v>
      </c>
      <c r="D1951" t="s">
        <v>907</v>
      </c>
      <c r="E1951">
        <v>13</v>
      </c>
      <c r="F1951" s="46" t="s">
        <v>55</v>
      </c>
    </row>
    <row r="1952" spans="1:6" hidden="1">
      <c r="A1952" t="s">
        <v>39</v>
      </c>
      <c r="B1952" t="s">
        <v>913</v>
      </c>
      <c r="C1952" s="11" t="str">
        <f>Budget[[#This Row],[Location]]&amp;Budget[[#This Row],[Description]]</f>
        <v>Clear LakeIOP ADC</v>
      </c>
      <c r="D1952" t="s">
        <v>908</v>
      </c>
      <c r="E1952">
        <v>13</v>
      </c>
      <c r="F1952" s="46" t="s">
        <v>55</v>
      </c>
    </row>
    <row r="1953" spans="1:6" hidden="1">
      <c r="A1953" t="s">
        <v>39</v>
      </c>
      <c r="B1953" t="s">
        <v>913</v>
      </c>
      <c r="C1953" s="11" t="str">
        <f>Budget[[#This Row],[Location]]&amp;Budget[[#This Row],[Description]]</f>
        <v>Clear LakeIOP ADC</v>
      </c>
      <c r="D1953" t="s">
        <v>909</v>
      </c>
      <c r="E1953">
        <v>13</v>
      </c>
      <c r="F1953" s="46" t="s">
        <v>55</v>
      </c>
    </row>
    <row r="1954" spans="1:6" hidden="1">
      <c r="A1954" t="s">
        <v>39</v>
      </c>
      <c r="B1954" t="s">
        <v>913</v>
      </c>
      <c r="C1954" s="11" t="str">
        <f>Budget[[#This Row],[Location]]&amp;Budget[[#This Row],[Description]]</f>
        <v>Clear LakeIOP ADC</v>
      </c>
      <c r="D1954" t="s">
        <v>919</v>
      </c>
      <c r="E1954">
        <v>13</v>
      </c>
      <c r="F1954" s="46" t="s">
        <v>55</v>
      </c>
    </row>
    <row r="1955" spans="1:6" hidden="1">
      <c r="A1955" t="s">
        <v>39</v>
      </c>
      <c r="B1955" t="s">
        <v>913</v>
      </c>
      <c r="C1955" s="11" t="str">
        <f>Budget[[#This Row],[Location]]&amp;Budget[[#This Row],[Description]]</f>
        <v>Clear LakeIOP ADC</v>
      </c>
      <c r="D1955" t="s">
        <v>920</v>
      </c>
      <c r="E1955">
        <v>13</v>
      </c>
      <c r="F1955" s="46" t="s">
        <v>55</v>
      </c>
    </row>
    <row r="1956" spans="1:6" hidden="1">
      <c r="A1956" t="s">
        <v>39</v>
      </c>
      <c r="B1956" t="s">
        <v>913</v>
      </c>
      <c r="C1956" s="11" t="str">
        <f>Budget[[#This Row],[Location]]&amp;Budget[[#This Row],[Description]]</f>
        <v>Clear LakeIOP ADC</v>
      </c>
      <c r="D1956" t="s">
        <v>921</v>
      </c>
      <c r="E1956">
        <v>13</v>
      </c>
      <c r="F1956" s="46" t="s">
        <v>55</v>
      </c>
    </row>
    <row r="1957" spans="1:6" hidden="1">
      <c r="A1957" t="s">
        <v>39</v>
      </c>
      <c r="B1957" t="s">
        <v>913</v>
      </c>
      <c r="C1957" s="11" t="str">
        <f>Budget[[#This Row],[Location]]&amp;Budget[[#This Row],[Description]]</f>
        <v>Clear LakeIOP ADC</v>
      </c>
      <c r="D1957" t="s">
        <v>900</v>
      </c>
      <c r="E1957">
        <v>13</v>
      </c>
      <c r="F1957" s="46" t="s">
        <v>55</v>
      </c>
    </row>
    <row r="1958" spans="1:6" hidden="1">
      <c r="A1958" t="s">
        <v>39</v>
      </c>
      <c r="B1958" t="s">
        <v>915</v>
      </c>
      <c r="C1958" s="11" t="str">
        <f>Budget[[#This Row],[Location]]&amp;Budget[[#This Row],[Description]]</f>
        <v>Clear LakeAftercare ADC</v>
      </c>
      <c r="D1958" t="s">
        <v>902</v>
      </c>
      <c r="E1958">
        <v>2</v>
      </c>
      <c r="F1958" s="46" t="s">
        <v>55</v>
      </c>
    </row>
    <row r="1959" spans="1:6" hidden="1">
      <c r="A1959" t="s">
        <v>39</v>
      </c>
      <c r="B1959" t="s">
        <v>915</v>
      </c>
      <c r="C1959" s="11" t="str">
        <f>Budget[[#This Row],[Location]]&amp;Budget[[#This Row],[Description]]</f>
        <v>Clear LakeAftercare ADC</v>
      </c>
      <c r="D1959" t="s">
        <v>903</v>
      </c>
      <c r="E1959">
        <v>2</v>
      </c>
      <c r="F1959" s="46" t="s">
        <v>55</v>
      </c>
    </row>
    <row r="1960" spans="1:6" hidden="1">
      <c r="A1960" t="s">
        <v>39</v>
      </c>
      <c r="B1960" t="s">
        <v>915</v>
      </c>
      <c r="C1960" s="11" t="str">
        <f>Budget[[#This Row],[Location]]&amp;Budget[[#This Row],[Description]]</f>
        <v>Clear LakeAftercare ADC</v>
      </c>
      <c r="D1960" t="s">
        <v>904</v>
      </c>
      <c r="E1960">
        <v>2</v>
      </c>
      <c r="F1960" s="46" t="s">
        <v>55</v>
      </c>
    </row>
    <row r="1961" spans="1:6" hidden="1">
      <c r="A1961" t="s">
        <v>39</v>
      </c>
      <c r="B1961" t="s">
        <v>915</v>
      </c>
      <c r="C1961" s="11" t="str">
        <f>Budget[[#This Row],[Location]]&amp;Budget[[#This Row],[Description]]</f>
        <v>Clear LakeAftercare ADC</v>
      </c>
      <c r="D1961" t="s">
        <v>905</v>
      </c>
      <c r="E1961">
        <v>2</v>
      </c>
      <c r="F1961" s="46" t="s">
        <v>55</v>
      </c>
    </row>
    <row r="1962" spans="1:6" hidden="1">
      <c r="A1962" t="s">
        <v>39</v>
      </c>
      <c r="B1962" t="s">
        <v>915</v>
      </c>
      <c r="C1962" s="11" t="str">
        <f>Budget[[#This Row],[Location]]&amp;Budget[[#This Row],[Description]]</f>
        <v>Clear LakeAftercare ADC</v>
      </c>
      <c r="D1962" t="s">
        <v>906</v>
      </c>
      <c r="E1962">
        <v>2</v>
      </c>
      <c r="F1962" s="46" t="s">
        <v>55</v>
      </c>
    </row>
    <row r="1963" spans="1:6" hidden="1">
      <c r="A1963" t="s">
        <v>39</v>
      </c>
      <c r="B1963" t="s">
        <v>915</v>
      </c>
      <c r="C1963" s="11" t="str">
        <f>Budget[[#This Row],[Location]]&amp;Budget[[#This Row],[Description]]</f>
        <v>Clear LakeAftercare ADC</v>
      </c>
      <c r="D1963" t="s">
        <v>907</v>
      </c>
      <c r="E1963">
        <v>2</v>
      </c>
      <c r="F1963" s="46" t="s">
        <v>55</v>
      </c>
    </row>
    <row r="1964" spans="1:6" hidden="1">
      <c r="A1964" t="s">
        <v>39</v>
      </c>
      <c r="B1964" t="s">
        <v>915</v>
      </c>
      <c r="C1964" s="11" t="str">
        <f>Budget[[#This Row],[Location]]&amp;Budget[[#This Row],[Description]]</f>
        <v>Clear LakeAftercare ADC</v>
      </c>
      <c r="D1964" t="s">
        <v>908</v>
      </c>
      <c r="E1964">
        <v>3</v>
      </c>
      <c r="F1964" s="46" t="s">
        <v>55</v>
      </c>
    </row>
    <row r="1965" spans="1:6" hidden="1">
      <c r="A1965" t="s">
        <v>39</v>
      </c>
      <c r="B1965" t="s">
        <v>915</v>
      </c>
      <c r="C1965" s="11" t="str">
        <f>Budget[[#This Row],[Location]]&amp;Budget[[#This Row],[Description]]</f>
        <v>Clear LakeAftercare ADC</v>
      </c>
      <c r="D1965" t="s">
        <v>909</v>
      </c>
      <c r="E1965">
        <v>3</v>
      </c>
      <c r="F1965" s="46" t="s">
        <v>55</v>
      </c>
    </row>
    <row r="1966" spans="1:6" hidden="1">
      <c r="A1966" t="s">
        <v>39</v>
      </c>
      <c r="B1966" t="s">
        <v>915</v>
      </c>
      <c r="C1966" s="11" t="str">
        <f>Budget[[#This Row],[Location]]&amp;Budget[[#This Row],[Description]]</f>
        <v>Clear LakeAftercare ADC</v>
      </c>
      <c r="D1966" t="s">
        <v>919</v>
      </c>
      <c r="E1966">
        <v>3</v>
      </c>
      <c r="F1966" s="46" t="s">
        <v>55</v>
      </c>
    </row>
    <row r="1967" spans="1:6" hidden="1">
      <c r="A1967" t="s">
        <v>39</v>
      </c>
      <c r="B1967" t="s">
        <v>915</v>
      </c>
      <c r="C1967" s="11" t="str">
        <f>Budget[[#This Row],[Location]]&amp;Budget[[#This Row],[Description]]</f>
        <v>Clear LakeAftercare ADC</v>
      </c>
      <c r="D1967" t="s">
        <v>920</v>
      </c>
      <c r="E1967">
        <v>3</v>
      </c>
      <c r="F1967" s="46" t="s">
        <v>55</v>
      </c>
    </row>
    <row r="1968" spans="1:6" hidden="1">
      <c r="A1968" t="s">
        <v>39</v>
      </c>
      <c r="B1968" t="s">
        <v>915</v>
      </c>
      <c r="C1968" s="11" t="str">
        <f>Budget[[#This Row],[Location]]&amp;Budget[[#This Row],[Description]]</f>
        <v>Clear LakeAftercare ADC</v>
      </c>
      <c r="D1968" t="s">
        <v>921</v>
      </c>
      <c r="E1968">
        <v>3</v>
      </c>
      <c r="F1968" s="46" t="s">
        <v>55</v>
      </c>
    </row>
    <row r="1969" spans="1:6" hidden="1">
      <c r="A1969" t="s">
        <v>39</v>
      </c>
      <c r="B1969" t="s">
        <v>915</v>
      </c>
      <c r="C1969" s="11" t="str">
        <f>Budget[[#This Row],[Location]]&amp;Budget[[#This Row],[Description]]</f>
        <v>Clear LakeAftercare ADC</v>
      </c>
      <c r="D1969" t="s">
        <v>900</v>
      </c>
      <c r="E1969">
        <v>3</v>
      </c>
      <c r="F1969" s="46" t="s">
        <v>55</v>
      </c>
    </row>
    <row r="1970" spans="1:6" hidden="1">
      <c r="A1970" t="s">
        <v>63</v>
      </c>
      <c r="B1970" t="s">
        <v>912</v>
      </c>
      <c r="C1970" s="11" t="str">
        <f>Budget[[#This Row],[Location]]&amp;Budget[[#This Row],[Description]]</f>
        <v>SugarlandPHP ADC</v>
      </c>
      <c r="D1970" t="s">
        <v>902</v>
      </c>
      <c r="E1970">
        <v>1</v>
      </c>
      <c r="F1970" s="46" t="s">
        <v>55</v>
      </c>
    </row>
    <row r="1971" spans="1:6" hidden="1">
      <c r="A1971" t="s">
        <v>63</v>
      </c>
      <c r="B1971" t="s">
        <v>912</v>
      </c>
      <c r="C1971" s="11" t="str">
        <f>Budget[[#This Row],[Location]]&amp;Budget[[#This Row],[Description]]</f>
        <v>SugarlandPHP ADC</v>
      </c>
      <c r="D1971" t="s">
        <v>903</v>
      </c>
      <c r="E1971">
        <v>1</v>
      </c>
      <c r="F1971" s="46" t="s">
        <v>55</v>
      </c>
    </row>
    <row r="1972" spans="1:6" hidden="1">
      <c r="A1972" t="s">
        <v>63</v>
      </c>
      <c r="B1972" t="s">
        <v>912</v>
      </c>
      <c r="C1972" s="11" t="str">
        <f>Budget[[#This Row],[Location]]&amp;Budget[[#This Row],[Description]]</f>
        <v>SugarlandPHP ADC</v>
      </c>
      <c r="D1972" t="s">
        <v>904</v>
      </c>
      <c r="E1972">
        <v>1</v>
      </c>
      <c r="F1972" s="46" t="s">
        <v>55</v>
      </c>
    </row>
    <row r="1973" spans="1:6" hidden="1">
      <c r="A1973" t="s">
        <v>63</v>
      </c>
      <c r="B1973" t="s">
        <v>912</v>
      </c>
      <c r="C1973" s="11" t="str">
        <f>Budget[[#This Row],[Location]]&amp;Budget[[#This Row],[Description]]</f>
        <v>SugarlandPHP ADC</v>
      </c>
      <c r="D1973" t="s">
        <v>905</v>
      </c>
      <c r="E1973">
        <v>1</v>
      </c>
      <c r="F1973" s="46" t="s">
        <v>55</v>
      </c>
    </row>
    <row r="1974" spans="1:6" hidden="1">
      <c r="A1974" t="s">
        <v>63</v>
      </c>
      <c r="B1974" t="s">
        <v>912</v>
      </c>
      <c r="C1974" s="11" t="str">
        <f>Budget[[#This Row],[Location]]&amp;Budget[[#This Row],[Description]]</f>
        <v>SugarlandPHP ADC</v>
      </c>
      <c r="D1974" t="s">
        <v>906</v>
      </c>
      <c r="E1974">
        <v>1</v>
      </c>
      <c r="F1974" s="46" t="s">
        <v>55</v>
      </c>
    </row>
    <row r="1975" spans="1:6" hidden="1">
      <c r="A1975" t="s">
        <v>63</v>
      </c>
      <c r="B1975" t="s">
        <v>912</v>
      </c>
      <c r="C1975" s="11" t="str">
        <f>Budget[[#This Row],[Location]]&amp;Budget[[#This Row],[Description]]</f>
        <v>SugarlandPHP ADC</v>
      </c>
      <c r="D1975" t="s">
        <v>907</v>
      </c>
      <c r="E1975">
        <v>1</v>
      </c>
      <c r="F1975" s="46" t="s">
        <v>55</v>
      </c>
    </row>
    <row r="1976" spans="1:6" hidden="1">
      <c r="A1976" t="s">
        <v>63</v>
      </c>
      <c r="B1976" t="s">
        <v>912</v>
      </c>
      <c r="C1976" s="11" t="str">
        <f>Budget[[#This Row],[Location]]&amp;Budget[[#This Row],[Description]]</f>
        <v>SugarlandPHP ADC</v>
      </c>
      <c r="D1976" t="s">
        <v>908</v>
      </c>
      <c r="E1976">
        <v>1</v>
      </c>
      <c r="F1976" s="46" t="s">
        <v>55</v>
      </c>
    </row>
    <row r="1977" spans="1:6" hidden="1">
      <c r="A1977" t="s">
        <v>63</v>
      </c>
      <c r="B1977" t="s">
        <v>912</v>
      </c>
      <c r="C1977" s="11" t="str">
        <f>Budget[[#This Row],[Location]]&amp;Budget[[#This Row],[Description]]</f>
        <v>SugarlandPHP ADC</v>
      </c>
      <c r="D1977" t="s">
        <v>909</v>
      </c>
      <c r="E1977">
        <v>1</v>
      </c>
      <c r="F1977" s="46" t="s">
        <v>55</v>
      </c>
    </row>
    <row r="1978" spans="1:6" hidden="1">
      <c r="A1978" t="s">
        <v>63</v>
      </c>
      <c r="B1978" t="s">
        <v>912</v>
      </c>
      <c r="C1978" s="11" t="str">
        <f>Budget[[#This Row],[Location]]&amp;Budget[[#This Row],[Description]]</f>
        <v>SugarlandPHP ADC</v>
      </c>
      <c r="D1978" t="s">
        <v>919</v>
      </c>
      <c r="E1978">
        <v>1</v>
      </c>
      <c r="F1978" s="46" t="s">
        <v>55</v>
      </c>
    </row>
    <row r="1979" spans="1:6" hidden="1">
      <c r="A1979" t="s">
        <v>63</v>
      </c>
      <c r="B1979" t="s">
        <v>912</v>
      </c>
      <c r="C1979" s="11" t="str">
        <f>Budget[[#This Row],[Location]]&amp;Budget[[#This Row],[Description]]</f>
        <v>SugarlandPHP ADC</v>
      </c>
      <c r="D1979" t="s">
        <v>920</v>
      </c>
      <c r="E1979">
        <v>1</v>
      </c>
      <c r="F1979" s="46" t="s">
        <v>55</v>
      </c>
    </row>
    <row r="1980" spans="1:6" hidden="1">
      <c r="A1980" t="s">
        <v>63</v>
      </c>
      <c r="B1980" t="s">
        <v>912</v>
      </c>
      <c r="C1980" s="11" t="str">
        <f>Budget[[#This Row],[Location]]&amp;Budget[[#This Row],[Description]]</f>
        <v>SugarlandPHP ADC</v>
      </c>
      <c r="D1980" t="s">
        <v>921</v>
      </c>
      <c r="E1980">
        <v>1</v>
      </c>
      <c r="F1980" s="46" t="s">
        <v>55</v>
      </c>
    </row>
    <row r="1981" spans="1:6" hidden="1">
      <c r="A1981" t="s">
        <v>63</v>
      </c>
      <c r="B1981" t="s">
        <v>912</v>
      </c>
      <c r="C1981" s="11" t="str">
        <f>Budget[[#This Row],[Location]]&amp;Budget[[#This Row],[Description]]</f>
        <v>SugarlandPHP ADC</v>
      </c>
      <c r="D1981" t="s">
        <v>900</v>
      </c>
      <c r="E1981">
        <v>1</v>
      </c>
      <c r="F1981" s="46" t="s">
        <v>55</v>
      </c>
    </row>
    <row r="1982" spans="1:6">
      <c r="A1982" t="s">
        <v>63</v>
      </c>
      <c r="B1982" t="s">
        <v>913</v>
      </c>
      <c r="C1982" s="11" t="str">
        <f>Budget[[#This Row],[Location]]&amp;Budget[[#This Row],[Description]]</f>
        <v>SugarlandIOP ADC</v>
      </c>
      <c r="D1982" t="s">
        <v>902</v>
      </c>
      <c r="E1982">
        <v>7</v>
      </c>
      <c r="F1982" s="46" t="s">
        <v>55</v>
      </c>
    </row>
    <row r="1983" spans="1:6" hidden="1">
      <c r="A1983" t="s">
        <v>63</v>
      </c>
      <c r="B1983" t="s">
        <v>913</v>
      </c>
      <c r="C1983" s="11" t="str">
        <f>Budget[[#This Row],[Location]]&amp;Budget[[#This Row],[Description]]</f>
        <v>SugarlandIOP ADC</v>
      </c>
      <c r="D1983" t="s">
        <v>903</v>
      </c>
      <c r="E1983">
        <v>7</v>
      </c>
      <c r="F1983" s="46" t="s">
        <v>55</v>
      </c>
    </row>
    <row r="1984" spans="1:6" hidden="1">
      <c r="A1984" t="s">
        <v>63</v>
      </c>
      <c r="B1984" t="s">
        <v>913</v>
      </c>
      <c r="C1984" s="11" t="str">
        <f>Budget[[#This Row],[Location]]&amp;Budget[[#This Row],[Description]]</f>
        <v>SugarlandIOP ADC</v>
      </c>
      <c r="D1984" t="s">
        <v>904</v>
      </c>
      <c r="E1984">
        <v>7</v>
      </c>
      <c r="F1984" s="46" t="s">
        <v>55</v>
      </c>
    </row>
    <row r="1985" spans="1:6" hidden="1">
      <c r="A1985" t="s">
        <v>63</v>
      </c>
      <c r="B1985" t="s">
        <v>913</v>
      </c>
      <c r="C1985" s="11" t="str">
        <f>Budget[[#This Row],[Location]]&amp;Budget[[#This Row],[Description]]</f>
        <v>SugarlandIOP ADC</v>
      </c>
      <c r="D1985" t="s">
        <v>905</v>
      </c>
      <c r="E1985">
        <v>7</v>
      </c>
      <c r="F1985" s="46" t="s">
        <v>55</v>
      </c>
    </row>
    <row r="1986" spans="1:6" hidden="1">
      <c r="A1986" t="s">
        <v>63</v>
      </c>
      <c r="B1986" t="s">
        <v>913</v>
      </c>
      <c r="C1986" s="11" t="str">
        <f>Budget[[#This Row],[Location]]&amp;Budget[[#This Row],[Description]]</f>
        <v>SugarlandIOP ADC</v>
      </c>
      <c r="D1986" t="s">
        <v>906</v>
      </c>
      <c r="E1986">
        <v>7</v>
      </c>
      <c r="F1986" s="46" t="s">
        <v>55</v>
      </c>
    </row>
    <row r="1987" spans="1:6" hidden="1">
      <c r="A1987" t="s">
        <v>63</v>
      </c>
      <c r="B1987" t="s">
        <v>913</v>
      </c>
      <c r="C1987" s="11" t="str">
        <f>Budget[[#This Row],[Location]]&amp;Budget[[#This Row],[Description]]</f>
        <v>SugarlandIOP ADC</v>
      </c>
      <c r="D1987" t="s">
        <v>907</v>
      </c>
      <c r="E1987">
        <v>7</v>
      </c>
      <c r="F1987" s="46" t="s">
        <v>55</v>
      </c>
    </row>
    <row r="1988" spans="1:6" hidden="1">
      <c r="A1988" t="s">
        <v>63</v>
      </c>
      <c r="B1988" t="s">
        <v>913</v>
      </c>
      <c r="C1988" s="11" t="str">
        <f>Budget[[#This Row],[Location]]&amp;Budget[[#This Row],[Description]]</f>
        <v>SugarlandIOP ADC</v>
      </c>
      <c r="D1988" t="s">
        <v>908</v>
      </c>
      <c r="E1988">
        <v>7</v>
      </c>
      <c r="F1988" s="46" t="s">
        <v>55</v>
      </c>
    </row>
    <row r="1989" spans="1:6" hidden="1">
      <c r="A1989" t="s">
        <v>63</v>
      </c>
      <c r="B1989" t="s">
        <v>913</v>
      </c>
      <c r="C1989" s="11" t="str">
        <f>Budget[[#This Row],[Location]]&amp;Budget[[#This Row],[Description]]</f>
        <v>SugarlandIOP ADC</v>
      </c>
      <c r="D1989" t="s">
        <v>909</v>
      </c>
      <c r="E1989">
        <v>7</v>
      </c>
      <c r="F1989" s="46" t="s">
        <v>55</v>
      </c>
    </row>
    <row r="1990" spans="1:6" hidden="1">
      <c r="A1990" t="s">
        <v>63</v>
      </c>
      <c r="B1990" t="s">
        <v>913</v>
      </c>
      <c r="C1990" s="11" t="str">
        <f>Budget[[#This Row],[Location]]&amp;Budget[[#This Row],[Description]]</f>
        <v>SugarlandIOP ADC</v>
      </c>
      <c r="D1990" t="s">
        <v>919</v>
      </c>
      <c r="E1990">
        <v>7</v>
      </c>
      <c r="F1990" s="46" t="s">
        <v>55</v>
      </c>
    </row>
    <row r="1991" spans="1:6" hidden="1">
      <c r="A1991" t="s">
        <v>63</v>
      </c>
      <c r="B1991" t="s">
        <v>913</v>
      </c>
      <c r="C1991" s="11" t="str">
        <f>Budget[[#This Row],[Location]]&amp;Budget[[#This Row],[Description]]</f>
        <v>SugarlandIOP ADC</v>
      </c>
      <c r="D1991" t="s">
        <v>920</v>
      </c>
      <c r="E1991">
        <v>7</v>
      </c>
      <c r="F1991" s="46" t="s">
        <v>55</v>
      </c>
    </row>
    <row r="1992" spans="1:6" hidden="1">
      <c r="A1992" t="s">
        <v>63</v>
      </c>
      <c r="B1992" t="s">
        <v>913</v>
      </c>
      <c r="C1992" s="11" t="str">
        <f>Budget[[#This Row],[Location]]&amp;Budget[[#This Row],[Description]]</f>
        <v>SugarlandIOP ADC</v>
      </c>
      <c r="D1992" t="s">
        <v>921</v>
      </c>
      <c r="E1992">
        <v>7</v>
      </c>
      <c r="F1992" s="46" t="s">
        <v>55</v>
      </c>
    </row>
    <row r="1993" spans="1:6" hidden="1">
      <c r="A1993" t="s">
        <v>63</v>
      </c>
      <c r="B1993" t="s">
        <v>913</v>
      </c>
      <c r="C1993" s="11" t="str">
        <f>Budget[[#This Row],[Location]]&amp;Budget[[#This Row],[Description]]</f>
        <v>SugarlandIOP ADC</v>
      </c>
      <c r="D1993" t="s">
        <v>900</v>
      </c>
      <c r="E1993">
        <v>7</v>
      </c>
      <c r="F1993" s="46" t="s">
        <v>55</v>
      </c>
    </row>
    <row r="1994" spans="1:6" hidden="1">
      <c r="A1994" t="s">
        <v>63</v>
      </c>
      <c r="B1994" t="s">
        <v>915</v>
      </c>
      <c r="C1994" s="11" t="str">
        <f>Budget[[#This Row],[Location]]&amp;Budget[[#This Row],[Description]]</f>
        <v>SugarlandAftercare ADC</v>
      </c>
      <c r="D1994" t="s">
        <v>902</v>
      </c>
      <c r="E1994">
        <v>2</v>
      </c>
      <c r="F1994" s="46" t="s">
        <v>55</v>
      </c>
    </row>
    <row r="1995" spans="1:6" hidden="1">
      <c r="A1995" t="s">
        <v>63</v>
      </c>
      <c r="B1995" t="s">
        <v>915</v>
      </c>
      <c r="C1995" s="11" t="str">
        <f>Budget[[#This Row],[Location]]&amp;Budget[[#This Row],[Description]]</f>
        <v>SugarlandAftercare ADC</v>
      </c>
      <c r="D1995" t="s">
        <v>903</v>
      </c>
      <c r="E1995">
        <v>2</v>
      </c>
      <c r="F1995" s="46" t="s">
        <v>55</v>
      </c>
    </row>
    <row r="1996" spans="1:6" hidden="1">
      <c r="A1996" t="s">
        <v>63</v>
      </c>
      <c r="B1996" t="s">
        <v>915</v>
      </c>
      <c r="C1996" s="11" t="str">
        <f>Budget[[#This Row],[Location]]&amp;Budget[[#This Row],[Description]]</f>
        <v>SugarlandAftercare ADC</v>
      </c>
      <c r="D1996" t="s">
        <v>904</v>
      </c>
      <c r="E1996">
        <v>2</v>
      </c>
      <c r="F1996" s="46" t="s">
        <v>55</v>
      </c>
    </row>
    <row r="1997" spans="1:6" hidden="1">
      <c r="A1997" t="s">
        <v>63</v>
      </c>
      <c r="B1997" t="s">
        <v>915</v>
      </c>
      <c r="C1997" s="11" t="str">
        <f>Budget[[#This Row],[Location]]&amp;Budget[[#This Row],[Description]]</f>
        <v>SugarlandAftercare ADC</v>
      </c>
      <c r="D1997" t="s">
        <v>905</v>
      </c>
      <c r="E1997">
        <v>2</v>
      </c>
      <c r="F1997" s="46" t="s">
        <v>55</v>
      </c>
    </row>
    <row r="1998" spans="1:6" hidden="1">
      <c r="A1998" t="s">
        <v>63</v>
      </c>
      <c r="B1998" t="s">
        <v>915</v>
      </c>
      <c r="C1998" s="11" t="str">
        <f>Budget[[#This Row],[Location]]&amp;Budget[[#This Row],[Description]]</f>
        <v>SugarlandAftercare ADC</v>
      </c>
      <c r="D1998" t="s">
        <v>906</v>
      </c>
      <c r="E1998">
        <v>2</v>
      </c>
      <c r="F1998" s="46" t="s">
        <v>55</v>
      </c>
    </row>
    <row r="1999" spans="1:6" hidden="1">
      <c r="A1999" t="s">
        <v>63</v>
      </c>
      <c r="B1999" t="s">
        <v>915</v>
      </c>
      <c r="C1999" s="11" t="str">
        <f>Budget[[#This Row],[Location]]&amp;Budget[[#This Row],[Description]]</f>
        <v>SugarlandAftercare ADC</v>
      </c>
      <c r="D1999" t="s">
        <v>907</v>
      </c>
      <c r="E1999">
        <v>2</v>
      </c>
      <c r="F1999" s="46" t="s">
        <v>55</v>
      </c>
    </row>
    <row r="2000" spans="1:6" hidden="1">
      <c r="A2000" t="s">
        <v>63</v>
      </c>
      <c r="B2000" t="s">
        <v>915</v>
      </c>
      <c r="C2000" s="11" t="str">
        <f>Budget[[#This Row],[Location]]&amp;Budget[[#This Row],[Description]]</f>
        <v>SugarlandAftercare ADC</v>
      </c>
      <c r="D2000" t="s">
        <v>908</v>
      </c>
      <c r="E2000">
        <v>3</v>
      </c>
      <c r="F2000" s="46" t="s">
        <v>55</v>
      </c>
    </row>
    <row r="2001" spans="1:6" hidden="1">
      <c r="A2001" t="s">
        <v>63</v>
      </c>
      <c r="B2001" t="s">
        <v>915</v>
      </c>
      <c r="C2001" s="11" t="str">
        <f>Budget[[#This Row],[Location]]&amp;Budget[[#This Row],[Description]]</f>
        <v>SugarlandAftercare ADC</v>
      </c>
      <c r="D2001" t="s">
        <v>909</v>
      </c>
      <c r="E2001">
        <v>3</v>
      </c>
      <c r="F2001" s="46" t="s">
        <v>55</v>
      </c>
    </row>
    <row r="2002" spans="1:6" hidden="1">
      <c r="A2002" t="s">
        <v>63</v>
      </c>
      <c r="B2002" t="s">
        <v>915</v>
      </c>
      <c r="C2002" s="11" t="str">
        <f>Budget[[#This Row],[Location]]&amp;Budget[[#This Row],[Description]]</f>
        <v>SugarlandAftercare ADC</v>
      </c>
      <c r="D2002" t="s">
        <v>919</v>
      </c>
      <c r="E2002">
        <v>3</v>
      </c>
      <c r="F2002" s="46" t="s">
        <v>55</v>
      </c>
    </row>
    <row r="2003" spans="1:6" hidden="1">
      <c r="A2003" t="s">
        <v>63</v>
      </c>
      <c r="B2003" t="s">
        <v>915</v>
      </c>
      <c r="C2003" s="11" t="str">
        <f>Budget[[#This Row],[Location]]&amp;Budget[[#This Row],[Description]]</f>
        <v>SugarlandAftercare ADC</v>
      </c>
      <c r="D2003" t="s">
        <v>920</v>
      </c>
      <c r="E2003">
        <v>3</v>
      </c>
      <c r="F2003" s="46" t="s">
        <v>55</v>
      </c>
    </row>
    <row r="2004" spans="1:6" hidden="1">
      <c r="A2004" t="s">
        <v>63</v>
      </c>
      <c r="B2004" t="s">
        <v>915</v>
      </c>
      <c r="C2004" s="11" t="str">
        <f>Budget[[#This Row],[Location]]&amp;Budget[[#This Row],[Description]]</f>
        <v>SugarlandAftercare ADC</v>
      </c>
      <c r="D2004" t="s">
        <v>921</v>
      </c>
      <c r="E2004">
        <v>3</v>
      </c>
      <c r="F2004" s="46" t="s">
        <v>55</v>
      </c>
    </row>
    <row r="2005" spans="1:6" hidden="1">
      <c r="A2005" t="s">
        <v>63</v>
      </c>
      <c r="B2005" t="s">
        <v>915</v>
      </c>
      <c r="C2005" s="11" t="str">
        <f>Budget[[#This Row],[Location]]&amp;Budget[[#This Row],[Description]]</f>
        <v>SugarlandAftercare ADC</v>
      </c>
      <c r="D2005" t="s">
        <v>900</v>
      </c>
      <c r="E2005">
        <v>3</v>
      </c>
      <c r="F2005" s="46" t="s">
        <v>55</v>
      </c>
    </row>
    <row r="2006" spans="1:6" hidden="1">
      <c r="A2006" t="s">
        <v>35</v>
      </c>
      <c r="B2006" t="s">
        <v>912</v>
      </c>
      <c r="C2006" s="11" t="str">
        <f>Budget[[#This Row],[Location]]&amp;Budget[[#This Row],[Description]]</f>
        <v>Jersey VillagePHP ADC</v>
      </c>
      <c r="D2006" t="s">
        <v>902</v>
      </c>
      <c r="E2006">
        <v>2</v>
      </c>
      <c r="F2006" s="46" t="s">
        <v>55</v>
      </c>
    </row>
    <row r="2007" spans="1:6" hidden="1">
      <c r="A2007" t="s">
        <v>35</v>
      </c>
      <c r="B2007" t="s">
        <v>912</v>
      </c>
      <c r="C2007" s="11" t="str">
        <f>Budget[[#This Row],[Location]]&amp;Budget[[#This Row],[Description]]</f>
        <v>Jersey VillagePHP ADC</v>
      </c>
      <c r="D2007" t="s">
        <v>903</v>
      </c>
      <c r="E2007">
        <v>2</v>
      </c>
      <c r="F2007" s="46" t="s">
        <v>55</v>
      </c>
    </row>
    <row r="2008" spans="1:6" hidden="1">
      <c r="A2008" t="s">
        <v>35</v>
      </c>
      <c r="B2008" t="s">
        <v>912</v>
      </c>
      <c r="C2008" s="11" t="str">
        <f>Budget[[#This Row],[Location]]&amp;Budget[[#This Row],[Description]]</f>
        <v>Jersey VillagePHP ADC</v>
      </c>
      <c r="D2008" t="s">
        <v>904</v>
      </c>
      <c r="E2008">
        <v>2</v>
      </c>
      <c r="F2008" s="46" t="s">
        <v>55</v>
      </c>
    </row>
    <row r="2009" spans="1:6" hidden="1">
      <c r="A2009" t="s">
        <v>35</v>
      </c>
      <c r="B2009" t="s">
        <v>912</v>
      </c>
      <c r="C2009" s="11" t="str">
        <f>Budget[[#This Row],[Location]]&amp;Budget[[#This Row],[Description]]</f>
        <v>Jersey VillagePHP ADC</v>
      </c>
      <c r="D2009" t="s">
        <v>905</v>
      </c>
      <c r="E2009">
        <v>2</v>
      </c>
      <c r="F2009" s="46" t="s">
        <v>55</v>
      </c>
    </row>
    <row r="2010" spans="1:6" hidden="1">
      <c r="A2010" t="s">
        <v>35</v>
      </c>
      <c r="B2010" t="s">
        <v>912</v>
      </c>
      <c r="C2010" s="11" t="str">
        <f>Budget[[#This Row],[Location]]&amp;Budget[[#This Row],[Description]]</f>
        <v>Jersey VillagePHP ADC</v>
      </c>
      <c r="D2010" t="s">
        <v>906</v>
      </c>
      <c r="E2010">
        <v>2</v>
      </c>
      <c r="F2010" s="46" t="s">
        <v>55</v>
      </c>
    </row>
    <row r="2011" spans="1:6" hidden="1">
      <c r="A2011" t="s">
        <v>35</v>
      </c>
      <c r="B2011" t="s">
        <v>912</v>
      </c>
      <c r="C2011" s="11" t="str">
        <f>Budget[[#This Row],[Location]]&amp;Budget[[#This Row],[Description]]</f>
        <v>Jersey VillagePHP ADC</v>
      </c>
      <c r="D2011" t="s">
        <v>907</v>
      </c>
      <c r="E2011">
        <v>2</v>
      </c>
      <c r="F2011" s="46" t="s">
        <v>55</v>
      </c>
    </row>
    <row r="2012" spans="1:6" hidden="1">
      <c r="A2012" t="s">
        <v>35</v>
      </c>
      <c r="B2012" t="s">
        <v>912</v>
      </c>
      <c r="C2012" s="11" t="str">
        <f>Budget[[#This Row],[Location]]&amp;Budget[[#This Row],[Description]]</f>
        <v>Jersey VillagePHP ADC</v>
      </c>
      <c r="D2012" t="s">
        <v>908</v>
      </c>
      <c r="E2012">
        <v>2</v>
      </c>
      <c r="F2012" s="46" t="s">
        <v>55</v>
      </c>
    </row>
    <row r="2013" spans="1:6" hidden="1">
      <c r="A2013" t="s">
        <v>35</v>
      </c>
      <c r="B2013" t="s">
        <v>912</v>
      </c>
      <c r="C2013" s="11" t="str">
        <f>Budget[[#This Row],[Location]]&amp;Budget[[#This Row],[Description]]</f>
        <v>Jersey VillagePHP ADC</v>
      </c>
      <c r="D2013" t="s">
        <v>909</v>
      </c>
      <c r="E2013">
        <v>2</v>
      </c>
      <c r="F2013" s="46" t="s">
        <v>55</v>
      </c>
    </row>
    <row r="2014" spans="1:6" hidden="1">
      <c r="A2014" t="s">
        <v>35</v>
      </c>
      <c r="B2014" t="s">
        <v>912</v>
      </c>
      <c r="C2014" s="11" t="str">
        <f>Budget[[#This Row],[Location]]&amp;Budget[[#This Row],[Description]]</f>
        <v>Jersey VillagePHP ADC</v>
      </c>
      <c r="D2014" t="s">
        <v>919</v>
      </c>
      <c r="E2014">
        <v>2</v>
      </c>
      <c r="F2014" s="46" t="s">
        <v>55</v>
      </c>
    </row>
    <row r="2015" spans="1:6" hidden="1">
      <c r="A2015" t="s">
        <v>35</v>
      </c>
      <c r="B2015" t="s">
        <v>912</v>
      </c>
      <c r="C2015" s="11" t="str">
        <f>Budget[[#This Row],[Location]]&amp;Budget[[#This Row],[Description]]</f>
        <v>Jersey VillagePHP ADC</v>
      </c>
      <c r="D2015" t="s">
        <v>920</v>
      </c>
      <c r="E2015">
        <v>2</v>
      </c>
      <c r="F2015" s="46" t="s">
        <v>55</v>
      </c>
    </row>
    <row r="2016" spans="1:6" hidden="1">
      <c r="A2016" t="s">
        <v>35</v>
      </c>
      <c r="B2016" t="s">
        <v>912</v>
      </c>
      <c r="C2016" s="11" t="str">
        <f>Budget[[#This Row],[Location]]&amp;Budget[[#This Row],[Description]]</f>
        <v>Jersey VillagePHP ADC</v>
      </c>
      <c r="D2016" t="s">
        <v>921</v>
      </c>
      <c r="E2016">
        <v>2</v>
      </c>
      <c r="F2016" s="46" t="s">
        <v>55</v>
      </c>
    </row>
    <row r="2017" spans="1:6" hidden="1">
      <c r="A2017" t="s">
        <v>35</v>
      </c>
      <c r="B2017" t="s">
        <v>912</v>
      </c>
      <c r="C2017" s="11" t="str">
        <f>Budget[[#This Row],[Location]]&amp;Budget[[#This Row],[Description]]</f>
        <v>Jersey VillagePHP ADC</v>
      </c>
      <c r="D2017" t="s">
        <v>900</v>
      </c>
      <c r="E2017">
        <v>2</v>
      </c>
      <c r="F2017" s="46" t="s">
        <v>55</v>
      </c>
    </row>
    <row r="2018" spans="1:6">
      <c r="A2018" t="s">
        <v>35</v>
      </c>
      <c r="B2018" t="s">
        <v>913</v>
      </c>
      <c r="C2018" s="11" t="str">
        <f>Budget[[#This Row],[Location]]&amp;Budget[[#This Row],[Description]]</f>
        <v>Jersey VillageIOP ADC</v>
      </c>
      <c r="D2018" t="s">
        <v>902</v>
      </c>
      <c r="E2018">
        <v>7</v>
      </c>
      <c r="F2018" s="46" t="s">
        <v>55</v>
      </c>
    </row>
    <row r="2019" spans="1:6" hidden="1">
      <c r="A2019" t="s">
        <v>35</v>
      </c>
      <c r="B2019" t="s">
        <v>913</v>
      </c>
      <c r="C2019" s="11" t="str">
        <f>Budget[[#This Row],[Location]]&amp;Budget[[#This Row],[Description]]</f>
        <v>Jersey VillageIOP ADC</v>
      </c>
      <c r="D2019" t="s">
        <v>903</v>
      </c>
      <c r="E2019">
        <v>7</v>
      </c>
      <c r="F2019" s="46" t="s">
        <v>55</v>
      </c>
    </row>
    <row r="2020" spans="1:6" hidden="1">
      <c r="A2020" t="s">
        <v>35</v>
      </c>
      <c r="B2020" t="s">
        <v>913</v>
      </c>
      <c r="C2020" s="11" t="str">
        <f>Budget[[#This Row],[Location]]&amp;Budget[[#This Row],[Description]]</f>
        <v>Jersey VillageIOP ADC</v>
      </c>
      <c r="D2020" t="s">
        <v>904</v>
      </c>
      <c r="E2020">
        <v>7</v>
      </c>
      <c r="F2020" s="46" t="s">
        <v>55</v>
      </c>
    </row>
    <row r="2021" spans="1:6" hidden="1">
      <c r="A2021" t="s">
        <v>35</v>
      </c>
      <c r="B2021" t="s">
        <v>913</v>
      </c>
      <c r="C2021" s="11" t="str">
        <f>Budget[[#This Row],[Location]]&amp;Budget[[#This Row],[Description]]</f>
        <v>Jersey VillageIOP ADC</v>
      </c>
      <c r="D2021" t="s">
        <v>905</v>
      </c>
      <c r="E2021">
        <v>7</v>
      </c>
      <c r="F2021" s="46" t="s">
        <v>55</v>
      </c>
    </row>
    <row r="2022" spans="1:6" hidden="1">
      <c r="A2022" t="s">
        <v>35</v>
      </c>
      <c r="B2022" t="s">
        <v>913</v>
      </c>
      <c r="C2022" s="11" t="str">
        <f>Budget[[#This Row],[Location]]&amp;Budget[[#This Row],[Description]]</f>
        <v>Jersey VillageIOP ADC</v>
      </c>
      <c r="D2022" t="s">
        <v>906</v>
      </c>
      <c r="E2022">
        <v>7</v>
      </c>
      <c r="F2022" s="46" t="s">
        <v>55</v>
      </c>
    </row>
    <row r="2023" spans="1:6" hidden="1">
      <c r="A2023" t="s">
        <v>35</v>
      </c>
      <c r="B2023" t="s">
        <v>913</v>
      </c>
      <c r="C2023" s="11" t="str">
        <f>Budget[[#This Row],[Location]]&amp;Budget[[#This Row],[Description]]</f>
        <v>Jersey VillageIOP ADC</v>
      </c>
      <c r="D2023" t="s">
        <v>907</v>
      </c>
      <c r="E2023">
        <v>7</v>
      </c>
      <c r="F2023" s="46" t="s">
        <v>55</v>
      </c>
    </row>
    <row r="2024" spans="1:6" hidden="1">
      <c r="A2024" t="s">
        <v>35</v>
      </c>
      <c r="B2024" t="s">
        <v>913</v>
      </c>
      <c r="C2024" s="11" t="str">
        <f>Budget[[#This Row],[Location]]&amp;Budget[[#This Row],[Description]]</f>
        <v>Jersey VillageIOP ADC</v>
      </c>
      <c r="D2024" t="s">
        <v>908</v>
      </c>
      <c r="E2024">
        <v>7</v>
      </c>
      <c r="F2024" s="46" t="s">
        <v>55</v>
      </c>
    </row>
    <row r="2025" spans="1:6" hidden="1">
      <c r="A2025" t="s">
        <v>35</v>
      </c>
      <c r="B2025" t="s">
        <v>913</v>
      </c>
      <c r="C2025" s="11" t="str">
        <f>Budget[[#This Row],[Location]]&amp;Budget[[#This Row],[Description]]</f>
        <v>Jersey VillageIOP ADC</v>
      </c>
      <c r="D2025" t="s">
        <v>909</v>
      </c>
      <c r="E2025">
        <v>7</v>
      </c>
      <c r="F2025" s="46" t="s">
        <v>55</v>
      </c>
    </row>
    <row r="2026" spans="1:6" hidden="1">
      <c r="A2026" t="s">
        <v>35</v>
      </c>
      <c r="B2026" t="s">
        <v>913</v>
      </c>
      <c r="C2026" s="11" t="str">
        <f>Budget[[#This Row],[Location]]&amp;Budget[[#This Row],[Description]]</f>
        <v>Jersey VillageIOP ADC</v>
      </c>
      <c r="D2026" t="s">
        <v>919</v>
      </c>
      <c r="E2026">
        <v>7</v>
      </c>
      <c r="F2026" s="46" t="s">
        <v>55</v>
      </c>
    </row>
    <row r="2027" spans="1:6" hidden="1">
      <c r="A2027" t="s">
        <v>35</v>
      </c>
      <c r="B2027" t="s">
        <v>913</v>
      </c>
      <c r="C2027" s="11" t="str">
        <f>Budget[[#This Row],[Location]]&amp;Budget[[#This Row],[Description]]</f>
        <v>Jersey VillageIOP ADC</v>
      </c>
      <c r="D2027" t="s">
        <v>920</v>
      </c>
      <c r="E2027">
        <v>7</v>
      </c>
      <c r="F2027" s="46" t="s">
        <v>55</v>
      </c>
    </row>
    <row r="2028" spans="1:6" hidden="1">
      <c r="A2028" t="s">
        <v>35</v>
      </c>
      <c r="B2028" t="s">
        <v>913</v>
      </c>
      <c r="C2028" s="11" t="str">
        <f>Budget[[#This Row],[Location]]&amp;Budget[[#This Row],[Description]]</f>
        <v>Jersey VillageIOP ADC</v>
      </c>
      <c r="D2028" t="s">
        <v>921</v>
      </c>
      <c r="E2028">
        <v>7</v>
      </c>
      <c r="F2028" s="46" t="s">
        <v>55</v>
      </c>
    </row>
    <row r="2029" spans="1:6" hidden="1">
      <c r="A2029" t="s">
        <v>35</v>
      </c>
      <c r="B2029" t="s">
        <v>913</v>
      </c>
      <c r="C2029" s="11" t="str">
        <f>Budget[[#This Row],[Location]]&amp;Budget[[#This Row],[Description]]</f>
        <v>Jersey VillageIOP ADC</v>
      </c>
      <c r="D2029" t="s">
        <v>900</v>
      </c>
      <c r="E2029">
        <v>7</v>
      </c>
      <c r="F2029" s="46" t="s">
        <v>55</v>
      </c>
    </row>
    <row r="2030" spans="1:6" hidden="1">
      <c r="A2030" t="s">
        <v>35</v>
      </c>
      <c r="B2030" t="s">
        <v>914</v>
      </c>
      <c r="C2030" s="11" t="str">
        <f>Budget[[#This Row],[Location]]&amp;Budget[[#This Row],[Description]]</f>
        <v>Jersey VillageSOP ADC</v>
      </c>
      <c r="D2030" t="s">
        <v>902</v>
      </c>
      <c r="E2030">
        <v>1</v>
      </c>
      <c r="F2030" s="46" t="s">
        <v>55</v>
      </c>
    </row>
    <row r="2031" spans="1:6" hidden="1">
      <c r="A2031" t="s">
        <v>35</v>
      </c>
      <c r="B2031" t="s">
        <v>914</v>
      </c>
      <c r="C2031" s="11" t="str">
        <f>Budget[[#This Row],[Location]]&amp;Budget[[#This Row],[Description]]</f>
        <v>Jersey VillageSOP ADC</v>
      </c>
      <c r="D2031" t="s">
        <v>903</v>
      </c>
      <c r="E2031">
        <v>1</v>
      </c>
      <c r="F2031" s="46" t="s">
        <v>55</v>
      </c>
    </row>
    <row r="2032" spans="1:6" hidden="1">
      <c r="A2032" t="s">
        <v>35</v>
      </c>
      <c r="B2032" t="s">
        <v>914</v>
      </c>
      <c r="C2032" s="11" t="str">
        <f>Budget[[#This Row],[Location]]&amp;Budget[[#This Row],[Description]]</f>
        <v>Jersey VillageSOP ADC</v>
      </c>
      <c r="D2032" t="s">
        <v>904</v>
      </c>
      <c r="E2032">
        <v>1</v>
      </c>
      <c r="F2032" s="46" t="s">
        <v>55</v>
      </c>
    </row>
    <row r="2033" spans="1:6" hidden="1">
      <c r="A2033" t="s">
        <v>35</v>
      </c>
      <c r="B2033" t="s">
        <v>914</v>
      </c>
      <c r="C2033" s="11" t="str">
        <f>Budget[[#This Row],[Location]]&amp;Budget[[#This Row],[Description]]</f>
        <v>Jersey VillageSOP ADC</v>
      </c>
      <c r="D2033" t="s">
        <v>905</v>
      </c>
      <c r="E2033">
        <v>1</v>
      </c>
      <c r="F2033" s="46" t="s">
        <v>55</v>
      </c>
    </row>
    <row r="2034" spans="1:6" hidden="1">
      <c r="A2034" t="s">
        <v>35</v>
      </c>
      <c r="B2034" t="s">
        <v>914</v>
      </c>
      <c r="C2034" s="11" t="str">
        <f>Budget[[#This Row],[Location]]&amp;Budget[[#This Row],[Description]]</f>
        <v>Jersey VillageSOP ADC</v>
      </c>
      <c r="D2034" t="s">
        <v>906</v>
      </c>
      <c r="E2034">
        <v>1</v>
      </c>
      <c r="F2034" s="46" t="s">
        <v>55</v>
      </c>
    </row>
    <row r="2035" spans="1:6" hidden="1">
      <c r="A2035" t="s">
        <v>35</v>
      </c>
      <c r="B2035" t="s">
        <v>914</v>
      </c>
      <c r="C2035" s="11" t="str">
        <f>Budget[[#This Row],[Location]]&amp;Budget[[#This Row],[Description]]</f>
        <v>Jersey VillageSOP ADC</v>
      </c>
      <c r="D2035" t="s">
        <v>907</v>
      </c>
      <c r="E2035">
        <v>1</v>
      </c>
      <c r="F2035" s="46" t="s">
        <v>55</v>
      </c>
    </row>
    <row r="2036" spans="1:6" hidden="1">
      <c r="A2036" t="s">
        <v>35</v>
      </c>
      <c r="B2036" t="s">
        <v>914</v>
      </c>
      <c r="C2036" s="11" t="str">
        <f>Budget[[#This Row],[Location]]&amp;Budget[[#This Row],[Description]]</f>
        <v>Jersey VillageSOP ADC</v>
      </c>
      <c r="D2036" t="s">
        <v>908</v>
      </c>
      <c r="E2036">
        <v>2</v>
      </c>
      <c r="F2036" s="46" t="s">
        <v>55</v>
      </c>
    </row>
    <row r="2037" spans="1:6" hidden="1">
      <c r="A2037" t="s">
        <v>35</v>
      </c>
      <c r="B2037" t="s">
        <v>914</v>
      </c>
      <c r="C2037" s="11" t="str">
        <f>Budget[[#This Row],[Location]]&amp;Budget[[#This Row],[Description]]</f>
        <v>Jersey VillageSOP ADC</v>
      </c>
      <c r="D2037" t="s">
        <v>909</v>
      </c>
      <c r="E2037">
        <v>2</v>
      </c>
      <c r="F2037" s="46" t="s">
        <v>55</v>
      </c>
    </row>
    <row r="2038" spans="1:6" hidden="1">
      <c r="A2038" t="s">
        <v>35</v>
      </c>
      <c r="B2038" t="s">
        <v>914</v>
      </c>
      <c r="C2038" s="11" t="str">
        <f>Budget[[#This Row],[Location]]&amp;Budget[[#This Row],[Description]]</f>
        <v>Jersey VillageSOP ADC</v>
      </c>
      <c r="D2038" t="s">
        <v>919</v>
      </c>
      <c r="E2038">
        <v>2</v>
      </c>
      <c r="F2038" s="46" t="s">
        <v>55</v>
      </c>
    </row>
    <row r="2039" spans="1:6" hidden="1">
      <c r="A2039" t="s">
        <v>35</v>
      </c>
      <c r="B2039" t="s">
        <v>914</v>
      </c>
      <c r="C2039" s="11" t="str">
        <f>Budget[[#This Row],[Location]]&amp;Budget[[#This Row],[Description]]</f>
        <v>Jersey VillageSOP ADC</v>
      </c>
      <c r="D2039" t="s">
        <v>920</v>
      </c>
      <c r="E2039">
        <v>2</v>
      </c>
      <c r="F2039" s="46" t="s">
        <v>55</v>
      </c>
    </row>
    <row r="2040" spans="1:6" hidden="1">
      <c r="A2040" t="s">
        <v>35</v>
      </c>
      <c r="B2040" t="s">
        <v>914</v>
      </c>
      <c r="C2040" s="11" t="str">
        <f>Budget[[#This Row],[Location]]&amp;Budget[[#This Row],[Description]]</f>
        <v>Jersey VillageSOP ADC</v>
      </c>
      <c r="D2040" t="s">
        <v>921</v>
      </c>
      <c r="E2040">
        <v>2</v>
      </c>
      <c r="F2040" s="46" t="s">
        <v>55</v>
      </c>
    </row>
    <row r="2041" spans="1:6" hidden="1">
      <c r="A2041" t="s">
        <v>35</v>
      </c>
      <c r="B2041" t="s">
        <v>914</v>
      </c>
      <c r="C2041" s="11" t="str">
        <f>Budget[[#This Row],[Location]]&amp;Budget[[#This Row],[Description]]</f>
        <v>Jersey VillageSOP ADC</v>
      </c>
      <c r="D2041" t="s">
        <v>900</v>
      </c>
      <c r="E2041">
        <v>2</v>
      </c>
      <c r="F2041" s="46" t="s">
        <v>55</v>
      </c>
    </row>
    <row r="2042" spans="1:6" hidden="1">
      <c r="A2042" t="s">
        <v>37</v>
      </c>
      <c r="B2042" t="s">
        <v>912</v>
      </c>
      <c r="C2042" s="11" t="str">
        <f>Budget[[#This Row],[Location]]&amp;Budget[[#This Row],[Description]]</f>
        <v>AustinPHP ADC</v>
      </c>
      <c r="D2042" t="s">
        <v>902</v>
      </c>
      <c r="E2042">
        <v>2</v>
      </c>
      <c r="F2042" s="46" t="s">
        <v>55</v>
      </c>
    </row>
    <row r="2043" spans="1:6" hidden="1">
      <c r="A2043" t="s">
        <v>37</v>
      </c>
      <c r="B2043" t="s">
        <v>912</v>
      </c>
      <c r="C2043" s="11" t="str">
        <f>Budget[[#This Row],[Location]]&amp;Budget[[#This Row],[Description]]</f>
        <v>AustinPHP ADC</v>
      </c>
      <c r="D2043" t="s">
        <v>903</v>
      </c>
      <c r="E2043">
        <v>2</v>
      </c>
      <c r="F2043" s="46" t="s">
        <v>55</v>
      </c>
    </row>
    <row r="2044" spans="1:6" hidden="1">
      <c r="A2044" t="s">
        <v>37</v>
      </c>
      <c r="B2044" t="s">
        <v>912</v>
      </c>
      <c r="C2044" s="11" t="str">
        <f>Budget[[#This Row],[Location]]&amp;Budget[[#This Row],[Description]]</f>
        <v>AustinPHP ADC</v>
      </c>
      <c r="D2044" t="s">
        <v>904</v>
      </c>
      <c r="E2044">
        <v>2</v>
      </c>
      <c r="F2044" s="46" t="s">
        <v>55</v>
      </c>
    </row>
    <row r="2045" spans="1:6" hidden="1">
      <c r="A2045" t="s">
        <v>37</v>
      </c>
      <c r="B2045" t="s">
        <v>912</v>
      </c>
      <c r="C2045" s="11" t="str">
        <f>Budget[[#This Row],[Location]]&amp;Budget[[#This Row],[Description]]</f>
        <v>AustinPHP ADC</v>
      </c>
      <c r="D2045" t="s">
        <v>905</v>
      </c>
      <c r="E2045">
        <v>2</v>
      </c>
      <c r="F2045" s="46" t="s">
        <v>55</v>
      </c>
    </row>
    <row r="2046" spans="1:6" hidden="1">
      <c r="A2046" t="s">
        <v>37</v>
      </c>
      <c r="B2046" t="s">
        <v>912</v>
      </c>
      <c r="C2046" s="11" t="str">
        <f>Budget[[#This Row],[Location]]&amp;Budget[[#This Row],[Description]]</f>
        <v>AustinPHP ADC</v>
      </c>
      <c r="D2046" t="s">
        <v>906</v>
      </c>
      <c r="E2046">
        <v>2</v>
      </c>
      <c r="F2046" s="46" t="s">
        <v>55</v>
      </c>
    </row>
    <row r="2047" spans="1:6" hidden="1">
      <c r="A2047" t="s">
        <v>37</v>
      </c>
      <c r="B2047" t="s">
        <v>912</v>
      </c>
      <c r="C2047" s="11" t="str">
        <f>Budget[[#This Row],[Location]]&amp;Budget[[#This Row],[Description]]</f>
        <v>AustinPHP ADC</v>
      </c>
      <c r="D2047" t="s">
        <v>907</v>
      </c>
      <c r="E2047">
        <v>2</v>
      </c>
      <c r="F2047" s="46" t="s">
        <v>55</v>
      </c>
    </row>
    <row r="2048" spans="1:6" hidden="1">
      <c r="A2048" t="s">
        <v>37</v>
      </c>
      <c r="B2048" t="s">
        <v>912</v>
      </c>
      <c r="C2048" s="11" t="str">
        <f>Budget[[#This Row],[Location]]&amp;Budget[[#This Row],[Description]]</f>
        <v>AustinPHP ADC</v>
      </c>
      <c r="D2048" t="s">
        <v>908</v>
      </c>
      <c r="E2048">
        <v>2</v>
      </c>
      <c r="F2048" s="46" t="s">
        <v>55</v>
      </c>
    </row>
    <row r="2049" spans="1:6" hidden="1">
      <c r="A2049" t="s">
        <v>37</v>
      </c>
      <c r="B2049" t="s">
        <v>912</v>
      </c>
      <c r="C2049" s="11" t="str">
        <f>Budget[[#This Row],[Location]]&amp;Budget[[#This Row],[Description]]</f>
        <v>AustinPHP ADC</v>
      </c>
      <c r="D2049" t="s">
        <v>909</v>
      </c>
      <c r="E2049">
        <v>2</v>
      </c>
      <c r="F2049" s="46" t="s">
        <v>55</v>
      </c>
    </row>
    <row r="2050" spans="1:6" hidden="1">
      <c r="A2050" t="s">
        <v>37</v>
      </c>
      <c r="B2050" t="s">
        <v>912</v>
      </c>
      <c r="C2050" s="11" t="str">
        <f>Budget[[#This Row],[Location]]&amp;Budget[[#This Row],[Description]]</f>
        <v>AustinPHP ADC</v>
      </c>
      <c r="D2050" t="s">
        <v>919</v>
      </c>
      <c r="E2050">
        <v>2</v>
      </c>
      <c r="F2050" s="46" t="s">
        <v>55</v>
      </c>
    </row>
    <row r="2051" spans="1:6" hidden="1">
      <c r="A2051" t="s">
        <v>37</v>
      </c>
      <c r="B2051" t="s">
        <v>912</v>
      </c>
      <c r="C2051" s="11" t="str">
        <f>Budget[[#This Row],[Location]]&amp;Budget[[#This Row],[Description]]</f>
        <v>AustinPHP ADC</v>
      </c>
      <c r="D2051" t="s">
        <v>920</v>
      </c>
      <c r="E2051">
        <v>2</v>
      </c>
      <c r="F2051" s="46" t="s">
        <v>55</v>
      </c>
    </row>
    <row r="2052" spans="1:6" hidden="1">
      <c r="A2052" t="s">
        <v>37</v>
      </c>
      <c r="B2052" t="s">
        <v>912</v>
      </c>
      <c r="C2052" s="11" t="str">
        <f>Budget[[#This Row],[Location]]&amp;Budget[[#This Row],[Description]]</f>
        <v>AustinPHP ADC</v>
      </c>
      <c r="D2052" t="s">
        <v>921</v>
      </c>
      <c r="E2052">
        <v>2</v>
      </c>
      <c r="F2052" s="46" t="s">
        <v>55</v>
      </c>
    </row>
    <row r="2053" spans="1:6" hidden="1">
      <c r="A2053" t="s">
        <v>37</v>
      </c>
      <c r="B2053" t="s">
        <v>912</v>
      </c>
      <c r="C2053" s="11" t="str">
        <f>Budget[[#This Row],[Location]]&amp;Budget[[#This Row],[Description]]</f>
        <v>AustinPHP ADC</v>
      </c>
      <c r="D2053" t="s">
        <v>900</v>
      </c>
      <c r="E2053">
        <v>2</v>
      </c>
      <c r="F2053" s="46" t="s">
        <v>55</v>
      </c>
    </row>
    <row r="2054" spans="1:6">
      <c r="A2054" t="s">
        <v>37</v>
      </c>
      <c r="B2054" t="s">
        <v>913</v>
      </c>
      <c r="C2054" s="11" t="str">
        <f>Budget[[#This Row],[Location]]&amp;Budget[[#This Row],[Description]]</f>
        <v>AustinIOP ADC</v>
      </c>
      <c r="D2054" t="s">
        <v>902</v>
      </c>
      <c r="E2054">
        <v>5</v>
      </c>
      <c r="F2054" s="46" t="s">
        <v>55</v>
      </c>
    </row>
    <row r="2055" spans="1:6" hidden="1">
      <c r="A2055" t="s">
        <v>37</v>
      </c>
      <c r="B2055" t="s">
        <v>913</v>
      </c>
      <c r="C2055" s="11" t="str">
        <f>Budget[[#This Row],[Location]]&amp;Budget[[#This Row],[Description]]</f>
        <v>AustinIOP ADC</v>
      </c>
      <c r="D2055" t="s">
        <v>903</v>
      </c>
      <c r="E2055">
        <v>5</v>
      </c>
      <c r="F2055" s="46" t="s">
        <v>55</v>
      </c>
    </row>
    <row r="2056" spans="1:6" hidden="1">
      <c r="A2056" t="s">
        <v>37</v>
      </c>
      <c r="B2056" t="s">
        <v>913</v>
      </c>
      <c r="C2056" s="11" t="str">
        <f>Budget[[#This Row],[Location]]&amp;Budget[[#This Row],[Description]]</f>
        <v>AustinIOP ADC</v>
      </c>
      <c r="D2056" t="s">
        <v>904</v>
      </c>
      <c r="E2056">
        <v>5</v>
      </c>
      <c r="F2056" s="46" t="s">
        <v>55</v>
      </c>
    </row>
    <row r="2057" spans="1:6" hidden="1">
      <c r="A2057" t="s">
        <v>37</v>
      </c>
      <c r="B2057" t="s">
        <v>913</v>
      </c>
      <c r="C2057" s="11" t="str">
        <f>Budget[[#This Row],[Location]]&amp;Budget[[#This Row],[Description]]</f>
        <v>AustinIOP ADC</v>
      </c>
      <c r="D2057" t="s">
        <v>905</v>
      </c>
      <c r="E2057">
        <v>5</v>
      </c>
      <c r="F2057" s="46" t="s">
        <v>55</v>
      </c>
    </row>
    <row r="2058" spans="1:6" hidden="1">
      <c r="A2058" t="s">
        <v>37</v>
      </c>
      <c r="B2058" t="s">
        <v>913</v>
      </c>
      <c r="C2058" s="11" t="str">
        <f>Budget[[#This Row],[Location]]&amp;Budget[[#This Row],[Description]]</f>
        <v>AustinIOP ADC</v>
      </c>
      <c r="D2058" t="s">
        <v>906</v>
      </c>
      <c r="E2058">
        <v>5</v>
      </c>
      <c r="F2058" s="46" t="s">
        <v>55</v>
      </c>
    </row>
    <row r="2059" spans="1:6" hidden="1">
      <c r="A2059" t="s">
        <v>37</v>
      </c>
      <c r="B2059" t="s">
        <v>913</v>
      </c>
      <c r="C2059" s="11" t="str">
        <f>Budget[[#This Row],[Location]]&amp;Budget[[#This Row],[Description]]</f>
        <v>AustinIOP ADC</v>
      </c>
      <c r="D2059" t="s">
        <v>907</v>
      </c>
      <c r="E2059">
        <v>5</v>
      </c>
      <c r="F2059" s="46" t="s">
        <v>55</v>
      </c>
    </row>
    <row r="2060" spans="1:6" hidden="1">
      <c r="A2060" t="s">
        <v>37</v>
      </c>
      <c r="B2060" t="s">
        <v>913</v>
      </c>
      <c r="C2060" s="11" t="str">
        <f>Budget[[#This Row],[Location]]&amp;Budget[[#This Row],[Description]]</f>
        <v>AustinIOP ADC</v>
      </c>
      <c r="D2060" t="s">
        <v>908</v>
      </c>
      <c r="E2060">
        <v>7</v>
      </c>
      <c r="F2060" s="46" t="s">
        <v>55</v>
      </c>
    </row>
    <row r="2061" spans="1:6" hidden="1">
      <c r="A2061" t="s">
        <v>37</v>
      </c>
      <c r="B2061" t="s">
        <v>913</v>
      </c>
      <c r="C2061" s="11" t="str">
        <f>Budget[[#This Row],[Location]]&amp;Budget[[#This Row],[Description]]</f>
        <v>AustinIOP ADC</v>
      </c>
      <c r="D2061" t="s">
        <v>909</v>
      </c>
      <c r="E2061">
        <v>7</v>
      </c>
      <c r="F2061" s="46" t="s">
        <v>55</v>
      </c>
    </row>
    <row r="2062" spans="1:6" hidden="1">
      <c r="A2062" t="s">
        <v>37</v>
      </c>
      <c r="B2062" t="s">
        <v>913</v>
      </c>
      <c r="C2062" s="11" t="str">
        <f>Budget[[#This Row],[Location]]&amp;Budget[[#This Row],[Description]]</f>
        <v>AustinIOP ADC</v>
      </c>
      <c r="D2062" t="s">
        <v>919</v>
      </c>
      <c r="E2062">
        <v>7</v>
      </c>
      <c r="F2062" s="46" t="s">
        <v>55</v>
      </c>
    </row>
    <row r="2063" spans="1:6" hidden="1">
      <c r="A2063" t="s">
        <v>37</v>
      </c>
      <c r="B2063" t="s">
        <v>913</v>
      </c>
      <c r="C2063" s="11" t="str">
        <f>Budget[[#This Row],[Location]]&amp;Budget[[#This Row],[Description]]</f>
        <v>AustinIOP ADC</v>
      </c>
      <c r="D2063" t="s">
        <v>920</v>
      </c>
      <c r="E2063">
        <v>7</v>
      </c>
      <c r="F2063" s="46" t="s">
        <v>55</v>
      </c>
    </row>
    <row r="2064" spans="1:6" hidden="1">
      <c r="A2064" t="s">
        <v>37</v>
      </c>
      <c r="B2064" t="s">
        <v>913</v>
      </c>
      <c r="C2064" s="11" t="str">
        <f>Budget[[#This Row],[Location]]&amp;Budget[[#This Row],[Description]]</f>
        <v>AustinIOP ADC</v>
      </c>
      <c r="D2064" t="s">
        <v>921</v>
      </c>
      <c r="E2064">
        <v>7</v>
      </c>
      <c r="F2064" s="46" t="s">
        <v>55</v>
      </c>
    </row>
    <row r="2065" spans="1:6" hidden="1">
      <c r="A2065" t="s">
        <v>37</v>
      </c>
      <c r="B2065" t="s">
        <v>913</v>
      </c>
      <c r="C2065" s="11" t="str">
        <f>Budget[[#This Row],[Location]]&amp;Budget[[#This Row],[Description]]</f>
        <v>AustinIOP ADC</v>
      </c>
      <c r="D2065" t="s">
        <v>900</v>
      </c>
      <c r="E2065">
        <v>7</v>
      </c>
      <c r="F2065" s="46" t="s">
        <v>55</v>
      </c>
    </row>
    <row r="2066" spans="1:6" hidden="1">
      <c r="A2066" t="s">
        <v>37</v>
      </c>
      <c r="B2066" t="s">
        <v>915</v>
      </c>
      <c r="C2066" s="11" t="str">
        <f>Budget[[#This Row],[Location]]&amp;Budget[[#This Row],[Description]]</f>
        <v>AustinAftercare ADC</v>
      </c>
      <c r="D2066" t="s">
        <v>902</v>
      </c>
      <c r="E2066">
        <v>1</v>
      </c>
      <c r="F2066" s="46" t="s">
        <v>55</v>
      </c>
    </row>
    <row r="2067" spans="1:6" hidden="1">
      <c r="A2067" t="s">
        <v>37</v>
      </c>
      <c r="B2067" t="s">
        <v>915</v>
      </c>
      <c r="C2067" s="11" t="str">
        <f>Budget[[#This Row],[Location]]&amp;Budget[[#This Row],[Description]]</f>
        <v>AustinAftercare ADC</v>
      </c>
      <c r="D2067" t="s">
        <v>903</v>
      </c>
      <c r="E2067">
        <v>1</v>
      </c>
      <c r="F2067" s="46" t="s">
        <v>55</v>
      </c>
    </row>
    <row r="2068" spans="1:6" hidden="1">
      <c r="A2068" t="s">
        <v>37</v>
      </c>
      <c r="B2068" t="s">
        <v>915</v>
      </c>
      <c r="C2068" s="11" t="str">
        <f>Budget[[#This Row],[Location]]&amp;Budget[[#This Row],[Description]]</f>
        <v>AustinAftercare ADC</v>
      </c>
      <c r="D2068" t="s">
        <v>904</v>
      </c>
      <c r="E2068">
        <v>1</v>
      </c>
      <c r="F2068" s="46" t="s">
        <v>55</v>
      </c>
    </row>
    <row r="2069" spans="1:6" hidden="1">
      <c r="A2069" t="s">
        <v>37</v>
      </c>
      <c r="B2069" t="s">
        <v>915</v>
      </c>
      <c r="C2069" s="11" t="str">
        <f>Budget[[#This Row],[Location]]&amp;Budget[[#This Row],[Description]]</f>
        <v>AustinAftercare ADC</v>
      </c>
      <c r="D2069" t="s">
        <v>905</v>
      </c>
      <c r="E2069">
        <v>1</v>
      </c>
      <c r="F2069" s="46" t="s">
        <v>55</v>
      </c>
    </row>
    <row r="2070" spans="1:6" hidden="1">
      <c r="A2070" t="s">
        <v>37</v>
      </c>
      <c r="B2070" t="s">
        <v>915</v>
      </c>
      <c r="C2070" s="11" t="str">
        <f>Budget[[#This Row],[Location]]&amp;Budget[[#This Row],[Description]]</f>
        <v>AustinAftercare ADC</v>
      </c>
      <c r="D2070" t="s">
        <v>906</v>
      </c>
      <c r="E2070">
        <v>1</v>
      </c>
      <c r="F2070" s="46" t="s">
        <v>55</v>
      </c>
    </row>
    <row r="2071" spans="1:6" hidden="1">
      <c r="A2071" t="s">
        <v>37</v>
      </c>
      <c r="B2071" t="s">
        <v>915</v>
      </c>
      <c r="C2071" s="11" t="str">
        <f>Budget[[#This Row],[Location]]&amp;Budget[[#This Row],[Description]]</f>
        <v>AustinAftercare ADC</v>
      </c>
      <c r="D2071" t="s">
        <v>907</v>
      </c>
      <c r="E2071">
        <v>1</v>
      </c>
      <c r="F2071" s="46" t="s">
        <v>55</v>
      </c>
    </row>
    <row r="2072" spans="1:6" hidden="1">
      <c r="A2072" t="s">
        <v>37</v>
      </c>
      <c r="B2072" t="s">
        <v>915</v>
      </c>
      <c r="C2072" s="11" t="str">
        <f>Budget[[#This Row],[Location]]&amp;Budget[[#This Row],[Description]]</f>
        <v>AustinAftercare ADC</v>
      </c>
      <c r="D2072" t="s">
        <v>908</v>
      </c>
      <c r="E2072">
        <v>2</v>
      </c>
      <c r="F2072" s="46" t="s">
        <v>55</v>
      </c>
    </row>
    <row r="2073" spans="1:6" hidden="1">
      <c r="A2073" t="s">
        <v>37</v>
      </c>
      <c r="B2073" t="s">
        <v>915</v>
      </c>
      <c r="C2073" s="11" t="str">
        <f>Budget[[#This Row],[Location]]&amp;Budget[[#This Row],[Description]]</f>
        <v>AustinAftercare ADC</v>
      </c>
      <c r="D2073" t="s">
        <v>909</v>
      </c>
      <c r="E2073">
        <v>2</v>
      </c>
      <c r="F2073" s="46" t="s">
        <v>55</v>
      </c>
    </row>
    <row r="2074" spans="1:6" hidden="1">
      <c r="A2074" t="s">
        <v>37</v>
      </c>
      <c r="B2074" t="s">
        <v>915</v>
      </c>
      <c r="C2074" s="11" t="str">
        <f>Budget[[#This Row],[Location]]&amp;Budget[[#This Row],[Description]]</f>
        <v>AustinAftercare ADC</v>
      </c>
      <c r="D2074" t="s">
        <v>919</v>
      </c>
      <c r="E2074">
        <v>2</v>
      </c>
      <c r="F2074" s="46" t="s">
        <v>55</v>
      </c>
    </row>
    <row r="2075" spans="1:6" hidden="1">
      <c r="A2075" t="s">
        <v>37</v>
      </c>
      <c r="B2075" t="s">
        <v>915</v>
      </c>
      <c r="C2075" s="11" t="str">
        <f>Budget[[#This Row],[Location]]&amp;Budget[[#This Row],[Description]]</f>
        <v>AustinAftercare ADC</v>
      </c>
      <c r="D2075" t="s">
        <v>920</v>
      </c>
      <c r="E2075">
        <v>2</v>
      </c>
      <c r="F2075" s="46" t="s">
        <v>55</v>
      </c>
    </row>
    <row r="2076" spans="1:6" hidden="1">
      <c r="A2076" t="s">
        <v>37</v>
      </c>
      <c r="B2076" t="s">
        <v>915</v>
      </c>
      <c r="C2076" s="11" t="str">
        <f>Budget[[#This Row],[Location]]&amp;Budget[[#This Row],[Description]]</f>
        <v>AustinAftercare ADC</v>
      </c>
      <c r="D2076" t="s">
        <v>921</v>
      </c>
      <c r="E2076">
        <v>2</v>
      </c>
      <c r="F2076" s="46" t="s">
        <v>55</v>
      </c>
    </row>
    <row r="2077" spans="1:6" hidden="1">
      <c r="A2077" t="s">
        <v>37</v>
      </c>
      <c r="B2077" t="s">
        <v>915</v>
      </c>
      <c r="C2077" s="11" t="str">
        <f>Budget[[#This Row],[Location]]&amp;Budget[[#This Row],[Description]]</f>
        <v>AustinAftercare ADC</v>
      </c>
      <c r="D2077" t="s">
        <v>900</v>
      </c>
      <c r="E2077">
        <v>2</v>
      </c>
      <c r="F2077" s="46" t="s">
        <v>55</v>
      </c>
    </row>
    <row r="2078" spans="1:6" hidden="1">
      <c r="A2078" t="s">
        <v>54</v>
      </c>
      <c r="B2078" t="s">
        <v>912</v>
      </c>
      <c r="C2078" s="11" t="str">
        <f>Budget[[#This Row],[Location]]&amp;Budget[[#This Row],[Description]]</f>
        <v>Cinco RanchPHP ADC</v>
      </c>
      <c r="D2078" t="s">
        <v>902</v>
      </c>
      <c r="E2078">
        <v>1</v>
      </c>
      <c r="F2078" s="46" t="s">
        <v>55</v>
      </c>
    </row>
    <row r="2079" spans="1:6" hidden="1">
      <c r="A2079" t="s">
        <v>54</v>
      </c>
      <c r="B2079" t="s">
        <v>912</v>
      </c>
      <c r="C2079" s="11" t="str">
        <f>Budget[[#This Row],[Location]]&amp;Budget[[#This Row],[Description]]</f>
        <v>Cinco RanchPHP ADC</v>
      </c>
      <c r="D2079" t="s">
        <v>903</v>
      </c>
      <c r="E2079">
        <v>1</v>
      </c>
      <c r="F2079" s="46" t="s">
        <v>55</v>
      </c>
    </row>
    <row r="2080" spans="1:6" hidden="1">
      <c r="A2080" t="s">
        <v>54</v>
      </c>
      <c r="B2080" t="s">
        <v>912</v>
      </c>
      <c r="C2080" s="11" t="str">
        <f>Budget[[#This Row],[Location]]&amp;Budget[[#This Row],[Description]]</f>
        <v>Cinco RanchPHP ADC</v>
      </c>
      <c r="D2080" t="s">
        <v>904</v>
      </c>
      <c r="E2080">
        <v>1</v>
      </c>
      <c r="F2080" s="46" t="s">
        <v>55</v>
      </c>
    </row>
    <row r="2081" spans="1:6" hidden="1">
      <c r="A2081" t="s">
        <v>54</v>
      </c>
      <c r="B2081" t="s">
        <v>912</v>
      </c>
      <c r="C2081" s="11" t="str">
        <f>Budget[[#This Row],[Location]]&amp;Budget[[#This Row],[Description]]</f>
        <v>Cinco RanchPHP ADC</v>
      </c>
      <c r="D2081" t="s">
        <v>905</v>
      </c>
      <c r="E2081">
        <v>1</v>
      </c>
      <c r="F2081" s="46" t="s">
        <v>55</v>
      </c>
    </row>
    <row r="2082" spans="1:6" hidden="1">
      <c r="A2082" t="s">
        <v>54</v>
      </c>
      <c r="B2082" t="s">
        <v>912</v>
      </c>
      <c r="C2082" s="11" t="str">
        <f>Budget[[#This Row],[Location]]&amp;Budget[[#This Row],[Description]]</f>
        <v>Cinco RanchPHP ADC</v>
      </c>
      <c r="D2082" t="s">
        <v>906</v>
      </c>
      <c r="E2082">
        <v>1</v>
      </c>
      <c r="F2082" s="46" t="s">
        <v>55</v>
      </c>
    </row>
    <row r="2083" spans="1:6" hidden="1">
      <c r="A2083" t="s">
        <v>54</v>
      </c>
      <c r="B2083" t="s">
        <v>912</v>
      </c>
      <c r="C2083" s="11" t="str">
        <f>Budget[[#This Row],[Location]]&amp;Budget[[#This Row],[Description]]</f>
        <v>Cinco RanchPHP ADC</v>
      </c>
      <c r="D2083" t="s">
        <v>907</v>
      </c>
      <c r="E2083">
        <v>1</v>
      </c>
      <c r="F2083" s="46" t="s">
        <v>55</v>
      </c>
    </row>
    <row r="2084" spans="1:6" hidden="1">
      <c r="A2084" t="s">
        <v>54</v>
      </c>
      <c r="B2084" t="s">
        <v>912</v>
      </c>
      <c r="C2084" s="11" t="str">
        <f>Budget[[#This Row],[Location]]&amp;Budget[[#This Row],[Description]]</f>
        <v>Cinco RanchPHP ADC</v>
      </c>
      <c r="D2084" t="s">
        <v>908</v>
      </c>
      <c r="E2084">
        <v>1</v>
      </c>
      <c r="F2084" s="46" t="s">
        <v>55</v>
      </c>
    </row>
    <row r="2085" spans="1:6" hidden="1">
      <c r="A2085" t="s">
        <v>54</v>
      </c>
      <c r="B2085" t="s">
        <v>912</v>
      </c>
      <c r="C2085" s="11" t="str">
        <f>Budget[[#This Row],[Location]]&amp;Budget[[#This Row],[Description]]</f>
        <v>Cinco RanchPHP ADC</v>
      </c>
      <c r="D2085" t="s">
        <v>909</v>
      </c>
      <c r="E2085">
        <v>1</v>
      </c>
      <c r="F2085" s="46" t="s">
        <v>55</v>
      </c>
    </row>
    <row r="2086" spans="1:6" hidden="1">
      <c r="A2086" t="s">
        <v>54</v>
      </c>
      <c r="B2086" t="s">
        <v>912</v>
      </c>
      <c r="C2086" s="11" t="str">
        <f>Budget[[#This Row],[Location]]&amp;Budget[[#This Row],[Description]]</f>
        <v>Cinco RanchPHP ADC</v>
      </c>
      <c r="D2086" t="s">
        <v>919</v>
      </c>
      <c r="E2086">
        <v>1</v>
      </c>
      <c r="F2086" s="46" t="s">
        <v>55</v>
      </c>
    </row>
    <row r="2087" spans="1:6" hidden="1">
      <c r="A2087" t="s">
        <v>54</v>
      </c>
      <c r="B2087" t="s">
        <v>912</v>
      </c>
      <c r="C2087" s="11" t="str">
        <f>Budget[[#This Row],[Location]]&amp;Budget[[#This Row],[Description]]</f>
        <v>Cinco RanchPHP ADC</v>
      </c>
      <c r="D2087" t="s">
        <v>920</v>
      </c>
      <c r="E2087">
        <v>1</v>
      </c>
      <c r="F2087" s="46" t="s">
        <v>55</v>
      </c>
    </row>
    <row r="2088" spans="1:6" hidden="1">
      <c r="A2088" t="s">
        <v>54</v>
      </c>
      <c r="B2088" t="s">
        <v>912</v>
      </c>
      <c r="C2088" s="11" t="str">
        <f>Budget[[#This Row],[Location]]&amp;Budget[[#This Row],[Description]]</f>
        <v>Cinco RanchPHP ADC</v>
      </c>
      <c r="D2088" t="s">
        <v>921</v>
      </c>
      <c r="E2088">
        <v>1</v>
      </c>
      <c r="F2088" s="46" t="s">
        <v>55</v>
      </c>
    </row>
    <row r="2089" spans="1:6" hidden="1">
      <c r="A2089" t="s">
        <v>54</v>
      </c>
      <c r="B2089" t="s">
        <v>912</v>
      </c>
      <c r="C2089" s="11" t="str">
        <f>Budget[[#This Row],[Location]]&amp;Budget[[#This Row],[Description]]</f>
        <v>Cinco RanchPHP ADC</v>
      </c>
      <c r="D2089" t="s">
        <v>900</v>
      </c>
      <c r="E2089">
        <v>1</v>
      </c>
      <c r="F2089" s="46" t="s">
        <v>55</v>
      </c>
    </row>
    <row r="2090" spans="1:6">
      <c r="A2090" t="s">
        <v>54</v>
      </c>
      <c r="B2090" t="s">
        <v>913</v>
      </c>
      <c r="C2090" s="11" t="str">
        <f>Budget[[#This Row],[Location]]&amp;Budget[[#This Row],[Description]]</f>
        <v>Cinco RanchIOP ADC</v>
      </c>
      <c r="D2090" t="s">
        <v>902</v>
      </c>
      <c r="E2090">
        <v>8</v>
      </c>
      <c r="F2090" s="46" t="s">
        <v>55</v>
      </c>
    </row>
    <row r="2091" spans="1:6" hidden="1">
      <c r="A2091" t="s">
        <v>54</v>
      </c>
      <c r="B2091" t="s">
        <v>913</v>
      </c>
      <c r="C2091" s="11" t="str">
        <f>Budget[[#This Row],[Location]]&amp;Budget[[#This Row],[Description]]</f>
        <v>Cinco RanchIOP ADC</v>
      </c>
      <c r="D2091" t="s">
        <v>903</v>
      </c>
      <c r="E2091">
        <v>8</v>
      </c>
      <c r="F2091" s="46" t="s">
        <v>55</v>
      </c>
    </row>
    <row r="2092" spans="1:6" hidden="1">
      <c r="A2092" t="s">
        <v>54</v>
      </c>
      <c r="B2092" t="s">
        <v>913</v>
      </c>
      <c r="C2092" s="11" t="str">
        <f>Budget[[#This Row],[Location]]&amp;Budget[[#This Row],[Description]]</f>
        <v>Cinco RanchIOP ADC</v>
      </c>
      <c r="D2092" t="s">
        <v>904</v>
      </c>
      <c r="E2092">
        <v>8</v>
      </c>
      <c r="F2092" s="46" t="s">
        <v>55</v>
      </c>
    </row>
    <row r="2093" spans="1:6" hidden="1">
      <c r="A2093" t="s">
        <v>54</v>
      </c>
      <c r="B2093" t="s">
        <v>913</v>
      </c>
      <c r="C2093" s="11" t="str">
        <f>Budget[[#This Row],[Location]]&amp;Budget[[#This Row],[Description]]</f>
        <v>Cinco RanchIOP ADC</v>
      </c>
      <c r="D2093" t="s">
        <v>905</v>
      </c>
      <c r="E2093">
        <v>8</v>
      </c>
      <c r="F2093" s="46" t="s">
        <v>55</v>
      </c>
    </row>
    <row r="2094" spans="1:6" hidden="1">
      <c r="A2094" t="s">
        <v>54</v>
      </c>
      <c r="B2094" t="s">
        <v>913</v>
      </c>
      <c r="C2094" s="11" t="str">
        <f>Budget[[#This Row],[Location]]&amp;Budget[[#This Row],[Description]]</f>
        <v>Cinco RanchIOP ADC</v>
      </c>
      <c r="D2094" t="s">
        <v>906</v>
      </c>
      <c r="E2094">
        <v>8</v>
      </c>
      <c r="F2094" s="46" t="s">
        <v>55</v>
      </c>
    </row>
    <row r="2095" spans="1:6" hidden="1">
      <c r="A2095" t="s">
        <v>54</v>
      </c>
      <c r="B2095" t="s">
        <v>913</v>
      </c>
      <c r="C2095" s="11" t="str">
        <f>Budget[[#This Row],[Location]]&amp;Budget[[#This Row],[Description]]</f>
        <v>Cinco RanchIOP ADC</v>
      </c>
      <c r="D2095" t="s">
        <v>907</v>
      </c>
      <c r="E2095">
        <v>8</v>
      </c>
      <c r="F2095" s="46" t="s">
        <v>55</v>
      </c>
    </row>
    <row r="2096" spans="1:6" hidden="1">
      <c r="A2096" t="s">
        <v>54</v>
      </c>
      <c r="B2096" t="s">
        <v>913</v>
      </c>
      <c r="C2096" s="11" t="str">
        <f>Budget[[#This Row],[Location]]&amp;Budget[[#This Row],[Description]]</f>
        <v>Cinco RanchIOP ADC</v>
      </c>
      <c r="D2096" t="s">
        <v>908</v>
      </c>
      <c r="E2096">
        <v>8</v>
      </c>
      <c r="F2096" s="46" t="s">
        <v>55</v>
      </c>
    </row>
    <row r="2097" spans="1:6" hidden="1">
      <c r="A2097" t="s">
        <v>54</v>
      </c>
      <c r="B2097" t="s">
        <v>913</v>
      </c>
      <c r="C2097" s="11" t="str">
        <f>Budget[[#This Row],[Location]]&amp;Budget[[#This Row],[Description]]</f>
        <v>Cinco RanchIOP ADC</v>
      </c>
      <c r="D2097" t="s">
        <v>909</v>
      </c>
      <c r="E2097">
        <v>8</v>
      </c>
      <c r="F2097" s="46" t="s">
        <v>55</v>
      </c>
    </row>
    <row r="2098" spans="1:6" hidden="1">
      <c r="A2098" t="s">
        <v>54</v>
      </c>
      <c r="B2098" t="s">
        <v>913</v>
      </c>
      <c r="C2098" s="11" t="str">
        <f>Budget[[#This Row],[Location]]&amp;Budget[[#This Row],[Description]]</f>
        <v>Cinco RanchIOP ADC</v>
      </c>
      <c r="D2098" t="s">
        <v>919</v>
      </c>
      <c r="E2098">
        <v>8</v>
      </c>
      <c r="F2098" s="46" t="s">
        <v>55</v>
      </c>
    </row>
    <row r="2099" spans="1:6" hidden="1">
      <c r="A2099" t="s">
        <v>54</v>
      </c>
      <c r="B2099" t="s">
        <v>913</v>
      </c>
      <c r="C2099" s="11" t="str">
        <f>Budget[[#This Row],[Location]]&amp;Budget[[#This Row],[Description]]</f>
        <v>Cinco RanchIOP ADC</v>
      </c>
      <c r="D2099" t="s">
        <v>920</v>
      </c>
      <c r="E2099">
        <v>8</v>
      </c>
      <c r="F2099" s="46" t="s">
        <v>55</v>
      </c>
    </row>
    <row r="2100" spans="1:6" hidden="1">
      <c r="A2100" t="s">
        <v>54</v>
      </c>
      <c r="B2100" t="s">
        <v>913</v>
      </c>
      <c r="C2100" s="11" t="str">
        <f>Budget[[#This Row],[Location]]&amp;Budget[[#This Row],[Description]]</f>
        <v>Cinco RanchIOP ADC</v>
      </c>
      <c r="D2100" t="s">
        <v>921</v>
      </c>
      <c r="E2100">
        <v>8</v>
      </c>
      <c r="F2100" s="46" t="s">
        <v>55</v>
      </c>
    </row>
    <row r="2101" spans="1:6" hidden="1">
      <c r="A2101" t="s">
        <v>54</v>
      </c>
      <c r="B2101" t="s">
        <v>913</v>
      </c>
      <c r="C2101" s="11" t="str">
        <f>Budget[[#This Row],[Location]]&amp;Budget[[#This Row],[Description]]</f>
        <v>Cinco RanchIOP ADC</v>
      </c>
      <c r="D2101" t="s">
        <v>900</v>
      </c>
      <c r="E2101">
        <v>8</v>
      </c>
      <c r="F2101" s="46" t="s">
        <v>55</v>
      </c>
    </row>
    <row r="2102" spans="1:6" hidden="1">
      <c r="A2102" t="s">
        <v>54</v>
      </c>
      <c r="B2102" t="s">
        <v>915</v>
      </c>
      <c r="C2102" s="11" t="str">
        <f>Budget[[#This Row],[Location]]&amp;Budget[[#This Row],[Description]]</f>
        <v>Cinco RanchAftercare ADC</v>
      </c>
      <c r="D2102" t="s">
        <v>902</v>
      </c>
      <c r="E2102">
        <v>15</v>
      </c>
      <c r="F2102" s="46" t="s">
        <v>55</v>
      </c>
    </row>
    <row r="2103" spans="1:6" hidden="1">
      <c r="A2103" t="s">
        <v>54</v>
      </c>
      <c r="B2103" t="s">
        <v>915</v>
      </c>
      <c r="C2103" s="11" t="str">
        <f>Budget[[#This Row],[Location]]&amp;Budget[[#This Row],[Description]]</f>
        <v>Cinco RanchAftercare ADC</v>
      </c>
      <c r="D2103" t="s">
        <v>903</v>
      </c>
      <c r="E2103">
        <v>15</v>
      </c>
      <c r="F2103" s="46" t="s">
        <v>55</v>
      </c>
    </row>
    <row r="2104" spans="1:6" hidden="1">
      <c r="A2104" t="s">
        <v>54</v>
      </c>
      <c r="B2104" t="s">
        <v>915</v>
      </c>
      <c r="C2104" s="11" t="str">
        <f>Budget[[#This Row],[Location]]&amp;Budget[[#This Row],[Description]]</f>
        <v>Cinco RanchAftercare ADC</v>
      </c>
      <c r="D2104" t="s">
        <v>904</v>
      </c>
      <c r="E2104">
        <v>15</v>
      </c>
      <c r="F2104" s="46" t="s">
        <v>55</v>
      </c>
    </row>
    <row r="2105" spans="1:6" hidden="1">
      <c r="A2105" t="s">
        <v>54</v>
      </c>
      <c r="B2105" t="s">
        <v>915</v>
      </c>
      <c r="C2105" s="11" t="str">
        <f>Budget[[#This Row],[Location]]&amp;Budget[[#This Row],[Description]]</f>
        <v>Cinco RanchAftercare ADC</v>
      </c>
      <c r="D2105" t="s">
        <v>905</v>
      </c>
      <c r="E2105">
        <v>15</v>
      </c>
      <c r="F2105" s="46" t="s">
        <v>55</v>
      </c>
    </row>
    <row r="2106" spans="1:6" hidden="1">
      <c r="A2106" t="s">
        <v>54</v>
      </c>
      <c r="B2106" t="s">
        <v>915</v>
      </c>
      <c r="C2106" s="11" t="str">
        <f>Budget[[#This Row],[Location]]&amp;Budget[[#This Row],[Description]]</f>
        <v>Cinco RanchAftercare ADC</v>
      </c>
      <c r="D2106" t="s">
        <v>906</v>
      </c>
      <c r="E2106">
        <v>15</v>
      </c>
      <c r="F2106" s="46" t="s">
        <v>55</v>
      </c>
    </row>
    <row r="2107" spans="1:6" hidden="1">
      <c r="A2107" t="s">
        <v>54</v>
      </c>
      <c r="B2107" t="s">
        <v>915</v>
      </c>
      <c r="C2107" s="11" t="str">
        <f>Budget[[#This Row],[Location]]&amp;Budget[[#This Row],[Description]]</f>
        <v>Cinco RanchAftercare ADC</v>
      </c>
      <c r="D2107" t="s">
        <v>907</v>
      </c>
      <c r="E2107">
        <v>15</v>
      </c>
      <c r="F2107" s="46" t="s">
        <v>55</v>
      </c>
    </row>
    <row r="2108" spans="1:6" hidden="1">
      <c r="A2108" t="s">
        <v>54</v>
      </c>
      <c r="B2108" t="s">
        <v>915</v>
      </c>
      <c r="C2108" s="11" t="str">
        <f>Budget[[#This Row],[Location]]&amp;Budget[[#This Row],[Description]]</f>
        <v>Cinco RanchAftercare ADC</v>
      </c>
      <c r="D2108" t="s">
        <v>908</v>
      </c>
      <c r="E2108">
        <v>16</v>
      </c>
      <c r="F2108" s="46" t="s">
        <v>55</v>
      </c>
    </row>
    <row r="2109" spans="1:6" hidden="1">
      <c r="A2109" t="s">
        <v>54</v>
      </c>
      <c r="B2109" t="s">
        <v>915</v>
      </c>
      <c r="C2109" s="11" t="str">
        <f>Budget[[#This Row],[Location]]&amp;Budget[[#This Row],[Description]]</f>
        <v>Cinco RanchAftercare ADC</v>
      </c>
      <c r="D2109" t="s">
        <v>909</v>
      </c>
      <c r="E2109">
        <v>17</v>
      </c>
      <c r="F2109" s="46" t="s">
        <v>55</v>
      </c>
    </row>
    <row r="2110" spans="1:6" hidden="1">
      <c r="A2110" t="s">
        <v>54</v>
      </c>
      <c r="B2110" t="s">
        <v>915</v>
      </c>
      <c r="C2110" s="11" t="str">
        <f>Budget[[#This Row],[Location]]&amp;Budget[[#This Row],[Description]]</f>
        <v>Cinco RanchAftercare ADC</v>
      </c>
      <c r="D2110" t="s">
        <v>919</v>
      </c>
      <c r="E2110">
        <v>17</v>
      </c>
      <c r="F2110" s="46" t="s">
        <v>55</v>
      </c>
    </row>
    <row r="2111" spans="1:6" hidden="1">
      <c r="A2111" t="s">
        <v>54</v>
      </c>
      <c r="B2111" t="s">
        <v>915</v>
      </c>
      <c r="C2111" s="11" t="str">
        <f>Budget[[#This Row],[Location]]&amp;Budget[[#This Row],[Description]]</f>
        <v>Cinco RanchAftercare ADC</v>
      </c>
      <c r="D2111" t="s">
        <v>920</v>
      </c>
      <c r="E2111">
        <v>17</v>
      </c>
      <c r="F2111" s="46" t="s">
        <v>55</v>
      </c>
    </row>
    <row r="2112" spans="1:6" hidden="1">
      <c r="A2112" t="s">
        <v>54</v>
      </c>
      <c r="B2112" t="s">
        <v>915</v>
      </c>
      <c r="C2112" s="11" t="str">
        <f>Budget[[#This Row],[Location]]&amp;Budget[[#This Row],[Description]]</f>
        <v>Cinco RanchAftercare ADC</v>
      </c>
      <c r="D2112" t="s">
        <v>921</v>
      </c>
      <c r="E2112">
        <v>17</v>
      </c>
      <c r="F2112" s="46" t="s">
        <v>55</v>
      </c>
    </row>
    <row r="2113" spans="1:6" hidden="1">
      <c r="A2113" t="s">
        <v>54</v>
      </c>
      <c r="B2113" t="s">
        <v>915</v>
      </c>
      <c r="C2113" s="11" t="str">
        <f>Budget[[#This Row],[Location]]&amp;Budget[[#This Row],[Description]]</f>
        <v>Cinco RanchAftercare ADC</v>
      </c>
      <c r="D2113" t="s">
        <v>900</v>
      </c>
      <c r="E2113">
        <v>17</v>
      </c>
      <c r="F2113" s="46" t="s">
        <v>55</v>
      </c>
    </row>
    <row r="2114" spans="1:6" hidden="1">
      <c r="A2114" t="s">
        <v>626</v>
      </c>
      <c r="B2114" t="s">
        <v>912</v>
      </c>
      <c r="C2114" s="11" t="str">
        <f>Budget[[#This Row],[Location]]&amp;Budget[[#This Row],[Description]]</f>
        <v>ConroePHP ADC</v>
      </c>
      <c r="D2114" t="s">
        <v>902</v>
      </c>
      <c r="E2114">
        <v>1</v>
      </c>
      <c r="F2114" s="46" t="s">
        <v>55</v>
      </c>
    </row>
    <row r="2115" spans="1:6" hidden="1">
      <c r="A2115" t="s">
        <v>626</v>
      </c>
      <c r="B2115" t="s">
        <v>912</v>
      </c>
      <c r="C2115" s="11" t="str">
        <f>Budget[[#This Row],[Location]]&amp;Budget[[#This Row],[Description]]</f>
        <v>ConroePHP ADC</v>
      </c>
      <c r="D2115" t="s">
        <v>903</v>
      </c>
      <c r="E2115">
        <v>1</v>
      </c>
      <c r="F2115" s="46" t="s">
        <v>55</v>
      </c>
    </row>
    <row r="2116" spans="1:6" hidden="1">
      <c r="A2116" t="s">
        <v>626</v>
      </c>
      <c r="B2116" t="s">
        <v>912</v>
      </c>
      <c r="C2116" s="11" t="str">
        <f>Budget[[#This Row],[Location]]&amp;Budget[[#This Row],[Description]]</f>
        <v>ConroePHP ADC</v>
      </c>
      <c r="D2116" t="s">
        <v>904</v>
      </c>
      <c r="E2116">
        <v>1</v>
      </c>
      <c r="F2116" s="46" t="s">
        <v>55</v>
      </c>
    </row>
    <row r="2117" spans="1:6" hidden="1">
      <c r="A2117" t="s">
        <v>626</v>
      </c>
      <c r="B2117" t="s">
        <v>912</v>
      </c>
      <c r="C2117" s="11" t="str">
        <f>Budget[[#This Row],[Location]]&amp;Budget[[#This Row],[Description]]</f>
        <v>ConroePHP ADC</v>
      </c>
      <c r="D2117" t="s">
        <v>905</v>
      </c>
      <c r="E2117">
        <v>1</v>
      </c>
      <c r="F2117" s="46" t="s">
        <v>55</v>
      </c>
    </row>
    <row r="2118" spans="1:6" hidden="1">
      <c r="A2118" t="s">
        <v>626</v>
      </c>
      <c r="B2118" t="s">
        <v>912</v>
      </c>
      <c r="C2118" s="11" t="str">
        <f>Budget[[#This Row],[Location]]&amp;Budget[[#This Row],[Description]]</f>
        <v>ConroePHP ADC</v>
      </c>
      <c r="D2118" t="s">
        <v>906</v>
      </c>
      <c r="E2118">
        <v>1</v>
      </c>
      <c r="F2118" s="46" t="s">
        <v>55</v>
      </c>
    </row>
    <row r="2119" spans="1:6" hidden="1">
      <c r="A2119" t="s">
        <v>626</v>
      </c>
      <c r="B2119" t="s">
        <v>912</v>
      </c>
      <c r="C2119" s="11" t="str">
        <f>Budget[[#This Row],[Location]]&amp;Budget[[#This Row],[Description]]</f>
        <v>ConroePHP ADC</v>
      </c>
      <c r="D2119" t="s">
        <v>907</v>
      </c>
      <c r="E2119">
        <v>1</v>
      </c>
      <c r="F2119" s="46" t="s">
        <v>55</v>
      </c>
    </row>
    <row r="2120" spans="1:6" hidden="1">
      <c r="A2120" t="s">
        <v>626</v>
      </c>
      <c r="B2120" t="s">
        <v>912</v>
      </c>
      <c r="C2120" s="11" t="str">
        <f>Budget[[#This Row],[Location]]&amp;Budget[[#This Row],[Description]]</f>
        <v>ConroePHP ADC</v>
      </c>
      <c r="D2120" t="s">
        <v>908</v>
      </c>
      <c r="E2120">
        <v>1</v>
      </c>
      <c r="F2120" s="46" t="s">
        <v>55</v>
      </c>
    </row>
    <row r="2121" spans="1:6" hidden="1">
      <c r="A2121" t="s">
        <v>626</v>
      </c>
      <c r="B2121" t="s">
        <v>912</v>
      </c>
      <c r="C2121" s="11" t="str">
        <f>Budget[[#This Row],[Location]]&amp;Budget[[#This Row],[Description]]</f>
        <v>ConroePHP ADC</v>
      </c>
      <c r="D2121" t="s">
        <v>909</v>
      </c>
      <c r="E2121">
        <v>1</v>
      </c>
      <c r="F2121" s="46" t="s">
        <v>55</v>
      </c>
    </row>
    <row r="2122" spans="1:6" hidden="1">
      <c r="A2122" t="s">
        <v>626</v>
      </c>
      <c r="B2122" t="s">
        <v>912</v>
      </c>
      <c r="C2122" s="11" t="str">
        <f>Budget[[#This Row],[Location]]&amp;Budget[[#This Row],[Description]]</f>
        <v>ConroePHP ADC</v>
      </c>
      <c r="D2122" t="s">
        <v>919</v>
      </c>
      <c r="E2122">
        <v>1</v>
      </c>
      <c r="F2122" s="46" t="s">
        <v>55</v>
      </c>
    </row>
    <row r="2123" spans="1:6" hidden="1">
      <c r="A2123" t="s">
        <v>626</v>
      </c>
      <c r="B2123" t="s">
        <v>912</v>
      </c>
      <c r="C2123" s="11" t="str">
        <f>Budget[[#This Row],[Location]]&amp;Budget[[#This Row],[Description]]</f>
        <v>ConroePHP ADC</v>
      </c>
      <c r="D2123" t="s">
        <v>920</v>
      </c>
      <c r="E2123">
        <v>1</v>
      </c>
      <c r="F2123" s="46" t="s">
        <v>55</v>
      </c>
    </row>
    <row r="2124" spans="1:6" hidden="1">
      <c r="A2124" t="s">
        <v>626</v>
      </c>
      <c r="B2124" t="s">
        <v>912</v>
      </c>
      <c r="C2124" s="11" t="str">
        <f>Budget[[#This Row],[Location]]&amp;Budget[[#This Row],[Description]]</f>
        <v>ConroePHP ADC</v>
      </c>
      <c r="D2124" t="s">
        <v>921</v>
      </c>
      <c r="E2124">
        <v>1</v>
      </c>
      <c r="F2124" s="46" t="s">
        <v>55</v>
      </c>
    </row>
    <row r="2125" spans="1:6" hidden="1">
      <c r="A2125" t="s">
        <v>626</v>
      </c>
      <c r="B2125" t="s">
        <v>912</v>
      </c>
      <c r="C2125" s="11" t="str">
        <f>Budget[[#This Row],[Location]]&amp;Budget[[#This Row],[Description]]</f>
        <v>ConroePHP ADC</v>
      </c>
      <c r="D2125" t="s">
        <v>900</v>
      </c>
      <c r="E2125">
        <v>1</v>
      </c>
      <c r="F2125" s="46" t="s">
        <v>55</v>
      </c>
    </row>
    <row r="2126" spans="1:6">
      <c r="A2126" t="s">
        <v>626</v>
      </c>
      <c r="B2126" t="s">
        <v>913</v>
      </c>
      <c r="C2126" s="11" t="str">
        <f>Budget[[#This Row],[Location]]&amp;Budget[[#This Row],[Description]]</f>
        <v>ConroeIOP ADC</v>
      </c>
      <c r="D2126" t="s">
        <v>902</v>
      </c>
      <c r="E2126">
        <v>6</v>
      </c>
      <c r="F2126" s="46" t="s">
        <v>55</v>
      </c>
    </row>
    <row r="2127" spans="1:6" hidden="1">
      <c r="A2127" t="s">
        <v>626</v>
      </c>
      <c r="B2127" t="s">
        <v>913</v>
      </c>
      <c r="C2127" s="11" t="str">
        <f>Budget[[#This Row],[Location]]&amp;Budget[[#This Row],[Description]]</f>
        <v>ConroeIOP ADC</v>
      </c>
      <c r="D2127" t="s">
        <v>903</v>
      </c>
      <c r="E2127">
        <v>6</v>
      </c>
      <c r="F2127" s="46" t="s">
        <v>55</v>
      </c>
    </row>
    <row r="2128" spans="1:6" hidden="1">
      <c r="A2128" t="s">
        <v>626</v>
      </c>
      <c r="B2128" t="s">
        <v>913</v>
      </c>
      <c r="C2128" s="11" t="str">
        <f>Budget[[#This Row],[Location]]&amp;Budget[[#This Row],[Description]]</f>
        <v>ConroeIOP ADC</v>
      </c>
      <c r="D2128" t="s">
        <v>904</v>
      </c>
      <c r="E2128">
        <v>6</v>
      </c>
      <c r="F2128" s="46" t="s">
        <v>55</v>
      </c>
    </row>
    <row r="2129" spans="1:6" hidden="1">
      <c r="A2129" t="s">
        <v>626</v>
      </c>
      <c r="B2129" t="s">
        <v>913</v>
      </c>
      <c r="C2129" s="11" t="str">
        <f>Budget[[#This Row],[Location]]&amp;Budget[[#This Row],[Description]]</f>
        <v>ConroeIOP ADC</v>
      </c>
      <c r="D2129" t="s">
        <v>905</v>
      </c>
      <c r="E2129">
        <v>6</v>
      </c>
      <c r="F2129" s="46" t="s">
        <v>55</v>
      </c>
    </row>
    <row r="2130" spans="1:6" hidden="1">
      <c r="A2130" t="s">
        <v>626</v>
      </c>
      <c r="B2130" t="s">
        <v>913</v>
      </c>
      <c r="C2130" s="11" t="str">
        <f>Budget[[#This Row],[Location]]&amp;Budget[[#This Row],[Description]]</f>
        <v>ConroeIOP ADC</v>
      </c>
      <c r="D2130" t="s">
        <v>906</v>
      </c>
      <c r="E2130">
        <v>6</v>
      </c>
      <c r="F2130" s="46" t="s">
        <v>55</v>
      </c>
    </row>
    <row r="2131" spans="1:6" hidden="1">
      <c r="A2131" t="s">
        <v>626</v>
      </c>
      <c r="B2131" t="s">
        <v>913</v>
      </c>
      <c r="C2131" s="11" t="str">
        <f>Budget[[#This Row],[Location]]&amp;Budget[[#This Row],[Description]]</f>
        <v>ConroeIOP ADC</v>
      </c>
      <c r="D2131" t="s">
        <v>907</v>
      </c>
      <c r="E2131">
        <v>6</v>
      </c>
      <c r="F2131" s="46" t="s">
        <v>55</v>
      </c>
    </row>
    <row r="2132" spans="1:6" hidden="1">
      <c r="A2132" t="s">
        <v>626</v>
      </c>
      <c r="B2132" t="s">
        <v>913</v>
      </c>
      <c r="C2132" s="11" t="str">
        <f>Budget[[#This Row],[Location]]&amp;Budget[[#This Row],[Description]]</f>
        <v>ConroeIOP ADC</v>
      </c>
      <c r="D2132" t="s">
        <v>908</v>
      </c>
      <c r="E2132">
        <v>6</v>
      </c>
      <c r="F2132" s="46" t="s">
        <v>55</v>
      </c>
    </row>
    <row r="2133" spans="1:6" hidden="1">
      <c r="A2133" t="s">
        <v>626</v>
      </c>
      <c r="B2133" t="s">
        <v>913</v>
      </c>
      <c r="C2133" s="11" t="str">
        <f>Budget[[#This Row],[Location]]&amp;Budget[[#This Row],[Description]]</f>
        <v>ConroeIOP ADC</v>
      </c>
      <c r="D2133" t="s">
        <v>909</v>
      </c>
      <c r="E2133">
        <v>6</v>
      </c>
      <c r="F2133" s="46" t="s">
        <v>55</v>
      </c>
    </row>
    <row r="2134" spans="1:6" hidden="1">
      <c r="A2134" t="s">
        <v>626</v>
      </c>
      <c r="B2134" t="s">
        <v>913</v>
      </c>
      <c r="C2134" s="11" t="str">
        <f>Budget[[#This Row],[Location]]&amp;Budget[[#This Row],[Description]]</f>
        <v>ConroeIOP ADC</v>
      </c>
      <c r="D2134" t="s">
        <v>919</v>
      </c>
      <c r="E2134">
        <v>6</v>
      </c>
      <c r="F2134" s="46" t="s">
        <v>55</v>
      </c>
    </row>
    <row r="2135" spans="1:6" hidden="1">
      <c r="A2135" t="s">
        <v>626</v>
      </c>
      <c r="B2135" t="s">
        <v>913</v>
      </c>
      <c r="C2135" s="11" t="str">
        <f>Budget[[#This Row],[Location]]&amp;Budget[[#This Row],[Description]]</f>
        <v>ConroeIOP ADC</v>
      </c>
      <c r="D2135" t="s">
        <v>920</v>
      </c>
      <c r="E2135">
        <v>6</v>
      </c>
      <c r="F2135" s="46" t="s">
        <v>55</v>
      </c>
    </row>
    <row r="2136" spans="1:6" hidden="1">
      <c r="A2136" t="s">
        <v>626</v>
      </c>
      <c r="B2136" t="s">
        <v>913</v>
      </c>
      <c r="C2136" s="11" t="str">
        <f>Budget[[#This Row],[Location]]&amp;Budget[[#This Row],[Description]]</f>
        <v>ConroeIOP ADC</v>
      </c>
      <c r="D2136" t="s">
        <v>921</v>
      </c>
      <c r="E2136">
        <v>6</v>
      </c>
      <c r="F2136" s="46" t="s">
        <v>55</v>
      </c>
    </row>
    <row r="2137" spans="1:6" hidden="1">
      <c r="A2137" t="s">
        <v>626</v>
      </c>
      <c r="B2137" t="s">
        <v>913</v>
      </c>
      <c r="C2137" s="11" t="str">
        <f>Budget[[#This Row],[Location]]&amp;Budget[[#This Row],[Description]]</f>
        <v>ConroeIOP ADC</v>
      </c>
      <c r="D2137" t="s">
        <v>900</v>
      </c>
      <c r="E2137">
        <v>6</v>
      </c>
      <c r="F2137" s="46" t="s">
        <v>55</v>
      </c>
    </row>
    <row r="2138" spans="1:6" hidden="1">
      <c r="A2138" t="s">
        <v>626</v>
      </c>
      <c r="B2138" t="s">
        <v>915</v>
      </c>
      <c r="C2138" s="11" t="str">
        <f>Budget[[#This Row],[Location]]&amp;Budget[[#This Row],[Description]]</f>
        <v>ConroeAftercare ADC</v>
      </c>
      <c r="D2138" t="s">
        <v>902</v>
      </c>
      <c r="E2138">
        <v>1</v>
      </c>
      <c r="F2138" s="46" t="s">
        <v>55</v>
      </c>
    </row>
    <row r="2139" spans="1:6" hidden="1">
      <c r="A2139" t="s">
        <v>626</v>
      </c>
      <c r="B2139" t="s">
        <v>915</v>
      </c>
      <c r="C2139" s="11" t="str">
        <f>Budget[[#This Row],[Location]]&amp;Budget[[#This Row],[Description]]</f>
        <v>ConroeAftercare ADC</v>
      </c>
      <c r="D2139" t="s">
        <v>903</v>
      </c>
      <c r="E2139">
        <v>1</v>
      </c>
      <c r="F2139" s="46" t="s">
        <v>55</v>
      </c>
    </row>
    <row r="2140" spans="1:6" hidden="1">
      <c r="A2140" t="s">
        <v>626</v>
      </c>
      <c r="B2140" t="s">
        <v>915</v>
      </c>
      <c r="C2140" s="11" t="str">
        <f>Budget[[#This Row],[Location]]&amp;Budget[[#This Row],[Description]]</f>
        <v>ConroeAftercare ADC</v>
      </c>
      <c r="D2140" t="s">
        <v>904</v>
      </c>
      <c r="E2140">
        <v>1</v>
      </c>
      <c r="F2140" s="46" t="s">
        <v>55</v>
      </c>
    </row>
    <row r="2141" spans="1:6" hidden="1">
      <c r="A2141" t="s">
        <v>626</v>
      </c>
      <c r="B2141" t="s">
        <v>915</v>
      </c>
      <c r="C2141" s="11" t="str">
        <f>Budget[[#This Row],[Location]]&amp;Budget[[#This Row],[Description]]</f>
        <v>ConroeAftercare ADC</v>
      </c>
      <c r="D2141" t="s">
        <v>905</v>
      </c>
      <c r="E2141">
        <v>1</v>
      </c>
      <c r="F2141" s="46" t="s">
        <v>55</v>
      </c>
    </row>
    <row r="2142" spans="1:6" hidden="1">
      <c r="A2142" t="s">
        <v>626</v>
      </c>
      <c r="B2142" t="s">
        <v>915</v>
      </c>
      <c r="C2142" s="11" t="str">
        <f>Budget[[#This Row],[Location]]&amp;Budget[[#This Row],[Description]]</f>
        <v>ConroeAftercare ADC</v>
      </c>
      <c r="D2142" t="s">
        <v>906</v>
      </c>
      <c r="E2142">
        <v>1</v>
      </c>
      <c r="F2142" s="46" t="s">
        <v>55</v>
      </c>
    </row>
    <row r="2143" spans="1:6" hidden="1">
      <c r="A2143" t="s">
        <v>626</v>
      </c>
      <c r="B2143" t="s">
        <v>915</v>
      </c>
      <c r="C2143" s="11" t="str">
        <f>Budget[[#This Row],[Location]]&amp;Budget[[#This Row],[Description]]</f>
        <v>ConroeAftercare ADC</v>
      </c>
      <c r="D2143" t="s">
        <v>907</v>
      </c>
      <c r="E2143">
        <v>1</v>
      </c>
      <c r="F2143" s="46" t="s">
        <v>55</v>
      </c>
    </row>
    <row r="2144" spans="1:6" hidden="1">
      <c r="A2144" t="s">
        <v>626</v>
      </c>
      <c r="B2144" t="s">
        <v>915</v>
      </c>
      <c r="C2144" s="11" t="str">
        <f>Budget[[#This Row],[Location]]&amp;Budget[[#This Row],[Description]]</f>
        <v>ConroeAftercare ADC</v>
      </c>
      <c r="D2144" t="s">
        <v>908</v>
      </c>
      <c r="E2144">
        <v>2</v>
      </c>
      <c r="F2144" s="46" t="s">
        <v>55</v>
      </c>
    </row>
    <row r="2145" spans="1:6" hidden="1">
      <c r="A2145" t="s">
        <v>626</v>
      </c>
      <c r="B2145" t="s">
        <v>915</v>
      </c>
      <c r="C2145" s="11" t="str">
        <f>Budget[[#This Row],[Location]]&amp;Budget[[#This Row],[Description]]</f>
        <v>ConroeAftercare ADC</v>
      </c>
      <c r="D2145" t="s">
        <v>909</v>
      </c>
      <c r="E2145">
        <v>2</v>
      </c>
      <c r="F2145" s="46" t="s">
        <v>55</v>
      </c>
    </row>
    <row r="2146" spans="1:6" hidden="1">
      <c r="A2146" t="s">
        <v>626</v>
      </c>
      <c r="B2146" t="s">
        <v>915</v>
      </c>
      <c r="C2146" s="11" t="str">
        <f>Budget[[#This Row],[Location]]&amp;Budget[[#This Row],[Description]]</f>
        <v>ConroeAftercare ADC</v>
      </c>
      <c r="D2146" t="s">
        <v>919</v>
      </c>
      <c r="E2146">
        <v>2</v>
      </c>
      <c r="F2146" s="46" t="s">
        <v>55</v>
      </c>
    </row>
    <row r="2147" spans="1:6" hidden="1">
      <c r="A2147" t="s">
        <v>626</v>
      </c>
      <c r="B2147" t="s">
        <v>915</v>
      </c>
      <c r="C2147" s="11" t="str">
        <f>Budget[[#This Row],[Location]]&amp;Budget[[#This Row],[Description]]</f>
        <v>ConroeAftercare ADC</v>
      </c>
      <c r="D2147" t="s">
        <v>920</v>
      </c>
      <c r="E2147">
        <v>2</v>
      </c>
      <c r="F2147" s="46" t="s">
        <v>55</v>
      </c>
    </row>
    <row r="2148" spans="1:6" hidden="1">
      <c r="A2148" t="s">
        <v>626</v>
      </c>
      <c r="B2148" t="s">
        <v>915</v>
      </c>
      <c r="C2148" s="11" t="str">
        <f>Budget[[#This Row],[Location]]&amp;Budget[[#This Row],[Description]]</f>
        <v>ConroeAftercare ADC</v>
      </c>
      <c r="D2148" t="s">
        <v>921</v>
      </c>
      <c r="E2148">
        <v>2</v>
      </c>
      <c r="F2148" s="46" t="s">
        <v>55</v>
      </c>
    </row>
    <row r="2149" spans="1:6" hidden="1">
      <c r="A2149" t="s">
        <v>626</v>
      </c>
      <c r="B2149" t="s">
        <v>915</v>
      </c>
      <c r="C2149" s="11" t="str">
        <f>Budget[[#This Row],[Location]]&amp;Budget[[#This Row],[Description]]</f>
        <v>ConroeAftercare ADC</v>
      </c>
      <c r="D2149" t="s">
        <v>900</v>
      </c>
      <c r="E2149">
        <v>2</v>
      </c>
      <c r="F2149" s="46" t="s">
        <v>55</v>
      </c>
    </row>
    <row r="2150" spans="1:6" hidden="1">
      <c r="A2150" t="s">
        <v>147</v>
      </c>
      <c r="B2150" t="s">
        <v>912</v>
      </c>
      <c r="C2150" s="11" t="str">
        <f>Budget[[#This Row],[Location]]&amp;Budget[[#This Row],[Description]]</f>
        <v>North LoopPHP ADC</v>
      </c>
      <c r="D2150" t="s">
        <v>902</v>
      </c>
      <c r="E2150">
        <v>3</v>
      </c>
      <c r="F2150" s="46" t="s">
        <v>55</v>
      </c>
    </row>
    <row r="2151" spans="1:6" hidden="1">
      <c r="A2151" t="s">
        <v>147</v>
      </c>
      <c r="B2151" t="s">
        <v>912</v>
      </c>
      <c r="C2151" s="11" t="str">
        <f>Budget[[#This Row],[Location]]&amp;Budget[[#This Row],[Description]]</f>
        <v>North LoopPHP ADC</v>
      </c>
      <c r="D2151" t="s">
        <v>903</v>
      </c>
      <c r="E2151">
        <v>3</v>
      </c>
      <c r="F2151" s="46" t="s">
        <v>55</v>
      </c>
    </row>
    <row r="2152" spans="1:6" hidden="1">
      <c r="A2152" t="s">
        <v>147</v>
      </c>
      <c r="B2152" t="s">
        <v>912</v>
      </c>
      <c r="C2152" s="11" t="str">
        <f>Budget[[#This Row],[Location]]&amp;Budget[[#This Row],[Description]]</f>
        <v>North LoopPHP ADC</v>
      </c>
      <c r="D2152" t="s">
        <v>904</v>
      </c>
      <c r="E2152">
        <v>3</v>
      </c>
      <c r="F2152" s="46" t="s">
        <v>55</v>
      </c>
    </row>
    <row r="2153" spans="1:6" hidden="1">
      <c r="A2153" t="s">
        <v>147</v>
      </c>
      <c r="B2153" t="s">
        <v>912</v>
      </c>
      <c r="C2153" s="11" t="str">
        <f>Budget[[#This Row],[Location]]&amp;Budget[[#This Row],[Description]]</f>
        <v>North LoopPHP ADC</v>
      </c>
      <c r="D2153" t="s">
        <v>905</v>
      </c>
      <c r="E2153">
        <v>3</v>
      </c>
      <c r="F2153" s="46" t="s">
        <v>55</v>
      </c>
    </row>
    <row r="2154" spans="1:6" hidden="1">
      <c r="A2154" t="s">
        <v>147</v>
      </c>
      <c r="B2154" t="s">
        <v>912</v>
      </c>
      <c r="C2154" s="11" t="str">
        <f>Budget[[#This Row],[Location]]&amp;Budget[[#This Row],[Description]]</f>
        <v>North LoopPHP ADC</v>
      </c>
      <c r="D2154" t="s">
        <v>906</v>
      </c>
      <c r="E2154">
        <v>3</v>
      </c>
      <c r="F2154" s="46" t="s">
        <v>55</v>
      </c>
    </row>
    <row r="2155" spans="1:6" hidden="1">
      <c r="A2155" t="s">
        <v>147</v>
      </c>
      <c r="B2155" t="s">
        <v>912</v>
      </c>
      <c r="C2155" s="11" t="str">
        <f>Budget[[#This Row],[Location]]&amp;Budget[[#This Row],[Description]]</f>
        <v>North LoopPHP ADC</v>
      </c>
      <c r="D2155" t="s">
        <v>907</v>
      </c>
      <c r="E2155">
        <v>3</v>
      </c>
      <c r="F2155" s="46" t="s">
        <v>55</v>
      </c>
    </row>
    <row r="2156" spans="1:6" hidden="1">
      <c r="A2156" t="s">
        <v>147</v>
      </c>
      <c r="B2156" t="s">
        <v>912</v>
      </c>
      <c r="C2156" s="11" t="str">
        <f>Budget[[#This Row],[Location]]&amp;Budget[[#This Row],[Description]]</f>
        <v>North LoopPHP ADC</v>
      </c>
      <c r="D2156" t="s">
        <v>908</v>
      </c>
      <c r="E2156">
        <v>3</v>
      </c>
      <c r="F2156" s="46" t="s">
        <v>55</v>
      </c>
    </row>
    <row r="2157" spans="1:6" hidden="1">
      <c r="A2157" t="s">
        <v>147</v>
      </c>
      <c r="B2157" t="s">
        <v>912</v>
      </c>
      <c r="C2157" s="11" t="str">
        <f>Budget[[#This Row],[Location]]&amp;Budget[[#This Row],[Description]]</f>
        <v>North LoopPHP ADC</v>
      </c>
      <c r="D2157" t="s">
        <v>909</v>
      </c>
      <c r="E2157">
        <v>3</v>
      </c>
      <c r="F2157" s="46" t="s">
        <v>55</v>
      </c>
    </row>
    <row r="2158" spans="1:6" hidden="1">
      <c r="A2158" t="s">
        <v>147</v>
      </c>
      <c r="B2158" t="s">
        <v>912</v>
      </c>
      <c r="C2158" s="11" t="str">
        <f>Budget[[#This Row],[Location]]&amp;Budget[[#This Row],[Description]]</f>
        <v>North LoopPHP ADC</v>
      </c>
      <c r="D2158" t="s">
        <v>919</v>
      </c>
      <c r="E2158">
        <v>3</v>
      </c>
      <c r="F2158" s="46" t="s">
        <v>55</v>
      </c>
    </row>
    <row r="2159" spans="1:6" hidden="1">
      <c r="A2159" t="s">
        <v>147</v>
      </c>
      <c r="B2159" t="s">
        <v>912</v>
      </c>
      <c r="C2159" s="11" t="str">
        <f>Budget[[#This Row],[Location]]&amp;Budget[[#This Row],[Description]]</f>
        <v>North LoopPHP ADC</v>
      </c>
      <c r="D2159" t="s">
        <v>920</v>
      </c>
      <c r="E2159">
        <v>3</v>
      </c>
      <c r="F2159" s="46" t="s">
        <v>55</v>
      </c>
    </row>
    <row r="2160" spans="1:6" hidden="1">
      <c r="A2160" t="s">
        <v>147</v>
      </c>
      <c r="B2160" t="s">
        <v>912</v>
      </c>
      <c r="C2160" s="11" t="str">
        <f>Budget[[#This Row],[Location]]&amp;Budget[[#This Row],[Description]]</f>
        <v>North LoopPHP ADC</v>
      </c>
      <c r="D2160" t="s">
        <v>921</v>
      </c>
      <c r="E2160">
        <v>3</v>
      </c>
      <c r="F2160" s="46" t="s">
        <v>55</v>
      </c>
    </row>
    <row r="2161" spans="1:6" hidden="1">
      <c r="A2161" t="s">
        <v>147</v>
      </c>
      <c r="B2161" t="s">
        <v>912</v>
      </c>
      <c r="C2161" s="11" t="str">
        <f>Budget[[#This Row],[Location]]&amp;Budget[[#This Row],[Description]]</f>
        <v>North LoopPHP ADC</v>
      </c>
      <c r="D2161" t="s">
        <v>900</v>
      </c>
      <c r="E2161">
        <v>3</v>
      </c>
      <c r="F2161" s="46" t="s">
        <v>55</v>
      </c>
    </row>
    <row r="2162" spans="1:6">
      <c r="A2162" t="s">
        <v>147</v>
      </c>
      <c r="B2162" t="s">
        <v>913</v>
      </c>
      <c r="C2162" s="11" t="str">
        <f>Budget[[#This Row],[Location]]&amp;Budget[[#This Row],[Description]]</f>
        <v>North LoopIOP ADC</v>
      </c>
      <c r="D2162" t="s">
        <v>902</v>
      </c>
      <c r="E2162">
        <v>17</v>
      </c>
      <c r="F2162" s="46" t="s">
        <v>55</v>
      </c>
    </row>
    <row r="2163" spans="1:6" hidden="1">
      <c r="A2163" t="s">
        <v>147</v>
      </c>
      <c r="B2163" t="s">
        <v>913</v>
      </c>
      <c r="C2163" s="11" t="str">
        <f>Budget[[#This Row],[Location]]&amp;Budget[[#This Row],[Description]]</f>
        <v>North LoopIOP ADC</v>
      </c>
      <c r="D2163" t="s">
        <v>903</v>
      </c>
      <c r="E2163">
        <v>17</v>
      </c>
      <c r="F2163" s="46" t="s">
        <v>55</v>
      </c>
    </row>
    <row r="2164" spans="1:6" hidden="1">
      <c r="A2164" t="s">
        <v>147</v>
      </c>
      <c r="B2164" t="s">
        <v>913</v>
      </c>
      <c r="C2164" s="11" t="str">
        <f>Budget[[#This Row],[Location]]&amp;Budget[[#This Row],[Description]]</f>
        <v>North LoopIOP ADC</v>
      </c>
      <c r="D2164" t="s">
        <v>904</v>
      </c>
      <c r="E2164">
        <v>17</v>
      </c>
      <c r="F2164" s="46" t="s">
        <v>55</v>
      </c>
    </row>
    <row r="2165" spans="1:6" hidden="1">
      <c r="A2165" t="s">
        <v>147</v>
      </c>
      <c r="B2165" t="s">
        <v>913</v>
      </c>
      <c r="C2165" s="11" t="str">
        <f>Budget[[#This Row],[Location]]&amp;Budget[[#This Row],[Description]]</f>
        <v>North LoopIOP ADC</v>
      </c>
      <c r="D2165" t="s">
        <v>905</v>
      </c>
      <c r="E2165">
        <v>17</v>
      </c>
      <c r="F2165" s="46" t="s">
        <v>55</v>
      </c>
    </row>
    <row r="2166" spans="1:6" hidden="1">
      <c r="A2166" t="s">
        <v>147</v>
      </c>
      <c r="B2166" t="s">
        <v>913</v>
      </c>
      <c r="C2166" s="11" t="str">
        <f>Budget[[#This Row],[Location]]&amp;Budget[[#This Row],[Description]]</f>
        <v>North LoopIOP ADC</v>
      </c>
      <c r="D2166" t="s">
        <v>906</v>
      </c>
      <c r="E2166">
        <v>17</v>
      </c>
      <c r="F2166" s="46" t="s">
        <v>55</v>
      </c>
    </row>
    <row r="2167" spans="1:6" hidden="1">
      <c r="A2167" t="s">
        <v>147</v>
      </c>
      <c r="B2167" t="s">
        <v>913</v>
      </c>
      <c r="C2167" s="11" t="str">
        <f>Budget[[#This Row],[Location]]&amp;Budget[[#This Row],[Description]]</f>
        <v>North LoopIOP ADC</v>
      </c>
      <c r="D2167" t="s">
        <v>907</v>
      </c>
      <c r="E2167">
        <v>17</v>
      </c>
      <c r="F2167" s="46" t="s">
        <v>55</v>
      </c>
    </row>
    <row r="2168" spans="1:6" hidden="1">
      <c r="A2168" t="s">
        <v>147</v>
      </c>
      <c r="B2168" t="s">
        <v>913</v>
      </c>
      <c r="C2168" s="11" t="str">
        <f>Budget[[#This Row],[Location]]&amp;Budget[[#This Row],[Description]]</f>
        <v>North LoopIOP ADC</v>
      </c>
      <c r="D2168" t="s">
        <v>908</v>
      </c>
      <c r="E2168">
        <v>17</v>
      </c>
      <c r="F2168" s="46" t="s">
        <v>55</v>
      </c>
    </row>
    <row r="2169" spans="1:6" hidden="1">
      <c r="A2169" t="s">
        <v>147</v>
      </c>
      <c r="B2169" t="s">
        <v>913</v>
      </c>
      <c r="C2169" s="11" t="str">
        <f>Budget[[#This Row],[Location]]&amp;Budget[[#This Row],[Description]]</f>
        <v>North LoopIOP ADC</v>
      </c>
      <c r="D2169" t="s">
        <v>909</v>
      </c>
      <c r="E2169">
        <v>17</v>
      </c>
      <c r="F2169" s="46" t="s">
        <v>55</v>
      </c>
    </row>
    <row r="2170" spans="1:6" hidden="1">
      <c r="A2170" t="s">
        <v>147</v>
      </c>
      <c r="B2170" t="s">
        <v>913</v>
      </c>
      <c r="C2170" s="11" t="str">
        <f>Budget[[#This Row],[Location]]&amp;Budget[[#This Row],[Description]]</f>
        <v>North LoopIOP ADC</v>
      </c>
      <c r="D2170" t="s">
        <v>919</v>
      </c>
      <c r="E2170">
        <v>17</v>
      </c>
      <c r="F2170" s="46" t="s">
        <v>55</v>
      </c>
    </row>
    <row r="2171" spans="1:6" hidden="1">
      <c r="A2171" t="s">
        <v>147</v>
      </c>
      <c r="B2171" t="s">
        <v>913</v>
      </c>
      <c r="C2171" s="11" t="str">
        <f>Budget[[#This Row],[Location]]&amp;Budget[[#This Row],[Description]]</f>
        <v>North LoopIOP ADC</v>
      </c>
      <c r="D2171" t="s">
        <v>920</v>
      </c>
      <c r="E2171">
        <v>17</v>
      </c>
      <c r="F2171" s="46" t="s">
        <v>55</v>
      </c>
    </row>
    <row r="2172" spans="1:6" hidden="1">
      <c r="A2172" t="s">
        <v>147</v>
      </c>
      <c r="B2172" t="s">
        <v>913</v>
      </c>
      <c r="C2172" s="11" t="str">
        <f>Budget[[#This Row],[Location]]&amp;Budget[[#This Row],[Description]]</f>
        <v>North LoopIOP ADC</v>
      </c>
      <c r="D2172" t="s">
        <v>921</v>
      </c>
      <c r="E2172">
        <v>17</v>
      </c>
      <c r="F2172" s="46" t="s">
        <v>55</v>
      </c>
    </row>
    <row r="2173" spans="1:6" hidden="1">
      <c r="A2173" t="s">
        <v>147</v>
      </c>
      <c r="B2173" t="s">
        <v>913</v>
      </c>
      <c r="C2173" s="11" t="str">
        <f>Budget[[#This Row],[Location]]&amp;Budget[[#This Row],[Description]]</f>
        <v>North LoopIOP ADC</v>
      </c>
      <c r="D2173" t="s">
        <v>900</v>
      </c>
      <c r="E2173">
        <v>17</v>
      </c>
      <c r="F2173" s="46" t="s">
        <v>55</v>
      </c>
    </row>
    <row r="2174" spans="1:6" hidden="1">
      <c r="A2174" t="s">
        <v>147</v>
      </c>
      <c r="B2174" t="s">
        <v>915</v>
      </c>
      <c r="C2174" s="11" t="str">
        <f>Budget[[#This Row],[Location]]&amp;Budget[[#This Row],[Description]]</f>
        <v>North LoopAftercare ADC</v>
      </c>
      <c r="D2174" t="s">
        <v>902</v>
      </c>
      <c r="E2174">
        <v>8</v>
      </c>
      <c r="F2174" s="46" t="s">
        <v>55</v>
      </c>
    </row>
    <row r="2175" spans="1:6" hidden="1">
      <c r="A2175" t="s">
        <v>147</v>
      </c>
      <c r="B2175" t="s">
        <v>915</v>
      </c>
      <c r="C2175" s="11" t="str">
        <f>Budget[[#This Row],[Location]]&amp;Budget[[#This Row],[Description]]</f>
        <v>North LoopAftercare ADC</v>
      </c>
      <c r="D2175" t="s">
        <v>903</v>
      </c>
      <c r="E2175">
        <v>8</v>
      </c>
      <c r="F2175" s="46" t="s">
        <v>55</v>
      </c>
    </row>
    <row r="2176" spans="1:6" hidden="1">
      <c r="A2176" t="s">
        <v>147</v>
      </c>
      <c r="B2176" t="s">
        <v>915</v>
      </c>
      <c r="C2176" s="11" t="str">
        <f>Budget[[#This Row],[Location]]&amp;Budget[[#This Row],[Description]]</f>
        <v>North LoopAftercare ADC</v>
      </c>
      <c r="D2176" t="s">
        <v>904</v>
      </c>
      <c r="E2176">
        <v>8</v>
      </c>
      <c r="F2176" s="46" t="s">
        <v>55</v>
      </c>
    </row>
    <row r="2177" spans="1:6" hidden="1">
      <c r="A2177" t="s">
        <v>147</v>
      </c>
      <c r="B2177" t="s">
        <v>915</v>
      </c>
      <c r="C2177" s="11" t="str">
        <f>Budget[[#This Row],[Location]]&amp;Budget[[#This Row],[Description]]</f>
        <v>North LoopAftercare ADC</v>
      </c>
      <c r="D2177" t="s">
        <v>905</v>
      </c>
      <c r="E2177">
        <v>8</v>
      </c>
      <c r="F2177" s="46" t="s">
        <v>55</v>
      </c>
    </row>
    <row r="2178" spans="1:6" hidden="1">
      <c r="A2178" t="s">
        <v>147</v>
      </c>
      <c r="B2178" t="s">
        <v>915</v>
      </c>
      <c r="C2178" s="11" t="str">
        <f>Budget[[#This Row],[Location]]&amp;Budget[[#This Row],[Description]]</f>
        <v>North LoopAftercare ADC</v>
      </c>
      <c r="D2178" t="s">
        <v>906</v>
      </c>
      <c r="E2178">
        <v>8</v>
      </c>
      <c r="F2178" s="46" t="s">
        <v>55</v>
      </c>
    </row>
    <row r="2179" spans="1:6" hidden="1">
      <c r="A2179" t="s">
        <v>147</v>
      </c>
      <c r="B2179" t="s">
        <v>915</v>
      </c>
      <c r="C2179" s="11" t="str">
        <f>Budget[[#This Row],[Location]]&amp;Budget[[#This Row],[Description]]</f>
        <v>North LoopAftercare ADC</v>
      </c>
      <c r="D2179" t="s">
        <v>907</v>
      </c>
      <c r="E2179">
        <v>8</v>
      </c>
      <c r="F2179" s="46" t="s">
        <v>55</v>
      </c>
    </row>
    <row r="2180" spans="1:6" hidden="1">
      <c r="A2180" t="s">
        <v>147</v>
      </c>
      <c r="B2180" t="s">
        <v>915</v>
      </c>
      <c r="C2180" s="11" t="str">
        <f>Budget[[#This Row],[Location]]&amp;Budget[[#This Row],[Description]]</f>
        <v>North LoopAftercare ADC</v>
      </c>
      <c r="D2180" t="s">
        <v>908</v>
      </c>
      <c r="E2180">
        <v>9</v>
      </c>
      <c r="F2180" s="46" t="s">
        <v>55</v>
      </c>
    </row>
    <row r="2181" spans="1:6" hidden="1">
      <c r="A2181" t="s">
        <v>147</v>
      </c>
      <c r="B2181" t="s">
        <v>915</v>
      </c>
      <c r="C2181" s="11" t="str">
        <f>Budget[[#This Row],[Location]]&amp;Budget[[#This Row],[Description]]</f>
        <v>North LoopAftercare ADC</v>
      </c>
      <c r="D2181" t="s">
        <v>909</v>
      </c>
      <c r="E2181">
        <v>9</v>
      </c>
      <c r="F2181" s="46" t="s">
        <v>55</v>
      </c>
    </row>
    <row r="2182" spans="1:6" hidden="1">
      <c r="A2182" t="s">
        <v>147</v>
      </c>
      <c r="B2182" t="s">
        <v>915</v>
      </c>
      <c r="C2182" s="11" t="str">
        <f>Budget[[#This Row],[Location]]&amp;Budget[[#This Row],[Description]]</f>
        <v>North LoopAftercare ADC</v>
      </c>
      <c r="D2182" t="s">
        <v>919</v>
      </c>
      <c r="E2182">
        <v>9</v>
      </c>
      <c r="F2182" s="46" t="s">
        <v>55</v>
      </c>
    </row>
    <row r="2183" spans="1:6" hidden="1">
      <c r="A2183" t="s">
        <v>147</v>
      </c>
      <c r="B2183" t="s">
        <v>915</v>
      </c>
      <c r="C2183" s="11" t="str">
        <f>Budget[[#This Row],[Location]]&amp;Budget[[#This Row],[Description]]</f>
        <v>North LoopAftercare ADC</v>
      </c>
      <c r="D2183" t="s">
        <v>920</v>
      </c>
      <c r="E2183">
        <v>9</v>
      </c>
      <c r="F2183" s="46" t="s">
        <v>55</v>
      </c>
    </row>
    <row r="2184" spans="1:6" hidden="1">
      <c r="A2184" t="s">
        <v>147</v>
      </c>
      <c r="B2184" t="s">
        <v>915</v>
      </c>
      <c r="C2184" s="11" t="str">
        <f>Budget[[#This Row],[Location]]&amp;Budget[[#This Row],[Description]]</f>
        <v>North LoopAftercare ADC</v>
      </c>
      <c r="D2184" t="s">
        <v>921</v>
      </c>
      <c r="E2184">
        <v>9</v>
      </c>
      <c r="F2184" s="46" t="s">
        <v>55</v>
      </c>
    </row>
    <row r="2185" spans="1:6" hidden="1">
      <c r="A2185" t="s">
        <v>147</v>
      </c>
      <c r="B2185" t="s">
        <v>915</v>
      </c>
      <c r="C2185" s="11" t="str">
        <f>Budget[[#This Row],[Location]]&amp;Budget[[#This Row],[Description]]</f>
        <v>North LoopAftercare ADC</v>
      </c>
      <c r="D2185" t="s">
        <v>900</v>
      </c>
      <c r="E2185">
        <v>9</v>
      </c>
      <c r="F2185" s="46" t="s">
        <v>55</v>
      </c>
    </row>
    <row r="2186" spans="1:6" hidden="1">
      <c r="A2186" t="s">
        <v>42</v>
      </c>
      <c r="B2186" t="s">
        <v>912</v>
      </c>
      <c r="C2186" s="11" t="str">
        <f>Budget[[#This Row],[Location]]&amp;Budget[[#This Row],[Description]]</f>
        <v>Energy CorridorPHP ADC</v>
      </c>
      <c r="D2186" t="s">
        <v>902</v>
      </c>
      <c r="E2186">
        <v>2</v>
      </c>
      <c r="F2186" s="46" t="s">
        <v>55</v>
      </c>
    </row>
    <row r="2187" spans="1:6" hidden="1">
      <c r="A2187" t="s">
        <v>42</v>
      </c>
      <c r="B2187" t="s">
        <v>912</v>
      </c>
      <c r="C2187" s="11" t="str">
        <f>Budget[[#This Row],[Location]]&amp;Budget[[#This Row],[Description]]</f>
        <v>Energy CorridorPHP ADC</v>
      </c>
      <c r="D2187" t="s">
        <v>903</v>
      </c>
      <c r="E2187">
        <v>2</v>
      </c>
      <c r="F2187" s="46" t="s">
        <v>55</v>
      </c>
    </row>
    <row r="2188" spans="1:6" hidden="1">
      <c r="A2188" t="s">
        <v>42</v>
      </c>
      <c r="B2188" t="s">
        <v>912</v>
      </c>
      <c r="C2188" s="11" t="str">
        <f>Budget[[#This Row],[Location]]&amp;Budget[[#This Row],[Description]]</f>
        <v>Energy CorridorPHP ADC</v>
      </c>
      <c r="D2188" t="s">
        <v>904</v>
      </c>
      <c r="E2188">
        <v>2</v>
      </c>
      <c r="F2188" s="46" t="s">
        <v>55</v>
      </c>
    </row>
    <row r="2189" spans="1:6" hidden="1">
      <c r="A2189" t="s">
        <v>42</v>
      </c>
      <c r="B2189" t="s">
        <v>912</v>
      </c>
      <c r="C2189" s="11" t="str">
        <f>Budget[[#This Row],[Location]]&amp;Budget[[#This Row],[Description]]</f>
        <v>Energy CorridorPHP ADC</v>
      </c>
      <c r="D2189" t="s">
        <v>905</v>
      </c>
      <c r="E2189">
        <v>2</v>
      </c>
      <c r="F2189" s="46" t="s">
        <v>55</v>
      </c>
    </row>
    <row r="2190" spans="1:6" hidden="1">
      <c r="A2190" t="s">
        <v>42</v>
      </c>
      <c r="B2190" t="s">
        <v>912</v>
      </c>
      <c r="C2190" s="11" t="str">
        <f>Budget[[#This Row],[Location]]&amp;Budget[[#This Row],[Description]]</f>
        <v>Energy CorridorPHP ADC</v>
      </c>
      <c r="D2190" t="s">
        <v>906</v>
      </c>
      <c r="E2190">
        <v>2</v>
      </c>
      <c r="F2190" s="46" t="s">
        <v>55</v>
      </c>
    </row>
    <row r="2191" spans="1:6" hidden="1">
      <c r="A2191" t="s">
        <v>42</v>
      </c>
      <c r="B2191" t="s">
        <v>912</v>
      </c>
      <c r="C2191" s="11" t="str">
        <f>Budget[[#This Row],[Location]]&amp;Budget[[#This Row],[Description]]</f>
        <v>Energy CorridorPHP ADC</v>
      </c>
      <c r="D2191" t="s">
        <v>907</v>
      </c>
      <c r="E2191">
        <v>2</v>
      </c>
      <c r="F2191" s="46" t="s">
        <v>55</v>
      </c>
    </row>
    <row r="2192" spans="1:6" hidden="1">
      <c r="A2192" t="s">
        <v>42</v>
      </c>
      <c r="B2192" t="s">
        <v>912</v>
      </c>
      <c r="C2192" s="11" t="str">
        <f>Budget[[#This Row],[Location]]&amp;Budget[[#This Row],[Description]]</f>
        <v>Energy CorridorPHP ADC</v>
      </c>
      <c r="D2192" t="s">
        <v>908</v>
      </c>
      <c r="E2192">
        <v>2</v>
      </c>
      <c r="F2192" s="46" t="s">
        <v>55</v>
      </c>
    </row>
    <row r="2193" spans="1:6" hidden="1">
      <c r="A2193" t="s">
        <v>42</v>
      </c>
      <c r="B2193" t="s">
        <v>912</v>
      </c>
      <c r="C2193" s="11" t="str">
        <f>Budget[[#This Row],[Location]]&amp;Budget[[#This Row],[Description]]</f>
        <v>Energy CorridorPHP ADC</v>
      </c>
      <c r="D2193" t="s">
        <v>909</v>
      </c>
      <c r="E2193">
        <v>2</v>
      </c>
      <c r="F2193" s="46" t="s">
        <v>55</v>
      </c>
    </row>
    <row r="2194" spans="1:6" hidden="1">
      <c r="A2194" t="s">
        <v>42</v>
      </c>
      <c r="B2194" t="s">
        <v>912</v>
      </c>
      <c r="C2194" s="11" t="str">
        <f>Budget[[#This Row],[Location]]&amp;Budget[[#This Row],[Description]]</f>
        <v>Energy CorridorPHP ADC</v>
      </c>
      <c r="D2194" t="s">
        <v>919</v>
      </c>
      <c r="E2194">
        <v>2</v>
      </c>
      <c r="F2194" s="46" t="s">
        <v>55</v>
      </c>
    </row>
    <row r="2195" spans="1:6" hidden="1">
      <c r="A2195" t="s">
        <v>42</v>
      </c>
      <c r="B2195" t="s">
        <v>912</v>
      </c>
      <c r="C2195" s="11" t="str">
        <f>Budget[[#This Row],[Location]]&amp;Budget[[#This Row],[Description]]</f>
        <v>Energy CorridorPHP ADC</v>
      </c>
      <c r="D2195" t="s">
        <v>920</v>
      </c>
      <c r="E2195">
        <v>2</v>
      </c>
      <c r="F2195" s="46" t="s">
        <v>55</v>
      </c>
    </row>
    <row r="2196" spans="1:6" hidden="1">
      <c r="A2196" t="s">
        <v>42</v>
      </c>
      <c r="B2196" t="s">
        <v>912</v>
      </c>
      <c r="C2196" s="11" t="str">
        <f>Budget[[#This Row],[Location]]&amp;Budget[[#This Row],[Description]]</f>
        <v>Energy CorridorPHP ADC</v>
      </c>
      <c r="D2196" t="s">
        <v>921</v>
      </c>
      <c r="E2196">
        <v>2</v>
      </c>
      <c r="F2196" s="46" t="s">
        <v>55</v>
      </c>
    </row>
    <row r="2197" spans="1:6" hidden="1">
      <c r="A2197" t="s">
        <v>42</v>
      </c>
      <c r="B2197" t="s">
        <v>912</v>
      </c>
      <c r="C2197" s="11" t="str">
        <f>Budget[[#This Row],[Location]]&amp;Budget[[#This Row],[Description]]</f>
        <v>Energy CorridorPHP ADC</v>
      </c>
      <c r="D2197" t="s">
        <v>900</v>
      </c>
      <c r="E2197">
        <v>2</v>
      </c>
      <c r="F2197" s="46" t="s">
        <v>55</v>
      </c>
    </row>
    <row r="2198" spans="1:6">
      <c r="A2198" t="s">
        <v>42</v>
      </c>
      <c r="B2198" t="s">
        <v>913</v>
      </c>
      <c r="C2198" s="11" t="str">
        <f>Budget[[#This Row],[Location]]&amp;Budget[[#This Row],[Description]]</f>
        <v>Energy CorridorIOP ADC</v>
      </c>
      <c r="D2198" t="s">
        <v>902</v>
      </c>
      <c r="E2198">
        <v>7</v>
      </c>
      <c r="F2198" s="46" t="s">
        <v>55</v>
      </c>
    </row>
    <row r="2199" spans="1:6" hidden="1">
      <c r="A2199" t="s">
        <v>42</v>
      </c>
      <c r="B2199" t="s">
        <v>913</v>
      </c>
      <c r="C2199" s="11" t="str">
        <f>Budget[[#This Row],[Location]]&amp;Budget[[#This Row],[Description]]</f>
        <v>Energy CorridorIOP ADC</v>
      </c>
      <c r="D2199" t="s">
        <v>903</v>
      </c>
      <c r="E2199">
        <v>7</v>
      </c>
      <c r="F2199" s="46" t="s">
        <v>55</v>
      </c>
    </row>
    <row r="2200" spans="1:6" hidden="1">
      <c r="A2200" t="s">
        <v>42</v>
      </c>
      <c r="B2200" t="s">
        <v>913</v>
      </c>
      <c r="C2200" s="11" t="str">
        <f>Budget[[#This Row],[Location]]&amp;Budget[[#This Row],[Description]]</f>
        <v>Energy CorridorIOP ADC</v>
      </c>
      <c r="D2200" t="s">
        <v>904</v>
      </c>
      <c r="E2200">
        <v>7</v>
      </c>
      <c r="F2200" s="46" t="s">
        <v>55</v>
      </c>
    </row>
    <row r="2201" spans="1:6" hidden="1">
      <c r="A2201" t="s">
        <v>42</v>
      </c>
      <c r="B2201" t="s">
        <v>913</v>
      </c>
      <c r="C2201" s="11" t="str">
        <f>Budget[[#This Row],[Location]]&amp;Budget[[#This Row],[Description]]</f>
        <v>Energy CorridorIOP ADC</v>
      </c>
      <c r="D2201" t="s">
        <v>905</v>
      </c>
      <c r="E2201">
        <v>7</v>
      </c>
      <c r="F2201" s="46" t="s">
        <v>55</v>
      </c>
    </row>
    <row r="2202" spans="1:6" hidden="1">
      <c r="A2202" t="s">
        <v>42</v>
      </c>
      <c r="B2202" t="s">
        <v>913</v>
      </c>
      <c r="C2202" s="11" t="str">
        <f>Budget[[#This Row],[Location]]&amp;Budget[[#This Row],[Description]]</f>
        <v>Energy CorridorIOP ADC</v>
      </c>
      <c r="D2202" t="s">
        <v>906</v>
      </c>
      <c r="E2202">
        <v>7</v>
      </c>
      <c r="F2202" s="46" t="s">
        <v>55</v>
      </c>
    </row>
    <row r="2203" spans="1:6" hidden="1">
      <c r="A2203" t="s">
        <v>42</v>
      </c>
      <c r="B2203" t="s">
        <v>913</v>
      </c>
      <c r="C2203" s="11" t="str">
        <f>Budget[[#This Row],[Location]]&amp;Budget[[#This Row],[Description]]</f>
        <v>Energy CorridorIOP ADC</v>
      </c>
      <c r="D2203" t="s">
        <v>907</v>
      </c>
      <c r="E2203">
        <v>7</v>
      </c>
      <c r="F2203" s="46" t="s">
        <v>55</v>
      </c>
    </row>
    <row r="2204" spans="1:6" hidden="1">
      <c r="A2204" t="s">
        <v>42</v>
      </c>
      <c r="B2204" t="s">
        <v>913</v>
      </c>
      <c r="C2204" s="11" t="str">
        <f>Budget[[#This Row],[Location]]&amp;Budget[[#This Row],[Description]]</f>
        <v>Energy CorridorIOP ADC</v>
      </c>
      <c r="D2204" t="s">
        <v>908</v>
      </c>
      <c r="E2204">
        <v>7</v>
      </c>
      <c r="F2204" s="46" t="s">
        <v>55</v>
      </c>
    </row>
    <row r="2205" spans="1:6" hidden="1">
      <c r="A2205" t="s">
        <v>42</v>
      </c>
      <c r="B2205" t="s">
        <v>913</v>
      </c>
      <c r="C2205" s="11" t="str">
        <f>Budget[[#This Row],[Location]]&amp;Budget[[#This Row],[Description]]</f>
        <v>Energy CorridorIOP ADC</v>
      </c>
      <c r="D2205" t="s">
        <v>909</v>
      </c>
      <c r="E2205">
        <v>7</v>
      </c>
      <c r="F2205" s="46" t="s">
        <v>55</v>
      </c>
    </row>
    <row r="2206" spans="1:6" hidden="1">
      <c r="A2206" t="s">
        <v>42</v>
      </c>
      <c r="B2206" t="s">
        <v>913</v>
      </c>
      <c r="C2206" s="11" t="str">
        <f>Budget[[#This Row],[Location]]&amp;Budget[[#This Row],[Description]]</f>
        <v>Energy CorridorIOP ADC</v>
      </c>
      <c r="D2206" t="s">
        <v>919</v>
      </c>
      <c r="E2206">
        <v>7</v>
      </c>
      <c r="F2206" s="46" t="s">
        <v>55</v>
      </c>
    </row>
    <row r="2207" spans="1:6" hidden="1">
      <c r="A2207" t="s">
        <v>42</v>
      </c>
      <c r="B2207" t="s">
        <v>913</v>
      </c>
      <c r="C2207" s="11" t="str">
        <f>Budget[[#This Row],[Location]]&amp;Budget[[#This Row],[Description]]</f>
        <v>Energy CorridorIOP ADC</v>
      </c>
      <c r="D2207" t="s">
        <v>920</v>
      </c>
      <c r="E2207">
        <v>7</v>
      </c>
      <c r="F2207" s="46" t="s">
        <v>55</v>
      </c>
    </row>
    <row r="2208" spans="1:6" hidden="1">
      <c r="A2208" t="s">
        <v>42</v>
      </c>
      <c r="B2208" t="s">
        <v>913</v>
      </c>
      <c r="C2208" s="11" t="str">
        <f>Budget[[#This Row],[Location]]&amp;Budget[[#This Row],[Description]]</f>
        <v>Energy CorridorIOP ADC</v>
      </c>
      <c r="D2208" t="s">
        <v>921</v>
      </c>
      <c r="E2208">
        <v>7</v>
      </c>
      <c r="F2208" s="46" t="s">
        <v>55</v>
      </c>
    </row>
    <row r="2209" spans="1:6" hidden="1">
      <c r="A2209" t="s">
        <v>42</v>
      </c>
      <c r="B2209" t="s">
        <v>913</v>
      </c>
      <c r="C2209" s="11" t="str">
        <f>Budget[[#This Row],[Location]]&amp;Budget[[#This Row],[Description]]</f>
        <v>Energy CorridorIOP ADC</v>
      </c>
      <c r="D2209" t="s">
        <v>900</v>
      </c>
      <c r="E2209">
        <v>7</v>
      </c>
      <c r="F2209" s="46" t="s">
        <v>55</v>
      </c>
    </row>
    <row r="2210" spans="1:6" hidden="1">
      <c r="A2210" t="s">
        <v>42</v>
      </c>
      <c r="B2210" t="s">
        <v>915</v>
      </c>
      <c r="C2210" s="11" t="str">
        <f>Budget[[#This Row],[Location]]&amp;Budget[[#This Row],[Description]]</f>
        <v>Energy CorridorAftercare ADC</v>
      </c>
      <c r="D2210" t="s">
        <v>902</v>
      </c>
      <c r="E2210">
        <v>1</v>
      </c>
      <c r="F2210" s="46" t="s">
        <v>55</v>
      </c>
    </row>
    <row r="2211" spans="1:6" hidden="1">
      <c r="A2211" t="s">
        <v>42</v>
      </c>
      <c r="B2211" t="s">
        <v>915</v>
      </c>
      <c r="C2211" s="11" t="str">
        <f>Budget[[#This Row],[Location]]&amp;Budget[[#This Row],[Description]]</f>
        <v>Energy CorridorAftercare ADC</v>
      </c>
      <c r="D2211" t="s">
        <v>903</v>
      </c>
      <c r="E2211">
        <v>1</v>
      </c>
      <c r="F2211" s="46" t="s">
        <v>55</v>
      </c>
    </row>
    <row r="2212" spans="1:6" hidden="1">
      <c r="A2212" t="s">
        <v>42</v>
      </c>
      <c r="B2212" t="s">
        <v>915</v>
      </c>
      <c r="C2212" s="11" t="str">
        <f>Budget[[#This Row],[Location]]&amp;Budget[[#This Row],[Description]]</f>
        <v>Energy CorridorAftercare ADC</v>
      </c>
      <c r="D2212" t="s">
        <v>904</v>
      </c>
      <c r="E2212">
        <v>1</v>
      </c>
      <c r="F2212" s="46" t="s">
        <v>55</v>
      </c>
    </row>
    <row r="2213" spans="1:6" hidden="1">
      <c r="A2213" t="s">
        <v>42</v>
      </c>
      <c r="B2213" t="s">
        <v>915</v>
      </c>
      <c r="C2213" s="11" t="str">
        <f>Budget[[#This Row],[Location]]&amp;Budget[[#This Row],[Description]]</f>
        <v>Energy CorridorAftercare ADC</v>
      </c>
      <c r="D2213" t="s">
        <v>905</v>
      </c>
      <c r="E2213">
        <v>1</v>
      </c>
      <c r="F2213" s="46" t="s">
        <v>55</v>
      </c>
    </row>
    <row r="2214" spans="1:6" hidden="1">
      <c r="A2214" t="s">
        <v>42</v>
      </c>
      <c r="B2214" t="s">
        <v>915</v>
      </c>
      <c r="C2214" s="11" t="str">
        <f>Budget[[#This Row],[Location]]&amp;Budget[[#This Row],[Description]]</f>
        <v>Energy CorridorAftercare ADC</v>
      </c>
      <c r="D2214" t="s">
        <v>906</v>
      </c>
      <c r="E2214">
        <v>1</v>
      </c>
      <c r="F2214" s="46" t="s">
        <v>55</v>
      </c>
    </row>
    <row r="2215" spans="1:6" hidden="1">
      <c r="A2215" t="s">
        <v>42</v>
      </c>
      <c r="B2215" t="s">
        <v>915</v>
      </c>
      <c r="C2215" s="11" t="str">
        <f>Budget[[#This Row],[Location]]&amp;Budget[[#This Row],[Description]]</f>
        <v>Energy CorridorAftercare ADC</v>
      </c>
      <c r="D2215" t="s">
        <v>907</v>
      </c>
      <c r="E2215">
        <v>1</v>
      </c>
      <c r="F2215" s="46" t="s">
        <v>55</v>
      </c>
    </row>
    <row r="2216" spans="1:6" hidden="1">
      <c r="A2216" t="s">
        <v>42</v>
      </c>
      <c r="B2216" t="s">
        <v>915</v>
      </c>
      <c r="C2216" s="11" t="str">
        <f>Budget[[#This Row],[Location]]&amp;Budget[[#This Row],[Description]]</f>
        <v>Energy CorridorAftercare ADC</v>
      </c>
      <c r="D2216" t="s">
        <v>908</v>
      </c>
      <c r="E2216">
        <v>2</v>
      </c>
      <c r="F2216" s="46" t="s">
        <v>55</v>
      </c>
    </row>
    <row r="2217" spans="1:6" hidden="1">
      <c r="A2217" t="s">
        <v>42</v>
      </c>
      <c r="B2217" t="s">
        <v>915</v>
      </c>
      <c r="C2217" s="11" t="str">
        <f>Budget[[#This Row],[Location]]&amp;Budget[[#This Row],[Description]]</f>
        <v>Energy CorridorAftercare ADC</v>
      </c>
      <c r="D2217" t="s">
        <v>909</v>
      </c>
      <c r="E2217">
        <v>2</v>
      </c>
      <c r="F2217" s="46" t="s">
        <v>55</v>
      </c>
    </row>
    <row r="2218" spans="1:6" hidden="1">
      <c r="A2218" t="s">
        <v>42</v>
      </c>
      <c r="B2218" t="s">
        <v>915</v>
      </c>
      <c r="C2218" s="11" t="str">
        <f>Budget[[#This Row],[Location]]&amp;Budget[[#This Row],[Description]]</f>
        <v>Energy CorridorAftercare ADC</v>
      </c>
      <c r="D2218" t="s">
        <v>919</v>
      </c>
      <c r="E2218">
        <v>2</v>
      </c>
      <c r="F2218" s="46" t="s">
        <v>55</v>
      </c>
    </row>
    <row r="2219" spans="1:6" hidden="1">
      <c r="A2219" t="s">
        <v>42</v>
      </c>
      <c r="B2219" t="s">
        <v>915</v>
      </c>
      <c r="C2219" s="11" t="str">
        <f>Budget[[#This Row],[Location]]&amp;Budget[[#This Row],[Description]]</f>
        <v>Energy CorridorAftercare ADC</v>
      </c>
      <c r="D2219" t="s">
        <v>920</v>
      </c>
      <c r="E2219">
        <v>2</v>
      </c>
      <c r="F2219" s="46" t="s">
        <v>55</v>
      </c>
    </row>
    <row r="2220" spans="1:6" hidden="1">
      <c r="A2220" t="s">
        <v>42</v>
      </c>
      <c r="B2220" t="s">
        <v>915</v>
      </c>
      <c r="C2220" s="11" t="str">
        <f>Budget[[#This Row],[Location]]&amp;Budget[[#This Row],[Description]]</f>
        <v>Energy CorridorAftercare ADC</v>
      </c>
      <c r="D2220" t="s">
        <v>921</v>
      </c>
      <c r="E2220">
        <v>2</v>
      </c>
      <c r="F2220" s="46" t="s">
        <v>55</v>
      </c>
    </row>
    <row r="2221" spans="1:6" hidden="1">
      <c r="A2221" t="s">
        <v>42</v>
      </c>
      <c r="B2221" t="s">
        <v>915</v>
      </c>
      <c r="C2221" s="11" t="str">
        <f>Budget[[#This Row],[Location]]&amp;Budget[[#This Row],[Description]]</f>
        <v>Energy CorridorAftercare ADC</v>
      </c>
      <c r="D2221" t="s">
        <v>900</v>
      </c>
      <c r="E2221">
        <v>2</v>
      </c>
      <c r="F2221" s="46" t="s">
        <v>55</v>
      </c>
    </row>
    <row r="2222" spans="1:6" hidden="1">
      <c r="A2222" t="s">
        <v>113</v>
      </c>
      <c r="B2222" t="s">
        <v>912</v>
      </c>
      <c r="C2222" s="11" t="str">
        <f>Budget[[#This Row],[Location]]&amp;Budget[[#This Row],[Description]]</f>
        <v>GalleriaPHP ADC</v>
      </c>
      <c r="D2222" t="s">
        <v>902</v>
      </c>
      <c r="E2222">
        <v>1</v>
      </c>
      <c r="F2222" s="46" t="s">
        <v>55</v>
      </c>
    </row>
    <row r="2223" spans="1:6" hidden="1">
      <c r="A2223" t="s">
        <v>113</v>
      </c>
      <c r="B2223" t="s">
        <v>912</v>
      </c>
      <c r="C2223" s="11" t="str">
        <f>Budget[[#This Row],[Location]]&amp;Budget[[#This Row],[Description]]</f>
        <v>GalleriaPHP ADC</v>
      </c>
      <c r="D2223" t="s">
        <v>903</v>
      </c>
      <c r="E2223">
        <v>1</v>
      </c>
      <c r="F2223" s="46" t="s">
        <v>55</v>
      </c>
    </row>
    <row r="2224" spans="1:6" hidden="1">
      <c r="A2224" t="s">
        <v>113</v>
      </c>
      <c r="B2224" t="s">
        <v>912</v>
      </c>
      <c r="C2224" s="11" t="str">
        <f>Budget[[#This Row],[Location]]&amp;Budget[[#This Row],[Description]]</f>
        <v>GalleriaPHP ADC</v>
      </c>
      <c r="D2224" t="s">
        <v>904</v>
      </c>
      <c r="E2224">
        <v>1</v>
      </c>
      <c r="F2224" s="46" t="s">
        <v>55</v>
      </c>
    </row>
    <row r="2225" spans="1:6" hidden="1">
      <c r="A2225" t="s">
        <v>113</v>
      </c>
      <c r="B2225" t="s">
        <v>912</v>
      </c>
      <c r="C2225" s="11" t="str">
        <f>Budget[[#This Row],[Location]]&amp;Budget[[#This Row],[Description]]</f>
        <v>GalleriaPHP ADC</v>
      </c>
      <c r="D2225" t="s">
        <v>905</v>
      </c>
      <c r="E2225">
        <v>1</v>
      </c>
      <c r="F2225" s="46" t="s">
        <v>55</v>
      </c>
    </row>
    <row r="2226" spans="1:6" hidden="1">
      <c r="A2226" t="s">
        <v>113</v>
      </c>
      <c r="B2226" t="s">
        <v>912</v>
      </c>
      <c r="C2226" s="11" t="str">
        <f>Budget[[#This Row],[Location]]&amp;Budget[[#This Row],[Description]]</f>
        <v>GalleriaPHP ADC</v>
      </c>
      <c r="D2226" t="s">
        <v>906</v>
      </c>
      <c r="E2226">
        <v>1</v>
      </c>
      <c r="F2226" s="46" t="s">
        <v>55</v>
      </c>
    </row>
    <row r="2227" spans="1:6" hidden="1">
      <c r="A2227" t="s">
        <v>113</v>
      </c>
      <c r="B2227" t="s">
        <v>912</v>
      </c>
      <c r="C2227" s="11" t="str">
        <f>Budget[[#This Row],[Location]]&amp;Budget[[#This Row],[Description]]</f>
        <v>GalleriaPHP ADC</v>
      </c>
      <c r="D2227" t="s">
        <v>907</v>
      </c>
      <c r="E2227">
        <v>1</v>
      </c>
      <c r="F2227" s="46" t="s">
        <v>55</v>
      </c>
    </row>
    <row r="2228" spans="1:6" hidden="1">
      <c r="A2228" t="s">
        <v>113</v>
      </c>
      <c r="B2228" t="s">
        <v>912</v>
      </c>
      <c r="C2228" s="11" t="str">
        <f>Budget[[#This Row],[Location]]&amp;Budget[[#This Row],[Description]]</f>
        <v>GalleriaPHP ADC</v>
      </c>
      <c r="D2228" t="s">
        <v>908</v>
      </c>
      <c r="E2228">
        <v>1</v>
      </c>
      <c r="F2228" s="46" t="s">
        <v>55</v>
      </c>
    </row>
    <row r="2229" spans="1:6" hidden="1">
      <c r="A2229" t="s">
        <v>113</v>
      </c>
      <c r="B2229" t="s">
        <v>912</v>
      </c>
      <c r="C2229" s="11" t="str">
        <f>Budget[[#This Row],[Location]]&amp;Budget[[#This Row],[Description]]</f>
        <v>GalleriaPHP ADC</v>
      </c>
      <c r="D2229" t="s">
        <v>909</v>
      </c>
      <c r="E2229">
        <v>1</v>
      </c>
      <c r="F2229" s="46" t="s">
        <v>55</v>
      </c>
    </row>
    <row r="2230" spans="1:6" hidden="1">
      <c r="A2230" t="s">
        <v>113</v>
      </c>
      <c r="B2230" t="s">
        <v>912</v>
      </c>
      <c r="C2230" s="11" t="str">
        <f>Budget[[#This Row],[Location]]&amp;Budget[[#This Row],[Description]]</f>
        <v>GalleriaPHP ADC</v>
      </c>
      <c r="D2230" t="s">
        <v>919</v>
      </c>
      <c r="E2230">
        <v>1</v>
      </c>
      <c r="F2230" s="46" t="s">
        <v>55</v>
      </c>
    </row>
    <row r="2231" spans="1:6" hidden="1">
      <c r="A2231" t="s">
        <v>113</v>
      </c>
      <c r="B2231" t="s">
        <v>912</v>
      </c>
      <c r="C2231" s="11" t="str">
        <f>Budget[[#This Row],[Location]]&amp;Budget[[#This Row],[Description]]</f>
        <v>GalleriaPHP ADC</v>
      </c>
      <c r="D2231" t="s">
        <v>920</v>
      </c>
      <c r="E2231">
        <v>1</v>
      </c>
      <c r="F2231" s="46" t="s">
        <v>55</v>
      </c>
    </row>
    <row r="2232" spans="1:6" hidden="1">
      <c r="A2232" t="s">
        <v>113</v>
      </c>
      <c r="B2232" t="s">
        <v>912</v>
      </c>
      <c r="C2232" s="11" t="str">
        <f>Budget[[#This Row],[Location]]&amp;Budget[[#This Row],[Description]]</f>
        <v>GalleriaPHP ADC</v>
      </c>
      <c r="D2232" t="s">
        <v>921</v>
      </c>
      <c r="E2232">
        <v>1</v>
      </c>
      <c r="F2232" s="46" t="s">
        <v>55</v>
      </c>
    </row>
    <row r="2233" spans="1:6" hidden="1">
      <c r="A2233" t="s">
        <v>113</v>
      </c>
      <c r="B2233" t="s">
        <v>912</v>
      </c>
      <c r="C2233" s="11" t="str">
        <f>Budget[[#This Row],[Location]]&amp;Budget[[#This Row],[Description]]</f>
        <v>GalleriaPHP ADC</v>
      </c>
      <c r="D2233" t="s">
        <v>900</v>
      </c>
      <c r="E2233">
        <v>1</v>
      </c>
      <c r="F2233" s="46" t="s">
        <v>55</v>
      </c>
    </row>
    <row r="2234" spans="1:6">
      <c r="A2234" t="s">
        <v>113</v>
      </c>
      <c r="B2234" t="s">
        <v>913</v>
      </c>
      <c r="C2234" s="11" t="str">
        <f>Budget[[#This Row],[Location]]&amp;Budget[[#This Row],[Description]]</f>
        <v>GalleriaIOP ADC</v>
      </c>
      <c r="D2234" t="s">
        <v>902</v>
      </c>
      <c r="E2234">
        <v>5</v>
      </c>
      <c r="F2234" s="46" t="s">
        <v>55</v>
      </c>
    </row>
    <row r="2235" spans="1:6" hidden="1">
      <c r="A2235" t="s">
        <v>113</v>
      </c>
      <c r="B2235" t="s">
        <v>913</v>
      </c>
      <c r="C2235" s="11" t="str">
        <f>Budget[[#This Row],[Location]]&amp;Budget[[#This Row],[Description]]</f>
        <v>GalleriaIOP ADC</v>
      </c>
      <c r="D2235" t="s">
        <v>903</v>
      </c>
      <c r="E2235">
        <v>5</v>
      </c>
      <c r="F2235" s="46" t="s">
        <v>55</v>
      </c>
    </row>
    <row r="2236" spans="1:6" hidden="1">
      <c r="A2236" t="s">
        <v>113</v>
      </c>
      <c r="B2236" t="s">
        <v>913</v>
      </c>
      <c r="C2236" s="11" t="str">
        <f>Budget[[#This Row],[Location]]&amp;Budget[[#This Row],[Description]]</f>
        <v>GalleriaIOP ADC</v>
      </c>
      <c r="D2236" t="s">
        <v>904</v>
      </c>
      <c r="E2236">
        <v>5</v>
      </c>
      <c r="F2236" s="46" t="s">
        <v>55</v>
      </c>
    </row>
    <row r="2237" spans="1:6" hidden="1">
      <c r="A2237" t="s">
        <v>113</v>
      </c>
      <c r="B2237" t="s">
        <v>913</v>
      </c>
      <c r="C2237" s="11" t="str">
        <f>Budget[[#This Row],[Location]]&amp;Budget[[#This Row],[Description]]</f>
        <v>GalleriaIOP ADC</v>
      </c>
      <c r="D2237" t="s">
        <v>905</v>
      </c>
      <c r="E2237">
        <v>5</v>
      </c>
      <c r="F2237" s="46" t="s">
        <v>55</v>
      </c>
    </row>
    <row r="2238" spans="1:6" hidden="1">
      <c r="A2238" t="s">
        <v>113</v>
      </c>
      <c r="B2238" t="s">
        <v>913</v>
      </c>
      <c r="C2238" s="11" t="str">
        <f>Budget[[#This Row],[Location]]&amp;Budget[[#This Row],[Description]]</f>
        <v>GalleriaIOP ADC</v>
      </c>
      <c r="D2238" t="s">
        <v>906</v>
      </c>
      <c r="E2238">
        <v>5</v>
      </c>
      <c r="F2238" s="46" t="s">
        <v>55</v>
      </c>
    </row>
    <row r="2239" spans="1:6" hidden="1">
      <c r="A2239" t="s">
        <v>113</v>
      </c>
      <c r="B2239" t="s">
        <v>913</v>
      </c>
      <c r="C2239" s="11" t="str">
        <f>Budget[[#This Row],[Location]]&amp;Budget[[#This Row],[Description]]</f>
        <v>GalleriaIOP ADC</v>
      </c>
      <c r="D2239" t="s">
        <v>907</v>
      </c>
      <c r="E2239">
        <v>5</v>
      </c>
      <c r="F2239" s="46" t="s">
        <v>55</v>
      </c>
    </row>
    <row r="2240" spans="1:6" hidden="1">
      <c r="A2240" t="s">
        <v>113</v>
      </c>
      <c r="B2240" t="s">
        <v>913</v>
      </c>
      <c r="C2240" s="11" t="str">
        <f>Budget[[#This Row],[Location]]&amp;Budget[[#This Row],[Description]]</f>
        <v>GalleriaIOP ADC</v>
      </c>
      <c r="D2240" t="s">
        <v>908</v>
      </c>
      <c r="E2240">
        <v>5</v>
      </c>
      <c r="F2240" s="46" t="s">
        <v>55</v>
      </c>
    </row>
    <row r="2241" spans="1:6" hidden="1">
      <c r="A2241" t="s">
        <v>113</v>
      </c>
      <c r="B2241" t="s">
        <v>913</v>
      </c>
      <c r="C2241" s="11" t="str">
        <f>Budget[[#This Row],[Location]]&amp;Budget[[#This Row],[Description]]</f>
        <v>GalleriaIOP ADC</v>
      </c>
      <c r="D2241" t="s">
        <v>909</v>
      </c>
      <c r="E2241">
        <v>5</v>
      </c>
      <c r="F2241" s="46" t="s">
        <v>55</v>
      </c>
    </row>
    <row r="2242" spans="1:6" hidden="1">
      <c r="A2242" t="s">
        <v>113</v>
      </c>
      <c r="B2242" t="s">
        <v>913</v>
      </c>
      <c r="C2242" s="11" t="str">
        <f>Budget[[#This Row],[Location]]&amp;Budget[[#This Row],[Description]]</f>
        <v>GalleriaIOP ADC</v>
      </c>
      <c r="D2242" t="s">
        <v>919</v>
      </c>
      <c r="E2242">
        <v>5</v>
      </c>
      <c r="F2242" s="46" t="s">
        <v>55</v>
      </c>
    </row>
    <row r="2243" spans="1:6" hidden="1">
      <c r="A2243" t="s">
        <v>113</v>
      </c>
      <c r="B2243" t="s">
        <v>913</v>
      </c>
      <c r="C2243" s="11" t="str">
        <f>Budget[[#This Row],[Location]]&amp;Budget[[#This Row],[Description]]</f>
        <v>GalleriaIOP ADC</v>
      </c>
      <c r="D2243" t="s">
        <v>920</v>
      </c>
      <c r="E2243">
        <v>5</v>
      </c>
      <c r="F2243" s="46" t="s">
        <v>55</v>
      </c>
    </row>
    <row r="2244" spans="1:6" hidden="1">
      <c r="A2244" t="s">
        <v>113</v>
      </c>
      <c r="B2244" t="s">
        <v>913</v>
      </c>
      <c r="C2244" s="11" t="str">
        <f>Budget[[#This Row],[Location]]&amp;Budget[[#This Row],[Description]]</f>
        <v>GalleriaIOP ADC</v>
      </c>
      <c r="D2244" t="s">
        <v>921</v>
      </c>
      <c r="E2244">
        <v>5</v>
      </c>
      <c r="F2244" s="46" t="s">
        <v>55</v>
      </c>
    </row>
    <row r="2245" spans="1:6" hidden="1">
      <c r="A2245" t="s">
        <v>113</v>
      </c>
      <c r="B2245" t="s">
        <v>913</v>
      </c>
      <c r="C2245" s="11" t="str">
        <f>Budget[[#This Row],[Location]]&amp;Budget[[#This Row],[Description]]</f>
        <v>GalleriaIOP ADC</v>
      </c>
      <c r="D2245" t="s">
        <v>900</v>
      </c>
      <c r="E2245">
        <v>5</v>
      </c>
      <c r="F2245" s="46" t="s">
        <v>55</v>
      </c>
    </row>
    <row r="2246" spans="1:6" hidden="1">
      <c r="A2246" t="s">
        <v>34</v>
      </c>
      <c r="B2246" t="s">
        <v>912</v>
      </c>
      <c r="C2246" s="11" t="str">
        <f>Budget[[#This Row],[Location]]&amp;Budget[[#This Row],[Description]]</f>
        <v>HumblePHP ADC</v>
      </c>
      <c r="D2246" t="s">
        <v>902</v>
      </c>
      <c r="E2246">
        <v>1</v>
      </c>
      <c r="F2246" s="46" t="s">
        <v>55</v>
      </c>
    </row>
    <row r="2247" spans="1:6" hidden="1">
      <c r="A2247" t="s">
        <v>34</v>
      </c>
      <c r="B2247" t="s">
        <v>912</v>
      </c>
      <c r="C2247" s="11" t="str">
        <f>Budget[[#This Row],[Location]]&amp;Budget[[#This Row],[Description]]</f>
        <v>HumblePHP ADC</v>
      </c>
      <c r="D2247" t="s">
        <v>903</v>
      </c>
      <c r="E2247">
        <v>1</v>
      </c>
      <c r="F2247" s="46" t="s">
        <v>55</v>
      </c>
    </row>
    <row r="2248" spans="1:6" hidden="1">
      <c r="A2248" t="s">
        <v>34</v>
      </c>
      <c r="B2248" t="s">
        <v>912</v>
      </c>
      <c r="C2248" s="11" t="str">
        <f>Budget[[#This Row],[Location]]&amp;Budget[[#This Row],[Description]]</f>
        <v>HumblePHP ADC</v>
      </c>
      <c r="D2248" t="s">
        <v>904</v>
      </c>
      <c r="E2248">
        <v>1</v>
      </c>
      <c r="F2248" s="46" t="s">
        <v>55</v>
      </c>
    </row>
    <row r="2249" spans="1:6" hidden="1">
      <c r="A2249" t="s">
        <v>34</v>
      </c>
      <c r="B2249" t="s">
        <v>912</v>
      </c>
      <c r="C2249" s="11" t="str">
        <f>Budget[[#This Row],[Location]]&amp;Budget[[#This Row],[Description]]</f>
        <v>HumblePHP ADC</v>
      </c>
      <c r="D2249" t="s">
        <v>905</v>
      </c>
      <c r="E2249">
        <v>1</v>
      </c>
      <c r="F2249" s="46" t="s">
        <v>55</v>
      </c>
    </row>
    <row r="2250" spans="1:6" hidden="1">
      <c r="A2250" t="s">
        <v>34</v>
      </c>
      <c r="B2250" t="s">
        <v>912</v>
      </c>
      <c r="C2250" s="11" t="str">
        <f>Budget[[#This Row],[Location]]&amp;Budget[[#This Row],[Description]]</f>
        <v>HumblePHP ADC</v>
      </c>
      <c r="D2250" t="s">
        <v>906</v>
      </c>
      <c r="E2250">
        <v>1</v>
      </c>
      <c r="F2250" s="46" t="s">
        <v>55</v>
      </c>
    </row>
    <row r="2251" spans="1:6" hidden="1">
      <c r="A2251" t="s">
        <v>34</v>
      </c>
      <c r="B2251" t="s">
        <v>912</v>
      </c>
      <c r="C2251" s="11" t="str">
        <f>Budget[[#This Row],[Location]]&amp;Budget[[#This Row],[Description]]</f>
        <v>HumblePHP ADC</v>
      </c>
      <c r="D2251" t="s">
        <v>907</v>
      </c>
      <c r="E2251">
        <v>1</v>
      </c>
      <c r="F2251" s="46" t="s">
        <v>55</v>
      </c>
    </row>
    <row r="2252" spans="1:6" hidden="1">
      <c r="A2252" t="s">
        <v>34</v>
      </c>
      <c r="B2252" t="s">
        <v>912</v>
      </c>
      <c r="C2252" s="11" t="str">
        <f>Budget[[#This Row],[Location]]&amp;Budget[[#This Row],[Description]]</f>
        <v>HumblePHP ADC</v>
      </c>
      <c r="D2252" t="s">
        <v>908</v>
      </c>
      <c r="E2252">
        <v>1</v>
      </c>
      <c r="F2252" s="46" t="s">
        <v>55</v>
      </c>
    </row>
    <row r="2253" spans="1:6" hidden="1">
      <c r="A2253" t="s">
        <v>34</v>
      </c>
      <c r="B2253" t="s">
        <v>912</v>
      </c>
      <c r="C2253" s="11" t="str">
        <f>Budget[[#This Row],[Location]]&amp;Budget[[#This Row],[Description]]</f>
        <v>HumblePHP ADC</v>
      </c>
      <c r="D2253" t="s">
        <v>909</v>
      </c>
      <c r="E2253">
        <v>1</v>
      </c>
      <c r="F2253" s="46" t="s">
        <v>55</v>
      </c>
    </row>
    <row r="2254" spans="1:6" hidden="1">
      <c r="A2254" t="s">
        <v>34</v>
      </c>
      <c r="B2254" t="s">
        <v>912</v>
      </c>
      <c r="C2254" s="11" t="str">
        <f>Budget[[#This Row],[Location]]&amp;Budget[[#This Row],[Description]]</f>
        <v>HumblePHP ADC</v>
      </c>
      <c r="D2254" t="s">
        <v>919</v>
      </c>
      <c r="E2254">
        <v>1</v>
      </c>
      <c r="F2254" s="46" t="s">
        <v>55</v>
      </c>
    </row>
    <row r="2255" spans="1:6" hidden="1">
      <c r="A2255" t="s">
        <v>34</v>
      </c>
      <c r="B2255" t="s">
        <v>912</v>
      </c>
      <c r="C2255" s="11" t="str">
        <f>Budget[[#This Row],[Location]]&amp;Budget[[#This Row],[Description]]</f>
        <v>HumblePHP ADC</v>
      </c>
      <c r="D2255" t="s">
        <v>920</v>
      </c>
      <c r="E2255">
        <v>1</v>
      </c>
      <c r="F2255" s="46" t="s">
        <v>55</v>
      </c>
    </row>
    <row r="2256" spans="1:6" hidden="1">
      <c r="A2256" t="s">
        <v>34</v>
      </c>
      <c r="B2256" t="s">
        <v>912</v>
      </c>
      <c r="C2256" s="11" t="str">
        <f>Budget[[#This Row],[Location]]&amp;Budget[[#This Row],[Description]]</f>
        <v>HumblePHP ADC</v>
      </c>
      <c r="D2256" t="s">
        <v>921</v>
      </c>
      <c r="E2256">
        <v>1</v>
      </c>
      <c r="F2256" s="46" t="s">
        <v>55</v>
      </c>
    </row>
    <row r="2257" spans="1:6" hidden="1">
      <c r="A2257" t="s">
        <v>34</v>
      </c>
      <c r="B2257" t="s">
        <v>912</v>
      </c>
      <c r="C2257" s="11" t="str">
        <f>Budget[[#This Row],[Location]]&amp;Budget[[#This Row],[Description]]</f>
        <v>HumblePHP ADC</v>
      </c>
      <c r="D2257" t="s">
        <v>900</v>
      </c>
      <c r="E2257">
        <v>1</v>
      </c>
      <c r="F2257" s="46" t="s">
        <v>55</v>
      </c>
    </row>
    <row r="2258" spans="1:6">
      <c r="A2258" t="s">
        <v>34</v>
      </c>
      <c r="B2258" t="s">
        <v>913</v>
      </c>
      <c r="C2258" s="11" t="str">
        <f>Budget[[#This Row],[Location]]&amp;Budget[[#This Row],[Description]]</f>
        <v>HumbleIOP ADC</v>
      </c>
      <c r="D2258" t="s">
        <v>902</v>
      </c>
      <c r="E2258">
        <v>5</v>
      </c>
      <c r="F2258" s="46" t="s">
        <v>55</v>
      </c>
    </row>
    <row r="2259" spans="1:6" hidden="1">
      <c r="A2259" t="s">
        <v>34</v>
      </c>
      <c r="B2259" t="s">
        <v>913</v>
      </c>
      <c r="C2259" s="11" t="str">
        <f>Budget[[#This Row],[Location]]&amp;Budget[[#This Row],[Description]]</f>
        <v>HumbleIOP ADC</v>
      </c>
      <c r="D2259" t="s">
        <v>903</v>
      </c>
      <c r="E2259">
        <v>5</v>
      </c>
      <c r="F2259" s="46" t="s">
        <v>55</v>
      </c>
    </row>
    <row r="2260" spans="1:6" hidden="1">
      <c r="A2260" t="s">
        <v>34</v>
      </c>
      <c r="B2260" t="s">
        <v>913</v>
      </c>
      <c r="C2260" s="11" t="str">
        <f>Budget[[#This Row],[Location]]&amp;Budget[[#This Row],[Description]]</f>
        <v>HumbleIOP ADC</v>
      </c>
      <c r="D2260" t="s">
        <v>904</v>
      </c>
      <c r="E2260">
        <v>5</v>
      </c>
      <c r="F2260" s="46" t="s">
        <v>55</v>
      </c>
    </row>
    <row r="2261" spans="1:6" hidden="1">
      <c r="A2261" t="s">
        <v>34</v>
      </c>
      <c r="B2261" t="s">
        <v>913</v>
      </c>
      <c r="C2261" s="11" t="str">
        <f>Budget[[#This Row],[Location]]&amp;Budget[[#This Row],[Description]]</f>
        <v>HumbleIOP ADC</v>
      </c>
      <c r="D2261" t="s">
        <v>905</v>
      </c>
      <c r="E2261">
        <v>5</v>
      </c>
      <c r="F2261" s="46" t="s">
        <v>55</v>
      </c>
    </row>
    <row r="2262" spans="1:6" hidden="1">
      <c r="A2262" t="s">
        <v>34</v>
      </c>
      <c r="B2262" t="s">
        <v>913</v>
      </c>
      <c r="C2262" s="11" t="str">
        <f>Budget[[#This Row],[Location]]&amp;Budget[[#This Row],[Description]]</f>
        <v>HumbleIOP ADC</v>
      </c>
      <c r="D2262" t="s">
        <v>906</v>
      </c>
      <c r="E2262">
        <v>5</v>
      </c>
      <c r="F2262" s="46" t="s">
        <v>55</v>
      </c>
    </row>
    <row r="2263" spans="1:6" hidden="1">
      <c r="A2263" t="s">
        <v>34</v>
      </c>
      <c r="B2263" t="s">
        <v>913</v>
      </c>
      <c r="C2263" s="11" t="str">
        <f>Budget[[#This Row],[Location]]&amp;Budget[[#This Row],[Description]]</f>
        <v>HumbleIOP ADC</v>
      </c>
      <c r="D2263" t="s">
        <v>907</v>
      </c>
      <c r="E2263">
        <v>5</v>
      </c>
      <c r="F2263" s="46" t="s">
        <v>55</v>
      </c>
    </row>
    <row r="2264" spans="1:6" hidden="1">
      <c r="A2264" t="s">
        <v>34</v>
      </c>
      <c r="B2264" t="s">
        <v>913</v>
      </c>
      <c r="C2264" s="11" t="str">
        <f>Budget[[#This Row],[Location]]&amp;Budget[[#This Row],[Description]]</f>
        <v>HumbleIOP ADC</v>
      </c>
      <c r="D2264" t="s">
        <v>908</v>
      </c>
      <c r="E2264">
        <v>5</v>
      </c>
      <c r="F2264" s="46" t="s">
        <v>55</v>
      </c>
    </row>
    <row r="2265" spans="1:6" hidden="1">
      <c r="A2265" t="s">
        <v>34</v>
      </c>
      <c r="B2265" t="s">
        <v>913</v>
      </c>
      <c r="C2265" s="11" t="str">
        <f>Budget[[#This Row],[Location]]&amp;Budget[[#This Row],[Description]]</f>
        <v>HumbleIOP ADC</v>
      </c>
      <c r="D2265" t="s">
        <v>909</v>
      </c>
      <c r="E2265">
        <v>5</v>
      </c>
      <c r="F2265" s="46" t="s">
        <v>55</v>
      </c>
    </row>
    <row r="2266" spans="1:6" hidden="1">
      <c r="A2266" t="s">
        <v>34</v>
      </c>
      <c r="B2266" t="s">
        <v>913</v>
      </c>
      <c r="C2266" s="11" t="str">
        <f>Budget[[#This Row],[Location]]&amp;Budget[[#This Row],[Description]]</f>
        <v>HumbleIOP ADC</v>
      </c>
      <c r="D2266" t="s">
        <v>919</v>
      </c>
      <c r="E2266">
        <v>5</v>
      </c>
      <c r="F2266" s="46" t="s">
        <v>55</v>
      </c>
    </row>
    <row r="2267" spans="1:6" hidden="1">
      <c r="A2267" t="s">
        <v>34</v>
      </c>
      <c r="B2267" t="s">
        <v>913</v>
      </c>
      <c r="C2267" s="11" t="str">
        <f>Budget[[#This Row],[Location]]&amp;Budget[[#This Row],[Description]]</f>
        <v>HumbleIOP ADC</v>
      </c>
      <c r="D2267" t="s">
        <v>920</v>
      </c>
      <c r="E2267">
        <v>5</v>
      </c>
      <c r="F2267" s="46" t="s">
        <v>55</v>
      </c>
    </row>
    <row r="2268" spans="1:6" hidden="1">
      <c r="A2268" t="s">
        <v>34</v>
      </c>
      <c r="B2268" t="s">
        <v>913</v>
      </c>
      <c r="C2268" s="11" t="str">
        <f>Budget[[#This Row],[Location]]&amp;Budget[[#This Row],[Description]]</f>
        <v>HumbleIOP ADC</v>
      </c>
      <c r="D2268" t="s">
        <v>921</v>
      </c>
      <c r="E2268">
        <v>5</v>
      </c>
      <c r="F2268" s="46" t="s">
        <v>55</v>
      </c>
    </row>
    <row r="2269" spans="1:6" hidden="1">
      <c r="A2269" t="s">
        <v>34</v>
      </c>
      <c r="B2269" t="s">
        <v>913</v>
      </c>
      <c r="C2269" s="11" t="str">
        <f>Budget[[#This Row],[Location]]&amp;Budget[[#This Row],[Description]]</f>
        <v>HumbleIOP ADC</v>
      </c>
      <c r="D2269" t="s">
        <v>900</v>
      </c>
      <c r="E2269">
        <v>5</v>
      </c>
      <c r="F2269" s="46" t="s">
        <v>55</v>
      </c>
    </row>
    <row r="2270" spans="1:6" hidden="1">
      <c r="A2270" t="s">
        <v>41</v>
      </c>
      <c r="B2270" t="s">
        <v>912</v>
      </c>
      <c r="C2270" s="11" t="str">
        <f>Budget[[#This Row],[Location]]&amp;Budget[[#This Row],[Description]]</f>
        <v>PasadenaPHP ADC</v>
      </c>
      <c r="D2270" t="s">
        <v>902</v>
      </c>
      <c r="E2270">
        <v>1</v>
      </c>
      <c r="F2270" s="46" t="s">
        <v>55</v>
      </c>
    </row>
    <row r="2271" spans="1:6" hidden="1">
      <c r="A2271" t="s">
        <v>41</v>
      </c>
      <c r="B2271" t="s">
        <v>912</v>
      </c>
      <c r="C2271" s="11" t="str">
        <f>Budget[[#This Row],[Location]]&amp;Budget[[#This Row],[Description]]</f>
        <v>PasadenaPHP ADC</v>
      </c>
      <c r="D2271" t="s">
        <v>903</v>
      </c>
      <c r="E2271">
        <v>1</v>
      </c>
      <c r="F2271" s="46" t="s">
        <v>55</v>
      </c>
    </row>
    <row r="2272" spans="1:6" hidden="1">
      <c r="A2272" t="s">
        <v>41</v>
      </c>
      <c r="B2272" t="s">
        <v>912</v>
      </c>
      <c r="C2272" s="11" t="str">
        <f>Budget[[#This Row],[Location]]&amp;Budget[[#This Row],[Description]]</f>
        <v>PasadenaPHP ADC</v>
      </c>
      <c r="D2272" t="s">
        <v>904</v>
      </c>
      <c r="E2272">
        <v>1</v>
      </c>
      <c r="F2272" s="46" t="s">
        <v>55</v>
      </c>
    </row>
    <row r="2273" spans="1:6" hidden="1">
      <c r="A2273" t="s">
        <v>41</v>
      </c>
      <c r="B2273" t="s">
        <v>912</v>
      </c>
      <c r="C2273" s="11" t="str">
        <f>Budget[[#This Row],[Location]]&amp;Budget[[#This Row],[Description]]</f>
        <v>PasadenaPHP ADC</v>
      </c>
      <c r="D2273" t="s">
        <v>905</v>
      </c>
      <c r="E2273">
        <v>1</v>
      </c>
      <c r="F2273" s="46" t="s">
        <v>55</v>
      </c>
    </row>
    <row r="2274" spans="1:6" hidden="1">
      <c r="A2274" t="s">
        <v>41</v>
      </c>
      <c r="B2274" t="s">
        <v>912</v>
      </c>
      <c r="C2274" s="11" t="str">
        <f>Budget[[#This Row],[Location]]&amp;Budget[[#This Row],[Description]]</f>
        <v>PasadenaPHP ADC</v>
      </c>
      <c r="D2274" t="s">
        <v>906</v>
      </c>
      <c r="E2274">
        <v>1</v>
      </c>
      <c r="F2274" s="46" t="s">
        <v>55</v>
      </c>
    </row>
    <row r="2275" spans="1:6" hidden="1">
      <c r="A2275" t="s">
        <v>41</v>
      </c>
      <c r="B2275" t="s">
        <v>912</v>
      </c>
      <c r="C2275" s="11" t="str">
        <f>Budget[[#This Row],[Location]]&amp;Budget[[#This Row],[Description]]</f>
        <v>PasadenaPHP ADC</v>
      </c>
      <c r="D2275" t="s">
        <v>907</v>
      </c>
      <c r="E2275">
        <v>1</v>
      </c>
      <c r="F2275" s="46" t="s">
        <v>55</v>
      </c>
    </row>
    <row r="2276" spans="1:6" hidden="1">
      <c r="A2276" t="s">
        <v>41</v>
      </c>
      <c r="B2276" t="s">
        <v>912</v>
      </c>
      <c r="C2276" s="11" t="str">
        <f>Budget[[#This Row],[Location]]&amp;Budget[[#This Row],[Description]]</f>
        <v>PasadenaPHP ADC</v>
      </c>
      <c r="D2276" t="s">
        <v>908</v>
      </c>
      <c r="E2276">
        <v>1</v>
      </c>
      <c r="F2276" s="46" t="s">
        <v>55</v>
      </c>
    </row>
    <row r="2277" spans="1:6" hidden="1">
      <c r="A2277" t="s">
        <v>41</v>
      </c>
      <c r="B2277" t="s">
        <v>912</v>
      </c>
      <c r="C2277" s="11" t="str">
        <f>Budget[[#This Row],[Location]]&amp;Budget[[#This Row],[Description]]</f>
        <v>PasadenaPHP ADC</v>
      </c>
      <c r="D2277" t="s">
        <v>909</v>
      </c>
      <c r="E2277">
        <v>1</v>
      </c>
      <c r="F2277" s="46" t="s">
        <v>55</v>
      </c>
    </row>
    <row r="2278" spans="1:6" hidden="1">
      <c r="A2278" t="s">
        <v>41</v>
      </c>
      <c r="B2278" t="s">
        <v>912</v>
      </c>
      <c r="C2278" s="11" t="str">
        <f>Budget[[#This Row],[Location]]&amp;Budget[[#This Row],[Description]]</f>
        <v>PasadenaPHP ADC</v>
      </c>
      <c r="D2278" t="s">
        <v>919</v>
      </c>
      <c r="E2278">
        <v>1</v>
      </c>
      <c r="F2278" s="46" t="s">
        <v>55</v>
      </c>
    </row>
    <row r="2279" spans="1:6" hidden="1">
      <c r="A2279" t="s">
        <v>41</v>
      </c>
      <c r="B2279" t="s">
        <v>912</v>
      </c>
      <c r="C2279" s="11" t="str">
        <f>Budget[[#This Row],[Location]]&amp;Budget[[#This Row],[Description]]</f>
        <v>PasadenaPHP ADC</v>
      </c>
      <c r="D2279" t="s">
        <v>920</v>
      </c>
      <c r="E2279">
        <v>1</v>
      </c>
      <c r="F2279" s="46" t="s">
        <v>55</v>
      </c>
    </row>
    <row r="2280" spans="1:6" hidden="1">
      <c r="A2280" t="s">
        <v>41</v>
      </c>
      <c r="B2280" t="s">
        <v>912</v>
      </c>
      <c r="C2280" s="11" t="str">
        <f>Budget[[#This Row],[Location]]&amp;Budget[[#This Row],[Description]]</f>
        <v>PasadenaPHP ADC</v>
      </c>
      <c r="D2280" t="s">
        <v>921</v>
      </c>
      <c r="E2280">
        <v>1</v>
      </c>
      <c r="F2280" s="46" t="s">
        <v>55</v>
      </c>
    </row>
    <row r="2281" spans="1:6" hidden="1">
      <c r="A2281" t="s">
        <v>41</v>
      </c>
      <c r="B2281" t="s">
        <v>912</v>
      </c>
      <c r="C2281" s="11" t="str">
        <f>Budget[[#This Row],[Location]]&amp;Budget[[#This Row],[Description]]</f>
        <v>PasadenaPHP ADC</v>
      </c>
      <c r="D2281" t="s">
        <v>900</v>
      </c>
      <c r="E2281">
        <v>1</v>
      </c>
      <c r="F2281" s="46" t="s">
        <v>55</v>
      </c>
    </row>
    <row r="2282" spans="1:6">
      <c r="A2282" t="s">
        <v>41</v>
      </c>
      <c r="B2282" t="s">
        <v>913</v>
      </c>
      <c r="C2282" s="11" t="str">
        <f>Budget[[#This Row],[Location]]&amp;Budget[[#This Row],[Description]]</f>
        <v>PasadenaIOP ADC</v>
      </c>
      <c r="D2282" t="s">
        <v>902</v>
      </c>
      <c r="E2282">
        <v>4</v>
      </c>
      <c r="F2282" s="46" t="s">
        <v>55</v>
      </c>
    </row>
    <row r="2283" spans="1:6" hidden="1">
      <c r="A2283" t="s">
        <v>41</v>
      </c>
      <c r="B2283" t="s">
        <v>913</v>
      </c>
      <c r="C2283" s="11" t="str">
        <f>Budget[[#This Row],[Location]]&amp;Budget[[#This Row],[Description]]</f>
        <v>PasadenaIOP ADC</v>
      </c>
      <c r="D2283" t="s">
        <v>903</v>
      </c>
      <c r="E2283">
        <v>4</v>
      </c>
      <c r="F2283" s="46" t="s">
        <v>55</v>
      </c>
    </row>
    <row r="2284" spans="1:6" hidden="1">
      <c r="A2284" t="s">
        <v>41</v>
      </c>
      <c r="B2284" t="s">
        <v>913</v>
      </c>
      <c r="C2284" s="11" t="str">
        <f>Budget[[#This Row],[Location]]&amp;Budget[[#This Row],[Description]]</f>
        <v>PasadenaIOP ADC</v>
      </c>
      <c r="D2284" t="s">
        <v>904</v>
      </c>
      <c r="E2284">
        <v>5</v>
      </c>
      <c r="F2284" s="46" t="s">
        <v>55</v>
      </c>
    </row>
    <row r="2285" spans="1:6" hidden="1">
      <c r="A2285" t="s">
        <v>41</v>
      </c>
      <c r="B2285" t="s">
        <v>913</v>
      </c>
      <c r="C2285" s="11" t="str">
        <f>Budget[[#This Row],[Location]]&amp;Budget[[#This Row],[Description]]</f>
        <v>PasadenaIOP ADC</v>
      </c>
      <c r="D2285" t="s">
        <v>905</v>
      </c>
      <c r="E2285">
        <v>5</v>
      </c>
      <c r="F2285" s="46" t="s">
        <v>55</v>
      </c>
    </row>
    <row r="2286" spans="1:6" hidden="1">
      <c r="A2286" t="s">
        <v>41</v>
      </c>
      <c r="B2286" t="s">
        <v>913</v>
      </c>
      <c r="C2286" s="11" t="str">
        <f>Budget[[#This Row],[Location]]&amp;Budget[[#This Row],[Description]]</f>
        <v>PasadenaIOP ADC</v>
      </c>
      <c r="D2286" t="s">
        <v>906</v>
      </c>
      <c r="E2286">
        <v>5</v>
      </c>
      <c r="F2286" s="46" t="s">
        <v>55</v>
      </c>
    </row>
    <row r="2287" spans="1:6" hidden="1">
      <c r="A2287" t="s">
        <v>41</v>
      </c>
      <c r="B2287" t="s">
        <v>913</v>
      </c>
      <c r="C2287" s="11" t="str">
        <f>Budget[[#This Row],[Location]]&amp;Budget[[#This Row],[Description]]</f>
        <v>PasadenaIOP ADC</v>
      </c>
      <c r="D2287" t="s">
        <v>907</v>
      </c>
      <c r="E2287">
        <v>5</v>
      </c>
      <c r="F2287" s="46" t="s">
        <v>55</v>
      </c>
    </row>
    <row r="2288" spans="1:6" hidden="1">
      <c r="A2288" t="s">
        <v>41</v>
      </c>
      <c r="B2288" t="s">
        <v>913</v>
      </c>
      <c r="C2288" s="11" t="str">
        <f>Budget[[#This Row],[Location]]&amp;Budget[[#This Row],[Description]]</f>
        <v>PasadenaIOP ADC</v>
      </c>
      <c r="D2288" t="s">
        <v>908</v>
      </c>
      <c r="E2288">
        <v>7</v>
      </c>
      <c r="F2288" s="46" t="s">
        <v>55</v>
      </c>
    </row>
    <row r="2289" spans="1:6" hidden="1">
      <c r="A2289" t="s">
        <v>41</v>
      </c>
      <c r="B2289" t="s">
        <v>913</v>
      </c>
      <c r="C2289" s="11" t="str">
        <f>Budget[[#This Row],[Location]]&amp;Budget[[#This Row],[Description]]</f>
        <v>PasadenaIOP ADC</v>
      </c>
      <c r="D2289" t="s">
        <v>909</v>
      </c>
      <c r="E2289">
        <v>7</v>
      </c>
      <c r="F2289" s="46" t="s">
        <v>55</v>
      </c>
    </row>
    <row r="2290" spans="1:6" hidden="1">
      <c r="A2290" t="s">
        <v>41</v>
      </c>
      <c r="B2290" t="s">
        <v>913</v>
      </c>
      <c r="C2290" s="11" t="str">
        <f>Budget[[#This Row],[Location]]&amp;Budget[[#This Row],[Description]]</f>
        <v>PasadenaIOP ADC</v>
      </c>
      <c r="D2290" t="s">
        <v>919</v>
      </c>
      <c r="E2290">
        <v>7</v>
      </c>
      <c r="F2290" s="46" t="s">
        <v>55</v>
      </c>
    </row>
    <row r="2291" spans="1:6" hidden="1">
      <c r="A2291" t="s">
        <v>41</v>
      </c>
      <c r="B2291" t="s">
        <v>913</v>
      </c>
      <c r="C2291" s="11" t="str">
        <f>Budget[[#This Row],[Location]]&amp;Budget[[#This Row],[Description]]</f>
        <v>PasadenaIOP ADC</v>
      </c>
      <c r="D2291" t="s">
        <v>920</v>
      </c>
      <c r="E2291">
        <v>7</v>
      </c>
      <c r="F2291" s="46" t="s">
        <v>55</v>
      </c>
    </row>
    <row r="2292" spans="1:6" hidden="1">
      <c r="A2292" t="s">
        <v>41</v>
      </c>
      <c r="B2292" t="s">
        <v>913</v>
      </c>
      <c r="C2292" s="11" t="str">
        <f>Budget[[#This Row],[Location]]&amp;Budget[[#This Row],[Description]]</f>
        <v>PasadenaIOP ADC</v>
      </c>
      <c r="D2292" t="s">
        <v>921</v>
      </c>
      <c r="E2292">
        <v>7</v>
      </c>
      <c r="F2292" s="46" t="s">
        <v>55</v>
      </c>
    </row>
    <row r="2293" spans="1:6" hidden="1">
      <c r="A2293" t="s">
        <v>41</v>
      </c>
      <c r="B2293" t="s">
        <v>913</v>
      </c>
      <c r="C2293" s="11" t="str">
        <f>Budget[[#This Row],[Location]]&amp;Budget[[#This Row],[Description]]</f>
        <v>PasadenaIOP ADC</v>
      </c>
      <c r="D2293" t="s">
        <v>900</v>
      </c>
      <c r="E2293">
        <v>7</v>
      </c>
      <c r="F2293" s="46" t="s">
        <v>55</v>
      </c>
    </row>
    <row r="2294" spans="1:6">
      <c r="A2294" t="s">
        <v>38</v>
      </c>
      <c r="B2294" t="s">
        <v>912</v>
      </c>
      <c r="C2294" s="11" t="str">
        <f>Budget[[#This Row],[Location]]&amp;Budget[[#This Row],[Description]]</f>
        <v>San AntonioPHP ADC</v>
      </c>
      <c r="D2294" t="s">
        <v>902</v>
      </c>
      <c r="E2294">
        <v>2</v>
      </c>
      <c r="F2294" s="46" t="s">
        <v>55</v>
      </c>
    </row>
    <row r="2295" spans="1:6" hidden="1">
      <c r="A2295" t="s">
        <v>38</v>
      </c>
      <c r="B2295" t="s">
        <v>912</v>
      </c>
      <c r="C2295" s="11" t="str">
        <f>Budget[[#This Row],[Location]]&amp;Budget[[#This Row],[Description]]</f>
        <v>San AntonioPHP ADC</v>
      </c>
      <c r="D2295" t="s">
        <v>903</v>
      </c>
      <c r="E2295">
        <v>2</v>
      </c>
      <c r="F2295" s="46" t="s">
        <v>55</v>
      </c>
    </row>
    <row r="2296" spans="1:6" hidden="1">
      <c r="A2296" t="s">
        <v>38</v>
      </c>
      <c r="B2296" t="s">
        <v>912</v>
      </c>
      <c r="C2296" s="11" t="str">
        <f>Budget[[#This Row],[Location]]&amp;Budget[[#This Row],[Description]]</f>
        <v>San AntonioPHP ADC</v>
      </c>
      <c r="D2296" t="s">
        <v>904</v>
      </c>
      <c r="E2296">
        <v>2</v>
      </c>
      <c r="F2296" s="46" t="s">
        <v>55</v>
      </c>
    </row>
    <row r="2297" spans="1:6" hidden="1">
      <c r="A2297" t="s">
        <v>38</v>
      </c>
      <c r="B2297" t="s">
        <v>912</v>
      </c>
      <c r="C2297" s="11" t="str">
        <f>Budget[[#This Row],[Location]]&amp;Budget[[#This Row],[Description]]</f>
        <v>San AntonioPHP ADC</v>
      </c>
      <c r="D2297" t="s">
        <v>905</v>
      </c>
      <c r="E2297">
        <v>2</v>
      </c>
      <c r="F2297" s="46" t="s">
        <v>55</v>
      </c>
    </row>
    <row r="2298" spans="1:6" hidden="1">
      <c r="A2298" t="s">
        <v>38</v>
      </c>
      <c r="B2298" t="s">
        <v>912</v>
      </c>
      <c r="C2298" s="11" t="str">
        <f>Budget[[#This Row],[Location]]&amp;Budget[[#This Row],[Description]]</f>
        <v>San AntonioPHP ADC</v>
      </c>
      <c r="D2298" t="s">
        <v>906</v>
      </c>
      <c r="E2298">
        <v>2</v>
      </c>
      <c r="F2298" s="46" t="s">
        <v>55</v>
      </c>
    </row>
    <row r="2299" spans="1:6" hidden="1">
      <c r="A2299" t="s">
        <v>38</v>
      </c>
      <c r="B2299" t="s">
        <v>912</v>
      </c>
      <c r="C2299" s="11" t="str">
        <f>Budget[[#This Row],[Location]]&amp;Budget[[#This Row],[Description]]</f>
        <v>San AntonioPHP ADC</v>
      </c>
      <c r="D2299" t="s">
        <v>907</v>
      </c>
      <c r="E2299">
        <v>2</v>
      </c>
      <c r="F2299" s="46" t="s">
        <v>55</v>
      </c>
    </row>
    <row r="2300" spans="1:6" hidden="1">
      <c r="A2300" t="s">
        <v>38</v>
      </c>
      <c r="B2300" t="s">
        <v>912</v>
      </c>
      <c r="C2300" s="11" t="str">
        <f>Budget[[#This Row],[Location]]&amp;Budget[[#This Row],[Description]]</f>
        <v>San AntonioPHP ADC</v>
      </c>
      <c r="D2300" t="s">
        <v>908</v>
      </c>
      <c r="E2300">
        <v>2</v>
      </c>
      <c r="F2300" s="46" t="s">
        <v>55</v>
      </c>
    </row>
    <row r="2301" spans="1:6" hidden="1">
      <c r="A2301" t="s">
        <v>38</v>
      </c>
      <c r="B2301" t="s">
        <v>912</v>
      </c>
      <c r="C2301" s="11" t="str">
        <f>Budget[[#This Row],[Location]]&amp;Budget[[#This Row],[Description]]</f>
        <v>San AntonioPHP ADC</v>
      </c>
      <c r="D2301" t="s">
        <v>909</v>
      </c>
      <c r="E2301">
        <v>2</v>
      </c>
      <c r="F2301" s="46" t="s">
        <v>55</v>
      </c>
    </row>
    <row r="2302" spans="1:6" hidden="1">
      <c r="A2302" t="s">
        <v>38</v>
      </c>
      <c r="B2302" t="s">
        <v>912</v>
      </c>
      <c r="C2302" s="11" t="str">
        <f>Budget[[#This Row],[Location]]&amp;Budget[[#This Row],[Description]]</f>
        <v>San AntonioPHP ADC</v>
      </c>
      <c r="D2302" t="s">
        <v>919</v>
      </c>
      <c r="E2302">
        <v>2</v>
      </c>
      <c r="F2302" s="46" t="s">
        <v>55</v>
      </c>
    </row>
    <row r="2303" spans="1:6" hidden="1">
      <c r="A2303" t="s">
        <v>38</v>
      </c>
      <c r="B2303" t="s">
        <v>912</v>
      </c>
      <c r="C2303" s="11" t="str">
        <f>Budget[[#This Row],[Location]]&amp;Budget[[#This Row],[Description]]</f>
        <v>San AntonioPHP ADC</v>
      </c>
      <c r="D2303" t="s">
        <v>920</v>
      </c>
      <c r="E2303">
        <v>2</v>
      </c>
      <c r="F2303" s="46" t="s">
        <v>55</v>
      </c>
    </row>
    <row r="2304" spans="1:6" hidden="1">
      <c r="A2304" t="s">
        <v>38</v>
      </c>
      <c r="B2304" t="s">
        <v>912</v>
      </c>
      <c r="C2304" s="11" t="str">
        <f>Budget[[#This Row],[Location]]&amp;Budget[[#This Row],[Description]]</f>
        <v>San AntonioPHP ADC</v>
      </c>
      <c r="D2304" t="s">
        <v>921</v>
      </c>
      <c r="E2304">
        <v>2</v>
      </c>
      <c r="F2304" s="46" t="s">
        <v>55</v>
      </c>
    </row>
    <row r="2305" spans="1:6" hidden="1">
      <c r="A2305" t="s">
        <v>38</v>
      </c>
      <c r="B2305" t="s">
        <v>912</v>
      </c>
      <c r="C2305" s="11" t="str">
        <f>Budget[[#This Row],[Location]]&amp;Budget[[#This Row],[Description]]</f>
        <v>San AntonioPHP ADC</v>
      </c>
      <c r="D2305" t="s">
        <v>900</v>
      </c>
      <c r="E2305">
        <v>2</v>
      </c>
      <c r="F2305" s="46" t="s">
        <v>55</v>
      </c>
    </row>
    <row r="2306" spans="1:6">
      <c r="A2306" t="s">
        <v>38</v>
      </c>
      <c r="B2306" t="s">
        <v>913</v>
      </c>
      <c r="C2306" s="11" t="str">
        <f>Budget[[#This Row],[Location]]&amp;Budget[[#This Row],[Description]]</f>
        <v>San AntonioIOP ADC</v>
      </c>
      <c r="D2306" t="s">
        <v>902</v>
      </c>
      <c r="E2306">
        <v>6</v>
      </c>
      <c r="F2306" s="46" t="s">
        <v>55</v>
      </c>
    </row>
    <row r="2307" spans="1:6" hidden="1">
      <c r="A2307" t="s">
        <v>38</v>
      </c>
      <c r="B2307" t="s">
        <v>913</v>
      </c>
      <c r="C2307" s="11" t="str">
        <f>Budget[[#This Row],[Location]]&amp;Budget[[#This Row],[Description]]</f>
        <v>San AntonioIOP ADC</v>
      </c>
      <c r="D2307" t="s">
        <v>903</v>
      </c>
      <c r="E2307">
        <v>6</v>
      </c>
      <c r="F2307" s="46" t="s">
        <v>55</v>
      </c>
    </row>
    <row r="2308" spans="1:6" hidden="1">
      <c r="A2308" t="s">
        <v>38</v>
      </c>
      <c r="B2308" t="s">
        <v>913</v>
      </c>
      <c r="C2308" s="11" t="str">
        <f>Budget[[#This Row],[Location]]&amp;Budget[[#This Row],[Description]]</f>
        <v>San AntonioIOP ADC</v>
      </c>
      <c r="D2308" t="s">
        <v>904</v>
      </c>
      <c r="E2308">
        <v>6</v>
      </c>
      <c r="F2308" s="46" t="s">
        <v>55</v>
      </c>
    </row>
    <row r="2309" spans="1:6" hidden="1">
      <c r="A2309" t="s">
        <v>38</v>
      </c>
      <c r="B2309" t="s">
        <v>913</v>
      </c>
      <c r="C2309" s="11" t="str">
        <f>Budget[[#This Row],[Location]]&amp;Budget[[#This Row],[Description]]</f>
        <v>San AntonioIOP ADC</v>
      </c>
      <c r="D2309" t="s">
        <v>905</v>
      </c>
      <c r="E2309">
        <v>6</v>
      </c>
      <c r="F2309" s="46" t="s">
        <v>55</v>
      </c>
    </row>
    <row r="2310" spans="1:6" hidden="1">
      <c r="A2310" t="s">
        <v>38</v>
      </c>
      <c r="B2310" t="s">
        <v>913</v>
      </c>
      <c r="C2310" s="11" t="str">
        <f>Budget[[#This Row],[Location]]&amp;Budget[[#This Row],[Description]]</f>
        <v>San AntonioIOP ADC</v>
      </c>
      <c r="D2310" t="s">
        <v>906</v>
      </c>
      <c r="E2310">
        <v>6</v>
      </c>
      <c r="F2310" s="46" t="s">
        <v>55</v>
      </c>
    </row>
    <row r="2311" spans="1:6" hidden="1">
      <c r="A2311" t="s">
        <v>38</v>
      </c>
      <c r="B2311" t="s">
        <v>913</v>
      </c>
      <c r="C2311" s="11" t="str">
        <f>Budget[[#This Row],[Location]]&amp;Budget[[#This Row],[Description]]</f>
        <v>San AntonioIOP ADC</v>
      </c>
      <c r="D2311" t="s">
        <v>907</v>
      </c>
      <c r="E2311">
        <v>6</v>
      </c>
      <c r="F2311" s="46" t="s">
        <v>55</v>
      </c>
    </row>
    <row r="2312" spans="1:6" hidden="1">
      <c r="A2312" t="s">
        <v>38</v>
      </c>
      <c r="B2312" t="s">
        <v>913</v>
      </c>
      <c r="C2312" s="11" t="str">
        <f>Budget[[#This Row],[Location]]&amp;Budget[[#This Row],[Description]]</f>
        <v>San AntonioIOP ADC</v>
      </c>
      <c r="D2312" t="s">
        <v>908</v>
      </c>
      <c r="E2312">
        <v>6</v>
      </c>
      <c r="F2312" s="46" t="s">
        <v>55</v>
      </c>
    </row>
    <row r="2313" spans="1:6" hidden="1">
      <c r="A2313" t="s">
        <v>38</v>
      </c>
      <c r="B2313" t="s">
        <v>913</v>
      </c>
      <c r="C2313" s="11" t="str">
        <f>Budget[[#This Row],[Location]]&amp;Budget[[#This Row],[Description]]</f>
        <v>San AntonioIOP ADC</v>
      </c>
      <c r="D2313" t="s">
        <v>909</v>
      </c>
      <c r="E2313">
        <v>6</v>
      </c>
      <c r="F2313" s="46" t="s">
        <v>55</v>
      </c>
    </row>
    <row r="2314" spans="1:6" hidden="1">
      <c r="A2314" t="s">
        <v>38</v>
      </c>
      <c r="B2314" t="s">
        <v>913</v>
      </c>
      <c r="C2314" s="11" t="str">
        <f>Budget[[#This Row],[Location]]&amp;Budget[[#This Row],[Description]]</f>
        <v>San AntonioIOP ADC</v>
      </c>
      <c r="D2314" t="s">
        <v>919</v>
      </c>
      <c r="E2314">
        <v>6</v>
      </c>
      <c r="F2314" s="46" t="s">
        <v>55</v>
      </c>
    </row>
    <row r="2315" spans="1:6" hidden="1">
      <c r="A2315" t="s">
        <v>38</v>
      </c>
      <c r="B2315" t="s">
        <v>913</v>
      </c>
      <c r="C2315" s="11" t="str">
        <f>Budget[[#This Row],[Location]]&amp;Budget[[#This Row],[Description]]</f>
        <v>San AntonioIOP ADC</v>
      </c>
      <c r="D2315" t="s">
        <v>920</v>
      </c>
      <c r="E2315">
        <v>6</v>
      </c>
      <c r="F2315" s="46" t="s">
        <v>55</v>
      </c>
    </row>
    <row r="2316" spans="1:6" hidden="1">
      <c r="A2316" t="s">
        <v>38</v>
      </c>
      <c r="B2316" t="s">
        <v>913</v>
      </c>
      <c r="C2316" s="11" t="str">
        <f>Budget[[#This Row],[Location]]&amp;Budget[[#This Row],[Description]]</f>
        <v>San AntonioIOP ADC</v>
      </c>
      <c r="D2316" t="s">
        <v>921</v>
      </c>
      <c r="E2316">
        <v>6</v>
      </c>
      <c r="F2316" s="46" t="s">
        <v>55</v>
      </c>
    </row>
    <row r="2317" spans="1:6" hidden="1">
      <c r="A2317" t="s">
        <v>38</v>
      </c>
      <c r="B2317" t="s">
        <v>913</v>
      </c>
      <c r="C2317" s="11" t="str">
        <f>Budget[[#This Row],[Location]]&amp;Budget[[#This Row],[Description]]</f>
        <v>San AntonioIOP ADC</v>
      </c>
      <c r="D2317" t="s">
        <v>900</v>
      </c>
      <c r="E2317">
        <v>6</v>
      </c>
      <c r="F2317" s="46" t="s">
        <v>55</v>
      </c>
    </row>
    <row r="2318" spans="1:6" hidden="1">
      <c r="A2318" t="s">
        <v>36</v>
      </c>
      <c r="B2318" t="s">
        <v>912</v>
      </c>
      <c r="C2318" s="11" t="str">
        <f>Budget[[#This Row],[Location]]&amp;Budget[[#This Row],[Description]]</f>
        <v>San MarcosPHP ADC</v>
      </c>
      <c r="D2318" t="s">
        <v>902</v>
      </c>
      <c r="E2318">
        <v>2</v>
      </c>
      <c r="F2318" s="46" t="s">
        <v>55</v>
      </c>
    </row>
    <row r="2319" spans="1:6" hidden="1">
      <c r="A2319" t="s">
        <v>36</v>
      </c>
      <c r="B2319" t="s">
        <v>912</v>
      </c>
      <c r="C2319" s="11" t="str">
        <f>Budget[[#This Row],[Location]]&amp;Budget[[#This Row],[Description]]</f>
        <v>San MarcosPHP ADC</v>
      </c>
      <c r="D2319" t="s">
        <v>903</v>
      </c>
      <c r="E2319">
        <v>2</v>
      </c>
      <c r="F2319" s="46" t="s">
        <v>55</v>
      </c>
    </row>
    <row r="2320" spans="1:6" hidden="1">
      <c r="A2320" t="s">
        <v>36</v>
      </c>
      <c r="B2320" t="s">
        <v>912</v>
      </c>
      <c r="C2320" s="11" t="str">
        <f>Budget[[#This Row],[Location]]&amp;Budget[[#This Row],[Description]]</f>
        <v>San MarcosPHP ADC</v>
      </c>
      <c r="D2320" t="s">
        <v>904</v>
      </c>
      <c r="E2320">
        <v>2</v>
      </c>
      <c r="F2320" s="46" t="s">
        <v>55</v>
      </c>
    </row>
    <row r="2321" spans="1:6" hidden="1">
      <c r="A2321" t="s">
        <v>36</v>
      </c>
      <c r="B2321" t="s">
        <v>912</v>
      </c>
      <c r="C2321" s="11" t="str">
        <f>Budget[[#This Row],[Location]]&amp;Budget[[#This Row],[Description]]</f>
        <v>San MarcosPHP ADC</v>
      </c>
      <c r="D2321" t="s">
        <v>905</v>
      </c>
      <c r="E2321">
        <v>2</v>
      </c>
      <c r="F2321" s="46" t="s">
        <v>55</v>
      </c>
    </row>
    <row r="2322" spans="1:6" hidden="1">
      <c r="A2322" t="s">
        <v>36</v>
      </c>
      <c r="B2322" t="s">
        <v>912</v>
      </c>
      <c r="C2322" s="11" t="str">
        <f>Budget[[#This Row],[Location]]&amp;Budget[[#This Row],[Description]]</f>
        <v>San MarcosPHP ADC</v>
      </c>
      <c r="D2322" t="s">
        <v>906</v>
      </c>
      <c r="E2322">
        <v>2</v>
      </c>
      <c r="F2322" s="46" t="s">
        <v>55</v>
      </c>
    </row>
    <row r="2323" spans="1:6" hidden="1">
      <c r="A2323" t="s">
        <v>36</v>
      </c>
      <c r="B2323" t="s">
        <v>912</v>
      </c>
      <c r="C2323" s="11" t="str">
        <f>Budget[[#This Row],[Location]]&amp;Budget[[#This Row],[Description]]</f>
        <v>San MarcosPHP ADC</v>
      </c>
      <c r="D2323" t="s">
        <v>907</v>
      </c>
      <c r="E2323">
        <v>2</v>
      </c>
      <c r="F2323" s="46" t="s">
        <v>55</v>
      </c>
    </row>
    <row r="2324" spans="1:6" hidden="1">
      <c r="A2324" t="s">
        <v>36</v>
      </c>
      <c r="B2324" t="s">
        <v>912</v>
      </c>
      <c r="C2324" s="11" t="str">
        <f>Budget[[#This Row],[Location]]&amp;Budget[[#This Row],[Description]]</f>
        <v>San MarcosPHP ADC</v>
      </c>
      <c r="D2324" t="s">
        <v>908</v>
      </c>
      <c r="E2324">
        <v>2</v>
      </c>
      <c r="F2324" s="46" t="s">
        <v>55</v>
      </c>
    </row>
    <row r="2325" spans="1:6" hidden="1">
      <c r="A2325" t="s">
        <v>36</v>
      </c>
      <c r="B2325" t="s">
        <v>912</v>
      </c>
      <c r="C2325" s="11" t="str">
        <f>Budget[[#This Row],[Location]]&amp;Budget[[#This Row],[Description]]</f>
        <v>San MarcosPHP ADC</v>
      </c>
      <c r="D2325" t="s">
        <v>909</v>
      </c>
      <c r="E2325">
        <v>2</v>
      </c>
      <c r="F2325" s="46" t="s">
        <v>55</v>
      </c>
    </row>
    <row r="2326" spans="1:6" hidden="1">
      <c r="A2326" t="s">
        <v>36</v>
      </c>
      <c r="B2326" t="s">
        <v>912</v>
      </c>
      <c r="C2326" s="11" t="str">
        <f>Budget[[#This Row],[Location]]&amp;Budget[[#This Row],[Description]]</f>
        <v>San MarcosPHP ADC</v>
      </c>
      <c r="D2326" t="s">
        <v>919</v>
      </c>
      <c r="E2326">
        <v>2</v>
      </c>
      <c r="F2326" s="46" t="s">
        <v>55</v>
      </c>
    </row>
    <row r="2327" spans="1:6" hidden="1">
      <c r="A2327" t="s">
        <v>36</v>
      </c>
      <c r="B2327" t="s">
        <v>912</v>
      </c>
      <c r="C2327" s="11" t="str">
        <f>Budget[[#This Row],[Location]]&amp;Budget[[#This Row],[Description]]</f>
        <v>San MarcosPHP ADC</v>
      </c>
      <c r="D2327" t="s">
        <v>920</v>
      </c>
      <c r="E2327">
        <v>2</v>
      </c>
      <c r="F2327" s="46" t="s">
        <v>55</v>
      </c>
    </row>
    <row r="2328" spans="1:6" hidden="1">
      <c r="A2328" t="s">
        <v>36</v>
      </c>
      <c r="B2328" t="s">
        <v>912</v>
      </c>
      <c r="C2328" s="11" t="str">
        <f>Budget[[#This Row],[Location]]&amp;Budget[[#This Row],[Description]]</f>
        <v>San MarcosPHP ADC</v>
      </c>
      <c r="D2328" t="s">
        <v>921</v>
      </c>
      <c r="E2328">
        <v>2</v>
      </c>
      <c r="F2328" s="46" t="s">
        <v>55</v>
      </c>
    </row>
    <row r="2329" spans="1:6" hidden="1">
      <c r="A2329" t="s">
        <v>36</v>
      </c>
      <c r="B2329" t="s">
        <v>912</v>
      </c>
      <c r="C2329" s="11" t="str">
        <f>Budget[[#This Row],[Location]]&amp;Budget[[#This Row],[Description]]</f>
        <v>San MarcosPHP ADC</v>
      </c>
      <c r="D2329" t="s">
        <v>900</v>
      </c>
      <c r="E2329">
        <v>2</v>
      </c>
      <c r="F2329" s="46" t="s">
        <v>55</v>
      </c>
    </row>
    <row r="2330" spans="1:6">
      <c r="A2330" t="s">
        <v>36</v>
      </c>
      <c r="B2330" t="s">
        <v>913</v>
      </c>
      <c r="C2330" s="11" t="str">
        <f>Budget[[#This Row],[Location]]&amp;Budget[[#This Row],[Description]]</f>
        <v>San MarcosIOP ADC</v>
      </c>
      <c r="D2330" t="s">
        <v>902</v>
      </c>
      <c r="E2330">
        <v>11</v>
      </c>
      <c r="F2330" s="46" t="s">
        <v>55</v>
      </c>
    </row>
    <row r="2331" spans="1:6" hidden="1">
      <c r="A2331" t="s">
        <v>36</v>
      </c>
      <c r="B2331" t="s">
        <v>913</v>
      </c>
      <c r="C2331" s="11" t="str">
        <f>Budget[[#This Row],[Location]]&amp;Budget[[#This Row],[Description]]</f>
        <v>San MarcosIOP ADC</v>
      </c>
      <c r="D2331" t="s">
        <v>903</v>
      </c>
      <c r="E2331">
        <v>11</v>
      </c>
      <c r="F2331" s="46" t="s">
        <v>55</v>
      </c>
    </row>
    <row r="2332" spans="1:6" hidden="1">
      <c r="A2332" t="s">
        <v>36</v>
      </c>
      <c r="B2332" t="s">
        <v>913</v>
      </c>
      <c r="C2332" s="11" t="str">
        <f>Budget[[#This Row],[Location]]&amp;Budget[[#This Row],[Description]]</f>
        <v>San MarcosIOP ADC</v>
      </c>
      <c r="D2332" t="s">
        <v>904</v>
      </c>
      <c r="E2332">
        <v>11</v>
      </c>
      <c r="F2332" s="46" t="s">
        <v>55</v>
      </c>
    </row>
    <row r="2333" spans="1:6" hidden="1">
      <c r="A2333" t="s">
        <v>36</v>
      </c>
      <c r="B2333" t="s">
        <v>913</v>
      </c>
      <c r="C2333" s="11" t="str">
        <f>Budget[[#This Row],[Location]]&amp;Budget[[#This Row],[Description]]</f>
        <v>San MarcosIOP ADC</v>
      </c>
      <c r="D2333" t="s">
        <v>905</v>
      </c>
      <c r="E2333">
        <v>11</v>
      </c>
      <c r="F2333" s="46" t="s">
        <v>55</v>
      </c>
    </row>
    <row r="2334" spans="1:6" hidden="1">
      <c r="A2334" t="s">
        <v>36</v>
      </c>
      <c r="B2334" t="s">
        <v>913</v>
      </c>
      <c r="C2334" s="11" t="str">
        <f>Budget[[#This Row],[Location]]&amp;Budget[[#This Row],[Description]]</f>
        <v>San MarcosIOP ADC</v>
      </c>
      <c r="D2334" t="s">
        <v>906</v>
      </c>
      <c r="E2334">
        <v>11</v>
      </c>
      <c r="F2334" s="46" t="s">
        <v>55</v>
      </c>
    </row>
    <row r="2335" spans="1:6" hidden="1">
      <c r="A2335" t="s">
        <v>36</v>
      </c>
      <c r="B2335" t="s">
        <v>913</v>
      </c>
      <c r="C2335" s="11" t="str">
        <f>Budget[[#This Row],[Location]]&amp;Budget[[#This Row],[Description]]</f>
        <v>San MarcosIOP ADC</v>
      </c>
      <c r="D2335" t="s">
        <v>907</v>
      </c>
      <c r="E2335">
        <v>11</v>
      </c>
      <c r="F2335" s="46" t="s">
        <v>55</v>
      </c>
    </row>
    <row r="2336" spans="1:6" hidden="1">
      <c r="A2336" t="s">
        <v>36</v>
      </c>
      <c r="B2336" t="s">
        <v>913</v>
      </c>
      <c r="C2336" s="11" t="str">
        <f>Budget[[#This Row],[Location]]&amp;Budget[[#This Row],[Description]]</f>
        <v>San MarcosIOP ADC</v>
      </c>
      <c r="D2336" t="s">
        <v>908</v>
      </c>
      <c r="E2336">
        <v>13</v>
      </c>
      <c r="F2336" s="46" t="s">
        <v>55</v>
      </c>
    </row>
    <row r="2337" spans="1:6" hidden="1">
      <c r="A2337" t="s">
        <v>36</v>
      </c>
      <c r="B2337" t="s">
        <v>913</v>
      </c>
      <c r="C2337" s="11" t="str">
        <f>Budget[[#This Row],[Location]]&amp;Budget[[#This Row],[Description]]</f>
        <v>San MarcosIOP ADC</v>
      </c>
      <c r="D2337" t="s">
        <v>909</v>
      </c>
      <c r="E2337">
        <v>13</v>
      </c>
      <c r="F2337" s="46" t="s">
        <v>55</v>
      </c>
    </row>
    <row r="2338" spans="1:6" hidden="1">
      <c r="A2338" t="s">
        <v>36</v>
      </c>
      <c r="B2338" t="s">
        <v>913</v>
      </c>
      <c r="C2338" s="11" t="str">
        <f>Budget[[#This Row],[Location]]&amp;Budget[[#This Row],[Description]]</f>
        <v>San MarcosIOP ADC</v>
      </c>
      <c r="D2338" t="s">
        <v>919</v>
      </c>
      <c r="E2338">
        <v>13</v>
      </c>
      <c r="F2338" s="46" t="s">
        <v>55</v>
      </c>
    </row>
    <row r="2339" spans="1:6" hidden="1">
      <c r="A2339" t="s">
        <v>36</v>
      </c>
      <c r="B2339" t="s">
        <v>913</v>
      </c>
      <c r="C2339" s="11" t="str">
        <f>Budget[[#This Row],[Location]]&amp;Budget[[#This Row],[Description]]</f>
        <v>San MarcosIOP ADC</v>
      </c>
      <c r="D2339" t="s">
        <v>920</v>
      </c>
      <c r="E2339">
        <v>13</v>
      </c>
      <c r="F2339" s="46" t="s">
        <v>55</v>
      </c>
    </row>
    <row r="2340" spans="1:6" hidden="1">
      <c r="A2340" t="s">
        <v>36</v>
      </c>
      <c r="B2340" t="s">
        <v>913</v>
      </c>
      <c r="C2340" s="11" t="str">
        <f>Budget[[#This Row],[Location]]&amp;Budget[[#This Row],[Description]]</f>
        <v>San MarcosIOP ADC</v>
      </c>
      <c r="D2340" t="s">
        <v>921</v>
      </c>
      <c r="E2340">
        <v>13</v>
      </c>
      <c r="F2340" s="46" t="s">
        <v>55</v>
      </c>
    </row>
    <row r="2341" spans="1:6" hidden="1">
      <c r="A2341" t="s">
        <v>36</v>
      </c>
      <c r="B2341" t="s">
        <v>913</v>
      </c>
      <c r="C2341" s="11" t="str">
        <f>Budget[[#This Row],[Location]]&amp;Budget[[#This Row],[Description]]</f>
        <v>San MarcosIOP ADC</v>
      </c>
      <c r="D2341" t="s">
        <v>900</v>
      </c>
      <c r="E2341">
        <v>13</v>
      </c>
      <c r="F2341" s="46" t="s">
        <v>55</v>
      </c>
    </row>
    <row r="2342" spans="1:6" hidden="1">
      <c r="A2342" t="s">
        <v>53</v>
      </c>
      <c r="B2342" t="s">
        <v>912</v>
      </c>
      <c r="C2342" s="11" t="str">
        <f>Budget[[#This Row],[Location]]&amp;Budget[[#This Row],[Description]]</f>
        <v>The WoodlandsPHP ADC</v>
      </c>
      <c r="D2342" t="s">
        <v>902</v>
      </c>
      <c r="E2342">
        <v>1</v>
      </c>
      <c r="F2342" s="46" t="s">
        <v>55</v>
      </c>
    </row>
    <row r="2343" spans="1:6" hidden="1">
      <c r="A2343" t="s">
        <v>53</v>
      </c>
      <c r="B2343" t="s">
        <v>912</v>
      </c>
      <c r="C2343" s="11" t="str">
        <f>Budget[[#This Row],[Location]]&amp;Budget[[#This Row],[Description]]</f>
        <v>The WoodlandsPHP ADC</v>
      </c>
      <c r="D2343" t="s">
        <v>903</v>
      </c>
      <c r="E2343">
        <v>1</v>
      </c>
      <c r="F2343" s="46" t="s">
        <v>55</v>
      </c>
    </row>
    <row r="2344" spans="1:6" hidden="1">
      <c r="A2344" t="s">
        <v>53</v>
      </c>
      <c r="B2344" t="s">
        <v>912</v>
      </c>
      <c r="C2344" s="11" t="str">
        <f>Budget[[#This Row],[Location]]&amp;Budget[[#This Row],[Description]]</f>
        <v>The WoodlandsPHP ADC</v>
      </c>
      <c r="D2344" t="s">
        <v>904</v>
      </c>
      <c r="E2344">
        <v>1</v>
      </c>
      <c r="F2344" s="46" t="s">
        <v>55</v>
      </c>
    </row>
    <row r="2345" spans="1:6" hidden="1">
      <c r="A2345" t="s">
        <v>53</v>
      </c>
      <c r="B2345" t="s">
        <v>912</v>
      </c>
      <c r="C2345" s="11" t="str">
        <f>Budget[[#This Row],[Location]]&amp;Budget[[#This Row],[Description]]</f>
        <v>The WoodlandsPHP ADC</v>
      </c>
      <c r="D2345" t="s">
        <v>905</v>
      </c>
      <c r="E2345">
        <v>1</v>
      </c>
      <c r="F2345" s="46" t="s">
        <v>55</v>
      </c>
    </row>
    <row r="2346" spans="1:6" hidden="1">
      <c r="A2346" t="s">
        <v>53</v>
      </c>
      <c r="B2346" t="s">
        <v>912</v>
      </c>
      <c r="C2346" s="11" t="str">
        <f>Budget[[#This Row],[Location]]&amp;Budget[[#This Row],[Description]]</f>
        <v>The WoodlandsPHP ADC</v>
      </c>
      <c r="D2346" t="s">
        <v>906</v>
      </c>
      <c r="E2346">
        <v>1</v>
      </c>
      <c r="F2346" s="46" t="s">
        <v>55</v>
      </c>
    </row>
    <row r="2347" spans="1:6" hidden="1">
      <c r="A2347" t="s">
        <v>53</v>
      </c>
      <c r="B2347" t="s">
        <v>912</v>
      </c>
      <c r="C2347" s="11" t="str">
        <f>Budget[[#This Row],[Location]]&amp;Budget[[#This Row],[Description]]</f>
        <v>The WoodlandsPHP ADC</v>
      </c>
      <c r="D2347" t="s">
        <v>907</v>
      </c>
      <c r="E2347">
        <v>1</v>
      </c>
      <c r="F2347" s="46" t="s">
        <v>55</v>
      </c>
    </row>
    <row r="2348" spans="1:6" hidden="1">
      <c r="A2348" t="s">
        <v>53</v>
      </c>
      <c r="B2348" t="s">
        <v>912</v>
      </c>
      <c r="C2348" s="11" t="str">
        <f>Budget[[#This Row],[Location]]&amp;Budget[[#This Row],[Description]]</f>
        <v>The WoodlandsPHP ADC</v>
      </c>
      <c r="D2348" t="s">
        <v>908</v>
      </c>
      <c r="E2348">
        <v>1</v>
      </c>
      <c r="F2348" s="46" t="s">
        <v>55</v>
      </c>
    </row>
    <row r="2349" spans="1:6" hidden="1">
      <c r="A2349" t="s">
        <v>53</v>
      </c>
      <c r="B2349" t="s">
        <v>912</v>
      </c>
      <c r="C2349" s="11" t="str">
        <f>Budget[[#This Row],[Location]]&amp;Budget[[#This Row],[Description]]</f>
        <v>The WoodlandsPHP ADC</v>
      </c>
      <c r="D2349" t="s">
        <v>909</v>
      </c>
      <c r="E2349">
        <v>1</v>
      </c>
      <c r="F2349" s="46" t="s">
        <v>55</v>
      </c>
    </row>
    <row r="2350" spans="1:6" hidden="1">
      <c r="A2350" t="s">
        <v>53</v>
      </c>
      <c r="B2350" t="s">
        <v>912</v>
      </c>
      <c r="C2350" s="11" t="str">
        <f>Budget[[#This Row],[Location]]&amp;Budget[[#This Row],[Description]]</f>
        <v>The WoodlandsPHP ADC</v>
      </c>
      <c r="D2350" t="s">
        <v>919</v>
      </c>
      <c r="E2350">
        <v>1</v>
      </c>
      <c r="F2350" s="46" t="s">
        <v>55</v>
      </c>
    </row>
    <row r="2351" spans="1:6" hidden="1">
      <c r="A2351" t="s">
        <v>53</v>
      </c>
      <c r="B2351" t="s">
        <v>912</v>
      </c>
      <c r="C2351" s="11" t="str">
        <f>Budget[[#This Row],[Location]]&amp;Budget[[#This Row],[Description]]</f>
        <v>The WoodlandsPHP ADC</v>
      </c>
      <c r="D2351" t="s">
        <v>920</v>
      </c>
      <c r="E2351">
        <v>1</v>
      </c>
      <c r="F2351" s="46" t="s">
        <v>55</v>
      </c>
    </row>
    <row r="2352" spans="1:6" hidden="1">
      <c r="A2352" t="s">
        <v>53</v>
      </c>
      <c r="B2352" t="s">
        <v>912</v>
      </c>
      <c r="C2352" s="11" t="str">
        <f>Budget[[#This Row],[Location]]&amp;Budget[[#This Row],[Description]]</f>
        <v>The WoodlandsPHP ADC</v>
      </c>
      <c r="D2352" t="s">
        <v>921</v>
      </c>
      <c r="E2352">
        <v>1</v>
      </c>
      <c r="F2352" s="46" t="s">
        <v>55</v>
      </c>
    </row>
    <row r="2353" spans="1:6" hidden="1">
      <c r="A2353" t="s">
        <v>53</v>
      </c>
      <c r="B2353" t="s">
        <v>912</v>
      </c>
      <c r="C2353" s="11" t="str">
        <f>Budget[[#This Row],[Location]]&amp;Budget[[#This Row],[Description]]</f>
        <v>The WoodlandsPHP ADC</v>
      </c>
      <c r="D2353" t="s">
        <v>900</v>
      </c>
      <c r="E2353">
        <v>1</v>
      </c>
      <c r="F2353" s="46" t="s">
        <v>55</v>
      </c>
    </row>
    <row r="2354" spans="1:6">
      <c r="A2354" t="s">
        <v>53</v>
      </c>
      <c r="B2354" t="s">
        <v>913</v>
      </c>
      <c r="C2354" s="11" t="str">
        <f>Budget[[#This Row],[Location]]&amp;Budget[[#This Row],[Description]]</f>
        <v>The WoodlandsIOP ADC</v>
      </c>
      <c r="D2354" t="s">
        <v>902</v>
      </c>
      <c r="E2354">
        <v>11</v>
      </c>
      <c r="F2354" s="46" t="s">
        <v>55</v>
      </c>
    </row>
    <row r="2355" spans="1:6" hidden="1">
      <c r="A2355" t="s">
        <v>53</v>
      </c>
      <c r="B2355" t="s">
        <v>913</v>
      </c>
      <c r="C2355" s="11" t="str">
        <f>Budget[[#This Row],[Location]]&amp;Budget[[#This Row],[Description]]</f>
        <v>The WoodlandsIOP ADC</v>
      </c>
      <c r="D2355" t="s">
        <v>903</v>
      </c>
      <c r="E2355">
        <v>11</v>
      </c>
      <c r="F2355" s="46" t="s">
        <v>55</v>
      </c>
    </row>
    <row r="2356" spans="1:6" hidden="1">
      <c r="A2356" t="s">
        <v>53</v>
      </c>
      <c r="B2356" t="s">
        <v>913</v>
      </c>
      <c r="C2356" s="11" t="str">
        <f>Budget[[#This Row],[Location]]&amp;Budget[[#This Row],[Description]]</f>
        <v>The WoodlandsIOP ADC</v>
      </c>
      <c r="D2356" t="s">
        <v>904</v>
      </c>
      <c r="E2356">
        <v>11</v>
      </c>
      <c r="F2356" s="46" t="s">
        <v>55</v>
      </c>
    </row>
    <row r="2357" spans="1:6" hidden="1">
      <c r="A2357" t="s">
        <v>53</v>
      </c>
      <c r="B2357" t="s">
        <v>913</v>
      </c>
      <c r="C2357" s="11" t="str">
        <f>Budget[[#This Row],[Location]]&amp;Budget[[#This Row],[Description]]</f>
        <v>The WoodlandsIOP ADC</v>
      </c>
      <c r="D2357" t="s">
        <v>905</v>
      </c>
      <c r="E2357">
        <v>11</v>
      </c>
      <c r="F2357" s="46" t="s">
        <v>55</v>
      </c>
    </row>
    <row r="2358" spans="1:6" hidden="1">
      <c r="A2358" t="s">
        <v>53</v>
      </c>
      <c r="B2358" t="s">
        <v>913</v>
      </c>
      <c r="C2358" s="11" t="str">
        <f>Budget[[#This Row],[Location]]&amp;Budget[[#This Row],[Description]]</f>
        <v>The WoodlandsIOP ADC</v>
      </c>
      <c r="D2358" t="s">
        <v>906</v>
      </c>
      <c r="E2358">
        <v>11</v>
      </c>
      <c r="F2358" s="46" t="s">
        <v>55</v>
      </c>
    </row>
    <row r="2359" spans="1:6" hidden="1">
      <c r="A2359" t="s">
        <v>53</v>
      </c>
      <c r="B2359" t="s">
        <v>913</v>
      </c>
      <c r="C2359" s="11" t="str">
        <f>Budget[[#This Row],[Location]]&amp;Budget[[#This Row],[Description]]</f>
        <v>The WoodlandsIOP ADC</v>
      </c>
      <c r="D2359" t="s">
        <v>907</v>
      </c>
      <c r="E2359">
        <v>11</v>
      </c>
      <c r="F2359" s="46" t="s">
        <v>55</v>
      </c>
    </row>
    <row r="2360" spans="1:6" hidden="1">
      <c r="A2360" t="s">
        <v>53</v>
      </c>
      <c r="B2360" t="s">
        <v>913</v>
      </c>
      <c r="C2360" s="11" t="str">
        <f>Budget[[#This Row],[Location]]&amp;Budget[[#This Row],[Description]]</f>
        <v>The WoodlandsIOP ADC</v>
      </c>
      <c r="D2360" t="s">
        <v>908</v>
      </c>
      <c r="E2360">
        <v>11</v>
      </c>
      <c r="F2360" s="46" t="s">
        <v>55</v>
      </c>
    </row>
    <row r="2361" spans="1:6" hidden="1">
      <c r="A2361" t="s">
        <v>53</v>
      </c>
      <c r="B2361" t="s">
        <v>913</v>
      </c>
      <c r="C2361" s="11" t="str">
        <f>Budget[[#This Row],[Location]]&amp;Budget[[#This Row],[Description]]</f>
        <v>The WoodlandsIOP ADC</v>
      </c>
      <c r="D2361" t="s">
        <v>909</v>
      </c>
      <c r="E2361">
        <v>11</v>
      </c>
      <c r="F2361" s="46" t="s">
        <v>55</v>
      </c>
    </row>
    <row r="2362" spans="1:6" hidden="1">
      <c r="A2362" t="s">
        <v>53</v>
      </c>
      <c r="B2362" t="s">
        <v>913</v>
      </c>
      <c r="C2362" s="11" t="str">
        <f>Budget[[#This Row],[Location]]&amp;Budget[[#This Row],[Description]]</f>
        <v>The WoodlandsIOP ADC</v>
      </c>
      <c r="D2362" t="s">
        <v>919</v>
      </c>
      <c r="E2362">
        <v>11</v>
      </c>
      <c r="F2362" s="46" t="s">
        <v>55</v>
      </c>
    </row>
    <row r="2363" spans="1:6" hidden="1">
      <c r="A2363" t="s">
        <v>53</v>
      </c>
      <c r="B2363" t="s">
        <v>913</v>
      </c>
      <c r="C2363" s="11" t="str">
        <f>Budget[[#This Row],[Location]]&amp;Budget[[#This Row],[Description]]</f>
        <v>The WoodlandsIOP ADC</v>
      </c>
      <c r="D2363" t="s">
        <v>920</v>
      </c>
      <c r="E2363">
        <v>11</v>
      </c>
      <c r="F2363" s="46" t="s">
        <v>55</v>
      </c>
    </row>
    <row r="2364" spans="1:6" hidden="1">
      <c r="A2364" t="s">
        <v>53</v>
      </c>
      <c r="B2364" t="s">
        <v>913</v>
      </c>
      <c r="C2364" s="11" t="str">
        <f>Budget[[#This Row],[Location]]&amp;Budget[[#This Row],[Description]]</f>
        <v>The WoodlandsIOP ADC</v>
      </c>
      <c r="D2364" t="s">
        <v>921</v>
      </c>
      <c r="E2364">
        <v>11</v>
      </c>
      <c r="F2364" s="46" t="s">
        <v>55</v>
      </c>
    </row>
    <row r="2365" spans="1:6" hidden="1">
      <c r="A2365" t="s">
        <v>53</v>
      </c>
      <c r="B2365" t="s">
        <v>913</v>
      </c>
      <c r="C2365" s="11" t="str">
        <f>Budget[[#This Row],[Location]]&amp;Budget[[#This Row],[Description]]</f>
        <v>The WoodlandsIOP ADC</v>
      </c>
      <c r="D2365" t="s">
        <v>900</v>
      </c>
      <c r="E2365">
        <v>11</v>
      </c>
      <c r="F2365" s="46" t="s">
        <v>55</v>
      </c>
    </row>
    <row r="2366" spans="1:6" hidden="1">
      <c r="A2366" t="s">
        <v>53</v>
      </c>
      <c r="B2366" t="s">
        <v>914</v>
      </c>
      <c r="C2366" s="11" t="str">
        <f>Budget[[#This Row],[Location]]&amp;Budget[[#This Row],[Description]]</f>
        <v>The WoodlandsSOP ADC</v>
      </c>
      <c r="D2366" t="s">
        <v>902</v>
      </c>
      <c r="E2366">
        <v>1</v>
      </c>
      <c r="F2366" s="46" t="s">
        <v>55</v>
      </c>
    </row>
    <row r="2367" spans="1:6" hidden="1">
      <c r="A2367" t="s">
        <v>53</v>
      </c>
      <c r="B2367" t="s">
        <v>914</v>
      </c>
      <c r="C2367" s="11" t="str">
        <f>Budget[[#This Row],[Location]]&amp;Budget[[#This Row],[Description]]</f>
        <v>The WoodlandsSOP ADC</v>
      </c>
      <c r="D2367" t="s">
        <v>903</v>
      </c>
      <c r="E2367">
        <v>1</v>
      </c>
      <c r="F2367" s="46" t="s">
        <v>55</v>
      </c>
    </row>
    <row r="2368" spans="1:6" hidden="1">
      <c r="A2368" t="s">
        <v>53</v>
      </c>
      <c r="B2368" t="s">
        <v>914</v>
      </c>
      <c r="C2368" s="11" t="str">
        <f>Budget[[#This Row],[Location]]&amp;Budget[[#This Row],[Description]]</f>
        <v>The WoodlandsSOP ADC</v>
      </c>
      <c r="D2368" t="s">
        <v>904</v>
      </c>
      <c r="E2368">
        <v>1</v>
      </c>
      <c r="F2368" s="46" t="s">
        <v>55</v>
      </c>
    </row>
    <row r="2369" spans="1:6" hidden="1">
      <c r="A2369" t="s">
        <v>53</v>
      </c>
      <c r="B2369" t="s">
        <v>914</v>
      </c>
      <c r="C2369" s="11" t="str">
        <f>Budget[[#This Row],[Location]]&amp;Budget[[#This Row],[Description]]</f>
        <v>The WoodlandsSOP ADC</v>
      </c>
      <c r="D2369" t="s">
        <v>905</v>
      </c>
      <c r="E2369">
        <v>1</v>
      </c>
      <c r="F2369" s="46" t="s">
        <v>55</v>
      </c>
    </row>
    <row r="2370" spans="1:6" hidden="1">
      <c r="A2370" t="s">
        <v>53</v>
      </c>
      <c r="B2370" t="s">
        <v>914</v>
      </c>
      <c r="C2370" s="11" t="str">
        <f>Budget[[#This Row],[Location]]&amp;Budget[[#This Row],[Description]]</f>
        <v>The WoodlandsSOP ADC</v>
      </c>
      <c r="D2370" t="s">
        <v>906</v>
      </c>
      <c r="E2370">
        <v>1</v>
      </c>
      <c r="F2370" s="46" t="s">
        <v>55</v>
      </c>
    </row>
    <row r="2371" spans="1:6" hidden="1">
      <c r="A2371" t="s">
        <v>53</v>
      </c>
      <c r="B2371" t="s">
        <v>914</v>
      </c>
      <c r="C2371" s="11" t="str">
        <f>Budget[[#This Row],[Location]]&amp;Budget[[#This Row],[Description]]</f>
        <v>The WoodlandsSOP ADC</v>
      </c>
      <c r="D2371" t="s">
        <v>907</v>
      </c>
      <c r="E2371">
        <v>1</v>
      </c>
      <c r="F2371" s="46" t="s">
        <v>55</v>
      </c>
    </row>
    <row r="2372" spans="1:6" hidden="1">
      <c r="A2372" t="s">
        <v>53</v>
      </c>
      <c r="B2372" t="s">
        <v>914</v>
      </c>
      <c r="C2372" s="11" t="str">
        <f>Budget[[#This Row],[Location]]&amp;Budget[[#This Row],[Description]]</f>
        <v>The WoodlandsSOP ADC</v>
      </c>
      <c r="D2372" t="s">
        <v>908</v>
      </c>
      <c r="E2372">
        <v>2</v>
      </c>
      <c r="F2372" s="46" t="s">
        <v>55</v>
      </c>
    </row>
    <row r="2373" spans="1:6" hidden="1">
      <c r="A2373" t="s">
        <v>53</v>
      </c>
      <c r="B2373" t="s">
        <v>914</v>
      </c>
      <c r="C2373" s="11" t="str">
        <f>Budget[[#This Row],[Location]]&amp;Budget[[#This Row],[Description]]</f>
        <v>The WoodlandsSOP ADC</v>
      </c>
      <c r="D2373" t="s">
        <v>909</v>
      </c>
      <c r="E2373">
        <v>2</v>
      </c>
      <c r="F2373" s="46" t="s">
        <v>55</v>
      </c>
    </row>
    <row r="2374" spans="1:6" hidden="1">
      <c r="A2374" t="s">
        <v>53</v>
      </c>
      <c r="B2374" t="s">
        <v>914</v>
      </c>
      <c r="C2374" s="11" t="str">
        <f>Budget[[#This Row],[Location]]&amp;Budget[[#This Row],[Description]]</f>
        <v>The WoodlandsSOP ADC</v>
      </c>
      <c r="D2374" t="s">
        <v>919</v>
      </c>
      <c r="E2374">
        <v>2</v>
      </c>
      <c r="F2374" s="46" t="s">
        <v>55</v>
      </c>
    </row>
    <row r="2375" spans="1:6" hidden="1">
      <c r="A2375" t="s">
        <v>53</v>
      </c>
      <c r="B2375" t="s">
        <v>914</v>
      </c>
      <c r="C2375" s="11" t="str">
        <f>Budget[[#This Row],[Location]]&amp;Budget[[#This Row],[Description]]</f>
        <v>The WoodlandsSOP ADC</v>
      </c>
      <c r="D2375" t="s">
        <v>920</v>
      </c>
      <c r="E2375">
        <v>2</v>
      </c>
      <c r="F2375" s="46" t="s">
        <v>55</v>
      </c>
    </row>
    <row r="2376" spans="1:6" hidden="1">
      <c r="A2376" t="s">
        <v>53</v>
      </c>
      <c r="B2376" t="s">
        <v>914</v>
      </c>
      <c r="C2376" s="11" t="str">
        <f>Budget[[#This Row],[Location]]&amp;Budget[[#This Row],[Description]]</f>
        <v>The WoodlandsSOP ADC</v>
      </c>
      <c r="D2376" t="s">
        <v>921</v>
      </c>
      <c r="E2376">
        <v>2</v>
      </c>
      <c r="F2376" s="46" t="s">
        <v>55</v>
      </c>
    </row>
    <row r="2377" spans="1:6" hidden="1">
      <c r="A2377" t="s">
        <v>53</v>
      </c>
      <c r="B2377" t="s">
        <v>914</v>
      </c>
      <c r="C2377" s="11" t="str">
        <f>Budget[[#This Row],[Location]]&amp;Budget[[#This Row],[Description]]</f>
        <v>The WoodlandsSOP ADC</v>
      </c>
      <c r="D2377" t="s">
        <v>900</v>
      </c>
      <c r="E2377">
        <v>2</v>
      </c>
      <c r="F2377" s="46" t="s">
        <v>55</v>
      </c>
    </row>
    <row r="2378" spans="1:6" hidden="1">
      <c r="A2378" t="s">
        <v>243</v>
      </c>
      <c r="B2378" t="s">
        <v>912</v>
      </c>
      <c r="C2378" s="11" t="str">
        <f>Budget[[#This Row],[Location]]&amp;Budget[[#This Row],[Description]]</f>
        <v>Round RockPHP ADC</v>
      </c>
      <c r="D2378" t="s">
        <v>902</v>
      </c>
      <c r="E2378">
        <v>3</v>
      </c>
      <c r="F2378" s="46" t="s">
        <v>55</v>
      </c>
    </row>
    <row r="2379" spans="1:6" hidden="1">
      <c r="A2379" t="s">
        <v>243</v>
      </c>
      <c r="B2379" t="s">
        <v>912</v>
      </c>
      <c r="C2379" s="11" t="str">
        <f>Budget[[#This Row],[Location]]&amp;Budget[[#This Row],[Description]]</f>
        <v>Round RockPHP ADC</v>
      </c>
      <c r="D2379" t="s">
        <v>903</v>
      </c>
      <c r="E2379">
        <v>3</v>
      </c>
      <c r="F2379" s="46" t="s">
        <v>55</v>
      </c>
    </row>
    <row r="2380" spans="1:6" hidden="1">
      <c r="A2380" t="s">
        <v>243</v>
      </c>
      <c r="B2380" t="s">
        <v>912</v>
      </c>
      <c r="C2380" s="11" t="str">
        <f>Budget[[#This Row],[Location]]&amp;Budget[[#This Row],[Description]]</f>
        <v>Round RockPHP ADC</v>
      </c>
      <c r="D2380" t="s">
        <v>904</v>
      </c>
      <c r="E2380">
        <v>3</v>
      </c>
      <c r="F2380" s="46" t="s">
        <v>55</v>
      </c>
    </row>
    <row r="2381" spans="1:6" hidden="1">
      <c r="A2381" t="s">
        <v>243</v>
      </c>
      <c r="B2381" t="s">
        <v>912</v>
      </c>
      <c r="C2381" s="11" t="str">
        <f>Budget[[#This Row],[Location]]&amp;Budget[[#This Row],[Description]]</f>
        <v>Round RockPHP ADC</v>
      </c>
      <c r="D2381" t="s">
        <v>905</v>
      </c>
      <c r="E2381">
        <v>3</v>
      </c>
      <c r="F2381" s="46" t="s">
        <v>55</v>
      </c>
    </row>
    <row r="2382" spans="1:6" hidden="1">
      <c r="A2382" t="s">
        <v>243</v>
      </c>
      <c r="B2382" t="s">
        <v>912</v>
      </c>
      <c r="C2382" s="11" t="str">
        <f>Budget[[#This Row],[Location]]&amp;Budget[[#This Row],[Description]]</f>
        <v>Round RockPHP ADC</v>
      </c>
      <c r="D2382" t="s">
        <v>906</v>
      </c>
      <c r="E2382">
        <v>3</v>
      </c>
      <c r="F2382" s="46" t="s">
        <v>55</v>
      </c>
    </row>
    <row r="2383" spans="1:6" hidden="1">
      <c r="A2383" t="s">
        <v>243</v>
      </c>
      <c r="B2383" t="s">
        <v>912</v>
      </c>
      <c r="C2383" s="11" t="str">
        <f>Budget[[#This Row],[Location]]&amp;Budget[[#This Row],[Description]]</f>
        <v>Round RockPHP ADC</v>
      </c>
      <c r="D2383" t="s">
        <v>907</v>
      </c>
      <c r="E2383">
        <v>3</v>
      </c>
      <c r="F2383" s="46" t="s">
        <v>55</v>
      </c>
    </row>
    <row r="2384" spans="1:6" hidden="1">
      <c r="A2384" t="s">
        <v>243</v>
      </c>
      <c r="B2384" t="s">
        <v>912</v>
      </c>
      <c r="C2384" s="11" t="str">
        <f>Budget[[#This Row],[Location]]&amp;Budget[[#This Row],[Description]]</f>
        <v>Round RockPHP ADC</v>
      </c>
      <c r="D2384" t="s">
        <v>908</v>
      </c>
      <c r="E2384">
        <v>3</v>
      </c>
      <c r="F2384" s="46" t="s">
        <v>55</v>
      </c>
    </row>
    <row r="2385" spans="1:6" hidden="1">
      <c r="A2385" t="s">
        <v>243</v>
      </c>
      <c r="B2385" t="s">
        <v>912</v>
      </c>
      <c r="C2385" s="11" t="str">
        <f>Budget[[#This Row],[Location]]&amp;Budget[[#This Row],[Description]]</f>
        <v>Round RockPHP ADC</v>
      </c>
      <c r="D2385" t="s">
        <v>909</v>
      </c>
      <c r="E2385">
        <v>3</v>
      </c>
      <c r="F2385" s="46" t="s">
        <v>55</v>
      </c>
    </row>
    <row r="2386" spans="1:6" hidden="1">
      <c r="A2386" t="s">
        <v>243</v>
      </c>
      <c r="B2386" t="s">
        <v>912</v>
      </c>
      <c r="C2386" s="11" t="str">
        <f>Budget[[#This Row],[Location]]&amp;Budget[[#This Row],[Description]]</f>
        <v>Round RockPHP ADC</v>
      </c>
      <c r="D2386" t="s">
        <v>919</v>
      </c>
      <c r="E2386">
        <v>3</v>
      </c>
      <c r="F2386" s="46" t="s">
        <v>55</v>
      </c>
    </row>
    <row r="2387" spans="1:6" hidden="1">
      <c r="A2387" t="s">
        <v>243</v>
      </c>
      <c r="B2387" t="s">
        <v>912</v>
      </c>
      <c r="C2387" s="11" t="str">
        <f>Budget[[#This Row],[Location]]&amp;Budget[[#This Row],[Description]]</f>
        <v>Round RockPHP ADC</v>
      </c>
      <c r="D2387" t="s">
        <v>920</v>
      </c>
      <c r="E2387">
        <v>3</v>
      </c>
      <c r="F2387" s="46" t="s">
        <v>55</v>
      </c>
    </row>
    <row r="2388" spans="1:6" hidden="1">
      <c r="A2388" t="s">
        <v>243</v>
      </c>
      <c r="B2388" t="s">
        <v>912</v>
      </c>
      <c r="C2388" s="11" t="str">
        <f>Budget[[#This Row],[Location]]&amp;Budget[[#This Row],[Description]]</f>
        <v>Round RockPHP ADC</v>
      </c>
      <c r="D2388" t="s">
        <v>921</v>
      </c>
      <c r="E2388">
        <v>3</v>
      </c>
      <c r="F2388" s="46" t="s">
        <v>55</v>
      </c>
    </row>
    <row r="2389" spans="1:6" hidden="1">
      <c r="A2389" t="s">
        <v>243</v>
      </c>
      <c r="B2389" t="s">
        <v>912</v>
      </c>
      <c r="C2389" s="11" t="str">
        <f>Budget[[#This Row],[Location]]&amp;Budget[[#This Row],[Description]]</f>
        <v>Round RockPHP ADC</v>
      </c>
      <c r="D2389" t="s">
        <v>900</v>
      </c>
      <c r="E2389">
        <v>3</v>
      </c>
      <c r="F2389" s="46" t="s">
        <v>55</v>
      </c>
    </row>
    <row r="2390" spans="1:6">
      <c r="A2390" t="s">
        <v>243</v>
      </c>
      <c r="B2390" t="s">
        <v>913</v>
      </c>
      <c r="C2390" s="11" t="str">
        <f>Budget[[#This Row],[Location]]&amp;Budget[[#This Row],[Description]]</f>
        <v>Round RockIOP ADC</v>
      </c>
      <c r="D2390" t="s">
        <v>902</v>
      </c>
      <c r="E2390">
        <v>16</v>
      </c>
      <c r="F2390" s="46" t="s">
        <v>55</v>
      </c>
    </row>
    <row r="2391" spans="1:6" hidden="1">
      <c r="A2391" t="s">
        <v>243</v>
      </c>
      <c r="B2391" t="s">
        <v>913</v>
      </c>
      <c r="C2391" s="11" t="str">
        <f>Budget[[#This Row],[Location]]&amp;Budget[[#This Row],[Description]]</f>
        <v>Round RockIOP ADC</v>
      </c>
      <c r="D2391" t="s">
        <v>903</v>
      </c>
      <c r="E2391">
        <v>16</v>
      </c>
      <c r="F2391" s="46" t="s">
        <v>55</v>
      </c>
    </row>
    <row r="2392" spans="1:6" hidden="1">
      <c r="A2392" t="s">
        <v>243</v>
      </c>
      <c r="B2392" t="s">
        <v>913</v>
      </c>
      <c r="C2392" s="11" t="str">
        <f>Budget[[#This Row],[Location]]&amp;Budget[[#This Row],[Description]]</f>
        <v>Round RockIOP ADC</v>
      </c>
      <c r="D2392" t="s">
        <v>904</v>
      </c>
      <c r="E2392">
        <v>16</v>
      </c>
      <c r="F2392" s="46" t="s">
        <v>55</v>
      </c>
    </row>
    <row r="2393" spans="1:6" hidden="1">
      <c r="A2393" t="s">
        <v>243</v>
      </c>
      <c r="B2393" t="s">
        <v>913</v>
      </c>
      <c r="C2393" s="11" t="str">
        <f>Budget[[#This Row],[Location]]&amp;Budget[[#This Row],[Description]]</f>
        <v>Round RockIOP ADC</v>
      </c>
      <c r="D2393" t="s">
        <v>905</v>
      </c>
      <c r="E2393">
        <v>16</v>
      </c>
      <c r="F2393" s="46" t="s">
        <v>55</v>
      </c>
    </row>
    <row r="2394" spans="1:6" hidden="1">
      <c r="A2394" t="s">
        <v>243</v>
      </c>
      <c r="B2394" t="s">
        <v>913</v>
      </c>
      <c r="C2394" s="11" t="str">
        <f>Budget[[#This Row],[Location]]&amp;Budget[[#This Row],[Description]]</f>
        <v>Round RockIOP ADC</v>
      </c>
      <c r="D2394" t="s">
        <v>906</v>
      </c>
      <c r="E2394">
        <v>16</v>
      </c>
      <c r="F2394" s="46" t="s">
        <v>55</v>
      </c>
    </row>
    <row r="2395" spans="1:6" hidden="1">
      <c r="A2395" t="s">
        <v>243</v>
      </c>
      <c r="B2395" t="s">
        <v>913</v>
      </c>
      <c r="C2395" s="11" t="str">
        <f>Budget[[#This Row],[Location]]&amp;Budget[[#This Row],[Description]]</f>
        <v>Round RockIOP ADC</v>
      </c>
      <c r="D2395" t="s">
        <v>907</v>
      </c>
      <c r="E2395">
        <v>16</v>
      </c>
      <c r="F2395" s="46" t="s">
        <v>55</v>
      </c>
    </row>
    <row r="2396" spans="1:6" hidden="1">
      <c r="A2396" t="s">
        <v>243</v>
      </c>
      <c r="B2396" t="s">
        <v>913</v>
      </c>
      <c r="C2396" s="11" t="str">
        <f>Budget[[#This Row],[Location]]&amp;Budget[[#This Row],[Description]]</f>
        <v>Round RockIOP ADC</v>
      </c>
      <c r="D2396" t="s">
        <v>908</v>
      </c>
      <c r="E2396">
        <v>16</v>
      </c>
      <c r="F2396" s="46" t="s">
        <v>55</v>
      </c>
    </row>
    <row r="2397" spans="1:6" hidden="1">
      <c r="A2397" t="s">
        <v>243</v>
      </c>
      <c r="B2397" t="s">
        <v>913</v>
      </c>
      <c r="C2397" s="11" t="str">
        <f>Budget[[#This Row],[Location]]&amp;Budget[[#This Row],[Description]]</f>
        <v>Round RockIOP ADC</v>
      </c>
      <c r="D2397" t="s">
        <v>909</v>
      </c>
      <c r="E2397">
        <v>16</v>
      </c>
      <c r="F2397" s="46" t="s">
        <v>55</v>
      </c>
    </row>
    <row r="2398" spans="1:6" hidden="1">
      <c r="A2398" t="s">
        <v>243</v>
      </c>
      <c r="B2398" t="s">
        <v>913</v>
      </c>
      <c r="C2398" s="11" t="str">
        <f>Budget[[#This Row],[Location]]&amp;Budget[[#This Row],[Description]]</f>
        <v>Round RockIOP ADC</v>
      </c>
      <c r="D2398" t="s">
        <v>919</v>
      </c>
      <c r="E2398">
        <v>16</v>
      </c>
      <c r="F2398" s="46" t="s">
        <v>55</v>
      </c>
    </row>
    <row r="2399" spans="1:6" hidden="1">
      <c r="A2399" t="s">
        <v>243</v>
      </c>
      <c r="B2399" t="s">
        <v>913</v>
      </c>
      <c r="C2399" s="11" t="str">
        <f>Budget[[#This Row],[Location]]&amp;Budget[[#This Row],[Description]]</f>
        <v>Round RockIOP ADC</v>
      </c>
      <c r="D2399" t="s">
        <v>920</v>
      </c>
      <c r="E2399">
        <v>16</v>
      </c>
      <c r="F2399" s="46" t="s">
        <v>55</v>
      </c>
    </row>
    <row r="2400" spans="1:6" hidden="1">
      <c r="A2400" t="s">
        <v>243</v>
      </c>
      <c r="B2400" t="s">
        <v>913</v>
      </c>
      <c r="C2400" s="11" t="str">
        <f>Budget[[#This Row],[Location]]&amp;Budget[[#This Row],[Description]]</f>
        <v>Round RockIOP ADC</v>
      </c>
      <c r="D2400" t="s">
        <v>921</v>
      </c>
      <c r="E2400">
        <v>16</v>
      </c>
      <c r="F2400" s="46" t="s">
        <v>55</v>
      </c>
    </row>
    <row r="2401" spans="1:6" hidden="1">
      <c r="A2401" t="s">
        <v>243</v>
      </c>
      <c r="B2401" t="s">
        <v>913</v>
      </c>
      <c r="C2401" s="11" t="str">
        <f>Budget[[#This Row],[Location]]&amp;Budget[[#This Row],[Description]]</f>
        <v>Round RockIOP ADC</v>
      </c>
      <c r="D2401" t="s">
        <v>900</v>
      </c>
      <c r="E2401">
        <v>16</v>
      </c>
      <c r="F2401" s="46" t="s">
        <v>55</v>
      </c>
    </row>
    <row r="2402" spans="1:6" hidden="1">
      <c r="A2402" t="s">
        <v>243</v>
      </c>
      <c r="B2402" t="s">
        <v>915</v>
      </c>
      <c r="C2402" s="11" t="str">
        <f>Budget[[#This Row],[Location]]&amp;Budget[[#This Row],[Description]]</f>
        <v>Round RockAftercare ADC</v>
      </c>
      <c r="D2402" t="s">
        <v>902</v>
      </c>
      <c r="E2402">
        <v>1</v>
      </c>
      <c r="F2402" s="46" t="s">
        <v>55</v>
      </c>
    </row>
    <row r="2403" spans="1:6" hidden="1">
      <c r="A2403" t="s">
        <v>243</v>
      </c>
      <c r="B2403" t="s">
        <v>915</v>
      </c>
      <c r="C2403" s="11" t="str">
        <f>Budget[[#This Row],[Location]]&amp;Budget[[#This Row],[Description]]</f>
        <v>Round RockAftercare ADC</v>
      </c>
      <c r="D2403" t="s">
        <v>903</v>
      </c>
      <c r="E2403">
        <v>1</v>
      </c>
      <c r="F2403" s="46" t="s">
        <v>55</v>
      </c>
    </row>
    <row r="2404" spans="1:6" hidden="1">
      <c r="A2404" t="s">
        <v>243</v>
      </c>
      <c r="B2404" t="s">
        <v>915</v>
      </c>
      <c r="C2404" s="11" t="str">
        <f>Budget[[#This Row],[Location]]&amp;Budget[[#This Row],[Description]]</f>
        <v>Round RockAftercare ADC</v>
      </c>
      <c r="D2404" t="s">
        <v>904</v>
      </c>
      <c r="E2404">
        <v>1</v>
      </c>
      <c r="F2404" s="46" t="s">
        <v>55</v>
      </c>
    </row>
    <row r="2405" spans="1:6" hidden="1">
      <c r="A2405" t="s">
        <v>243</v>
      </c>
      <c r="B2405" t="s">
        <v>915</v>
      </c>
      <c r="C2405" s="11" t="str">
        <f>Budget[[#This Row],[Location]]&amp;Budget[[#This Row],[Description]]</f>
        <v>Round RockAftercare ADC</v>
      </c>
      <c r="D2405" t="s">
        <v>905</v>
      </c>
      <c r="E2405">
        <v>1</v>
      </c>
      <c r="F2405" s="46" t="s">
        <v>55</v>
      </c>
    </row>
    <row r="2406" spans="1:6" hidden="1">
      <c r="A2406" t="s">
        <v>243</v>
      </c>
      <c r="B2406" t="s">
        <v>915</v>
      </c>
      <c r="C2406" s="11" t="str">
        <f>Budget[[#This Row],[Location]]&amp;Budget[[#This Row],[Description]]</f>
        <v>Round RockAftercare ADC</v>
      </c>
      <c r="D2406" t="s">
        <v>906</v>
      </c>
      <c r="E2406">
        <v>1</v>
      </c>
      <c r="F2406" s="46" t="s">
        <v>55</v>
      </c>
    </row>
    <row r="2407" spans="1:6" hidden="1">
      <c r="A2407" t="s">
        <v>243</v>
      </c>
      <c r="B2407" t="s">
        <v>915</v>
      </c>
      <c r="C2407" s="11" t="str">
        <f>Budget[[#This Row],[Location]]&amp;Budget[[#This Row],[Description]]</f>
        <v>Round RockAftercare ADC</v>
      </c>
      <c r="D2407" t="s">
        <v>907</v>
      </c>
      <c r="E2407">
        <v>1</v>
      </c>
      <c r="F2407" s="46" t="s">
        <v>55</v>
      </c>
    </row>
    <row r="2408" spans="1:6" hidden="1">
      <c r="A2408" t="s">
        <v>243</v>
      </c>
      <c r="B2408" t="s">
        <v>915</v>
      </c>
      <c r="C2408" s="11" t="str">
        <f>Budget[[#This Row],[Location]]&amp;Budget[[#This Row],[Description]]</f>
        <v>Round RockAftercare ADC</v>
      </c>
      <c r="D2408" t="s">
        <v>908</v>
      </c>
      <c r="E2408">
        <v>2</v>
      </c>
      <c r="F2408" s="46" t="s">
        <v>55</v>
      </c>
    </row>
    <row r="2409" spans="1:6" hidden="1">
      <c r="A2409" t="s">
        <v>243</v>
      </c>
      <c r="B2409" t="s">
        <v>915</v>
      </c>
      <c r="C2409" s="11" t="str">
        <f>Budget[[#This Row],[Location]]&amp;Budget[[#This Row],[Description]]</f>
        <v>Round RockAftercare ADC</v>
      </c>
      <c r="D2409" t="s">
        <v>909</v>
      </c>
      <c r="E2409">
        <v>2</v>
      </c>
      <c r="F2409" s="46" t="s">
        <v>55</v>
      </c>
    </row>
    <row r="2410" spans="1:6" hidden="1">
      <c r="A2410" t="s">
        <v>243</v>
      </c>
      <c r="B2410" t="s">
        <v>915</v>
      </c>
      <c r="C2410" s="11" t="str">
        <f>Budget[[#This Row],[Location]]&amp;Budget[[#This Row],[Description]]</f>
        <v>Round RockAftercare ADC</v>
      </c>
      <c r="D2410" t="s">
        <v>919</v>
      </c>
      <c r="E2410">
        <v>2</v>
      </c>
      <c r="F2410" s="46" t="s">
        <v>55</v>
      </c>
    </row>
    <row r="2411" spans="1:6" hidden="1">
      <c r="A2411" t="s">
        <v>243</v>
      </c>
      <c r="B2411" t="s">
        <v>915</v>
      </c>
      <c r="C2411" s="11" t="str">
        <f>Budget[[#This Row],[Location]]&amp;Budget[[#This Row],[Description]]</f>
        <v>Round RockAftercare ADC</v>
      </c>
      <c r="D2411" t="s">
        <v>920</v>
      </c>
      <c r="E2411">
        <v>2</v>
      </c>
      <c r="F2411" s="46" t="s">
        <v>55</v>
      </c>
    </row>
    <row r="2412" spans="1:6" hidden="1">
      <c r="A2412" t="s">
        <v>243</v>
      </c>
      <c r="B2412" t="s">
        <v>915</v>
      </c>
      <c r="C2412" s="11" t="str">
        <f>Budget[[#This Row],[Location]]&amp;Budget[[#This Row],[Description]]</f>
        <v>Round RockAftercare ADC</v>
      </c>
      <c r="D2412" t="s">
        <v>921</v>
      </c>
      <c r="E2412">
        <v>2</v>
      </c>
      <c r="F2412" s="46" t="s">
        <v>55</v>
      </c>
    </row>
    <row r="2413" spans="1:6" hidden="1">
      <c r="A2413" t="s">
        <v>243</v>
      </c>
      <c r="B2413" t="s">
        <v>915</v>
      </c>
      <c r="C2413" s="11" t="str">
        <f>Budget[[#This Row],[Location]]&amp;Budget[[#This Row],[Description]]</f>
        <v>Round RockAftercare ADC</v>
      </c>
      <c r="D2413" t="s">
        <v>900</v>
      </c>
      <c r="E2413">
        <v>2</v>
      </c>
      <c r="F2413" s="46" t="s">
        <v>55</v>
      </c>
    </row>
    <row r="2414" spans="1:6" hidden="1">
      <c r="C2414" s="11" t="str">
        <f>Budget[[#This Row],[Location]]&amp;Budget[[#This Row],[Description]]</f>
        <v/>
      </c>
      <c r="F2414" s="46" t="str">
        <f>IFERROR(VLOOKUP(Budget[[#This Row],[Looker]],Category_final[#All],5,0),"")</f>
        <v/>
      </c>
    </row>
    <row r="2415" spans="1:6" hidden="1">
      <c r="A2415" s="22" t="s">
        <v>108</v>
      </c>
      <c r="B2415" s="11" t="s">
        <v>910</v>
      </c>
      <c r="C2415" s="11" t="s">
        <v>1330</v>
      </c>
      <c r="D2415" s="16" t="s">
        <v>902</v>
      </c>
      <c r="E2415" s="11">
        <v>2</v>
      </c>
      <c r="F2415" s="8" t="s">
        <v>55</v>
      </c>
    </row>
    <row r="2416" spans="1:6" hidden="1">
      <c r="A2416" s="22" t="s">
        <v>108</v>
      </c>
      <c r="B2416" s="11" t="s">
        <v>910</v>
      </c>
      <c r="C2416" s="11" t="s">
        <v>1330</v>
      </c>
      <c r="D2416" s="16" t="s">
        <v>903</v>
      </c>
      <c r="E2416" s="11">
        <v>2</v>
      </c>
      <c r="F2416" s="8" t="s">
        <v>55</v>
      </c>
    </row>
    <row r="2417" spans="1:6" hidden="1">
      <c r="A2417" s="22" t="s">
        <v>108</v>
      </c>
      <c r="B2417" s="11" t="s">
        <v>910</v>
      </c>
      <c r="C2417" s="11" t="s">
        <v>1330</v>
      </c>
      <c r="D2417" s="16" t="s">
        <v>904</v>
      </c>
      <c r="E2417" s="11">
        <v>3</v>
      </c>
      <c r="F2417" s="8" t="s">
        <v>55</v>
      </c>
    </row>
    <row r="2418" spans="1:6" hidden="1">
      <c r="A2418" s="22" t="s">
        <v>108</v>
      </c>
      <c r="B2418" s="11" t="s">
        <v>910</v>
      </c>
      <c r="C2418" s="11" t="s">
        <v>1330</v>
      </c>
      <c r="D2418" s="16" t="s">
        <v>905</v>
      </c>
      <c r="E2418" s="11">
        <v>3</v>
      </c>
      <c r="F2418" s="8" t="s">
        <v>55</v>
      </c>
    </row>
    <row r="2419" spans="1:6" hidden="1">
      <c r="A2419" s="22" t="s">
        <v>108</v>
      </c>
      <c r="B2419" s="11" t="s">
        <v>910</v>
      </c>
      <c r="C2419" s="11" t="s">
        <v>1330</v>
      </c>
      <c r="D2419" s="16" t="s">
        <v>906</v>
      </c>
      <c r="E2419" s="11">
        <v>2</v>
      </c>
      <c r="F2419" s="8" t="s">
        <v>55</v>
      </c>
    </row>
    <row r="2420" spans="1:6" hidden="1">
      <c r="A2420" s="22" t="s">
        <v>108</v>
      </c>
      <c r="B2420" s="11" t="s">
        <v>910</v>
      </c>
      <c r="C2420" s="11" t="s">
        <v>1330</v>
      </c>
      <c r="D2420" s="16" t="s">
        <v>907</v>
      </c>
      <c r="E2420" s="11">
        <v>2</v>
      </c>
      <c r="F2420" s="8" t="s">
        <v>55</v>
      </c>
    </row>
    <row r="2421" spans="1:6" hidden="1">
      <c r="A2421" s="22" t="s">
        <v>108</v>
      </c>
      <c r="B2421" s="11" t="s">
        <v>910</v>
      </c>
      <c r="C2421" s="11" t="s">
        <v>1330</v>
      </c>
      <c r="D2421" s="16" t="s">
        <v>908</v>
      </c>
      <c r="E2421" s="11">
        <v>2</v>
      </c>
      <c r="F2421" s="8" t="s">
        <v>55</v>
      </c>
    </row>
    <row r="2422" spans="1:6" hidden="1">
      <c r="A2422" s="22" t="s">
        <v>108</v>
      </c>
      <c r="B2422" s="11" t="s">
        <v>910</v>
      </c>
      <c r="C2422" s="11" t="s">
        <v>1330</v>
      </c>
      <c r="D2422" s="16" t="s">
        <v>909</v>
      </c>
      <c r="E2422" s="11">
        <v>2</v>
      </c>
      <c r="F2422" s="8" t="s">
        <v>55</v>
      </c>
    </row>
    <row r="2423" spans="1:6" hidden="1">
      <c r="A2423" s="22" t="s">
        <v>108</v>
      </c>
      <c r="B2423" s="11" t="s">
        <v>910</v>
      </c>
      <c r="C2423" s="11" t="s">
        <v>1330</v>
      </c>
      <c r="D2423" s="16" t="s">
        <v>919</v>
      </c>
      <c r="E2423" s="11">
        <v>2</v>
      </c>
      <c r="F2423" s="8" t="s">
        <v>55</v>
      </c>
    </row>
    <row r="2424" spans="1:6" hidden="1">
      <c r="A2424" s="22" t="s">
        <v>108</v>
      </c>
      <c r="B2424" s="11" t="s">
        <v>910</v>
      </c>
      <c r="C2424" s="11" t="s">
        <v>1330</v>
      </c>
      <c r="D2424" s="16" t="s">
        <v>920</v>
      </c>
      <c r="E2424" s="11">
        <v>3</v>
      </c>
      <c r="F2424" s="8" t="s">
        <v>55</v>
      </c>
    </row>
    <row r="2425" spans="1:6" hidden="1">
      <c r="A2425" s="22" t="s">
        <v>108</v>
      </c>
      <c r="B2425" s="11" t="s">
        <v>910</v>
      </c>
      <c r="C2425" s="11" t="s">
        <v>1330</v>
      </c>
      <c r="D2425" s="16" t="s">
        <v>921</v>
      </c>
      <c r="E2425" s="11">
        <v>3</v>
      </c>
      <c r="F2425" s="8" t="s">
        <v>55</v>
      </c>
    </row>
    <row r="2426" spans="1:6" hidden="1">
      <c r="A2426" s="22" t="s">
        <v>108</v>
      </c>
      <c r="B2426" s="11" t="s">
        <v>910</v>
      </c>
      <c r="C2426" s="11" t="s">
        <v>1330</v>
      </c>
      <c r="D2426" s="16" t="s">
        <v>900</v>
      </c>
      <c r="E2426" s="11">
        <v>3</v>
      </c>
      <c r="F2426" s="8" t="s">
        <v>55</v>
      </c>
    </row>
    <row r="2427" spans="1:6" hidden="1">
      <c r="A2427" s="22" t="s">
        <v>108</v>
      </c>
      <c r="B2427" s="11" t="s">
        <v>911</v>
      </c>
      <c r="C2427" s="11" t="s">
        <v>1331</v>
      </c>
      <c r="D2427" s="16" t="s">
        <v>902</v>
      </c>
      <c r="E2427" s="11">
        <v>14</v>
      </c>
      <c r="F2427" s="8" t="s">
        <v>55</v>
      </c>
    </row>
    <row r="2428" spans="1:6" hidden="1">
      <c r="A2428" s="22" t="s">
        <v>108</v>
      </c>
      <c r="B2428" s="11" t="s">
        <v>911</v>
      </c>
      <c r="C2428" s="11" t="s">
        <v>1331</v>
      </c>
      <c r="D2428" s="16" t="s">
        <v>903</v>
      </c>
      <c r="E2428" s="11">
        <v>14</v>
      </c>
      <c r="F2428" s="8" t="s">
        <v>55</v>
      </c>
    </row>
    <row r="2429" spans="1:6" hidden="1">
      <c r="A2429" s="22" t="s">
        <v>108</v>
      </c>
      <c r="B2429" s="11" t="s">
        <v>911</v>
      </c>
      <c r="C2429" s="11" t="s">
        <v>1331</v>
      </c>
      <c r="D2429" s="16" t="s">
        <v>904</v>
      </c>
      <c r="E2429" s="11">
        <v>15</v>
      </c>
      <c r="F2429" s="8" t="s">
        <v>55</v>
      </c>
    </row>
    <row r="2430" spans="1:6" hidden="1">
      <c r="A2430" s="22" t="s">
        <v>108</v>
      </c>
      <c r="B2430" s="11" t="s">
        <v>911</v>
      </c>
      <c r="C2430" s="11" t="s">
        <v>1331</v>
      </c>
      <c r="D2430" s="16" t="s">
        <v>905</v>
      </c>
      <c r="E2430" s="11">
        <v>15</v>
      </c>
      <c r="F2430" s="8" t="s">
        <v>55</v>
      </c>
    </row>
    <row r="2431" spans="1:6" hidden="1">
      <c r="A2431" s="22" t="s">
        <v>108</v>
      </c>
      <c r="B2431" s="11" t="s">
        <v>911</v>
      </c>
      <c r="C2431" s="11" t="s">
        <v>1331</v>
      </c>
      <c r="D2431" s="16" t="s">
        <v>906</v>
      </c>
      <c r="E2431" s="11">
        <v>14</v>
      </c>
      <c r="F2431" s="8" t="s">
        <v>55</v>
      </c>
    </row>
    <row r="2432" spans="1:6" hidden="1">
      <c r="A2432" s="22" t="s">
        <v>108</v>
      </c>
      <c r="B2432" s="11" t="s">
        <v>911</v>
      </c>
      <c r="C2432" s="11" t="s">
        <v>1331</v>
      </c>
      <c r="D2432" s="16" t="s">
        <v>907</v>
      </c>
      <c r="E2432" s="11">
        <v>14</v>
      </c>
      <c r="F2432" s="8" t="s">
        <v>55</v>
      </c>
    </row>
    <row r="2433" spans="1:6" hidden="1">
      <c r="A2433" s="22" t="s">
        <v>108</v>
      </c>
      <c r="B2433" s="11" t="s">
        <v>911</v>
      </c>
      <c r="C2433" s="11" t="s">
        <v>1331</v>
      </c>
      <c r="D2433" s="16" t="s">
        <v>908</v>
      </c>
      <c r="E2433" s="11">
        <v>14</v>
      </c>
      <c r="F2433" s="8" t="s">
        <v>55</v>
      </c>
    </row>
    <row r="2434" spans="1:6" hidden="1">
      <c r="A2434" s="22" t="s">
        <v>108</v>
      </c>
      <c r="B2434" s="11" t="s">
        <v>911</v>
      </c>
      <c r="C2434" s="11" t="s">
        <v>1331</v>
      </c>
      <c r="D2434" s="16" t="s">
        <v>909</v>
      </c>
      <c r="E2434" s="11">
        <v>14</v>
      </c>
      <c r="F2434" s="8" t="s">
        <v>55</v>
      </c>
    </row>
    <row r="2435" spans="1:6" hidden="1">
      <c r="A2435" s="22" t="s">
        <v>108</v>
      </c>
      <c r="B2435" s="11" t="s">
        <v>911</v>
      </c>
      <c r="C2435" s="11" t="s">
        <v>1331</v>
      </c>
      <c r="D2435" s="16" t="s">
        <v>919</v>
      </c>
      <c r="E2435" s="11">
        <v>14</v>
      </c>
      <c r="F2435" s="8" t="s">
        <v>55</v>
      </c>
    </row>
    <row r="2436" spans="1:6" hidden="1">
      <c r="A2436" s="22" t="s">
        <v>108</v>
      </c>
      <c r="B2436" s="11" t="s">
        <v>911</v>
      </c>
      <c r="C2436" s="11" t="s">
        <v>1331</v>
      </c>
      <c r="D2436" s="16" t="s">
        <v>920</v>
      </c>
      <c r="E2436" s="11">
        <v>15</v>
      </c>
      <c r="F2436" s="8" t="s">
        <v>55</v>
      </c>
    </row>
    <row r="2437" spans="1:6" hidden="1">
      <c r="A2437" s="22" t="s">
        <v>108</v>
      </c>
      <c r="B2437" s="11" t="s">
        <v>911</v>
      </c>
      <c r="C2437" s="11" t="s">
        <v>1331</v>
      </c>
      <c r="D2437" s="16" t="s">
        <v>921</v>
      </c>
      <c r="E2437" s="11">
        <v>15</v>
      </c>
      <c r="F2437" s="8" t="s">
        <v>55</v>
      </c>
    </row>
    <row r="2438" spans="1:6" hidden="1">
      <c r="A2438" s="22" t="s">
        <v>108</v>
      </c>
      <c r="B2438" s="11" t="s">
        <v>911</v>
      </c>
      <c r="C2438" s="11" t="s">
        <v>1331</v>
      </c>
      <c r="D2438" s="16" t="s">
        <v>900</v>
      </c>
      <c r="E2438" s="11">
        <v>15</v>
      </c>
      <c r="F2438" s="8" t="s">
        <v>55</v>
      </c>
    </row>
    <row r="2439" spans="1:6" hidden="1">
      <c r="A2439" s="22" t="s">
        <v>108</v>
      </c>
      <c r="B2439" s="11" t="s">
        <v>912</v>
      </c>
      <c r="C2439" s="11" t="s">
        <v>1332</v>
      </c>
      <c r="D2439" s="16" t="s">
        <v>902</v>
      </c>
      <c r="E2439" s="11">
        <v>2</v>
      </c>
      <c r="F2439" s="8" t="s">
        <v>55</v>
      </c>
    </row>
    <row r="2440" spans="1:6" hidden="1">
      <c r="A2440" s="22" t="s">
        <v>108</v>
      </c>
      <c r="B2440" s="11" t="s">
        <v>912</v>
      </c>
      <c r="C2440" s="11" t="s">
        <v>1332</v>
      </c>
      <c r="D2440" s="16" t="s">
        <v>903</v>
      </c>
      <c r="E2440" s="11">
        <v>2</v>
      </c>
      <c r="F2440" s="8" t="s">
        <v>55</v>
      </c>
    </row>
    <row r="2441" spans="1:6" hidden="1">
      <c r="A2441" s="22" t="s">
        <v>108</v>
      </c>
      <c r="B2441" s="11" t="s">
        <v>912</v>
      </c>
      <c r="C2441" s="11" t="s">
        <v>1332</v>
      </c>
      <c r="D2441" s="16" t="s">
        <v>904</v>
      </c>
      <c r="E2441" s="11">
        <v>2</v>
      </c>
      <c r="F2441" s="8" t="s">
        <v>55</v>
      </c>
    </row>
    <row r="2442" spans="1:6" hidden="1">
      <c r="A2442" s="22" t="s">
        <v>108</v>
      </c>
      <c r="B2442" s="11" t="s">
        <v>912</v>
      </c>
      <c r="C2442" s="11" t="s">
        <v>1332</v>
      </c>
      <c r="D2442" s="16" t="s">
        <v>905</v>
      </c>
      <c r="E2442" s="11">
        <v>2</v>
      </c>
      <c r="F2442" s="8" t="s">
        <v>55</v>
      </c>
    </row>
    <row r="2443" spans="1:6" hidden="1">
      <c r="A2443" s="22" t="s">
        <v>108</v>
      </c>
      <c r="B2443" s="11" t="s">
        <v>912</v>
      </c>
      <c r="C2443" s="11" t="s">
        <v>1332</v>
      </c>
      <c r="D2443" s="16" t="s">
        <v>906</v>
      </c>
      <c r="E2443" s="11">
        <v>2</v>
      </c>
      <c r="F2443" s="8" t="s">
        <v>55</v>
      </c>
    </row>
    <row r="2444" spans="1:6" hidden="1">
      <c r="A2444" s="22" t="s">
        <v>108</v>
      </c>
      <c r="B2444" s="11" t="s">
        <v>912</v>
      </c>
      <c r="C2444" s="11" t="s">
        <v>1332</v>
      </c>
      <c r="D2444" s="16" t="s">
        <v>907</v>
      </c>
      <c r="E2444" s="11">
        <v>2</v>
      </c>
      <c r="F2444" s="8" t="s">
        <v>55</v>
      </c>
    </row>
    <row r="2445" spans="1:6" hidden="1">
      <c r="A2445" s="22" t="s">
        <v>108</v>
      </c>
      <c r="B2445" s="11" t="s">
        <v>912</v>
      </c>
      <c r="C2445" s="11" t="s">
        <v>1332</v>
      </c>
      <c r="D2445" s="16" t="s">
        <v>908</v>
      </c>
      <c r="E2445" s="11">
        <v>3</v>
      </c>
      <c r="F2445" s="8" t="s">
        <v>55</v>
      </c>
    </row>
    <row r="2446" spans="1:6" hidden="1">
      <c r="A2446" s="22" t="s">
        <v>108</v>
      </c>
      <c r="B2446" s="11" t="s">
        <v>912</v>
      </c>
      <c r="C2446" s="11" t="s">
        <v>1332</v>
      </c>
      <c r="D2446" s="16" t="s">
        <v>909</v>
      </c>
      <c r="E2446" s="11">
        <v>3</v>
      </c>
      <c r="F2446" s="8" t="s">
        <v>55</v>
      </c>
    </row>
    <row r="2447" spans="1:6" hidden="1">
      <c r="A2447" s="22" t="s">
        <v>108</v>
      </c>
      <c r="B2447" s="11" t="s">
        <v>912</v>
      </c>
      <c r="C2447" s="11" t="s">
        <v>1332</v>
      </c>
      <c r="D2447" s="16" t="s">
        <v>919</v>
      </c>
      <c r="E2447" s="11">
        <v>3</v>
      </c>
      <c r="F2447" s="8" t="s">
        <v>55</v>
      </c>
    </row>
    <row r="2448" spans="1:6" hidden="1">
      <c r="A2448" s="22" t="s">
        <v>108</v>
      </c>
      <c r="B2448" s="11" t="s">
        <v>912</v>
      </c>
      <c r="C2448" s="11" t="s">
        <v>1332</v>
      </c>
      <c r="D2448" s="16" t="s">
        <v>920</v>
      </c>
      <c r="E2448" s="11">
        <v>3</v>
      </c>
      <c r="F2448" s="8" t="s">
        <v>55</v>
      </c>
    </row>
    <row r="2449" spans="1:6" hidden="1">
      <c r="A2449" s="22" t="s">
        <v>108</v>
      </c>
      <c r="B2449" s="11" t="s">
        <v>912</v>
      </c>
      <c r="C2449" s="11" t="s">
        <v>1332</v>
      </c>
      <c r="D2449" s="16" t="s">
        <v>921</v>
      </c>
      <c r="E2449" s="11">
        <v>3</v>
      </c>
      <c r="F2449" s="8" t="s">
        <v>55</v>
      </c>
    </row>
    <row r="2450" spans="1:6" hidden="1">
      <c r="A2450" s="22" t="s">
        <v>108</v>
      </c>
      <c r="B2450" s="11" t="s">
        <v>912</v>
      </c>
      <c r="C2450" s="11" t="s">
        <v>1332</v>
      </c>
      <c r="D2450" s="16" t="s">
        <v>900</v>
      </c>
      <c r="E2450" s="11">
        <v>3</v>
      </c>
      <c r="F2450" s="8" t="s">
        <v>55</v>
      </c>
    </row>
    <row r="2451" spans="1:6">
      <c r="A2451" s="22" t="s">
        <v>108</v>
      </c>
      <c r="B2451" s="11" t="s">
        <v>913</v>
      </c>
      <c r="C2451" s="11" t="s">
        <v>1333</v>
      </c>
      <c r="D2451" s="16" t="s">
        <v>902</v>
      </c>
      <c r="E2451" s="11">
        <v>6</v>
      </c>
      <c r="F2451" s="8" t="s">
        <v>55</v>
      </c>
    </row>
    <row r="2452" spans="1:6" hidden="1">
      <c r="A2452" s="22" t="s">
        <v>108</v>
      </c>
      <c r="B2452" s="11" t="s">
        <v>913</v>
      </c>
      <c r="C2452" s="11" t="s">
        <v>1333</v>
      </c>
      <c r="D2452" s="16" t="s">
        <v>903</v>
      </c>
      <c r="E2452" s="11">
        <v>6</v>
      </c>
      <c r="F2452" s="8" t="s">
        <v>55</v>
      </c>
    </row>
    <row r="2453" spans="1:6" hidden="1">
      <c r="A2453" s="22" t="s">
        <v>108</v>
      </c>
      <c r="B2453" s="11" t="s">
        <v>913</v>
      </c>
      <c r="C2453" s="11" t="s">
        <v>1333</v>
      </c>
      <c r="D2453" s="16" t="s">
        <v>904</v>
      </c>
      <c r="E2453" s="11">
        <v>8</v>
      </c>
      <c r="F2453" s="8" t="s">
        <v>55</v>
      </c>
    </row>
    <row r="2454" spans="1:6" hidden="1">
      <c r="A2454" s="22" t="s">
        <v>108</v>
      </c>
      <c r="B2454" s="11" t="s">
        <v>913</v>
      </c>
      <c r="C2454" s="11" t="s">
        <v>1333</v>
      </c>
      <c r="D2454" s="16" t="s">
        <v>905</v>
      </c>
      <c r="E2454" s="11">
        <v>8</v>
      </c>
      <c r="F2454" s="8" t="s">
        <v>55</v>
      </c>
    </row>
    <row r="2455" spans="1:6" hidden="1">
      <c r="A2455" s="22" t="s">
        <v>108</v>
      </c>
      <c r="B2455" s="11" t="s">
        <v>913</v>
      </c>
      <c r="C2455" s="11" t="s">
        <v>1333</v>
      </c>
      <c r="D2455" s="16" t="s">
        <v>906</v>
      </c>
      <c r="E2455" s="11">
        <v>8</v>
      </c>
      <c r="F2455" s="8" t="s">
        <v>55</v>
      </c>
    </row>
    <row r="2456" spans="1:6" hidden="1">
      <c r="A2456" s="22" t="s">
        <v>108</v>
      </c>
      <c r="B2456" s="11" t="s">
        <v>913</v>
      </c>
      <c r="C2456" s="11" t="s">
        <v>1333</v>
      </c>
      <c r="D2456" s="16" t="s">
        <v>907</v>
      </c>
      <c r="E2456" s="11">
        <v>8</v>
      </c>
      <c r="F2456" s="8" t="s">
        <v>55</v>
      </c>
    </row>
    <row r="2457" spans="1:6" hidden="1">
      <c r="A2457" s="22" t="s">
        <v>108</v>
      </c>
      <c r="B2457" s="11" t="s">
        <v>913</v>
      </c>
      <c r="C2457" s="11" t="s">
        <v>1333</v>
      </c>
      <c r="D2457" s="16" t="s">
        <v>908</v>
      </c>
      <c r="E2457" s="11">
        <v>8</v>
      </c>
      <c r="F2457" s="8" t="s">
        <v>55</v>
      </c>
    </row>
    <row r="2458" spans="1:6" hidden="1">
      <c r="A2458" s="22" t="s">
        <v>108</v>
      </c>
      <c r="B2458" s="11" t="s">
        <v>913</v>
      </c>
      <c r="C2458" s="11" t="s">
        <v>1333</v>
      </c>
      <c r="D2458" s="16" t="s">
        <v>909</v>
      </c>
      <c r="E2458" s="11">
        <v>10</v>
      </c>
      <c r="F2458" s="8" t="s">
        <v>55</v>
      </c>
    </row>
    <row r="2459" spans="1:6" hidden="1">
      <c r="A2459" s="22" t="s">
        <v>108</v>
      </c>
      <c r="B2459" s="11" t="s">
        <v>913</v>
      </c>
      <c r="C2459" s="11" t="s">
        <v>1333</v>
      </c>
      <c r="D2459" s="16" t="s">
        <v>919</v>
      </c>
      <c r="E2459" s="11">
        <v>10</v>
      </c>
      <c r="F2459" s="8" t="s">
        <v>55</v>
      </c>
    </row>
    <row r="2460" spans="1:6" hidden="1">
      <c r="A2460" s="22" t="s">
        <v>108</v>
      </c>
      <c r="B2460" s="11" t="s">
        <v>913</v>
      </c>
      <c r="C2460" s="11" t="s">
        <v>1333</v>
      </c>
      <c r="D2460" s="16" t="s">
        <v>920</v>
      </c>
      <c r="E2460" s="11">
        <v>10</v>
      </c>
      <c r="F2460" s="8" t="s">
        <v>55</v>
      </c>
    </row>
    <row r="2461" spans="1:6" hidden="1">
      <c r="A2461" s="22" t="s">
        <v>108</v>
      </c>
      <c r="B2461" s="11" t="s">
        <v>913</v>
      </c>
      <c r="C2461" s="11" t="s">
        <v>1333</v>
      </c>
      <c r="D2461" s="16" t="s">
        <v>921</v>
      </c>
      <c r="E2461" s="11">
        <v>10</v>
      </c>
      <c r="F2461" s="8" t="s">
        <v>55</v>
      </c>
    </row>
    <row r="2462" spans="1:6" hidden="1">
      <c r="A2462" s="22" t="s">
        <v>108</v>
      </c>
      <c r="B2462" s="11" t="s">
        <v>913</v>
      </c>
      <c r="C2462" s="11" t="s">
        <v>1333</v>
      </c>
      <c r="D2462" s="16" t="s">
        <v>900</v>
      </c>
      <c r="E2462" s="11">
        <v>10</v>
      </c>
      <c r="F2462" s="8" t="s">
        <v>55</v>
      </c>
    </row>
    <row r="2463" spans="1:6" hidden="1">
      <c r="A2463" s="22" t="s">
        <v>108</v>
      </c>
      <c r="B2463" s="11" t="s">
        <v>914</v>
      </c>
      <c r="C2463" s="11" t="s">
        <v>1334</v>
      </c>
      <c r="D2463" s="16" t="s">
        <v>902</v>
      </c>
      <c r="E2463" s="11">
        <v>0</v>
      </c>
      <c r="F2463" s="8" t="s">
        <v>55</v>
      </c>
    </row>
    <row r="2464" spans="1:6" hidden="1">
      <c r="A2464" s="22" t="s">
        <v>108</v>
      </c>
      <c r="B2464" s="11" t="s">
        <v>914</v>
      </c>
      <c r="C2464" s="11" t="s">
        <v>1334</v>
      </c>
      <c r="D2464" s="16" t="s">
        <v>903</v>
      </c>
      <c r="E2464" s="11">
        <v>0</v>
      </c>
      <c r="F2464" s="8" t="s">
        <v>55</v>
      </c>
    </row>
    <row r="2465" spans="1:6" hidden="1">
      <c r="A2465" s="22" t="s">
        <v>108</v>
      </c>
      <c r="B2465" s="11" t="s">
        <v>914</v>
      </c>
      <c r="C2465" s="11" t="s">
        <v>1334</v>
      </c>
      <c r="D2465" s="16" t="s">
        <v>904</v>
      </c>
      <c r="E2465" s="11">
        <v>0</v>
      </c>
      <c r="F2465" s="8" t="s">
        <v>55</v>
      </c>
    </row>
    <row r="2466" spans="1:6" hidden="1">
      <c r="A2466" s="22" t="s">
        <v>108</v>
      </c>
      <c r="B2466" s="11" t="s">
        <v>914</v>
      </c>
      <c r="C2466" s="11" t="s">
        <v>1334</v>
      </c>
      <c r="D2466" s="16" t="s">
        <v>905</v>
      </c>
      <c r="E2466" s="11">
        <v>0</v>
      </c>
      <c r="F2466" s="8" t="s">
        <v>55</v>
      </c>
    </row>
    <row r="2467" spans="1:6" hidden="1">
      <c r="A2467" s="22" t="s">
        <v>108</v>
      </c>
      <c r="B2467" s="11" t="s">
        <v>914</v>
      </c>
      <c r="C2467" s="11" t="s">
        <v>1334</v>
      </c>
      <c r="D2467" s="16" t="s">
        <v>906</v>
      </c>
      <c r="E2467" s="11">
        <v>0</v>
      </c>
      <c r="F2467" s="8" t="s">
        <v>55</v>
      </c>
    </row>
    <row r="2468" spans="1:6" hidden="1">
      <c r="A2468" s="22" t="s">
        <v>108</v>
      </c>
      <c r="B2468" s="11" t="s">
        <v>914</v>
      </c>
      <c r="C2468" s="11" t="s">
        <v>1334</v>
      </c>
      <c r="D2468" s="16" t="s">
        <v>907</v>
      </c>
      <c r="E2468" s="11">
        <v>0</v>
      </c>
      <c r="F2468" s="8" t="s">
        <v>55</v>
      </c>
    </row>
    <row r="2469" spans="1:6" hidden="1">
      <c r="A2469" s="22" t="s">
        <v>108</v>
      </c>
      <c r="B2469" s="11" t="s">
        <v>914</v>
      </c>
      <c r="C2469" s="11" t="s">
        <v>1334</v>
      </c>
      <c r="D2469" s="16" t="s">
        <v>908</v>
      </c>
      <c r="E2469" s="11">
        <v>0</v>
      </c>
      <c r="F2469" s="8" t="s">
        <v>55</v>
      </c>
    </row>
    <row r="2470" spans="1:6" hidden="1">
      <c r="A2470" s="22" t="s">
        <v>108</v>
      </c>
      <c r="B2470" s="11" t="s">
        <v>914</v>
      </c>
      <c r="C2470" s="11" t="s">
        <v>1334</v>
      </c>
      <c r="D2470" s="16" t="s">
        <v>909</v>
      </c>
      <c r="E2470" s="11">
        <v>0</v>
      </c>
      <c r="F2470" s="8" t="s">
        <v>55</v>
      </c>
    </row>
    <row r="2471" spans="1:6" hidden="1">
      <c r="A2471" s="22" t="s">
        <v>108</v>
      </c>
      <c r="B2471" s="11" t="s">
        <v>914</v>
      </c>
      <c r="C2471" s="11" t="s">
        <v>1334</v>
      </c>
      <c r="D2471" s="16" t="s">
        <v>919</v>
      </c>
      <c r="E2471" s="11">
        <v>0</v>
      </c>
      <c r="F2471" s="8" t="s">
        <v>55</v>
      </c>
    </row>
    <row r="2472" spans="1:6" hidden="1">
      <c r="A2472" s="22" t="s">
        <v>108</v>
      </c>
      <c r="B2472" s="11" t="s">
        <v>914</v>
      </c>
      <c r="C2472" s="11" t="s">
        <v>1334</v>
      </c>
      <c r="D2472" s="16" t="s">
        <v>920</v>
      </c>
      <c r="E2472" s="11">
        <v>0</v>
      </c>
      <c r="F2472" s="8" t="s">
        <v>55</v>
      </c>
    </row>
    <row r="2473" spans="1:6" hidden="1">
      <c r="A2473" s="22" t="s">
        <v>108</v>
      </c>
      <c r="B2473" s="11" t="s">
        <v>914</v>
      </c>
      <c r="C2473" s="11" t="s">
        <v>1334</v>
      </c>
      <c r="D2473" s="16" t="s">
        <v>921</v>
      </c>
      <c r="E2473" s="11">
        <v>0</v>
      </c>
      <c r="F2473" s="8" t="s">
        <v>55</v>
      </c>
    </row>
    <row r="2474" spans="1:6" hidden="1">
      <c r="A2474" s="22" t="s">
        <v>108</v>
      </c>
      <c r="B2474" s="11" t="s">
        <v>914</v>
      </c>
      <c r="C2474" s="11" t="s">
        <v>1334</v>
      </c>
      <c r="D2474" s="16" t="s">
        <v>900</v>
      </c>
      <c r="E2474" s="11">
        <v>0</v>
      </c>
      <c r="F2474" s="8" t="s">
        <v>55</v>
      </c>
    </row>
    <row r="2475" spans="1:6" hidden="1">
      <c r="A2475" s="22" t="s">
        <v>108</v>
      </c>
      <c r="B2475" s="11" t="s">
        <v>915</v>
      </c>
      <c r="C2475" s="11" t="s">
        <v>1335</v>
      </c>
      <c r="D2475" s="16" t="s">
        <v>902</v>
      </c>
      <c r="E2475" s="11">
        <v>0</v>
      </c>
      <c r="F2475" s="8" t="s">
        <v>55</v>
      </c>
    </row>
    <row r="2476" spans="1:6" hidden="1">
      <c r="A2476" s="22" t="s">
        <v>108</v>
      </c>
      <c r="B2476" s="11" t="s">
        <v>915</v>
      </c>
      <c r="C2476" s="11" t="s">
        <v>1335</v>
      </c>
      <c r="D2476" s="16" t="s">
        <v>903</v>
      </c>
      <c r="E2476" s="11">
        <v>0</v>
      </c>
      <c r="F2476" s="8" t="s">
        <v>55</v>
      </c>
    </row>
    <row r="2477" spans="1:6" hidden="1">
      <c r="A2477" s="22" t="s">
        <v>108</v>
      </c>
      <c r="B2477" s="11" t="s">
        <v>915</v>
      </c>
      <c r="C2477" s="11" t="s">
        <v>1335</v>
      </c>
      <c r="D2477" s="16" t="s">
        <v>904</v>
      </c>
      <c r="E2477" s="11">
        <v>0</v>
      </c>
      <c r="F2477" s="8" t="s">
        <v>55</v>
      </c>
    </row>
    <row r="2478" spans="1:6" hidden="1">
      <c r="A2478" s="22" t="s">
        <v>108</v>
      </c>
      <c r="B2478" s="11" t="s">
        <v>915</v>
      </c>
      <c r="C2478" s="11" t="s">
        <v>1335</v>
      </c>
      <c r="D2478" s="16" t="s">
        <v>905</v>
      </c>
      <c r="E2478" s="11">
        <v>0</v>
      </c>
      <c r="F2478" s="8" t="s">
        <v>55</v>
      </c>
    </row>
    <row r="2479" spans="1:6" hidden="1">
      <c r="A2479" s="22" t="s">
        <v>108</v>
      </c>
      <c r="B2479" s="11" t="s">
        <v>915</v>
      </c>
      <c r="C2479" s="11" t="s">
        <v>1335</v>
      </c>
      <c r="D2479" s="16" t="s">
        <v>906</v>
      </c>
      <c r="E2479" s="11">
        <v>0</v>
      </c>
      <c r="F2479" s="8" t="s">
        <v>55</v>
      </c>
    </row>
    <row r="2480" spans="1:6" hidden="1">
      <c r="A2480" s="22" t="s">
        <v>108</v>
      </c>
      <c r="B2480" s="11" t="s">
        <v>915</v>
      </c>
      <c r="C2480" s="11" t="s">
        <v>1335</v>
      </c>
      <c r="D2480" s="16" t="s">
        <v>907</v>
      </c>
      <c r="E2480" s="11">
        <v>0</v>
      </c>
      <c r="F2480" s="8" t="s">
        <v>55</v>
      </c>
    </row>
    <row r="2481" spans="1:6" hidden="1">
      <c r="A2481" s="22" t="s">
        <v>108</v>
      </c>
      <c r="B2481" s="11" t="s">
        <v>915</v>
      </c>
      <c r="C2481" s="11" t="s">
        <v>1335</v>
      </c>
      <c r="D2481" s="16" t="s">
        <v>908</v>
      </c>
      <c r="E2481" s="11">
        <v>0</v>
      </c>
      <c r="F2481" s="8" t="s">
        <v>55</v>
      </c>
    </row>
    <row r="2482" spans="1:6" hidden="1">
      <c r="A2482" s="22" t="s">
        <v>108</v>
      </c>
      <c r="B2482" s="11" t="s">
        <v>915</v>
      </c>
      <c r="C2482" s="11" t="s">
        <v>1335</v>
      </c>
      <c r="D2482" s="16" t="s">
        <v>909</v>
      </c>
      <c r="E2482" s="11">
        <v>0</v>
      </c>
      <c r="F2482" s="8" t="s">
        <v>55</v>
      </c>
    </row>
    <row r="2483" spans="1:6" hidden="1">
      <c r="A2483" s="22" t="s">
        <v>108</v>
      </c>
      <c r="B2483" s="11" t="s">
        <v>915</v>
      </c>
      <c r="C2483" s="11" t="s">
        <v>1335</v>
      </c>
      <c r="D2483" s="16" t="s">
        <v>919</v>
      </c>
      <c r="E2483" s="11">
        <v>0</v>
      </c>
      <c r="F2483" s="8" t="s">
        <v>55</v>
      </c>
    </row>
    <row r="2484" spans="1:6" hidden="1">
      <c r="A2484" s="22" t="s">
        <v>108</v>
      </c>
      <c r="B2484" s="11" t="s">
        <v>915</v>
      </c>
      <c r="C2484" s="11" t="s">
        <v>1335</v>
      </c>
      <c r="D2484" s="16" t="s">
        <v>920</v>
      </c>
      <c r="E2484" s="11">
        <v>0</v>
      </c>
      <c r="F2484" s="8" t="s">
        <v>55</v>
      </c>
    </row>
    <row r="2485" spans="1:6" hidden="1">
      <c r="A2485" s="22" t="s">
        <v>108</v>
      </c>
      <c r="B2485" s="11" t="s">
        <v>915</v>
      </c>
      <c r="C2485" s="11" t="s">
        <v>1335</v>
      </c>
      <c r="D2485" s="16" t="s">
        <v>921</v>
      </c>
      <c r="E2485" s="11">
        <v>0</v>
      </c>
      <c r="F2485" s="8" t="s">
        <v>55</v>
      </c>
    </row>
    <row r="2486" spans="1:6" hidden="1">
      <c r="A2486" s="22" t="s">
        <v>108</v>
      </c>
      <c r="B2486" s="11" t="s">
        <v>915</v>
      </c>
      <c r="C2486" s="11" t="s">
        <v>1335</v>
      </c>
      <c r="D2486" s="16" t="s">
        <v>900</v>
      </c>
      <c r="E2486" s="11">
        <v>0</v>
      </c>
      <c r="F2486" s="8" t="s">
        <v>55</v>
      </c>
    </row>
    <row r="2487" spans="1:6" hidden="1">
      <c r="A2487" s="22" t="s">
        <v>108</v>
      </c>
      <c r="B2487" s="11" t="s">
        <v>916</v>
      </c>
      <c r="C2487" s="11" t="s">
        <v>1336</v>
      </c>
      <c r="D2487" s="16" t="s">
        <v>902</v>
      </c>
      <c r="E2487" s="11">
        <v>0</v>
      </c>
      <c r="F2487" s="8" t="s">
        <v>55</v>
      </c>
    </row>
    <row r="2488" spans="1:6" hidden="1">
      <c r="A2488" s="22" t="s">
        <v>108</v>
      </c>
      <c r="B2488" s="11" t="s">
        <v>916</v>
      </c>
      <c r="C2488" s="11" t="s">
        <v>1336</v>
      </c>
      <c r="D2488" s="16" t="s">
        <v>903</v>
      </c>
      <c r="E2488" s="11">
        <v>0</v>
      </c>
      <c r="F2488" s="8" t="s">
        <v>55</v>
      </c>
    </row>
    <row r="2489" spans="1:6" hidden="1">
      <c r="A2489" s="22" t="s">
        <v>108</v>
      </c>
      <c r="B2489" s="11" t="s">
        <v>916</v>
      </c>
      <c r="C2489" s="11" t="s">
        <v>1336</v>
      </c>
      <c r="D2489" s="16" t="s">
        <v>904</v>
      </c>
      <c r="E2489" s="11">
        <v>0</v>
      </c>
      <c r="F2489" s="8" t="s">
        <v>55</v>
      </c>
    </row>
    <row r="2490" spans="1:6" hidden="1">
      <c r="A2490" s="22" t="s">
        <v>108</v>
      </c>
      <c r="B2490" s="11" t="s">
        <v>916</v>
      </c>
      <c r="C2490" s="11" t="s">
        <v>1336</v>
      </c>
      <c r="D2490" s="16" t="s">
        <v>905</v>
      </c>
      <c r="E2490" s="11">
        <v>0</v>
      </c>
      <c r="F2490" s="8" t="s">
        <v>55</v>
      </c>
    </row>
    <row r="2491" spans="1:6" hidden="1">
      <c r="A2491" s="22" t="s">
        <v>108</v>
      </c>
      <c r="B2491" s="11" t="s">
        <v>916</v>
      </c>
      <c r="C2491" s="11" t="s">
        <v>1336</v>
      </c>
      <c r="D2491" s="16" t="s">
        <v>906</v>
      </c>
      <c r="E2491" s="11">
        <v>0</v>
      </c>
      <c r="F2491" s="8" t="s">
        <v>55</v>
      </c>
    </row>
    <row r="2492" spans="1:6" hidden="1">
      <c r="A2492" s="22" t="s">
        <v>108</v>
      </c>
      <c r="B2492" s="11" t="s">
        <v>916</v>
      </c>
      <c r="C2492" s="11" t="s">
        <v>1336</v>
      </c>
      <c r="D2492" s="16" t="s">
        <v>907</v>
      </c>
      <c r="E2492" s="11">
        <v>0</v>
      </c>
      <c r="F2492" s="8" t="s">
        <v>55</v>
      </c>
    </row>
    <row r="2493" spans="1:6" hidden="1">
      <c r="A2493" s="22" t="s">
        <v>108</v>
      </c>
      <c r="B2493" s="11" t="s">
        <v>916</v>
      </c>
      <c r="C2493" s="11" t="s">
        <v>1336</v>
      </c>
      <c r="D2493" s="16" t="s">
        <v>908</v>
      </c>
      <c r="E2493" s="11">
        <v>0</v>
      </c>
      <c r="F2493" s="8" t="s">
        <v>55</v>
      </c>
    </row>
    <row r="2494" spans="1:6" hidden="1">
      <c r="A2494" s="22" t="s">
        <v>108</v>
      </c>
      <c r="B2494" s="11" t="s">
        <v>916</v>
      </c>
      <c r="C2494" s="11" t="s">
        <v>1336</v>
      </c>
      <c r="D2494" s="16" t="s">
        <v>909</v>
      </c>
      <c r="E2494" s="11">
        <v>0</v>
      </c>
      <c r="F2494" s="8" t="s">
        <v>55</v>
      </c>
    </row>
    <row r="2495" spans="1:6" hidden="1">
      <c r="A2495" s="22" t="s">
        <v>108</v>
      </c>
      <c r="B2495" s="11" t="s">
        <v>916</v>
      </c>
      <c r="C2495" s="11" t="s">
        <v>1336</v>
      </c>
      <c r="D2495" s="16" t="s">
        <v>919</v>
      </c>
      <c r="E2495" s="11">
        <v>0</v>
      </c>
      <c r="F2495" s="8" t="s">
        <v>55</v>
      </c>
    </row>
    <row r="2496" spans="1:6" hidden="1">
      <c r="A2496" s="22" t="s">
        <v>108</v>
      </c>
      <c r="B2496" s="11" t="s">
        <v>916</v>
      </c>
      <c r="C2496" s="11" t="s">
        <v>1336</v>
      </c>
      <c r="D2496" s="16" t="s">
        <v>920</v>
      </c>
      <c r="E2496" s="11">
        <v>0</v>
      </c>
      <c r="F2496" s="8" t="s">
        <v>55</v>
      </c>
    </row>
    <row r="2497" spans="1:6" hidden="1">
      <c r="A2497" s="22" t="s">
        <v>108</v>
      </c>
      <c r="B2497" s="11" t="s">
        <v>916</v>
      </c>
      <c r="C2497" s="11" t="s">
        <v>1336</v>
      </c>
      <c r="D2497" s="16" t="s">
        <v>921</v>
      </c>
      <c r="E2497" s="11">
        <v>0</v>
      </c>
      <c r="F2497" s="8" t="s">
        <v>55</v>
      </c>
    </row>
    <row r="2498" spans="1:6" hidden="1">
      <c r="A2498" s="22" t="s">
        <v>108</v>
      </c>
      <c r="B2498" s="11" t="s">
        <v>916</v>
      </c>
      <c r="C2498" s="11" t="s">
        <v>1336</v>
      </c>
      <c r="D2498" s="16" t="s">
        <v>900</v>
      </c>
      <c r="E2498" s="11">
        <v>0</v>
      </c>
      <c r="F2498" s="8" t="s">
        <v>55</v>
      </c>
    </row>
    <row r="2499" spans="1:6" hidden="1">
      <c r="A2499" s="22" t="s">
        <v>33</v>
      </c>
      <c r="B2499" s="11" t="s">
        <v>910</v>
      </c>
      <c r="C2499" s="11" t="s">
        <v>1337</v>
      </c>
      <c r="D2499" s="16" t="s">
        <v>902</v>
      </c>
      <c r="E2499" s="11">
        <v>4</v>
      </c>
      <c r="F2499" s="8" t="s">
        <v>55</v>
      </c>
    </row>
    <row r="2500" spans="1:6" hidden="1">
      <c r="A2500" s="22" t="s">
        <v>33</v>
      </c>
      <c r="B2500" s="11" t="s">
        <v>910</v>
      </c>
      <c r="C2500" s="11" t="s">
        <v>1337</v>
      </c>
      <c r="D2500" s="16" t="s">
        <v>903</v>
      </c>
      <c r="E2500" s="11">
        <v>4</v>
      </c>
      <c r="F2500" s="8" t="s">
        <v>55</v>
      </c>
    </row>
    <row r="2501" spans="1:6" hidden="1">
      <c r="A2501" s="22" t="s">
        <v>33</v>
      </c>
      <c r="B2501" s="11" t="s">
        <v>910</v>
      </c>
      <c r="C2501" s="11" t="s">
        <v>1337</v>
      </c>
      <c r="D2501" s="16" t="s">
        <v>904</v>
      </c>
      <c r="E2501" s="11">
        <v>4</v>
      </c>
      <c r="F2501" s="8" t="s">
        <v>55</v>
      </c>
    </row>
    <row r="2502" spans="1:6" hidden="1">
      <c r="A2502" s="22" t="s">
        <v>33</v>
      </c>
      <c r="B2502" s="11" t="s">
        <v>910</v>
      </c>
      <c r="C2502" s="11" t="s">
        <v>1337</v>
      </c>
      <c r="D2502" s="16" t="s">
        <v>905</v>
      </c>
      <c r="E2502" s="11">
        <v>4</v>
      </c>
      <c r="F2502" s="8" t="s">
        <v>55</v>
      </c>
    </row>
    <row r="2503" spans="1:6" hidden="1">
      <c r="A2503" s="22" t="s">
        <v>33</v>
      </c>
      <c r="B2503" s="11" t="s">
        <v>910</v>
      </c>
      <c r="C2503" s="11" t="s">
        <v>1337</v>
      </c>
      <c r="D2503" s="16" t="s">
        <v>906</v>
      </c>
      <c r="E2503" s="11">
        <v>4</v>
      </c>
      <c r="F2503" s="8" t="s">
        <v>55</v>
      </c>
    </row>
    <row r="2504" spans="1:6" hidden="1">
      <c r="A2504" s="22" t="s">
        <v>33</v>
      </c>
      <c r="B2504" s="11" t="s">
        <v>910</v>
      </c>
      <c r="C2504" s="11" t="s">
        <v>1337</v>
      </c>
      <c r="D2504" s="16" t="s">
        <v>907</v>
      </c>
      <c r="E2504" s="11">
        <v>4</v>
      </c>
      <c r="F2504" s="8" t="s">
        <v>55</v>
      </c>
    </row>
    <row r="2505" spans="1:6" hidden="1">
      <c r="A2505" s="22" t="s">
        <v>33</v>
      </c>
      <c r="B2505" s="11" t="s">
        <v>910</v>
      </c>
      <c r="C2505" s="11" t="s">
        <v>1337</v>
      </c>
      <c r="D2505" s="16" t="s">
        <v>908</v>
      </c>
      <c r="E2505" s="11">
        <v>4</v>
      </c>
      <c r="F2505" s="8" t="s">
        <v>55</v>
      </c>
    </row>
    <row r="2506" spans="1:6" hidden="1">
      <c r="A2506" s="22" t="s">
        <v>33</v>
      </c>
      <c r="B2506" s="11" t="s">
        <v>910</v>
      </c>
      <c r="C2506" s="11" t="s">
        <v>1337</v>
      </c>
      <c r="D2506" s="16" t="s">
        <v>909</v>
      </c>
      <c r="E2506" s="11">
        <v>4</v>
      </c>
      <c r="F2506" s="8" t="s">
        <v>55</v>
      </c>
    </row>
    <row r="2507" spans="1:6" hidden="1">
      <c r="A2507" s="22" t="s">
        <v>33</v>
      </c>
      <c r="B2507" s="11" t="s">
        <v>910</v>
      </c>
      <c r="C2507" s="11" t="s">
        <v>1337</v>
      </c>
      <c r="D2507" s="16" t="s">
        <v>919</v>
      </c>
      <c r="E2507" s="11">
        <v>4</v>
      </c>
      <c r="F2507" s="8" t="s">
        <v>55</v>
      </c>
    </row>
    <row r="2508" spans="1:6" hidden="1">
      <c r="A2508" s="22" t="s">
        <v>33</v>
      </c>
      <c r="B2508" s="11" t="s">
        <v>910</v>
      </c>
      <c r="C2508" s="11" t="s">
        <v>1337</v>
      </c>
      <c r="D2508" s="16" t="s">
        <v>920</v>
      </c>
      <c r="E2508" s="11">
        <v>4</v>
      </c>
      <c r="F2508" s="8" t="s">
        <v>55</v>
      </c>
    </row>
    <row r="2509" spans="1:6" hidden="1">
      <c r="A2509" s="22" t="s">
        <v>33</v>
      </c>
      <c r="B2509" s="11" t="s">
        <v>910</v>
      </c>
      <c r="C2509" s="11" t="s">
        <v>1337</v>
      </c>
      <c r="D2509" s="16" t="s">
        <v>921</v>
      </c>
      <c r="E2509" s="11">
        <v>4</v>
      </c>
      <c r="F2509" s="8" t="s">
        <v>55</v>
      </c>
    </row>
    <row r="2510" spans="1:6" hidden="1">
      <c r="A2510" s="22" t="s">
        <v>33</v>
      </c>
      <c r="B2510" s="11" t="s">
        <v>910</v>
      </c>
      <c r="C2510" s="11" t="s">
        <v>1337</v>
      </c>
      <c r="D2510" s="16" t="s">
        <v>900</v>
      </c>
      <c r="E2510" s="11">
        <v>4</v>
      </c>
      <c r="F2510" s="8" t="s">
        <v>55</v>
      </c>
    </row>
    <row r="2511" spans="1:6" hidden="1">
      <c r="A2511" s="22" t="s">
        <v>33</v>
      </c>
      <c r="B2511" s="11" t="s">
        <v>911</v>
      </c>
      <c r="C2511" s="11" t="s">
        <v>1338</v>
      </c>
      <c r="D2511" s="16" t="s">
        <v>902</v>
      </c>
      <c r="E2511" s="11">
        <v>24</v>
      </c>
      <c r="F2511" s="8" t="s">
        <v>55</v>
      </c>
    </row>
    <row r="2512" spans="1:6" hidden="1">
      <c r="A2512" s="22" t="s">
        <v>33</v>
      </c>
      <c r="B2512" s="11" t="s">
        <v>911</v>
      </c>
      <c r="C2512" s="11" t="s">
        <v>1338</v>
      </c>
      <c r="D2512" s="16" t="s">
        <v>903</v>
      </c>
      <c r="E2512" s="11">
        <v>24</v>
      </c>
      <c r="F2512" s="8" t="s">
        <v>55</v>
      </c>
    </row>
    <row r="2513" spans="1:6" hidden="1">
      <c r="A2513" s="22" t="s">
        <v>33</v>
      </c>
      <c r="B2513" s="11" t="s">
        <v>911</v>
      </c>
      <c r="C2513" s="11" t="s">
        <v>1338</v>
      </c>
      <c r="D2513" s="16" t="s">
        <v>904</v>
      </c>
      <c r="E2513" s="11">
        <v>24</v>
      </c>
      <c r="F2513" s="8" t="s">
        <v>55</v>
      </c>
    </row>
    <row r="2514" spans="1:6" hidden="1">
      <c r="A2514" s="22" t="s">
        <v>33</v>
      </c>
      <c r="B2514" s="11" t="s">
        <v>911</v>
      </c>
      <c r="C2514" s="11" t="s">
        <v>1338</v>
      </c>
      <c r="D2514" s="16" t="s">
        <v>905</v>
      </c>
      <c r="E2514" s="11">
        <v>24</v>
      </c>
      <c r="F2514" s="8" t="s">
        <v>55</v>
      </c>
    </row>
    <row r="2515" spans="1:6" hidden="1">
      <c r="A2515" s="22" t="s">
        <v>33</v>
      </c>
      <c r="B2515" s="11" t="s">
        <v>911</v>
      </c>
      <c r="C2515" s="11" t="s">
        <v>1338</v>
      </c>
      <c r="D2515" s="16" t="s">
        <v>906</v>
      </c>
      <c r="E2515" s="11">
        <v>24</v>
      </c>
      <c r="F2515" s="8" t="s">
        <v>55</v>
      </c>
    </row>
    <row r="2516" spans="1:6" hidden="1">
      <c r="A2516" s="22" t="s">
        <v>33</v>
      </c>
      <c r="B2516" s="11" t="s">
        <v>911</v>
      </c>
      <c r="C2516" s="11" t="s">
        <v>1338</v>
      </c>
      <c r="D2516" s="16" t="s">
        <v>907</v>
      </c>
      <c r="E2516" s="11">
        <v>24</v>
      </c>
      <c r="F2516" s="8" t="s">
        <v>55</v>
      </c>
    </row>
    <row r="2517" spans="1:6" hidden="1">
      <c r="A2517" s="22" t="s">
        <v>33</v>
      </c>
      <c r="B2517" s="11" t="s">
        <v>911</v>
      </c>
      <c r="C2517" s="11" t="s">
        <v>1338</v>
      </c>
      <c r="D2517" s="16" t="s">
        <v>908</v>
      </c>
      <c r="E2517" s="11">
        <v>26</v>
      </c>
      <c r="F2517" s="8" t="s">
        <v>55</v>
      </c>
    </row>
    <row r="2518" spans="1:6" hidden="1">
      <c r="A2518" s="22" t="s">
        <v>33</v>
      </c>
      <c r="B2518" s="11" t="s">
        <v>911</v>
      </c>
      <c r="C2518" s="11" t="s">
        <v>1338</v>
      </c>
      <c r="D2518" s="16" t="s">
        <v>909</v>
      </c>
      <c r="E2518" s="11">
        <v>26</v>
      </c>
      <c r="F2518" s="8" t="s">
        <v>55</v>
      </c>
    </row>
    <row r="2519" spans="1:6" hidden="1">
      <c r="A2519" s="22" t="s">
        <v>33</v>
      </c>
      <c r="B2519" s="11" t="s">
        <v>911</v>
      </c>
      <c r="C2519" s="11" t="s">
        <v>1338</v>
      </c>
      <c r="D2519" s="16" t="s">
        <v>919</v>
      </c>
      <c r="E2519" s="11">
        <v>26</v>
      </c>
      <c r="F2519" s="8" t="s">
        <v>55</v>
      </c>
    </row>
    <row r="2520" spans="1:6" hidden="1">
      <c r="A2520" s="22" t="s">
        <v>33</v>
      </c>
      <c r="B2520" s="11" t="s">
        <v>911</v>
      </c>
      <c r="C2520" s="11" t="s">
        <v>1338</v>
      </c>
      <c r="D2520" s="16" t="s">
        <v>920</v>
      </c>
      <c r="E2520" s="11">
        <v>26</v>
      </c>
      <c r="F2520" s="8" t="s">
        <v>55</v>
      </c>
    </row>
    <row r="2521" spans="1:6" hidden="1">
      <c r="A2521" s="22" t="s">
        <v>33</v>
      </c>
      <c r="B2521" s="11" t="s">
        <v>911</v>
      </c>
      <c r="C2521" s="11" t="s">
        <v>1338</v>
      </c>
      <c r="D2521" s="16" t="s">
        <v>921</v>
      </c>
      <c r="E2521" s="11">
        <v>22</v>
      </c>
      <c r="F2521" s="8" t="s">
        <v>55</v>
      </c>
    </row>
    <row r="2522" spans="1:6" hidden="1">
      <c r="A2522" s="22" t="s">
        <v>33</v>
      </c>
      <c r="B2522" s="11" t="s">
        <v>911</v>
      </c>
      <c r="C2522" s="11" t="s">
        <v>1338</v>
      </c>
      <c r="D2522" s="16" t="s">
        <v>900</v>
      </c>
      <c r="E2522" s="11">
        <v>22</v>
      </c>
      <c r="F2522" s="8" t="s">
        <v>55</v>
      </c>
    </row>
    <row r="2523" spans="1:6" hidden="1">
      <c r="A2523" s="22" t="s">
        <v>33</v>
      </c>
      <c r="B2523" s="11" t="s">
        <v>912</v>
      </c>
      <c r="C2523" s="11" t="s">
        <v>1339</v>
      </c>
      <c r="D2523" s="16" t="s">
        <v>902</v>
      </c>
      <c r="E2523" s="11">
        <v>2</v>
      </c>
      <c r="F2523" s="8" t="s">
        <v>55</v>
      </c>
    </row>
    <row r="2524" spans="1:6" hidden="1">
      <c r="A2524" s="22" t="s">
        <v>33</v>
      </c>
      <c r="B2524" s="11" t="s">
        <v>912</v>
      </c>
      <c r="C2524" s="11" t="s">
        <v>1339</v>
      </c>
      <c r="D2524" s="16" t="s">
        <v>903</v>
      </c>
      <c r="E2524" s="11">
        <v>2</v>
      </c>
      <c r="F2524" s="8" t="s">
        <v>55</v>
      </c>
    </row>
    <row r="2525" spans="1:6" hidden="1">
      <c r="A2525" s="22" t="s">
        <v>33</v>
      </c>
      <c r="B2525" s="11" t="s">
        <v>912</v>
      </c>
      <c r="C2525" s="11" t="s">
        <v>1339</v>
      </c>
      <c r="D2525" s="16" t="s">
        <v>904</v>
      </c>
      <c r="E2525" s="11">
        <v>2</v>
      </c>
      <c r="F2525" s="8" t="s">
        <v>55</v>
      </c>
    </row>
    <row r="2526" spans="1:6" hidden="1">
      <c r="A2526" s="22" t="s">
        <v>33</v>
      </c>
      <c r="B2526" s="11" t="s">
        <v>912</v>
      </c>
      <c r="C2526" s="11" t="s">
        <v>1339</v>
      </c>
      <c r="D2526" s="16" t="s">
        <v>905</v>
      </c>
      <c r="E2526" s="11">
        <v>2</v>
      </c>
      <c r="F2526" s="8" t="s">
        <v>55</v>
      </c>
    </row>
    <row r="2527" spans="1:6" hidden="1">
      <c r="A2527" s="22" t="s">
        <v>33</v>
      </c>
      <c r="B2527" s="11" t="s">
        <v>912</v>
      </c>
      <c r="C2527" s="11" t="s">
        <v>1339</v>
      </c>
      <c r="D2527" s="16" t="s">
        <v>906</v>
      </c>
      <c r="E2527" s="11">
        <v>2</v>
      </c>
      <c r="F2527" s="8" t="s">
        <v>55</v>
      </c>
    </row>
    <row r="2528" spans="1:6" hidden="1">
      <c r="A2528" s="22" t="s">
        <v>33</v>
      </c>
      <c r="B2528" s="11" t="s">
        <v>912</v>
      </c>
      <c r="C2528" s="11" t="s">
        <v>1339</v>
      </c>
      <c r="D2528" s="16" t="s">
        <v>907</v>
      </c>
      <c r="E2528" s="11">
        <v>2</v>
      </c>
      <c r="F2528" s="8" t="s">
        <v>55</v>
      </c>
    </row>
    <row r="2529" spans="1:6" hidden="1">
      <c r="A2529" s="22" t="s">
        <v>33</v>
      </c>
      <c r="B2529" s="11" t="s">
        <v>912</v>
      </c>
      <c r="C2529" s="11" t="s">
        <v>1339</v>
      </c>
      <c r="D2529" s="16" t="s">
        <v>908</v>
      </c>
      <c r="E2529" s="11">
        <v>2</v>
      </c>
      <c r="F2529" s="8" t="s">
        <v>55</v>
      </c>
    </row>
    <row r="2530" spans="1:6" hidden="1">
      <c r="A2530" s="22" t="s">
        <v>33</v>
      </c>
      <c r="B2530" s="11" t="s">
        <v>912</v>
      </c>
      <c r="C2530" s="11" t="s">
        <v>1339</v>
      </c>
      <c r="D2530" s="16" t="s">
        <v>909</v>
      </c>
      <c r="E2530" s="11">
        <v>2</v>
      </c>
      <c r="F2530" s="8" t="s">
        <v>55</v>
      </c>
    </row>
    <row r="2531" spans="1:6" hidden="1">
      <c r="A2531" s="22" t="s">
        <v>33</v>
      </c>
      <c r="B2531" s="11" t="s">
        <v>912</v>
      </c>
      <c r="C2531" s="11" t="s">
        <v>1339</v>
      </c>
      <c r="D2531" s="16" t="s">
        <v>919</v>
      </c>
      <c r="E2531" s="11">
        <v>2</v>
      </c>
      <c r="F2531" s="8" t="s">
        <v>55</v>
      </c>
    </row>
    <row r="2532" spans="1:6" hidden="1">
      <c r="A2532" s="22" t="s">
        <v>33</v>
      </c>
      <c r="B2532" s="11" t="s">
        <v>912</v>
      </c>
      <c r="C2532" s="11" t="s">
        <v>1339</v>
      </c>
      <c r="D2532" s="16" t="s">
        <v>920</v>
      </c>
      <c r="E2532" s="11">
        <v>2</v>
      </c>
      <c r="F2532" s="8" t="s">
        <v>55</v>
      </c>
    </row>
    <row r="2533" spans="1:6" hidden="1">
      <c r="A2533" s="22" t="s">
        <v>33</v>
      </c>
      <c r="B2533" s="11" t="s">
        <v>912</v>
      </c>
      <c r="C2533" s="11" t="s">
        <v>1339</v>
      </c>
      <c r="D2533" s="16" t="s">
        <v>921</v>
      </c>
      <c r="E2533" s="11">
        <v>2</v>
      </c>
      <c r="F2533" s="8" t="s">
        <v>55</v>
      </c>
    </row>
    <row r="2534" spans="1:6" hidden="1">
      <c r="A2534" s="22" t="s">
        <v>33</v>
      </c>
      <c r="B2534" s="11" t="s">
        <v>912</v>
      </c>
      <c r="C2534" s="11" t="s">
        <v>1339</v>
      </c>
      <c r="D2534" s="16" t="s">
        <v>900</v>
      </c>
      <c r="E2534" s="11">
        <v>2</v>
      </c>
      <c r="F2534" s="8" t="s">
        <v>55</v>
      </c>
    </row>
    <row r="2535" spans="1:6">
      <c r="A2535" s="22" t="s">
        <v>33</v>
      </c>
      <c r="B2535" s="11" t="s">
        <v>913</v>
      </c>
      <c r="C2535" s="11" t="s">
        <v>1340</v>
      </c>
      <c r="D2535" s="16" t="s">
        <v>902</v>
      </c>
      <c r="E2535" s="11">
        <v>0</v>
      </c>
      <c r="F2535" s="8" t="s">
        <v>55</v>
      </c>
    </row>
    <row r="2536" spans="1:6" hidden="1">
      <c r="A2536" s="22" t="s">
        <v>33</v>
      </c>
      <c r="B2536" s="11" t="s">
        <v>913</v>
      </c>
      <c r="C2536" s="11" t="s">
        <v>1340</v>
      </c>
      <c r="D2536" s="16" t="s">
        <v>903</v>
      </c>
      <c r="E2536" s="11">
        <v>0</v>
      </c>
      <c r="F2536" s="8" t="s">
        <v>55</v>
      </c>
    </row>
    <row r="2537" spans="1:6" hidden="1">
      <c r="A2537" s="22" t="s">
        <v>33</v>
      </c>
      <c r="B2537" s="11" t="s">
        <v>913</v>
      </c>
      <c r="C2537" s="11" t="s">
        <v>1340</v>
      </c>
      <c r="D2537" s="16" t="s">
        <v>904</v>
      </c>
      <c r="E2537" s="11">
        <v>0</v>
      </c>
      <c r="F2537" s="8" t="s">
        <v>55</v>
      </c>
    </row>
    <row r="2538" spans="1:6" hidden="1">
      <c r="A2538" s="22" t="s">
        <v>33</v>
      </c>
      <c r="B2538" s="11" t="s">
        <v>913</v>
      </c>
      <c r="C2538" s="11" t="s">
        <v>1340</v>
      </c>
      <c r="D2538" s="16" t="s">
        <v>905</v>
      </c>
      <c r="E2538" s="11">
        <v>0</v>
      </c>
      <c r="F2538" s="8" t="s">
        <v>55</v>
      </c>
    </row>
    <row r="2539" spans="1:6" hidden="1">
      <c r="A2539" s="22" t="s">
        <v>33</v>
      </c>
      <c r="B2539" s="11" t="s">
        <v>913</v>
      </c>
      <c r="C2539" s="11" t="s">
        <v>1340</v>
      </c>
      <c r="D2539" s="16" t="s">
        <v>906</v>
      </c>
      <c r="E2539" s="11">
        <v>0</v>
      </c>
      <c r="F2539" s="8" t="s">
        <v>55</v>
      </c>
    </row>
    <row r="2540" spans="1:6" hidden="1">
      <c r="A2540" s="22" t="s">
        <v>33</v>
      </c>
      <c r="B2540" s="11" t="s">
        <v>913</v>
      </c>
      <c r="C2540" s="11" t="s">
        <v>1340</v>
      </c>
      <c r="D2540" s="16" t="s">
        <v>907</v>
      </c>
      <c r="E2540" s="11">
        <v>0</v>
      </c>
      <c r="F2540" s="8" t="s">
        <v>55</v>
      </c>
    </row>
    <row r="2541" spans="1:6" hidden="1">
      <c r="A2541" s="22" t="s">
        <v>33</v>
      </c>
      <c r="B2541" s="11" t="s">
        <v>913</v>
      </c>
      <c r="C2541" s="11" t="s">
        <v>1340</v>
      </c>
      <c r="D2541" s="16" t="s">
        <v>908</v>
      </c>
      <c r="E2541" s="11">
        <v>0</v>
      </c>
      <c r="F2541" s="8" t="s">
        <v>55</v>
      </c>
    </row>
    <row r="2542" spans="1:6" hidden="1">
      <c r="A2542" s="22" t="s">
        <v>33</v>
      </c>
      <c r="B2542" s="11" t="s">
        <v>913</v>
      </c>
      <c r="C2542" s="11" t="s">
        <v>1340</v>
      </c>
      <c r="D2542" s="16" t="s">
        <v>909</v>
      </c>
      <c r="E2542" s="11">
        <v>0</v>
      </c>
      <c r="F2542" s="8" t="s">
        <v>55</v>
      </c>
    </row>
    <row r="2543" spans="1:6" hidden="1">
      <c r="A2543" s="22" t="s">
        <v>33</v>
      </c>
      <c r="B2543" s="11" t="s">
        <v>913</v>
      </c>
      <c r="C2543" s="11" t="s">
        <v>1340</v>
      </c>
      <c r="D2543" s="16" t="s">
        <v>919</v>
      </c>
      <c r="E2543" s="11">
        <v>0</v>
      </c>
      <c r="F2543" s="8" t="s">
        <v>55</v>
      </c>
    </row>
    <row r="2544" spans="1:6" hidden="1">
      <c r="A2544" s="22" t="s">
        <v>33</v>
      </c>
      <c r="B2544" s="11" t="s">
        <v>913</v>
      </c>
      <c r="C2544" s="11" t="s">
        <v>1340</v>
      </c>
      <c r="D2544" s="16" t="s">
        <v>920</v>
      </c>
      <c r="E2544" s="11">
        <v>0</v>
      </c>
      <c r="F2544" s="8" t="s">
        <v>55</v>
      </c>
    </row>
    <row r="2545" spans="1:6" hidden="1">
      <c r="A2545" s="22" t="s">
        <v>33</v>
      </c>
      <c r="B2545" s="11" t="s">
        <v>913</v>
      </c>
      <c r="C2545" s="11" t="s">
        <v>1340</v>
      </c>
      <c r="D2545" s="16" t="s">
        <v>921</v>
      </c>
      <c r="E2545" s="11">
        <v>0</v>
      </c>
      <c r="F2545" s="8" t="s">
        <v>55</v>
      </c>
    </row>
    <row r="2546" spans="1:6" hidden="1">
      <c r="A2546" s="22" t="s">
        <v>33</v>
      </c>
      <c r="B2546" s="11" t="s">
        <v>913</v>
      </c>
      <c r="C2546" s="11" t="s">
        <v>1340</v>
      </c>
      <c r="D2546" s="16" t="s">
        <v>900</v>
      </c>
      <c r="E2546" s="11">
        <v>0</v>
      </c>
      <c r="F2546" s="8" t="s">
        <v>55</v>
      </c>
    </row>
    <row r="2547" spans="1:6" hidden="1">
      <c r="A2547" s="22" t="s">
        <v>33</v>
      </c>
      <c r="B2547" s="11" t="s">
        <v>914</v>
      </c>
      <c r="C2547" s="11" t="s">
        <v>1341</v>
      </c>
      <c r="D2547" s="16" t="s">
        <v>902</v>
      </c>
      <c r="E2547" s="11">
        <v>0</v>
      </c>
      <c r="F2547" s="8" t="s">
        <v>55</v>
      </c>
    </row>
    <row r="2548" spans="1:6" hidden="1">
      <c r="A2548" s="22" t="s">
        <v>33</v>
      </c>
      <c r="B2548" s="11" t="s">
        <v>914</v>
      </c>
      <c r="C2548" s="11" t="s">
        <v>1341</v>
      </c>
      <c r="D2548" s="16" t="s">
        <v>903</v>
      </c>
      <c r="E2548" s="11">
        <v>0</v>
      </c>
      <c r="F2548" s="8" t="s">
        <v>55</v>
      </c>
    </row>
    <row r="2549" spans="1:6" hidden="1">
      <c r="A2549" s="22" t="s">
        <v>33</v>
      </c>
      <c r="B2549" s="11" t="s">
        <v>914</v>
      </c>
      <c r="C2549" s="11" t="s">
        <v>1341</v>
      </c>
      <c r="D2549" s="16" t="s">
        <v>904</v>
      </c>
      <c r="E2549" s="11">
        <v>0</v>
      </c>
      <c r="F2549" s="8" t="s">
        <v>55</v>
      </c>
    </row>
    <row r="2550" spans="1:6" hidden="1">
      <c r="A2550" s="22" t="s">
        <v>33</v>
      </c>
      <c r="B2550" s="11" t="s">
        <v>914</v>
      </c>
      <c r="C2550" s="11" t="s">
        <v>1341</v>
      </c>
      <c r="D2550" s="16" t="s">
        <v>905</v>
      </c>
      <c r="E2550" s="11">
        <v>0</v>
      </c>
      <c r="F2550" s="8" t="s">
        <v>55</v>
      </c>
    </row>
    <row r="2551" spans="1:6" hidden="1">
      <c r="A2551" s="22" t="s">
        <v>33</v>
      </c>
      <c r="B2551" s="11" t="s">
        <v>914</v>
      </c>
      <c r="C2551" s="11" t="s">
        <v>1341</v>
      </c>
      <c r="D2551" s="16" t="s">
        <v>906</v>
      </c>
      <c r="E2551" s="11">
        <v>0</v>
      </c>
      <c r="F2551" s="8" t="s">
        <v>55</v>
      </c>
    </row>
    <row r="2552" spans="1:6" hidden="1">
      <c r="A2552" s="22" t="s">
        <v>33</v>
      </c>
      <c r="B2552" s="11" t="s">
        <v>914</v>
      </c>
      <c r="C2552" s="11" t="s">
        <v>1341</v>
      </c>
      <c r="D2552" s="16" t="s">
        <v>907</v>
      </c>
      <c r="E2552" s="11">
        <v>0</v>
      </c>
      <c r="F2552" s="8" t="s">
        <v>55</v>
      </c>
    </row>
    <row r="2553" spans="1:6" hidden="1">
      <c r="A2553" s="22" t="s">
        <v>33</v>
      </c>
      <c r="B2553" s="11" t="s">
        <v>914</v>
      </c>
      <c r="C2553" s="11" t="s">
        <v>1341</v>
      </c>
      <c r="D2553" s="16" t="s">
        <v>908</v>
      </c>
      <c r="E2553" s="11">
        <v>0</v>
      </c>
      <c r="F2553" s="8" t="s">
        <v>55</v>
      </c>
    </row>
    <row r="2554" spans="1:6" hidden="1">
      <c r="A2554" s="22" t="s">
        <v>33</v>
      </c>
      <c r="B2554" s="11" t="s">
        <v>914</v>
      </c>
      <c r="C2554" s="11" t="s">
        <v>1341</v>
      </c>
      <c r="D2554" s="16" t="s">
        <v>909</v>
      </c>
      <c r="E2554" s="11">
        <v>0</v>
      </c>
      <c r="F2554" s="8" t="s">
        <v>55</v>
      </c>
    </row>
    <row r="2555" spans="1:6" hidden="1">
      <c r="A2555" s="22" t="s">
        <v>33</v>
      </c>
      <c r="B2555" s="11" t="s">
        <v>914</v>
      </c>
      <c r="C2555" s="11" t="s">
        <v>1341</v>
      </c>
      <c r="D2555" s="16" t="s">
        <v>919</v>
      </c>
      <c r="E2555" s="11">
        <v>0</v>
      </c>
      <c r="F2555" s="8" t="s">
        <v>55</v>
      </c>
    </row>
    <row r="2556" spans="1:6" hidden="1">
      <c r="A2556" s="22" t="s">
        <v>33</v>
      </c>
      <c r="B2556" s="11" t="s">
        <v>914</v>
      </c>
      <c r="C2556" s="11" t="s">
        <v>1341</v>
      </c>
      <c r="D2556" s="16" t="s">
        <v>920</v>
      </c>
      <c r="E2556" s="11">
        <v>0</v>
      </c>
      <c r="F2556" s="8" t="s">
        <v>55</v>
      </c>
    </row>
    <row r="2557" spans="1:6" hidden="1">
      <c r="A2557" s="22" t="s">
        <v>33</v>
      </c>
      <c r="B2557" s="11" t="s">
        <v>914</v>
      </c>
      <c r="C2557" s="11" t="s">
        <v>1341</v>
      </c>
      <c r="D2557" s="16" t="s">
        <v>921</v>
      </c>
      <c r="E2557" s="11">
        <v>0</v>
      </c>
      <c r="F2557" s="8" t="s">
        <v>55</v>
      </c>
    </row>
    <row r="2558" spans="1:6" hidden="1">
      <c r="A2558" s="22" t="s">
        <v>33</v>
      </c>
      <c r="B2558" s="11" t="s">
        <v>914</v>
      </c>
      <c r="C2558" s="11" t="s">
        <v>1341</v>
      </c>
      <c r="D2558" s="16" t="s">
        <v>900</v>
      </c>
      <c r="E2558" s="11">
        <v>0</v>
      </c>
      <c r="F2558" s="8" t="s">
        <v>55</v>
      </c>
    </row>
    <row r="2559" spans="1:6" hidden="1">
      <c r="A2559" s="22" t="s">
        <v>33</v>
      </c>
      <c r="B2559" s="11" t="s">
        <v>915</v>
      </c>
      <c r="C2559" s="11" t="s">
        <v>1342</v>
      </c>
      <c r="D2559" s="16" t="s">
        <v>902</v>
      </c>
      <c r="E2559" s="11">
        <v>0</v>
      </c>
      <c r="F2559" s="8" t="s">
        <v>55</v>
      </c>
    </row>
    <row r="2560" spans="1:6" hidden="1">
      <c r="A2560" s="22" t="s">
        <v>33</v>
      </c>
      <c r="B2560" s="11" t="s">
        <v>915</v>
      </c>
      <c r="C2560" s="11" t="s">
        <v>1342</v>
      </c>
      <c r="D2560" s="16" t="s">
        <v>903</v>
      </c>
      <c r="E2560" s="11">
        <v>0</v>
      </c>
      <c r="F2560" s="8" t="s">
        <v>55</v>
      </c>
    </row>
    <row r="2561" spans="1:6" hidden="1">
      <c r="A2561" s="22" t="s">
        <v>33</v>
      </c>
      <c r="B2561" s="11" t="s">
        <v>915</v>
      </c>
      <c r="C2561" s="11" t="s">
        <v>1342</v>
      </c>
      <c r="D2561" s="16" t="s">
        <v>904</v>
      </c>
      <c r="E2561" s="11">
        <v>0</v>
      </c>
      <c r="F2561" s="8" t="s">
        <v>55</v>
      </c>
    </row>
    <row r="2562" spans="1:6" hidden="1">
      <c r="A2562" s="22" t="s">
        <v>33</v>
      </c>
      <c r="B2562" s="11" t="s">
        <v>915</v>
      </c>
      <c r="C2562" s="11" t="s">
        <v>1342</v>
      </c>
      <c r="D2562" s="16" t="s">
        <v>905</v>
      </c>
      <c r="E2562" s="11">
        <v>0</v>
      </c>
      <c r="F2562" s="8" t="s">
        <v>55</v>
      </c>
    </row>
    <row r="2563" spans="1:6" hidden="1">
      <c r="A2563" s="22" t="s">
        <v>33</v>
      </c>
      <c r="B2563" s="11" t="s">
        <v>915</v>
      </c>
      <c r="C2563" s="11" t="s">
        <v>1342</v>
      </c>
      <c r="D2563" s="16" t="s">
        <v>906</v>
      </c>
      <c r="E2563" s="11">
        <v>0</v>
      </c>
      <c r="F2563" s="8" t="s">
        <v>55</v>
      </c>
    </row>
    <row r="2564" spans="1:6" hidden="1">
      <c r="A2564" s="22" t="s">
        <v>33</v>
      </c>
      <c r="B2564" s="11" t="s">
        <v>915</v>
      </c>
      <c r="C2564" s="11" t="s">
        <v>1342</v>
      </c>
      <c r="D2564" s="16" t="s">
        <v>907</v>
      </c>
      <c r="E2564" s="11">
        <v>0</v>
      </c>
      <c r="F2564" s="8" t="s">
        <v>55</v>
      </c>
    </row>
    <row r="2565" spans="1:6" hidden="1">
      <c r="A2565" s="22" t="s">
        <v>33</v>
      </c>
      <c r="B2565" s="11" t="s">
        <v>915</v>
      </c>
      <c r="C2565" s="11" t="s">
        <v>1342</v>
      </c>
      <c r="D2565" s="16" t="s">
        <v>908</v>
      </c>
      <c r="E2565" s="11">
        <v>0</v>
      </c>
      <c r="F2565" s="8" t="s">
        <v>55</v>
      </c>
    </row>
    <row r="2566" spans="1:6" hidden="1">
      <c r="A2566" s="22" t="s">
        <v>33</v>
      </c>
      <c r="B2566" s="11" t="s">
        <v>915</v>
      </c>
      <c r="C2566" s="11" t="s">
        <v>1342</v>
      </c>
      <c r="D2566" s="16" t="s">
        <v>909</v>
      </c>
      <c r="E2566" s="11">
        <v>0</v>
      </c>
      <c r="F2566" s="8" t="s">
        <v>55</v>
      </c>
    </row>
    <row r="2567" spans="1:6" hidden="1">
      <c r="A2567" s="22" t="s">
        <v>33</v>
      </c>
      <c r="B2567" s="11" t="s">
        <v>915</v>
      </c>
      <c r="C2567" s="11" t="s">
        <v>1342</v>
      </c>
      <c r="D2567" s="16" t="s">
        <v>919</v>
      </c>
      <c r="E2567" s="11">
        <v>0</v>
      </c>
      <c r="F2567" s="8" t="s">
        <v>55</v>
      </c>
    </row>
    <row r="2568" spans="1:6" hidden="1">
      <c r="A2568" s="22" t="s">
        <v>33</v>
      </c>
      <c r="B2568" s="11" t="s">
        <v>915</v>
      </c>
      <c r="C2568" s="11" t="s">
        <v>1342</v>
      </c>
      <c r="D2568" s="16" t="s">
        <v>920</v>
      </c>
      <c r="E2568" s="11">
        <v>0</v>
      </c>
      <c r="F2568" s="8" t="s">
        <v>55</v>
      </c>
    </row>
    <row r="2569" spans="1:6" hidden="1">
      <c r="A2569" s="22" t="s">
        <v>33</v>
      </c>
      <c r="B2569" s="11" t="s">
        <v>915</v>
      </c>
      <c r="C2569" s="11" t="s">
        <v>1342</v>
      </c>
      <c r="D2569" s="16" t="s">
        <v>921</v>
      </c>
      <c r="E2569" s="11">
        <v>0</v>
      </c>
      <c r="F2569" s="8" t="s">
        <v>55</v>
      </c>
    </row>
    <row r="2570" spans="1:6" hidden="1">
      <c r="A2570" s="22" t="s">
        <v>33</v>
      </c>
      <c r="B2570" s="11" t="s">
        <v>915</v>
      </c>
      <c r="C2570" s="11" t="s">
        <v>1342</v>
      </c>
      <c r="D2570" s="16" t="s">
        <v>900</v>
      </c>
      <c r="E2570" s="11">
        <v>0</v>
      </c>
      <c r="F2570" s="8" t="s">
        <v>55</v>
      </c>
    </row>
    <row r="2571" spans="1:6" hidden="1">
      <c r="A2571" s="22" t="s">
        <v>33</v>
      </c>
      <c r="B2571" s="11" t="s">
        <v>916</v>
      </c>
      <c r="C2571" s="11" t="s">
        <v>1343</v>
      </c>
      <c r="D2571" s="16" t="s">
        <v>902</v>
      </c>
      <c r="E2571" s="11">
        <v>0</v>
      </c>
      <c r="F2571" s="8" t="s">
        <v>55</v>
      </c>
    </row>
    <row r="2572" spans="1:6" hidden="1">
      <c r="A2572" s="22" t="s">
        <v>33</v>
      </c>
      <c r="B2572" s="11" t="s">
        <v>916</v>
      </c>
      <c r="C2572" s="11" t="s">
        <v>1343</v>
      </c>
      <c r="D2572" s="16" t="s">
        <v>903</v>
      </c>
      <c r="E2572" s="11">
        <v>0</v>
      </c>
      <c r="F2572" s="8" t="s">
        <v>55</v>
      </c>
    </row>
    <row r="2573" spans="1:6" hidden="1">
      <c r="A2573" s="22" t="s">
        <v>33</v>
      </c>
      <c r="B2573" s="11" t="s">
        <v>916</v>
      </c>
      <c r="C2573" s="11" t="s">
        <v>1343</v>
      </c>
      <c r="D2573" s="16" t="s">
        <v>904</v>
      </c>
      <c r="E2573" s="11">
        <v>0</v>
      </c>
      <c r="F2573" s="8" t="s">
        <v>55</v>
      </c>
    </row>
    <row r="2574" spans="1:6" hidden="1">
      <c r="A2574" s="22" t="s">
        <v>33</v>
      </c>
      <c r="B2574" s="11" t="s">
        <v>916</v>
      </c>
      <c r="C2574" s="11" t="s">
        <v>1343</v>
      </c>
      <c r="D2574" s="16" t="s">
        <v>905</v>
      </c>
      <c r="E2574" s="11">
        <v>0</v>
      </c>
      <c r="F2574" s="8" t="s">
        <v>55</v>
      </c>
    </row>
    <row r="2575" spans="1:6" hidden="1">
      <c r="A2575" s="22" t="s">
        <v>33</v>
      </c>
      <c r="B2575" s="11" t="s">
        <v>916</v>
      </c>
      <c r="C2575" s="11" t="s">
        <v>1343</v>
      </c>
      <c r="D2575" s="16" t="s">
        <v>906</v>
      </c>
      <c r="E2575" s="11">
        <v>0</v>
      </c>
      <c r="F2575" s="8" t="s">
        <v>55</v>
      </c>
    </row>
    <row r="2576" spans="1:6" hidden="1">
      <c r="A2576" s="22" t="s">
        <v>33</v>
      </c>
      <c r="B2576" s="11" t="s">
        <v>916</v>
      </c>
      <c r="C2576" s="11" t="s">
        <v>1343</v>
      </c>
      <c r="D2576" s="16" t="s">
        <v>907</v>
      </c>
      <c r="E2576" s="11">
        <v>0</v>
      </c>
      <c r="F2576" s="8" t="s">
        <v>55</v>
      </c>
    </row>
    <row r="2577" spans="1:6" hidden="1">
      <c r="A2577" s="22" t="s">
        <v>33</v>
      </c>
      <c r="B2577" s="11" t="s">
        <v>916</v>
      </c>
      <c r="C2577" s="11" t="s">
        <v>1343</v>
      </c>
      <c r="D2577" s="16" t="s">
        <v>908</v>
      </c>
      <c r="E2577" s="11">
        <v>0</v>
      </c>
      <c r="F2577" s="8" t="s">
        <v>55</v>
      </c>
    </row>
    <row r="2578" spans="1:6" hidden="1">
      <c r="A2578" s="22" t="s">
        <v>33</v>
      </c>
      <c r="B2578" s="11" t="s">
        <v>916</v>
      </c>
      <c r="C2578" s="11" t="s">
        <v>1343</v>
      </c>
      <c r="D2578" s="16" t="s">
        <v>909</v>
      </c>
      <c r="E2578" s="11">
        <v>0</v>
      </c>
      <c r="F2578" s="8" t="s">
        <v>55</v>
      </c>
    </row>
    <row r="2579" spans="1:6" hidden="1">
      <c r="A2579" s="22" t="s">
        <v>33</v>
      </c>
      <c r="B2579" s="11" t="s">
        <v>916</v>
      </c>
      <c r="C2579" s="11" t="s">
        <v>1343</v>
      </c>
      <c r="D2579" s="16" t="s">
        <v>919</v>
      </c>
      <c r="E2579" s="11">
        <v>0</v>
      </c>
      <c r="F2579" s="8" t="s">
        <v>55</v>
      </c>
    </row>
    <row r="2580" spans="1:6" hidden="1">
      <c r="A2580" s="22" t="s">
        <v>33</v>
      </c>
      <c r="B2580" s="11" t="s">
        <v>916</v>
      </c>
      <c r="C2580" s="11" t="s">
        <v>1343</v>
      </c>
      <c r="D2580" s="16" t="s">
        <v>920</v>
      </c>
      <c r="E2580" s="11">
        <v>0</v>
      </c>
      <c r="F2580" s="8" t="s">
        <v>55</v>
      </c>
    </row>
    <row r="2581" spans="1:6" hidden="1">
      <c r="A2581" s="22" t="s">
        <v>33</v>
      </c>
      <c r="B2581" s="11" t="s">
        <v>916</v>
      </c>
      <c r="C2581" s="11" t="s">
        <v>1343</v>
      </c>
      <c r="D2581" s="16" t="s">
        <v>921</v>
      </c>
      <c r="E2581" s="11">
        <v>0</v>
      </c>
      <c r="F2581" s="8" t="s">
        <v>55</v>
      </c>
    </row>
    <row r="2582" spans="1:6" hidden="1">
      <c r="A2582" s="22" t="s">
        <v>33</v>
      </c>
      <c r="B2582" s="11" t="s">
        <v>916</v>
      </c>
      <c r="C2582" s="11" t="s">
        <v>1343</v>
      </c>
      <c r="D2582" s="16" t="s">
        <v>900</v>
      </c>
      <c r="E2582" s="11">
        <v>0</v>
      </c>
      <c r="F2582" s="8" t="s">
        <v>55</v>
      </c>
    </row>
    <row r="2583" spans="1:6" hidden="1">
      <c r="A2583" s="22" t="s">
        <v>56</v>
      </c>
      <c r="B2583" s="11" t="s">
        <v>910</v>
      </c>
      <c r="C2583" s="11" t="s">
        <v>1344</v>
      </c>
      <c r="D2583" s="16" t="s">
        <v>902</v>
      </c>
      <c r="E2583" s="11">
        <v>2</v>
      </c>
      <c r="F2583" s="8" t="s">
        <v>55</v>
      </c>
    </row>
    <row r="2584" spans="1:6" hidden="1">
      <c r="A2584" s="22" t="s">
        <v>56</v>
      </c>
      <c r="B2584" s="11" t="s">
        <v>910</v>
      </c>
      <c r="C2584" s="11" t="s">
        <v>1344</v>
      </c>
      <c r="D2584" s="16" t="s">
        <v>903</v>
      </c>
      <c r="E2584" s="11">
        <v>2</v>
      </c>
      <c r="F2584" s="8" t="s">
        <v>55</v>
      </c>
    </row>
    <row r="2585" spans="1:6" hidden="1">
      <c r="A2585" s="22" t="s">
        <v>56</v>
      </c>
      <c r="B2585" s="11" t="s">
        <v>910</v>
      </c>
      <c r="C2585" s="11" t="s">
        <v>1344</v>
      </c>
      <c r="D2585" s="16" t="s">
        <v>904</v>
      </c>
      <c r="E2585" s="11">
        <v>2</v>
      </c>
      <c r="F2585" s="8" t="s">
        <v>55</v>
      </c>
    </row>
    <row r="2586" spans="1:6" hidden="1">
      <c r="A2586" s="22" t="s">
        <v>56</v>
      </c>
      <c r="B2586" s="11" t="s">
        <v>910</v>
      </c>
      <c r="C2586" s="11" t="s">
        <v>1344</v>
      </c>
      <c r="D2586" s="16" t="s">
        <v>905</v>
      </c>
      <c r="E2586" s="11">
        <v>2</v>
      </c>
      <c r="F2586" s="8" t="s">
        <v>55</v>
      </c>
    </row>
    <row r="2587" spans="1:6" hidden="1">
      <c r="A2587" s="22" t="s">
        <v>56</v>
      </c>
      <c r="B2587" s="11" t="s">
        <v>910</v>
      </c>
      <c r="C2587" s="11" t="s">
        <v>1344</v>
      </c>
      <c r="D2587" s="16" t="s">
        <v>906</v>
      </c>
      <c r="E2587" s="11">
        <v>2</v>
      </c>
      <c r="F2587" s="8" t="s">
        <v>55</v>
      </c>
    </row>
    <row r="2588" spans="1:6" hidden="1">
      <c r="A2588" s="22" t="s">
        <v>56</v>
      </c>
      <c r="B2588" s="11" t="s">
        <v>910</v>
      </c>
      <c r="C2588" s="11" t="s">
        <v>1344</v>
      </c>
      <c r="D2588" s="16" t="s">
        <v>907</v>
      </c>
      <c r="E2588" s="11">
        <v>2</v>
      </c>
      <c r="F2588" s="8" t="s">
        <v>55</v>
      </c>
    </row>
    <row r="2589" spans="1:6" hidden="1">
      <c r="A2589" s="22" t="s">
        <v>56</v>
      </c>
      <c r="B2589" s="11" t="s">
        <v>910</v>
      </c>
      <c r="C2589" s="11" t="s">
        <v>1344</v>
      </c>
      <c r="D2589" s="16" t="s">
        <v>908</v>
      </c>
      <c r="E2589" s="11">
        <v>3</v>
      </c>
      <c r="F2589" s="8" t="s">
        <v>55</v>
      </c>
    </row>
    <row r="2590" spans="1:6" hidden="1">
      <c r="A2590" s="22" t="s">
        <v>56</v>
      </c>
      <c r="B2590" s="11" t="s">
        <v>910</v>
      </c>
      <c r="C2590" s="11" t="s">
        <v>1344</v>
      </c>
      <c r="D2590" s="16" t="s">
        <v>909</v>
      </c>
      <c r="E2590" s="11">
        <v>3</v>
      </c>
      <c r="F2590" s="8" t="s">
        <v>55</v>
      </c>
    </row>
    <row r="2591" spans="1:6" hidden="1">
      <c r="A2591" s="22" t="s">
        <v>56</v>
      </c>
      <c r="B2591" s="11" t="s">
        <v>910</v>
      </c>
      <c r="C2591" s="11" t="s">
        <v>1344</v>
      </c>
      <c r="D2591" s="16" t="s">
        <v>919</v>
      </c>
      <c r="E2591" s="11">
        <v>3</v>
      </c>
      <c r="F2591" s="8" t="s">
        <v>55</v>
      </c>
    </row>
    <row r="2592" spans="1:6" hidden="1">
      <c r="A2592" s="22" t="s">
        <v>56</v>
      </c>
      <c r="B2592" s="11" t="s">
        <v>910</v>
      </c>
      <c r="C2592" s="11" t="s">
        <v>1344</v>
      </c>
      <c r="D2592" s="16" t="s">
        <v>920</v>
      </c>
      <c r="E2592" s="11">
        <v>3</v>
      </c>
      <c r="F2592" s="8" t="s">
        <v>55</v>
      </c>
    </row>
    <row r="2593" spans="1:6" hidden="1">
      <c r="A2593" s="22" t="s">
        <v>56</v>
      </c>
      <c r="B2593" s="11" t="s">
        <v>910</v>
      </c>
      <c r="C2593" s="11" t="s">
        <v>1344</v>
      </c>
      <c r="D2593" s="16" t="s">
        <v>921</v>
      </c>
      <c r="E2593" s="11">
        <v>3</v>
      </c>
      <c r="F2593" s="8" t="s">
        <v>55</v>
      </c>
    </row>
    <row r="2594" spans="1:6" hidden="1">
      <c r="A2594" s="22" t="s">
        <v>56</v>
      </c>
      <c r="B2594" s="11" t="s">
        <v>910</v>
      </c>
      <c r="C2594" s="11" t="s">
        <v>1344</v>
      </c>
      <c r="D2594" s="16" t="s">
        <v>900</v>
      </c>
      <c r="E2594" s="11">
        <v>3</v>
      </c>
      <c r="F2594" s="8" t="s">
        <v>55</v>
      </c>
    </row>
    <row r="2595" spans="1:6" hidden="1">
      <c r="A2595" s="22" t="s">
        <v>56</v>
      </c>
      <c r="B2595" s="11" t="s">
        <v>911</v>
      </c>
      <c r="C2595" s="11" t="s">
        <v>1345</v>
      </c>
      <c r="D2595" s="16" t="s">
        <v>902</v>
      </c>
      <c r="E2595" s="11">
        <v>10</v>
      </c>
      <c r="F2595" s="8" t="s">
        <v>55</v>
      </c>
    </row>
    <row r="2596" spans="1:6" hidden="1">
      <c r="A2596" s="22" t="s">
        <v>56</v>
      </c>
      <c r="B2596" s="11" t="s">
        <v>911</v>
      </c>
      <c r="C2596" s="11" t="s">
        <v>1345</v>
      </c>
      <c r="D2596" s="16" t="s">
        <v>903</v>
      </c>
      <c r="E2596" s="11">
        <v>10</v>
      </c>
      <c r="F2596" s="8" t="s">
        <v>55</v>
      </c>
    </row>
    <row r="2597" spans="1:6" hidden="1">
      <c r="A2597" s="22" t="s">
        <v>56</v>
      </c>
      <c r="B2597" s="11" t="s">
        <v>911</v>
      </c>
      <c r="C2597" s="11" t="s">
        <v>1345</v>
      </c>
      <c r="D2597" s="16" t="s">
        <v>904</v>
      </c>
      <c r="E2597" s="11">
        <v>10</v>
      </c>
      <c r="F2597" s="8" t="s">
        <v>55</v>
      </c>
    </row>
    <row r="2598" spans="1:6" hidden="1">
      <c r="A2598" s="22" t="s">
        <v>56</v>
      </c>
      <c r="B2598" s="11" t="s">
        <v>911</v>
      </c>
      <c r="C2598" s="11" t="s">
        <v>1345</v>
      </c>
      <c r="D2598" s="16" t="s">
        <v>905</v>
      </c>
      <c r="E2598" s="11">
        <v>10</v>
      </c>
      <c r="F2598" s="8" t="s">
        <v>55</v>
      </c>
    </row>
    <row r="2599" spans="1:6" hidden="1">
      <c r="A2599" s="22" t="s">
        <v>56</v>
      </c>
      <c r="B2599" s="11" t="s">
        <v>911</v>
      </c>
      <c r="C2599" s="11" t="s">
        <v>1345</v>
      </c>
      <c r="D2599" s="16" t="s">
        <v>906</v>
      </c>
      <c r="E2599" s="11">
        <v>10</v>
      </c>
      <c r="F2599" s="8" t="s">
        <v>55</v>
      </c>
    </row>
    <row r="2600" spans="1:6" hidden="1">
      <c r="A2600" s="22" t="s">
        <v>56</v>
      </c>
      <c r="B2600" s="11" t="s">
        <v>911</v>
      </c>
      <c r="C2600" s="11" t="s">
        <v>1345</v>
      </c>
      <c r="D2600" s="16" t="s">
        <v>907</v>
      </c>
      <c r="E2600" s="11">
        <v>10</v>
      </c>
      <c r="F2600" s="8" t="s">
        <v>55</v>
      </c>
    </row>
    <row r="2601" spans="1:6" hidden="1">
      <c r="A2601" s="22" t="s">
        <v>56</v>
      </c>
      <c r="B2601" s="11" t="s">
        <v>911</v>
      </c>
      <c r="C2601" s="11" t="s">
        <v>1345</v>
      </c>
      <c r="D2601" s="16" t="s">
        <v>908</v>
      </c>
      <c r="E2601" s="11">
        <v>10</v>
      </c>
      <c r="F2601" s="8" t="s">
        <v>55</v>
      </c>
    </row>
    <row r="2602" spans="1:6" hidden="1">
      <c r="A2602" s="22" t="s">
        <v>56</v>
      </c>
      <c r="B2602" s="11" t="s">
        <v>911</v>
      </c>
      <c r="C2602" s="11" t="s">
        <v>1345</v>
      </c>
      <c r="D2602" s="16" t="s">
        <v>909</v>
      </c>
      <c r="E2602" s="11">
        <v>10</v>
      </c>
      <c r="F2602" s="8" t="s">
        <v>55</v>
      </c>
    </row>
    <row r="2603" spans="1:6" hidden="1">
      <c r="A2603" s="22" t="s">
        <v>56</v>
      </c>
      <c r="B2603" s="11" t="s">
        <v>911</v>
      </c>
      <c r="C2603" s="11" t="s">
        <v>1345</v>
      </c>
      <c r="D2603" s="16" t="s">
        <v>919</v>
      </c>
      <c r="E2603" s="11">
        <v>10</v>
      </c>
      <c r="F2603" s="8" t="s">
        <v>55</v>
      </c>
    </row>
    <row r="2604" spans="1:6" hidden="1">
      <c r="A2604" s="22" t="s">
        <v>56</v>
      </c>
      <c r="B2604" s="11" t="s">
        <v>911</v>
      </c>
      <c r="C2604" s="11" t="s">
        <v>1345</v>
      </c>
      <c r="D2604" s="16" t="s">
        <v>920</v>
      </c>
      <c r="E2604" s="11">
        <v>10</v>
      </c>
      <c r="F2604" s="8" t="s">
        <v>55</v>
      </c>
    </row>
    <row r="2605" spans="1:6" hidden="1">
      <c r="A2605" s="22" t="s">
        <v>56</v>
      </c>
      <c r="B2605" s="11" t="s">
        <v>911</v>
      </c>
      <c r="C2605" s="11" t="s">
        <v>1345</v>
      </c>
      <c r="D2605" s="16" t="s">
        <v>921</v>
      </c>
      <c r="E2605" s="11">
        <v>10</v>
      </c>
      <c r="F2605" s="8" t="s">
        <v>55</v>
      </c>
    </row>
    <row r="2606" spans="1:6" hidden="1">
      <c r="A2606" s="22" t="s">
        <v>56</v>
      </c>
      <c r="B2606" s="11" t="s">
        <v>911</v>
      </c>
      <c r="C2606" s="11" t="s">
        <v>1345</v>
      </c>
      <c r="D2606" s="16" t="s">
        <v>900</v>
      </c>
      <c r="E2606" s="11">
        <v>10</v>
      </c>
      <c r="F2606" s="8" t="s">
        <v>55</v>
      </c>
    </row>
    <row r="2607" spans="1:6" hidden="1">
      <c r="A2607" s="22" t="s">
        <v>56</v>
      </c>
      <c r="B2607" s="11" t="s">
        <v>912</v>
      </c>
      <c r="C2607" s="11" t="s">
        <v>1346</v>
      </c>
      <c r="D2607" s="16" t="s">
        <v>902</v>
      </c>
      <c r="E2607" s="11">
        <v>2</v>
      </c>
      <c r="F2607" s="8" t="s">
        <v>55</v>
      </c>
    </row>
    <row r="2608" spans="1:6" hidden="1">
      <c r="A2608" s="22" t="s">
        <v>56</v>
      </c>
      <c r="B2608" s="11" t="s">
        <v>912</v>
      </c>
      <c r="C2608" s="11" t="s">
        <v>1346</v>
      </c>
      <c r="D2608" s="16" t="s">
        <v>903</v>
      </c>
      <c r="E2608" s="11">
        <v>2</v>
      </c>
      <c r="F2608" s="8" t="s">
        <v>55</v>
      </c>
    </row>
    <row r="2609" spans="1:6" hidden="1">
      <c r="A2609" s="22" t="s">
        <v>56</v>
      </c>
      <c r="B2609" s="11" t="s">
        <v>912</v>
      </c>
      <c r="C2609" s="11" t="s">
        <v>1346</v>
      </c>
      <c r="D2609" s="16" t="s">
        <v>904</v>
      </c>
      <c r="E2609" s="11">
        <v>2</v>
      </c>
      <c r="F2609" s="8" t="s">
        <v>55</v>
      </c>
    </row>
    <row r="2610" spans="1:6" hidden="1">
      <c r="A2610" s="22" t="s">
        <v>56</v>
      </c>
      <c r="B2610" s="11" t="s">
        <v>912</v>
      </c>
      <c r="C2610" s="11" t="s">
        <v>1346</v>
      </c>
      <c r="D2610" s="16" t="s">
        <v>905</v>
      </c>
      <c r="E2610" s="11">
        <v>2</v>
      </c>
      <c r="F2610" s="8" t="s">
        <v>55</v>
      </c>
    </row>
    <row r="2611" spans="1:6" hidden="1">
      <c r="A2611" s="22" t="s">
        <v>56</v>
      </c>
      <c r="B2611" s="11" t="s">
        <v>912</v>
      </c>
      <c r="C2611" s="11" t="s">
        <v>1346</v>
      </c>
      <c r="D2611" s="16" t="s">
        <v>906</v>
      </c>
      <c r="E2611" s="11">
        <v>2</v>
      </c>
      <c r="F2611" s="8" t="s">
        <v>55</v>
      </c>
    </row>
    <row r="2612" spans="1:6" hidden="1">
      <c r="A2612" s="22" t="s">
        <v>56</v>
      </c>
      <c r="B2612" s="11" t="s">
        <v>912</v>
      </c>
      <c r="C2612" s="11" t="s">
        <v>1346</v>
      </c>
      <c r="D2612" s="16" t="s">
        <v>907</v>
      </c>
      <c r="E2612" s="11">
        <v>2</v>
      </c>
      <c r="F2612" s="8" t="s">
        <v>55</v>
      </c>
    </row>
    <row r="2613" spans="1:6" hidden="1">
      <c r="A2613" s="22" t="s">
        <v>56</v>
      </c>
      <c r="B2613" s="11" t="s">
        <v>912</v>
      </c>
      <c r="C2613" s="11" t="s">
        <v>1346</v>
      </c>
      <c r="D2613" s="16" t="s">
        <v>908</v>
      </c>
      <c r="E2613" s="11">
        <v>2</v>
      </c>
      <c r="F2613" s="8" t="s">
        <v>55</v>
      </c>
    </row>
    <row r="2614" spans="1:6" hidden="1">
      <c r="A2614" s="22" t="s">
        <v>56</v>
      </c>
      <c r="B2614" s="11" t="s">
        <v>912</v>
      </c>
      <c r="C2614" s="11" t="s">
        <v>1346</v>
      </c>
      <c r="D2614" s="16" t="s">
        <v>909</v>
      </c>
      <c r="E2614" s="11">
        <v>2</v>
      </c>
      <c r="F2614" s="8" t="s">
        <v>55</v>
      </c>
    </row>
    <row r="2615" spans="1:6" hidden="1">
      <c r="A2615" s="22" t="s">
        <v>56</v>
      </c>
      <c r="B2615" s="11" t="s">
        <v>912</v>
      </c>
      <c r="C2615" s="11" t="s">
        <v>1346</v>
      </c>
      <c r="D2615" s="16" t="s">
        <v>919</v>
      </c>
      <c r="E2615" s="11">
        <v>2</v>
      </c>
      <c r="F2615" s="8" t="s">
        <v>55</v>
      </c>
    </row>
    <row r="2616" spans="1:6" hidden="1">
      <c r="A2616" s="22" t="s">
        <v>56</v>
      </c>
      <c r="B2616" s="11" t="s">
        <v>912</v>
      </c>
      <c r="C2616" s="11" t="s">
        <v>1346</v>
      </c>
      <c r="D2616" s="16" t="s">
        <v>920</v>
      </c>
      <c r="E2616" s="11">
        <v>2</v>
      </c>
      <c r="F2616" s="8" t="s">
        <v>55</v>
      </c>
    </row>
    <row r="2617" spans="1:6" hidden="1">
      <c r="A2617" s="22" t="s">
        <v>56</v>
      </c>
      <c r="B2617" s="11" t="s">
        <v>912</v>
      </c>
      <c r="C2617" s="11" t="s">
        <v>1346</v>
      </c>
      <c r="D2617" s="16" t="s">
        <v>921</v>
      </c>
      <c r="E2617" s="11">
        <v>2</v>
      </c>
      <c r="F2617" s="8" t="s">
        <v>55</v>
      </c>
    </row>
    <row r="2618" spans="1:6" hidden="1">
      <c r="A2618" s="22" t="s">
        <v>56</v>
      </c>
      <c r="B2618" s="11" t="s">
        <v>912</v>
      </c>
      <c r="C2618" s="11" t="s">
        <v>1346</v>
      </c>
      <c r="D2618" s="16" t="s">
        <v>900</v>
      </c>
      <c r="E2618" s="11">
        <v>2</v>
      </c>
      <c r="F2618" s="8" t="s">
        <v>55</v>
      </c>
    </row>
    <row r="2619" spans="1:6">
      <c r="A2619" s="22" t="s">
        <v>56</v>
      </c>
      <c r="B2619" s="11" t="s">
        <v>913</v>
      </c>
      <c r="C2619" s="11" t="s">
        <v>1347</v>
      </c>
      <c r="D2619" s="16" t="s">
        <v>902</v>
      </c>
      <c r="E2619" s="11">
        <v>0</v>
      </c>
      <c r="F2619" s="8" t="s">
        <v>55</v>
      </c>
    </row>
    <row r="2620" spans="1:6" hidden="1">
      <c r="A2620" s="22" t="s">
        <v>56</v>
      </c>
      <c r="B2620" s="11" t="s">
        <v>913</v>
      </c>
      <c r="C2620" s="11" t="s">
        <v>1347</v>
      </c>
      <c r="D2620" s="16" t="s">
        <v>903</v>
      </c>
      <c r="E2620" s="11">
        <v>0</v>
      </c>
      <c r="F2620" s="8" t="s">
        <v>55</v>
      </c>
    </row>
    <row r="2621" spans="1:6" hidden="1">
      <c r="A2621" s="22" t="s">
        <v>56</v>
      </c>
      <c r="B2621" s="11" t="s">
        <v>913</v>
      </c>
      <c r="C2621" s="11" t="s">
        <v>1347</v>
      </c>
      <c r="D2621" s="16" t="s">
        <v>904</v>
      </c>
      <c r="E2621" s="11">
        <v>0</v>
      </c>
      <c r="F2621" s="8" t="s">
        <v>55</v>
      </c>
    </row>
    <row r="2622" spans="1:6" hidden="1">
      <c r="A2622" s="22" t="s">
        <v>56</v>
      </c>
      <c r="B2622" s="11" t="s">
        <v>913</v>
      </c>
      <c r="C2622" s="11" t="s">
        <v>1347</v>
      </c>
      <c r="D2622" s="16" t="s">
        <v>905</v>
      </c>
      <c r="E2622" s="11">
        <v>0</v>
      </c>
      <c r="F2622" s="8" t="s">
        <v>55</v>
      </c>
    </row>
    <row r="2623" spans="1:6" hidden="1">
      <c r="A2623" s="22" t="s">
        <v>56</v>
      </c>
      <c r="B2623" s="11" t="s">
        <v>913</v>
      </c>
      <c r="C2623" s="11" t="s">
        <v>1347</v>
      </c>
      <c r="D2623" s="16" t="s">
        <v>906</v>
      </c>
      <c r="E2623" s="11">
        <v>0</v>
      </c>
      <c r="F2623" s="8" t="s">
        <v>55</v>
      </c>
    </row>
    <row r="2624" spans="1:6" hidden="1">
      <c r="A2624" s="22" t="s">
        <v>56</v>
      </c>
      <c r="B2624" s="11" t="s">
        <v>913</v>
      </c>
      <c r="C2624" s="11" t="s">
        <v>1347</v>
      </c>
      <c r="D2624" s="16" t="s">
        <v>907</v>
      </c>
      <c r="E2624" s="11">
        <v>0</v>
      </c>
      <c r="F2624" s="8" t="s">
        <v>55</v>
      </c>
    </row>
    <row r="2625" spans="1:6" hidden="1">
      <c r="A2625" s="22" t="s">
        <v>56</v>
      </c>
      <c r="B2625" s="11" t="s">
        <v>913</v>
      </c>
      <c r="C2625" s="11" t="s">
        <v>1347</v>
      </c>
      <c r="D2625" s="16" t="s">
        <v>908</v>
      </c>
      <c r="E2625" s="11">
        <v>0</v>
      </c>
      <c r="F2625" s="8" t="s">
        <v>55</v>
      </c>
    </row>
    <row r="2626" spans="1:6" hidden="1">
      <c r="A2626" s="22" t="s">
        <v>56</v>
      </c>
      <c r="B2626" s="11" t="s">
        <v>913</v>
      </c>
      <c r="C2626" s="11" t="s">
        <v>1347</v>
      </c>
      <c r="D2626" s="16" t="s">
        <v>909</v>
      </c>
      <c r="E2626" s="11">
        <v>0</v>
      </c>
      <c r="F2626" s="8" t="s">
        <v>55</v>
      </c>
    </row>
    <row r="2627" spans="1:6" hidden="1">
      <c r="A2627" s="22" t="s">
        <v>56</v>
      </c>
      <c r="B2627" s="11" t="s">
        <v>913</v>
      </c>
      <c r="C2627" s="11" t="s">
        <v>1347</v>
      </c>
      <c r="D2627" s="16" t="s">
        <v>919</v>
      </c>
      <c r="E2627" s="11">
        <v>0</v>
      </c>
      <c r="F2627" s="8" t="s">
        <v>55</v>
      </c>
    </row>
    <row r="2628" spans="1:6" hidden="1">
      <c r="A2628" s="22" t="s">
        <v>56</v>
      </c>
      <c r="B2628" s="11" t="s">
        <v>913</v>
      </c>
      <c r="C2628" s="11" t="s">
        <v>1347</v>
      </c>
      <c r="D2628" s="16" t="s">
        <v>920</v>
      </c>
      <c r="E2628" s="11">
        <v>0</v>
      </c>
      <c r="F2628" s="8" t="s">
        <v>55</v>
      </c>
    </row>
    <row r="2629" spans="1:6" hidden="1">
      <c r="A2629" s="22" t="s">
        <v>56</v>
      </c>
      <c r="B2629" s="11" t="s">
        <v>913</v>
      </c>
      <c r="C2629" s="11" t="s">
        <v>1347</v>
      </c>
      <c r="D2629" s="16" t="s">
        <v>921</v>
      </c>
      <c r="E2629" s="11">
        <v>0</v>
      </c>
      <c r="F2629" s="8" t="s">
        <v>55</v>
      </c>
    </row>
    <row r="2630" spans="1:6" hidden="1">
      <c r="A2630" s="22" t="s">
        <v>56</v>
      </c>
      <c r="B2630" s="11" t="s">
        <v>913</v>
      </c>
      <c r="C2630" s="11" t="s">
        <v>1347</v>
      </c>
      <c r="D2630" s="16" t="s">
        <v>900</v>
      </c>
      <c r="E2630" s="11">
        <v>0</v>
      </c>
      <c r="F2630" s="8" t="s">
        <v>55</v>
      </c>
    </row>
    <row r="2631" spans="1:6" hidden="1">
      <c r="A2631" s="22" t="s">
        <v>56</v>
      </c>
      <c r="B2631" s="11" t="s">
        <v>914</v>
      </c>
      <c r="C2631" s="11" t="s">
        <v>1348</v>
      </c>
      <c r="D2631" s="16" t="s">
        <v>902</v>
      </c>
      <c r="E2631" s="11">
        <v>0</v>
      </c>
      <c r="F2631" s="8" t="s">
        <v>55</v>
      </c>
    </row>
    <row r="2632" spans="1:6" hidden="1">
      <c r="A2632" s="22" t="s">
        <v>56</v>
      </c>
      <c r="B2632" s="11" t="s">
        <v>914</v>
      </c>
      <c r="C2632" s="11" t="s">
        <v>1348</v>
      </c>
      <c r="D2632" s="16" t="s">
        <v>903</v>
      </c>
      <c r="E2632" s="11">
        <v>0</v>
      </c>
      <c r="F2632" s="8" t="s">
        <v>55</v>
      </c>
    </row>
    <row r="2633" spans="1:6" hidden="1">
      <c r="A2633" s="22" t="s">
        <v>56</v>
      </c>
      <c r="B2633" s="11" t="s">
        <v>914</v>
      </c>
      <c r="C2633" s="11" t="s">
        <v>1348</v>
      </c>
      <c r="D2633" s="16" t="s">
        <v>904</v>
      </c>
      <c r="E2633" s="11">
        <v>0</v>
      </c>
      <c r="F2633" s="8" t="s">
        <v>55</v>
      </c>
    </row>
    <row r="2634" spans="1:6" hidden="1">
      <c r="A2634" s="22" t="s">
        <v>56</v>
      </c>
      <c r="B2634" s="11" t="s">
        <v>914</v>
      </c>
      <c r="C2634" s="11" t="s">
        <v>1348</v>
      </c>
      <c r="D2634" s="16" t="s">
        <v>905</v>
      </c>
      <c r="E2634" s="11">
        <v>0</v>
      </c>
      <c r="F2634" s="8" t="s">
        <v>55</v>
      </c>
    </row>
    <row r="2635" spans="1:6" hidden="1">
      <c r="A2635" s="22" t="s">
        <v>56</v>
      </c>
      <c r="B2635" s="11" t="s">
        <v>914</v>
      </c>
      <c r="C2635" s="11" t="s">
        <v>1348</v>
      </c>
      <c r="D2635" s="16" t="s">
        <v>906</v>
      </c>
      <c r="E2635" s="11">
        <v>0</v>
      </c>
      <c r="F2635" s="8" t="s">
        <v>55</v>
      </c>
    </row>
    <row r="2636" spans="1:6" hidden="1">
      <c r="A2636" s="22" t="s">
        <v>56</v>
      </c>
      <c r="B2636" s="11" t="s">
        <v>914</v>
      </c>
      <c r="C2636" s="11" t="s">
        <v>1348</v>
      </c>
      <c r="D2636" s="16" t="s">
        <v>907</v>
      </c>
      <c r="E2636" s="11">
        <v>0</v>
      </c>
      <c r="F2636" s="8" t="s">
        <v>55</v>
      </c>
    </row>
    <row r="2637" spans="1:6" hidden="1">
      <c r="A2637" s="22" t="s">
        <v>56</v>
      </c>
      <c r="B2637" s="11" t="s">
        <v>914</v>
      </c>
      <c r="C2637" s="11" t="s">
        <v>1348</v>
      </c>
      <c r="D2637" s="16" t="s">
        <v>908</v>
      </c>
      <c r="E2637" s="11">
        <v>0</v>
      </c>
      <c r="F2637" s="8" t="s">
        <v>55</v>
      </c>
    </row>
    <row r="2638" spans="1:6" hidden="1">
      <c r="A2638" s="22" t="s">
        <v>56</v>
      </c>
      <c r="B2638" s="11" t="s">
        <v>914</v>
      </c>
      <c r="C2638" s="11" t="s">
        <v>1348</v>
      </c>
      <c r="D2638" s="16" t="s">
        <v>909</v>
      </c>
      <c r="E2638" s="11">
        <v>0</v>
      </c>
      <c r="F2638" s="8" t="s">
        <v>55</v>
      </c>
    </row>
    <row r="2639" spans="1:6" hidden="1">
      <c r="A2639" s="22" t="s">
        <v>56</v>
      </c>
      <c r="B2639" s="11" t="s">
        <v>914</v>
      </c>
      <c r="C2639" s="11" t="s">
        <v>1348</v>
      </c>
      <c r="D2639" s="16" t="s">
        <v>919</v>
      </c>
      <c r="E2639" s="11">
        <v>0</v>
      </c>
      <c r="F2639" s="8" t="s">
        <v>55</v>
      </c>
    </row>
    <row r="2640" spans="1:6" hidden="1">
      <c r="A2640" s="22" t="s">
        <v>56</v>
      </c>
      <c r="B2640" s="11" t="s">
        <v>914</v>
      </c>
      <c r="C2640" s="11" t="s">
        <v>1348</v>
      </c>
      <c r="D2640" s="16" t="s">
        <v>920</v>
      </c>
      <c r="E2640" s="11">
        <v>0</v>
      </c>
      <c r="F2640" s="8" t="s">
        <v>55</v>
      </c>
    </row>
    <row r="2641" spans="1:6" hidden="1">
      <c r="A2641" s="22" t="s">
        <v>56</v>
      </c>
      <c r="B2641" s="11" t="s">
        <v>914</v>
      </c>
      <c r="C2641" s="11" t="s">
        <v>1348</v>
      </c>
      <c r="D2641" s="16" t="s">
        <v>921</v>
      </c>
      <c r="E2641" s="11">
        <v>0</v>
      </c>
      <c r="F2641" s="8" t="s">
        <v>55</v>
      </c>
    </row>
    <row r="2642" spans="1:6" hidden="1">
      <c r="A2642" s="22" t="s">
        <v>56</v>
      </c>
      <c r="B2642" s="11" t="s">
        <v>914</v>
      </c>
      <c r="C2642" s="11" t="s">
        <v>1348</v>
      </c>
      <c r="D2642" s="16" t="s">
        <v>900</v>
      </c>
      <c r="E2642" s="11">
        <v>0</v>
      </c>
      <c r="F2642" s="8" t="s">
        <v>55</v>
      </c>
    </row>
    <row r="2643" spans="1:6" hidden="1">
      <c r="A2643" s="22" t="s">
        <v>56</v>
      </c>
      <c r="B2643" s="11" t="s">
        <v>915</v>
      </c>
      <c r="C2643" s="11" t="s">
        <v>1349</v>
      </c>
      <c r="D2643" s="16" t="s">
        <v>902</v>
      </c>
      <c r="E2643" s="11">
        <v>0</v>
      </c>
      <c r="F2643" s="8" t="s">
        <v>55</v>
      </c>
    </row>
    <row r="2644" spans="1:6" hidden="1">
      <c r="A2644" s="22" t="s">
        <v>56</v>
      </c>
      <c r="B2644" s="11" t="s">
        <v>915</v>
      </c>
      <c r="C2644" s="11" t="s">
        <v>1349</v>
      </c>
      <c r="D2644" s="16" t="s">
        <v>903</v>
      </c>
      <c r="E2644" s="11">
        <v>0</v>
      </c>
      <c r="F2644" s="8" t="s">
        <v>55</v>
      </c>
    </row>
    <row r="2645" spans="1:6" hidden="1">
      <c r="A2645" s="22" t="s">
        <v>56</v>
      </c>
      <c r="B2645" s="11" t="s">
        <v>915</v>
      </c>
      <c r="C2645" s="11" t="s">
        <v>1349</v>
      </c>
      <c r="D2645" s="16" t="s">
        <v>904</v>
      </c>
      <c r="E2645" s="11">
        <v>0</v>
      </c>
      <c r="F2645" s="8" t="s">
        <v>55</v>
      </c>
    </row>
    <row r="2646" spans="1:6" hidden="1">
      <c r="A2646" s="22" t="s">
        <v>56</v>
      </c>
      <c r="B2646" s="11" t="s">
        <v>915</v>
      </c>
      <c r="C2646" s="11" t="s">
        <v>1349</v>
      </c>
      <c r="D2646" s="16" t="s">
        <v>905</v>
      </c>
      <c r="E2646" s="11">
        <v>0</v>
      </c>
      <c r="F2646" s="8" t="s">
        <v>55</v>
      </c>
    </row>
    <row r="2647" spans="1:6" hidden="1">
      <c r="A2647" s="22" t="s">
        <v>56</v>
      </c>
      <c r="B2647" s="11" t="s">
        <v>915</v>
      </c>
      <c r="C2647" s="11" t="s">
        <v>1349</v>
      </c>
      <c r="D2647" s="16" t="s">
        <v>906</v>
      </c>
      <c r="E2647" s="11">
        <v>0</v>
      </c>
      <c r="F2647" s="8" t="s">
        <v>55</v>
      </c>
    </row>
    <row r="2648" spans="1:6" hidden="1">
      <c r="A2648" s="22" t="s">
        <v>56</v>
      </c>
      <c r="B2648" s="11" t="s">
        <v>915</v>
      </c>
      <c r="C2648" s="11" t="s">
        <v>1349</v>
      </c>
      <c r="D2648" s="16" t="s">
        <v>907</v>
      </c>
      <c r="E2648" s="11">
        <v>0</v>
      </c>
      <c r="F2648" s="8" t="s">
        <v>55</v>
      </c>
    </row>
    <row r="2649" spans="1:6" hidden="1">
      <c r="A2649" s="22" t="s">
        <v>56</v>
      </c>
      <c r="B2649" s="11" t="s">
        <v>915</v>
      </c>
      <c r="C2649" s="11" t="s">
        <v>1349</v>
      </c>
      <c r="D2649" s="16" t="s">
        <v>908</v>
      </c>
      <c r="E2649" s="11">
        <v>0</v>
      </c>
      <c r="F2649" s="8" t="s">
        <v>55</v>
      </c>
    </row>
    <row r="2650" spans="1:6" hidden="1">
      <c r="A2650" s="22" t="s">
        <v>56</v>
      </c>
      <c r="B2650" s="11" t="s">
        <v>915</v>
      </c>
      <c r="C2650" s="11" t="s">
        <v>1349</v>
      </c>
      <c r="D2650" s="16" t="s">
        <v>909</v>
      </c>
      <c r="E2650" s="11">
        <v>0</v>
      </c>
      <c r="F2650" s="8" t="s">
        <v>55</v>
      </c>
    </row>
    <row r="2651" spans="1:6" hidden="1">
      <c r="A2651" s="22" t="s">
        <v>56</v>
      </c>
      <c r="B2651" s="11" t="s">
        <v>915</v>
      </c>
      <c r="C2651" s="11" t="s">
        <v>1349</v>
      </c>
      <c r="D2651" s="16" t="s">
        <v>919</v>
      </c>
      <c r="E2651" s="11">
        <v>0</v>
      </c>
      <c r="F2651" s="8" t="s">
        <v>55</v>
      </c>
    </row>
    <row r="2652" spans="1:6" hidden="1">
      <c r="A2652" s="22" t="s">
        <v>56</v>
      </c>
      <c r="B2652" s="11" t="s">
        <v>915</v>
      </c>
      <c r="C2652" s="11" t="s">
        <v>1349</v>
      </c>
      <c r="D2652" s="16" t="s">
        <v>920</v>
      </c>
      <c r="E2652" s="11">
        <v>0</v>
      </c>
      <c r="F2652" s="8" t="s">
        <v>55</v>
      </c>
    </row>
    <row r="2653" spans="1:6" hidden="1">
      <c r="A2653" s="22" t="s">
        <v>56</v>
      </c>
      <c r="B2653" s="11" t="s">
        <v>915</v>
      </c>
      <c r="C2653" s="11" t="s">
        <v>1349</v>
      </c>
      <c r="D2653" s="16" t="s">
        <v>921</v>
      </c>
      <c r="E2653" s="11">
        <v>0</v>
      </c>
      <c r="F2653" s="8" t="s">
        <v>55</v>
      </c>
    </row>
    <row r="2654" spans="1:6" hidden="1">
      <c r="A2654" s="22" t="s">
        <v>56</v>
      </c>
      <c r="B2654" s="11" t="s">
        <v>915</v>
      </c>
      <c r="C2654" s="11" t="s">
        <v>1349</v>
      </c>
      <c r="D2654" s="16" t="s">
        <v>900</v>
      </c>
      <c r="E2654" s="11">
        <v>0</v>
      </c>
      <c r="F2654" s="8" t="s">
        <v>55</v>
      </c>
    </row>
    <row r="2655" spans="1:6" hidden="1">
      <c r="A2655" s="22" t="s">
        <v>56</v>
      </c>
      <c r="B2655" s="11" t="s">
        <v>916</v>
      </c>
      <c r="C2655" s="11" t="s">
        <v>1350</v>
      </c>
      <c r="D2655" s="16" t="s">
        <v>902</v>
      </c>
      <c r="E2655" s="11">
        <v>0</v>
      </c>
      <c r="F2655" s="8" t="s">
        <v>55</v>
      </c>
    </row>
    <row r="2656" spans="1:6" hidden="1">
      <c r="A2656" s="22" t="s">
        <v>56</v>
      </c>
      <c r="B2656" s="11" t="s">
        <v>916</v>
      </c>
      <c r="C2656" s="11" t="s">
        <v>1350</v>
      </c>
      <c r="D2656" s="16" t="s">
        <v>903</v>
      </c>
      <c r="E2656" s="11">
        <v>0</v>
      </c>
      <c r="F2656" s="8" t="s">
        <v>55</v>
      </c>
    </row>
    <row r="2657" spans="1:6" hidden="1">
      <c r="A2657" s="22" t="s">
        <v>56</v>
      </c>
      <c r="B2657" s="11" t="s">
        <v>916</v>
      </c>
      <c r="C2657" s="11" t="s">
        <v>1350</v>
      </c>
      <c r="D2657" s="16" t="s">
        <v>904</v>
      </c>
      <c r="E2657" s="11">
        <v>0</v>
      </c>
      <c r="F2657" s="8" t="s">
        <v>55</v>
      </c>
    </row>
    <row r="2658" spans="1:6" hidden="1">
      <c r="A2658" s="22" t="s">
        <v>56</v>
      </c>
      <c r="B2658" s="11" t="s">
        <v>916</v>
      </c>
      <c r="C2658" s="11" t="s">
        <v>1350</v>
      </c>
      <c r="D2658" s="16" t="s">
        <v>905</v>
      </c>
      <c r="E2658" s="11">
        <v>0</v>
      </c>
      <c r="F2658" s="8" t="s">
        <v>55</v>
      </c>
    </row>
    <row r="2659" spans="1:6" hidden="1">
      <c r="A2659" s="22" t="s">
        <v>56</v>
      </c>
      <c r="B2659" s="11" t="s">
        <v>916</v>
      </c>
      <c r="C2659" s="11" t="s">
        <v>1350</v>
      </c>
      <c r="D2659" s="16" t="s">
        <v>906</v>
      </c>
      <c r="E2659" s="11">
        <v>0</v>
      </c>
      <c r="F2659" s="8" t="s">
        <v>55</v>
      </c>
    </row>
    <row r="2660" spans="1:6" hidden="1">
      <c r="A2660" s="22" t="s">
        <v>56</v>
      </c>
      <c r="B2660" s="11" t="s">
        <v>916</v>
      </c>
      <c r="C2660" s="11" t="s">
        <v>1350</v>
      </c>
      <c r="D2660" s="16" t="s">
        <v>907</v>
      </c>
      <c r="E2660" s="11">
        <v>0</v>
      </c>
      <c r="F2660" s="8" t="s">
        <v>55</v>
      </c>
    </row>
    <row r="2661" spans="1:6" hidden="1">
      <c r="A2661" s="22" t="s">
        <v>56</v>
      </c>
      <c r="B2661" s="11" t="s">
        <v>916</v>
      </c>
      <c r="C2661" s="11" t="s">
        <v>1350</v>
      </c>
      <c r="D2661" s="16" t="s">
        <v>908</v>
      </c>
      <c r="E2661" s="11">
        <v>0</v>
      </c>
      <c r="F2661" s="8" t="s">
        <v>55</v>
      </c>
    </row>
    <row r="2662" spans="1:6" hidden="1">
      <c r="A2662" s="22" t="s">
        <v>56</v>
      </c>
      <c r="B2662" s="11" t="s">
        <v>916</v>
      </c>
      <c r="C2662" s="11" t="s">
        <v>1350</v>
      </c>
      <c r="D2662" s="16" t="s">
        <v>909</v>
      </c>
      <c r="E2662" s="11">
        <v>0</v>
      </c>
      <c r="F2662" s="8" t="s">
        <v>55</v>
      </c>
    </row>
    <row r="2663" spans="1:6" hidden="1">
      <c r="A2663" s="22" t="s">
        <v>56</v>
      </c>
      <c r="B2663" s="11" t="s">
        <v>916</v>
      </c>
      <c r="C2663" s="11" t="s">
        <v>1350</v>
      </c>
      <c r="D2663" s="16" t="s">
        <v>919</v>
      </c>
      <c r="E2663" s="11">
        <v>0</v>
      </c>
      <c r="F2663" s="8" t="s">
        <v>55</v>
      </c>
    </row>
    <row r="2664" spans="1:6" hidden="1">
      <c r="A2664" s="22" t="s">
        <v>56</v>
      </c>
      <c r="B2664" s="11" t="s">
        <v>916</v>
      </c>
      <c r="C2664" s="11" t="s">
        <v>1350</v>
      </c>
      <c r="D2664" s="16" t="s">
        <v>920</v>
      </c>
      <c r="E2664" s="11">
        <v>0</v>
      </c>
      <c r="F2664" s="8" t="s">
        <v>55</v>
      </c>
    </row>
    <row r="2665" spans="1:6" hidden="1">
      <c r="A2665" s="22" t="s">
        <v>56</v>
      </c>
      <c r="B2665" s="11" t="s">
        <v>916</v>
      </c>
      <c r="C2665" s="11" t="s">
        <v>1350</v>
      </c>
      <c r="D2665" s="16" t="s">
        <v>921</v>
      </c>
      <c r="E2665" s="11">
        <v>0</v>
      </c>
      <c r="F2665" s="8" t="s">
        <v>55</v>
      </c>
    </row>
    <row r="2666" spans="1:6" hidden="1">
      <c r="A2666" s="22" t="s">
        <v>56</v>
      </c>
      <c r="B2666" s="11" t="s">
        <v>916</v>
      </c>
      <c r="C2666" s="11" t="s">
        <v>1350</v>
      </c>
      <c r="D2666" s="16" t="s">
        <v>900</v>
      </c>
      <c r="E2666" s="11">
        <v>0</v>
      </c>
      <c r="F2666" s="8" t="s">
        <v>55</v>
      </c>
    </row>
    <row r="2667" spans="1:6" hidden="1">
      <c r="A2667" s="22" t="s">
        <v>40</v>
      </c>
      <c r="B2667" s="11" t="s">
        <v>910</v>
      </c>
      <c r="C2667" s="11" t="s">
        <v>1351</v>
      </c>
      <c r="D2667" s="16" t="s">
        <v>902</v>
      </c>
      <c r="E2667" s="11">
        <v>0</v>
      </c>
      <c r="F2667" s="8" t="s">
        <v>55</v>
      </c>
    </row>
    <row r="2668" spans="1:6" hidden="1">
      <c r="A2668" s="22" t="s">
        <v>40</v>
      </c>
      <c r="B2668" s="11" t="s">
        <v>910</v>
      </c>
      <c r="C2668" s="11" t="s">
        <v>1351</v>
      </c>
      <c r="D2668" s="16" t="s">
        <v>903</v>
      </c>
      <c r="E2668" s="11">
        <v>0</v>
      </c>
      <c r="F2668" s="8" t="s">
        <v>55</v>
      </c>
    </row>
    <row r="2669" spans="1:6" hidden="1">
      <c r="A2669" s="22" t="s">
        <v>40</v>
      </c>
      <c r="B2669" s="11" t="s">
        <v>910</v>
      </c>
      <c r="C2669" s="11" t="s">
        <v>1351</v>
      </c>
      <c r="D2669" s="16" t="s">
        <v>904</v>
      </c>
      <c r="E2669" s="11">
        <v>0</v>
      </c>
      <c r="F2669" s="8" t="s">
        <v>55</v>
      </c>
    </row>
    <row r="2670" spans="1:6" hidden="1">
      <c r="A2670" s="22" t="s">
        <v>40</v>
      </c>
      <c r="B2670" s="11" t="s">
        <v>910</v>
      </c>
      <c r="C2670" s="11" t="s">
        <v>1351</v>
      </c>
      <c r="D2670" s="16" t="s">
        <v>905</v>
      </c>
      <c r="E2670" s="11">
        <v>0</v>
      </c>
      <c r="F2670" s="8" t="s">
        <v>55</v>
      </c>
    </row>
    <row r="2671" spans="1:6" hidden="1">
      <c r="A2671" s="22" t="s">
        <v>40</v>
      </c>
      <c r="B2671" s="11" t="s">
        <v>910</v>
      </c>
      <c r="C2671" s="11" t="s">
        <v>1351</v>
      </c>
      <c r="D2671" s="16" t="s">
        <v>906</v>
      </c>
      <c r="E2671" s="11">
        <v>0</v>
      </c>
      <c r="F2671" s="8" t="s">
        <v>55</v>
      </c>
    </row>
    <row r="2672" spans="1:6" hidden="1">
      <c r="A2672" s="22" t="s">
        <v>40</v>
      </c>
      <c r="B2672" s="11" t="s">
        <v>910</v>
      </c>
      <c r="C2672" s="11" t="s">
        <v>1351</v>
      </c>
      <c r="D2672" s="16" t="s">
        <v>907</v>
      </c>
      <c r="E2672" s="11">
        <v>0</v>
      </c>
      <c r="F2672" s="8" t="s">
        <v>55</v>
      </c>
    </row>
    <row r="2673" spans="1:6" hidden="1">
      <c r="A2673" s="22" t="s">
        <v>40</v>
      </c>
      <c r="B2673" s="11" t="s">
        <v>910</v>
      </c>
      <c r="C2673" s="11" t="s">
        <v>1351</v>
      </c>
      <c r="D2673" s="16" t="s">
        <v>908</v>
      </c>
      <c r="E2673" s="11">
        <v>0</v>
      </c>
      <c r="F2673" s="8" t="s">
        <v>55</v>
      </c>
    </row>
    <row r="2674" spans="1:6" hidden="1">
      <c r="A2674" s="22" t="s">
        <v>40</v>
      </c>
      <c r="B2674" s="11" t="s">
        <v>910</v>
      </c>
      <c r="C2674" s="11" t="s">
        <v>1351</v>
      </c>
      <c r="D2674" s="16" t="s">
        <v>909</v>
      </c>
      <c r="E2674" s="11">
        <v>0</v>
      </c>
      <c r="F2674" s="8" t="s">
        <v>55</v>
      </c>
    </row>
    <row r="2675" spans="1:6" hidden="1">
      <c r="A2675" s="22" t="s">
        <v>40</v>
      </c>
      <c r="B2675" s="11" t="s">
        <v>910</v>
      </c>
      <c r="C2675" s="11" t="s">
        <v>1351</v>
      </c>
      <c r="D2675" s="16" t="s">
        <v>919</v>
      </c>
      <c r="E2675" s="11">
        <v>0</v>
      </c>
      <c r="F2675" s="8" t="s">
        <v>55</v>
      </c>
    </row>
    <row r="2676" spans="1:6" hidden="1">
      <c r="A2676" s="22" t="s">
        <v>40</v>
      </c>
      <c r="B2676" s="11" t="s">
        <v>910</v>
      </c>
      <c r="C2676" s="11" t="s">
        <v>1351</v>
      </c>
      <c r="D2676" s="16" t="s">
        <v>920</v>
      </c>
      <c r="E2676" s="11">
        <v>0</v>
      </c>
      <c r="F2676" s="8" t="s">
        <v>55</v>
      </c>
    </row>
    <row r="2677" spans="1:6" hidden="1">
      <c r="A2677" s="22" t="s">
        <v>40</v>
      </c>
      <c r="B2677" s="11" t="s">
        <v>910</v>
      </c>
      <c r="C2677" s="11" t="s">
        <v>1351</v>
      </c>
      <c r="D2677" s="16" t="s">
        <v>921</v>
      </c>
      <c r="E2677" s="11">
        <v>0</v>
      </c>
      <c r="F2677" s="8" t="s">
        <v>55</v>
      </c>
    </row>
    <row r="2678" spans="1:6" hidden="1">
      <c r="A2678" s="22" t="s">
        <v>40</v>
      </c>
      <c r="B2678" s="11" t="s">
        <v>910</v>
      </c>
      <c r="C2678" s="11" t="s">
        <v>1351</v>
      </c>
      <c r="D2678" s="16" t="s">
        <v>900</v>
      </c>
      <c r="E2678" s="11">
        <v>0</v>
      </c>
      <c r="F2678" s="8" t="s">
        <v>55</v>
      </c>
    </row>
    <row r="2679" spans="1:6" hidden="1">
      <c r="A2679" s="22" t="s">
        <v>40</v>
      </c>
      <c r="B2679" s="11" t="s">
        <v>911</v>
      </c>
      <c r="C2679" s="11" t="s">
        <v>1352</v>
      </c>
      <c r="D2679" s="16" t="s">
        <v>902</v>
      </c>
      <c r="E2679" s="11">
        <v>0</v>
      </c>
      <c r="F2679" s="8" t="s">
        <v>55</v>
      </c>
    </row>
    <row r="2680" spans="1:6" hidden="1">
      <c r="A2680" s="22" t="s">
        <v>40</v>
      </c>
      <c r="B2680" s="11" t="s">
        <v>911</v>
      </c>
      <c r="C2680" s="11" t="s">
        <v>1352</v>
      </c>
      <c r="D2680" s="16" t="s">
        <v>903</v>
      </c>
      <c r="E2680" s="11">
        <v>0</v>
      </c>
      <c r="F2680" s="8" t="s">
        <v>55</v>
      </c>
    </row>
    <row r="2681" spans="1:6" hidden="1">
      <c r="A2681" s="22" t="s">
        <v>40</v>
      </c>
      <c r="B2681" s="11" t="s">
        <v>911</v>
      </c>
      <c r="C2681" s="11" t="s">
        <v>1352</v>
      </c>
      <c r="D2681" s="16" t="s">
        <v>904</v>
      </c>
      <c r="E2681" s="11">
        <v>0</v>
      </c>
      <c r="F2681" s="8" t="s">
        <v>55</v>
      </c>
    </row>
    <row r="2682" spans="1:6" hidden="1">
      <c r="A2682" s="22" t="s">
        <v>40</v>
      </c>
      <c r="B2682" s="11" t="s">
        <v>911</v>
      </c>
      <c r="C2682" s="11" t="s">
        <v>1352</v>
      </c>
      <c r="D2682" s="16" t="s">
        <v>905</v>
      </c>
      <c r="E2682" s="11">
        <v>0</v>
      </c>
      <c r="F2682" s="8" t="s">
        <v>55</v>
      </c>
    </row>
    <row r="2683" spans="1:6" hidden="1">
      <c r="A2683" s="22" t="s">
        <v>40</v>
      </c>
      <c r="B2683" s="11" t="s">
        <v>911</v>
      </c>
      <c r="C2683" s="11" t="s">
        <v>1352</v>
      </c>
      <c r="D2683" s="16" t="s">
        <v>906</v>
      </c>
      <c r="E2683" s="11">
        <v>0</v>
      </c>
      <c r="F2683" s="8" t="s">
        <v>55</v>
      </c>
    </row>
    <row r="2684" spans="1:6" hidden="1">
      <c r="A2684" s="22" t="s">
        <v>40</v>
      </c>
      <c r="B2684" s="11" t="s">
        <v>911</v>
      </c>
      <c r="C2684" s="11" t="s">
        <v>1352</v>
      </c>
      <c r="D2684" s="16" t="s">
        <v>907</v>
      </c>
      <c r="E2684" s="11">
        <v>0</v>
      </c>
      <c r="F2684" s="8" t="s">
        <v>55</v>
      </c>
    </row>
    <row r="2685" spans="1:6" hidden="1">
      <c r="A2685" s="22" t="s">
        <v>40</v>
      </c>
      <c r="B2685" s="11" t="s">
        <v>911</v>
      </c>
      <c r="C2685" s="11" t="s">
        <v>1352</v>
      </c>
      <c r="D2685" s="16" t="s">
        <v>908</v>
      </c>
      <c r="E2685" s="11">
        <v>0</v>
      </c>
      <c r="F2685" s="8" t="s">
        <v>55</v>
      </c>
    </row>
    <row r="2686" spans="1:6" hidden="1">
      <c r="A2686" s="22" t="s">
        <v>40</v>
      </c>
      <c r="B2686" s="11" t="s">
        <v>911</v>
      </c>
      <c r="C2686" s="11" t="s">
        <v>1352</v>
      </c>
      <c r="D2686" s="16" t="s">
        <v>909</v>
      </c>
      <c r="E2686" s="11">
        <v>0</v>
      </c>
      <c r="F2686" s="8" t="s">
        <v>55</v>
      </c>
    </row>
    <row r="2687" spans="1:6" hidden="1">
      <c r="A2687" s="22" t="s">
        <v>40</v>
      </c>
      <c r="B2687" s="11" t="s">
        <v>911</v>
      </c>
      <c r="C2687" s="11" t="s">
        <v>1352</v>
      </c>
      <c r="D2687" s="16" t="s">
        <v>919</v>
      </c>
      <c r="E2687" s="11">
        <v>0</v>
      </c>
      <c r="F2687" s="8" t="s">
        <v>55</v>
      </c>
    </row>
    <row r="2688" spans="1:6" hidden="1">
      <c r="A2688" s="22" t="s">
        <v>40</v>
      </c>
      <c r="B2688" s="11" t="s">
        <v>911</v>
      </c>
      <c r="C2688" s="11" t="s">
        <v>1352</v>
      </c>
      <c r="D2688" s="16" t="s">
        <v>920</v>
      </c>
      <c r="E2688" s="11">
        <v>0</v>
      </c>
      <c r="F2688" s="8" t="s">
        <v>55</v>
      </c>
    </row>
    <row r="2689" spans="1:6" hidden="1">
      <c r="A2689" s="22" t="s">
        <v>40</v>
      </c>
      <c r="B2689" s="11" t="s">
        <v>911</v>
      </c>
      <c r="C2689" s="11" t="s">
        <v>1352</v>
      </c>
      <c r="D2689" s="16" t="s">
        <v>921</v>
      </c>
      <c r="E2689" s="11">
        <v>0</v>
      </c>
      <c r="F2689" s="8" t="s">
        <v>55</v>
      </c>
    </row>
    <row r="2690" spans="1:6" hidden="1">
      <c r="A2690" s="22" t="s">
        <v>40</v>
      </c>
      <c r="B2690" s="11" t="s">
        <v>911</v>
      </c>
      <c r="C2690" s="11" t="s">
        <v>1352</v>
      </c>
      <c r="D2690" s="16" t="s">
        <v>900</v>
      </c>
      <c r="E2690" s="11">
        <v>0</v>
      </c>
      <c r="F2690" s="8" t="s">
        <v>55</v>
      </c>
    </row>
    <row r="2691" spans="1:6" hidden="1">
      <c r="A2691" s="22" t="s">
        <v>40</v>
      </c>
      <c r="B2691" s="11" t="s">
        <v>912</v>
      </c>
      <c r="C2691" s="11" t="s">
        <v>1353</v>
      </c>
      <c r="D2691" s="16" t="s">
        <v>902</v>
      </c>
      <c r="E2691" s="11">
        <v>5</v>
      </c>
      <c r="F2691" s="8" t="s">
        <v>55</v>
      </c>
    </row>
    <row r="2692" spans="1:6" hidden="1">
      <c r="A2692" s="22" t="s">
        <v>40</v>
      </c>
      <c r="B2692" s="11" t="s">
        <v>912</v>
      </c>
      <c r="C2692" s="11" t="s">
        <v>1353</v>
      </c>
      <c r="D2692" s="16" t="s">
        <v>903</v>
      </c>
      <c r="E2692" s="11">
        <v>5</v>
      </c>
      <c r="F2692" s="8" t="s">
        <v>55</v>
      </c>
    </row>
    <row r="2693" spans="1:6" hidden="1">
      <c r="A2693" s="22" t="s">
        <v>40</v>
      </c>
      <c r="B2693" s="11" t="s">
        <v>912</v>
      </c>
      <c r="C2693" s="11" t="s">
        <v>1353</v>
      </c>
      <c r="D2693" s="16" t="s">
        <v>904</v>
      </c>
      <c r="E2693" s="11">
        <v>6</v>
      </c>
      <c r="F2693" s="8" t="s">
        <v>55</v>
      </c>
    </row>
    <row r="2694" spans="1:6" hidden="1">
      <c r="A2694" s="22" t="s">
        <v>40</v>
      </c>
      <c r="B2694" s="11" t="s">
        <v>912</v>
      </c>
      <c r="C2694" s="11" t="s">
        <v>1353</v>
      </c>
      <c r="D2694" s="16" t="s">
        <v>905</v>
      </c>
      <c r="E2694" s="11">
        <v>6</v>
      </c>
      <c r="F2694" s="8" t="s">
        <v>55</v>
      </c>
    </row>
    <row r="2695" spans="1:6" hidden="1">
      <c r="A2695" s="22" t="s">
        <v>40</v>
      </c>
      <c r="B2695" s="11" t="s">
        <v>912</v>
      </c>
      <c r="C2695" s="11" t="s">
        <v>1353</v>
      </c>
      <c r="D2695" s="16" t="s">
        <v>906</v>
      </c>
      <c r="E2695" s="11">
        <v>6</v>
      </c>
      <c r="F2695" s="8" t="s">
        <v>55</v>
      </c>
    </row>
    <row r="2696" spans="1:6" hidden="1">
      <c r="A2696" s="22" t="s">
        <v>40</v>
      </c>
      <c r="B2696" s="11" t="s">
        <v>912</v>
      </c>
      <c r="C2696" s="11" t="s">
        <v>1353</v>
      </c>
      <c r="D2696" s="16" t="s">
        <v>907</v>
      </c>
      <c r="E2696" s="11">
        <v>6</v>
      </c>
      <c r="F2696" s="8" t="s">
        <v>55</v>
      </c>
    </row>
    <row r="2697" spans="1:6" hidden="1">
      <c r="A2697" s="22" t="s">
        <v>40</v>
      </c>
      <c r="B2697" s="11" t="s">
        <v>912</v>
      </c>
      <c r="C2697" s="11" t="s">
        <v>1353</v>
      </c>
      <c r="D2697" s="16" t="s">
        <v>908</v>
      </c>
      <c r="E2697" s="11">
        <v>6</v>
      </c>
      <c r="F2697" s="8" t="s">
        <v>55</v>
      </c>
    </row>
    <row r="2698" spans="1:6" hidden="1">
      <c r="A2698" s="22" t="s">
        <v>40</v>
      </c>
      <c r="B2698" s="11" t="s">
        <v>912</v>
      </c>
      <c r="C2698" s="11" t="s">
        <v>1353</v>
      </c>
      <c r="D2698" s="16" t="s">
        <v>909</v>
      </c>
      <c r="E2698" s="11">
        <v>6</v>
      </c>
      <c r="F2698" s="8" t="s">
        <v>55</v>
      </c>
    </row>
    <row r="2699" spans="1:6" hidden="1">
      <c r="A2699" s="22" t="s">
        <v>40</v>
      </c>
      <c r="B2699" s="11" t="s">
        <v>912</v>
      </c>
      <c r="C2699" s="11" t="s">
        <v>1353</v>
      </c>
      <c r="D2699" s="16" t="s">
        <v>919</v>
      </c>
      <c r="E2699" s="11">
        <v>6</v>
      </c>
      <c r="F2699" s="8" t="s">
        <v>55</v>
      </c>
    </row>
    <row r="2700" spans="1:6" hidden="1">
      <c r="A2700" s="22" t="s">
        <v>40</v>
      </c>
      <c r="B2700" s="11" t="s">
        <v>912</v>
      </c>
      <c r="C2700" s="11" t="s">
        <v>1353</v>
      </c>
      <c r="D2700" s="16" t="s">
        <v>920</v>
      </c>
      <c r="E2700" s="11">
        <v>6</v>
      </c>
      <c r="F2700" s="8" t="s">
        <v>55</v>
      </c>
    </row>
    <row r="2701" spans="1:6" hidden="1">
      <c r="A2701" s="22" t="s">
        <v>40</v>
      </c>
      <c r="B2701" s="11" t="s">
        <v>912</v>
      </c>
      <c r="C2701" s="11" t="s">
        <v>1353</v>
      </c>
      <c r="D2701" s="16" t="s">
        <v>921</v>
      </c>
      <c r="E2701" s="11">
        <v>6</v>
      </c>
      <c r="F2701" s="8" t="s">
        <v>55</v>
      </c>
    </row>
    <row r="2702" spans="1:6" hidden="1">
      <c r="A2702" s="22" t="s">
        <v>40</v>
      </c>
      <c r="B2702" s="11" t="s">
        <v>912</v>
      </c>
      <c r="C2702" s="11" t="s">
        <v>1353</v>
      </c>
      <c r="D2702" s="16" t="s">
        <v>900</v>
      </c>
      <c r="E2702" s="11">
        <v>6</v>
      </c>
      <c r="F2702" s="8" t="s">
        <v>55</v>
      </c>
    </row>
    <row r="2703" spans="1:6">
      <c r="A2703" s="22" t="s">
        <v>40</v>
      </c>
      <c r="B2703" s="11" t="s">
        <v>913</v>
      </c>
      <c r="C2703" s="11" t="s">
        <v>1354</v>
      </c>
      <c r="D2703" s="16" t="s">
        <v>902</v>
      </c>
      <c r="E2703" s="11">
        <v>20</v>
      </c>
      <c r="F2703" s="8" t="s">
        <v>55</v>
      </c>
    </row>
    <row r="2704" spans="1:6" hidden="1">
      <c r="A2704" s="22" t="s">
        <v>40</v>
      </c>
      <c r="B2704" s="11" t="s">
        <v>913</v>
      </c>
      <c r="C2704" s="11" t="s">
        <v>1354</v>
      </c>
      <c r="D2704" s="16" t="s">
        <v>903</v>
      </c>
      <c r="E2704" s="11">
        <v>20</v>
      </c>
      <c r="F2704" s="8" t="s">
        <v>55</v>
      </c>
    </row>
    <row r="2705" spans="1:6" hidden="1">
      <c r="A2705" s="22" t="s">
        <v>40</v>
      </c>
      <c r="B2705" s="11" t="s">
        <v>913</v>
      </c>
      <c r="C2705" s="11" t="s">
        <v>1354</v>
      </c>
      <c r="D2705" s="16" t="s">
        <v>904</v>
      </c>
      <c r="E2705" s="11">
        <v>20</v>
      </c>
      <c r="F2705" s="8" t="s">
        <v>55</v>
      </c>
    </row>
    <row r="2706" spans="1:6" hidden="1">
      <c r="A2706" s="22" t="s">
        <v>40</v>
      </c>
      <c r="B2706" s="11" t="s">
        <v>913</v>
      </c>
      <c r="C2706" s="11" t="s">
        <v>1354</v>
      </c>
      <c r="D2706" s="16" t="s">
        <v>905</v>
      </c>
      <c r="E2706" s="11">
        <v>20</v>
      </c>
      <c r="F2706" s="8" t="s">
        <v>55</v>
      </c>
    </row>
    <row r="2707" spans="1:6" hidden="1">
      <c r="A2707" s="22" t="s">
        <v>40</v>
      </c>
      <c r="B2707" s="11" t="s">
        <v>913</v>
      </c>
      <c r="C2707" s="11" t="s">
        <v>1354</v>
      </c>
      <c r="D2707" s="16" t="s">
        <v>906</v>
      </c>
      <c r="E2707" s="11">
        <v>20</v>
      </c>
      <c r="F2707" s="8" t="s">
        <v>55</v>
      </c>
    </row>
    <row r="2708" spans="1:6" hidden="1">
      <c r="A2708" s="22" t="s">
        <v>40</v>
      </c>
      <c r="B2708" s="11" t="s">
        <v>913</v>
      </c>
      <c r="C2708" s="11" t="s">
        <v>1354</v>
      </c>
      <c r="D2708" s="16" t="s">
        <v>907</v>
      </c>
      <c r="E2708" s="11">
        <v>20</v>
      </c>
      <c r="F2708" s="8" t="s">
        <v>55</v>
      </c>
    </row>
    <row r="2709" spans="1:6" hidden="1">
      <c r="A2709" s="22" t="s">
        <v>40</v>
      </c>
      <c r="B2709" s="11" t="s">
        <v>913</v>
      </c>
      <c r="C2709" s="11" t="s">
        <v>1354</v>
      </c>
      <c r="D2709" s="16" t="s">
        <v>908</v>
      </c>
      <c r="E2709" s="11">
        <v>20</v>
      </c>
      <c r="F2709" s="8" t="s">
        <v>55</v>
      </c>
    </row>
    <row r="2710" spans="1:6" hidden="1">
      <c r="A2710" s="22" t="s">
        <v>40</v>
      </c>
      <c r="B2710" s="11" t="s">
        <v>913</v>
      </c>
      <c r="C2710" s="11" t="s">
        <v>1354</v>
      </c>
      <c r="D2710" s="16" t="s">
        <v>909</v>
      </c>
      <c r="E2710" s="11">
        <v>20</v>
      </c>
      <c r="F2710" s="8" t="s">
        <v>55</v>
      </c>
    </row>
    <row r="2711" spans="1:6" hidden="1">
      <c r="A2711" s="22" t="s">
        <v>40</v>
      </c>
      <c r="B2711" s="11" t="s">
        <v>913</v>
      </c>
      <c r="C2711" s="11" t="s">
        <v>1354</v>
      </c>
      <c r="D2711" s="16" t="s">
        <v>919</v>
      </c>
      <c r="E2711" s="11">
        <v>20</v>
      </c>
      <c r="F2711" s="8" t="s">
        <v>55</v>
      </c>
    </row>
    <row r="2712" spans="1:6" hidden="1">
      <c r="A2712" s="22" t="s">
        <v>40</v>
      </c>
      <c r="B2712" s="11" t="s">
        <v>913</v>
      </c>
      <c r="C2712" s="11" t="s">
        <v>1354</v>
      </c>
      <c r="D2712" s="16" t="s">
        <v>920</v>
      </c>
      <c r="E2712" s="11">
        <v>20</v>
      </c>
      <c r="F2712" s="8" t="s">
        <v>55</v>
      </c>
    </row>
    <row r="2713" spans="1:6" hidden="1">
      <c r="A2713" s="22" t="s">
        <v>40</v>
      </c>
      <c r="B2713" s="11" t="s">
        <v>913</v>
      </c>
      <c r="C2713" s="11" t="s">
        <v>1354</v>
      </c>
      <c r="D2713" s="16" t="s">
        <v>921</v>
      </c>
      <c r="E2713" s="11">
        <v>20</v>
      </c>
      <c r="F2713" s="8" t="s">
        <v>55</v>
      </c>
    </row>
    <row r="2714" spans="1:6" hidden="1">
      <c r="A2714" s="22" t="s">
        <v>40</v>
      </c>
      <c r="B2714" s="11" t="s">
        <v>913</v>
      </c>
      <c r="C2714" s="11" t="s">
        <v>1354</v>
      </c>
      <c r="D2714" s="16" t="s">
        <v>900</v>
      </c>
      <c r="E2714" s="11">
        <v>20</v>
      </c>
      <c r="F2714" s="8" t="s">
        <v>55</v>
      </c>
    </row>
    <row r="2715" spans="1:6" hidden="1">
      <c r="A2715" s="22" t="s">
        <v>40</v>
      </c>
      <c r="B2715" s="11" t="s">
        <v>914</v>
      </c>
      <c r="C2715" s="11" t="s">
        <v>1355</v>
      </c>
      <c r="D2715" s="16" t="s">
        <v>902</v>
      </c>
      <c r="E2715" s="11">
        <v>0</v>
      </c>
      <c r="F2715" s="8" t="s">
        <v>55</v>
      </c>
    </row>
    <row r="2716" spans="1:6" hidden="1">
      <c r="A2716" s="22" t="s">
        <v>40</v>
      </c>
      <c r="B2716" s="11" t="s">
        <v>914</v>
      </c>
      <c r="C2716" s="11" t="s">
        <v>1355</v>
      </c>
      <c r="D2716" s="16" t="s">
        <v>903</v>
      </c>
      <c r="E2716" s="11">
        <v>0</v>
      </c>
      <c r="F2716" s="8" t="s">
        <v>55</v>
      </c>
    </row>
    <row r="2717" spans="1:6" hidden="1">
      <c r="A2717" s="22" t="s">
        <v>40</v>
      </c>
      <c r="B2717" s="11" t="s">
        <v>914</v>
      </c>
      <c r="C2717" s="11" t="s">
        <v>1355</v>
      </c>
      <c r="D2717" s="16" t="s">
        <v>904</v>
      </c>
      <c r="E2717" s="11">
        <v>0</v>
      </c>
      <c r="F2717" s="8" t="s">
        <v>55</v>
      </c>
    </row>
    <row r="2718" spans="1:6" hidden="1">
      <c r="A2718" s="22" t="s">
        <v>40</v>
      </c>
      <c r="B2718" s="11" t="s">
        <v>914</v>
      </c>
      <c r="C2718" s="11" t="s">
        <v>1355</v>
      </c>
      <c r="D2718" s="16" t="s">
        <v>905</v>
      </c>
      <c r="E2718" s="11">
        <v>0</v>
      </c>
      <c r="F2718" s="8" t="s">
        <v>55</v>
      </c>
    </row>
    <row r="2719" spans="1:6" hidden="1">
      <c r="A2719" s="22" t="s">
        <v>40</v>
      </c>
      <c r="B2719" s="11" t="s">
        <v>914</v>
      </c>
      <c r="C2719" s="11" t="s">
        <v>1355</v>
      </c>
      <c r="D2719" s="16" t="s">
        <v>906</v>
      </c>
      <c r="E2719" s="11">
        <v>0</v>
      </c>
      <c r="F2719" s="8" t="s">
        <v>55</v>
      </c>
    </row>
    <row r="2720" spans="1:6" hidden="1">
      <c r="A2720" s="22" t="s">
        <v>40</v>
      </c>
      <c r="B2720" s="11" t="s">
        <v>914</v>
      </c>
      <c r="C2720" s="11" t="s">
        <v>1355</v>
      </c>
      <c r="D2720" s="16" t="s">
        <v>907</v>
      </c>
      <c r="E2720" s="11">
        <v>0</v>
      </c>
      <c r="F2720" s="8" t="s">
        <v>55</v>
      </c>
    </row>
    <row r="2721" spans="1:6" hidden="1">
      <c r="A2721" s="22" t="s">
        <v>40</v>
      </c>
      <c r="B2721" s="11" t="s">
        <v>914</v>
      </c>
      <c r="C2721" s="11" t="s">
        <v>1355</v>
      </c>
      <c r="D2721" s="16" t="s">
        <v>908</v>
      </c>
      <c r="E2721" s="11">
        <v>0</v>
      </c>
      <c r="F2721" s="8" t="s">
        <v>55</v>
      </c>
    </row>
    <row r="2722" spans="1:6" hidden="1">
      <c r="A2722" s="22" t="s">
        <v>40</v>
      </c>
      <c r="B2722" s="11" t="s">
        <v>914</v>
      </c>
      <c r="C2722" s="11" t="s">
        <v>1355</v>
      </c>
      <c r="D2722" s="16" t="s">
        <v>909</v>
      </c>
      <c r="E2722" s="11">
        <v>0</v>
      </c>
      <c r="F2722" s="8" t="s">
        <v>55</v>
      </c>
    </row>
    <row r="2723" spans="1:6" hidden="1">
      <c r="A2723" s="22" t="s">
        <v>40</v>
      </c>
      <c r="B2723" s="11" t="s">
        <v>914</v>
      </c>
      <c r="C2723" s="11" t="s">
        <v>1355</v>
      </c>
      <c r="D2723" s="16" t="s">
        <v>919</v>
      </c>
      <c r="E2723" s="11">
        <v>0</v>
      </c>
      <c r="F2723" s="8" t="s">
        <v>55</v>
      </c>
    </row>
    <row r="2724" spans="1:6" hidden="1">
      <c r="A2724" s="22" t="s">
        <v>40</v>
      </c>
      <c r="B2724" s="11" t="s">
        <v>914</v>
      </c>
      <c r="C2724" s="11" t="s">
        <v>1355</v>
      </c>
      <c r="D2724" s="16" t="s">
        <v>920</v>
      </c>
      <c r="E2724" s="11">
        <v>0</v>
      </c>
      <c r="F2724" s="8" t="s">
        <v>55</v>
      </c>
    </row>
    <row r="2725" spans="1:6" hidden="1">
      <c r="A2725" s="22" t="s">
        <v>40</v>
      </c>
      <c r="B2725" s="11" t="s">
        <v>914</v>
      </c>
      <c r="C2725" s="11" t="s">
        <v>1355</v>
      </c>
      <c r="D2725" s="16" t="s">
        <v>921</v>
      </c>
      <c r="E2725" s="11">
        <v>0</v>
      </c>
      <c r="F2725" s="8" t="s">
        <v>55</v>
      </c>
    </row>
    <row r="2726" spans="1:6" hidden="1">
      <c r="A2726" s="22" t="s">
        <v>40</v>
      </c>
      <c r="B2726" s="11" t="s">
        <v>914</v>
      </c>
      <c r="C2726" s="11" t="s">
        <v>1355</v>
      </c>
      <c r="D2726" s="16" t="s">
        <v>900</v>
      </c>
      <c r="E2726" s="11">
        <v>0</v>
      </c>
      <c r="F2726" s="8" t="s">
        <v>55</v>
      </c>
    </row>
    <row r="2727" spans="1:6" hidden="1">
      <c r="A2727" s="22" t="s">
        <v>40</v>
      </c>
      <c r="B2727" s="11" t="s">
        <v>915</v>
      </c>
      <c r="C2727" s="11" t="s">
        <v>1356</v>
      </c>
      <c r="D2727" s="16" t="s">
        <v>902</v>
      </c>
      <c r="E2727" s="11">
        <v>4.5</v>
      </c>
      <c r="F2727" s="8" t="s">
        <v>55</v>
      </c>
    </row>
    <row r="2728" spans="1:6" hidden="1">
      <c r="A2728" s="22" t="s">
        <v>40</v>
      </c>
      <c r="B2728" s="11" t="s">
        <v>915</v>
      </c>
      <c r="C2728" s="11" t="s">
        <v>1356</v>
      </c>
      <c r="D2728" s="16" t="s">
        <v>903</v>
      </c>
      <c r="E2728" s="11">
        <v>4.5</v>
      </c>
      <c r="F2728" s="8" t="s">
        <v>55</v>
      </c>
    </row>
    <row r="2729" spans="1:6" hidden="1">
      <c r="A2729" s="22" t="s">
        <v>40</v>
      </c>
      <c r="B2729" s="11" t="s">
        <v>915</v>
      </c>
      <c r="C2729" s="11" t="s">
        <v>1356</v>
      </c>
      <c r="D2729" s="16" t="s">
        <v>904</v>
      </c>
      <c r="E2729" s="11">
        <v>4.5</v>
      </c>
      <c r="F2729" s="8" t="s">
        <v>55</v>
      </c>
    </row>
    <row r="2730" spans="1:6" hidden="1">
      <c r="A2730" s="22" t="s">
        <v>40</v>
      </c>
      <c r="B2730" s="11" t="s">
        <v>915</v>
      </c>
      <c r="C2730" s="11" t="s">
        <v>1356</v>
      </c>
      <c r="D2730" s="16" t="s">
        <v>905</v>
      </c>
      <c r="E2730" s="11">
        <v>4.5</v>
      </c>
      <c r="F2730" s="8" t="s">
        <v>55</v>
      </c>
    </row>
    <row r="2731" spans="1:6" hidden="1">
      <c r="A2731" s="22" t="s">
        <v>40</v>
      </c>
      <c r="B2731" s="11" t="s">
        <v>915</v>
      </c>
      <c r="C2731" s="11" t="s">
        <v>1356</v>
      </c>
      <c r="D2731" s="16" t="s">
        <v>906</v>
      </c>
      <c r="E2731" s="11">
        <v>4.5</v>
      </c>
      <c r="F2731" s="8" t="s">
        <v>55</v>
      </c>
    </row>
    <row r="2732" spans="1:6" hidden="1">
      <c r="A2732" s="22" t="s">
        <v>40</v>
      </c>
      <c r="B2732" s="11" t="s">
        <v>915</v>
      </c>
      <c r="C2732" s="11" t="s">
        <v>1356</v>
      </c>
      <c r="D2732" s="16" t="s">
        <v>907</v>
      </c>
      <c r="E2732" s="11">
        <v>4.5</v>
      </c>
      <c r="F2732" s="8" t="s">
        <v>55</v>
      </c>
    </row>
    <row r="2733" spans="1:6" hidden="1">
      <c r="A2733" s="22" t="s">
        <v>40</v>
      </c>
      <c r="B2733" s="11" t="s">
        <v>915</v>
      </c>
      <c r="C2733" s="11" t="s">
        <v>1356</v>
      </c>
      <c r="D2733" s="16" t="s">
        <v>908</v>
      </c>
      <c r="E2733" s="11">
        <v>4.5</v>
      </c>
      <c r="F2733" s="8" t="s">
        <v>55</v>
      </c>
    </row>
    <row r="2734" spans="1:6" hidden="1">
      <c r="A2734" s="22" t="s">
        <v>40</v>
      </c>
      <c r="B2734" s="11" t="s">
        <v>915</v>
      </c>
      <c r="C2734" s="11" t="s">
        <v>1356</v>
      </c>
      <c r="D2734" s="16" t="s">
        <v>909</v>
      </c>
      <c r="E2734" s="11">
        <v>4.5</v>
      </c>
      <c r="F2734" s="8" t="s">
        <v>55</v>
      </c>
    </row>
    <row r="2735" spans="1:6" hidden="1">
      <c r="A2735" s="22" t="s">
        <v>40</v>
      </c>
      <c r="B2735" s="11" t="s">
        <v>915</v>
      </c>
      <c r="C2735" s="11" t="s">
        <v>1356</v>
      </c>
      <c r="D2735" s="16" t="s">
        <v>919</v>
      </c>
      <c r="E2735" s="11">
        <v>4.5</v>
      </c>
      <c r="F2735" s="8" t="s">
        <v>55</v>
      </c>
    </row>
    <row r="2736" spans="1:6" hidden="1">
      <c r="A2736" s="22" t="s">
        <v>40</v>
      </c>
      <c r="B2736" s="11" t="s">
        <v>915</v>
      </c>
      <c r="C2736" s="11" t="s">
        <v>1356</v>
      </c>
      <c r="D2736" s="16" t="s">
        <v>920</v>
      </c>
      <c r="E2736" s="11">
        <v>4.5</v>
      </c>
      <c r="F2736" s="8" t="s">
        <v>55</v>
      </c>
    </row>
    <row r="2737" spans="1:6" hidden="1">
      <c r="A2737" s="22" t="s">
        <v>40</v>
      </c>
      <c r="B2737" s="11" t="s">
        <v>915</v>
      </c>
      <c r="C2737" s="11" t="s">
        <v>1356</v>
      </c>
      <c r="D2737" s="16" t="s">
        <v>921</v>
      </c>
      <c r="E2737" s="11">
        <v>4.5</v>
      </c>
      <c r="F2737" s="8" t="s">
        <v>55</v>
      </c>
    </row>
    <row r="2738" spans="1:6" hidden="1">
      <c r="A2738" s="22" t="s">
        <v>40</v>
      </c>
      <c r="B2738" s="11" t="s">
        <v>915</v>
      </c>
      <c r="C2738" s="11" t="s">
        <v>1356</v>
      </c>
      <c r="D2738" s="16" t="s">
        <v>900</v>
      </c>
      <c r="E2738" s="11">
        <v>4.5</v>
      </c>
      <c r="F2738" s="8" t="s">
        <v>55</v>
      </c>
    </row>
    <row r="2739" spans="1:6" hidden="1">
      <c r="A2739" s="22" t="s">
        <v>40</v>
      </c>
      <c r="B2739" s="11" t="s">
        <v>916</v>
      </c>
      <c r="C2739" s="11" t="s">
        <v>1357</v>
      </c>
      <c r="D2739" s="16" t="s">
        <v>902</v>
      </c>
      <c r="E2739" s="11">
        <v>29</v>
      </c>
      <c r="F2739" s="8" t="s">
        <v>55</v>
      </c>
    </row>
    <row r="2740" spans="1:6" hidden="1">
      <c r="A2740" s="22" t="s">
        <v>40</v>
      </c>
      <c r="B2740" s="11" t="s">
        <v>916</v>
      </c>
      <c r="C2740" s="11" t="s">
        <v>1357</v>
      </c>
      <c r="D2740" s="16" t="s">
        <v>903</v>
      </c>
      <c r="E2740" s="11">
        <v>29</v>
      </c>
      <c r="F2740" s="8" t="s">
        <v>55</v>
      </c>
    </row>
    <row r="2741" spans="1:6" hidden="1">
      <c r="A2741" s="22" t="s">
        <v>40</v>
      </c>
      <c r="B2741" s="11" t="s">
        <v>916</v>
      </c>
      <c r="C2741" s="11" t="s">
        <v>1357</v>
      </c>
      <c r="D2741" s="16" t="s">
        <v>904</v>
      </c>
      <c r="E2741" s="11">
        <v>30</v>
      </c>
      <c r="F2741" s="8" t="s">
        <v>55</v>
      </c>
    </row>
    <row r="2742" spans="1:6" hidden="1">
      <c r="A2742" s="22" t="s">
        <v>40</v>
      </c>
      <c r="B2742" s="11" t="s">
        <v>916</v>
      </c>
      <c r="C2742" s="11" t="s">
        <v>1357</v>
      </c>
      <c r="D2742" s="16" t="s">
        <v>905</v>
      </c>
      <c r="E2742" s="11">
        <v>30</v>
      </c>
      <c r="F2742" s="8" t="s">
        <v>55</v>
      </c>
    </row>
    <row r="2743" spans="1:6" hidden="1">
      <c r="A2743" s="22" t="s">
        <v>40</v>
      </c>
      <c r="B2743" s="11" t="s">
        <v>916</v>
      </c>
      <c r="C2743" s="11" t="s">
        <v>1357</v>
      </c>
      <c r="D2743" s="16" t="s">
        <v>906</v>
      </c>
      <c r="E2743" s="11">
        <v>30</v>
      </c>
      <c r="F2743" s="8" t="s">
        <v>55</v>
      </c>
    </row>
    <row r="2744" spans="1:6" hidden="1">
      <c r="A2744" s="22" t="s">
        <v>40</v>
      </c>
      <c r="B2744" s="11" t="s">
        <v>916</v>
      </c>
      <c r="C2744" s="11" t="s">
        <v>1357</v>
      </c>
      <c r="D2744" s="16" t="s">
        <v>907</v>
      </c>
      <c r="E2744" s="11">
        <v>30</v>
      </c>
      <c r="F2744" s="8" t="s">
        <v>55</v>
      </c>
    </row>
    <row r="2745" spans="1:6" hidden="1">
      <c r="A2745" s="22" t="s">
        <v>40</v>
      </c>
      <c r="B2745" s="11" t="s">
        <v>916</v>
      </c>
      <c r="C2745" s="11" t="s">
        <v>1357</v>
      </c>
      <c r="D2745" s="16" t="s">
        <v>908</v>
      </c>
      <c r="E2745" s="11">
        <v>30</v>
      </c>
      <c r="F2745" s="8" t="s">
        <v>55</v>
      </c>
    </row>
    <row r="2746" spans="1:6" hidden="1">
      <c r="A2746" s="22" t="s">
        <v>40</v>
      </c>
      <c r="B2746" s="11" t="s">
        <v>916</v>
      </c>
      <c r="C2746" s="11" t="s">
        <v>1357</v>
      </c>
      <c r="D2746" s="16" t="s">
        <v>909</v>
      </c>
      <c r="E2746" s="11">
        <v>30</v>
      </c>
      <c r="F2746" s="8" t="s">
        <v>55</v>
      </c>
    </row>
    <row r="2747" spans="1:6" hidden="1">
      <c r="A2747" s="22" t="s">
        <v>40</v>
      </c>
      <c r="B2747" s="11" t="s">
        <v>916</v>
      </c>
      <c r="C2747" s="11" t="s">
        <v>1357</v>
      </c>
      <c r="D2747" s="16" t="s">
        <v>919</v>
      </c>
      <c r="E2747" s="11">
        <v>30</v>
      </c>
      <c r="F2747" s="8" t="s">
        <v>55</v>
      </c>
    </row>
    <row r="2748" spans="1:6" hidden="1">
      <c r="A2748" s="22" t="s">
        <v>40</v>
      </c>
      <c r="B2748" s="11" t="s">
        <v>916</v>
      </c>
      <c r="C2748" s="11" t="s">
        <v>1357</v>
      </c>
      <c r="D2748" s="16" t="s">
        <v>920</v>
      </c>
      <c r="E2748" s="11">
        <v>30</v>
      </c>
      <c r="F2748" s="8" t="s">
        <v>55</v>
      </c>
    </row>
    <row r="2749" spans="1:6" hidden="1">
      <c r="A2749" s="22" t="s">
        <v>40</v>
      </c>
      <c r="B2749" s="11" t="s">
        <v>916</v>
      </c>
      <c r="C2749" s="11" t="s">
        <v>1357</v>
      </c>
      <c r="D2749" s="16" t="s">
        <v>921</v>
      </c>
      <c r="E2749" s="11">
        <v>30</v>
      </c>
      <c r="F2749" s="8" t="s">
        <v>55</v>
      </c>
    </row>
    <row r="2750" spans="1:6" hidden="1">
      <c r="A2750" s="22" t="s">
        <v>40</v>
      </c>
      <c r="B2750" s="11" t="s">
        <v>916</v>
      </c>
      <c r="C2750" s="11" t="s">
        <v>1357</v>
      </c>
      <c r="D2750" s="16" t="s">
        <v>900</v>
      </c>
      <c r="E2750" s="11">
        <v>30</v>
      </c>
      <c r="F2750" s="8" t="s">
        <v>55</v>
      </c>
    </row>
    <row r="2751" spans="1:6" hidden="1">
      <c r="A2751" s="22" t="s">
        <v>39</v>
      </c>
      <c r="B2751" s="11" t="s">
        <v>912</v>
      </c>
      <c r="C2751" s="11" t="s">
        <v>1358</v>
      </c>
      <c r="D2751" s="16" t="s">
        <v>902</v>
      </c>
      <c r="E2751" s="11">
        <v>2</v>
      </c>
      <c r="F2751" s="8" t="s">
        <v>65</v>
      </c>
    </row>
    <row r="2752" spans="1:6" hidden="1">
      <c r="A2752" s="22" t="s">
        <v>39</v>
      </c>
      <c r="B2752" s="11" t="s">
        <v>912</v>
      </c>
      <c r="C2752" s="11" t="s">
        <v>1358</v>
      </c>
      <c r="D2752" s="16" t="s">
        <v>903</v>
      </c>
      <c r="E2752" s="11">
        <v>2</v>
      </c>
      <c r="F2752" s="8" t="s">
        <v>65</v>
      </c>
    </row>
    <row r="2753" spans="1:6" hidden="1">
      <c r="A2753" s="22" t="s">
        <v>39</v>
      </c>
      <c r="B2753" s="11" t="s">
        <v>912</v>
      </c>
      <c r="C2753" s="11" t="s">
        <v>1358</v>
      </c>
      <c r="D2753" s="16" t="s">
        <v>904</v>
      </c>
      <c r="E2753" s="11">
        <v>2</v>
      </c>
      <c r="F2753" s="8" t="s">
        <v>65</v>
      </c>
    </row>
    <row r="2754" spans="1:6" hidden="1">
      <c r="A2754" s="22" t="s">
        <v>39</v>
      </c>
      <c r="B2754" s="11" t="s">
        <v>912</v>
      </c>
      <c r="C2754" s="11" t="s">
        <v>1358</v>
      </c>
      <c r="D2754" s="16" t="s">
        <v>905</v>
      </c>
      <c r="E2754" s="11">
        <v>2</v>
      </c>
      <c r="F2754" s="8" t="s">
        <v>65</v>
      </c>
    </row>
    <row r="2755" spans="1:6" hidden="1">
      <c r="A2755" s="22" t="s">
        <v>39</v>
      </c>
      <c r="B2755" s="11" t="s">
        <v>912</v>
      </c>
      <c r="C2755" s="11" t="s">
        <v>1358</v>
      </c>
      <c r="D2755" s="16" t="s">
        <v>906</v>
      </c>
      <c r="E2755" s="11">
        <v>2</v>
      </c>
      <c r="F2755" s="8" t="s">
        <v>65</v>
      </c>
    </row>
    <row r="2756" spans="1:6" hidden="1">
      <c r="A2756" s="22" t="s">
        <v>39</v>
      </c>
      <c r="B2756" s="11" t="s">
        <v>912</v>
      </c>
      <c r="C2756" s="11" t="s">
        <v>1358</v>
      </c>
      <c r="D2756" s="16" t="s">
        <v>907</v>
      </c>
      <c r="E2756" s="11">
        <v>2</v>
      </c>
      <c r="F2756" s="8" t="s">
        <v>65</v>
      </c>
    </row>
    <row r="2757" spans="1:6" hidden="1">
      <c r="A2757" s="22" t="s">
        <v>39</v>
      </c>
      <c r="B2757" s="11" t="s">
        <v>912</v>
      </c>
      <c r="C2757" s="11" t="s">
        <v>1358</v>
      </c>
      <c r="D2757" s="16" t="s">
        <v>908</v>
      </c>
      <c r="E2757" s="11">
        <v>3</v>
      </c>
      <c r="F2757" s="8" t="s">
        <v>65</v>
      </c>
    </row>
    <row r="2758" spans="1:6" hidden="1">
      <c r="A2758" s="22" t="s">
        <v>39</v>
      </c>
      <c r="B2758" s="11" t="s">
        <v>912</v>
      </c>
      <c r="C2758" s="11" t="s">
        <v>1358</v>
      </c>
      <c r="D2758" s="16" t="s">
        <v>909</v>
      </c>
      <c r="E2758" s="11">
        <v>3</v>
      </c>
      <c r="F2758" s="8" t="s">
        <v>65</v>
      </c>
    </row>
    <row r="2759" spans="1:6" hidden="1">
      <c r="A2759" s="22" t="s">
        <v>39</v>
      </c>
      <c r="B2759" s="11" t="s">
        <v>912</v>
      </c>
      <c r="C2759" s="11" t="s">
        <v>1358</v>
      </c>
      <c r="D2759" s="16" t="s">
        <v>919</v>
      </c>
      <c r="E2759" s="11">
        <v>3</v>
      </c>
      <c r="F2759" s="8" t="s">
        <v>65</v>
      </c>
    </row>
    <row r="2760" spans="1:6" hidden="1">
      <c r="A2760" s="22" t="s">
        <v>39</v>
      </c>
      <c r="B2760" s="11" t="s">
        <v>912</v>
      </c>
      <c r="C2760" s="11" t="s">
        <v>1358</v>
      </c>
      <c r="D2760" s="16" t="s">
        <v>920</v>
      </c>
      <c r="E2760" s="11">
        <v>3</v>
      </c>
      <c r="F2760" s="8" t="s">
        <v>65</v>
      </c>
    </row>
    <row r="2761" spans="1:6" hidden="1">
      <c r="A2761" s="22" t="s">
        <v>39</v>
      </c>
      <c r="B2761" s="11" t="s">
        <v>912</v>
      </c>
      <c r="C2761" s="11" t="s">
        <v>1358</v>
      </c>
      <c r="D2761" s="16" t="s">
        <v>921</v>
      </c>
      <c r="E2761" s="11">
        <v>3</v>
      </c>
      <c r="F2761" s="8" t="s">
        <v>65</v>
      </c>
    </row>
    <row r="2762" spans="1:6" hidden="1">
      <c r="A2762" s="22" t="s">
        <v>39</v>
      </c>
      <c r="B2762" s="11" t="s">
        <v>912</v>
      </c>
      <c r="C2762" s="11" t="s">
        <v>1358</v>
      </c>
      <c r="D2762" s="16" t="s">
        <v>900</v>
      </c>
      <c r="E2762" s="11">
        <v>3</v>
      </c>
      <c r="F2762" s="8" t="s">
        <v>65</v>
      </c>
    </row>
    <row r="2763" spans="1:6">
      <c r="A2763" s="22" t="s">
        <v>39</v>
      </c>
      <c r="B2763" s="11" t="s">
        <v>913</v>
      </c>
      <c r="C2763" s="11" t="s">
        <v>1359</v>
      </c>
      <c r="D2763" s="16" t="s">
        <v>902</v>
      </c>
      <c r="E2763" s="11">
        <v>13</v>
      </c>
      <c r="F2763" s="8" t="s">
        <v>65</v>
      </c>
    </row>
    <row r="2764" spans="1:6" hidden="1">
      <c r="A2764" s="22" t="s">
        <v>39</v>
      </c>
      <c r="B2764" s="11" t="s">
        <v>913</v>
      </c>
      <c r="C2764" s="11" t="s">
        <v>1359</v>
      </c>
      <c r="D2764" s="16" t="s">
        <v>903</v>
      </c>
      <c r="E2764" s="11">
        <v>13</v>
      </c>
      <c r="F2764" s="8" t="s">
        <v>65</v>
      </c>
    </row>
    <row r="2765" spans="1:6" hidden="1">
      <c r="A2765" s="22" t="s">
        <v>39</v>
      </c>
      <c r="B2765" s="11" t="s">
        <v>913</v>
      </c>
      <c r="C2765" s="11" t="s">
        <v>1359</v>
      </c>
      <c r="D2765" s="16" t="s">
        <v>904</v>
      </c>
      <c r="E2765" s="11">
        <v>13</v>
      </c>
      <c r="F2765" s="8" t="s">
        <v>65</v>
      </c>
    </row>
    <row r="2766" spans="1:6" hidden="1">
      <c r="A2766" s="22" t="s">
        <v>39</v>
      </c>
      <c r="B2766" s="11" t="s">
        <v>913</v>
      </c>
      <c r="C2766" s="11" t="s">
        <v>1359</v>
      </c>
      <c r="D2766" s="16" t="s">
        <v>905</v>
      </c>
      <c r="E2766" s="11">
        <v>13</v>
      </c>
      <c r="F2766" s="8" t="s">
        <v>65</v>
      </c>
    </row>
    <row r="2767" spans="1:6" hidden="1">
      <c r="A2767" s="22" t="s">
        <v>39</v>
      </c>
      <c r="B2767" s="11" t="s">
        <v>913</v>
      </c>
      <c r="C2767" s="11" t="s">
        <v>1359</v>
      </c>
      <c r="D2767" s="16" t="s">
        <v>906</v>
      </c>
      <c r="E2767" s="11">
        <v>13</v>
      </c>
      <c r="F2767" s="8" t="s">
        <v>65</v>
      </c>
    </row>
    <row r="2768" spans="1:6" hidden="1">
      <c r="A2768" s="22" t="s">
        <v>39</v>
      </c>
      <c r="B2768" s="11" t="s">
        <v>913</v>
      </c>
      <c r="C2768" s="11" t="s">
        <v>1359</v>
      </c>
      <c r="D2768" s="16" t="s">
        <v>907</v>
      </c>
      <c r="E2768" s="11">
        <v>13</v>
      </c>
      <c r="F2768" s="8" t="s">
        <v>65</v>
      </c>
    </row>
    <row r="2769" spans="1:6" hidden="1">
      <c r="A2769" s="22" t="s">
        <v>39</v>
      </c>
      <c r="B2769" s="11" t="s">
        <v>913</v>
      </c>
      <c r="C2769" s="11" t="s">
        <v>1359</v>
      </c>
      <c r="D2769" s="16" t="s">
        <v>908</v>
      </c>
      <c r="E2769" s="11">
        <v>13</v>
      </c>
      <c r="F2769" s="8" t="s">
        <v>65</v>
      </c>
    </row>
    <row r="2770" spans="1:6" hidden="1">
      <c r="A2770" s="22" t="s">
        <v>39</v>
      </c>
      <c r="B2770" s="11" t="s">
        <v>913</v>
      </c>
      <c r="C2770" s="11" t="s">
        <v>1359</v>
      </c>
      <c r="D2770" s="16" t="s">
        <v>909</v>
      </c>
      <c r="E2770" s="11">
        <v>13</v>
      </c>
      <c r="F2770" s="8" t="s">
        <v>65</v>
      </c>
    </row>
    <row r="2771" spans="1:6" hidden="1">
      <c r="A2771" s="22" t="s">
        <v>39</v>
      </c>
      <c r="B2771" s="11" t="s">
        <v>913</v>
      </c>
      <c r="C2771" s="11" t="s">
        <v>1359</v>
      </c>
      <c r="D2771" s="16" t="s">
        <v>919</v>
      </c>
      <c r="E2771" s="11">
        <v>13</v>
      </c>
      <c r="F2771" s="8" t="s">
        <v>65</v>
      </c>
    </row>
    <row r="2772" spans="1:6" hidden="1">
      <c r="A2772" s="22" t="s">
        <v>39</v>
      </c>
      <c r="B2772" s="11" t="s">
        <v>913</v>
      </c>
      <c r="C2772" s="11" t="s">
        <v>1359</v>
      </c>
      <c r="D2772" s="16" t="s">
        <v>920</v>
      </c>
      <c r="E2772" s="11">
        <v>13</v>
      </c>
      <c r="F2772" s="8" t="s">
        <v>65</v>
      </c>
    </row>
    <row r="2773" spans="1:6" hidden="1">
      <c r="A2773" s="22" t="s">
        <v>39</v>
      </c>
      <c r="B2773" s="11" t="s">
        <v>913</v>
      </c>
      <c r="C2773" s="11" t="s">
        <v>1359</v>
      </c>
      <c r="D2773" s="16" t="s">
        <v>921</v>
      </c>
      <c r="E2773" s="11">
        <v>13</v>
      </c>
      <c r="F2773" s="8" t="s">
        <v>65</v>
      </c>
    </row>
    <row r="2774" spans="1:6" hidden="1">
      <c r="A2774" s="22" t="s">
        <v>39</v>
      </c>
      <c r="B2774" s="11" t="s">
        <v>913</v>
      </c>
      <c r="C2774" s="11" t="s">
        <v>1359</v>
      </c>
      <c r="D2774" s="16" t="s">
        <v>900</v>
      </c>
      <c r="E2774" s="11">
        <v>13</v>
      </c>
      <c r="F2774" s="8" t="s">
        <v>65</v>
      </c>
    </row>
    <row r="2775" spans="1:6" hidden="1">
      <c r="A2775" s="22" t="s">
        <v>39</v>
      </c>
      <c r="B2775" s="11" t="s">
        <v>915</v>
      </c>
      <c r="C2775" s="11" t="s">
        <v>1360</v>
      </c>
      <c r="D2775" s="16" t="s">
        <v>902</v>
      </c>
      <c r="E2775" s="11">
        <v>2</v>
      </c>
      <c r="F2775" s="8" t="s">
        <v>65</v>
      </c>
    </row>
    <row r="2776" spans="1:6" hidden="1">
      <c r="A2776" s="22" t="s">
        <v>39</v>
      </c>
      <c r="B2776" s="11" t="s">
        <v>915</v>
      </c>
      <c r="C2776" s="11" t="s">
        <v>1360</v>
      </c>
      <c r="D2776" s="16" t="s">
        <v>903</v>
      </c>
      <c r="E2776" s="11">
        <v>2</v>
      </c>
      <c r="F2776" s="8" t="s">
        <v>65</v>
      </c>
    </row>
    <row r="2777" spans="1:6" hidden="1">
      <c r="A2777" s="22" t="s">
        <v>39</v>
      </c>
      <c r="B2777" s="11" t="s">
        <v>915</v>
      </c>
      <c r="C2777" s="11" t="s">
        <v>1360</v>
      </c>
      <c r="D2777" s="16" t="s">
        <v>904</v>
      </c>
      <c r="E2777" s="11">
        <v>2</v>
      </c>
      <c r="F2777" s="8" t="s">
        <v>65</v>
      </c>
    </row>
    <row r="2778" spans="1:6" hidden="1">
      <c r="A2778" s="22" t="s">
        <v>39</v>
      </c>
      <c r="B2778" s="11" t="s">
        <v>915</v>
      </c>
      <c r="C2778" s="11" t="s">
        <v>1360</v>
      </c>
      <c r="D2778" s="16" t="s">
        <v>905</v>
      </c>
      <c r="E2778" s="11">
        <v>2</v>
      </c>
      <c r="F2778" s="8" t="s">
        <v>65</v>
      </c>
    </row>
    <row r="2779" spans="1:6" hidden="1">
      <c r="A2779" s="22" t="s">
        <v>39</v>
      </c>
      <c r="B2779" s="11" t="s">
        <v>915</v>
      </c>
      <c r="C2779" s="11" t="s">
        <v>1360</v>
      </c>
      <c r="D2779" s="16" t="s">
        <v>906</v>
      </c>
      <c r="E2779" s="11">
        <v>2</v>
      </c>
      <c r="F2779" s="8" t="s">
        <v>65</v>
      </c>
    </row>
    <row r="2780" spans="1:6" hidden="1">
      <c r="A2780" s="22" t="s">
        <v>39</v>
      </c>
      <c r="B2780" s="11" t="s">
        <v>915</v>
      </c>
      <c r="C2780" s="11" t="s">
        <v>1360</v>
      </c>
      <c r="D2780" s="16" t="s">
        <v>907</v>
      </c>
      <c r="E2780" s="11">
        <v>2</v>
      </c>
      <c r="F2780" s="8" t="s">
        <v>65</v>
      </c>
    </row>
    <row r="2781" spans="1:6" hidden="1">
      <c r="A2781" s="22" t="s">
        <v>39</v>
      </c>
      <c r="B2781" s="11" t="s">
        <v>915</v>
      </c>
      <c r="C2781" s="11" t="s">
        <v>1360</v>
      </c>
      <c r="D2781" s="16" t="s">
        <v>908</v>
      </c>
      <c r="E2781" s="11">
        <v>3</v>
      </c>
      <c r="F2781" s="8" t="s">
        <v>65</v>
      </c>
    </row>
    <row r="2782" spans="1:6" hidden="1">
      <c r="A2782" s="22" t="s">
        <v>39</v>
      </c>
      <c r="B2782" s="11" t="s">
        <v>915</v>
      </c>
      <c r="C2782" s="11" t="s">
        <v>1360</v>
      </c>
      <c r="D2782" s="16" t="s">
        <v>909</v>
      </c>
      <c r="E2782" s="11">
        <v>3</v>
      </c>
      <c r="F2782" s="8" t="s">
        <v>65</v>
      </c>
    </row>
    <row r="2783" spans="1:6" hidden="1">
      <c r="A2783" s="22" t="s">
        <v>39</v>
      </c>
      <c r="B2783" s="11" t="s">
        <v>915</v>
      </c>
      <c r="C2783" s="11" t="s">
        <v>1360</v>
      </c>
      <c r="D2783" s="16" t="s">
        <v>919</v>
      </c>
      <c r="E2783" s="11">
        <v>3</v>
      </c>
      <c r="F2783" s="8" t="s">
        <v>65</v>
      </c>
    </row>
    <row r="2784" spans="1:6" hidden="1">
      <c r="A2784" s="22" t="s">
        <v>39</v>
      </c>
      <c r="B2784" s="11" t="s">
        <v>915</v>
      </c>
      <c r="C2784" s="11" t="s">
        <v>1360</v>
      </c>
      <c r="D2784" s="16" t="s">
        <v>920</v>
      </c>
      <c r="E2784" s="11">
        <v>3</v>
      </c>
      <c r="F2784" s="8" t="s">
        <v>65</v>
      </c>
    </row>
    <row r="2785" spans="1:6" hidden="1">
      <c r="A2785" s="22" t="s">
        <v>39</v>
      </c>
      <c r="B2785" s="11" t="s">
        <v>915</v>
      </c>
      <c r="C2785" s="11" t="s">
        <v>1360</v>
      </c>
      <c r="D2785" s="16" t="s">
        <v>921</v>
      </c>
      <c r="E2785" s="11">
        <v>3</v>
      </c>
      <c r="F2785" s="8" t="s">
        <v>65</v>
      </c>
    </row>
    <row r="2786" spans="1:6" hidden="1">
      <c r="A2786" s="22" t="s">
        <v>39</v>
      </c>
      <c r="B2786" s="11" t="s">
        <v>915</v>
      </c>
      <c r="C2786" s="11" t="s">
        <v>1360</v>
      </c>
      <c r="D2786" s="16" t="s">
        <v>900</v>
      </c>
      <c r="E2786" s="11">
        <v>3</v>
      </c>
      <c r="F2786" s="8" t="s">
        <v>65</v>
      </c>
    </row>
    <row r="2787" spans="1:6" hidden="1">
      <c r="A2787" s="22" t="s">
        <v>63</v>
      </c>
      <c r="B2787" s="11" t="s">
        <v>912</v>
      </c>
      <c r="C2787" s="11" t="s">
        <v>1361</v>
      </c>
      <c r="D2787" s="16" t="s">
        <v>902</v>
      </c>
      <c r="E2787" s="11">
        <v>1</v>
      </c>
      <c r="F2787" s="8" t="s">
        <v>65</v>
      </c>
    </row>
    <row r="2788" spans="1:6" hidden="1">
      <c r="A2788" s="22" t="s">
        <v>63</v>
      </c>
      <c r="B2788" s="11" t="s">
        <v>912</v>
      </c>
      <c r="C2788" s="11" t="s">
        <v>1361</v>
      </c>
      <c r="D2788" s="16" t="s">
        <v>903</v>
      </c>
      <c r="E2788" s="11">
        <v>1</v>
      </c>
      <c r="F2788" s="8" t="s">
        <v>65</v>
      </c>
    </row>
    <row r="2789" spans="1:6" hidden="1">
      <c r="A2789" s="22" t="s">
        <v>63</v>
      </c>
      <c r="B2789" s="11" t="s">
        <v>912</v>
      </c>
      <c r="C2789" s="11" t="s">
        <v>1361</v>
      </c>
      <c r="D2789" s="16" t="s">
        <v>904</v>
      </c>
      <c r="E2789" s="11">
        <v>1</v>
      </c>
      <c r="F2789" s="8" t="s">
        <v>65</v>
      </c>
    </row>
    <row r="2790" spans="1:6" hidden="1">
      <c r="A2790" s="22" t="s">
        <v>63</v>
      </c>
      <c r="B2790" s="11" t="s">
        <v>912</v>
      </c>
      <c r="C2790" s="11" t="s">
        <v>1361</v>
      </c>
      <c r="D2790" s="16" t="s">
        <v>905</v>
      </c>
      <c r="E2790" s="11">
        <v>1</v>
      </c>
      <c r="F2790" s="8" t="s">
        <v>65</v>
      </c>
    </row>
    <row r="2791" spans="1:6" hidden="1">
      <c r="A2791" s="22" t="s">
        <v>63</v>
      </c>
      <c r="B2791" s="11" t="s">
        <v>912</v>
      </c>
      <c r="C2791" s="11" t="s">
        <v>1361</v>
      </c>
      <c r="D2791" s="16" t="s">
        <v>906</v>
      </c>
      <c r="E2791" s="11">
        <v>1</v>
      </c>
      <c r="F2791" s="8" t="s">
        <v>65</v>
      </c>
    </row>
    <row r="2792" spans="1:6" hidden="1">
      <c r="A2792" s="22" t="s">
        <v>63</v>
      </c>
      <c r="B2792" s="11" t="s">
        <v>912</v>
      </c>
      <c r="C2792" s="11" t="s">
        <v>1361</v>
      </c>
      <c r="D2792" s="16" t="s">
        <v>907</v>
      </c>
      <c r="E2792" s="11">
        <v>1</v>
      </c>
      <c r="F2792" s="8" t="s">
        <v>65</v>
      </c>
    </row>
    <row r="2793" spans="1:6" hidden="1">
      <c r="A2793" s="22" t="s">
        <v>63</v>
      </c>
      <c r="B2793" s="11" t="s">
        <v>912</v>
      </c>
      <c r="C2793" s="11" t="s">
        <v>1361</v>
      </c>
      <c r="D2793" s="16" t="s">
        <v>908</v>
      </c>
      <c r="E2793" s="11">
        <v>1</v>
      </c>
      <c r="F2793" s="8" t="s">
        <v>65</v>
      </c>
    </row>
    <row r="2794" spans="1:6" hidden="1">
      <c r="A2794" s="22" t="s">
        <v>63</v>
      </c>
      <c r="B2794" s="11" t="s">
        <v>912</v>
      </c>
      <c r="C2794" s="11" t="s">
        <v>1361</v>
      </c>
      <c r="D2794" s="16" t="s">
        <v>909</v>
      </c>
      <c r="E2794" s="11">
        <v>1</v>
      </c>
      <c r="F2794" s="8" t="s">
        <v>65</v>
      </c>
    </row>
    <row r="2795" spans="1:6" hidden="1">
      <c r="A2795" s="22" t="s">
        <v>63</v>
      </c>
      <c r="B2795" s="11" t="s">
        <v>912</v>
      </c>
      <c r="C2795" s="11" t="s">
        <v>1361</v>
      </c>
      <c r="D2795" s="16" t="s">
        <v>919</v>
      </c>
      <c r="E2795" s="11">
        <v>1</v>
      </c>
      <c r="F2795" s="8" t="s">
        <v>65</v>
      </c>
    </row>
    <row r="2796" spans="1:6" hidden="1">
      <c r="A2796" s="22" t="s">
        <v>63</v>
      </c>
      <c r="B2796" s="11" t="s">
        <v>912</v>
      </c>
      <c r="C2796" s="11" t="s">
        <v>1361</v>
      </c>
      <c r="D2796" s="16" t="s">
        <v>920</v>
      </c>
      <c r="E2796" s="11">
        <v>1</v>
      </c>
      <c r="F2796" s="8" t="s">
        <v>65</v>
      </c>
    </row>
    <row r="2797" spans="1:6" hidden="1">
      <c r="A2797" s="22" t="s">
        <v>63</v>
      </c>
      <c r="B2797" s="11" t="s">
        <v>912</v>
      </c>
      <c r="C2797" s="11" t="s">
        <v>1361</v>
      </c>
      <c r="D2797" s="16" t="s">
        <v>921</v>
      </c>
      <c r="E2797" s="11">
        <v>1</v>
      </c>
      <c r="F2797" s="8" t="s">
        <v>65</v>
      </c>
    </row>
    <row r="2798" spans="1:6" hidden="1">
      <c r="A2798" s="22" t="s">
        <v>63</v>
      </c>
      <c r="B2798" s="11" t="s">
        <v>912</v>
      </c>
      <c r="C2798" s="11" t="s">
        <v>1361</v>
      </c>
      <c r="D2798" s="16" t="s">
        <v>900</v>
      </c>
      <c r="E2798" s="11">
        <v>1</v>
      </c>
      <c r="F2798" s="8" t="s">
        <v>65</v>
      </c>
    </row>
    <row r="2799" spans="1:6">
      <c r="A2799" s="22" t="s">
        <v>63</v>
      </c>
      <c r="B2799" s="11" t="s">
        <v>913</v>
      </c>
      <c r="C2799" s="11" t="s">
        <v>1362</v>
      </c>
      <c r="D2799" s="16" t="s">
        <v>902</v>
      </c>
      <c r="E2799" s="11">
        <v>7</v>
      </c>
      <c r="F2799" s="8" t="s">
        <v>65</v>
      </c>
    </row>
    <row r="2800" spans="1:6" hidden="1">
      <c r="A2800" s="22" t="s">
        <v>63</v>
      </c>
      <c r="B2800" s="11" t="s">
        <v>913</v>
      </c>
      <c r="C2800" s="11" t="s">
        <v>1362</v>
      </c>
      <c r="D2800" s="16" t="s">
        <v>903</v>
      </c>
      <c r="E2800" s="11">
        <v>7</v>
      </c>
      <c r="F2800" s="8" t="s">
        <v>65</v>
      </c>
    </row>
    <row r="2801" spans="1:6" hidden="1">
      <c r="A2801" s="22" t="s">
        <v>63</v>
      </c>
      <c r="B2801" s="11" t="s">
        <v>913</v>
      </c>
      <c r="C2801" s="11" t="s">
        <v>1362</v>
      </c>
      <c r="D2801" s="16" t="s">
        <v>904</v>
      </c>
      <c r="E2801" s="11">
        <v>7</v>
      </c>
      <c r="F2801" s="8" t="s">
        <v>65</v>
      </c>
    </row>
    <row r="2802" spans="1:6" hidden="1">
      <c r="A2802" s="22" t="s">
        <v>63</v>
      </c>
      <c r="B2802" s="11" t="s">
        <v>913</v>
      </c>
      <c r="C2802" s="11" t="s">
        <v>1362</v>
      </c>
      <c r="D2802" s="16" t="s">
        <v>905</v>
      </c>
      <c r="E2802" s="11">
        <v>7</v>
      </c>
      <c r="F2802" s="8" t="s">
        <v>65</v>
      </c>
    </row>
    <row r="2803" spans="1:6" hidden="1">
      <c r="A2803" s="22" t="s">
        <v>63</v>
      </c>
      <c r="B2803" s="11" t="s">
        <v>913</v>
      </c>
      <c r="C2803" s="11" t="s">
        <v>1362</v>
      </c>
      <c r="D2803" s="16" t="s">
        <v>906</v>
      </c>
      <c r="E2803" s="11">
        <v>7</v>
      </c>
      <c r="F2803" s="8" t="s">
        <v>65</v>
      </c>
    </row>
    <row r="2804" spans="1:6" hidden="1">
      <c r="A2804" s="22" t="s">
        <v>63</v>
      </c>
      <c r="B2804" s="11" t="s">
        <v>913</v>
      </c>
      <c r="C2804" s="11" t="s">
        <v>1362</v>
      </c>
      <c r="D2804" s="16" t="s">
        <v>907</v>
      </c>
      <c r="E2804" s="11">
        <v>7</v>
      </c>
      <c r="F2804" s="8" t="s">
        <v>65</v>
      </c>
    </row>
    <row r="2805" spans="1:6" hidden="1">
      <c r="A2805" s="22" t="s">
        <v>63</v>
      </c>
      <c r="B2805" s="11" t="s">
        <v>913</v>
      </c>
      <c r="C2805" s="11" t="s">
        <v>1362</v>
      </c>
      <c r="D2805" s="16" t="s">
        <v>908</v>
      </c>
      <c r="E2805" s="11">
        <v>7</v>
      </c>
      <c r="F2805" s="8" t="s">
        <v>65</v>
      </c>
    </row>
    <row r="2806" spans="1:6" hidden="1">
      <c r="A2806" s="22" t="s">
        <v>63</v>
      </c>
      <c r="B2806" s="11" t="s">
        <v>913</v>
      </c>
      <c r="C2806" s="11" t="s">
        <v>1362</v>
      </c>
      <c r="D2806" s="16" t="s">
        <v>909</v>
      </c>
      <c r="E2806" s="11">
        <v>7</v>
      </c>
      <c r="F2806" s="8" t="s">
        <v>65</v>
      </c>
    </row>
    <row r="2807" spans="1:6" hidden="1">
      <c r="A2807" s="22" t="s">
        <v>63</v>
      </c>
      <c r="B2807" s="11" t="s">
        <v>913</v>
      </c>
      <c r="C2807" s="11" t="s">
        <v>1362</v>
      </c>
      <c r="D2807" s="16" t="s">
        <v>919</v>
      </c>
      <c r="E2807" s="11">
        <v>7</v>
      </c>
      <c r="F2807" s="8" t="s">
        <v>65</v>
      </c>
    </row>
    <row r="2808" spans="1:6" hidden="1">
      <c r="A2808" s="22" t="s">
        <v>63</v>
      </c>
      <c r="B2808" s="11" t="s">
        <v>913</v>
      </c>
      <c r="C2808" s="11" t="s">
        <v>1362</v>
      </c>
      <c r="D2808" s="16" t="s">
        <v>920</v>
      </c>
      <c r="E2808" s="11">
        <v>7</v>
      </c>
      <c r="F2808" s="8" t="s">
        <v>65</v>
      </c>
    </row>
    <row r="2809" spans="1:6" hidden="1">
      <c r="A2809" s="22" t="s">
        <v>63</v>
      </c>
      <c r="B2809" s="11" t="s">
        <v>913</v>
      </c>
      <c r="C2809" s="11" t="s">
        <v>1362</v>
      </c>
      <c r="D2809" s="16" t="s">
        <v>921</v>
      </c>
      <c r="E2809" s="11">
        <v>7</v>
      </c>
      <c r="F2809" s="8" t="s">
        <v>65</v>
      </c>
    </row>
    <row r="2810" spans="1:6" hidden="1">
      <c r="A2810" s="22" t="s">
        <v>63</v>
      </c>
      <c r="B2810" s="11" t="s">
        <v>913</v>
      </c>
      <c r="C2810" s="11" t="s">
        <v>1362</v>
      </c>
      <c r="D2810" s="16" t="s">
        <v>900</v>
      </c>
      <c r="E2810" s="11">
        <v>7</v>
      </c>
      <c r="F2810" s="8" t="s">
        <v>65</v>
      </c>
    </row>
    <row r="2811" spans="1:6" hidden="1">
      <c r="A2811" s="22" t="s">
        <v>63</v>
      </c>
      <c r="B2811" s="11" t="s">
        <v>915</v>
      </c>
      <c r="C2811" s="11" t="s">
        <v>1363</v>
      </c>
      <c r="D2811" s="16" t="s">
        <v>902</v>
      </c>
      <c r="E2811" s="11">
        <v>2</v>
      </c>
      <c r="F2811" s="8" t="s">
        <v>65</v>
      </c>
    </row>
    <row r="2812" spans="1:6" hidden="1">
      <c r="A2812" s="22" t="s">
        <v>63</v>
      </c>
      <c r="B2812" s="11" t="s">
        <v>915</v>
      </c>
      <c r="C2812" s="11" t="s">
        <v>1363</v>
      </c>
      <c r="D2812" s="16" t="s">
        <v>903</v>
      </c>
      <c r="E2812" s="11">
        <v>2</v>
      </c>
      <c r="F2812" s="8" t="s">
        <v>65</v>
      </c>
    </row>
    <row r="2813" spans="1:6" hidden="1">
      <c r="A2813" s="22" t="s">
        <v>63</v>
      </c>
      <c r="B2813" s="11" t="s">
        <v>915</v>
      </c>
      <c r="C2813" s="11" t="s">
        <v>1363</v>
      </c>
      <c r="D2813" s="16" t="s">
        <v>904</v>
      </c>
      <c r="E2813" s="11">
        <v>2</v>
      </c>
      <c r="F2813" s="8" t="s">
        <v>65</v>
      </c>
    </row>
    <row r="2814" spans="1:6" hidden="1">
      <c r="A2814" s="22" t="s">
        <v>63</v>
      </c>
      <c r="B2814" s="11" t="s">
        <v>915</v>
      </c>
      <c r="C2814" s="11" t="s">
        <v>1363</v>
      </c>
      <c r="D2814" s="16" t="s">
        <v>905</v>
      </c>
      <c r="E2814" s="11">
        <v>2</v>
      </c>
      <c r="F2814" s="8" t="s">
        <v>65</v>
      </c>
    </row>
    <row r="2815" spans="1:6" hidden="1">
      <c r="A2815" s="22" t="s">
        <v>63</v>
      </c>
      <c r="B2815" s="11" t="s">
        <v>915</v>
      </c>
      <c r="C2815" s="11" t="s">
        <v>1363</v>
      </c>
      <c r="D2815" s="16" t="s">
        <v>906</v>
      </c>
      <c r="E2815" s="11">
        <v>2</v>
      </c>
      <c r="F2815" s="8" t="s">
        <v>65</v>
      </c>
    </row>
    <row r="2816" spans="1:6" hidden="1">
      <c r="A2816" s="22" t="s">
        <v>63</v>
      </c>
      <c r="B2816" s="11" t="s">
        <v>915</v>
      </c>
      <c r="C2816" s="11" t="s">
        <v>1363</v>
      </c>
      <c r="D2816" s="16" t="s">
        <v>907</v>
      </c>
      <c r="E2816" s="11">
        <v>2</v>
      </c>
      <c r="F2816" s="8" t="s">
        <v>65</v>
      </c>
    </row>
    <row r="2817" spans="1:6" hidden="1">
      <c r="A2817" s="22" t="s">
        <v>63</v>
      </c>
      <c r="B2817" s="11" t="s">
        <v>915</v>
      </c>
      <c r="C2817" s="11" t="s">
        <v>1363</v>
      </c>
      <c r="D2817" s="16" t="s">
        <v>908</v>
      </c>
      <c r="E2817" s="11">
        <v>3</v>
      </c>
      <c r="F2817" s="8" t="s">
        <v>65</v>
      </c>
    </row>
    <row r="2818" spans="1:6" hidden="1">
      <c r="A2818" s="22" t="s">
        <v>63</v>
      </c>
      <c r="B2818" s="11" t="s">
        <v>915</v>
      </c>
      <c r="C2818" s="11" t="s">
        <v>1363</v>
      </c>
      <c r="D2818" s="16" t="s">
        <v>909</v>
      </c>
      <c r="E2818" s="11">
        <v>3</v>
      </c>
      <c r="F2818" s="8" t="s">
        <v>65</v>
      </c>
    </row>
    <row r="2819" spans="1:6" hidden="1">
      <c r="A2819" s="22" t="s">
        <v>63</v>
      </c>
      <c r="B2819" s="11" t="s">
        <v>915</v>
      </c>
      <c r="C2819" s="11" t="s">
        <v>1363</v>
      </c>
      <c r="D2819" s="16" t="s">
        <v>919</v>
      </c>
      <c r="E2819" s="11">
        <v>3</v>
      </c>
      <c r="F2819" s="8" t="s">
        <v>65</v>
      </c>
    </row>
    <row r="2820" spans="1:6" hidden="1">
      <c r="A2820" s="22" t="s">
        <v>63</v>
      </c>
      <c r="B2820" s="11" t="s">
        <v>915</v>
      </c>
      <c r="C2820" s="11" t="s">
        <v>1363</v>
      </c>
      <c r="D2820" s="16" t="s">
        <v>920</v>
      </c>
      <c r="E2820" s="11">
        <v>3</v>
      </c>
      <c r="F2820" s="8" t="s">
        <v>65</v>
      </c>
    </row>
    <row r="2821" spans="1:6" hidden="1">
      <c r="A2821" s="22" t="s">
        <v>63</v>
      </c>
      <c r="B2821" s="11" t="s">
        <v>915</v>
      </c>
      <c r="C2821" s="11" t="s">
        <v>1363</v>
      </c>
      <c r="D2821" s="16" t="s">
        <v>921</v>
      </c>
      <c r="E2821" s="11">
        <v>3</v>
      </c>
      <c r="F2821" s="8" t="s">
        <v>65</v>
      </c>
    </row>
    <row r="2822" spans="1:6" hidden="1">
      <c r="A2822" s="22" t="s">
        <v>63</v>
      </c>
      <c r="B2822" s="11" t="s">
        <v>915</v>
      </c>
      <c r="C2822" s="11" t="s">
        <v>1363</v>
      </c>
      <c r="D2822" s="16" t="s">
        <v>900</v>
      </c>
      <c r="E2822" s="11">
        <v>3</v>
      </c>
      <c r="F2822" s="8" t="s">
        <v>65</v>
      </c>
    </row>
    <row r="2823" spans="1:6" hidden="1">
      <c r="A2823" s="22" t="s">
        <v>35</v>
      </c>
      <c r="B2823" s="11" t="s">
        <v>912</v>
      </c>
      <c r="C2823" s="11" t="s">
        <v>1364</v>
      </c>
      <c r="D2823" s="16" t="s">
        <v>902</v>
      </c>
      <c r="E2823" s="11">
        <v>2</v>
      </c>
      <c r="F2823" s="8" t="s">
        <v>65</v>
      </c>
    </row>
    <row r="2824" spans="1:6" hidden="1">
      <c r="A2824" s="22" t="s">
        <v>35</v>
      </c>
      <c r="B2824" s="11" t="s">
        <v>912</v>
      </c>
      <c r="C2824" s="11" t="s">
        <v>1364</v>
      </c>
      <c r="D2824" s="16" t="s">
        <v>903</v>
      </c>
      <c r="E2824" s="11">
        <v>2</v>
      </c>
      <c r="F2824" s="8" t="s">
        <v>65</v>
      </c>
    </row>
    <row r="2825" spans="1:6" hidden="1">
      <c r="A2825" s="22" t="s">
        <v>35</v>
      </c>
      <c r="B2825" s="11" t="s">
        <v>912</v>
      </c>
      <c r="C2825" s="11" t="s">
        <v>1364</v>
      </c>
      <c r="D2825" s="16" t="s">
        <v>904</v>
      </c>
      <c r="E2825" s="11">
        <v>2</v>
      </c>
      <c r="F2825" s="8" t="s">
        <v>65</v>
      </c>
    </row>
    <row r="2826" spans="1:6" hidden="1">
      <c r="A2826" s="22" t="s">
        <v>35</v>
      </c>
      <c r="B2826" s="11" t="s">
        <v>912</v>
      </c>
      <c r="C2826" s="11" t="s">
        <v>1364</v>
      </c>
      <c r="D2826" s="16" t="s">
        <v>905</v>
      </c>
      <c r="E2826" s="11">
        <v>2</v>
      </c>
      <c r="F2826" s="8" t="s">
        <v>65</v>
      </c>
    </row>
    <row r="2827" spans="1:6" hidden="1">
      <c r="A2827" s="22" t="s">
        <v>35</v>
      </c>
      <c r="B2827" s="11" t="s">
        <v>912</v>
      </c>
      <c r="C2827" s="11" t="s">
        <v>1364</v>
      </c>
      <c r="D2827" s="16" t="s">
        <v>906</v>
      </c>
      <c r="E2827" s="11">
        <v>2</v>
      </c>
      <c r="F2827" s="8" t="s">
        <v>65</v>
      </c>
    </row>
    <row r="2828" spans="1:6" hidden="1">
      <c r="A2828" s="22" t="s">
        <v>35</v>
      </c>
      <c r="B2828" s="11" t="s">
        <v>912</v>
      </c>
      <c r="C2828" s="11" t="s">
        <v>1364</v>
      </c>
      <c r="D2828" s="16" t="s">
        <v>907</v>
      </c>
      <c r="E2828" s="11">
        <v>2</v>
      </c>
      <c r="F2828" s="8" t="s">
        <v>65</v>
      </c>
    </row>
    <row r="2829" spans="1:6" hidden="1">
      <c r="A2829" s="22" t="s">
        <v>35</v>
      </c>
      <c r="B2829" s="11" t="s">
        <v>912</v>
      </c>
      <c r="C2829" s="11" t="s">
        <v>1364</v>
      </c>
      <c r="D2829" s="16" t="s">
        <v>908</v>
      </c>
      <c r="E2829" s="11">
        <v>2</v>
      </c>
      <c r="F2829" s="8" t="s">
        <v>65</v>
      </c>
    </row>
    <row r="2830" spans="1:6" hidden="1">
      <c r="A2830" s="22" t="s">
        <v>35</v>
      </c>
      <c r="B2830" s="11" t="s">
        <v>912</v>
      </c>
      <c r="C2830" s="11" t="s">
        <v>1364</v>
      </c>
      <c r="D2830" s="16" t="s">
        <v>909</v>
      </c>
      <c r="E2830" s="11">
        <v>2</v>
      </c>
      <c r="F2830" s="8" t="s">
        <v>65</v>
      </c>
    </row>
    <row r="2831" spans="1:6" hidden="1">
      <c r="A2831" s="22" t="s">
        <v>35</v>
      </c>
      <c r="B2831" s="11" t="s">
        <v>912</v>
      </c>
      <c r="C2831" s="11" t="s">
        <v>1364</v>
      </c>
      <c r="D2831" s="16" t="s">
        <v>919</v>
      </c>
      <c r="E2831" s="11">
        <v>2</v>
      </c>
      <c r="F2831" s="8" t="s">
        <v>65</v>
      </c>
    </row>
    <row r="2832" spans="1:6" hidden="1">
      <c r="A2832" s="22" t="s">
        <v>35</v>
      </c>
      <c r="B2832" s="11" t="s">
        <v>912</v>
      </c>
      <c r="C2832" s="11" t="s">
        <v>1364</v>
      </c>
      <c r="D2832" s="16" t="s">
        <v>920</v>
      </c>
      <c r="E2832" s="11">
        <v>2</v>
      </c>
      <c r="F2832" s="8" t="s">
        <v>65</v>
      </c>
    </row>
    <row r="2833" spans="1:6" hidden="1">
      <c r="A2833" s="22" t="s">
        <v>35</v>
      </c>
      <c r="B2833" s="11" t="s">
        <v>912</v>
      </c>
      <c r="C2833" s="11" t="s">
        <v>1364</v>
      </c>
      <c r="D2833" s="16" t="s">
        <v>921</v>
      </c>
      <c r="E2833" s="11">
        <v>2</v>
      </c>
      <c r="F2833" s="8" t="s">
        <v>65</v>
      </c>
    </row>
    <row r="2834" spans="1:6" hidden="1">
      <c r="A2834" s="22" t="s">
        <v>35</v>
      </c>
      <c r="B2834" s="11" t="s">
        <v>912</v>
      </c>
      <c r="C2834" s="11" t="s">
        <v>1364</v>
      </c>
      <c r="D2834" s="16" t="s">
        <v>900</v>
      </c>
      <c r="E2834" s="11">
        <v>2</v>
      </c>
      <c r="F2834" s="8" t="s">
        <v>65</v>
      </c>
    </row>
    <row r="2835" spans="1:6">
      <c r="A2835" s="22" t="s">
        <v>35</v>
      </c>
      <c r="B2835" s="11" t="s">
        <v>913</v>
      </c>
      <c r="C2835" s="11" t="s">
        <v>1365</v>
      </c>
      <c r="D2835" s="16" t="s">
        <v>902</v>
      </c>
      <c r="E2835" s="11">
        <v>7</v>
      </c>
      <c r="F2835" s="8" t="s">
        <v>65</v>
      </c>
    </row>
    <row r="2836" spans="1:6" hidden="1">
      <c r="A2836" s="22" t="s">
        <v>35</v>
      </c>
      <c r="B2836" s="11" t="s">
        <v>913</v>
      </c>
      <c r="C2836" s="11" t="s">
        <v>1365</v>
      </c>
      <c r="D2836" s="16" t="s">
        <v>903</v>
      </c>
      <c r="E2836" s="11">
        <v>7</v>
      </c>
      <c r="F2836" s="8" t="s">
        <v>65</v>
      </c>
    </row>
    <row r="2837" spans="1:6" hidden="1">
      <c r="A2837" s="22" t="s">
        <v>35</v>
      </c>
      <c r="B2837" s="11" t="s">
        <v>913</v>
      </c>
      <c r="C2837" s="11" t="s">
        <v>1365</v>
      </c>
      <c r="D2837" s="16" t="s">
        <v>904</v>
      </c>
      <c r="E2837" s="11">
        <v>7</v>
      </c>
      <c r="F2837" s="8" t="s">
        <v>65</v>
      </c>
    </row>
    <row r="2838" spans="1:6" hidden="1">
      <c r="A2838" s="22" t="s">
        <v>35</v>
      </c>
      <c r="B2838" s="11" t="s">
        <v>913</v>
      </c>
      <c r="C2838" s="11" t="s">
        <v>1365</v>
      </c>
      <c r="D2838" s="16" t="s">
        <v>905</v>
      </c>
      <c r="E2838" s="11">
        <v>7</v>
      </c>
      <c r="F2838" s="8" t="s">
        <v>65</v>
      </c>
    </row>
    <row r="2839" spans="1:6" hidden="1">
      <c r="A2839" s="22" t="s">
        <v>35</v>
      </c>
      <c r="B2839" s="11" t="s">
        <v>913</v>
      </c>
      <c r="C2839" s="11" t="s">
        <v>1365</v>
      </c>
      <c r="D2839" s="16" t="s">
        <v>906</v>
      </c>
      <c r="E2839" s="11">
        <v>7</v>
      </c>
      <c r="F2839" s="8" t="s">
        <v>65</v>
      </c>
    </row>
    <row r="2840" spans="1:6" hidden="1">
      <c r="A2840" s="22" t="s">
        <v>35</v>
      </c>
      <c r="B2840" s="11" t="s">
        <v>913</v>
      </c>
      <c r="C2840" s="11" t="s">
        <v>1365</v>
      </c>
      <c r="D2840" s="16" t="s">
        <v>907</v>
      </c>
      <c r="E2840" s="11">
        <v>7</v>
      </c>
      <c r="F2840" s="8" t="s">
        <v>65</v>
      </c>
    </row>
    <row r="2841" spans="1:6" hidden="1">
      <c r="A2841" s="22" t="s">
        <v>35</v>
      </c>
      <c r="B2841" s="11" t="s">
        <v>913</v>
      </c>
      <c r="C2841" s="11" t="s">
        <v>1365</v>
      </c>
      <c r="D2841" s="16" t="s">
        <v>908</v>
      </c>
      <c r="E2841" s="11">
        <v>7</v>
      </c>
      <c r="F2841" s="8" t="s">
        <v>65</v>
      </c>
    </row>
    <row r="2842" spans="1:6" hidden="1">
      <c r="A2842" s="22" t="s">
        <v>35</v>
      </c>
      <c r="B2842" s="11" t="s">
        <v>913</v>
      </c>
      <c r="C2842" s="11" t="s">
        <v>1365</v>
      </c>
      <c r="D2842" s="16" t="s">
        <v>909</v>
      </c>
      <c r="E2842" s="11">
        <v>7</v>
      </c>
      <c r="F2842" s="8" t="s">
        <v>65</v>
      </c>
    </row>
    <row r="2843" spans="1:6" hidden="1">
      <c r="A2843" s="22" t="s">
        <v>35</v>
      </c>
      <c r="B2843" s="11" t="s">
        <v>913</v>
      </c>
      <c r="C2843" s="11" t="s">
        <v>1365</v>
      </c>
      <c r="D2843" s="16" t="s">
        <v>919</v>
      </c>
      <c r="E2843" s="11">
        <v>7</v>
      </c>
      <c r="F2843" s="8" t="s">
        <v>65</v>
      </c>
    </row>
    <row r="2844" spans="1:6" hidden="1">
      <c r="A2844" s="22" t="s">
        <v>35</v>
      </c>
      <c r="B2844" s="11" t="s">
        <v>913</v>
      </c>
      <c r="C2844" s="11" t="s">
        <v>1365</v>
      </c>
      <c r="D2844" s="16" t="s">
        <v>920</v>
      </c>
      <c r="E2844" s="11">
        <v>7</v>
      </c>
      <c r="F2844" s="8" t="s">
        <v>65</v>
      </c>
    </row>
    <row r="2845" spans="1:6" hidden="1">
      <c r="A2845" s="22" t="s">
        <v>35</v>
      </c>
      <c r="B2845" s="11" t="s">
        <v>913</v>
      </c>
      <c r="C2845" s="11" t="s">
        <v>1365</v>
      </c>
      <c r="D2845" s="16" t="s">
        <v>921</v>
      </c>
      <c r="E2845" s="11">
        <v>7</v>
      </c>
      <c r="F2845" s="8" t="s">
        <v>65</v>
      </c>
    </row>
    <row r="2846" spans="1:6" hidden="1">
      <c r="A2846" s="22" t="s">
        <v>35</v>
      </c>
      <c r="B2846" s="11" t="s">
        <v>913</v>
      </c>
      <c r="C2846" s="11" t="s">
        <v>1365</v>
      </c>
      <c r="D2846" s="16" t="s">
        <v>900</v>
      </c>
      <c r="E2846" s="11">
        <v>7</v>
      </c>
      <c r="F2846" s="8" t="s">
        <v>65</v>
      </c>
    </row>
    <row r="2847" spans="1:6" hidden="1">
      <c r="A2847" s="22" t="s">
        <v>35</v>
      </c>
      <c r="B2847" s="11" t="s">
        <v>914</v>
      </c>
      <c r="C2847" s="11" t="s">
        <v>1366</v>
      </c>
      <c r="D2847" s="16" t="s">
        <v>902</v>
      </c>
      <c r="E2847" s="11">
        <v>1</v>
      </c>
      <c r="F2847" s="8" t="s">
        <v>65</v>
      </c>
    </row>
    <row r="2848" spans="1:6" hidden="1">
      <c r="A2848" s="22" t="s">
        <v>35</v>
      </c>
      <c r="B2848" s="11" t="s">
        <v>914</v>
      </c>
      <c r="C2848" s="11" t="s">
        <v>1366</v>
      </c>
      <c r="D2848" s="16" t="s">
        <v>903</v>
      </c>
      <c r="E2848" s="11">
        <v>1</v>
      </c>
      <c r="F2848" s="8" t="s">
        <v>65</v>
      </c>
    </row>
    <row r="2849" spans="1:6" hidden="1">
      <c r="A2849" s="22" t="s">
        <v>35</v>
      </c>
      <c r="B2849" s="11" t="s">
        <v>914</v>
      </c>
      <c r="C2849" s="11" t="s">
        <v>1366</v>
      </c>
      <c r="D2849" s="16" t="s">
        <v>904</v>
      </c>
      <c r="E2849" s="11">
        <v>1</v>
      </c>
      <c r="F2849" s="8" t="s">
        <v>65</v>
      </c>
    </row>
    <row r="2850" spans="1:6" hidden="1">
      <c r="A2850" s="22" t="s">
        <v>35</v>
      </c>
      <c r="B2850" s="11" t="s">
        <v>914</v>
      </c>
      <c r="C2850" s="11" t="s">
        <v>1366</v>
      </c>
      <c r="D2850" s="16" t="s">
        <v>905</v>
      </c>
      <c r="E2850" s="11">
        <v>1</v>
      </c>
      <c r="F2850" s="8" t="s">
        <v>65</v>
      </c>
    </row>
    <row r="2851" spans="1:6" hidden="1">
      <c r="A2851" s="22" t="s">
        <v>35</v>
      </c>
      <c r="B2851" s="11" t="s">
        <v>914</v>
      </c>
      <c r="C2851" s="11" t="s">
        <v>1366</v>
      </c>
      <c r="D2851" s="16" t="s">
        <v>906</v>
      </c>
      <c r="E2851" s="11">
        <v>1</v>
      </c>
      <c r="F2851" s="8" t="s">
        <v>65</v>
      </c>
    </row>
    <row r="2852" spans="1:6" hidden="1">
      <c r="A2852" s="22" t="s">
        <v>35</v>
      </c>
      <c r="B2852" s="11" t="s">
        <v>914</v>
      </c>
      <c r="C2852" s="11" t="s">
        <v>1366</v>
      </c>
      <c r="D2852" s="16" t="s">
        <v>907</v>
      </c>
      <c r="E2852" s="11">
        <v>1</v>
      </c>
      <c r="F2852" s="8" t="s">
        <v>65</v>
      </c>
    </row>
    <row r="2853" spans="1:6" hidden="1">
      <c r="A2853" s="22" t="s">
        <v>35</v>
      </c>
      <c r="B2853" s="11" t="s">
        <v>914</v>
      </c>
      <c r="C2853" s="11" t="s">
        <v>1366</v>
      </c>
      <c r="D2853" s="16" t="s">
        <v>908</v>
      </c>
      <c r="E2853" s="11">
        <v>2</v>
      </c>
      <c r="F2853" s="8" t="s">
        <v>65</v>
      </c>
    </row>
    <row r="2854" spans="1:6" hidden="1">
      <c r="A2854" s="22" t="s">
        <v>35</v>
      </c>
      <c r="B2854" s="11" t="s">
        <v>914</v>
      </c>
      <c r="C2854" s="11" t="s">
        <v>1366</v>
      </c>
      <c r="D2854" s="16" t="s">
        <v>909</v>
      </c>
      <c r="E2854" s="11">
        <v>2</v>
      </c>
      <c r="F2854" s="8" t="s">
        <v>65</v>
      </c>
    </row>
    <row r="2855" spans="1:6" hidden="1">
      <c r="A2855" s="22" t="s">
        <v>35</v>
      </c>
      <c r="B2855" s="11" t="s">
        <v>914</v>
      </c>
      <c r="C2855" s="11" t="s">
        <v>1366</v>
      </c>
      <c r="D2855" s="16" t="s">
        <v>919</v>
      </c>
      <c r="E2855" s="11">
        <v>2</v>
      </c>
      <c r="F2855" s="8" t="s">
        <v>65</v>
      </c>
    </row>
    <row r="2856" spans="1:6" hidden="1">
      <c r="A2856" s="22" t="s">
        <v>35</v>
      </c>
      <c r="B2856" s="11" t="s">
        <v>914</v>
      </c>
      <c r="C2856" s="11" t="s">
        <v>1366</v>
      </c>
      <c r="D2856" s="16" t="s">
        <v>920</v>
      </c>
      <c r="E2856" s="11">
        <v>2</v>
      </c>
      <c r="F2856" s="8" t="s">
        <v>65</v>
      </c>
    </row>
    <row r="2857" spans="1:6" hidden="1">
      <c r="A2857" s="22" t="s">
        <v>35</v>
      </c>
      <c r="B2857" s="11" t="s">
        <v>914</v>
      </c>
      <c r="C2857" s="11" t="s">
        <v>1366</v>
      </c>
      <c r="D2857" s="16" t="s">
        <v>921</v>
      </c>
      <c r="E2857" s="11">
        <v>2</v>
      </c>
      <c r="F2857" s="8" t="s">
        <v>65</v>
      </c>
    </row>
    <row r="2858" spans="1:6" hidden="1">
      <c r="A2858" s="22" t="s">
        <v>35</v>
      </c>
      <c r="B2858" s="11" t="s">
        <v>914</v>
      </c>
      <c r="C2858" s="11" t="s">
        <v>1366</v>
      </c>
      <c r="D2858" s="16" t="s">
        <v>900</v>
      </c>
      <c r="E2858" s="11">
        <v>2</v>
      </c>
      <c r="F2858" s="8" t="s">
        <v>65</v>
      </c>
    </row>
    <row r="2859" spans="1:6" hidden="1">
      <c r="A2859" s="22" t="s">
        <v>37</v>
      </c>
      <c r="B2859" s="11" t="s">
        <v>912</v>
      </c>
      <c r="C2859" s="11" t="s">
        <v>1367</v>
      </c>
      <c r="D2859" s="16" t="s">
        <v>902</v>
      </c>
      <c r="E2859" s="11">
        <v>2</v>
      </c>
      <c r="F2859" s="8" t="s">
        <v>65</v>
      </c>
    </row>
    <row r="2860" spans="1:6" hidden="1">
      <c r="A2860" s="22" t="s">
        <v>37</v>
      </c>
      <c r="B2860" s="11" t="s">
        <v>912</v>
      </c>
      <c r="C2860" s="11" t="s">
        <v>1367</v>
      </c>
      <c r="D2860" s="16" t="s">
        <v>903</v>
      </c>
      <c r="E2860" s="11">
        <v>2</v>
      </c>
      <c r="F2860" s="8" t="s">
        <v>65</v>
      </c>
    </row>
    <row r="2861" spans="1:6" hidden="1">
      <c r="A2861" s="22" t="s">
        <v>37</v>
      </c>
      <c r="B2861" s="11" t="s">
        <v>912</v>
      </c>
      <c r="C2861" s="11" t="s">
        <v>1367</v>
      </c>
      <c r="D2861" s="16" t="s">
        <v>904</v>
      </c>
      <c r="E2861" s="11">
        <v>2</v>
      </c>
      <c r="F2861" s="8" t="s">
        <v>65</v>
      </c>
    </row>
    <row r="2862" spans="1:6" hidden="1">
      <c r="A2862" s="22" t="s">
        <v>37</v>
      </c>
      <c r="B2862" s="11" t="s">
        <v>912</v>
      </c>
      <c r="C2862" s="11" t="s">
        <v>1367</v>
      </c>
      <c r="D2862" s="16" t="s">
        <v>905</v>
      </c>
      <c r="E2862" s="11">
        <v>2</v>
      </c>
      <c r="F2862" s="8" t="s">
        <v>65</v>
      </c>
    </row>
    <row r="2863" spans="1:6" hidden="1">
      <c r="A2863" s="22" t="s">
        <v>37</v>
      </c>
      <c r="B2863" s="11" t="s">
        <v>912</v>
      </c>
      <c r="C2863" s="11" t="s">
        <v>1367</v>
      </c>
      <c r="D2863" s="16" t="s">
        <v>906</v>
      </c>
      <c r="E2863" s="11">
        <v>2</v>
      </c>
      <c r="F2863" s="8" t="s">
        <v>65</v>
      </c>
    </row>
    <row r="2864" spans="1:6" hidden="1">
      <c r="A2864" s="22" t="s">
        <v>37</v>
      </c>
      <c r="B2864" s="11" t="s">
        <v>912</v>
      </c>
      <c r="C2864" s="11" t="s">
        <v>1367</v>
      </c>
      <c r="D2864" s="16" t="s">
        <v>907</v>
      </c>
      <c r="E2864" s="11">
        <v>2</v>
      </c>
      <c r="F2864" s="8" t="s">
        <v>65</v>
      </c>
    </row>
    <row r="2865" spans="1:6" hidden="1">
      <c r="A2865" s="22" t="s">
        <v>37</v>
      </c>
      <c r="B2865" s="11" t="s">
        <v>912</v>
      </c>
      <c r="C2865" s="11" t="s">
        <v>1367</v>
      </c>
      <c r="D2865" s="16" t="s">
        <v>908</v>
      </c>
      <c r="E2865" s="11">
        <v>2</v>
      </c>
      <c r="F2865" s="8" t="s">
        <v>65</v>
      </c>
    </row>
    <row r="2866" spans="1:6" hidden="1">
      <c r="A2866" s="22" t="s">
        <v>37</v>
      </c>
      <c r="B2866" s="11" t="s">
        <v>912</v>
      </c>
      <c r="C2866" s="11" t="s">
        <v>1367</v>
      </c>
      <c r="D2866" s="16" t="s">
        <v>909</v>
      </c>
      <c r="E2866" s="11">
        <v>2</v>
      </c>
      <c r="F2866" s="8" t="s">
        <v>65</v>
      </c>
    </row>
    <row r="2867" spans="1:6" hidden="1">
      <c r="A2867" s="22" t="s">
        <v>37</v>
      </c>
      <c r="B2867" s="11" t="s">
        <v>912</v>
      </c>
      <c r="C2867" s="11" t="s">
        <v>1367</v>
      </c>
      <c r="D2867" s="16" t="s">
        <v>919</v>
      </c>
      <c r="E2867" s="11">
        <v>2</v>
      </c>
      <c r="F2867" s="8" t="s">
        <v>65</v>
      </c>
    </row>
    <row r="2868" spans="1:6" hidden="1">
      <c r="A2868" s="22" t="s">
        <v>37</v>
      </c>
      <c r="B2868" s="11" t="s">
        <v>912</v>
      </c>
      <c r="C2868" s="11" t="s">
        <v>1367</v>
      </c>
      <c r="D2868" s="16" t="s">
        <v>920</v>
      </c>
      <c r="E2868" s="11">
        <v>2</v>
      </c>
      <c r="F2868" s="8" t="s">
        <v>65</v>
      </c>
    </row>
    <row r="2869" spans="1:6" hidden="1">
      <c r="A2869" s="22" t="s">
        <v>37</v>
      </c>
      <c r="B2869" s="11" t="s">
        <v>912</v>
      </c>
      <c r="C2869" s="11" t="s">
        <v>1367</v>
      </c>
      <c r="D2869" s="16" t="s">
        <v>921</v>
      </c>
      <c r="E2869" s="11">
        <v>2</v>
      </c>
      <c r="F2869" s="8" t="s">
        <v>65</v>
      </c>
    </row>
    <row r="2870" spans="1:6" hidden="1">
      <c r="A2870" s="22" t="s">
        <v>37</v>
      </c>
      <c r="B2870" s="11" t="s">
        <v>912</v>
      </c>
      <c r="C2870" s="11" t="s">
        <v>1367</v>
      </c>
      <c r="D2870" s="16" t="s">
        <v>900</v>
      </c>
      <c r="E2870" s="11">
        <v>2</v>
      </c>
      <c r="F2870" s="8" t="s">
        <v>65</v>
      </c>
    </row>
    <row r="2871" spans="1:6">
      <c r="A2871" s="22" t="s">
        <v>37</v>
      </c>
      <c r="B2871" s="11" t="s">
        <v>913</v>
      </c>
      <c r="C2871" s="11" t="s">
        <v>1368</v>
      </c>
      <c r="D2871" s="16" t="s">
        <v>902</v>
      </c>
      <c r="E2871" s="11">
        <v>5</v>
      </c>
      <c r="F2871" s="8" t="s">
        <v>65</v>
      </c>
    </row>
    <row r="2872" spans="1:6" hidden="1">
      <c r="A2872" s="22" t="s">
        <v>37</v>
      </c>
      <c r="B2872" s="11" t="s">
        <v>913</v>
      </c>
      <c r="C2872" s="11" t="s">
        <v>1368</v>
      </c>
      <c r="D2872" s="16" t="s">
        <v>903</v>
      </c>
      <c r="E2872" s="11">
        <v>5</v>
      </c>
      <c r="F2872" s="8" t="s">
        <v>65</v>
      </c>
    </row>
    <row r="2873" spans="1:6" hidden="1">
      <c r="A2873" s="22" t="s">
        <v>37</v>
      </c>
      <c r="B2873" s="11" t="s">
        <v>913</v>
      </c>
      <c r="C2873" s="11" t="s">
        <v>1368</v>
      </c>
      <c r="D2873" s="16" t="s">
        <v>904</v>
      </c>
      <c r="E2873" s="11">
        <v>5</v>
      </c>
      <c r="F2873" s="8" t="s">
        <v>65</v>
      </c>
    </row>
    <row r="2874" spans="1:6" hidden="1">
      <c r="A2874" s="22" t="s">
        <v>37</v>
      </c>
      <c r="B2874" s="11" t="s">
        <v>913</v>
      </c>
      <c r="C2874" s="11" t="s">
        <v>1368</v>
      </c>
      <c r="D2874" s="16" t="s">
        <v>905</v>
      </c>
      <c r="E2874" s="11">
        <v>5</v>
      </c>
      <c r="F2874" s="8" t="s">
        <v>65</v>
      </c>
    </row>
    <row r="2875" spans="1:6" hidden="1">
      <c r="A2875" s="22" t="s">
        <v>37</v>
      </c>
      <c r="B2875" s="11" t="s">
        <v>913</v>
      </c>
      <c r="C2875" s="11" t="s">
        <v>1368</v>
      </c>
      <c r="D2875" s="16" t="s">
        <v>906</v>
      </c>
      <c r="E2875" s="11">
        <v>5</v>
      </c>
      <c r="F2875" s="8" t="s">
        <v>65</v>
      </c>
    </row>
    <row r="2876" spans="1:6" hidden="1">
      <c r="A2876" s="22" t="s">
        <v>37</v>
      </c>
      <c r="B2876" s="11" t="s">
        <v>913</v>
      </c>
      <c r="C2876" s="11" t="s">
        <v>1368</v>
      </c>
      <c r="D2876" s="16" t="s">
        <v>907</v>
      </c>
      <c r="E2876" s="11">
        <v>5</v>
      </c>
      <c r="F2876" s="8" t="s">
        <v>65</v>
      </c>
    </row>
    <row r="2877" spans="1:6" hidden="1">
      <c r="A2877" s="22" t="s">
        <v>37</v>
      </c>
      <c r="B2877" s="11" t="s">
        <v>913</v>
      </c>
      <c r="C2877" s="11" t="s">
        <v>1368</v>
      </c>
      <c r="D2877" s="16" t="s">
        <v>908</v>
      </c>
      <c r="E2877" s="11">
        <v>7</v>
      </c>
      <c r="F2877" s="8" t="s">
        <v>65</v>
      </c>
    </row>
    <row r="2878" spans="1:6" hidden="1">
      <c r="A2878" s="22" t="s">
        <v>37</v>
      </c>
      <c r="B2878" s="11" t="s">
        <v>913</v>
      </c>
      <c r="C2878" s="11" t="s">
        <v>1368</v>
      </c>
      <c r="D2878" s="16" t="s">
        <v>909</v>
      </c>
      <c r="E2878" s="11">
        <v>7</v>
      </c>
      <c r="F2878" s="8" t="s">
        <v>65</v>
      </c>
    </row>
    <row r="2879" spans="1:6" hidden="1">
      <c r="A2879" s="22" t="s">
        <v>37</v>
      </c>
      <c r="B2879" s="11" t="s">
        <v>913</v>
      </c>
      <c r="C2879" s="11" t="s">
        <v>1368</v>
      </c>
      <c r="D2879" s="16" t="s">
        <v>919</v>
      </c>
      <c r="E2879" s="11">
        <v>7</v>
      </c>
      <c r="F2879" s="8" t="s">
        <v>65</v>
      </c>
    </row>
    <row r="2880" spans="1:6" hidden="1">
      <c r="A2880" s="22" t="s">
        <v>37</v>
      </c>
      <c r="B2880" s="11" t="s">
        <v>913</v>
      </c>
      <c r="C2880" s="11" t="s">
        <v>1368</v>
      </c>
      <c r="D2880" s="16" t="s">
        <v>920</v>
      </c>
      <c r="E2880" s="11">
        <v>7</v>
      </c>
      <c r="F2880" s="8" t="s">
        <v>65</v>
      </c>
    </row>
    <row r="2881" spans="1:6" hidden="1">
      <c r="A2881" s="22" t="s">
        <v>37</v>
      </c>
      <c r="B2881" s="11" t="s">
        <v>913</v>
      </c>
      <c r="C2881" s="11" t="s">
        <v>1368</v>
      </c>
      <c r="D2881" s="16" t="s">
        <v>921</v>
      </c>
      <c r="E2881" s="11">
        <v>7</v>
      </c>
      <c r="F2881" s="8" t="s">
        <v>65</v>
      </c>
    </row>
    <row r="2882" spans="1:6" hidden="1">
      <c r="A2882" s="22" t="s">
        <v>37</v>
      </c>
      <c r="B2882" s="11" t="s">
        <v>913</v>
      </c>
      <c r="C2882" s="11" t="s">
        <v>1368</v>
      </c>
      <c r="D2882" s="16" t="s">
        <v>900</v>
      </c>
      <c r="E2882" s="11">
        <v>7</v>
      </c>
      <c r="F2882" s="8" t="s">
        <v>65</v>
      </c>
    </row>
    <row r="2883" spans="1:6" hidden="1">
      <c r="A2883" s="22" t="s">
        <v>37</v>
      </c>
      <c r="B2883" s="11" t="s">
        <v>915</v>
      </c>
      <c r="C2883" s="11" t="s">
        <v>1369</v>
      </c>
      <c r="D2883" s="16" t="s">
        <v>902</v>
      </c>
      <c r="E2883" s="11">
        <v>1</v>
      </c>
      <c r="F2883" s="8" t="s">
        <v>65</v>
      </c>
    </row>
    <row r="2884" spans="1:6" hidden="1">
      <c r="A2884" s="22" t="s">
        <v>37</v>
      </c>
      <c r="B2884" s="11" t="s">
        <v>915</v>
      </c>
      <c r="C2884" s="11" t="s">
        <v>1369</v>
      </c>
      <c r="D2884" s="16" t="s">
        <v>903</v>
      </c>
      <c r="E2884" s="11">
        <v>1</v>
      </c>
      <c r="F2884" s="8" t="s">
        <v>65</v>
      </c>
    </row>
    <row r="2885" spans="1:6" hidden="1">
      <c r="A2885" s="22" t="s">
        <v>37</v>
      </c>
      <c r="B2885" s="11" t="s">
        <v>915</v>
      </c>
      <c r="C2885" s="11" t="s">
        <v>1369</v>
      </c>
      <c r="D2885" s="16" t="s">
        <v>904</v>
      </c>
      <c r="E2885" s="11">
        <v>1</v>
      </c>
      <c r="F2885" s="8" t="s">
        <v>65</v>
      </c>
    </row>
    <row r="2886" spans="1:6" hidden="1">
      <c r="A2886" s="22" t="s">
        <v>37</v>
      </c>
      <c r="B2886" s="11" t="s">
        <v>915</v>
      </c>
      <c r="C2886" s="11" t="s">
        <v>1369</v>
      </c>
      <c r="D2886" s="16" t="s">
        <v>905</v>
      </c>
      <c r="E2886" s="11">
        <v>1</v>
      </c>
      <c r="F2886" s="8" t="s">
        <v>65</v>
      </c>
    </row>
    <row r="2887" spans="1:6" hidden="1">
      <c r="A2887" s="22" t="s">
        <v>37</v>
      </c>
      <c r="B2887" s="11" t="s">
        <v>915</v>
      </c>
      <c r="C2887" s="11" t="s">
        <v>1369</v>
      </c>
      <c r="D2887" s="16" t="s">
        <v>906</v>
      </c>
      <c r="E2887" s="11">
        <v>1</v>
      </c>
      <c r="F2887" s="8" t="s">
        <v>65</v>
      </c>
    </row>
    <row r="2888" spans="1:6" hidden="1">
      <c r="A2888" s="22" t="s">
        <v>37</v>
      </c>
      <c r="B2888" s="11" t="s">
        <v>915</v>
      </c>
      <c r="C2888" s="11" t="s">
        <v>1369</v>
      </c>
      <c r="D2888" s="16" t="s">
        <v>907</v>
      </c>
      <c r="E2888" s="11">
        <v>1</v>
      </c>
      <c r="F2888" s="8" t="s">
        <v>65</v>
      </c>
    </row>
    <row r="2889" spans="1:6" hidden="1">
      <c r="A2889" s="22" t="s">
        <v>37</v>
      </c>
      <c r="B2889" s="11" t="s">
        <v>915</v>
      </c>
      <c r="C2889" s="11" t="s">
        <v>1369</v>
      </c>
      <c r="D2889" s="16" t="s">
        <v>908</v>
      </c>
      <c r="E2889" s="11">
        <v>2</v>
      </c>
      <c r="F2889" s="8" t="s">
        <v>65</v>
      </c>
    </row>
    <row r="2890" spans="1:6" hidden="1">
      <c r="A2890" s="22" t="s">
        <v>37</v>
      </c>
      <c r="B2890" s="11" t="s">
        <v>915</v>
      </c>
      <c r="C2890" s="11" t="s">
        <v>1369</v>
      </c>
      <c r="D2890" s="16" t="s">
        <v>909</v>
      </c>
      <c r="E2890" s="11">
        <v>2</v>
      </c>
      <c r="F2890" s="8" t="s">
        <v>65</v>
      </c>
    </row>
    <row r="2891" spans="1:6" hidden="1">
      <c r="A2891" s="22" t="s">
        <v>37</v>
      </c>
      <c r="B2891" s="11" t="s">
        <v>915</v>
      </c>
      <c r="C2891" s="11" t="s">
        <v>1369</v>
      </c>
      <c r="D2891" s="16" t="s">
        <v>919</v>
      </c>
      <c r="E2891" s="11">
        <v>2</v>
      </c>
      <c r="F2891" s="8" t="s">
        <v>65</v>
      </c>
    </row>
    <row r="2892" spans="1:6" hidden="1">
      <c r="A2892" s="22" t="s">
        <v>37</v>
      </c>
      <c r="B2892" s="11" t="s">
        <v>915</v>
      </c>
      <c r="C2892" s="11" t="s">
        <v>1369</v>
      </c>
      <c r="D2892" s="16" t="s">
        <v>920</v>
      </c>
      <c r="E2892" s="11">
        <v>2</v>
      </c>
      <c r="F2892" s="8" t="s">
        <v>65</v>
      </c>
    </row>
    <row r="2893" spans="1:6" hidden="1">
      <c r="A2893" s="22" t="s">
        <v>37</v>
      </c>
      <c r="B2893" s="11" t="s">
        <v>915</v>
      </c>
      <c r="C2893" s="11" t="s">
        <v>1369</v>
      </c>
      <c r="D2893" s="16" t="s">
        <v>921</v>
      </c>
      <c r="E2893" s="11">
        <v>2</v>
      </c>
      <c r="F2893" s="8" t="s">
        <v>65</v>
      </c>
    </row>
    <row r="2894" spans="1:6" hidden="1">
      <c r="A2894" s="22" t="s">
        <v>37</v>
      </c>
      <c r="B2894" s="11" t="s">
        <v>915</v>
      </c>
      <c r="C2894" s="11" t="s">
        <v>1369</v>
      </c>
      <c r="D2894" s="16" t="s">
        <v>900</v>
      </c>
      <c r="E2894" s="11">
        <v>2</v>
      </c>
      <c r="F2894" s="8" t="s">
        <v>65</v>
      </c>
    </row>
    <row r="2895" spans="1:6" hidden="1">
      <c r="A2895" s="22" t="s">
        <v>54</v>
      </c>
      <c r="B2895" s="11" t="s">
        <v>912</v>
      </c>
      <c r="C2895" s="11" t="s">
        <v>1370</v>
      </c>
      <c r="D2895" s="16" t="s">
        <v>902</v>
      </c>
      <c r="E2895" s="11">
        <v>1</v>
      </c>
      <c r="F2895" s="8" t="s">
        <v>65</v>
      </c>
    </row>
    <row r="2896" spans="1:6" hidden="1">
      <c r="A2896" s="22" t="s">
        <v>54</v>
      </c>
      <c r="B2896" s="11" t="s">
        <v>912</v>
      </c>
      <c r="C2896" s="11" t="s">
        <v>1370</v>
      </c>
      <c r="D2896" s="16" t="s">
        <v>903</v>
      </c>
      <c r="E2896" s="11">
        <v>1</v>
      </c>
      <c r="F2896" s="8" t="s">
        <v>65</v>
      </c>
    </row>
    <row r="2897" spans="1:6" hidden="1">
      <c r="A2897" s="22" t="s">
        <v>54</v>
      </c>
      <c r="B2897" s="11" t="s">
        <v>912</v>
      </c>
      <c r="C2897" s="11" t="s">
        <v>1370</v>
      </c>
      <c r="D2897" s="16" t="s">
        <v>904</v>
      </c>
      <c r="E2897" s="11">
        <v>1</v>
      </c>
      <c r="F2897" s="8" t="s">
        <v>65</v>
      </c>
    </row>
    <row r="2898" spans="1:6" hidden="1">
      <c r="A2898" s="22" t="s">
        <v>54</v>
      </c>
      <c r="B2898" s="11" t="s">
        <v>912</v>
      </c>
      <c r="C2898" s="11" t="s">
        <v>1370</v>
      </c>
      <c r="D2898" s="16" t="s">
        <v>905</v>
      </c>
      <c r="E2898" s="11">
        <v>1</v>
      </c>
      <c r="F2898" s="8" t="s">
        <v>65</v>
      </c>
    </row>
    <row r="2899" spans="1:6" hidden="1">
      <c r="A2899" s="22" t="s">
        <v>54</v>
      </c>
      <c r="B2899" s="11" t="s">
        <v>912</v>
      </c>
      <c r="C2899" s="11" t="s">
        <v>1370</v>
      </c>
      <c r="D2899" s="16" t="s">
        <v>906</v>
      </c>
      <c r="E2899" s="11">
        <v>1</v>
      </c>
      <c r="F2899" s="8" t="s">
        <v>65</v>
      </c>
    </row>
    <row r="2900" spans="1:6" hidden="1">
      <c r="A2900" s="22" t="s">
        <v>54</v>
      </c>
      <c r="B2900" s="11" t="s">
        <v>912</v>
      </c>
      <c r="C2900" s="11" t="s">
        <v>1370</v>
      </c>
      <c r="D2900" s="16" t="s">
        <v>907</v>
      </c>
      <c r="E2900" s="11">
        <v>1</v>
      </c>
      <c r="F2900" s="8" t="s">
        <v>65</v>
      </c>
    </row>
    <row r="2901" spans="1:6" hidden="1">
      <c r="A2901" s="22" t="s">
        <v>54</v>
      </c>
      <c r="B2901" s="11" t="s">
        <v>912</v>
      </c>
      <c r="C2901" s="11" t="s">
        <v>1370</v>
      </c>
      <c r="D2901" s="16" t="s">
        <v>908</v>
      </c>
      <c r="E2901" s="11">
        <v>1</v>
      </c>
      <c r="F2901" s="8" t="s">
        <v>65</v>
      </c>
    </row>
    <row r="2902" spans="1:6" hidden="1">
      <c r="A2902" s="22" t="s">
        <v>54</v>
      </c>
      <c r="B2902" s="11" t="s">
        <v>912</v>
      </c>
      <c r="C2902" s="11" t="s">
        <v>1370</v>
      </c>
      <c r="D2902" s="16" t="s">
        <v>909</v>
      </c>
      <c r="E2902" s="11">
        <v>1</v>
      </c>
      <c r="F2902" s="8" t="s">
        <v>65</v>
      </c>
    </row>
    <row r="2903" spans="1:6" hidden="1">
      <c r="A2903" s="22" t="s">
        <v>54</v>
      </c>
      <c r="B2903" s="11" t="s">
        <v>912</v>
      </c>
      <c r="C2903" s="11" t="s">
        <v>1370</v>
      </c>
      <c r="D2903" s="16" t="s">
        <v>919</v>
      </c>
      <c r="E2903" s="11">
        <v>1</v>
      </c>
      <c r="F2903" s="8" t="s">
        <v>65</v>
      </c>
    </row>
    <row r="2904" spans="1:6" hidden="1">
      <c r="A2904" s="22" t="s">
        <v>54</v>
      </c>
      <c r="B2904" s="11" t="s">
        <v>912</v>
      </c>
      <c r="C2904" s="11" t="s">
        <v>1370</v>
      </c>
      <c r="D2904" s="16" t="s">
        <v>920</v>
      </c>
      <c r="E2904" s="11">
        <v>1</v>
      </c>
      <c r="F2904" s="8" t="s">
        <v>65</v>
      </c>
    </row>
    <row r="2905" spans="1:6" hidden="1">
      <c r="A2905" s="22" t="s">
        <v>54</v>
      </c>
      <c r="B2905" s="11" t="s">
        <v>912</v>
      </c>
      <c r="C2905" s="11" t="s">
        <v>1370</v>
      </c>
      <c r="D2905" s="16" t="s">
        <v>921</v>
      </c>
      <c r="E2905" s="11">
        <v>1</v>
      </c>
      <c r="F2905" s="8" t="s">
        <v>65</v>
      </c>
    </row>
    <row r="2906" spans="1:6" hidden="1">
      <c r="A2906" s="22" t="s">
        <v>54</v>
      </c>
      <c r="B2906" s="11" t="s">
        <v>912</v>
      </c>
      <c r="C2906" s="11" t="s">
        <v>1370</v>
      </c>
      <c r="D2906" s="16" t="s">
        <v>900</v>
      </c>
      <c r="E2906" s="11">
        <v>1</v>
      </c>
      <c r="F2906" s="8" t="s">
        <v>65</v>
      </c>
    </row>
    <row r="2907" spans="1:6">
      <c r="A2907" s="22" t="s">
        <v>54</v>
      </c>
      <c r="B2907" s="11" t="s">
        <v>913</v>
      </c>
      <c r="C2907" s="11" t="s">
        <v>1371</v>
      </c>
      <c r="D2907" s="16" t="s">
        <v>902</v>
      </c>
      <c r="E2907" s="11">
        <v>8</v>
      </c>
      <c r="F2907" s="8" t="s">
        <v>65</v>
      </c>
    </row>
    <row r="2908" spans="1:6" hidden="1">
      <c r="A2908" s="22" t="s">
        <v>54</v>
      </c>
      <c r="B2908" s="11" t="s">
        <v>913</v>
      </c>
      <c r="C2908" s="11" t="s">
        <v>1371</v>
      </c>
      <c r="D2908" s="16" t="s">
        <v>903</v>
      </c>
      <c r="E2908" s="11">
        <v>8</v>
      </c>
      <c r="F2908" s="8" t="s">
        <v>65</v>
      </c>
    </row>
    <row r="2909" spans="1:6" hidden="1">
      <c r="A2909" s="22" t="s">
        <v>54</v>
      </c>
      <c r="B2909" s="11" t="s">
        <v>913</v>
      </c>
      <c r="C2909" s="11" t="s">
        <v>1371</v>
      </c>
      <c r="D2909" s="16" t="s">
        <v>904</v>
      </c>
      <c r="E2909" s="11">
        <v>8</v>
      </c>
      <c r="F2909" s="8" t="s">
        <v>65</v>
      </c>
    </row>
    <row r="2910" spans="1:6" hidden="1">
      <c r="A2910" s="22" t="s">
        <v>54</v>
      </c>
      <c r="B2910" s="11" t="s">
        <v>913</v>
      </c>
      <c r="C2910" s="11" t="s">
        <v>1371</v>
      </c>
      <c r="D2910" s="16" t="s">
        <v>905</v>
      </c>
      <c r="E2910" s="11">
        <v>8</v>
      </c>
      <c r="F2910" s="8" t="s">
        <v>65</v>
      </c>
    </row>
    <row r="2911" spans="1:6" hidden="1">
      <c r="A2911" s="22" t="s">
        <v>54</v>
      </c>
      <c r="B2911" s="11" t="s">
        <v>913</v>
      </c>
      <c r="C2911" s="11" t="s">
        <v>1371</v>
      </c>
      <c r="D2911" s="16" t="s">
        <v>906</v>
      </c>
      <c r="E2911" s="11">
        <v>8</v>
      </c>
      <c r="F2911" s="8" t="s">
        <v>65</v>
      </c>
    </row>
    <row r="2912" spans="1:6" hidden="1">
      <c r="A2912" s="22" t="s">
        <v>54</v>
      </c>
      <c r="B2912" s="11" t="s">
        <v>913</v>
      </c>
      <c r="C2912" s="11" t="s">
        <v>1371</v>
      </c>
      <c r="D2912" s="16" t="s">
        <v>907</v>
      </c>
      <c r="E2912" s="11">
        <v>8</v>
      </c>
      <c r="F2912" s="8" t="s">
        <v>65</v>
      </c>
    </row>
    <row r="2913" spans="1:6" hidden="1">
      <c r="A2913" s="22" t="s">
        <v>54</v>
      </c>
      <c r="B2913" s="11" t="s">
        <v>913</v>
      </c>
      <c r="C2913" s="11" t="s">
        <v>1371</v>
      </c>
      <c r="D2913" s="16" t="s">
        <v>908</v>
      </c>
      <c r="E2913" s="11">
        <v>8</v>
      </c>
      <c r="F2913" s="8" t="s">
        <v>65</v>
      </c>
    </row>
    <row r="2914" spans="1:6" hidden="1">
      <c r="A2914" s="22" t="s">
        <v>54</v>
      </c>
      <c r="B2914" s="11" t="s">
        <v>913</v>
      </c>
      <c r="C2914" s="11" t="s">
        <v>1371</v>
      </c>
      <c r="D2914" s="16" t="s">
        <v>909</v>
      </c>
      <c r="E2914" s="11">
        <v>8</v>
      </c>
      <c r="F2914" s="8" t="s">
        <v>65</v>
      </c>
    </row>
    <row r="2915" spans="1:6" hidden="1">
      <c r="A2915" s="22" t="s">
        <v>54</v>
      </c>
      <c r="B2915" s="11" t="s">
        <v>913</v>
      </c>
      <c r="C2915" s="11" t="s">
        <v>1371</v>
      </c>
      <c r="D2915" s="16" t="s">
        <v>919</v>
      </c>
      <c r="E2915" s="11">
        <v>8</v>
      </c>
      <c r="F2915" s="8" t="s">
        <v>65</v>
      </c>
    </row>
    <row r="2916" spans="1:6" hidden="1">
      <c r="A2916" s="22" t="s">
        <v>54</v>
      </c>
      <c r="B2916" s="11" t="s">
        <v>913</v>
      </c>
      <c r="C2916" s="11" t="s">
        <v>1371</v>
      </c>
      <c r="D2916" s="16" t="s">
        <v>920</v>
      </c>
      <c r="E2916" s="11">
        <v>8</v>
      </c>
      <c r="F2916" s="8" t="s">
        <v>65</v>
      </c>
    </row>
    <row r="2917" spans="1:6" hidden="1">
      <c r="A2917" s="22" t="s">
        <v>54</v>
      </c>
      <c r="B2917" s="11" t="s">
        <v>913</v>
      </c>
      <c r="C2917" s="11" t="s">
        <v>1371</v>
      </c>
      <c r="D2917" s="16" t="s">
        <v>921</v>
      </c>
      <c r="E2917" s="11">
        <v>8</v>
      </c>
      <c r="F2917" s="8" t="s">
        <v>65</v>
      </c>
    </row>
    <row r="2918" spans="1:6" hidden="1">
      <c r="A2918" s="22" t="s">
        <v>54</v>
      </c>
      <c r="B2918" s="11" t="s">
        <v>913</v>
      </c>
      <c r="C2918" s="11" t="s">
        <v>1371</v>
      </c>
      <c r="D2918" s="16" t="s">
        <v>900</v>
      </c>
      <c r="E2918" s="11">
        <v>8</v>
      </c>
      <c r="F2918" s="8" t="s">
        <v>65</v>
      </c>
    </row>
    <row r="2919" spans="1:6" hidden="1">
      <c r="A2919" s="22" t="s">
        <v>54</v>
      </c>
      <c r="B2919" s="11" t="s">
        <v>915</v>
      </c>
      <c r="C2919" s="11" t="s">
        <v>1372</v>
      </c>
      <c r="D2919" s="16" t="s">
        <v>902</v>
      </c>
      <c r="E2919" s="11">
        <v>15</v>
      </c>
      <c r="F2919" s="8" t="s">
        <v>65</v>
      </c>
    </row>
    <row r="2920" spans="1:6" hidden="1">
      <c r="A2920" s="22" t="s">
        <v>54</v>
      </c>
      <c r="B2920" s="11" t="s">
        <v>915</v>
      </c>
      <c r="C2920" s="11" t="s">
        <v>1372</v>
      </c>
      <c r="D2920" s="16" t="s">
        <v>903</v>
      </c>
      <c r="E2920" s="11">
        <v>15</v>
      </c>
      <c r="F2920" s="8" t="s">
        <v>65</v>
      </c>
    </row>
    <row r="2921" spans="1:6" hidden="1">
      <c r="A2921" s="22" t="s">
        <v>54</v>
      </c>
      <c r="B2921" s="11" t="s">
        <v>915</v>
      </c>
      <c r="C2921" s="11" t="s">
        <v>1372</v>
      </c>
      <c r="D2921" s="16" t="s">
        <v>904</v>
      </c>
      <c r="E2921" s="11">
        <v>15</v>
      </c>
      <c r="F2921" s="8" t="s">
        <v>65</v>
      </c>
    </row>
    <row r="2922" spans="1:6" hidden="1">
      <c r="A2922" s="22" t="s">
        <v>54</v>
      </c>
      <c r="B2922" s="11" t="s">
        <v>915</v>
      </c>
      <c r="C2922" s="11" t="s">
        <v>1372</v>
      </c>
      <c r="D2922" s="16" t="s">
        <v>905</v>
      </c>
      <c r="E2922" s="11">
        <v>15</v>
      </c>
      <c r="F2922" s="8" t="s">
        <v>65</v>
      </c>
    </row>
    <row r="2923" spans="1:6" hidden="1">
      <c r="A2923" s="22" t="s">
        <v>54</v>
      </c>
      <c r="B2923" s="11" t="s">
        <v>915</v>
      </c>
      <c r="C2923" s="11" t="s">
        <v>1372</v>
      </c>
      <c r="D2923" s="16" t="s">
        <v>906</v>
      </c>
      <c r="E2923" s="11">
        <v>15</v>
      </c>
      <c r="F2923" s="8" t="s">
        <v>65</v>
      </c>
    </row>
    <row r="2924" spans="1:6" hidden="1">
      <c r="A2924" s="22" t="s">
        <v>54</v>
      </c>
      <c r="B2924" s="11" t="s">
        <v>915</v>
      </c>
      <c r="C2924" s="11" t="s">
        <v>1372</v>
      </c>
      <c r="D2924" s="16" t="s">
        <v>907</v>
      </c>
      <c r="E2924" s="11">
        <v>15</v>
      </c>
      <c r="F2924" s="8" t="s">
        <v>65</v>
      </c>
    </row>
    <row r="2925" spans="1:6" hidden="1">
      <c r="A2925" s="22" t="s">
        <v>54</v>
      </c>
      <c r="B2925" s="11" t="s">
        <v>915</v>
      </c>
      <c r="C2925" s="11" t="s">
        <v>1372</v>
      </c>
      <c r="D2925" s="16" t="s">
        <v>908</v>
      </c>
      <c r="E2925" s="11">
        <v>16</v>
      </c>
      <c r="F2925" s="8" t="s">
        <v>65</v>
      </c>
    </row>
    <row r="2926" spans="1:6" hidden="1">
      <c r="A2926" s="22" t="s">
        <v>54</v>
      </c>
      <c r="B2926" s="11" t="s">
        <v>915</v>
      </c>
      <c r="C2926" s="11" t="s">
        <v>1372</v>
      </c>
      <c r="D2926" s="16" t="s">
        <v>909</v>
      </c>
      <c r="E2926" s="11">
        <v>17</v>
      </c>
      <c r="F2926" s="8" t="s">
        <v>65</v>
      </c>
    </row>
    <row r="2927" spans="1:6" hidden="1">
      <c r="A2927" s="22" t="s">
        <v>54</v>
      </c>
      <c r="B2927" s="11" t="s">
        <v>915</v>
      </c>
      <c r="C2927" s="11" t="s">
        <v>1372</v>
      </c>
      <c r="D2927" s="16" t="s">
        <v>919</v>
      </c>
      <c r="E2927" s="11">
        <v>17</v>
      </c>
      <c r="F2927" s="8" t="s">
        <v>65</v>
      </c>
    </row>
    <row r="2928" spans="1:6" hidden="1">
      <c r="A2928" s="22" t="s">
        <v>54</v>
      </c>
      <c r="B2928" s="11" t="s">
        <v>915</v>
      </c>
      <c r="C2928" s="11" t="s">
        <v>1372</v>
      </c>
      <c r="D2928" s="16" t="s">
        <v>920</v>
      </c>
      <c r="E2928" s="11">
        <v>17</v>
      </c>
      <c r="F2928" s="8" t="s">
        <v>65</v>
      </c>
    </row>
    <row r="2929" spans="1:6" hidden="1">
      <c r="A2929" s="22" t="s">
        <v>54</v>
      </c>
      <c r="B2929" s="11" t="s">
        <v>915</v>
      </c>
      <c r="C2929" s="11" t="s">
        <v>1372</v>
      </c>
      <c r="D2929" s="16" t="s">
        <v>921</v>
      </c>
      <c r="E2929" s="11">
        <v>17</v>
      </c>
      <c r="F2929" s="8" t="s">
        <v>65</v>
      </c>
    </row>
    <row r="2930" spans="1:6" hidden="1">
      <c r="A2930" s="22" t="s">
        <v>54</v>
      </c>
      <c r="B2930" s="11" t="s">
        <v>915</v>
      </c>
      <c r="C2930" s="11" t="s">
        <v>1372</v>
      </c>
      <c r="D2930" s="16" t="s">
        <v>900</v>
      </c>
      <c r="E2930" s="11">
        <v>17</v>
      </c>
      <c r="F2930" s="8" t="s">
        <v>65</v>
      </c>
    </row>
    <row r="2931" spans="1:6" hidden="1">
      <c r="A2931" s="22" t="s">
        <v>626</v>
      </c>
      <c r="B2931" s="11" t="s">
        <v>912</v>
      </c>
      <c r="C2931" s="11" t="s">
        <v>1373</v>
      </c>
      <c r="D2931" s="16" t="s">
        <v>902</v>
      </c>
      <c r="E2931" s="11">
        <v>1</v>
      </c>
      <c r="F2931" s="8" t="s">
        <v>65</v>
      </c>
    </row>
    <row r="2932" spans="1:6" hidden="1">
      <c r="A2932" s="22" t="s">
        <v>626</v>
      </c>
      <c r="B2932" s="11" t="s">
        <v>912</v>
      </c>
      <c r="C2932" s="11" t="s">
        <v>1373</v>
      </c>
      <c r="D2932" s="16" t="s">
        <v>903</v>
      </c>
      <c r="E2932" s="11">
        <v>1</v>
      </c>
      <c r="F2932" s="8" t="s">
        <v>65</v>
      </c>
    </row>
    <row r="2933" spans="1:6" hidden="1">
      <c r="A2933" s="22" t="s">
        <v>626</v>
      </c>
      <c r="B2933" s="11" t="s">
        <v>912</v>
      </c>
      <c r="C2933" s="11" t="s">
        <v>1373</v>
      </c>
      <c r="D2933" s="16" t="s">
        <v>904</v>
      </c>
      <c r="E2933" s="11">
        <v>1</v>
      </c>
      <c r="F2933" s="8" t="s">
        <v>65</v>
      </c>
    </row>
    <row r="2934" spans="1:6" hidden="1">
      <c r="A2934" s="22" t="s">
        <v>626</v>
      </c>
      <c r="B2934" s="11" t="s">
        <v>912</v>
      </c>
      <c r="C2934" s="11" t="s">
        <v>1373</v>
      </c>
      <c r="D2934" s="16" t="s">
        <v>905</v>
      </c>
      <c r="E2934" s="11">
        <v>1</v>
      </c>
      <c r="F2934" s="8" t="s">
        <v>65</v>
      </c>
    </row>
    <row r="2935" spans="1:6" hidden="1">
      <c r="A2935" s="22" t="s">
        <v>626</v>
      </c>
      <c r="B2935" s="11" t="s">
        <v>912</v>
      </c>
      <c r="C2935" s="11" t="s">
        <v>1373</v>
      </c>
      <c r="D2935" s="16" t="s">
        <v>906</v>
      </c>
      <c r="E2935" s="11">
        <v>1</v>
      </c>
      <c r="F2935" s="8" t="s">
        <v>65</v>
      </c>
    </row>
    <row r="2936" spans="1:6" hidden="1">
      <c r="A2936" s="22" t="s">
        <v>626</v>
      </c>
      <c r="B2936" s="11" t="s">
        <v>912</v>
      </c>
      <c r="C2936" s="11" t="s">
        <v>1373</v>
      </c>
      <c r="D2936" s="16" t="s">
        <v>907</v>
      </c>
      <c r="E2936" s="11">
        <v>1</v>
      </c>
      <c r="F2936" s="8" t="s">
        <v>65</v>
      </c>
    </row>
    <row r="2937" spans="1:6" hidden="1">
      <c r="A2937" s="22" t="s">
        <v>626</v>
      </c>
      <c r="B2937" s="11" t="s">
        <v>912</v>
      </c>
      <c r="C2937" s="11" t="s">
        <v>1373</v>
      </c>
      <c r="D2937" s="16" t="s">
        <v>908</v>
      </c>
      <c r="E2937" s="11">
        <v>1</v>
      </c>
      <c r="F2937" s="8" t="s">
        <v>65</v>
      </c>
    </row>
    <row r="2938" spans="1:6" hidden="1">
      <c r="A2938" s="22" t="s">
        <v>626</v>
      </c>
      <c r="B2938" s="11" t="s">
        <v>912</v>
      </c>
      <c r="C2938" s="11" t="s">
        <v>1373</v>
      </c>
      <c r="D2938" s="16" t="s">
        <v>909</v>
      </c>
      <c r="E2938" s="11">
        <v>1</v>
      </c>
      <c r="F2938" s="8" t="s">
        <v>65</v>
      </c>
    </row>
    <row r="2939" spans="1:6" hidden="1">
      <c r="A2939" s="22" t="s">
        <v>626</v>
      </c>
      <c r="B2939" s="11" t="s">
        <v>912</v>
      </c>
      <c r="C2939" s="11" t="s">
        <v>1373</v>
      </c>
      <c r="D2939" s="16" t="s">
        <v>919</v>
      </c>
      <c r="E2939" s="11">
        <v>1</v>
      </c>
      <c r="F2939" s="8" t="s">
        <v>65</v>
      </c>
    </row>
    <row r="2940" spans="1:6" hidden="1">
      <c r="A2940" s="22" t="s">
        <v>626</v>
      </c>
      <c r="B2940" s="11" t="s">
        <v>912</v>
      </c>
      <c r="C2940" s="11" t="s">
        <v>1373</v>
      </c>
      <c r="D2940" s="16" t="s">
        <v>920</v>
      </c>
      <c r="E2940" s="11">
        <v>1</v>
      </c>
      <c r="F2940" s="8" t="s">
        <v>65</v>
      </c>
    </row>
    <row r="2941" spans="1:6" hidden="1">
      <c r="A2941" s="22" t="s">
        <v>626</v>
      </c>
      <c r="B2941" s="11" t="s">
        <v>912</v>
      </c>
      <c r="C2941" s="11" t="s">
        <v>1373</v>
      </c>
      <c r="D2941" s="16" t="s">
        <v>921</v>
      </c>
      <c r="E2941" s="11">
        <v>1</v>
      </c>
      <c r="F2941" s="8" t="s">
        <v>65</v>
      </c>
    </row>
    <row r="2942" spans="1:6" hidden="1">
      <c r="A2942" s="22" t="s">
        <v>626</v>
      </c>
      <c r="B2942" s="11" t="s">
        <v>912</v>
      </c>
      <c r="C2942" s="11" t="s">
        <v>1373</v>
      </c>
      <c r="D2942" s="16" t="s">
        <v>900</v>
      </c>
      <c r="E2942" s="11">
        <v>1</v>
      </c>
      <c r="F2942" s="8" t="s">
        <v>65</v>
      </c>
    </row>
    <row r="2943" spans="1:6">
      <c r="A2943" s="22" t="s">
        <v>626</v>
      </c>
      <c r="B2943" s="11" t="s">
        <v>913</v>
      </c>
      <c r="C2943" s="11" t="s">
        <v>1374</v>
      </c>
      <c r="D2943" s="16" t="s">
        <v>902</v>
      </c>
      <c r="E2943" s="11">
        <v>6</v>
      </c>
      <c r="F2943" s="8" t="s">
        <v>65</v>
      </c>
    </row>
    <row r="2944" spans="1:6" hidden="1">
      <c r="A2944" s="22" t="s">
        <v>626</v>
      </c>
      <c r="B2944" s="11" t="s">
        <v>913</v>
      </c>
      <c r="C2944" s="11" t="s">
        <v>1374</v>
      </c>
      <c r="D2944" s="16" t="s">
        <v>903</v>
      </c>
      <c r="E2944" s="11">
        <v>6</v>
      </c>
      <c r="F2944" s="8" t="s">
        <v>65</v>
      </c>
    </row>
    <row r="2945" spans="1:6" hidden="1">
      <c r="A2945" s="22" t="s">
        <v>626</v>
      </c>
      <c r="B2945" s="11" t="s">
        <v>913</v>
      </c>
      <c r="C2945" s="11" t="s">
        <v>1374</v>
      </c>
      <c r="D2945" s="16" t="s">
        <v>904</v>
      </c>
      <c r="E2945" s="11">
        <v>6</v>
      </c>
      <c r="F2945" s="8" t="s">
        <v>65</v>
      </c>
    </row>
    <row r="2946" spans="1:6" hidden="1">
      <c r="A2946" s="22" t="s">
        <v>626</v>
      </c>
      <c r="B2946" s="11" t="s">
        <v>913</v>
      </c>
      <c r="C2946" s="11" t="s">
        <v>1374</v>
      </c>
      <c r="D2946" s="16" t="s">
        <v>905</v>
      </c>
      <c r="E2946" s="11">
        <v>6</v>
      </c>
      <c r="F2946" s="8" t="s">
        <v>65</v>
      </c>
    </row>
    <row r="2947" spans="1:6" hidden="1">
      <c r="A2947" s="22" t="s">
        <v>626</v>
      </c>
      <c r="B2947" s="11" t="s">
        <v>913</v>
      </c>
      <c r="C2947" s="11" t="s">
        <v>1374</v>
      </c>
      <c r="D2947" s="16" t="s">
        <v>906</v>
      </c>
      <c r="E2947" s="11">
        <v>6</v>
      </c>
      <c r="F2947" s="8" t="s">
        <v>65</v>
      </c>
    </row>
    <row r="2948" spans="1:6" hidden="1">
      <c r="A2948" s="22" t="s">
        <v>626</v>
      </c>
      <c r="B2948" s="11" t="s">
        <v>913</v>
      </c>
      <c r="C2948" s="11" t="s">
        <v>1374</v>
      </c>
      <c r="D2948" s="16" t="s">
        <v>907</v>
      </c>
      <c r="E2948" s="11">
        <v>6</v>
      </c>
      <c r="F2948" s="8" t="s">
        <v>65</v>
      </c>
    </row>
    <row r="2949" spans="1:6" hidden="1">
      <c r="A2949" s="22" t="s">
        <v>626</v>
      </c>
      <c r="B2949" s="11" t="s">
        <v>913</v>
      </c>
      <c r="C2949" s="11" t="s">
        <v>1374</v>
      </c>
      <c r="D2949" s="16" t="s">
        <v>908</v>
      </c>
      <c r="E2949" s="11">
        <v>6</v>
      </c>
      <c r="F2949" s="8" t="s">
        <v>65</v>
      </c>
    </row>
    <row r="2950" spans="1:6" hidden="1">
      <c r="A2950" s="22" t="s">
        <v>626</v>
      </c>
      <c r="B2950" s="11" t="s">
        <v>913</v>
      </c>
      <c r="C2950" s="11" t="s">
        <v>1374</v>
      </c>
      <c r="D2950" s="16" t="s">
        <v>909</v>
      </c>
      <c r="E2950" s="11">
        <v>6</v>
      </c>
      <c r="F2950" s="8" t="s">
        <v>65</v>
      </c>
    </row>
    <row r="2951" spans="1:6" hidden="1">
      <c r="A2951" s="22" t="s">
        <v>626</v>
      </c>
      <c r="B2951" s="11" t="s">
        <v>913</v>
      </c>
      <c r="C2951" s="11" t="s">
        <v>1374</v>
      </c>
      <c r="D2951" s="16" t="s">
        <v>919</v>
      </c>
      <c r="E2951" s="11">
        <v>6</v>
      </c>
      <c r="F2951" s="8" t="s">
        <v>65</v>
      </c>
    </row>
    <row r="2952" spans="1:6" hidden="1">
      <c r="A2952" s="22" t="s">
        <v>626</v>
      </c>
      <c r="B2952" s="11" t="s">
        <v>913</v>
      </c>
      <c r="C2952" s="11" t="s">
        <v>1374</v>
      </c>
      <c r="D2952" s="16" t="s">
        <v>920</v>
      </c>
      <c r="E2952" s="11">
        <v>6</v>
      </c>
      <c r="F2952" s="8" t="s">
        <v>65</v>
      </c>
    </row>
    <row r="2953" spans="1:6" hidden="1">
      <c r="A2953" s="22" t="s">
        <v>626</v>
      </c>
      <c r="B2953" s="11" t="s">
        <v>913</v>
      </c>
      <c r="C2953" s="11" t="s">
        <v>1374</v>
      </c>
      <c r="D2953" s="16" t="s">
        <v>921</v>
      </c>
      <c r="E2953" s="11">
        <v>6</v>
      </c>
      <c r="F2953" s="8" t="s">
        <v>65</v>
      </c>
    </row>
    <row r="2954" spans="1:6" hidden="1">
      <c r="A2954" s="22" t="s">
        <v>626</v>
      </c>
      <c r="B2954" s="11" t="s">
        <v>913</v>
      </c>
      <c r="C2954" s="11" t="s">
        <v>1374</v>
      </c>
      <c r="D2954" s="16" t="s">
        <v>900</v>
      </c>
      <c r="E2954" s="11">
        <v>6</v>
      </c>
      <c r="F2954" s="8" t="s">
        <v>65</v>
      </c>
    </row>
    <row r="2955" spans="1:6" hidden="1">
      <c r="A2955" s="22" t="s">
        <v>626</v>
      </c>
      <c r="B2955" s="11" t="s">
        <v>915</v>
      </c>
      <c r="C2955" s="11" t="s">
        <v>1375</v>
      </c>
      <c r="D2955" s="16" t="s">
        <v>902</v>
      </c>
      <c r="E2955" s="11">
        <v>1</v>
      </c>
      <c r="F2955" s="8" t="s">
        <v>65</v>
      </c>
    </row>
    <row r="2956" spans="1:6" hidden="1">
      <c r="A2956" s="22" t="s">
        <v>626</v>
      </c>
      <c r="B2956" s="11" t="s">
        <v>915</v>
      </c>
      <c r="C2956" s="11" t="s">
        <v>1375</v>
      </c>
      <c r="D2956" s="16" t="s">
        <v>903</v>
      </c>
      <c r="E2956" s="11">
        <v>1</v>
      </c>
      <c r="F2956" s="8" t="s">
        <v>65</v>
      </c>
    </row>
    <row r="2957" spans="1:6" hidden="1">
      <c r="A2957" s="22" t="s">
        <v>626</v>
      </c>
      <c r="B2957" s="11" t="s">
        <v>915</v>
      </c>
      <c r="C2957" s="11" t="s">
        <v>1375</v>
      </c>
      <c r="D2957" s="16" t="s">
        <v>904</v>
      </c>
      <c r="E2957" s="11">
        <v>1</v>
      </c>
      <c r="F2957" s="8" t="s">
        <v>65</v>
      </c>
    </row>
    <row r="2958" spans="1:6" hidden="1">
      <c r="A2958" s="22" t="s">
        <v>626</v>
      </c>
      <c r="B2958" s="11" t="s">
        <v>915</v>
      </c>
      <c r="C2958" s="11" t="s">
        <v>1375</v>
      </c>
      <c r="D2958" s="16" t="s">
        <v>905</v>
      </c>
      <c r="E2958" s="11">
        <v>1</v>
      </c>
      <c r="F2958" s="8" t="s">
        <v>65</v>
      </c>
    </row>
    <row r="2959" spans="1:6" hidden="1">
      <c r="A2959" s="22" t="s">
        <v>626</v>
      </c>
      <c r="B2959" s="11" t="s">
        <v>915</v>
      </c>
      <c r="C2959" s="11" t="s">
        <v>1375</v>
      </c>
      <c r="D2959" s="16" t="s">
        <v>906</v>
      </c>
      <c r="E2959" s="11">
        <v>1</v>
      </c>
      <c r="F2959" s="8" t="s">
        <v>65</v>
      </c>
    </row>
    <row r="2960" spans="1:6" hidden="1">
      <c r="A2960" s="22" t="s">
        <v>626</v>
      </c>
      <c r="B2960" s="11" t="s">
        <v>915</v>
      </c>
      <c r="C2960" s="11" t="s">
        <v>1375</v>
      </c>
      <c r="D2960" s="16" t="s">
        <v>907</v>
      </c>
      <c r="E2960" s="11">
        <v>1</v>
      </c>
      <c r="F2960" s="8" t="s">
        <v>65</v>
      </c>
    </row>
    <row r="2961" spans="1:6" hidden="1">
      <c r="A2961" s="22" t="s">
        <v>626</v>
      </c>
      <c r="B2961" s="11" t="s">
        <v>915</v>
      </c>
      <c r="C2961" s="11" t="s">
        <v>1375</v>
      </c>
      <c r="D2961" s="16" t="s">
        <v>908</v>
      </c>
      <c r="E2961" s="11">
        <v>2</v>
      </c>
      <c r="F2961" s="8" t="s">
        <v>65</v>
      </c>
    </row>
    <row r="2962" spans="1:6" hidden="1">
      <c r="A2962" s="22" t="s">
        <v>626</v>
      </c>
      <c r="B2962" s="11" t="s">
        <v>915</v>
      </c>
      <c r="C2962" s="11" t="s">
        <v>1375</v>
      </c>
      <c r="D2962" s="16" t="s">
        <v>909</v>
      </c>
      <c r="E2962" s="11">
        <v>2</v>
      </c>
      <c r="F2962" s="8" t="s">
        <v>65</v>
      </c>
    </row>
    <row r="2963" spans="1:6" hidden="1">
      <c r="A2963" s="22" t="s">
        <v>626</v>
      </c>
      <c r="B2963" s="11" t="s">
        <v>915</v>
      </c>
      <c r="C2963" s="11" t="s">
        <v>1375</v>
      </c>
      <c r="D2963" s="16" t="s">
        <v>919</v>
      </c>
      <c r="E2963" s="11">
        <v>2</v>
      </c>
      <c r="F2963" s="8" t="s">
        <v>65</v>
      </c>
    </row>
    <row r="2964" spans="1:6" hidden="1">
      <c r="A2964" s="22" t="s">
        <v>626</v>
      </c>
      <c r="B2964" s="11" t="s">
        <v>915</v>
      </c>
      <c r="C2964" s="11" t="s">
        <v>1375</v>
      </c>
      <c r="D2964" s="16" t="s">
        <v>920</v>
      </c>
      <c r="E2964" s="11">
        <v>2</v>
      </c>
      <c r="F2964" s="8" t="s">
        <v>65</v>
      </c>
    </row>
    <row r="2965" spans="1:6" hidden="1">
      <c r="A2965" s="22" t="s">
        <v>626</v>
      </c>
      <c r="B2965" s="11" t="s">
        <v>915</v>
      </c>
      <c r="C2965" s="11" t="s">
        <v>1375</v>
      </c>
      <c r="D2965" s="16" t="s">
        <v>921</v>
      </c>
      <c r="E2965" s="11">
        <v>2</v>
      </c>
      <c r="F2965" s="8" t="s">
        <v>65</v>
      </c>
    </row>
    <row r="2966" spans="1:6" hidden="1">
      <c r="A2966" s="22" t="s">
        <v>626</v>
      </c>
      <c r="B2966" s="11" t="s">
        <v>915</v>
      </c>
      <c r="C2966" s="11" t="s">
        <v>1375</v>
      </c>
      <c r="D2966" s="16" t="s">
        <v>900</v>
      </c>
      <c r="E2966" s="11">
        <v>2</v>
      </c>
      <c r="F2966" s="8" t="s">
        <v>65</v>
      </c>
    </row>
    <row r="2967" spans="1:6" hidden="1">
      <c r="A2967" s="22" t="s">
        <v>147</v>
      </c>
      <c r="B2967" s="11" t="s">
        <v>912</v>
      </c>
      <c r="C2967" s="11" t="s">
        <v>1376</v>
      </c>
      <c r="D2967" s="16" t="s">
        <v>902</v>
      </c>
      <c r="E2967" s="11">
        <v>3</v>
      </c>
      <c r="F2967" s="8" t="s">
        <v>65</v>
      </c>
    </row>
    <row r="2968" spans="1:6" hidden="1">
      <c r="A2968" s="22" t="s">
        <v>147</v>
      </c>
      <c r="B2968" s="11" t="s">
        <v>912</v>
      </c>
      <c r="C2968" s="11" t="s">
        <v>1376</v>
      </c>
      <c r="D2968" s="16" t="s">
        <v>903</v>
      </c>
      <c r="E2968" s="11">
        <v>3</v>
      </c>
      <c r="F2968" s="8" t="s">
        <v>65</v>
      </c>
    </row>
    <row r="2969" spans="1:6" hidden="1">
      <c r="A2969" s="22" t="s">
        <v>147</v>
      </c>
      <c r="B2969" s="11" t="s">
        <v>912</v>
      </c>
      <c r="C2969" s="11" t="s">
        <v>1376</v>
      </c>
      <c r="D2969" s="16" t="s">
        <v>904</v>
      </c>
      <c r="E2969" s="11">
        <v>3</v>
      </c>
      <c r="F2969" s="8" t="s">
        <v>65</v>
      </c>
    </row>
    <row r="2970" spans="1:6" hidden="1">
      <c r="A2970" s="22" t="s">
        <v>147</v>
      </c>
      <c r="B2970" s="11" t="s">
        <v>912</v>
      </c>
      <c r="C2970" s="11" t="s">
        <v>1376</v>
      </c>
      <c r="D2970" s="16" t="s">
        <v>905</v>
      </c>
      <c r="E2970" s="11">
        <v>3</v>
      </c>
      <c r="F2970" s="8" t="s">
        <v>65</v>
      </c>
    </row>
    <row r="2971" spans="1:6" hidden="1">
      <c r="A2971" s="22" t="s">
        <v>147</v>
      </c>
      <c r="B2971" s="11" t="s">
        <v>912</v>
      </c>
      <c r="C2971" s="11" t="s">
        <v>1376</v>
      </c>
      <c r="D2971" s="16" t="s">
        <v>906</v>
      </c>
      <c r="E2971" s="11">
        <v>3</v>
      </c>
      <c r="F2971" s="8" t="s">
        <v>65</v>
      </c>
    </row>
    <row r="2972" spans="1:6" hidden="1">
      <c r="A2972" s="22" t="s">
        <v>147</v>
      </c>
      <c r="B2972" s="11" t="s">
        <v>912</v>
      </c>
      <c r="C2972" s="11" t="s">
        <v>1376</v>
      </c>
      <c r="D2972" s="16" t="s">
        <v>907</v>
      </c>
      <c r="E2972" s="11">
        <v>3</v>
      </c>
      <c r="F2972" s="8" t="s">
        <v>65</v>
      </c>
    </row>
    <row r="2973" spans="1:6" hidden="1">
      <c r="A2973" s="22" t="s">
        <v>147</v>
      </c>
      <c r="B2973" s="11" t="s">
        <v>912</v>
      </c>
      <c r="C2973" s="11" t="s">
        <v>1376</v>
      </c>
      <c r="D2973" s="16" t="s">
        <v>908</v>
      </c>
      <c r="E2973" s="11">
        <v>3</v>
      </c>
      <c r="F2973" s="8" t="s">
        <v>65</v>
      </c>
    </row>
    <row r="2974" spans="1:6" hidden="1">
      <c r="A2974" s="22" t="s">
        <v>147</v>
      </c>
      <c r="B2974" s="11" t="s">
        <v>912</v>
      </c>
      <c r="C2974" s="11" t="s">
        <v>1376</v>
      </c>
      <c r="D2974" s="16" t="s">
        <v>909</v>
      </c>
      <c r="E2974" s="11">
        <v>3</v>
      </c>
      <c r="F2974" s="8" t="s">
        <v>65</v>
      </c>
    </row>
    <row r="2975" spans="1:6" hidden="1">
      <c r="A2975" s="22" t="s">
        <v>147</v>
      </c>
      <c r="B2975" s="11" t="s">
        <v>912</v>
      </c>
      <c r="C2975" s="11" t="s">
        <v>1376</v>
      </c>
      <c r="D2975" s="16" t="s">
        <v>919</v>
      </c>
      <c r="E2975" s="11">
        <v>3</v>
      </c>
      <c r="F2975" s="8" t="s">
        <v>65</v>
      </c>
    </row>
    <row r="2976" spans="1:6" hidden="1">
      <c r="A2976" s="22" t="s">
        <v>147</v>
      </c>
      <c r="B2976" s="11" t="s">
        <v>912</v>
      </c>
      <c r="C2976" s="11" t="s">
        <v>1376</v>
      </c>
      <c r="D2976" s="16" t="s">
        <v>920</v>
      </c>
      <c r="E2976" s="11">
        <v>3</v>
      </c>
      <c r="F2976" s="8" t="s">
        <v>65</v>
      </c>
    </row>
    <row r="2977" spans="1:6" hidden="1">
      <c r="A2977" s="22" t="s">
        <v>147</v>
      </c>
      <c r="B2977" s="11" t="s">
        <v>912</v>
      </c>
      <c r="C2977" s="11" t="s">
        <v>1376</v>
      </c>
      <c r="D2977" s="16" t="s">
        <v>921</v>
      </c>
      <c r="E2977" s="11">
        <v>3</v>
      </c>
      <c r="F2977" s="8" t="s">
        <v>65</v>
      </c>
    </row>
    <row r="2978" spans="1:6" hidden="1">
      <c r="A2978" s="22" t="s">
        <v>147</v>
      </c>
      <c r="B2978" s="11" t="s">
        <v>912</v>
      </c>
      <c r="C2978" s="11" t="s">
        <v>1376</v>
      </c>
      <c r="D2978" s="16" t="s">
        <v>900</v>
      </c>
      <c r="E2978" s="11">
        <v>3</v>
      </c>
      <c r="F2978" s="8" t="s">
        <v>65</v>
      </c>
    </row>
    <row r="2979" spans="1:6">
      <c r="A2979" s="22" t="s">
        <v>147</v>
      </c>
      <c r="B2979" s="11" t="s">
        <v>913</v>
      </c>
      <c r="C2979" s="11" t="s">
        <v>1377</v>
      </c>
      <c r="D2979" s="16" t="s">
        <v>902</v>
      </c>
      <c r="E2979" s="11">
        <v>17</v>
      </c>
      <c r="F2979" s="8" t="s">
        <v>65</v>
      </c>
    </row>
    <row r="2980" spans="1:6" hidden="1">
      <c r="A2980" s="22" t="s">
        <v>147</v>
      </c>
      <c r="B2980" s="11" t="s">
        <v>913</v>
      </c>
      <c r="C2980" s="11" t="s">
        <v>1377</v>
      </c>
      <c r="D2980" s="16" t="s">
        <v>903</v>
      </c>
      <c r="E2980" s="11">
        <v>17</v>
      </c>
      <c r="F2980" s="8" t="s">
        <v>65</v>
      </c>
    </row>
    <row r="2981" spans="1:6" hidden="1">
      <c r="A2981" s="22" t="s">
        <v>147</v>
      </c>
      <c r="B2981" s="11" t="s">
        <v>913</v>
      </c>
      <c r="C2981" s="11" t="s">
        <v>1377</v>
      </c>
      <c r="D2981" s="16" t="s">
        <v>904</v>
      </c>
      <c r="E2981" s="11">
        <v>17</v>
      </c>
      <c r="F2981" s="8" t="s">
        <v>65</v>
      </c>
    </row>
    <row r="2982" spans="1:6" hidden="1">
      <c r="A2982" s="22" t="s">
        <v>147</v>
      </c>
      <c r="B2982" s="11" t="s">
        <v>913</v>
      </c>
      <c r="C2982" s="11" t="s">
        <v>1377</v>
      </c>
      <c r="D2982" s="16" t="s">
        <v>905</v>
      </c>
      <c r="E2982" s="11">
        <v>17</v>
      </c>
      <c r="F2982" s="8" t="s">
        <v>65</v>
      </c>
    </row>
    <row r="2983" spans="1:6" hidden="1">
      <c r="A2983" s="22" t="s">
        <v>147</v>
      </c>
      <c r="B2983" s="11" t="s">
        <v>913</v>
      </c>
      <c r="C2983" s="11" t="s">
        <v>1377</v>
      </c>
      <c r="D2983" s="16" t="s">
        <v>906</v>
      </c>
      <c r="E2983" s="11">
        <v>17</v>
      </c>
      <c r="F2983" s="8" t="s">
        <v>65</v>
      </c>
    </row>
    <row r="2984" spans="1:6" hidden="1">
      <c r="A2984" s="22" t="s">
        <v>147</v>
      </c>
      <c r="B2984" s="11" t="s">
        <v>913</v>
      </c>
      <c r="C2984" s="11" t="s">
        <v>1377</v>
      </c>
      <c r="D2984" s="16" t="s">
        <v>907</v>
      </c>
      <c r="E2984" s="11">
        <v>17</v>
      </c>
      <c r="F2984" s="8" t="s">
        <v>65</v>
      </c>
    </row>
    <row r="2985" spans="1:6" hidden="1">
      <c r="A2985" s="22" t="s">
        <v>147</v>
      </c>
      <c r="B2985" s="11" t="s">
        <v>913</v>
      </c>
      <c r="C2985" s="11" t="s">
        <v>1377</v>
      </c>
      <c r="D2985" s="16" t="s">
        <v>908</v>
      </c>
      <c r="E2985" s="11">
        <v>17</v>
      </c>
      <c r="F2985" s="8" t="s">
        <v>65</v>
      </c>
    </row>
    <row r="2986" spans="1:6" hidden="1">
      <c r="A2986" s="22" t="s">
        <v>147</v>
      </c>
      <c r="B2986" s="11" t="s">
        <v>913</v>
      </c>
      <c r="C2986" s="11" t="s">
        <v>1377</v>
      </c>
      <c r="D2986" s="16" t="s">
        <v>909</v>
      </c>
      <c r="E2986" s="11">
        <v>17</v>
      </c>
      <c r="F2986" s="8" t="s">
        <v>65</v>
      </c>
    </row>
    <row r="2987" spans="1:6" hidden="1">
      <c r="A2987" s="22" t="s">
        <v>147</v>
      </c>
      <c r="B2987" s="11" t="s">
        <v>913</v>
      </c>
      <c r="C2987" s="11" t="s">
        <v>1377</v>
      </c>
      <c r="D2987" s="16" t="s">
        <v>919</v>
      </c>
      <c r="E2987" s="11">
        <v>17</v>
      </c>
      <c r="F2987" s="8" t="s">
        <v>65</v>
      </c>
    </row>
    <row r="2988" spans="1:6" hidden="1">
      <c r="A2988" s="22" t="s">
        <v>147</v>
      </c>
      <c r="B2988" s="11" t="s">
        <v>913</v>
      </c>
      <c r="C2988" s="11" t="s">
        <v>1377</v>
      </c>
      <c r="D2988" s="16" t="s">
        <v>920</v>
      </c>
      <c r="E2988" s="11">
        <v>17</v>
      </c>
      <c r="F2988" s="8" t="s">
        <v>65</v>
      </c>
    </row>
    <row r="2989" spans="1:6" hidden="1">
      <c r="A2989" s="22" t="s">
        <v>147</v>
      </c>
      <c r="B2989" s="11" t="s">
        <v>913</v>
      </c>
      <c r="C2989" s="11" t="s">
        <v>1377</v>
      </c>
      <c r="D2989" s="16" t="s">
        <v>921</v>
      </c>
      <c r="E2989" s="11">
        <v>17</v>
      </c>
      <c r="F2989" s="8" t="s">
        <v>65</v>
      </c>
    </row>
    <row r="2990" spans="1:6" hidden="1">
      <c r="A2990" s="22" t="s">
        <v>147</v>
      </c>
      <c r="B2990" s="11" t="s">
        <v>913</v>
      </c>
      <c r="C2990" s="11" t="s">
        <v>1377</v>
      </c>
      <c r="D2990" s="16" t="s">
        <v>900</v>
      </c>
      <c r="E2990" s="11">
        <v>17</v>
      </c>
      <c r="F2990" s="8" t="s">
        <v>65</v>
      </c>
    </row>
    <row r="2991" spans="1:6" hidden="1">
      <c r="A2991" s="22" t="s">
        <v>147</v>
      </c>
      <c r="B2991" s="11" t="s">
        <v>915</v>
      </c>
      <c r="C2991" s="11" t="s">
        <v>1378</v>
      </c>
      <c r="D2991" s="16" t="s">
        <v>902</v>
      </c>
      <c r="E2991" s="11">
        <v>8</v>
      </c>
      <c r="F2991" s="8" t="s">
        <v>65</v>
      </c>
    </row>
    <row r="2992" spans="1:6" hidden="1">
      <c r="A2992" s="22" t="s">
        <v>147</v>
      </c>
      <c r="B2992" s="11" t="s">
        <v>915</v>
      </c>
      <c r="C2992" s="11" t="s">
        <v>1378</v>
      </c>
      <c r="D2992" s="16" t="s">
        <v>903</v>
      </c>
      <c r="E2992" s="11">
        <v>8</v>
      </c>
      <c r="F2992" s="8" t="s">
        <v>65</v>
      </c>
    </row>
    <row r="2993" spans="1:6" hidden="1">
      <c r="A2993" s="22" t="s">
        <v>147</v>
      </c>
      <c r="B2993" s="11" t="s">
        <v>915</v>
      </c>
      <c r="C2993" s="11" t="s">
        <v>1378</v>
      </c>
      <c r="D2993" s="16" t="s">
        <v>904</v>
      </c>
      <c r="E2993" s="11">
        <v>8</v>
      </c>
      <c r="F2993" s="8" t="s">
        <v>65</v>
      </c>
    </row>
    <row r="2994" spans="1:6" hidden="1">
      <c r="A2994" s="22" t="s">
        <v>147</v>
      </c>
      <c r="B2994" s="11" t="s">
        <v>915</v>
      </c>
      <c r="C2994" s="11" t="s">
        <v>1378</v>
      </c>
      <c r="D2994" s="16" t="s">
        <v>905</v>
      </c>
      <c r="E2994" s="11">
        <v>8</v>
      </c>
      <c r="F2994" s="8" t="s">
        <v>65</v>
      </c>
    </row>
    <row r="2995" spans="1:6" hidden="1">
      <c r="A2995" s="22" t="s">
        <v>147</v>
      </c>
      <c r="B2995" s="11" t="s">
        <v>915</v>
      </c>
      <c r="C2995" s="11" t="s">
        <v>1378</v>
      </c>
      <c r="D2995" s="16" t="s">
        <v>906</v>
      </c>
      <c r="E2995" s="11">
        <v>8</v>
      </c>
      <c r="F2995" s="8" t="s">
        <v>65</v>
      </c>
    </row>
    <row r="2996" spans="1:6" hidden="1">
      <c r="A2996" s="22" t="s">
        <v>147</v>
      </c>
      <c r="B2996" s="11" t="s">
        <v>915</v>
      </c>
      <c r="C2996" s="11" t="s">
        <v>1378</v>
      </c>
      <c r="D2996" s="16" t="s">
        <v>907</v>
      </c>
      <c r="E2996" s="11">
        <v>8</v>
      </c>
      <c r="F2996" s="8" t="s">
        <v>65</v>
      </c>
    </row>
    <row r="2997" spans="1:6" hidden="1">
      <c r="A2997" s="22" t="s">
        <v>147</v>
      </c>
      <c r="B2997" s="11" t="s">
        <v>915</v>
      </c>
      <c r="C2997" s="11" t="s">
        <v>1378</v>
      </c>
      <c r="D2997" s="16" t="s">
        <v>908</v>
      </c>
      <c r="E2997" s="11">
        <v>9</v>
      </c>
      <c r="F2997" s="8" t="s">
        <v>65</v>
      </c>
    </row>
    <row r="2998" spans="1:6" hidden="1">
      <c r="A2998" s="22" t="s">
        <v>147</v>
      </c>
      <c r="B2998" s="11" t="s">
        <v>915</v>
      </c>
      <c r="C2998" s="11" t="s">
        <v>1378</v>
      </c>
      <c r="D2998" s="16" t="s">
        <v>909</v>
      </c>
      <c r="E2998" s="11">
        <v>9</v>
      </c>
      <c r="F2998" s="8" t="s">
        <v>65</v>
      </c>
    </row>
    <row r="2999" spans="1:6" hidden="1">
      <c r="A2999" s="22" t="s">
        <v>147</v>
      </c>
      <c r="B2999" s="11" t="s">
        <v>915</v>
      </c>
      <c r="C2999" s="11" t="s">
        <v>1378</v>
      </c>
      <c r="D2999" s="16" t="s">
        <v>919</v>
      </c>
      <c r="E2999" s="11">
        <v>9</v>
      </c>
      <c r="F2999" s="8" t="s">
        <v>65</v>
      </c>
    </row>
    <row r="3000" spans="1:6" hidden="1">
      <c r="A3000" s="22" t="s">
        <v>147</v>
      </c>
      <c r="B3000" s="11" t="s">
        <v>915</v>
      </c>
      <c r="C3000" s="11" t="s">
        <v>1378</v>
      </c>
      <c r="D3000" s="16" t="s">
        <v>920</v>
      </c>
      <c r="E3000" s="11">
        <v>9</v>
      </c>
      <c r="F3000" s="8" t="s">
        <v>65</v>
      </c>
    </row>
    <row r="3001" spans="1:6" hidden="1">
      <c r="A3001" s="22" t="s">
        <v>147</v>
      </c>
      <c r="B3001" s="11" t="s">
        <v>915</v>
      </c>
      <c r="C3001" s="11" t="s">
        <v>1378</v>
      </c>
      <c r="D3001" s="16" t="s">
        <v>921</v>
      </c>
      <c r="E3001" s="11">
        <v>9</v>
      </c>
      <c r="F3001" s="8" t="s">
        <v>65</v>
      </c>
    </row>
    <row r="3002" spans="1:6" hidden="1">
      <c r="A3002" s="22" t="s">
        <v>147</v>
      </c>
      <c r="B3002" s="11" t="s">
        <v>915</v>
      </c>
      <c r="C3002" s="11" t="s">
        <v>1378</v>
      </c>
      <c r="D3002" s="16" t="s">
        <v>900</v>
      </c>
      <c r="E3002" s="11">
        <v>9</v>
      </c>
      <c r="F3002" s="8" t="s">
        <v>65</v>
      </c>
    </row>
    <row r="3003" spans="1:6" hidden="1">
      <c r="A3003" s="22" t="s">
        <v>42</v>
      </c>
      <c r="B3003" s="11" t="s">
        <v>912</v>
      </c>
      <c r="C3003" s="11" t="s">
        <v>1379</v>
      </c>
      <c r="D3003" s="16" t="s">
        <v>902</v>
      </c>
      <c r="E3003" s="11">
        <v>2</v>
      </c>
      <c r="F3003" s="8" t="s">
        <v>65</v>
      </c>
    </row>
    <row r="3004" spans="1:6" hidden="1">
      <c r="A3004" s="22" t="s">
        <v>42</v>
      </c>
      <c r="B3004" s="11" t="s">
        <v>912</v>
      </c>
      <c r="C3004" s="11" t="s">
        <v>1379</v>
      </c>
      <c r="D3004" s="16" t="s">
        <v>903</v>
      </c>
      <c r="E3004" s="11">
        <v>2</v>
      </c>
      <c r="F3004" s="8" t="s">
        <v>65</v>
      </c>
    </row>
    <row r="3005" spans="1:6" hidden="1">
      <c r="A3005" s="22" t="s">
        <v>42</v>
      </c>
      <c r="B3005" s="11" t="s">
        <v>912</v>
      </c>
      <c r="C3005" s="11" t="s">
        <v>1379</v>
      </c>
      <c r="D3005" s="16" t="s">
        <v>904</v>
      </c>
      <c r="E3005" s="11">
        <v>2</v>
      </c>
      <c r="F3005" s="8" t="s">
        <v>65</v>
      </c>
    </row>
    <row r="3006" spans="1:6" hidden="1">
      <c r="A3006" s="22" t="s">
        <v>42</v>
      </c>
      <c r="B3006" s="11" t="s">
        <v>912</v>
      </c>
      <c r="C3006" s="11" t="s">
        <v>1379</v>
      </c>
      <c r="D3006" s="16" t="s">
        <v>905</v>
      </c>
      <c r="E3006" s="11">
        <v>2</v>
      </c>
      <c r="F3006" s="8" t="s">
        <v>65</v>
      </c>
    </row>
    <row r="3007" spans="1:6" hidden="1">
      <c r="A3007" s="22" t="s">
        <v>42</v>
      </c>
      <c r="B3007" s="11" t="s">
        <v>912</v>
      </c>
      <c r="C3007" s="11" t="s">
        <v>1379</v>
      </c>
      <c r="D3007" s="16" t="s">
        <v>906</v>
      </c>
      <c r="E3007" s="11">
        <v>2</v>
      </c>
      <c r="F3007" s="8" t="s">
        <v>65</v>
      </c>
    </row>
    <row r="3008" spans="1:6" hidden="1">
      <c r="A3008" s="22" t="s">
        <v>42</v>
      </c>
      <c r="B3008" s="11" t="s">
        <v>912</v>
      </c>
      <c r="C3008" s="11" t="s">
        <v>1379</v>
      </c>
      <c r="D3008" s="16" t="s">
        <v>907</v>
      </c>
      <c r="E3008" s="11">
        <v>2</v>
      </c>
      <c r="F3008" s="8" t="s">
        <v>65</v>
      </c>
    </row>
    <row r="3009" spans="1:6" hidden="1">
      <c r="A3009" s="22" t="s">
        <v>42</v>
      </c>
      <c r="B3009" s="11" t="s">
        <v>912</v>
      </c>
      <c r="C3009" s="11" t="s">
        <v>1379</v>
      </c>
      <c r="D3009" s="16" t="s">
        <v>908</v>
      </c>
      <c r="E3009" s="11">
        <v>2</v>
      </c>
      <c r="F3009" s="8" t="s">
        <v>65</v>
      </c>
    </row>
    <row r="3010" spans="1:6" hidden="1">
      <c r="A3010" s="22" t="s">
        <v>42</v>
      </c>
      <c r="B3010" s="11" t="s">
        <v>912</v>
      </c>
      <c r="C3010" s="11" t="s">
        <v>1379</v>
      </c>
      <c r="D3010" s="16" t="s">
        <v>909</v>
      </c>
      <c r="E3010" s="11">
        <v>2</v>
      </c>
      <c r="F3010" s="8" t="s">
        <v>65</v>
      </c>
    </row>
    <row r="3011" spans="1:6" hidden="1">
      <c r="A3011" s="22" t="s">
        <v>42</v>
      </c>
      <c r="B3011" s="11" t="s">
        <v>912</v>
      </c>
      <c r="C3011" s="11" t="s">
        <v>1379</v>
      </c>
      <c r="D3011" s="16" t="s">
        <v>919</v>
      </c>
      <c r="E3011" s="11">
        <v>2</v>
      </c>
      <c r="F3011" s="8" t="s">
        <v>65</v>
      </c>
    </row>
    <row r="3012" spans="1:6" hidden="1">
      <c r="A3012" s="22" t="s">
        <v>42</v>
      </c>
      <c r="B3012" s="11" t="s">
        <v>912</v>
      </c>
      <c r="C3012" s="11" t="s">
        <v>1379</v>
      </c>
      <c r="D3012" s="16" t="s">
        <v>920</v>
      </c>
      <c r="E3012" s="11">
        <v>2</v>
      </c>
      <c r="F3012" s="8" t="s">
        <v>65</v>
      </c>
    </row>
    <row r="3013" spans="1:6" hidden="1">
      <c r="A3013" s="22" t="s">
        <v>42</v>
      </c>
      <c r="B3013" s="11" t="s">
        <v>912</v>
      </c>
      <c r="C3013" s="11" t="s">
        <v>1379</v>
      </c>
      <c r="D3013" s="16" t="s">
        <v>921</v>
      </c>
      <c r="E3013" s="11">
        <v>2</v>
      </c>
      <c r="F3013" s="8" t="s">
        <v>65</v>
      </c>
    </row>
    <row r="3014" spans="1:6" hidden="1">
      <c r="A3014" s="22" t="s">
        <v>42</v>
      </c>
      <c r="B3014" s="11" t="s">
        <v>912</v>
      </c>
      <c r="C3014" s="11" t="s">
        <v>1379</v>
      </c>
      <c r="D3014" s="16" t="s">
        <v>900</v>
      </c>
      <c r="E3014" s="11">
        <v>2</v>
      </c>
      <c r="F3014" s="8" t="s">
        <v>65</v>
      </c>
    </row>
    <row r="3015" spans="1:6">
      <c r="A3015" s="22" t="s">
        <v>42</v>
      </c>
      <c r="B3015" s="11" t="s">
        <v>913</v>
      </c>
      <c r="C3015" s="11" t="s">
        <v>1380</v>
      </c>
      <c r="D3015" s="16" t="s">
        <v>902</v>
      </c>
      <c r="E3015" s="11">
        <v>7</v>
      </c>
      <c r="F3015" s="8" t="s">
        <v>65</v>
      </c>
    </row>
    <row r="3016" spans="1:6" hidden="1">
      <c r="A3016" s="22" t="s">
        <v>42</v>
      </c>
      <c r="B3016" s="11" t="s">
        <v>913</v>
      </c>
      <c r="C3016" s="11" t="s">
        <v>1380</v>
      </c>
      <c r="D3016" s="16" t="s">
        <v>903</v>
      </c>
      <c r="E3016" s="11">
        <v>7</v>
      </c>
      <c r="F3016" s="8" t="s">
        <v>65</v>
      </c>
    </row>
    <row r="3017" spans="1:6" hidden="1">
      <c r="A3017" s="22" t="s">
        <v>42</v>
      </c>
      <c r="B3017" s="11" t="s">
        <v>913</v>
      </c>
      <c r="C3017" s="11" t="s">
        <v>1380</v>
      </c>
      <c r="D3017" s="16" t="s">
        <v>904</v>
      </c>
      <c r="E3017" s="11">
        <v>7</v>
      </c>
      <c r="F3017" s="8" t="s">
        <v>65</v>
      </c>
    </row>
    <row r="3018" spans="1:6" hidden="1">
      <c r="A3018" s="22" t="s">
        <v>42</v>
      </c>
      <c r="B3018" s="11" t="s">
        <v>913</v>
      </c>
      <c r="C3018" s="11" t="s">
        <v>1380</v>
      </c>
      <c r="D3018" s="16" t="s">
        <v>905</v>
      </c>
      <c r="E3018" s="11">
        <v>7</v>
      </c>
      <c r="F3018" s="8" t="s">
        <v>65</v>
      </c>
    </row>
    <row r="3019" spans="1:6" hidden="1">
      <c r="A3019" s="22" t="s">
        <v>42</v>
      </c>
      <c r="B3019" s="11" t="s">
        <v>913</v>
      </c>
      <c r="C3019" s="11" t="s">
        <v>1380</v>
      </c>
      <c r="D3019" s="16" t="s">
        <v>906</v>
      </c>
      <c r="E3019" s="11">
        <v>7</v>
      </c>
      <c r="F3019" s="8" t="s">
        <v>65</v>
      </c>
    </row>
    <row r="3020" spans="1:6" hidden="1">
      <c r="A3020" s="22" t="s">
        <v>42</v>
      </c>
      <c r="B3020" s="11" t="s">
        <v>913</v>
      </c>
      <c r="C3020" s="11" t="s">
        <v>1380</v>
      </c>
      <c r="D3020" s="16" t="s">
        <v>907</v>
      </c>
      <c r="E3020" s="11">
        <v>7</v>
      </c>
      <c r="F3020" s="8" t="s">
        <v>65</v>
      </c>
    </row>
    <row r="3021" spans="1:6" hidden="1">
      <c r="A3021" s="22" t="s">
        <v>42</v>
      </c>
      <c r="B3021" s="11" t="s">
        <v>913</v>
      </c>
      <c r="C3021" s="11" t="s">
        <v>1380</v>
      </c>
      <c r="D3021" s="16" t="s">
        <v>908</v>
      </c>
      <c r="E3021" s="11">
        <v>7</v>
      </c>
      <c r="F3021" s="8" t="s">
        <v>65</v>
      </c>
    </row>
    <row r="3022" spans="1:6" hidden="1">
      <c r="A3022" s="22" t="s">
        <v>42</v>
      </c>
      <c r="B3022" s="11" t="s">
        <v>913</v>
      </c>
      <c r="C3022" s="11" t="s">
        <v>1380</v>
      </c>
      <c r="D3022" s="16" t="s">
        <v>909</v>
      </c>
      <c r="E3022" s="11">
        <v>7</v>
      </c>
      <c r="F3022" s="8" t="s">
        <v>65</v>
      </c>
    </row>
    <row r="3023" spans="1:6" hidden="1">
      <c r="A3023" s="22" t="s">
        <v>42</v>
      </c>
      <c r="B3023" s="11" t="s">
        <v>913</v>
      </c>
      <c r="C3023" s="11" t="s">
        <v>1380</v>
      </c>
      <c r="D3023" s="16" t="s">
        <v>919</v>
      </c>
      <c r="E3023" s="11">
        <v>7</v>
      </c>
      <c r="F3023" s="8" t="s">
        <v>65</v>
      </c>
    </row>
    <row r="3024" spans="1:6" hidden="1">
      <c r="A3024" s="22" t="s">
        <v>42</v>
      </c>
      <c r="B3024" s="11" t="s">
        <v>913</v>
      </c>
      <c r="C3024" s="11" t="s">
        <v>1380</v>
      </c>
      <c r="D3024" s="16" t="s">
        <v>920</v>
      </c>
      <c r="E3024" s="11">
        <v>7</v>
      </c>
      <c r="F3024" s="8" t="s">
        <v>65</v>
      </c>
    </row>
    <row r="3025" spans="1:6" hidden="1">
      <c r="A3025" s="22" t="s">
        <v>42</v>
      </c>
      <c r="B3025" s="11" t="s">
        <v>913</v>
      </c>
      <c r="C3025" s="11" t="s">
        <v>1380</v>
      </c>
      <c r="D3025" s="16" t="s">
        <v>921</v>
      </c>
      <c r="E3025" s="11">
        <v>7</v>
      </c>
      <c r="F3025" s="8" t="s">
        <v>65</v>
      </c>
    </row>
    <row r="3026" spans="1:6" hidden="1">
      <c r="A3026" s="22" t="s">
        <v>42</v>
      </c>
      <c r="B3026" s="11" t="s">
        <v>913</v>
      </c>
      <c r="C3026" s="11" t="s">
        <v>1380</v>
      </c>
      <c r="D3026" s="16" t="s">
        <v>900</v>
      </c>
      <c r="E3026" s="11">
        <v>7</v>
      </c>
      <c r="F3026" s="8" t="s">
        <v>65</v>
      </c>
    </row>
    <row r="3027" spans="1:6" hidden="1">
      <c r="A3027" s="22" t="s">
        <v>42</v>
      </c>
      <c r="B3027" s="11" t="s">
        <v>915</v>
      </c>
      <c r="C3027" s="11" t="s">
        <v>1381</v>
      </c>
      <c r="D3027" s="16" t="s">
        <v>902</v>
      </c>
      <c r="E3027" s="11">
        <v>1</v>
      </c>
      <c r="F3027" s="8" t="s">
        <v>65</v>
      </c>
    </row>
    <row r="3028" spans="1:6" hidden="1">
      <c r="A3028" s="22" t="s">
        <v>42</v>
      </c>
      <c r="B3028" s="11" t="s">
        <v>915</v>
      </c>
      <c r="C3028" s="11" t="s">
        <v>1381</v>
      </c>
      <c r="D3028" s="16" t="s">
        <v>903</v>
      </c>
      <c r="E3028" s="11">
        <v>1</v>
      </c>
      <c r="F3028" s="8" t="s">
        <v>65</v>
      </c>
    </row>
    <row r="3029" spans="1:6" hidden="1">
      <c r="A3029" s="22" t="s">
        <v>42</v>
      </c>
      <c r="B3029" s="11" t="s">
        <v>915</v>
      </c>
      <c r="C3029" s="11" t="s">
        <v>1381</v>
      </c>
      <c r="D3029" s="16" t="s">
        <v>904</v>
      </c>
      <c r="E3029" s="11">
        <v>1</v>
      </c>
      <c r="F3029" s="8" t="s">
        <v>65</v>
      </c>
    </row>
    <row r="3030" spans="1:6" hidden="1">
      <c r="A3030" s="22" t="s">
        <v>42</v>
      </c>
      <c r="B3030" s="11" t="s">
        <v>915</v>
      </c>
      <c r="C3030" s="11" t="s">
        <v>1381</v>
      </c>
      <c r="D3030" s="16" t="s">
        <v>905</v>
      </c>
      <c r="E3030" s="11">
        <v>1</v>
      </c>
      <c r="F3030" s="8" t="s">
        <v>65</v>
      </c>
    </row>
    <row r="3031" spans="1:6" hidden="1">
      <c r="A3031" s="22" t="s">
        <v>42</v>
      </c>
      <c r="B3031" s="11" t="s">
        <v>915</v>
      </c>
      <c r="C3031" s="11" t="s">
        <v>1381</v>
      </c>
      <c r="D3031" s="16" t="s">
        <v>906</v>
      </c>
      <c r="E3031" s="11">
        <v>1</v>
      </c>
      <c r="F3031" s="8" t="s">
        <v>65</v>
      </c>
    </row>
    <row r="3032" spans="1:6" hidden="1">
      <c r="A3032" s="22" t="s">
        <v>42</v>
      </c>
      <c r="B3032" s="11" t="s">
        <v>915</v>
      </c>
      <c r="C3032" s="11" t="s">
        <v>1381</v>
      </c>
      <c r="D3032" s="16" t="s">
        <v>907</v>
      </c>
      <c r="E3032" s="11">
        <v>1</v>
      </c>
      <c r="F3032" s="8" t="s">
        <v>65</v>
      </c>
    </row>
    <row r="3033" spans="1:6" hidden="1">
      <c r="A3033" s="22" t="s">
        <v>42</v>
      </c>
      <c r="B3033" s="11" t="s">
        <v>915</v>
      </c>
      <c r="C3033" s="11" t="s">
        <v>1381</v>
      </c>
      <c r="D3033" s="16" t="s">
        <v>908</v>
      </c>
      <c r="E3033" s="11">
        <v>2</v>
      </c>
      <c r="F3033" s="8" t="s">
        <v>65</v>
      </c>
    </row>
    <row r="3034" spans="1:6" hidden="1">
      <c r="A3034" s="22" t="s">
        <v>42</v>
      </c>
      <c r="B3034" s="11" t="s">
        <v>915</v>
      </c>
      <c r="C3034" s="11" t="s">
        <v>1381</v>
      </c>
      <c r="D3034" s="16" t="s">
        <v>909</v>
      </c>
      <c r="E3034" s="11">
        <v>2</v>
      </c>
      <c r="F3034" s="8" t="s">
        <v>65</v>
      </c>
    </row>
    <row r="3035" spans="1:6" hidden="1">
      <c r="A3035" s="22" t="s">
        <v>42</v>
      </c>
      <c r="B3035" s="11" t="s">
        <v>915</v>
      </c>
      <c r="C3035" s="11" t="s">
        <v>1381</v>
      </c>
      <c r="D3035" s="16" t="s">
        <v>919</v>
      </c>
      <c r="E3035" s="11">
        <v>2</v>
      </c>
      <c r="F3035" s="8" t="s">
        <v>65</v>
      </c>
    </row>
    <row r="3036" spans="1:6" hidden="1">
      <c r="A3036" s="22" t="s">
        <v>42</v>
      </c>
      <c r="B3036" s="11" t="s">
        <v>915</v>
      </c>
      <c r="C3036" s="11" t="s">
        <v>1381</v>
      </c>
      <c r="D3036" s="16" t="s">
        <v>920</v>
      </c>
      <c r="E3036" s="11">
        <v>2</v>
      </c>
      <c r="F3036" s="8" t="s">
        <v>65</v>
      </c>
    </row>
    <row r="3037" spans="1:6" hidden="1">
      <c r="A3037" s="22" t="s">
        <v>42</v>
      </c>
      <c r="B3037" s="11" t="s">
        <v>915</v>
      </c>
      <c r="C3037" s="11" t="s">
        <v>1381</v>
      </c>
      <c r="D3037" s="16" t="s">
        <v>921</v>
      </c>
      <c r="E3037" s="11">
        <v>2</v>
      </c>
      <c r="F3037" s="8" t="s">
        <v>65</v>
      </c>
    </row>
    <row r="3038" spans="1:6" hidden="1">
      <c r="A3038" s="22" t="s">
        <v>42</v>
      </c>
      <c r="B3038" s="11" t="s">
        <v>915</v>
      </c>
      <c r="C3038" s="11" t="s">
        <v>1381</v>
      </c>
      <c r="D3038" s="16" t="s">
        <v>900</v>
      </c>
      <c r="E3038" s="11">
        <v>2</v>
      </c>
      <c r="F3038" s="8" t="s">
        <v>65</v>
      </c>
    </row>
    <row r="3039" spans="1:6" hidden="1">
      <c r="A3039" s="22" t="s">
        <v>113</v>
      </c>
      <c r="B3039" s="11" t="s">
        <v>912</v>
      </c>
      <c r="C3039" s="11" t="s">
        <v>1382</v>
      </c>
      <c r="D3039" s="16" t="s">
        <v>902</v>
      </c>
      <c r="E3039" s="11">
        <v>1</v>
      </c>
      <c r="F3039" s="8" t="s">
        <v>65</v>
      </c>
    </row>
    <row r="3040" spans="1:6" hidden="1">
      <c r="A3040" s="22" t="s">
        <v>113</v>
      </c>
      <c r="B3040" s="11" t="s">
        <v>912</v>
      </c>
      <c r="C3040" s="11" t="s">
        <v>1382</v>
      </c>
      <c r="D3040" s="16" t="s">
        <v>903</v>
      </c>
      <c r="E3040" s="11">
        <v>1</v>
      </c>
      <c r="F3040" s="8" t="s">
        <v>65</v>
      </c>
    </row>
    <row r="3041" spans="1:6" hidden="1">
      <c r="A3041" s="22" t="s">
        <v>113</v>
      </c>
      <c r="B3041" s="11" t="s">
        <v>912</v>
      </c>
      <c r="C3041" s="11" t="s">
        <v>1382</v>
      </c>
      <c r="D3041" s="16" t="s">
        <v>904</v>
      </c>
      <c r="E3041" s="11">
        <v>1</v>
      </c>
      <c r="F3041" s="8" t="s">
        <v>65</v>
      </c>
    </row>
    <row r="3042" spans="1:6" hidden="1">
      <c r="A3042" s="22" t="s">
        <v>113</v>
      </c>
      <c r="B3042" s="11" t="s">
        <v>912</v>
      </c>
      <c r="C3042" s="11" t="s">
        <v>1382</v>
      </c>
      <c r="D3042" s="16" t="s">
        <v>905</v>
      </c>
      <c r="E3042" s="11">
        <v>1</v>
      </c>
      <c r="F3042" s="8" t="s">
        <v>65</v>
      </c>
    </row>
    <row r="3043" spans="1:6" hidden="1">
      <c r="A3043" s="22" t="s">
        <v>113</v>
      </c>
      <c r="B3043" s="11" t="s">
        <v>912</v>
      </c>
      <c r="C3043" s="11" t="s">
        <v>1382</v>
      </c>
      <c r="D3043" s="16" t="s">
        <v>906</v>
      </c>
      <c r="E3043" s="11">
        <v>1</v>
      </c>
      <c r="F3043" s="8" t="s">
        <v>65</v>
      </c>
    </row>
    <row r="3044" spans="1:6" hidden="1">
      <c r="A3044" s="22" t="s">
        <v>113</v>
      </c>
      <c r="B3044" s="11" t="s">
        <v>912</v>
      </c>
      <c r="C3044" s="11" t="s">
        <v>1382</v>
      </c>
      <c r="D3044" s="16" t="s">
        <v>907</v>
      </c>
      <c r="E3044" s="11">
        <v>1</v>
      </c>
      <c r="F3044" s="8" t="s">
        <v>65</v>
      </c>
    </row>
    <row r="3045" spans="1:6" hidden="1">
      <c r="A3045" s="22" t="s">
        <v>113</v>
      </c>
      <c r="B3045" s="11" t="s">
        <v>912</v>
      </c>
      <c r="C3045" s="11" t="s">
        <v>1382</v>
      </c>
      <c r="D3045" s="16" t="s">
        <v>908</v>
      </c>
      <c r="E3045" s="11">
        <v>1</v>
      </c>
      <c r="F3045" s="8" t="s">
        <v>65</v>
      </c>
    </row>
    <row r="3046" spans="1:6" hidden="1">
      <c r="A3046" s="22" t="s">
        <v>113</v>
      </c>
      <c r="B3046" s="11" t="s">
        <v>912</v>
      </c>
      <c r="C3046" s="11" t="s">
        <v>1382</v>
      </c>
      <c r="D3046" s="16" t="s">
        <v>909</v>
      </c>
      <c r="E3046" s="11">
        <v>1</v>
      </c>
      <c r="F3046" s="8" t="s">
        <v>65</v>
      </c>
    </row>
    <row r="3047" spans="1:6" hidden="1">
      <c r="A3047" s="22" t="s">
        <v>113</v>
      </c>
      <c r="B3047" s="11" t="s">
        <v>912</v>
      </c>
      <c r="C3047" s="11" t="s">
        <v>1382</v>
      </c>
      <c r="D3047" s="16" t="s">
        <v>919</v>
      </c>
      <c r="E3047" s="11">
        <v>1</v>
      </c>
      <c r="F3047" s="8" t="s">
        <v>65</v>
      </c>
    </row>
    <row r="3048" spans="1:6" hidden="1">
      <c r="A3048" s="22" t="s">
        <v>113</v>
      </c>
      <c r="B3048" s="11" t="s">
        <v>912</v>
      </c>
      <c r="C3048" s="11" t="s">
        <v>1382</v>
      </c>
      <c r="D3048" s="16" t="s">
        <v>920</v>
      </c>
      <c r="E3048" s="11">
        <v>1</v>
      </c>
      <c r="F3048" s="8" t="s">
        <v>65</v>
      </c>
    </row>
    <row r="3049" spans="1:6" hidden="1">
      <c r="A3049" s="22" t="s">
        <v>113</v>
      </c>
      <c r="B3049" s="11" t="s">
        <v>912</v>
      </c>
      <c r="C3049" s="11" t="s">
        <v>1382</v>
      </c>
      <c r="D3049" s="16" t="s">
        <v>921</v>
      </c>
      <c r="E3049" s="11">
        <v>1</v>
      </c>
      <c r="F3049" s="8" t="s">
        <v>65</v>
      </c>
    </row>
    <row r="3050" spans="1:6" hidden="1">
      <c r="A3050" s="22" t="s">
        <v>113</v>
      </c>
      <c r="B3050" s="11" t="s">
        <v>912</v>
      </c>
      <c r="C3050" s="11" t="s">
        <v>1382</v>
      </c>
      <c r="D3050" s="16" t="s">
        <v>900</v>
      </c>
      <c r="E3050" s="11">
        <v>1</v>
      </c>
      <c r="F3050" s="8" t="s">
        <v>65</v>
      </c>
    </row>
    <row r="3051" spans="1:6">
      <c r="A3051" s="22" t="s">
        <v>113</v>
      </c>
      <c r="B3051" s="11" t="s">
        <v>913</v>
      </c>
      <c r="C3051" s="11" t="s">
        <v>1383</v>
      </c>
      <c r="D3051" s="16" t="s">
        <v>902</v>
      </c>
      <c r="E3051" s="11">
        <v>5</v>
      </c>
      <c r="F3051" s="8" t="s">
        <v>65</v>
      </c>
    </row>
    <row r="3052" spans="1:6" hidden="1">
      <c r="A3052" s="22" t="s">
        <v>113</v>
      </c>
      <c r="B3052" s="11" t="s">
        <v>913</v>
      </c>
      <c r="C3052" s="11" t="s">
        <v>1383</v>
      </c>
      <c r="D3052" s="16" t="s">
        <v>903</v>
      </c>
      <c r="E3052" s="11">
        <v>5</v>
      </c>
      <c r="F3052" s="8" t="s">
        <v>65</v>
      </c>
    </row>
    <row r="3053" spans="1:6" hidden="1">
      <c r="A3053" s="22" t="s">
        <v>113</v>
      </c>
      <c r="B3053" s="11" t="s">
        <v>913</v>
      </c>
      <c r="C3053" s="11" t="s">
        <v>1383</v>
      </c>
      <c r="D3053" s="16" t="s">
        <v>904</v>
      </c>
      <c r="E3053" s="11">
        <v>5</v>
      </c>
      <c r="F3053" s="8" t="s">
        <v>65</v>
      </c>
    </row>
    <row r="3054" spans="1:6" hidden="1">
      <c r="A3054" s="22" t="s">
        <v>113</v>
      </c>
      <c r="B3054" s="11" t="s">
        <v>913</v>
      </c>
      <c r="C3054" s="11" t="s">
        <v>1383</v>
      </c>
      <c r="D3054" s="16" t="s">
        <v>905</v>
      </c>
      <c r="E3054" s="11">
        <v>5</v>
      </c>
      <c r="F3054" s="8" t="s">
        <v>65</v>
      </c>
    </row>
    <row r="3055" spans="1:6" hidden="1">
      <c r="A3055" s="22" t="s">
        <v>113</v>
      </c>
      <c r="B3055" s="11" t="s">
        <v>913</v>
      </c>
      <c r="C3055" s="11" t="s">
        <v>1383</v>
      </c>
      <c r="D3055" s="16" t="s">
        <v>906</v>
      </c>
      <c r="E3055" s="11">
        <v>5</v>
      </c>
      <c r="F3055" s="8" t="s">
        <v>65</v>
      </c>
    </row>
    <row r="3056" spans="1:6" hidden="1">
      <c r="A3056" s="22" t="s">
        <v>113</v>
      </c>
      <c r="B3056" s="11" t="s">
        <v>913</v>
      </c>
      <c r="C3056" s="11" t="s">
        <v>1383</v>
      </c>
      <c r="D3056" s="16" t="s">
        <v>907</v>
      </c>
      <c r="E3056" s="11">
        <v>5</v>
      </c>
      <c r="F3056" s="8" t="s">
        <v>65</v>
      </c>
    </row>
    <row r="3057" spans="1:6" hidden="1">
      <c r="A3057" s="22" t="s">
        <v>113</v>
      </c>
      <c r="B3057" s="11" t="s">
        <v>913</v>
      </c>
      <c r="C3057" s="11" t="s">
        <v>1383</v>
      </c>
      <c r="D3057" s="16" t="s">
        <v>908</v>
      </c>
      <c r="E3057" s="11">
        <v>5</v>
      </c>
      <c r="F3057" s="8" t="s">
        <v>65</v>
      </c>
    </row>
    <row r="3058" spans="1:6" hidden="1">
      <c r="A3058" s="22" t="s">
        <v>113</v>
      </c>
      <c r="B3058" s="11" t="s">
        <v>913</v>
      </c>
      <c r="C3058" s="11" t="s">
        <v>1383</v>
      </c>
      <c r="D3058" s="16" t="s">
        <v>909</v>
      </c>
      <c r="E3058" s="11">
        <v>5</v>
      </c>
      <c r="F3058" s="8" t="s">
        <v>65</v>
      </c>
    </row>
    <row r="3059" spans="1:6" hidden="1">
      <c r="A3059" s="22" t="s">
        <v>113</v>
      </c>
      <c r="B3059" s="11" t="s">
        <v>913</v>
      </c>
      <c r="C3059" s="11" t="s">
        <v>1383</v>
      </c>
      <c r="D3059" s="16" t="s">
        <v>919</v>
      </c>
      <c r="E3059" s="11">
        <v>5</v>
      </c>
      <c r="F3059" s="8" t="s">
        <v>65</v>
      </c>
    </row>
    <row r="3060" spans="1:6" hidden="1">
      <c r="A3060" s="22" t="s">
        <v>113</v>
      </c>
      <c r="B3060" s="11" t="s">
        <v>913</v>
      </c>
      <c r="C3060" s="11" t="s">
        <v>1383</v>
      </c>
      <c r="D3060" s="16" t="s">
        <v>920</v>
      </c>
      <c r="E3060" s="11">
        <v>5</v>
      </c>
      <c r="F3060" s="8" t="s">
        <v>65</v>
      </c>
    </row>
    <row r="3061" spans="1:6" hidden="1">
      <c r="A3061" s="22" t="s">
        <v>113</v>
      </c>
      <c r="B3061" s="11" t="s">
        <v>913</v>
      </c>
      <c r="C3061" s="11" t="s">
        <v>1383</v>
      </c>
      <c r="D3061" s="16" t="s">
        <v>921</v>
      </c>
      <c r="E3061" s="11">
        <v>5</v>
      </c>
      <c r="F3061" s="8" t="s">
        <v>65</v>
      </c>
    </row>
    <row r="3062" spans="1:6" hidden="1">
      <c r="A3062" s="22" t="s">
        <v>113</v>
      </c>
      <c r="B3062" s="11" t="s">
        <v>913</v>
      </c>
      <c r="C3062" s="11" t="s">
        <v>1383</v>
      </c>
      <c r="D3062" s="16" t="s">
        <v>900</v>
      </c>
      <c r="E3062" s="11">
        <v>5</v>
      </c>
      <c r="F3062" s="8" t="s">
        <v>65</v>
      </c>
    </row>
    <row r="3063" spans="1:6" hidden="1">
      <c r="A3063" s="22" t="s">
        <v>34</v>
      </c>
      <c r="B3063" s="11" t="s">
        <v>912</v>
      </c>
      <c r="C3063" s="11" t="s">
        <v>1384</v>
      </c>
      <c r="D3063" s="16" t="s">
        <v>902</v>
      </c>
      <c r="E3063" s="11">
        <v>1</v>
      </c>
      <c r="F3063" s="8" t="s">
        <v>65</v>
      </c>
    </row>
    <row r="3064" spans="1:6" hidden="1">
      <c r="A3064" s="22" t="s">
        <v>34</v>
      </c>
      <c r="B3064" s="11" t="s">
        <v>912</v>
      </c>
      <c r="C3064" s="11" t="s">
        <v>1384</v>
      </c>
      <c r="D3064" s="16" t="s">
        <v>903</v>
      </c>
      <c r="E3064" s="11">
        <v>1</v>
      </c>
      <c r="F3064" s="8" t="s">
        <v>65</v>
      </c>
    </row>
    <row r="3065" spans="1:6" hidden="1">
      <c r="A3065" s="22" t="s">
        <v>34</v>
      </c>
      <c r="B3065" s="11" t="s">
        <v>912</v>
      </c>
      <c r="C3065" s="11" t="s">
        <v>1384</v>
      </c>
      <c r="D3065" s="16" t="s">
        <v>904</v>
      </c>
      <c r="E3065" s="11">
        <v>1</v>
      </c>
      <c r="F3065" s="8" t="s">
        <v>65</v>
      </c>
    </row>
    <row r="3066" spans="1:6" hidden="1">
      <c r="A3066" s="22" t="s">
        <v>34</v>
      </c>
      <c r="B3066" s="11" t="s">
        <v>912</v>
      </c>
      <c r="C3066" s="11" t="s">
        <v>1384</v>
      </c>
      <c r="D3066" s="16" t="s">
        <v>905</v>
      </c>
      <c r="E3066" s="11">
        <v>1</v>
      </c>
      <c r="F3066" s="8" t="s">
        <v>65</v>
      </c>
    </row>
    <row r="3067" spans="1:6" hidden="1">
      <c r="A3067" s="22" t="s">
        <v>34</v>
      </c>
      <c r="B3067" s="11" t="s">
        <v>912</v>
      </c>
      <c r="C3067" s="11" t="s">
        <v>1384</v>
      </c>
      <c r="D3067" s="16" t="s">
        <v>906</v>
      </c>
      <c r="E3067" s="11">
        <v>1</v>
      </c>
      <c r="F3067" s="8" t="s">
        <v>65</v>
      </c>
    </row>
    <row r="3068" spans="1:6" hidden="1">
      <c r="A3068" s="22" t="s">
        <v>34</v>
      </c>
      <c r="B3068" s="11" t="s">
        <v>912</v>
      </c>
      <c r="C3068" s="11" t="s">
        <v>1384</v>
      </c>
      <c r="D3068" s="16" t="s">
        <v>907</v>
      </c>
      <c r="E3068" s="11">
        <v>1</v>
      </c>
      <c r="F3068" s="8" t="s">
        <v>65</v>
      </c>
    </row>
    <row r="3069" spans="1:6" hidden="1">
      <c r="A3069" s="22" t="s">
        <v>34</v>
      </c>
      <c r="B3069" s="11" t="s">
        <v>912</v>
      </c>
      <c r="C3069" s="11" t="s">
        <v>1384</v>
      </c>
      <c r="D3069" s="16" t="s">
        <v>908</v>
      </c>
      <c r="E3069" s="11">
        <v>1</v>
      </c>
      <c r="F3069" s="8" t="s">
        <v>65</v>
      </c>
    </row>
    <row r="3070" spans="1:6" hidden="1">
      <c r="A3070" s="22" t="s">
        <v>34</v>
      </c>
      <c r="B3070" s="11" t="s">
        <v>912</v>
      </c>
      <c r="C3070" s="11" t="s">
        <v>1384</v>
      </c>
      <c r="D3070" s="16" t="s">
        <v>909</v>
      </c>
      <c r="E3070" s="11">
        <v>1</v>
      </c>
      <c r="F3070" s="8" t="s">
        <v>65</v>
      </c>
    </row>
    <row r="3071" spans="1:6" hidden="1">
      <c r="A3071" s="22" t="s">
        <v>34</v>
      </c>
      <c r="B3071" s="11" t="s">
        <v>912</v>
      </c>
      <c r="C3071" s="11" t="s">
        <v>1384</v>
      </c>
      <c r="D3071" s="16" t="s">
        <v>919</v>
      </c>
      <c r="E3071" s="11">
        <v>1</v>
      </c>
      <c r="F3071" s="8" t="s">
        <v>65</v>
      </c>
    </row>
    <row r="3072" spans="1:6" hidden="1">
      <c r="A3072" s="22" t="s">
        <v>34</v>
      </c>
      <c r="B3072" s="11" t="s">
        <v>912</v>
      </c>
      <c r="C3072" s="11" t="s">
        <v>1384</v>
      </c>
      <c r="D3072" s="16" t="s">
        <v>920</v>
      </c>
      <c r="E3072" s="11">
        <v>1</v>
      </c>
      <c r="F3072" s="8" t="s">
        <v>65</v>
      </c>
    </row>
    <row r="3073" spans="1:6" hidden="1">
      <c r="A3073" s="22" t="s">
        <v>34</v>
      </c>
      <c r="B3073" s="11" t="s">
        <v>912</v>
      </c>
      <c r="C3073" s="11" t="s">
        <v>1384</v>
      </c>
      <c r="D3073" s="16" t="s">
        <v>921</v>
      </c>
      <c r="E3073" s="11">
        <v>1</v>
      </c>
      <c r="F3073" s="8" t="s">
        <v>65</v>
      </c>
    </row>
    <row r="3074" spans="1:6" hidden="1">
      <c r="A3074" s="22" t="s">
        <v>34</v>
      </c>
      <c r="B3074" s="11" t="s">
        <v>912</v>
      </c>
      <c r="C3074" s="11" t="s">
        <v>1384</v>
      </c>
      <c r="D3074" s="16" t="s">
        <v>900</v>
      </c>
      <c r="E3074" s="11">
        <v>1</v>
      </c>
      <c r="F3074" s="8" t="s">
        <v>65</v>
      </c>
    </row>
    <row r="3075" spans="1:6">
      <c r="A3075" s="22" t="s">
        <v>34</v>
      </c>
      <c r="B3075" s="11" t="s">
        <v>913</v>
      </c>
      <c r="C3075" s="11" t="s">
        <v>1385</v>
      </c>
      <c r="D3075" s="16" t="s">
        <v>902</v>
      </c>
      <c r="E3075" s="11">
        <v>5</v>
      </c>
      <c r="F3075" s="8" t="s">
        <v>65</v>
      </c>
    </row>
    <row r="3076" spans="1:6" hidden="1">
      <c r="A3076" s="22" t="s">
        <v>34</v>
      </c>
      <c r="B3076" s="11" t="s">
        <v>913</v>
      </c>
      <c r="C3076" s="11" t="s">
        <v>1385</v>
      </c>
      <c r="D3076" s="16" t="s">
        <v>903</v>
      </c>
      <c r="E3076" s="11">
        <v>5</v>
      </c>
      <c r="F3076" s="8" t="s">
        <v>65</v>
      </c>
    </row>
    <row r="3077" spans="1:6" hidden="1">
      <c r="A3077" s="22" t="s">
        <v>34</v>
      </c>
      <c r="B3077" s="11" t="s">
        <v>913</v>
      </c>
      <c r="C3077" s="11" t="s">
        <v>1385</v>
      </c>
      <c r="D3077" s="16" t="s">
        <v>904</v>
      </c>
      <c r="E3077" s="11">
        <v>5</v>
      </c>
      <c r="F3077" s="8" t="s">
        <v>65</v>
      </c>
    </row>
    <row r="3078" spans="1:6" hidden="1">
      <c r="A3078" s="22" t="s">
        <v>34</v>
      </c>
      <c r="B3078" s="11" t="s">
        <v>913</v>
      </c>
      <c r="C3078" s="11" t="s">
        <v>1385</v>
      </c>
      <c r="D3078" s="16" t="s">
        <v>905</v>
      </c>
      <c r="E3078" s="11">
        <v>5</v>
      </c>
      <c r="F3078" s="8" t="s">
        <v>65</v>
      </c>
    </row>
    <row r="3079" spans="1:6" hidden="1">
      <c r="A3079" s="22" t="s">
        <v>34</v>
      </c>
      <c r="B3079" s="11" t="s">
        <v>913</v>
      </c>
      <c r="C3079" s="11" t="s">
        <v>1385</v>
      </c>
      <c r="D3079" s="16" t="s">
        <v>906</v>
      </c>
      <c r="E3079" s="11">
        <v>5</v>
      </c>
      <c r="F3079" s="8" t="s">
        <v>65</v>
      </c>
    </row>
    <row r="3080" spans="1:6" hidden="1">
      <c r="A3080" s="22" t="s">
        <v>34</v>
      </c>
      <c r="B3080" s="11" t="s">
        <v>913</v>
      </c>
      <c r="C3080" s="11" t="s">
        <v>1385</v>
      </c>
      <c r="D3080" s="16" t="s">
        <v>907</v>
      </c>
      <c r="E3080" s="11">
        <v>5</v>
      </c>
      <c r="F3080" s="8" t="s">
        <v>65</v>
      </c>
    </row>
    <row r="3081" spans="1:6" hidden="1">
      <c r="A3081" s="22" t="s">
        <v>34</v>
      </c>
      <c r="B3081" s="11" t="s">
        <v>913</v>
      </c>
      <c r="C3081" s="11" t="s">
        <v>1385</v>
      </c>
      <c r="D3081" s="16" t="s">
        <v>908</v>
      </c>
      <c r="E3081" s="11">
        <v>5</v>
      </c>
      <c r="F3081" s="8" t="s">
        <v>65</v>
      </c>
    </row>
    <row r="3082" spans="1:6" hidden="1">
      <c r="A3082" s="22" t="s">
        <v>34</v>
      </c>
      <c r="B3082" s="11" t="s">
        <v>913</v>
      </c>
      <c r="C3082" s="11" t="s">
        <v>1385</v>
      </c>
      <c r="D3082" s="16" t="s">
        <v>909</v>
      </c>
      <c r="E3082" s="11">
        <v>5</v>
      </c>
      <c r="F3082" s="8" t="s">
        <v>65</v>
      </c>
    </row>
    <row r="3083" spans="1:6" hidden="1">
      <c r="A3083" s="22" t="s">
        <v>34</v>
      </c>
      <c r="B3083" s="11" t="s">
        <v>913</v>
      </c>
      <c r="C3083" s="11" t="s">
        <v>1385</v>
      </c>
      <c r="D3083" s="16" t="s">
        <v>919</v>
      </c>
      <c r="E3083" s="11">
        <v>5</v>
      </c>
      <c r="F3083" s="8" t="s">
        <v>65</v>
      </c>
    </row>
    <row r="3084" spans="1:6" hidden="1">
      <c r="A3084" s="22" t="s">
        <v>34</v>
      </c>
      <c r="B3084" s="11" t="s">
        <v>913</v>
      </c>
      <c r="C3084" s="11" t="s">
        <v>1385</v>
      </c>
      <c r="D3084" s="16" t="s">
        <v>920</v>
      </c>
      <c r="E3084" s="11">
        <v>5</v>
      </c>
      <c r="F3084" s="8" t="s">
        <v>65</v>
      </c>
    </row>
    <row r="3085" spans="1:6" hidden="1">
      <c r="A3085" s="22" t="s">
        <v>34</v>
      </c>
      <c r="B3085" s="11" t="s">
        <v>913</v>
      </c>
      <c r="C3085" s="11" t="s">
        <v>1385</v>
      </c>
      <c r="D3085" s="16" t="s">
        <v>921</v>
      </c>
      <c r="E3085" s="11">
        <v>5</v>
      </c>
      <c r="F3085" s="8" t="s">
        <v>65</v>
      </c>
    </row>
    <row r="3086" spans="1:6" hidden="1">
      <c r="A3086" s="22" t="s">
        <v>34</v>
      </c>
      <c r="B3086" s="11" t="s">
        <v>913</v>
      </c>
      <c r="C3086" s="11" t="s">
        <v>1385</v>
      </c>
      <c r="D3086" s="16" t="s">
        <v>900</v>
      </c>
      <c r="E3086" s="11">
        <v>5</v>
      </c>
      <c r="F3086" s="8" t="s">
        <v>65</v>
      </c>
    </row>
    <row r="3087" spans="1:6" hidden="1">
      <c r="A3087" s="22" t="s">
        <v>41</v>
      </c>
      <c r="B3087" s="11" t="s">
        <v>912</v>
      </c>
      <c r="C3087" s="11" t="s">
        <v>1386</v>
      </c>
      <c r="D3087" s="16" t="s">
        <v>902</v>
      </c>
      <c r="E3087" s="11">
        <v>1</v>
      </c>
      <c r="F3087" s="8" t="s">
        <v>65</v>
      </c>
    </row>
    <row r="3088" spans="1:6" hidden="1">
      <c r="A3088" s="22" t="s">
        <v>41</v>
      </c>
      <c r="B3088" s="11" t="s">
        <v>912</v>
      </c>
      <c r="C3088" s="11" t="s">
        <v>1386</v>
      </c>
      <c r="D3088" s="16" t="s">
        <v>903</v>
      </c>
      <c r="E3088" s="11">
        <v>1</v>
      </c>
      <c r="F3088" s="8" t="s">
        <v>65</v>
      </c>
    </row>
    <row r="3089" spans="1:6" hidden="1">
      <c r="A3089" s="22" t="s">
        <v>41</v>
      </c>
      <c r="B3089" s="11" t="s">
        <v>912</v>
      </c>
      <c r="C3089" s="11" t="s">
        <v>1386</v>
      </c>
      <c r="D3089" s="16" t="s">
        <v>904</v>
      </c>
      <c r="E3089" s="11">
        <v>1</v>
      </c>
      <c r="F3089" s="8" t="s">
        <v>65</v>
      </c>
    </row>
    <row r="3090" spans="1:6" hidden="1">
      <c r="A3090" s="22" t="s">
        <v>41</v>
      </c>
      <c r="B3090" s="11" t="s">
        <v>912</v>
      </c>
      <c r="C3090" s="11" t="s">
        <v>1386</v>
      </c>
      <c r="D3090" s="16" t="s">
        <v>905</v>
      </c>
      <c r="E3090" s="11">
        <v>1</v>
      </c>
      <c r="F3090" s="8" t="s">
        <v>65</v>
      </c>
    </row>
    <row r="3091" spans="1:6" hidden="1">
      <c r="A3091" s="22" t="s">
        <v>41</v>
      </c>
      <c r="B3091" s="11" t="s">
        <v>912</v>
      </c>
      <c r="C3091" s="11" t="s">
        <v>1386</v>
      </c>
      <c r="D3091" s="16" t="s">
        <v>906</v>
      </c>
      <c r="E3091" s="11">
        <v>1</v>
      </c>
      <c r="F3091" s="8" t="s">
        <v>65</v>
      </c>
    </row>
    <row r="3092" spans="1:6" hidden="1">
      <c r="A3092" s="22" t="s">
        <v>41</v>
      </c>
      <c r="B3092" s="11" t="s">
        <v>912</v>
      </c>
      <c r="C3092" s="11" t="s">
        <v>1386</v>
      </c>
      <c r="D3092" s="16" t="s">
        <v>907</v>
      </c>
      <c r="E3092" s="11">
        <v>1</v>
      </c>
      <c r="F3092" s="8" t="s">
        <v>65</v>
      </c>
    </row>
    <row r="3093" spans="1:6" hidden="1">
      <c r="A3093" s="22" t="s">
        <v>41</v>
      </c>
      <c r="B3093" s="11" t="s">
        <v>912</v>
      </c>
      <c r="C3093" s="11" t="s">
        <v>1386</v>
      </c>
      <c r="D3093" s="16" t="s">
        <v>908</v>
      </c>
      <c r="E3093" s="11">
        <v>1</v>
      </c>
      <c r="F3093" s="8" t="s">
        <v>65</v>
      </c>
    </row>
    <row r="3094" spans="1:6" hidden="1">
      <c r="A3094" s="22" t="s">
        <v>41</v>
      </c>
      <c r="B3094" s="11" t="s">
        <v>912</v>
      </c>
      <c r="C3094" s="11" t="s">
        <v>1386</v>
      </c>
      <c r="D3094" s="16" t="s">
        <v>909</v>
      </c>
      <c r="E3094" s="11">
        <v>1</v>
      </c>
      <c r="F3094" s="8" t="s">
        <v>65</v>
      </c>
    </row>
    <row r="3095" spans="1:6" hidden="1">
      <c r="A3095" s="22" t="s">
        <v>41</v>
      </c>
      <c r="B3095" s="11" t="s">
        <v>912</v>
      </c>
      <c r="C3095" s="11" t="s">
        <v>1386</v>
      </c>
      <c r="D3095" s="16" t="s">
        <v>919</v>
      </c>
      <c r="E3095" s="11">
        <v>1</v>
      </c>
      <c r="F3095" s="8" t="s">
        <v>65</v>
      </c>
    </row>
    <row r="3096" spans="1:6" hidden="1">
      <c r="A3096" s="22" t="s">
        <v>41</v>
      </c>
      <c r="B3096" s="11" t="s">
        <v>912</v>
      </c>
      <c r="C3096" s="11" t="s">
        <v>1386</v>
      </c>
      <c r="D3096" s="16" t="s">
        <v>920</v>
      </c>
      <c r="E3096" s="11">
        <v>1</v>
      </c>
      <c r="F3096" s="8" t="s">
        <v>65</v>
      </c>
    </row>
    <row r="3097" spans="1:6" hidden="1">
      <c r="A3097" s="22" t="s">
        <v>41</v>
      </c>
      <c r="B3097" s="11" t="s">
        <v>912</v>
      </c>
      <c r="C3097" s="11" t="s">
        <v>1386</v>
      </c>
      <c r="D3097" s="16" t="s">
        <v>921</v>
      </c>
      <c r="E3097" s="11">
        <v>1</v>
      </c>
      <c r="F3097" s="8" t="s">
        <v>65</v>
      </c>
    </row>
    <row r="3098" spans="1:6" hidden="1">
      <c r="A3098" s="22" t="s">
        <v>41</v>
      </c>
      <c r="B3098" s="11" t="s">
        <v>912</v>
      </c>
      <c r="C3098" s="11" t="s">
        <v>1386</v>
      </c>
      <c r="D3098" s="16" t="s">
        <v>900</v>
      </c>
      <c r="E3098" s="11">
        <v>1</v>
      </c>
      <c r="F3098" s="8" t="s">
        <v>65</v>
      </c>
    </row>
    <row r="3099" spans="1:6">
      <c r="A3099" s="22" t="s">
        <v>41</v>
      </c>
      <c r="B3099" s="11" t="s">
        <v>913</v>
      </c>
      <c r="C3099" s="11" t="s">
        <v>1387</v>
      </c>
      <c r="D3099" s="16" t="s">
        <v>902</v>
      </c>
      <c r="E3099" s="11">
        <v>4</v>
      </c>
      <c r="F3099" s="8" t="s">
        <v>65</v>
      </c>
    </row>
    <row r="3100" spans="1:6" hidden="1">
      <c r="A3100" s="22" t="s">
        <v>41</v>
      </c>
      <c r="B3100" s="11" t="s">
        <v>913</v>
      </c>
      <c r="C3100" s="11" t="s">
        <v>1387</v>
      </c>
      <c r="D3100" s="16" t="s">
        <v>903</v>
      </c>
      <c r="E3100" s="11">
        <v>4</v>
      </c>
      <c r="F3100" s="8" t="s">
        <v>65</v>
      </c>
    </row>
    <row r="3101" spans="1:6" hidden="1">
      <c r="A3101" s="22" t="s">
        <v>41</v>
      </c>
      <c r="B3101" s="11" t="s">
        <v>913</v>
      </c>
      <c r="C3101" s="11" t="s">
        <v>1387</v>
      </c>
      <c r="D3101" s="16" t="s">
        <v>904</v>
      </c>
      <c r="E3101" s="11">
        <v>5</v>
      </c>
      <c r="F3101" s="8" t="s">
        <v>65</v>
      </c>
    </row>
    <row r="3102" spans="1:6" hidden="1">
      <c r="A3102" s="22" t="s">
        <v>41</v>
      </c>
      <c r="B3102" s="11" t="s">
        <v>913</v>
      </c>
      <c r="C3102" s="11" t="s">
        <v>1387</v>
      </c>
      <c r="D3102" s="16" t="s">
        <v>905</v>
      </c>
      <c r="E3102" s="11">
        <v>5</v>
      </c>
      <c r="F3102" s="8" t="s">
        <v>65</v>
      </c>
    </row>
    <row r="3103" spans="1:6" hidden="1">
      <c r="A3103" s="22" t="s">
        <v>41</v>
      </c>
      <c r="B3103" s="11" t="s">
        <v>913</v>
      </c>
      <c r="C3103" s="11" t="s">
        <v>1387</v>
      </c>
      <c r="D3103" s="16" t="s">
        <v>906</v>
      </c>
      <c r="E3103" s="11">
        <v>5</v>
      </c>
      <c r="F3103" s="8" t="s">
        <v>65</v>
      </c>
    </row>
    <row r="3104" spans="1:6" hidden="1">
      <c r="A3104" s="22" t="s">
        <v>41</v>
      </c>
      <c r="B3104" s="11" t="s">
        <v>913</v>
      </c>
      <c r="C3104" s="11" t="s">
        <v>1387</v>
      </c>
      <c r="D3104" s="16" t="s">
        <v>907</v>
      </c>
      <c r="E3104" s="11">
        <v>5</v>
      </c>
      <c r="F3104" s="8" t="s">
        <v>65</v>
      </c>
    </row>
    <row r="3105" spans="1:6" hidden="1">
      <c r="A3105" s="22" t="s">
        <v>41</v>
      </c>
      <c r="B3105" s="11" t="s">
        <v>913</v>
      </c>
      <c r="C3105" s="11" t="s">
        <v>1387</v>
      </c>
      <c r="D3105" s="16" t="s">
        <v>908</v>
      </c>
      <c r="E3105" s="11">
        <v>7</v>
      </c>
      <c r="F3105" s="8" t="s">
        <v>65</v>
      </c>
    </row>
    <row r="3106" spans="1:6" hidden="1">
      <c r="A3106" s="22" t="s">
        <v>41</v>
      </c>
      <c r="B3106" s="11" t="s">
        <v>913</v>
      </c>
      <c r="C3106" s="11" t="s">
        <v>1387</v>
      </c>
      <c r="D3106" s="16" t="s">
        <v>909</v>
      </c>
      <c r="E3106" s="11">
        <v>7</v>
      </c>
      <c r="F3106" s="8" t="s">
        <v>65</v>
      </c>
    </row>
    <row r="3107" spans="1:6" hidden="1">
      <c r="A3107" s="22" t="s">
        <v>41</v>
      </c>
      <c r="B3107" s="11" t="s">
        <v>913</v>
      </c>
      <c r="C3107" s="11" t="s">
        <v>1387</v>
      </c>
      <c r="D3107" s="16" t="s">
        <v>919</v>
      </c>
      <c r="E3107" s="11">
        <v>7</v>
      </c>
      <c r="F3107" s="8" t="s">
        <v>65</v>
      </c>
    </row>
    <row r="3108" spans="1:6" hidden="1">
      <c r="A3108" s="22" t="s">
        <v>41</v>
      </c>
      <c r="B3108" s="11" t="s">
        <v>913</v>
      </c>
      <c r="C3108" s="11" t="s">
        <v>1387</v>
      </c>
      <c r="D3108" s="16" t="s">
        <v>920</v>
      </c>
      <c r="E3108" s="11">
        <v>7</v>
      </c>
      <c r="F3108" s="8" t="s">
        <v>65</v>
      </c>
    </row>
    <row r="3109" spans="1:6" hidden="1">
      <c r="A3109" s="22" t="s">
        <v>41</v>
      </c>
      <c r="B3109" s="11" t="s">
        <v>913</v>
      </c>
      <c r="C3109" s="11" t="s">
        <v>1387</v>
      </c>
      <c r="D3109" s="16" t="s">
        <v>921</v>
      </c>
      <c r="E3109" s="11">
        <v>7</v>
      </c>
      <c r="F3109" s="8" t="s">
        <v>65</v>
      </c>
    </row>
    <row r="3110" spans="1:6" hidden="1">
      <c r="A3110" s="22" t="s">
        <v>41</v>
      </c>
      <c r="B3110" s="11" t="s">
        <v>913</v>
      </c>
      <c r="C3110" s="11" t="s">
        <v>1387</v>
      </c>
      <c r="D3110" s="16" t="s">
        <v>900</v>
      </c>
      <c r="E3110" s="11">
        <v>7</v>
      </c>
      <c r="F3110" s="8" t="s">
        <v>65</v>
      </c>
    </row>
    <row r="3111" spans="1:6">
      <c r="A3111" s="22" t="s">
        <v>38</v>
      </c>
      <c r="B3111" s="11" t="s">
        <v>912</v>
      </c>
      <c r="C3111" s="11" t="s">
        <v>1388</v>
      </c>
      <c r="D3111" s="16" t="s">
        <v>902</v>
      </c>
      <c r="E3111" s="11">
        <v>2</v>
      </c>
      <c r="F3111" s="8" t="s">
        <v>65</v>
      </c>
    </row>
    <row r="3112" spans="1:6" hidden="1">
      <c r="A3112" s="22" t="s">
        <v>38</v>
      </c>
      <c r="B3112" s="11" t="s">
        <v>912</v>
      </c>
      <c r="C3112" s="11" t="s">
        <v>1388</v>
      </c>
      <c r="D3112" s="16" t="s">
        <v>903</v>
      </c>
      <c r="E3112" s="11">
        <v>2</v>
      </c>
      <c r="F3112" s="8" t="s">
        <v>65</v>
      </c>
    </row>
    <row r="3113" spans="1:6" hidden="1">
      <c r="A3113" s="22" t="s">
        <v>38</v>
      </c>
      <c r="B3113" s="11" t="s">
        <v>912</v>
      </c>
      <c r="C3113" s="11" t="s">
        <v>1388</v>
      </c>
      <c r="D3113" s="16" t="s">
        <v>904</v>
      </c>
      <c r="E3113" s="11">
        <v>2</v>
      </c>
      <c r="F3113" s="8" t="s">
        <v>65</v>
      </c>
    </row>
    <row r="3114" spans="1:6" hidden="1">
      <c r="A3114" s="22" t="s">
        <v>38</v>
      </c>
      <c r="B3114" s="11" t="s">
        <v>912</v>
      </c>
      <c r="C3114" s="11" t="s">
        <v>1388</v>
      </c>
      <c r="D3114" s="16" t="s">
        <v>905</v>
      </c>
      <c r="E3114" s="11">
        <v>2</v>
      </c>
      <c r="F3114" s="8" t="s">
        <v>65</v>
      </c>
    </row>
    <row r="3115" spans="1:6" hidden="1">
      <c r="A3115" s="22" t="s">
        <v>38</v>
      </c>
      <c r="B3115" s="11" t="s">
        <v>912</v>
      </c>
      <c r="C3115" s="11" t="s">
        <v>1388</v>
      </c>
      <c r="D3115" s="16" t="s">
        <v>906</v>
      </c>
      <c r="E3115" s="11">
        <v>2</v>
      </c>
      <c r="F3115" s="8" t="s">
        <v>65</v>
      </c>
    </row>
    <row r="3116" spans="1:6" hidden="1">
      <c r="A3116" s="22" t="s">
        <v>38</v>
      </c>
      <c r="B3116" s="11" t="s">
        <v>912</v>
      </c>
      <c r="C3116" s="11" t="s">
        <v>1388</v>
      </c>
      <c r="D3116" s="16" t="s">
        <v>907</v>
      </c>
      <c r="E3116" s="11">
        <v>2</v>
      </c>
      <c r="F3116" s="8" t="s">
        <v>65</v>
      </c>
    </row>
    <row r="3117" spans="1:6" hidden="1">
      <c r="A3117" s="22" t="s">
        <v>38</v>
      </c>
      <c r="B3117" s="11" t="s">
        <v>912</v>
      </c>
      <c r="C3117" s="11" t="s">
        <v>1388</v>
      </c>
      <c r="D3117" s="16" t="s">
        <v>908</v>
      </c>
      <c r="E3117" s="11">
        <v>2</v>
      </c>
      <c r="F3117" s="8" t="s">
        <v>65</v>
      </c>
    </row>
    <row r="3118" spans="1:6" hidden="1">
      <c r="A3118" s="22" t="s">
        <v>38</v>
      </c>
      <c r="B3118" s="11" t="s">
        <v>912</v>
      </c>
      <c r="C3118" s="11" t="s">
        <v>1388</v>
      </c>
      <c r="D3118" s="16" t="s">
        <v>909</v>
      </c>
      <c r="E3118" s="11">
        <v>2</v>
      </c>
      <c r="F3118" s="8" t="s">
        <v>65</v>
      </c>
    </row>
    <row r="3119" spans="1:6" hidden="1">
      <c r="A3119" s="22" t="s">
        <v>38</v>
      </c>
      <c r="B3119" s="11" t="s">
        <v>912</v>
      </c>
      <c r="C3119" s="11" t="s">
        <v>1388</v>
      </c>
      <c r="D3119" s="16" t="s">
        <v>919</v>
      </c>
      <c r="E3119" s="11">
        <v>2</v>
      </c>
      <c r="F3119" s="8" t="s">
        <v>65</v>
      </c>
    </row>
    <row r="3120" spans="1:6" hidden="1">
      <c r="A3120" s="22" t="s">
        <v>38</v>
      </c>
      <c r="B3120" s="11" t="s">
        <v>912</v>
      </c>
      <c r="C3120" s="11" t="s">
        <v>1388</v>
      </c>
      <c r="D3120" s="16" t="s">
        <v>920</v>
      </c>
      <c r="E3120" s="11">
        <v>2</v>
      </c>
      <c r="F3120" s="8" t="s">
        <v>65</v>
      </c>
    </row>
    <row r="3121" spans="1:6" hidden="1">
      <c r="A3121" s="22" t="s">
        <v>38</v>
      </c>
      <c r="B3121" s="11" t="s">
        <v>912</v>
      </c>
      <c r="C3121" s="11" t="s">
        <v>1388</v>
      </c>
      <c r="D3121" s="16" t="s">
        <v>921</v>
      </c>
      <c r="E3121" s="11">
        <v>2</v>
      </c>
      <c r="F3121" s="8" t="s">
        <v>65</v>
      </c>
    </row>
    <row r="3122" spans="1:6" hidden="1">
      <c r="A3122" s="22" t="s">
        <v>38</v>
      </c>
      <c r="B3122" s="11" t="s">
        <v>912</v>
      </c>
      <c r="C3122" s="11" t="s">
        <v>1388</v>
      </c>
      <c r="D3122" s="16" t="s">
        <v>900</v>
      </c>
      <c r="E3122" s="11">
        <v>2</v>
      </c>
      <c r="F3122" s="8" t="s">
        <v>65</v>
      </c>
    </row>
    <row r="3123" spans="1:6">
      <c r="A3123" s="22" t="s">
        <v>38</v>
      </c>
      <c r="B3123" s="11" t="s">
        <v>913</v>
      </c>
      <c r="C3123" s="11" t="s">
        <v>1389</v>
      </c>
      <c r="D3123" s="16" t="s">
        <v>902</v>
      </c>
      <c r="E3123" s="11">
        <v>6</v>
      </c>
      <c r="F3123" s="8" t="s">
        <v>65</v>
      </c>
    </row>
    <row r="3124" spans="1:6" hidden="1">
      <c r="A3124" s="22" t="s">
        <v>38</v>
      </c>
      <c r="B3124" s="11" t="s">
        <v>913</v>
      </c>
      <c r="C3124" s="11" t="s">
        <v>1389</v>
      </c>
      <c r="D3124" s="16" t="s">
        <v>903</v>
      </c>
      <c r="E3124" s="11">
        <v>6</v>
      </c>
      <c r="F3124" s="8" t="s">
        <v>65</v>
      </c>
    </row>
    <row r="3125" spans="1:6" hidden="1">
      <c r="A3125" s="22" t="s">
        <v>38</v>
      </c>
      <c r="B3125" s="11" t="s">
        <v>913</v>
      </c>
      <c r="C3125" s="11" t="s">
        <v>1389</v>
      </c>
      <c r="D3125" s="16" t="s">
        <v>904</v>
      </c>
      <c r="E3125" s="11">
        <v>6</v>
      </c>
      <c r="F3125" s="8" t="s">
        <v>65</v>
      </c>
    </row>
    <row r="3126" spans="1:6" hidden="1">
      <c r="A3126" s="22" t="s">
        <v>38</v>
      </c>
      <c r="B3126" s="11" t="s">
        <v>913</v>
      </c>
      <c r="C3126" s="11" t="s">
        <v>1389</v>
      </c>
      <c r="D3126" s="16" t="s">
        <v>905</v>
      </c>
      <c r="E3126" s="11">
        <v>6</v>
      </c>
      <c r="F3126" s="8" t="s">
        <v>65</v>
      </c>
    </row>
    <row r="3127" spans="1:6" hidden="1">
      <c r="A3127" s="22" t="s">
        <v>38</v>
      </c>
      <c r="B3127" s="11" t="s">
        <v>913</v>
      </c>
      <c r="C3127" s="11" t="s">
        <v>1389</v>
      </c>
      <c r="D3127" s="16" t="s">
        <v>906</v>
      </c>
      <c r="E3127" s="11">
        <v>6</v>
      </c>
      <c r="F3127" s="8" t="s">
        <v>65</v>
      </c>
    </row>
    <row r="3128" spans="1:6" hidden="1">
      <c r="A3128" s="22" t="s">
        <v>38</v>
      </c>
      <c r="B3128" s="11" t="s">
        <v>913</v>
      </c>
      <c r="C3128" s="11" t="s">
        <v>1389</v>
      </c>
      <c r="D3128" s="16" t="s">
        <v>907</v>
      </c>
      <c r="E3128" s="11">
        <v>6</v>
      </c>
      <c r="F3128" s="8" t="s">
        <v>65</v>
      </c>
    </row>
    <row r="3129" spans="1:6" hidden="1">
      <c r="A3129" s="22" t="s">
        <v>38</v>
      </c>
      <c r="B3129" s="11" t="s">
        <v>913</v>
      </c>
      <c r="C3129" s="11" t="s">
        <v>1389</v>
      </c>
      <c r="D3129" s="16" t="s">
        <v>908</v>
      </c>
      <c r="E3129" s="11">
        <v>6</v>
      </c>
      <c r="F3129" s="8" t="s">
        <v>65</v>
      </c>
    </row>
    <row r="3130" spans="1:6" hidden="1">
      <c r="A3130" s="22" t="s">
        <v>38</v>
      </c>
      <c r="B3130" s="11" t="s">
        <v>913</v>
      </c>
      <c r="C3130" s="11" t="s">
        <v>1389</v>
      </c>
      <c r="D3130" s="16" t="s">
        <v>909</v>
      </c>
      <c r="E3130" s="11">
        <v>6</v>
      </c>
      <c r="F3130" s="8" t="s">
        <v>65</v>
      </c>
    </row>
    <row r="3131" spans="1:6" hidden="1">
      <c r="A3131" s="22" t="s">
        <v>38</v>
      </c>
      <c r="B3131" s="11" t="s">
        <v>913</v>
      </c>
      <c r="C3131" s="11" t="s">
        <v>1389</v>
      </c>
      <c r="D3131" s="16" t="s">
        <v>919</v>
      </c>
      <c r="E3131" s="11">
        <v>6</v>
      </c>
      <c r="F3131" s="8" t="s">
        <v>65</v>
      </c>
    </row>
    <row r="3132" spans="1:6" hidden="1">
      <c r="A3132" s="22" t="s">
        <v>38</v>
      </c>
      <c r="B3132" s="11" t="s">
        <v>913</v>
      </c>
      <c r="C3132" s="11" t="s">
        <v>1389</v>
      </c>
      <c r="D3132" s="16" t="s">
        <v>920</v>
      </c>
      <c r="E3132" s="11">
        <v>6</v>
      </c>
      <c r="F3132" s="8" t="s">
        <v>65</v>
      </c>
    </row>
    <row r="3133" spans="1:6" hidden="1">
      <c r="A3133" s="22" t="s">
        <v>38</v>
      </c>
      <c r="B3133" s="11" t="s">
        <v>913</v>
      </c>
      <c r="C3133" s="11" t="s">
        <v>1389</v>
      </c>
      <c r="D3133" s="16" t="s">
        <v>921</v>
      </c>
      <c r="E3133" s="11">
        <v>6</v>
      </c>
      <c r="F3133" s="8" t="s">
        <v>65</v>
      </c>
    </row>
    <row r="3134" spans="1:6" hidden="1">
      <c r="A3134" s="22" t="s">
        <v>38</v>
      </c>
      <c r="B3134" s="11" t="s">
        <v>913</v>
      </c>
      <c r="C3134" s="11" t="s">
        <v>1389</v>
      </c>
      <c r="D3134" s="16" t="s">
        <v>900</v>
      </c>
      <c r="E3134" s="11">
        <v>6</v>
      </c>
      <c r="F3134" s="8" t="s">
        <v>65</v>
      </c>
    </row>
    <row r="3135" spans="1:6" hidden="1">
      <c r="A3135" s="22" t="s">
        <v>36</v>
      </c>
      <c r="B3135" s="11" t="s">
        <v>912</v>
      </c>
      <c r="C3135" s="11" t="s">
        <v>1390</v>
      </c>
      <c r="D3135" s="16" t="s">
        <v>902</v>
      </c>
      <c r="E3135" s="11">
        <v>2</v>
      </c>
      <c r="F3135" s="8" t="s">
        <v>65</v>
      </c>
    </row>
    <row r="3136" spans="1:6" hidden="1">
      <c r="A3136" s="22" t="s">
        <v>36</v>
      </c>
      <c r="B3136" s="11" t="s">
        <v>912</v>
      </c>
      <c r="C3136" s="11" t="s">
        <v>1390</v>
      </c>
      <c r="D3136" s="16" t="s">
        <v>903</v>
      </c>
      <c r="E3136" s="11">
        <v>2</v>
      </c>
      <c r="F3136" s="8" t="s">
        <v>65</v>
      </c>
    </row>
    <row r="3137" spans="1:6" hidden="1">
      <c r="A3137" s="22" t="s">
        <v>36</v>
      </c>
      <c r="B3137" s="11" t="s">
        <v>912</v>
      </c>
      <c r="C3137" s="11" t="s">
        <v>1390</v>
      </c>
      <c r="D3137" s="16" t="s">
        <v>904</v>
      </c>
      <c r="E3137" s="11">
        <v>2</v>
      </c>
      <c r="F3137" s="8" t="s">
        <v>65</v>
      </c>
    </row>
    <row r="3138" spans="1:6" hidden="1">
      <c r="A3138" s="22" t="s">
        <v>36</v>
      </c>
      <c r="B3138" s="11" t="s">
        <v>912</v>
      </c>
      <c r="C3138" s="11" t="s">
        <v>1390</v>
      </c>
      <c r="D3138" s="16" t="s">
        <v>905</v>
      </c>
      <c r="E3138" s="11">
        <v>2</v>
      </c>
      <c r="F3138" s="8" t="s">
        <v>65</v>
      </c>
    </row>
    <row r="3139" spans="1:6" hidden="1">
      <c r="A3139" s="22" t="s">
        <v>36</v>
      </c>
      <c r="B3139" s="11" t="s">
        <v>912</v>
      </c>
      <c r="C3139" s="11" t="s">
        <v>1390</v>
      </c>
      <c r="D3139" s="16" t="s">
        <v>906</v>
      </c>
      <c r="E3139" s="11">
        <v>2</v>
      </c>
      <c r="F3139" s="8" t="s">
        <v>65</v>
      </c>
    </row>
    <row r="3140" spans="1:6" hidden="1">
      <c r="A3140" s="22" t="s">
        <v>36</v>
      </c>
      <c r="B3140" s="11" t="s">
        <v>912</v>
      </c>
      <c r="C3140" s="11" t="s">
        <v>1390</v>
      </c>
      <c r="D3140" s="16" t="s">
        <v>907</v>
      </c>
      <c r="E3140" s="11">
        <v>2</v>
      </c>
      <c r="F3140" s="8" t="s">
        <v>65</v>
      </c>
    </row>
    <row r="3141" spans="1:6" hidden="1">
      <c r="A3141" s="22" t="s">
        <v>36</v>
      </c>
      <c r="B3141" s="11" t="s">
        <v>912</v>
      </c>
      <c r="C3141" s="11" t="s">
        <v>1390</v>
      </c>
      <c r="D3141" s="16" t="s">
        <v>908</v>
      </c>
      <c r="E3141" s="11">
        <v>2</v>
      </c>
      <c r="F3141" s="8" t="s">
        <v>65</v>
      </c>
    </row>
    <row r="3142" spans="1:6" hidden="1">
      <c r="A3142" s="22" t="s">
        <v>36</v>
      </c>
      <c r="B3142" s="11" t="s">
        <v>912</v>
      </c>
      <c r="C3142" s="11" t="s">
        <v>1390</v>
      </c>
      <c r="D3142" s="16" t="s">
        <v>909</v>
      </c>
      <c r="E3142" s="11">
        <v>2</v>
      </c>
      <c r="F3142" s="8" t="s">
        <v>65</v>
      </c>
    </row>
    <row r="3143" spans="1:6" hidden="1">
      <c r="A3143" s="22" t="s">
        <v>36</v>
      </c>
      <c r="B3143" s="11" t="s">
        <v>912</v>
      </c>
      <c r="C3143" s="11" t="s">
        <v>1390</v>
      </c>
      <c r="D3143" s="16" t="s">
        <v>919</v>
      </c>
      <c r="E3143" s="11">
        <v>2</v>
      </c>
      <c r="F3143" s="8" t="s">
        <v>65</v>
      </c>
    </row>
    <row r="3144" spans="1:6" hidden="1">
      <c r="A3144" s="22" t="s">
        <v>36</v>
      </c>
      <c r="B3144" s="11" t="s">
        <v>912</v>
      </c>
      <c r="C3144" s="11" t="s">
        <v>1390</v>
      </c>
      <c r="D3144" s="16" t="s">
        <v>920</v>
      </c>
      <c r="E3144" s="11">
        <v>2</v>
      </c>
      <c r="F3144" s="8" t="s">
        <v>65</v>
      </c>
    </row>
    <row r="3145" spans="1:6" hidden="1">
      <c r="A3145" s="22" t="s">
        <v>36</v>
      </c>
      <c r="B3145" s="11" t="s">
        <v>912</v>
      </c>
      <c r="C3145" s="11" t="s">
        <v>1390</v>
      </c>
      <c r="D3145" s="16" t="s">
        <v>921</v>
      </c>
      <c r="E3145" s="11">
        <v>2</v>
      </c>
      <c r="F3145" s="8" t="s">
        <v>65</v>
      </c>
    </row>
    <row r="3146" spans="1:6" hidden="1">
      <c r="A3146" s="22" t="s">
        <v>36</v>
      </c>
      <c r="B3146" s="11" t="s">
        <v>912</v>
      </c>
      <c r="C3146" s="11" t="s">
        <v>1390</v>
      </c>
      <c r="D3146" s="16" t="s">
        <v>900</v>
      </c>
      <c r="E3146" s="11">
        <v>2</v>
      </c>
      <c r="F3146" s="8" t="s">
        <v>65</v>
      </c>
    </row>
    <row r="3147" spans="1:6">
      <c r="A3147" s="22" t="s">
        <v>36</v>
      </c>
      <c r="B3147" s="11" t="s">
        <v>913</v>
      </c>
      <c r="C3147" s="11" t="s">
        <v>1391</v>
      </c>
      <c r="D3147" s="16" t="s">
        <v>902</v>
      </c>
      <c r="E3147" s="11">
        <v>11</v>
      </c>
      <c r="F3147" s="8" t="s">
        <v>65</v>
      </c>
    </row>
    <row r="3148" spans="1:6" hidden="1">
      <c r="A3148" s="22" t="s">
        <v>36</v>
      </c>
      <c r="B3148" s="11" t="s">
        <v>913</v>
      </c>
      <c r="C3148" s="11" t="s">
        <v>1391</v>
      </c>
      <c r="D3148" s="16" t="s">
        <v>903</v>
      </c>
      <c r="E3148" s="11">
        <v>11</v>
      </c>
      <c r="F3148" s="8" t="s">
        <v>65</v>
      </c>
    </row>
    <row r="3149" spans="1:6" hidden="1">
      <c r="A3149" s="22" t="s">
        <v>36</v>
      </c>
      <c r="B3149" s="11" t="s">
        <v>913</v>
      </c>
      <c r="C3149" s="11" t="s">
        <v>1391</v>
      </c>
      <c r="D3149" s="16" t="s">
        <v>904</v>
      </c>
      <c r="E3149" s="11">
        <v>11</v>
      </c>
      <c r="F3149" s="8" t="s">
        <v>65</v>
      </c>
    </row>
    <row r="3150" spans="1:6" hidden="1">
      <c r="A3150" s="22" t="s">
        <v>36</v>
      </c>
      <c r="B3150" s="11" t="s">
        <v>913</v>
      </c>
      <c r="C3150" s="11" t="s">
        <v>1391</v>
      </c>
      <c r="D3150" s="16" t="s">
        <v>905</v>
      </c>
      <c r="E3150" s="11">
        <v>11</v>
      </c>
      <c r="F3150" s="8" t="s">
        <v>65</v>
      </c>
    </row>
    <row r="3151" spans="1:6" hidden="1">
      <c r="A3151" s="22" t="s">
        <v>36</v>
      </c>
      <c r="B3151" s="11" t="s">
        <v>913</v>
      </c>
      <c r="C3151" s="11" t="s">
        <v>1391</v>
      </c>
      <c r="D3151" s="16" t="s">
        <v>906</v>
      </c>
      <c r="E3151" s="11">
        <v>11</v>
      </c>
      <c r="F3151" s="8" t="s">
        <v>65</v>
      </c>
    </row>
    <row r="3152" spans="1:6" hidden="1">
      <c r="A3152" s="22" t="s">
        <v>36</v>
      </c>
      <c r="B3152" s="11" t="s">
        <v>913</v>
      </c>
      <c r="C3152" s="11" t="s">
        <v>1391</v>
      </c>
      <c r="D3152" s="16" t="s">
        <v>907</v>
      </c>
      <c r="E3152" s="11">
        <v>11</v>
      </c>
      <c r="F3152" s="8" t="s">
        <v>65</v>
      </c>
    </row>
    <row r="3153" spans="1:6" hidden="1">
      <c r="A3153" s="22" t="s">
        <v>36</v>
      </c>
      <c r="B3153" s="11" t="s">
        <v>913</v>
      </c>
      <c r="C3153" s="11" t="s">
        <v>1391</v>
      </c>
      <c r="D3153" s="16" t="s">
        <v>908</v>
      </c>
      <c r="E3153" s="11">
        <v>13</v>
      </c>
      <c r="F3153" s="8" t="s">
        <v>65</v>
      </c>
    </row>
    <row r="3154" spans="1:6" hidden="1">
      <c r="A3154" s="22" t="s">
        <v>36</v>
      </c>
      <c r="B3154" s="11" t="s">
        <v>913</v>
      </c>
      <c r="C3154" s="11" t="s">
        <v>1391</v>
      </c>
      <c r="D3154" s="16" t="s">
        <v>909</v>
      </c>
      <c r="E3154" s="11">
        <v>13</v>
      </c>
      <c r="F3154" s="8" t="s">
        <v>65</v>
      </c>
    </row>
    <row r="3155" spans="1:6" hidden="1">
      <c r="A3155" s="22" t="s">
        <v>36</v>
      </c>
      <c r="B3155" s="11" t="s">
        <v>913</v>
      </c>
      <c r="C3155" s="11" t="s">
        <v>1391</v>
      </c>
      <c r="D3155" s="16" t="s">
        <v>919</v>
      </c>
      <c r="E3155" s="11">
        <v>13</v>
      </c>
      <c r="F3155" s="8" t="s">
        <v>65</v>
      </c>
    </row>
    <row r="3156" spans="1:6" hidden="1">
      <c r="A3156" s="22" t="s">
        <v>36</v>
      </c>
      <c r="B3156" s="11" t="s">
        <v>913</v>
      </c>
      <c r="C3156" s="11" t="s">
        <v>1391</v>
      </c>
      <c r="D3156" s="16" t="s">
        <v>920</v>
      </c>
      <c r="E3156" s="11">
        <v>13</v>
      </c>
      <c r="F3156" s="8" t="s">
        <v>65</v>
      </c>
    </row>
    <row r="3157" spans="1:6" hidden="1">
      <c r="A3157" s="22" t="s">
        <v>36</v>
      </c>
      <c r="B3157" s="11" t="s">
        <v>913</v>
      </c>
      <c r="C3157" s="11" t="s">
        <v>1391</v>
      </c>
      <c r="D3157" s="16" t="s">
        <v>921</v>
      </c>
      <c r="E3157" s="11">
        <v>13</v>
      </c>
      <c r="F3157" s="8" t="s">
        <v>65</v>
      </c>
    </row>
    <row r="3158" spans="1:6" hidden="1">
      <c r="A3158" s="22" t="s">
        <v>36</v>
      </c>
      <c r="B3158" s="11" t="s">
        <v>913</v>
      </c>
      <c r="C3158" s="11" t="s">
        <v>1391</v>
      </c>
      <c r="D3158" s="16" t="s">
        <v>900</v>
      </c>
      <c r="E3158" s="11">
        <v>13</v>
      </c>
      <c r="F3158" s="8" t="s">
        <v>65</v>
      </c>
    </row>
    <row r="3159" spans="1:6" hidden="1">
      <c r="A3159" s="22" t="s">
        <v>53</v>
      </c>
      <c r="B3159" s="11" t="s">
        <v>912</v>
      </c>
      <c r="C3159" s="11" t="s">
        <v>1392</v>
      </c>
      <c r="D3159" s="16" t="s">
        <v>902</v>
      </c>
      <c r="E3159" s="11">
        <v>1</v>
      </c>
      <c r="F3159" s="8" t="s">
        <v>65</v>
      </c>
    </row>
    <row r="3160" spans="1:6" hidden="1">
      <c r="A3160" s="22" t="s">
        <v>53</v>
      </c>
      <c r="B3160" s="11" t="s">
        <v>912</v>
      </c>
      <c r="C3160" s="11" t="s">
        <v>1392</v>
      </c>
      <c r="D3160" s="16" t="s">
        <v>903</v>
      </c>
      <c r="E3160" s="11">
        <v>1</v>
      </c>
      <c r="F3160" s="8" t="s">
        <v>65</v>
      </c>
    </row>
    <row r="3161" spans="1:6" hidden="1">
      <c r="A3161" s="22" t="s">
        <v>53</v>
      </c>
      <c r="B3161" s="11" t="s">
        <v>912</v>
      </c>
      <c r="C3161" s="11" t="s">
        <v>1392</v>
      </c>
      <c r="D3161" s="16" t="s">
        <v>904</v>
      </c>
      <c r="E3161" s="11">
        <v>1</v>
      </c>
      <c r="F3161" s="8" t="s">
        <v>65</v>
      </c>
    </row>
    <row r="3162" spans="1:6" hidden="1">
      <c r="A3162" s="22" t="s">
        <v>53</v>
      </c>
      <c r="B3162" s="11" t="s">
        <v>912</v>
      </c>
      <c r="C3162" s="11" t="s">
        <v>1392</v>
      </c>
      <c r="D3162" s="16" t="s">
        <v>905</v>
      </c>
      <c r="E3162" s="11">
        <v>1</v>
      </c>
      <c r="F3162" s="8" t="s">
        <v>65</v>
      </c>
    </row>
    <row r="3163" spans="1:6" hidden="1">
      <c r="A3163" s="22" t="s">
        <v>53</v>
      </c>
      <c r="B3163" s="11" t="s">
        <v>912</v>
      </c>
      <c r="C3163" s="11" t="s">
        <v>1392</v>
      </c>
      <c r="D3163" s="16" t="s">
        <v>906</v>
      </c>
      <c r="E3163" s="11">
        <v>1</v>
      </c>
      <c r="F3163" s="8" t="s">
        <v>65</v>
      </c>
    </row>
    <row r="3164" spans="1:6" hidden="1">
      <c r="A3164" s="22" t="s">
        <v>53</v>
      </c>
      <c r="B3164" s="11" t="s">
        <v>912</v>
      </c>
      <c r="C3164" s="11" t="s">
        <v>1392</v>
      </c>
      <c r="D3164" s="16" t="s">
        <v>907</v>
      </c>
      <c r="E3164" s="11">
        <v>1</v>
      </c>
      <c r="F3164" s="8" t="s">
        <v>65</v>
      </c>
    </row>
    <row r="3165" spans="1:6" hidden="1">
      <c r="A3165" s="22" t="s">
        <v>53</v>
      </c>
      <c r="B3165" s="11" t="s">
        <v>912</v>
      </c>
      <c r="C3165" s="11" t="s">
        <v>1392</v>
      </c>
      <c r="D3165" s="16" t="s">
        <v>908</v>
      </c>
      <c r="E3165" s="11">
        <v>1</v>
      </c>
      <c r="F3165" s="8" t="s">
        <v>65</v>
      </c>
    </row>
    <row r="3166" spans="1:6" hidden="1">
      <c r="A3166" s="22" t="s">
        <v>53</v>
      </c>
      <c r="B3166" s="11" t="s">
        <v>912</v>
      </c>
      <c r="C3166" s="11" t="s">
        <v>1392</v>
      </c>
      <c r="D3166" s="16" t="s">
        <v>909</v>
      </c>
      <c r="E3166" s="11">
        <v>1</v>
      </c>
      <c r="F3166" s="8" t="s">
        <v>65</v>
      </c>
    </row>
    <row r="3167" spans="1:6" hidden="1">
      <c r="A3167" s="22" t="s">
        <v>53</v>
      </c>
      <c r="B3167" s="11" t="s">
        <v>912</v>
      </c>
      <c r="C3167" s="11" t="s">
        <v>1392</v>
      </c>
      <c r="D3167" s="16" t="s">
        <v>919</v>
      </c>
      <c r="E3167" s="11">
        <v>1</v>
      </c>
      <c r="F3167" s="8" t="s">
        <v>65</v>
      </c>
    </row>
    <row r="3168" spans="1:6" hidden="1">
      <c r="A3168" s="22" t="s">
        <v>53</v>
      </c>
      <c r="B3168" s="11" t="s">
        <v>912</v>
      </c>
      <c r="C3168" s="11" t="s">
        <v>1392</v>
      </c>
      <c r="D3168" s="16" t="s">
        <v>920</v>
      </c>
      <c r="E3168" s="11">
        <v>1</v>
      </c>
      <c r="F3168" s="8" t="s">
        <v>65</v>
      </c>
    </row>
    <row r="3169" spans="1:6" hidden="1">
      <c r="A3169" s="22" t="s">
        <v>53</v>
      </c>
      <c r="B3169" s="11" t="s">
        <v>912</v>
      </c>
      <c r="C3169" s="11" t="s">
        <v>1392</v>
      </c>
      <c r="D3169" s="16" t="s">
        <v>921</v>
      </c>
      <c r="E3169" s="11">
        <v>1</v>
      </c>
      <c r="F3169" s="8" t="s">
        <v>65</v>
      </c>
    </row>
    <row r="3170" spans="1:6" hidden="1">
      <c r="A3170" s="22" t="s">
        <v>53</v>
      </c>
      <c r="B3170" s="11" t="s">
        <v>912</v>
      </c>
      <c r="C3170" s="11" t="s">
        <v>1392</v>
      </c>
      <c r="D3170" s="16" t="s">
        <v>900</v>
      </c>
      <c r="E3170" s="11">
        <v>1</v>
      </c>
      <c r="F3170" s="8" t="s">
        <v>65</v>
      </c>
    </row>
    <row r="3171" spans="1:6">
      <c r="A3171" s="22" t="s">
        <v>53</v>
      </c>
      <c r="B3171" s="11" t="s">
        <v>913</v>
      </c>
      <c r="C3171" s="11" t="s">
        <v>1393</v>
      </c>
      <c r="D3171" s="16" t="s">
        <v>902</v>
      </c>
      <c r="E3171" s="11">
        <v>11</v>
      </c>
      <c r="F3171" s="8" t="s">
        <v>65</v>
      </c>
    </row>
    <row r="3172" spans="1:6" hidden="1">
      <c r="A3172" s="22" t="s">
        <v>53</v>
      </c>
      <c r="B3172" s="11" t="s">
        <v>913</v>
      </c>
      <c r="C3172" s="11" t="s">
        <v>1393</v>
      </c>
      <c r="D3172" s="16" t="s">
        <v>903</v>
      </c>
      <c r="E3172" s="11">
        <v>11</v>
      </c>
      <c r="F3172" s="8" t="s">
        <v>65</v>
      </c>
    </row>
    <row r="3173" spans="1:6" hidden="1">
      <c r="A3173" s="22" t="s">
        <v>53</v>
      </c>
      <c r="B3173" s="11" t="s">
        <v>913</v>
      </c>
      <c r="C3173" s="11" t="s">
        <v>1393</v>
      </c>
      <c r="D3173" s="16" t="s">
        <v>904</v>
      </c>
      <c r="E3173" s="11">
        <v>11</v>
      </c>
      <c r="F3173" s="8" t="s">
        <v>65</v>
      </c>
    </row>
    <row r="3174" spans="1:6" hidden="1">
      <c r="A3174" s="22" t="s">
        <v>53</v>
      </c>
      <c r="B3174" s="11" t="s">
        <v>913</v>
      </c>
      <c r="C3174" s="11" t="s">
        <v>1393</v>
      </c>
      <c r="D3174" s="16" t="s">
        <v>905</v>
      </c>
      <c r="E3174" s="11">
        <v>11</v>
      </c>
      <c r="F3174" s="8" t="s">
        <v>65</v>
      </c>
    </row>
    <row r="3175" spans="1:6" hidden="1">
      <c r="A3175" s="22" t="s">
        <v>53</v>
      </c>
      <c r="B3175" s="11" t="s">
        <v>913</v>
      </c>
      <c r="C3175" s="11" t="s">
        <v>1393</v>
      </c>
      <c r="D3175" s="16" t="s">
        <v>906</v>
      </c>
      <c r="E3175" s="11">
        <v>11</v>
      </c>
      <c r="F3175" s="8" t="s">
        <v>65</v>
      </c>
    </row>
    <row r="3176" spans="1:6" hidden="1">
      <c r="A3176" s="22" t="s">
        <v>53</v>
      </c>
      <c r="B3176" s="11" t="s">
        <v>913</v>
      </c>
      <c r="C3176" s="11" t="s">
        <v>1393</v>
      </c>
      <c r="D3176" s="16" t="s">
        <v>907</v>
      </c>
      <c r="E3176" s="11">
        <v>11</v>
      </c>
      <c r="F3176" s="8" t="s">
        <v>65</v>
      </c>
    </row>
    <row r="3177" spans="1:6" hidden="1">
      <c r="A3177" s="22" t="s">
        <v>53</v>
      </c>
      <c r="B3177" s="11" t="s">
        <v>913</v>
      </c>
      <c r="C3177" s="11" t="s">
        <v>1393</v>
      </c>
      <c r="D3177" s="16" t="s">
        <v>908</v>
      </c>
      <c r="E3177" s="11">
        <v>11</v>
      </c>
      <c r="F3177" s="8" t="s">
        <v>65</v>
      </c>
    </row>
    <row r="3178" spans="1:6" hidden="1">
      <c r="A3178" s="22" t="s">
        <v>53</v>
      </c>
      <c r="B3178" s="11" t="s">
        <v>913</v>
      </c>
      <c r="C3178" s="11" t="s">
        <v>1393</v>
      </c>
      <c r="D3178" s="16" t="s">
        <v>909</v>
      </c>
      <c r="E3178" s="11">
        <v>11</v>
      </c>
      <c r="F3178" s="8" t="s">
        <v>65</v>
      </c>
    </row>
    <row r="3179" spans="1:6" hidden="1">
      <c r="A3179" s="22" t="s">
        <v>53</v>
      </c>
      <c r="B3179" s="11" t="s">
        <v>913</v>
      </c>
      <c r="C3179" s="11" t="s">
        <v>1393</v>
      </c>
      <c r="D3179" s="16" t="s">
        <v>919</v>
      </c>
      <c r="E3179" s="11">
        <v>11</v>
      </c>
      <c r="F3179" s="8" t="s">
        <v>65</v>
      </c>
    </row>
    <row r="3180" spans="1:6" hidden="1">
      <c r="A3180" s="22" t="s">
        <v>53</v>
      </c>
      <c r="B3180" s="11" t="s">
        <v>913</v>
      </c>
      <c r="C3180" s="11" t="s">
        <v>1393</v>
      </c>
      <c r="D3180" s="16" t="s">
        <v>920</v>
      </c>
      <c r="E3180" s="11">
        <v>11</v>
      </c>
      <c r="F3180" s="8" t="s">
        <v>65</v>
      </c>
    </row>
    <row r="3181" spans="1:6" hidden="1">
      <c r="A3181" s="22" t="s">
        <v>53</v>
      </c>
      <c r="B3181" s="11" t="s">
        <v>913</v>
      </c>
      <c r="C3181" s="11" t="s">
        <v>1393</v>
      </c>
      <c r="D3181" s="16" t="s">
        <v>921</v>
      </c>
      <c r="E3181" s="11">
        <v>11</v>
      </c>
      <c r="F3181" s="8" t="s">
        <v>65</v>
      </c>
    </row>
    <row r="3182" spans="1:6" hidden="1">
      <c r="A3182" s="22" t="s">
        <v>53</v>
      </c>
      <c r="B3182" s="11" t="s">
        <v>913</v>
      </c>
      <c r="C3182" s="11" t="s">
        <v>1393</v>
      </c>
      <c r="D3182" s="16" t="s">
        <v>900</v>
      </c>
      <c r="E3182" s="11">
        <v>11</v>
      </c>
      <c r="F3182" s="8" t="s">
        <v>65</v>
      </c>
    </row>
    <row r="3183" spans="1:6" hidden="1">
      <c r="A3183" s="22" t="s">
        <v>53</v>
      </c>
      <c r="B3183" s="11" t="s">
        <v>914</v>
      </c>
      <c r="C3183" s="11" t="s">
        <v>1394</v>
      </c>
      <c r="D3183" s="16" t="s">
        <v>902</v>
      </c>
      <c r="E3183" s="11">
        <v>1</v>
      </c>
      <c r="F3183" s="8" t="s">
        <v>65</v>
      </c>
    </row>
    <row r="3184" spans="1:6" hidden="1">
      <c r="A3184" s="22" t="s">
        <v>53</v>
      </c>
      <c r="B3184" s="11" t="s">
        <v>914</v>
      </c>
      <c r="C3184" s="11" t="s">
        <v>1394</v>
      </c>
      <c r="D3184" s="16" t="s">
        <v>903</v>
      </c>
      <c r="E3184" s="11">
        <v>1</v>
      </c>
      <c r="F3184" s="8" t="s">
        <v>65</v>
      </c>
    </row>
    <row r="3185" spans="1:6" hidden="1">
      <c r="A3185" s="22" t="s">
        <v>53</v>
      </c>
      <c r="B3185" s="11" t="s">
        <v>914</v>
      </c>
      <c r="C3185" s="11" t="s">
        <v>1394</v>
      </c>
      <c r="D3185" s="16" t="s">
        <v>904</v>
      </c>
      <c r="E3185" s="11">
        <v>1</v>
      </c>
      <c r="F3185" s="8" t="s">
        <v>65</v>
      </c>
    </row>
    <row r="3186" spans="1:6" hidden="1">
      <c r="A3186" s="22" t="s">
        <v>53</v>
      </c>
      <c r="B3186" s="11" t="s">
        <v>914</v>
      </c>
      <c r="C3186" s="11" t="s">
        <v>1394</v>
      </c>
      <c r="D3186" s="16" t="s">
        <v>905</v>
      </c>
      <c r="E3186" s="11">
        <v>1</v>
      </c>
      <c r="F3186" s="8" t="s">
        <v>65</v>
      </c>
    </row>
    <row r="3187" spans="1:6" hidden="1">
      <c r="A3187" s="22" t="s">
        <v>53</v>
      </c>
      <c r="B3187" s="11" t="s">
        <v>914</v>
      </c>
      <c r="C3187" s="11" t="s">
        <v>1394</v>
      </c>
      <c r="D3187" s="16" t="s">
        <v>906</v>
      </c>
      <c r="E3187" s="11">
        <v>1</v>
      </c>
      <c r="F3187" s="8" t="s">
        <v>65</v>
      </c>
    </row>
    <row r="3188" spans="1:6" hidden="1">
      <c r="A3188" s="22" t="s">
        <v>53</v>
      </c>
      <c r="B3188" s="11" t="s">
        <v>914</v>
      </c>
      <c r="C3188" s="11" t="s">
        <v>1394</v>
      </c>
      <c r="D3188" s="16" t="s">
        <v>907</v>
      </c>
      <c r="E3188" s="11">
        <v>1</v>
      </c>
      <c r="F3188" s="8" t="s">
        <v>65</v>
      </c>
    </row>
    <row r="3189" spans="1:6" hidden="1">
      <c r="A3189" s="22" t="s">
        <v>53</v>
      </c>
      <c r="B3189" s="11" t="s">
        <v>914</v>
      </c>
      <c r="C3189" s="11" t="s">
        <v>1394</v>
      </c>
      <c r="D3189" s="16" t="s">
        <v>908</v>
      </c>
      <c r="E3189" s="11">
        <v>2</v>
      </c>
      <c r="F3189" s="8" t="s">
        <v>65</v>
      </c>
    </row>
    <row r="3190" spans="1:6" hidden="1">
      <c r="A3190" s="22" t="s">
        <v>53</v>
      </c>
      <c r="B3190" s="11" t="s">
        <v>914</v>
      </c>
      <c r="C3190" s="11" t="s">
        <v>1394</v>
      </c>
      <c r="D3190" s="16" t="s">
        <v>909</v>
      </c>
      <c r="E3190" s="11">
        <v>2</v>
      </c>
      <c r="F3190" s="8" t="s">
        <v>65</v>
      </c>
    </row>
    <row r="3191" spans="1:6" hidden="1">
      <c r="A3191" s="22" t="s">
        <v>53</v>
      </c>
      <c r="B3191" s="11" t="s">
        <v>914</v>
      </c>
      <c r="C3191" s="11" t="s">
        <v>1394</v>
      </c>
      <c r="D3191" s="16" t="s">
        <v>919</v>
      </c>
      <c r="E3191" s="11">
        <v>2</v>
      </c>
      <c r="F3191" s="8" t="s">
        <v>65</v>
      </c>
    </row>
    <row r="3192" spans="1:6" hidden="1">
      <c r="A3192" s="22" t="s">
        <v>53</v>
      </c>
      <c r="B3192" s="11" t="s">
        <v>914</v>
      </c>
      <c r="C3192" s="11" t="s">
        <v>1394</v>
      </c>
      <c r="D3192" s="16" t="s">
        <v>920</v>
      </c>
      <c r="E3192" s="11">
        <v>2</v>
      </c>
      <c r="F3192" s="8" t="s">
        <v>65</v>
      </c>
    </row>
    <row r="3193" spans="1:6" hidden="1">
      <c r="A3193" s="22" t="s">
        <v>53</v>
      </c>
      <c r="B3193" s="11" t="s">
        <v>914</v>
      </c>
      <c r="C3193" s="11" t="s">
        <v>1394</v>
      </c>
      <c r="D3193" s="16" t="s">
        <v>921</v>
      </c>
      <c r="E3193" s="11">
        <v>2</v>
      </c>
      <c r="F3193" s="8" t="s">
        <v>65</v>
      </c>
    </row>
    <row r="3194" spans="1:6" hidden="1">
      <c r="A3194" s="22" t="s">
        <v>53</v>
      </c>
      <c r="B3194" s="11" t="s">
        <v>914</v>
      </c>
      <c r="C3194" s="11" t="s">
        <v>1394</v>
      </c>
      <c r="D3194" s="16" t="s">
        <v>900</v>
      </c>
      <c r="E3194" s="11">
        <v>2</v>
      </c>
      <c r="F3194" s="8" t="s">
        <v>65</v>
      </c>
    </row>
    <row r="3195" spans="1:6" hidden="1">
      <c r="A3195" s="22" t="s">
        <v>243</v>
      </c>
      <c r="B3195" s="11" t="s">
        <v>912</v>
      </c>
      <c r="C3195" s="11" t="s">
        <v>1395</v>
      </c>
      <c r="D3195" s="16" t="s">
        <v>902</v>
      </c>
      <c r="E3195" s="11">
        <v>3</v>
      </c>
      <c r="F3195" s="8" t="s">
        <v>65</v>
      </c>
    </row>
    <row r="3196" spans="1:6" hidden="1">
      <c r="A3196" s="22" t="s">
        <v>243</v>
      </c>
      <c r="B3196" s="11" t="s">
        <v>912</v>
      </c>
      <c r="C3196" s="11" t="s">
        <v>1395</v>
      </c>
      <c r="D3196" s="16" t="s">
        <v>903</v>
      </c>
      <c r="E3196" s="11">
        <v>3</v>
      </c>
      <c r="F3196" s="8" t="s">
        <v>65</v>
      </c>
    </row>
    <row r="3197" spans="1:6" hidden="1">
      <c r="A3197" s="22" t="s">
        <v>243</v>
      </c>
      <c r="B3197" s="11" t="s">
        <v>912</v>
      </c>
      <c r="C3197" s="11" t="s">
        <v>1395</v>
      </c>
      <c r="D3197" s="16" t="s">
        <v>904</v>
      </c>
      <c r="E3197" s="11">
        <v>3</v>
      </c>
      <c r="F3197" s="8" t="s">
        <v>65</v>
      </c>
    </row>
    <row r="3198" spans="1:6" hidden="1">
      <c r="A3198" s="22" t="s">
        <v>243</v>
      </c>
      <c r="B3198" s="11" t="s">
        <v>912</v>
      </c>
      <c r="C3198" s="11" t="s">
        <v>1395</v>
      </c>
      <c r="D3198" s="16" t="s">
        <v>905</v>
      </c>
      <c r="E3198" s="11">
        <v>3</v>
      </c>
      <c r="F3198" s="8" t="s">
        <v>65</v>
      </c>
    </row>
    <row r="3199" spans="1:6" hidden="1">
      <c r="A3199" s="22" t="s">
        <v>243</v>
      </c>
      <c r="B3199" s="11" t="s">
        <v>912</v>
      </c>
      <c r="C3199" s="11" t="s">
        <v>1395</v>
      </c>
      <c r="D3199" s="16" t="s">
        <v>906</v>
      </c>
      <c r="E3199" s="11">
        <v>3</v>
      </c>
      <c r="F3199" s="8" t="s">
        <v>65</v>
      </c>
    </row>
    <row r="3200" spans="1:6" hidden="1">
      <c r="A3200" s="22" t="s">
        <v>243</v>
      </c>
      <c r="B3200" s="11" t="s">
        <v>912</v>
      </c>
      <c r="C3200" s="11" t="s">
        <v>1395</v>
      </c>
      <c r="D3200" s="16" t="s">
        <v>907</v>
      </c>
      <c r="E3200" s="11">
        <v>3</v>
      </c>
      <c r="F3200" s="8" t="s">
        <v>65</v>
      </c>
    </row>
    <row r="3201" spans="1:6" hidden="1">
      <c r="A3201" s="22" t="s">
        <v>243</v>
      </c>
      <c r="B3201" s="11" t="s">
        <v>912</v>
      </c>
      <c r="C3201" s="11" t="s">
        <v>1395</v>
      </c>
      <c r="D3201" s="16" t="s">
        <v>908</v>
      </c>
      <c r="E3201" s="11">
        <v>3</v>
      </c>
      <c r="F3201" s="8" t="s">
        <v>65</v>
      </c>
    </row>
    <row r="3202" spans="1:6" hidden="1">
      <c r="A3202" s="22" t="s">
        <v>243</v>
      </c>
      <c r="B3202" s="11" t="s">
        <v>912</v>
      </c>
      <c r="C3202" s="11" t="s">
        <v>1395</v>
      </c>
      <c r="D3202" s="16" t="s">
        <v>909</v>
      </c>
      <c r="E3202" s="11">
        <v>3</v>
      </c>
      <c r="F3202" s="8" t="s">
        <v>65</v>
      </c>
    </row>
    <row r="3203" spans="1:6" hidden="1">
      <c r="A3203" s="22" t="s">
        <v>243</v>
      </c>
      <c r="B3203" s="11" t="s">
        <v>912</v>
      </c>
      <c r="C3203" s="11" t="s">
        <v>1395</v>
      </c>
      <c r="D3203" s="16" t="s">
        <v>919</v>
      </c>
      <c r="E3203" s="11">
        <v>3</v>
      </c>
      <c r="F3203" s="8" t="s">
        <v>65</v>
      </c>
    </row>
    <row r="3204" spans="1:6" hidden="1">
      <c r="A3204" s="22" t="s">
        <v>243</v>
      </c>
      <c r="B3204" s="11" t="s">
        <v>912</v>
      </c>
      <c r="C3204" s="11" t="s">
        <v>1395</v>
      </c>
      <c r="D3204" s="16" t="s">
        <v>920</v>
      </c>
      <c r="E3204" s="11">
        <v>3</v>
      </c>
      <c r="F3204" s="8" t="s">
        <v>65</v>
      </c>
    </row>
    <row r="3205" spans="1:6" hidden="1">
      <c r="A3205" s="22" t="s">
        <v>243</v>
      </c>
      <c r="B3205" s="11" t="s">
        <v>912</v>
      </c>
      <c r="C3205" s="11" t="s">
        <v>1395</v>
      </c>
      <c r="D3205" s="16" t="s">
        <v>921</v>
      </c>
      <c r="E3205" s="11">
        <v>3</v>
      </c>
      <c r="F3205" s="8" t="s">
        <v>65</v>
      </c>
    </row>
    <row r="3206" spans="1:6" hidden="1">
      <c r="A3206" s="22" t="s">
        <v>243</v>
      </c>
      <c r="B3206" s="11" t="s">
        <v>912</v>
      </c>
      <c r="C3206" s="11" t="s">
        <v>1395</v>
      </c>
      <c r="D3206" s="16" t="s">
        <v>900</v>
      </c>
      <c r="E3206" s="11">
        <v>3</v>
      </c>
      <c r="F3206" s="8" t="s">
        <v>65</v>
      </c>
    </row>
    <row r="3207" spans="1:6">
      <c r="A3207" s="22" t="s">
        <v>243</v>
      </c>
      <c r="B3207" s="11" t="s">
        <v>913</v>
      </c>
      <c r="C3207" s="11" t="s">
        <v>1396</v>
      </c>
      <c r="D3207" s="16" t="s">
        <v>902</v>
      </c>
      <c r="E3207" s="11">
        <v>16</v>
      </c>
      <c r="F3207" s="8" t="s">
        <v>65</v>
      </c>
    </row>
    <row r="3208" spans="1:6" hidden="1">
      <c r="A3208" s="22" t="s">
        <v>243</v>
      </c>
      <c r="B3208" s="11" t="s">
        <v>913</v>
      </c>
      <c r="C3208" s="11" t="s">
        <v>1396</v>
      </c>
      <c r="D3208" s="16" t="s">
        <v>903</v>
      </c>
      <c r="E3208" s="11">
        <v>16</v>
      </c>
      <c r="F3208" s="8" t="s">
        <v>65</v>
      </c>
    </row>
    <row r="3209" spans="1:6" hidden="1">
      <c r="A3209" s="22" t="s">
        <v>243</v>
      </c>
      <c r="B3209" s="11" t="s">
        <v>913</v>
      </c>
      <c r="C3209" s="11" t="s">
        <v>1396</v>
      </c>
      <c r="D3209" s="16" t="s">
        <v>904</v>
      </c>
      <c r="E3209" s="11">
        <v>16</v>
      </c>
      <c r="F3209" s="8" t="s">
        <v>65</v>
      </c>
    </row>
    <row r="3210" spans="1:6" hidden="1">
      <c r="A3210" s="22" t="s">
        <v>243</v>
      </c>
      <c r="B3210" s="11" t="s">
        <v>913</v>
      </c>
      <c r="C3210" s="11" t="s">
        <v>1396</v>
      </c>
      <c r="D3210" s="16" t="s">
        <v>905</v>
      </c>
      <c r="E3210" s="11">
        <v>16</v>
      </c>
      <c r="F3210" s="8" t="s">
        <v>65</v>
      </c>
    </row>
    <row r="3211" spans="1:6" hidden="1">
      <c r="A3211" s="22" t="s">
        <v>243</v>
      </c>
      <c r="B3211" s="11" t="s">
        <v>913</v>
      </c>
      <c r="C3211" s="11" t="s">
        <v>1396</v>
      </c>
      <c r="D3211" s="16" t="s">
        <v>906</v>
      </c>
      <c r="E3211" s="11">
        <v>16</v>
      </c>
      <c r="F3211" s="8" t="s">
        <v>65</v>
      </c>
    </row>
    <row r="3212" spans="1:6" hidden="1">
      <c r="A3212" s="22" t="s">
        <v>243</v>
      </c>
      <c r="B3212" s="11" t="s">
        <v>913</v>
      </c>
      <c r="C3212" s="11" t="s">
        <v>1396</v>
      </c>
      <c r="D3212" s="16" t="s">
        <v>907</v>
      </c>
      <c r="E3212" s="11">
        <v>16</v>
      </c>
      <c r="F3212" s="8" t="s">
        <v>65</v>
      </c>
    </row>
    <row r="3213" spans="1:6" hidden="1">
      <c r="A3213" s="22" t="s">
        <v>243</v>
      </c>
      <c r="B3213" s="11" t="s">
        <v>913</v>
      </c>
      <c r="C3213" s="11" t="s">
        <v>1396</v>
      </c>
      <c r="D3213" s="16" t="s">
        <v>908</v>
      </c>
      <c r="E3213" s="11">
        <v>16</v>
      </c>
      <c r="F3213" s="8" t="s">
        <v>65</v>
      </c>
    </row>
    <row r="3214" spans="1:6" hidden="1">
      <c r="A3214" s="22" t="s">
        <v>243</v>
      </c>
      <c r="B3214" s="11" t="s">
        <v>913</v>
      </c>
      <c r="C3214" s="11" t="s">
        <v>1396</v>
      </c>
      <c r="D3214" s="16" t="s">
        <v>909</v>
      </c>
      <c r="E3214" s="11">
        <v>16</v>
      </c>
      <c r="F3214" s="8" t="s">
        <v>65</v>
      </c>
    </row>
    <row r="3215" spans="1:6" hidden="1">
      <c r="A3215" s="22" t="s">
        <v>243</v>
      </c>
      <c r="B3215" s="11" t="s">
        <v>913</v>
      </c>
      <c r="C3215" s="11" t="s">
        <v>1396</v>
      </c>
      <c r="D3215" s="16" t="s">
        <v>919</v>
      </c>
      <c r="E3215" s="11">
        <v>16</v>
      </c>
      <c r="F3215" s="8" t="s">
        <v>65</v>
      </c>
    </row>
    <row r="3216" spans="1:6" hidden="1">
      <c r="A3216" s="22" t="s">
        <v>243</v>
      </c>
      <c r="B3216" s="11" t="s">
        <v>913</v>
      </c>
      <c r="C3216" s="11" t="s">
        <v>1396</v>
      </c>
      <c r="D3216" s="16" t="s">
        <v>920</v>
      </c>
      <c r="E3216" s="11">
        <v>16</v>
      </c>
      <c r="F3216" s="8" t="s">
        <v>65</v>
      </c>
    </row>
    <row r="3217" spans="1:6" hidden="1">
      <c r="A3217" s="22" t="s">
        <v>243</v>
      </c>
      <c r="B3217" s="11" t="s">
        <v>913</v>
      </c>
      <c r="C3217" s="11" t="s">
        <v>1396</v>
      </c>
      <c r="D3217" s="16" t="s">
        <v>921</v>
      </c>
      <c r="E3217" s="11">
        <v>16</v>
      </c>
      <c r="F3217" s="8" t="s">
        <v>65</v>
      </c>
    </row>
    <row r="3218" spans="1:6" hidden="1">
      <c r="A3218" s="22" t="s">
        <v>243</v>
      </c>
      <c r="B3218" s="11" t="s">
        <v>913</v>
      </c>
      <c r="C3218" s="11" t="s">
        <v>1396</v>
      </c>
      <c r="D3218" s="16" t="s">
        <v>900</v>
      </c>
      <c r="E3218" s="11">
        <v>16</v>
      </c>
      <c r="F3218" s="8" t="s">
        <v>65</v>
      </c>
    </row>
    <row r="3219" spans="1:6" hidden="1">
      <c r="A3219" s="22" t="s">
        <v>243</v>
      </c>
      <c r="B3219" s="11" t="s">
        <v>915</v>
      </c>
      <c r="C3219" s="11" t="s">
        <v>1397</v>
      </c>
      <c r="D3219" s="16" t="s">
        <v>902</v>
      </c>
      <c r="E3219" s="11">
        <v>1</v>
      </c>
      <c r="F3219" s="8" t="s">
        <v>65</v>
      </c>
    </row>
    <row r="3220" spans="1:6" hidden="1">
      <c r="A3220" s="22" t="s">
        <v>243</v>
      </c>
      <c r="B3220" s="11" t="s">
        <v>915</v>
      </c>
      <c r="C3220" s="11" t="s">
        <v>1397</v>
      </c>
      <c r="D3220" s="16" t="s">
        <v>903</v>
      </c>
      <c r="E3220" s="11">
        <v>1</v>
      </c>
      <c r="F3220" s="8" t="s">
        <v>65</v>
      </c>
    </row>
    <row r="3221" spans="1:6" hidden="1">
      <c r="A3221" s="22" t="s">
        <v>243</v>
      </c>
      <c r="B3221" s="11" t="s">
        <v>915</v>
      </c>
      <c r="C3221" s="11" t="s">
        <v>1397</v>
      </c>
      <c r="D3221" s="16" t="s">
        <v>904</v>
      </c>
      <c r="E3221" s="11">
        <v>1</v>
      </c>
      <c r="F3221" s="8" t="s">
        <v>65</v>
      </c>
    </row>
    <row r="3222" spans="1:6" hidden="1">
      <c r="A3222" s="22" t="s">
        <v>243</v>
      </c>
      <c r="B3222" s="11" t="s">
        <v>915</v>
      </c>
      <c r="C3222" s="11" t="s">
        <v>1397</v>
      </c>
      <c r="D3222" s="16" t="s">
        <v>905</v>
      </c>
      <c r="E3222" s="11">
        <v>1</v>
      </c>
      <c r="F3222" s="8" t="s">
        <v>65</v>
      </c>
    </row>
    <row r="3223" spans="1:6" hidden="1">
      <c r="A3223" s="22" t="s">
        <v>243</v>
      </c>
      <c r="B3223" s="11" t="s">
        <v>915</v>
      </c>
      <c r="C3223" s="11" t="s">
        <v>1397</v>
      </c>
      <c r="D3223" s="16" t="s">
        <v>906</v>
      </c>
      <c r="E3223" s="11">
        <v>1</v>
      </c>
      <c r="F3223" s="8" t="s">
        <v>65</v>
      </c>
    </row>
    <row r="3224" spans="1:6" hidden="1">
      <c r="A3224" s="22" t="s">
        <v>243</v>
      </c>
      <c r="B3224" s="11" t="s">
        <v>915</v>
      </c>
      <c r="C3224" s="11" t="s">
        <v>1397</v>
      </c>
      <c r="D3224" s="16" t="s">
        <v>907</v>
      </c>
      <c r="E3224" s="11">
        <v>1</v>
      </c>
      <c r="F3224" s="8" t="s">
        <v>65</v>
      </c>
    </row>
    <row r="3225" spans="1:6" hidden="1">
      <c r="A3225" s="22" t="s">
        <v>243</v>
      </c>
      <c r="B3225" s="11" t="s">
        <v>915</v>
      </c>
      <c r="C3225" s="11" t="s">
        <v>1397</v>
      </c>
      <c r="D3225" s="16" t="s">
        <v>908</v>
      </c>
      <c r="E3225" s="11">
        <v>2</v>
      </c>
      <c r="F3225" s="8" t="s">
        <v>65</v>
      </c>
    </row>
    <row r="3226" spans="1:6" hidden="1">
      <c r="A3226" s="22" t="s">
        <v>243</v>
      </c>
      <c r="B3226" s="11" t="s">
        <v>915</v>
      </c>
      <c r="C3226" s="11" t="s">
        <v>1397</v>
      </c>
      <c r="D3226" s="16" t="s">
        <v>909</v>
      </c>
      <c r="E3226" s="11">
        <v>2</v>
      </c>
      <c r="F3226" s="8" t="s">
        <v>65</v>
      </c>
    </row>
    <row r="3227" spans="1:6" hidden="1">
      <c r="A3227" s="22" t="s">
        <v>243</v>
      </c>
      <c r="B3227" s="11" t="s">
        <v>915</v>
      </c>
      <c r="C3227" s="11" t="s">
        <v>1397</v>
      </c>
      <c r="D3227" s="16" t="s">
        <v>919</v>
      </c>
      <c r="E3227" s="11">
        <v>2</v>
      </c>
      <c r="F3227" s="8" t="s">
        <v>65</v>
      </c>
    </row>
    <row r="3228" spans="1:6" hidden="1">
      <c r="A3228" s="22" t="s">
        <v>243</v>
      </c>
      <c r="B3228" s="11" t="s">
        <v>915</v>
      </c>
      <c r="C3228" s="11" t="s">
        <v>1397</v>
      </c>
      <c r="D3228" s="16" t="s">
        <v>920</v>
      </c>
      <c r="E3228" s="11">
        <v>2</v>
      </c>
      <c r="F3228" s="8" t="s">
        <v>65</v>
      </c>
    </row>
    <row r="3229" spans="1:6" hidden="1">
      <c r="A3229" s="22" t="s">
        <v>243</v>
      </c>
      <c r="B3229" s="11" t="s">
        <v>915</v>
      </c>
      <c r="C3229" s="11" t="s">
        <v>1397</v>
      </c>
      <c r="D3229" s="16" t="s">
        <v>921</v>
      </c>
      <c r="E3229" s="11">
        <v>2</v>
      </c>
      <c r="F3229" s="8" t="s">
        <v>65</v>
      </c>
    </row>
    <row r="3230" spans="1:6" hidden="1">
      <c r="A3230" s="23" t="s">
        <v>243</v>
      </c>
      <c r="B3230" s="24" t="s">
        <v>915</v>
      </c>
      <c r="C3230" s="24" t="s">
        <v>1397</v>
      </c>
      <c r="D3230" s="25" t="s">
        <v>900</v>
      </c>
      <c r="E3230" s="24">
        <v>2</v>
      </c>
      <c r="F3230" s="46" t="s">
        <v>65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9496A-8041-450E-B024-B1EB4D941A5E}">
  <sheetPr>
    <tabColor theme="9" tint="0.79998168889431442"/>
  </sheetPr>
  <dimension ref="A1:B39"/>
  <sheetViews>
    <sheetView workbookViewId="0">
      <selection activeCell="A39" sqref="A39"/>
    </sheetView>
  </sheetViews>
  <sheetFormatPr defaultRowHeight="15"/>
  <cols>
    <col min="1" max="1" width="65.5703125" bestFit="1" customWidth="1"/>
    <col min="2" max="2" width="17.28515625" customWidth="1"/>
  </cols>
  <sheetData>
    <row r="1" spans="1:2">
      <c r="A1" t="s">
        <v>148</v>
      </c>
      <c r="B1" t="s">
        <v>5</v>
      </c>
    </row>
    <row r="2" spans="1:2">
      <c r="A2" t="s">
        <v>172</v>
      </c>
      <c r="B2" t="s">
        <v>23</v>
      </c>
    </row>
    <row r="3" spans="1:2">
      <c r="A3" t="s">
        <v>169</v>
      </c>
      <c r="B3" t="s">
        <v>23</v>
      </c>
    </row>
    <row r="4" spans="1:2">
      <c r="A4" t="s">
        <v>176</v>
      </c>
      <c r="B4" t="s">
        <v>179</v>
      </c>
    </row>
    <row r="5" spans="1:2">
      <c r="A5" t="s">
        <v>156</v>
      </c>
      <c r="B5" t="s">
        <v>24</v>
      </c>
    </row>
    <row r="6" spans="1:2">
      <c r="A6" t="s">
        <v>155</v>
      </c>
      <c r="B6" t="s">
        <v>24</v>
      </c>
    </row>
    <row r="7" spans="1:2">
      <c r="A7" t="s">
        <v>175</v>
      </c>
      <c r="B7" t="s">
        <v>24</v>
      </c>
    </row>
    <row r="8" spans="1:2">
      <c r="A8" t="s">
        <v>158</v>
      </c>
      <c r="B8" t="s">
        <v>25</v>
      </c>
    </row>
    <row r="9" spans="1:2">
      <c r="A9" t="s">
        <v>160</v>
      </c>
      <c r="B9" t="s">
        <v>25</v>
      </c>
    </row>
    <row r="10" spans="1:2">
      <c r="A10" t="s">
        <v>159</v>
      </c>
      <c r="B10" t="s">
        <v>25</v>
      </c>
    </row>
    <row r="11" spans="1:2">
      <c r="A11" t="s">
        <v>170</v>
      </c>
      <c r="B11" t="s">
        <v>25</v>
      </c>
    </row>
    <row r="12" spans="1:2">
      <c r="A12" t="s">
        <v>167</v>
      </c>
      <c r="B12" t="s">
        <v>26</v>
      </c>
    </row>
    <row r="13" spans="1:2">
      <c r="A13" t="s">
        <v>177</v>
      </c>
      <c r="B13" t="s">
        <v>26</v>
      </c>
    </row>
    <row r="14" spans="1:2">
      <c r="A14" t="s">
        <v>165</v>
      </c>
      <c r="B14" t="s">
        <v>26</v>
      </c>
    </row>
    <row r="15" spans="1:2">
      <c r="A15" t="s">
        <v>157</v>
      </c>
      <c r="B15" t="s">
        <v>26</v>
      </c>
    </row>
    <row r="16" spans="1:2">
      <c r="A16" t="s">
        <v>166</v>
      </c>
      <c r="B16" t="s">
        <v>26</v>
      </c>
    </row>
    <row r="17" spans="1:2">
      <c r="A17" t="s">
        <v>168</v>
      </c>
      <c r="B17" t="s">
        <v>26</v>
      </c>
    </row>
    <row r="18" spans="1:2">
      <c r="A18" t="s">
        <v>161</v>
      </c>
      <c r="B18" t="s">
        <v>26</v>
      </c>
    </row>
    <row r="19" spans="1:2">
      <c r="A19" t="s">
        <v>154</v>
      </c>
      <c r="B19" t="s">
        <v>27</v>
      </c>
    </row>
    <row r="20" spans="1:2">
      <c r="A20" t="s">
        <v>151</v>
      </c>
      <c r="B20" t="s">
        <v>27</v>
      </c>
    </row>
    <row r="21" spans="1:2">
      <c r="A21" t="s">
        <v>152</v>
      </c>
      <c r="B21" t="s">
        <v>27</v>
      </c>
    </row>
    <row r="22" spans="1:2">
      <c r="A22" t="s">
        <v>171</v>
      </c>
      <c r="B22" t="s">
        <v>27</v>
      </c>
    </row>
    <row r="23" spans="1:2">
      <c r="A23" t="s">
        <v>163</v>
      </c>
      <c r="B23" t="s">
        <v>27</v>
      </c>
    </row>
    <row r="24" spans="1:2">
      <c r="A24" t="s">
        <v>178</v>
      </c>
      <c r="B24" t="s">
        <v>27</v>
      </c>
    </row>
    <row r="25" spans="1:2">
      <c r="A25" t="s">
        <v>164</v>
      </c>
      <c r="B25" t="s">
        <v>27</v>
      </c>
    </row>
    <row r="26" spans="1:2">
      <c r="A26" t="s">
        <v>173</v>
      </c>
      <c r="B26" t="s">
        <v>27</v>
      </c>
    </row>
    <row r="27" spans="1:2">
      <c r="A27" t="s">
        <v>153</v>
      </c>
      <c r="B27" t="s">
        <v>27</v>
      </c>
    </row>
    <row r="28" spans="1:2">
      <c r="A28" t="s">
        <v>174</v>
      </c>
      <c r="B28" t="s">
        <v>27</v>
      </c>
    </row>
    <row r="29" spans="1:2">
      <c r="A29" t="s">
        <v>149</v>
      </c>
      <c r="B29" t="s">
        <v>49</v>
      </c>
    </row>
    <row r="30" spans="1:2">
      <c r="A30" t="s">
        <v>150</v>
      </c>
      <c r="B30" t="s">
        <v>49</v>
      </c>
    </row>
    <row r="31" spans="1:2">
      <c r="A31" t="s">
        <v>162</v>
      </c>
      <c r="B31" t="s">
        <v>28</v>
      </c>
    </row>
    <row r="32" spans="1:2">
      <c r="A32" s="48" t="s">
        <v>238</v>
      </c>
      <c r="B32" t="s">
        <v>27</v>
      </c>
    </row>
    <row r="33" spans="1:2">
      <c r="A33" s="48" t="s">
        <v>251</v>
      </c>
      <c r="B33" t="s">
        <v>27</v>
      </c>
    </row>
    <row r="34" spans="1:2">
      <c r="A34" t="s">
        <v>548</v>
      </c>
      <c r="B34" s="48" t="s">
        <v>26</v>
      </c>
    </row>
    <row r="35" spans="1:2">
      <c r="A35" t="s">
        <v>737</v>
      </c>
      <c r="B35" s="48" t="s">
        <v>24</v>
      </c>
    </row>
    <row r="36" spans="1:2">
      <c r="A36" t="s">
        <v>596</v>
      </c>
      <c r="B36" t="s">
        <v>27</v>
      </c>
    </row>
    <row r="37" spans="1:2">
      <c r="A37" t="s">
        <v>627</v>
      </c>
      <c r="B37" t="s">
        <v>27</v>
      </c>
    </row>
    <row r="38" spans="1:2">
      <c r="A38" t="s">
        <v>657</v>
      </c>
      <c r="B38" t="s">
        <v>27</v>
      </c>
    </row>
    <row r="39" spans="1:2">
      <c r="A39" s="48" t="s">
        <v>237</v>
      </c>
      <c r="B39" s="48" t="s">
        <v>27</v>
      </c>
    </row>
  </sheetData>
  <sortState xmlns:xlrd2="http://schemas.microsoft.com/office/spreadsheetml/2017/richdata2" ref="A2:A31">
    <sortCondition ref="A2:A3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5D70-5FA1-4161-A70A-E050D09B2F96}">
  <sheetPr>
    <tabColor theme="9" tint="0.79998168889431442"/>
  </sheetPr>
  <dimension ref="A1:M144"/>
  <sheetViews>
    <sheetView workbookViewId="0"/>
  </sheetViews>
  <sheetFormatPr defaultRowHeight="15"/>
  <cols>
    <col min="1" max="1" width="23.7109375" bestFit="1" customWidth="1"/>
    <col min="2" max="2" width="13.7109375" bestFit="1" customWidth="1"/>
    <col min="3" max="3" width="17.7109375" bestFit="1" customWidth="1"/>
    <col min="4" max="4" width="18.140625" customWidth="1"/>
    <col min="5" max="5" width="15" bestFit="1" customWidth="1"/>
    <col min="12" max="12" width="20.7109375" customWidth="1"/>
  </cols>
  <sheetData>
    <row r="1" spans="1:12">
      <c r="A1" s="4" t="s">
        <v>197</v>
      </c>
      <c r="B1" s="3" t="s">
        <v>7</v>
      </c>
      <c r="C1" s="4" t="s">
        <v>43</v>
      </c>
      <c r="D1" s="4" t="s">
        <v>64</v>
      </c>
      <c r="E1" s="5" t="s">
        <v>198</v>
      </c>
    </row>
    <row r="2" spans="1:12">
      <c r="A2" s="7" t="str">
        <f t="shared" ref="A2:A34" si="0">CONCATENATE(B2,D2)</f>
        <v>AustinDetox</v>
      </c>
      <c r="B2" s="6" t="s">
        <v>37</v>
      </c>
      <c r="C2" s="7" t="s">
        <v>45</v>
      </c>
      <c r="D2" s="7" t="s">
        <v>24</v>
      </c>
      <c r="E2" s="8" t="s">
        <v>199</v>
      </c>
    </row>
    <row r="3" spans="1:12">
      <c r="A3" s="7" t="str">
        <f t="shared" si="0"/>
        <v>AustinRTC</v>
      </c>
      <c r="B3" s="6" t="s">
        <v>37</v>
      </c>
      <c r="C3" s="7" t="s">
        <v>45</v>
      </c>
      <c r="D3" s="7" t="s">
        <v>27</v>
      </c>
      <c r="E3" s="8" t="s">
        <v>199</v>
      </c>
    </row>
    <row r="4" spans="1:12">
      <c r="A4" s="7" t="str">
        <f t="shared" si="0"/>
        <v>AustinPHP</v>
      </c>
      <c r="B4" s="6" t="s">
        <v>37</v>
      </c>
      <c r="C4" s="7" t="s">
        <v>46</v>
      </c>
      <c r="D4" s="7" t="s">
        <v>26</v>
      </c>
      <c r="E4" s="8" t="s">
        <v>65</v>
      </c>
    </row>
    <row r="5" spans="1:12">
      <c r="A5" s="7" t="str">
        <f t="shared" si="0"/>
        <v>AustinIOP</v>
      </c>
      <c r="B5" s="6" t="s">
        <v>37</v>
      </c>
      <c r="C5" s="7" t="s">
        <v>47</v>
      </c>
      <c r="D5" s="7" t="s">
        <v>25</v>
      </c>
      <c r="E5" s="8" t="s">
        <v>65</v>
      </c>
    </row>
    <row r="6" spans="1:12">
      <c r="A6" s="7" t="str">
        <f t="shared" si="0"/>
        <v>AustinSOP</v>
      </c>
      <c r="B6" s="6" t="s">
        <v>37</v>
      </c>
      <c r="C6" s="7" t="s">
        <v>48</v>
      </c>
      <c r="D6" s="7" t="s">
        <v>28</v>
      </c>
      <c r="E6" s="8" t="s">
        <v>65</v>
      </c>
    </row>
    <row r="7" spans="1:12">
      <c r="A7" s="7" t="str">
        <f t="shared" si="0"/>
        <v>AustinAftercare</v>
      </c>
      <c r="B7" s="6" t="s">
        <v>37</v>
      </c>
      <c r="C7" s="7" t="s">
        <v>48</v>
      </c>
      <c r="D7" s="7" t="s">
        <v>23</v>
      </c>
      <c r="E7" s="8" t="s">
        <v>65</v>
      </c>
      <c r="L7" t="s">
        <v>24</v>
      </c>
    </row>
    <row r="8" spans="1:12">
      <c r="A8" s="7" t="str">
        <f t="shared" si="0"/>
        <v>AustinSober Living</v>
      </c>
      <c r="B8" s="6" t="s">
        <v>37</v>
      </c>
      <c r="C8" s="7" t="s">
        <v>45</v>
      </c>
      <c r="D8" s="7" t="s">
        <v>49</v>
      </c>
      <c r="E8" s="8" t="s">
        <v>199</v>
      </c>
      <c r="L8" t="s">
        <v>27</v>
      </c>
    </row>
    <row r="9" spans="1:12">
      <c r="A9" s="7" t="str">
        <f t="shared" si="0"/>
        <v>Cinco RanchDetox</v>
      </c>
      <c r="B9" s="6" t="s">
        <v>54</v>
      </c>
      <c r="C9" s="7" t="s">
        <v>45</v>
      </c>
      <c r="D9" s="7" t="s">
        <v>24</v>
      </c>
      <c r="E9" s="8" t="s">
        <v>199</v>
      </c>
      <c r="L9" t="s">
        <v>26</v>
      </c>
    </row>
    <row r="10" spans="1:12">
      <c r="A10" s="7" t="str">
        <f t="shared" si="0"/>
        <v>Cinco RanchRTC</v>
      </c>
      <c r="B10" s="6" t="s">
        <v>54</v>
      </c>
      <c r="C10" s="7" t="s">
        <v>45</v>
      </c>
      <c r="D10" s="7" t="s">
        <v>27</v>
      </c>
      <c r="E10" s="8" t="s">
        <v>199</v>
      </c>
      <c r="L10" t="s">
        <v>25</v>
      </c>
    </row>
    <row r="11" spans="1:12">
      <c r="A11" s="7" t="str">
        <f t="shared" si="0"/>
        <v>Cinco RanchPHP</v>
      </c>
      <c r="B11" s="6" t="s">
        <v>54</v>
      </c>
      <c r="C11" s="7" t="s">
        <v>46</v>
      </c>
      <c r="D11" s="7" t="s">
        <v>26</v>
      </c>
      <c r="E11" s="8" t="s">
        <v>65</v>
      </c>
      <c r="L11" t="s">
        <v>28</v>
      </c>
    </row>
    <row r="12" spans="1:12">
      <c r="A12" s="7" t="str">
        <f t="shared" si="0"/>
        <v>Cinco RanchIOP</v>
      </c>
      <c r="B12" s="6" t="s">
        <v>54</v>
      </c>
      <c r="C12" s="7" t="s">
        <v>47</v>
      </c>
      <c r="D12" s="7" t="s">
        <v>25</v>
      </c>
      <c r="E12" s="8" t="s">
        <v>65</v>
      </c>
      <c r="L12" t="s">
        <v>23</v>
      </c>
    </row>
    <row r="13" spans="1:12">
      <c r="A13" s="7" t="str">
        <f t="shared" si="0"/>
        <v>Cinco RanchSOP</v>
      </c>
      <c r="B13" s="6" t="s">
        <v>54</v>
      </c>
      <c r="C13" s="7" t="s">
        <v>48</v>
      </c>
      <c r="D13" s="7" t="s">
        <v>28</v>
      </c>
      <c r="E13" s="8" t="s">
        <v>65</v>
      </c>
      <c r="L13" t="s">
        <v>49</v>
      </c>
    </row>
    <row r="14" spans="1:12">
      <c r="A14" s="7" t="str">
        <f t="shared" si="0"/>
        <v>Cinco RanchAftercare</v>
      </c>
      <c r="B14" s="6" t="s">
        <v>54</v>
      </c>
      <c r="C14" s="7" t="s">
        <v>48</v>
      </c>
      <c r="D14" s="7" t="s">
        <v>23</v>
      </c>
      <c r="E14" s="8" t="s">
        <v>65</v>
      </c>
    </row>
    <row r="15" spans="1:12">
      <c r="A15" s="7" t="str">
        <f t="shared" si="0"/>
        <v>Cinco RanchSober Living</v>
      </c>
      <c r="B15" s="6" t="s">
        <v>54</v>
      </c>
      <c r="C15" s="7" t="s">
        <v>45</v>
      </c>
      <c r="D15" s="7" t="s">
        <v>49</v>
      </c>
      <c r="E15" s="8" t="s">
        <v>199</v>
      </c>
      <c r="L15" t="s">
        <v>756</v>
      </c>
    </row>
    <row r="16" spans="1:12">
      <c r="A16" s="7" t="str">
        <f t="shared" si="0"/>
        <v>Clear LakeDetox</v>
      </c>
      <c r="B16" s="6" t="s">
        <v>39</v>
      </c>
      <c r="C16" s="7" t="s">
        <v>45</v>
      </c>
      <c r="D16" s="7" t="s">
        <v>24</v>
      </c>
      <c r="E16" s="31" t="s">
        <v>65</v>
      </c>
    </row>
    <row r="17" spans="1:5">
      <c r="A17" s="7" t="str">
        <f t="shared" si="0"/>
        <v>Clear LakeRTC</v>
      </c>
      <c r="B17" s="6" t="s">
        <v>39</v>
      </c>
      <c r="C17" s="7" t="s">
        <v>45</v>
      </c>
      <c r="D17" s="7" t="s">
        <v>27</v>
      </c>
      <c r="E17" s="31" t="s">
        <v>65</v>
      </c>
    </row>
    <row r="18" spans="1:5">
      <c r="A18" s="7" t="str">
        <f t="shared" si="0"/>
        <v>Clear LakePHP</v>
      </c>
      <c r="B18" s="6" t="s">
        <v>39</v>
      </c>
      <c r="C18" s="7" t="s">
        <v>46</v>
      </c>
      <c r="D18" s="7" t="s">
        <v>26</v>
      </c>
      <c r="E18" s="31" t="s">
        <v>65</v>
      </c>
    </row>
    <row r="19" spans="1:5">
      <c r="A19" s="7" t="str">
        <f t="shared" si="0"/>
        <v>Clear LakeIOP</v>
      </c>
      <c r="B19" s="6" t="s">
        <v>39</v>
      </c>
      <c r="C19" s="7" t="s">
        <v>47</v>
      </c>
      <c r="D19" s="7" t="s">
        <v>25</v>
      </c>
      <c r="E19" s="31" t="s">
        <v>65</v>
      </c>
    </row>
    <row r="20" spans="1:5">
      <c r="A20" s="7" t="str">
        <f t="shared" si="0"/>
        <v>Clear LakeSOP</v>
      </c>
      <c r="B20" s="6" t="s">
        <v>39</v>
      </c>
      <c r="C20" s="7" t="s">
        <v>48</v>
      </c>
      <c r="D20" s="7" t="s">
        <v>28</v>
      </c>
      <c r="E20" s="31" t="s">
        <v>65</v>
      </c>
    </row>
    <row r="21" spans="1:5">
      <c r="A21" s="7" t="str">
        <f t="shared" si="0"/>
        <v>Clear LakeAftercare</v>
      </c>
      <c r="B21" s="6" t="s">
        <v>39</v>
      </c>
      <c r="C21" s="7" t="s">
        <v>48</v>
      </c>
      <c r="D21" s="7" t="s">
        <v>23</v>
      </c>
      <c r="E21" s="31" t="s">
        <v>65</v>
      </c>
    </row>
    <row r="22" spans="1:5">
      <c r="A22" s="7" t="str">
        <f t="shared" si="0"/>
        <v>Clear LakeSober Living</v>
      </c>
      <c r="B22" s="6" t="s">
        <v>39</v>
      </c>
      <c r="C22" s="7" t="s">
        <v>45</v>
      </c>
      <c r="D22" s="7" t="s">
        <v>49</v>
      </c>
      <c r="E22" s="31" t="s">
        <v>65</v>
      </c>
    </row>
    <row r="23" spans="1:5">
      <c r="A23" s="7" t="str">
        <f t="shared" si="0"/>
        <v>Dallas Ft WorthDetox</v>
      </c>
      <c r="B23" s="6" t="s">
        <v>108</v>
      </c>
      <c r="C23" s="7" t="s">
        <v>50</v>
      </c>
      <c r="D23" s="7" t="s">
        <v>24</v>
      </c>
      <c r="E23" s="8" t="s">
        <v>55</v>
      </c>
    </row>
    <row r="24" spans="1:5">
      <c r="A24" s="7" t="str">
        <f t="shared" si="0"/>
        <v>Dallas Ft WorthRTC</v>
      </c>
      <c r="B24" s="6" t="s">
        <v>108</v>
      </c>
      <c r="C24" s="7" t="s">
        <v>50</v>
      </c>
      <c r="D24" s="7" t="s">
        <v>27</v>
      </c>
      <c r="E24" s="8" t="s">
        <v>55</v>
      </c>
    </row>
    <row r="25" spans="1:5">
      <c r="A25" s="7" t="str">
        <f t="shared" ref="A25" si="1">CONCATENATE(B25,D25)</f>
        <v>Dallas Ft WorthPHP-Residential</v>
      </c>
      <c r="B25" s="6" t="s">
        <v>108</v>
      </c>
      <c r="C25" s="7" t="s">
        <v>46</v>
      </c>
      <c r="D25" s="7" t="s">
        <v>756</v>
      </c>
      <c r="E25" s="8" t="s">
        <v>55</v>
      </c>
    </row>
    <row r="26" spans="1:5">
      <c r="A26" s="7" t="str">
        <f t="shared" si="0"/>
        <v>Dallas Ft WorthPHP</v>
      </c>
      <c r="B26" s="6" t="s">
        <v>108</v>
      </c>
      <c r="C26" s="7" t="s">
        <v>46</v>
      </c>
      <c r="D26" s="7" t="s">
        <v>26</v>
      </c>
      <c r="E26" s="8" t="s">
        <v>55</v>
      </c>
    </row>
    <row r="27" spans="1:5">
      <c r="A27" s="7" t="str">
        <f t="shared" si="0"/>
        <v>Dallas Ft WorthIOP</v>
      </c>
      <c r="B27" s="6" t="s">
        <v>108</v>
      </c>
      <c r="C27" s="7" t="s">
        <v>47</v>
      </c>
      <c r="D27" s="7" t="s">
        <v>25</v>
      </c>
      <c r="E27" s="8" t="s">
        <v>55</v>
      </c>
    </row>
    <row r="28" spans="1:5">
      <c r="A28" s="7" t="str">
        <f t="shared" si="0"/>
        <v>Dallas Ft WorthSOP</v>
      </c>
      <c r="B28" s="6" t="s">
        <v>108</v>
      </c>
      <c r="C28" s="7" t="s">
        <v>48</v>
      </c>
      <c r="D28" s="7" t="s">
        <v>28</v>
      </c>
      <c r="E28" s="8" t="s">
        <v>55</v>
      </c>
    </row>
    <row r="29" spans="1:5">
      <c r="A29" s="7" t="str">
        <f t="shared" si="0"/>
        <v>Dallas Ft WorthAftercare</v>
      </c>
      <c r="B29" s="6" t="s">
        <v>108</v>
      </c>
      <c r="C29" s="7" t="s">
        <v>48</v>
      </c>
      <c r="D29" s="7" t="s">
        <v>23</v>
      </c>
      <c r="E29" s="8" t="s">
        <v>55</v>
      </c>
    </row>
    <row r="30" spans="1:5">
      <c r="A30" s="7" t="str">
        <f t="shared" si="0"/>
        <v>Dallas Ft WorthSober Living</v>
      </c>
      <c r="B30" s="6" t="s">
        <v>108</v>
      </c>
      <c r="C30" s="7" t="s">
        <v>45</v>
      </c>
      <c r="D30" s="7" t="s">
        <v>49</v>
      </c>
      <c r="E30" s="8" t="s">
        <v>55</v>
      </c>
    </row>
    <row r="31" spans="1:5">
      <c r="A31" s="7" t="str">
        <f t="shared" si="0"/>
        <v>Energy CorridorDetox</v>
      </c>
      <c r="B31" s="6" t="s">
        <v>42</v>
      </c>
      <c r="C31" s="7" t="s">
        <v>45</v>
      </c>
      <c r="D31" s="7" t="s">
        <v>24</v>
      </c>
      <c r="E31" s="8" t="s">
        <v>199</v>
      </c>
    </row>
    <row r="32" spans="1:5">
      <c r="A32" s="7" t="str">
        <f t="shared" si="0"/>
        <v>Energy CorridorRTC</v>
      </c>
      <c r="B32" s="6" t="s">
        <v>42</v>
      </c>
      <c r="C32" s="7" t="s">
        <v>45</v>
      </c>
      <c r="D32" s="7" t="s">
        <v>27</v>
      </c>
      <c r="E32" s="8" t="s">
        <v>199</v>
      </c>
    </row>
    <row r="33" spans="1:5">
      <c r="A33" s="7" t="str">
        <f t="shared" si="0"/>
        <v>Energy CorridorPHP</v>
      </c>
      <c r="B33" s="6" t="s">
        <v>42</v>
      </c>
      <c r="C33" s="7" t="s">
        <v>46</v>
      </c>
      <c r="D33" s="7" t="s">
        <v>26</v>
      </c>
      <c r="E33" s="8" t="s">
        <v>65</v>
      </c>
    </row>
    <row r="34" spans="1:5">
      <c r="A34" s="7" t="str">
        <f t="shared" si="0"/>
        <v>Energy CorridorIOP</v>
      </c>
      <c r="B34" s="6" t="s">
        <v>42</v>
      </c>
      <c r="C34" s="7" t="s">
        <v>47</v>
      </c>
      <c r="D34" s="7" t="s">
        <v>25</v>
      </c>
      <c r="E34" s="8" t="s">
        <v>65</v>
      </c>
    </row>
    <row r="35" spans="1:5">
      <c r="A35" s="7" t="str">
        <f t="shared" ref="A35:A68" si="2">CONCATENATE(B35,D35)</f>
        <v>Energy CorridorSOP</v>
      </c>
      <c r="B35" s="6" t="s">
        <v>42</v>
      </c>
      <c r="C35" s="7" t="s">
        <v>48</v>
      </c>
      <c r="D35" s="7" t="s">
        <v>28</v>
      </c>
      <c r="E35" s="8" t="s">
        <v>65</v>
      </c>
    </row>
    <row r="36" spans="1:5">
      <c r="A36" s="7" t="str">
        <f t="shared" si="2"/>
        <v>Energy CorridorAftercare</v>
      </c>
      <c r="B36" s="6" t="s">
        <v>42</v>
      </c>
      <c r="C36" s="7" t="s">
        <v>48</v>
      </c>
      <c r="D36" s="7" t="s">
        <v>23</v>
      </c>
      <c r="E36" s="8" t="s">
        <v>65</v>
      </c>
    </row>
    <row r="37" spans="1:5">
      <c r="A37" s="7" t="str">
        <f t="shared" si="2"/>
        <v>Energy CorridorSober Living</v>
      </c>
      <c r="B37" s="6" t="s">
        <v>42</v>
      </c>
      <c r="C37" s="7" t="s">
        <v>45</v>
      </c>
      <c r="D37" s="7" t="s">
        <v>49</v>
      </c>
      <c r="E37" s="8" t="s">
        <v>199</v>
      </c>
    </row>
    <row r="38" spans="1:5">
      <c r="A38" s="7" t="str">
        <f t="shared" si="2"/>
        <v>GalleriaDetox</v>
      </c>
      <c r="B38" s="6" t="s">
        <v>113</v>
      </c>
      <c r="C38" s="7" t="s">
        <v>45</v>
      </c>
      <c r="D38" s="7" t="s">
        <v>24</v>
      </c>
      <c r="E38" s="8" t="s">
        <v>199</v>
      </c>
    </row>
    <row r="39" spans="1:5">
      <c r="A39" s="7" t="str">
        <f t="shared" si="2"/>
        <v>GalleriaRTC</v>
      </c>
      <c r="B39" s="6" t="s">
        <v>113</v>
      </c>
      <c r="C39" s="7" t="s">
        <v>45</v>
      </c>
      <c r="D39" s="7" t="s">
        <v>27</v>
      </c>
      <c r="E39" s="8" t="s">
        <v>199</v>
      </c>
    </row>
    <row r="40" spans="1:5">
      <c r="A40" s="7" t="str">
        <f t="shared" si="2"/>
        <v>GalleriaPHP</v>
      </c>
      <c r="B40" s="6" t="s">
        <v>113</v>
      </c>
      <c r="C40" s="7" t="s">
        <v>46</v>
      </c>
      <c r="D40" s="7" t="s">
        <v>26</v>
      </c>
      <c r="E40" s="8" t="s">
        <v>65</v>
      </c>
    </row>
    <row r="41" spans="1:5">
      <c r="A41" s="7" t="str">
        <f t="shared" si="2"/>
        <v>GalleriaIOP</v>
      </c>
      <c r="B41" s="6" t="s">
        <v>113</v>
      </c>
      <c r="C41" s="7" t="s">
        <v>47</v>
      </c>
      <c r="D41" s="7" t="s">
        <v>25</v>
      </c>
      <c r="E41" s="8" t="s">
        <v>65</v>
      </c>
    </row>
    <row r="42" spans="1:5">
      <c r="A42" s="7" t="str">
        <f t="shared" si="2"/>
        <v>GalleriaSOP</v>
      </c>
      <c r="B42" s="6" t="s">
        <v>113</v>
      </c>
      <c r="C42" s="7" t="s">
        <v>48</v>
      </c>
      <c r="D42" s="7" t="s">
        <v>28</v>
      </c>
      <c r="E42" s="8" t="s">
        <v>65</v>
      </c>
    </row>
    <row r="43" spans="1:5">
      <c r="A43" s="7" t="str">
        <f t="shared" si="2"/>
        <v>GalleriaAftercare</v>
      </c>
      <c r="B43" s="6" t="s">
        <v>113</v>
      </c>
      <c r="C43" s="7" t="s">
        <v>48</v>
      </c>
      <c r="D43" s="7" t="s">
        <v>23</v>
      </c>
      <c r="E43" s="8" t="s">
        <v>65</v>
      </c>
    </row>
    <row r="44" spans="1:5">
      <c r="A44" s="7" t="str">
        <f t="shared" si="2"/>
        <v>GalleriaSober Living</v>
      </c>
      <c r="B44" s="6" t="s">
        <v>113</v>
      </c>
      <c r="C44" s="7" t="s">
        <v>45</v>
      </c>
      <c r="D44" s="7" t="s">
        <v>49</v>
      </c>
      <c r="E44" s="8" t="s">
        <v>199</v>
      </c>
    </row>
    <row r="45" spans="1:5">
      <c r="A45" s="7" t="str">
        <f t="shared" si="2"/>
        <v>Garden OaksDetox</v>
      </c>
      <c r="B45" s="6" t="s">
        <v>33</v>
      </c>
      <c r="C45" s="7" t="s">
        <v>50</v>
      </c>
      <c r="D45" s="7" t="s">
        <v>24</v>
      </c>
      <c r="E45" s="8" t="s">
        <v>55</v>
      </c>
    </row>
    <row r="46" spans="1:5">
      <c r="A46" s="7" t="str">
        <f t="shared" si="2"/>
        <v>Garden OaksRTC</v>
      </c>
      <c r="B46" s="6" t="s">
        <v>33</v>
      </c>
      <c r="C46" s="7" t="s">
        <v>50</v>
      </c>
      <c r="D46" s="7" t="s">
        <v>27</v>
      </c>
      <c r="E46" s="8" t="s">
        <v>55</v>
      </c>
    </row>
    <row r="47" spans="1:5">
      <c r="A47" s="7" t="str">
        <f t="shared" si="2"/>
        <v>Garden OaksPHP-Residential</v>
      </c>
      <c r="B47" s="6" t="s">
        <v>33</v>
      </c>
      <c r="C47" s="7" t="s">
        <v>46</v>
      </c>
      <c r="D47" s="7" t="s">
        <v>756</v>
      </c>
      <c r="E47" s="8" t="s">
        <v>55</v>
      </c>
    </row>
    <row r="48" spans="1:5">
      <c r="A48" s="7" t="str">
        <f t="shared" ref="A48" si="3">CONCATENATE(B48,D48)</f>
        <v>Garden OaksPHP</v>
      </c>
      <c r="B48" s="6" t="s">
        <v>33</v>
      </c>
      <c r="C48" s="7" t="s">
        <v>46</v>
      </c>
      <c r="D48" s="7" t="s">
        <v>26</v>
      </c>
      <c r="E48" s="8" t="s">
        <v>55</v>
      </c>
    </row>
    <row r="49" spans="1:5">
      <c r="A49" s="7" t="str">
        <f t="shared" si="2"/>
        <v>Garden OaksIOP</v>
      </c>
      <c r="B49" s="6" t="s">
        <v>33</v>
      </c>
      <c r="C49" s="7" t="s">
        <v>47</v>
      </c>
      <c r="D49" s="7" t="s">
        <v>25</v>
      </c>
      <c r="E49" s="8" t="s">
        <v>55</v>
      </c>
    </row>
    <row r="50" spans="1:5">
      <c r="A50" s="7" t="str">
        <f t="shared" si="2"/>
        <v>Garden OaksSOP</v>
      </c>
      <c r="B50" s="6" t="s">
        <v>33</v>
      </c>
      <c r="C50" s="7" t="s">
        <v>45</v>
      </c>
      <c r="D50" s="7" t="s">
        <v>28</v>
      </c>
      <c r="E50" s="8" t="s">
        <v>55</v>
      </c>
    </row>
    <row r="51" spans="1:5">
      <c r="A51" s="7" t="str">
        <f t="shared" si="2"/>
        <v>Garden OaksAftercare</v>
      </c>
      <c r="B51" s="6" t="s">
        <v>33</v>
      </c>
      <c r="C51" s="7" t="s">
        <v>48</v>
      </c>
      <c r="D51" s="7" t="s">
        <v>23</v>
      </c>
      <c r="E51" s="8" t="s">
        <v>55</v>
      </c>
    </row>
    <row r="52" spans="1:5">
      <c r="A52" s="7" t="str">
        <f t="shared" si="2"/>
        <v>Garden OaksSober Living</v>
      </c>
      <c r="B52" s="6" t="s">
        <v>33</v>
      </c>
      <c r="C52" s="7" t="s">
        <v>45</v>
      </c>
      <c r="D52" s="7" t="s">
        <v>49</v>
      </c>
      <c r="E52" s="8" t="s">
        <v>55</v>
      </c>
    </row>
    <row r="53" spans="1:5">
      <c r="A53" s="7" t="str">
        <f t="shared" si="2"/>
        <v>Hill CountryDetox</v>
      </c>
      <c r="B53" s="6" t="s">
        <v>56</v>
      </c>
      <c r="C53" s="7" t="s">
        <v>50</v>
      </c>
      <c r="D53" s="7" t="s">
        <v>24</v>
      </c>
      <c r="E53" s="8" t="s">
        <v>55</v>
      </c>
    </row>
    <row r="54" spans="1:5">
      <c r="A54" s="7" t="str">
        <f t="shared" si="2"/>
        <v>Hill CountryRTC</v>
      </c>
      <c r="B54" s="6" t="s">
        <v>56</v>
      </c>
      <c r="C54" s="7" t="s">
        <v>50</v>
      </c>
      <c r="D54" s="7" t="s">
        <v>27</v>
      </c>
      <c r="E54" s="8" t="s">
        <v>55</v>
      </c>
    </row>
    <row r="55" spans="1:5">
      <c r="A55" s="7" t="str">
        <f t="shared" ref="A55" si="4">CONCATENATE(B55,D55)</f>
        <v>Hill CountryPHP-Residential</v>
      </c>
      <c r="B55" s="6" t="s">
        <v>56</v>
      </c>
      <c r="C55" s="7" t="s">
        <v>46</v>
      </c>
      <c r="D55" s="7" t="s">
        <v>756</v>
      </c>
      <c r="E55" s="8" t="s">
        <v>55</v>
      </c>
    </row>
    <row r="56" spans="1:5">
      <c r="A56" s="7" t="str">
        <f t="shared" si="2"/>
        <v>Hill CountryPHP</v>
      </c>
      <c r="B56" s="6" t="s">
        <v>56</v>
      </c>
      <c r="C56" s="7" t="s">
        <v>46</v>
      </c>
      <c r="D56" s="7" t="s">
        <v>26</v>
      </c>
      <c r="E56" s="8" t="s">
        <v>55</v>
      </c>
    </row>
    <row r="57" spans="1:5">
      <c r="A57" s="7" t="str">
        <f t="shared" si="2"/>
        <v>Hill CountryIOP</v>
      </c>
      <c r="B57" s="6" t="s">
        <v>56</v>
      </c>
      <c r="C57" s="7" t="s">
        <v>58</v>
      </c>
      <c r="D57" s="7" t="s">
        <v>25</v>
      </c>
      <c r="E57" s="8" t="s">
        <v>55</v>
      </c>
    </row>
    <row r="58" spans="1:5">
      <c r="A58" s="7" t="str">
        <f t="shared" si="2"/>
        <v>Hill CountrySOP</v>
      </c>
      <c r="B58" s="6" t="s">
        <v>56</v>
      </c>
      <c r="C58" s="7" t="s">
        <v>48</v>
      </c>
      <c r="D58" s="7" t="s">
        <v>28</v>
      </c>
      <c r="E58" s="8" t="s">
        <v>55</v>
      </c>
    </row>
    <row r="59" spans="1:5">
      <c r="A59" s="7" t="str">
        <f t="shared" si="2"/>
        <v>Hill CountryAftercare</v>
      </c>
      <c r="B59" s="6" t="s">
        <v>56</v>
      </c>
      <c r="C59" s="7" t="s">
        <v>48</v>
      </c>
      <c r="D59" s="7" t="s">
        <v>23</v>
      </c>
      <c r="E59" s="8" t="s">
        <v>55</v>
      </c>
    </row>
    <row r="60" spans="1:5">
      <c r="A60" s="7" t="str">
        <f t="shared" si="2"/>
        <v>Hill CountrySober Living</v>
      </c>
      <c r="B60" s="6" t="s">
        <v>56</v>
      </c>
      <c r="C60" s="7" t="s">
        <v>45</v>
      </c>
      <c r="D60" s="7" t="s">
        <v>49</v>
      </c>
      <c r="E60" s="8" t="s">
        <v>55</v>
      </c>
    </row>
    <row r="61" spans="1:5">
      <c r="A61" s="7" t="str">
        <f t="shared" si="2"/>
        <v>HumbleDetox</v>
      </c>
      <c r="B61" s="6" t="s">
        <v>34</v>
      </c>
      <c r="C61" s="7" t="s">
        <v>45</v>
      </c>
      <c r="D61" s="7" t="s">
        <v>24</v>
      </c>
      <c r="E61" s="8" t="s">
        <v>199</v>
      </c>
    </row>
    <row r="62" spans="1:5">
      <c r="A62" s="7" t="str">
        <f t="shared" si="2"/>
        <v>HumbleRTC</v>
      </c>
      <c r="B62" s="6" t="s">
        <v>34</v>
      </c>
      <c r="C62" s="7" t="s">
        <v>45</v>
      </c>
      <c r="D62" s="7" t="s">
        <v>27</v>
      </c>
      <c r="E62" s="8" t="s">
        <v>199</v>
      </c>
    </row>
    <row r="63" spans="1:5">
      <c r="A63" s="7" t="str">
        <f t="shared" si="2"/>
        <v>HumblePHP</v>
      </c>
      <c r="B63" s="6" t="s">
        <v>34</v>
      </c>
      <c r="C63" s="7" t="s">
        <v>46</v>
      </c>
      <c r="D63" s="7" t="s">
        <v>26</v>
      </c>
      <c r="E63" s="8" t="s">
        <v>65</v>
      </c>
    </row>
    <row r="64" spans="1:5">
      <c r="A64" s="7" t="str">
        <f t="shared" si="2"/>
        <v>HumbleIOP</v>
      </c>
      <c r="B64" s="6" t="s">
        <v>34</v>
      </c>
      <c r="C64" s="7" t="s">
        <v>47</v>
      </c>
      <c r="D64" s="7" t="s">
        <v>25</v>
      </c>
      <c r="E64" s="8" t="s">
        <v>65</v>
      </c>
    </row>
    <row r="65" spans="1:5">
      <c r="A65" s="7" t="str">
        <f t="shared" si="2"/>
        <v>HumbleSOP</v>
      </c>
      <c r="B65" s="6" t="s">
        <v>34</v>
      </c>
      <c r="C65" s="7" t="s">
        <v>48</v>
      </c>
      <c r="D65" s="7" t="s">
        <v>28</v>
      </c>
      <c r="E65" s="8" t="s">
        <v>65</v>
      </c>
    </row>
    <row r="66" spans="1:5">
      <c r="A66" s="7" t="str">
        <f t="shared" si="2"/>
        <v>HumbleAftercare</v>
      </c>
      <c r="B66" s="6" t="s">
        <v>34</v>
      </c>
      <c r="C66" s="7" t="s">
        <v>48</v>
      </c>
      <c r="D66" s="7" t="s">
        <v>23</v>
      </c>
      <c r="E66" s="8" t="s">
        <v>65</v>
      </c>
    </row>
    <row r="67" spans="1:5">
      <c r="A67" s="7" t="str">
        <f t="shared" si="2"/>
        <v>HumbleSober Living</v>
      </c>
      <c r="B67" s="6" t="s">
        <v>34</v>
      </c>
      <c r="C67" s="7" t="s">
        <v>45</v>
      </c>
      <c r="D67" s="7" t="s">
        <v>49</v>
      </c>
      <c r="E67" s="8" t="s">
        <v>199</v>
      </c>
    </row>
    <row r="68" spans="1:5">
      <c r="A68" s="7" t="str">
        <f t="shared" si="2"/>
        <v>Jersey VillageDetox</v>
      </c>
      <c r="B68" s="6" t="s">
        <v>35</v>
      </c>
      <c r="C68" s="7" t="s">
        <v>45</v>
      </c>
      <c r="D68" s="7" t="s">
        <v>24</v>
      </c>
      <c r="E68" s="8" t="s">
        <v>199</v>
      </c>
    </row>
    <row r="69" spans="1:5">
      <c r="A69" s="7" t="str">
        <f t="shared" ref="A69:A100" si="5">CONCATENATE(B69,D69)</f>
        <v>Jersey VillageRTC</v>
      </c>
      <c r="B69" s="6" t="s">
        <v>35</v>
      </c>
      <c r="C69" s="7" t="s">
        <v>45</v>
      </c>
      <c r="D69" s="7" t="s">
        <v>27</v>
      </c>
      <c r="E69" s="8" t="s">
        <v>199</v>
      </c>
    </row>
    <row r="70" spans="1:5">
      <c r="A70" s="7" t="str">
        <f t="shared" si="5"/>
        <v>Jersey VillagePHP</v>
      </c>
      <c r="B70" s="6" t="s">
        <v>35</v>
      </c>
      <c r="C70" s="7" t="s">
        <v>46</v>
      </c>
      <c r="D70" s="7" t="s">
        <v>26</v>
      </c>
      <c r="E70" s="8" t="s">
        <v>65</v>
      </c>
    </row>
    <row r="71" spans="1:5">
      <c r="A71" s="7" t="str">
        <f t="shared" si="5"/>
        <v>Jersey VillageIOP</v>
      </c>
      <c r="B71" s="6" t="s">
        <v>35</v>
      </c>
      <c r="C71" s="7" t="s">
        <v>47</v>
      </c>
      <c r="D71" s="7" t="s">
        <v>25</v>
      </c>
      <c r="E71" s="8" t="s">
        <v>65</v>
      </c>
    </row>
    <row r="72" spans="1:5">
      <c r="A72" s="7" t="str">
        <f t="shared" si="5"/>
        <v>Jersey VillageSOP</v>
      </c>
      <c r="B72" s="6" t="s">
        <v>35</v>
      </c>
      <c r="C72" s="7" t="s">
        <v>48</v>
      </c>
      <c r="D72" s="7" t="s">
        <v>28</v>
      </c>
      <c r="E72" s="8" t="s">
        <v>65</v>
      </c>
    </row>
    <row r="73" spans="1:5">
      <c r="A73" s="7" t="str">
        <f t="shared" si="5"/>
        <v>Jersey VillageAftercare</v>
      </c>
      <c r="B73" s="6" t="s">
        <v>35</v>
      </c>
      <c r="C73" s="7" t="s">
        <v>48</v>
      </c>
      <c r="D73" s="7" t="s">
        <v>23</v>
      </c>
      <c r="E73" s="8" t="s">
        <v>65</v>
      </c>
    </row>
    <row r="74" spans="1:5">
      <c r="A74" s="7" t="str">
        <f t="shared" si="5"/>
        <v>Jersey VillageSober Living</v>
      </c>
      <c r="B74" s="6" t="s">
        <v>35</v>
      </c>
      <c r="C74" s="7" t="s">
        <v>45</v>
      </c>
      <c r="D74" s="7" t="s">
        <v>49</v>
      </c>
      <c r="E74" s="8" t="s">
        <v>199</v>
      </c>
    </row>
    <row r="75" spans="1:5">
      <c r="A75" s="7" t="str">
        <f t="shared" si="5"/>
        <v>MontroseDetox</v>
      </c>
      <c r="B75" s="6" t="s">
        <v>40</v>
      </c>
      <c r="C75" s="7" t="s">
        <v>45</v>
      </c>
      <c r="D75" s="7" t="s">
        <v>24</v>
      </c>
      <c r="E75" s="8" t="s">
        <v>55</v>
      </c>
    </row>
    <row r="76" spans="1:5">
      <c r="A76" s="7" t="str">
        <f t="shared" si="5"/>
        <v>MontroseRTC</v>
      </c>
      <c r="B76" s="6" t="s">
        <v>40</v>
      </c>
      <c r="C76" s="7" t="s">
        <v>45</v>
      </c>
      <c r="D76" s="7" t="s">
        <v>27</v>
      </c>
      <c r="E76" s="8" t="s">
        <v>55</v>
      </c>
    </row>
    <row r="77" spans="1:5">
      <c r="A77" s="7" t="str">
        <f t="shared" si="5"/>
        <v>MontrosePHP</v>
      </c>
      <c r="B77" s="6" t="s">
        <v>40</v>
      </c>
      <c r="C77" s="7" t="s">
        <v>46</v>
      </c>
      <c r="D77" s="7" t="s">
        <v>26</v>
      </c>
      <c r="E77" s="8" t="s">
        <v>55</v>
      </c>
    </row>
    <row r="78" spans="1:5">
      <c r="A78" s="7" t="str">
        <f t="shared" si="5"/>
        <v>MontroseIOP</v>
      </c>
      <c r="B78" s="6" t="s">
        <v>40</v>
      </c>
      <c r="C78" s="7" t="s">
        <v>51</v>
      </c>
      <c r="D78" s="7" t="s">
        <v>25</v>
      </c>
      <c r="E78" s="8" t="s">
        <v>55</v>
      </c>
    </row>
    <row r="79" spans="1:5">
      <c r="A79" s="7" t="str">
        <f t="shared" si="5"/>
        <v>MontroseSOP</v>
      </c>
      <c r="B79" s="6" t="s">
        <v>40</v>
      </c>
      <c r="C79" s="7" t="s">
        <v>48</v>
      </c>
      <c r="D79" s="7" t="s">
        <v>28</v>
      </c>
      <c r="E79" s="8" t="s">
        <v>55</v>
      </c>
    </row>
    <row r="80" spans="1:5">
      <c r="A80" s="7" t="str">
        <f t="shared" si="5"/>
        <v>MontroseAftercare</v>
      </c>
      <c r="B80" s="6" t="s">
        <v>40</v>
      </c>
      <c r="C80" s="7" t="s">
        <v>48</v>
      </c>
      <c r="D80" s="7" t="s">
        <v>23</v>
      </c>
      <c r="E80" s="8" t="s">
        <v>55</v>
      </c>
    </row>
    <row r="81" spans="1:5">
      <c r="A81" s="7" t="str">
        <f t="shared" si="5"/>
        <v>MontroseSober Living</v>
      </c>
      <c r="B81" s="6" t="s">
        <v>40</v>
      </c>
      <c r="C81" s="7" t="s">
        <v>247</v>
      </c>
      <c r="D81" s="7" t="s">
        <v>49</v>
      </c>
      <c r="E81" s="8" t="s">
        <v>55</v>
      </c>
    </row>
    <row r="82" spans="1:5">
      <c r="A82" s="7" t="str">
        <f t="shared" si="5"/>
        <v>North LoopDetox</v>
      </c>
      <c r="B82" s="9" t="s">
        <v>147</v>
      </c>
      <c r="C82" s="7" t="s">
        <v>45</v>
      </c>
      <c r="D82" s="7" t="s">
        <v>24</v>
      </c>
      <c r="E82" s="8" t="s">
        <v>199</v>
      </c>
    </row>
    <row r="83" spans="1:5">
      <c r="A83" s="7" t="str">
        <f t="shared" si="5"/>
        <v>North LoopRTC</v>
      </c>
      <c r="B83" s="9" t="s">
        <v>147</v>
      </c>
      <c r="C83" s="7" t="s">
        <v>45</v>
      </c>
      <c r="D83" s="7" t="s">
        <v>27</v>
      </c>
      <c r="E83" s="8" t="s">
        <v>199</v>
      </c>
    </row>
    <row r="84" spans="1:5">
      <c r="A84" s="7" t="str">
        <f t="shared" si="5"/>
        <v>North LoopPHP</v>
      </c>
      <c r="B84" s="9" t="s">
        <v>147</v>
      </c>
      <c r="C84" s="7" t="s">
        <v>46</v>
      </c>
      <c r="D84" s="7" t="s">
        <v>26</v>
      </c>
      <c r="E84" s="8" t="s">
        <v>65</v>
      </c>
    </row>
    <row r="85" spans="1:5">
      <c r="A85" s="7" t="str">
        <f t="shared" si="5"/>
        <v>North LoopIOP</v>
      </c>
      <c r="B85" s="9" t="s">
        <v>147</v>
      </c>
      <c r="C85" s="7" t="s">
        <v>47</v>
      </c>
      <c r="D85" s="7" t="s">
        <v>25</v>
      </c>
      <c r="E85" s="8" t="s">
        <v>65</v>
      </c>
    </row>
    <row r="86" spans="1:5">
      <c r="A86" s="7" t="str">
        <f t="shared" si="5"/>
        <v>North LoopSOP</v>
      </c>
      <c r="B86" s="9" t="s">
        <v>147</v>
      </c>
      <c r="C86" s="7" t="s">
        <v>48</v>
      </c>
      <c r="D86" s="7" t="s">
        <v>28</v>
      </c>
      <c r="E86" s="8" t="s">
        <v>65</v>
      </c>
    </row>
    <row r="87" spans="1:5">
      <c r="A87" s="7" t="str">
        <f t="shared" si="5"/>
        <v>North LoopAftercare</v>
      </c>
      <c r="B87" s="9" t="s">
        <v>147</v>
      </c>
      <c r="C87" s="7" t="s">
        <v>48</v>
      </c>
      <c r="D87" s="7" t="s">
        <v>23</v>
      </c>
      <c r="E87" s="8" t="s">
        <v>65</v>
      </c>
    </row>
    <row r="88" spans="1:5">
      <c r="A88" s="7" t="str">
        <f t="shared" si="5"/>
        <v>North LoopSober Living</v>
      </c>
      <c r="B88" s="9" t="s">
        <v>147</v>
      </c>
      <c r="C88" s="7" t="s">
        <v>45</v>
      </c>
      <c r="D88" s="7" t="s">
        <v>49</v>
      </c>
      <c r="E88" s="8" t="s">
        <v>199</v>
      </c>
    </row>
    <row r="89" spans="1:5">
      <c r="A89" s="7" t="str">
        <f t="shared" si="5"/>
        <v>PasadenaDetox</v>
      </c>
      <c r="B89" s="6" t="s">
        <v>41</v>
      </c>
      <c r="C89" s="7" t="s">
        <v>45</v>
      </c>
      <c r="D89" s="7" t="s">
        <v>24</v>
      </c>
      <c r="E89" s="8" t="s">
        <v>199</v>
      </c>
    </row>
    <row r="90" spans="1:5">
      <c r="A90" s="7" t="str">
        <f t="shared" si="5"/>
        <v>PasadenaRTC</v>
      </c>
      <c r="B90" s="6" t="s">
        <v>41</v>
      </c>
      <c r="C90" s="7" t="s">
        <v>45</v>
      </c>
      <c r="D90" s="7" t="s">
        <v>27</v>
      </c>
      <c r="E90" s="8" t="s">
        <v>199</v>
      </c>
    </row>
    <row r="91" spans="1:5">
      <c r="A91" s="7" t="str">
        <f t="shared" si="5"/>
        <v>PasadenaPHP</v>
      </c>
      <c r="B91" s="6" t="s">
        <v>41</v>
      </c>
      <c r="C91" s="7" t="s">
        <v>46</v>
      </c>
      <c r="D91" s="7" t="s">
        <v>26</v>
      </c>
      <c r="E91" s="8" t="s">
        <v>65</v>
      </c>
    </row>
    <row r="92" spans="1:5">
      <c r="A92" s="7" t="str">
        <f t="shared" si="5"/>
        <v>PasadenaIOP</v>
      </c>
      <c r="B92" s="6" t="s">
        <v>41</v>
      </c>
      <c r="C92" s="7" t="s">
        <v>60</v>
      </c>
      <c r="D92" s="7" t="s">
        <v>25</v>
      </c>
      <c r="E92" s="8" t="s">
        <v>65</v>
      </c>
    </row>
    <row r="93" spans="1:5">
      <c r="A93" s="7" t="str">
        <f t="shared" si="5"/>
        <v>PasadenaSOP</v>
      </c>
      <c r="B93" s="6" t="s">
        <v>41</v>
      </c>
      <c r="C93" s="7" t="s">
        <v>48</v>
      </c>
      <c r="D93" s="7" t="s">
        <v>28</v>
      </c>
      <c r="E93" s="8" t="s">
        <v>65</v>
      </c>
    </row>
    <row r="94" spans="1:5">
      <c r="A94" s="7" t="str">
        <f t="shared" si="5"/>
        <v>PasadenaAftercare</v>
      </c>
      <c r="B94" s="6" t="s">
        <v>41</v>
      </c>
      <c r="C94" s="7" t="s">
        <v>48</v>
      </c>
      <c r="D94" s="7" t="s">
        <v>23</v>
      </c>
      <c r="E94" s="8" t="s">
        <v>65</v>
      </c>
    </row>
    <row r="95" spans="1:5">
      <c r="A95" s="7" t="str">
        <f t="shared" si="5"/>
        <v>PasadenaSober Living</v>
      </c>
      <c r="B95" s="6" t="s">
        <v>41</v>
      </c>
      <c r="C95" s="7" t="s">
        <v>45</v>
      </c>
      <c r="D95" s="7" t="s">
        <v>49</v>
      </c>
      <c r="E95" s="8" t="s">
        <v>199</v>
      </c>
    </row>
    <row r="96" spans="1:5">
      <c r="A96" s="7" t="str">
        <f t="shared" si="5"/>
        <v>San AntonioDetox</v>
      </c>
      <c r="B96" s="6" t="s">
        <v>38</v>
      </c>
      <c r="C96" s="7" t="s">
        <v>45</v>
      </c>
      <c r="D96" s="7" t="s">
        <v>24</v>
      </c>
      <c r="E96" s="8" t="s">
        <v>199</v>
      </c>
    </row>
    <row r="97" spans="1:5">
      <c r="A97" s="7" t="str">
        <f t="shared" si="5"/>
        <v>San AntonioRTC</v>
      </c>
      <c r="B97" s="6" t="s">
        <v>38</v>
      </c>
      <c r="C97" s="7" t="s">
        <v>45</v>
      </c>
      <c r="D97" s="7" t="s">
        <v>27</v>
      </c>
      <c r="E97" s="8" t="s">
        <v>199</v>
      </c>
    </row>
    <row r="98" spans="1:5">
      <c r="A98" s="7" t="str">
        <f t="shared" si="5"/>
        <v>San AntonioPHP</v>
      </c>
      <c r="B98" s="6" t="s">
        <v>38</v>
      </c>
      <c r="C98" s="7" t="s">
        <v>46</v>
      </c>
      <c r="D98" s="7" t="s">
        <v>26</v>
      </c>
      <c r="E98" s="8" t="s">
        <v>65</v>
      </c>
    </row>
    <row r="99" spans="1:5">
      <c r="A99" s="7" t="str">
        <f t="shared" si="5"/>
        <v>San AntonioIOP</v>
      </c>
      <c r="B99" s="6" t="s">
        <v>38</v>
      </c>
      <c r="C99" s="7" t="s">
        <v>52</v>
      </c>
      <c r="D99" s="7" t="s">
        <v>25</v>
      </c>
      <c r="E99" s="8" t="s">
        <v>65</v>
      </c>
    </row>
    <row r="100" spans="1:5">
      <c r="A100" s="7" t="str">
        <f t="shared" si="5"/>
        <v>San AntonioSOP</v>
      </c>
      <c r="B100" s="6" t="s">
        <v>38</v>
      </c>
      <c r="C100" s="7" t="s">
        <v>48</v>
      </c>
      <c r="D100" s="7" t="s">
        <v>28</v>
      </c>
      <c r="E100" s="8" t="s">
        <v>65</v>
      </c>
    </row>
    <row r="101" spans="1:5">
      <c r="A101" s="7" t="str">
        <f t="shared" ref="A101:A123" si="6">CONCATENATE(B101,D101)</f>
        <v>San AntonioAftercare</v>
      </c>
      <c r="B101" s="6" t="s">
        <v>38</v>
      </c>
      <c r="C101" s="7" t="s">
        <v>48</v>
      </c>
      <c r="D101" s="7" t="s">
        <v>23</v>
      </c>
      <c r="E101" s="8" t="s">
        <v>65</v>
      </c>
    </row>
    <row r="102" spans="1:5">
      <c r="A102" s="7" t="str">
        <f t="shared" si="6"/>
        <v>San AntonioSober Living</v>
      </c>
      <c r="B102" s="6" t="s">
        <v>38</v>
      </c>
      <c r="C102" s="7" t="s">
        <v>45</v>
      </c>
      <c r="D102" s="7" t="s">
        <v>49</v>
      </c>
      <c r="E102" s="8" t="s">
        <v>199</v>
      </c>
    </row>
    <row r="103" spans="1:5">
      <c r="A103" s="7" t="str">
        <f t="shared" si="6"/>
        <v>San MarcosDetox</v>
      </c>
      <c r="B103" s="6" t="s">
        <v>36</v>
      </c>
      <c r="C103" s="7" t="s">
        <v>45</v>
      </c>
      <c r="D103" s="7" t="s">
        <v>24</v>
      </c>
      <c r="E103" s="8" t="s">
        <v>199</v>
      </c>
    </row>
    <row r="104" spans="1:5">
      <c r="A104" s="7" t="str">
        <f t="shared" si="6"/>
        <v>San MarcosRTC</v>
      </c>
      <c r="B104" s="6" t="s">
        <v>36</v>
      </c>
      <c r="C104" s="7" t="s">
        <v>45</v>
      </c>
      <c r="D104" s="7" t="s">
        <v>27</v>
      </c>
      <c r="E104" s="8" t="s">
        <v>199</v>
      </c>
    </row>
    <row r="105" spans="1:5">
      <c r="A105" s="7" t="str">
        <f t="shared" si="6"/>
        <v>San MarcosPHP</v>
      </c>
      <c r="B105" s="6" t="s">
        <v>36</v>
      </c>
      <c r="C105" s="7" t="s">
        <v>46</v>
      </c>
      <c r="D105" s="7" t="s">
        <v>26</v>
      </c>
      <c r="E105" s="8" t="s">
        <v>65</v>
      </c>
    </row>
    <row r="106" spans="1:5">
      <c r="A106" s="7" t="str">
        <f t="shared" si="6"/>
        <v>San MarcosIOP</v>
      </c>
      <c r="B106" s="6" t="s">
        <v>36</v>
      </c>
      <c r="C106" s="7" t="s">
        <v>47</v>
      </c>
      <c r="D106" s="7" t="s">
        <v>25</v>
      </c>
      <c r="E106" s="8" t="s">
        <v>65</v>
      </c>
    </row>
    <row r="107" spans="1:5">
      <c r="A107" s="7" t="str">
        <f t="shared" si="6"/>
        <v>San MarcosSOP</v>
      </c>
      <c r="B107" s="6" t="s">
        <v>36</v>
      </c>
      <c r="C107" s="7" t="s">
        <v>48</v>
      </c>
      <c r="D107" s="7" t="s">
        <v>28</v>
      </c>
      <c r="E107" s="8" t="s">
        <v>65</v>
      </c>
    </row>
    <row r="108" spans="1:5">
      <c r="A108" s="7" t="str">
        <f t="shared" si="6"/>
        <v>San MarcosAftercare</v>
      </c>
      <c r="B108" s="6" t="s">
        <v>36</v>
      </c>
      <c r="C108" s="7" t="s">
        <v>48</v>
      </c>
      <c r="D108" s="7" t="s">
        <v>23</v>
      </c>
      <c r="E108" s="8" t="s">
        <v>65</v>
      </c>
    </row>
    <row r="109" spans="1:5">
      <c r="A109" s="7" t="str">
        <f t="shared" si="6"/>
        <v>San MarcosSober Living</v>
      </c>
      <c r="B109" s="6" t="s">
        <v>36</v>
      </c>
      <c r="C109" s="7" t="s">
        <v>45</v>
      </c>
      <c r="D109" s="7" t="s">
        <v>49</v>
      </c>
      <c r="E109" s="8" t="s">
        <v>199</v>
      </c>
    </row>
    <row r="110" spans="1:5">
      <c r="A110" s="7" t="str">
        <f t="shared" si="6"/>
        <v>SugarlandDetox</v>
      </c>
      <c r="B110" s="6" t="s">
        <v>63</v>
      </c>
      <c r="C110" s="7" t="s">
        <v>45</v>
      </c>
      <c r="D110" s="7" t="s">
        <v>24</v>
      </c>
      <c r="E110" s="8" t="s">
        <v>199</v>
      </c>
    </row>
    <row r="111" spans="1:5">
      <c r="A111" s="7" t="str">
        <f t="shared" si="6"/>
        <v>SugarlandRTC</v>
      </c>
      <c r="B111" s="6" t="s">
        <v>63</v>
      </c>
      <c r="C111" s="7" t="s">
        <v>45</v>
      </c>
      <c r="D111" s="7" t="s">
        <v>27</v>
      </c>
      <c r="E111" s="8" t="s">
        <v>199</v>
      </c>
    </row>
    <row r="112" spans="1:5">
      <c r="A112" s="7" t="str">
        <f t="shared" si="6"/>
        <v>SugarlandPHP</v>
      </c>
      <c r="B112" s="6" t="s">
        <v>63</v>
      </c>
      <c r="C112" s="7" t="s">
        <v>46</v>
      </c>
      <c r="D112" s="7" t="s">
        <v>26</v>
      </c>
      <c r="E112" s="8" t="s">
        <v>65</v>
      </c>
    </row>
    <row r="113" spans="1:5">
      <c r="A113" s="7" t="str">
        <f t="shared" si="6"/>
        <v>SugarlandIOP</v>
      </c>
      <c r="B113" s="6" t="s">
        <v>63</v>
      </c>
      <c r="C113" s="7" t="s">
        <v>59</v>
      </c>
      <c r="D113" s="7" t="s">
        <v>25</v>
      </c>
      <c r="E113" s="8" t="s">
        <v>65</v>
      </c>
    </row>
    <row r="114" spans="1:5">
      <c r="A114" s="7" t="str">
        <f t="shared" si="6"/>
        <v>SugarlandSOP</v>
      </c>
      <c r="B114" s="6" t="s">
        <v>63</v>
      </c>
      <c r="C114" s="7" t="s">
        <v>48</v>
      </c>
      <c r="D114" s="7" t="s">
        <v>28</v>
      </c>
      <c r="E114" s="8" t="s">
        <v>65</v>
      </c>
    </row>
    <row r="115" spans="1:5">
      <c r="A115" s="7" t="str">
        <f t="shared" si="6"/>
        <v>SugarlandAftercare</v>
      </c>
      <c r="B115" s="6" t="s">
        <v>63</v>
      </c>
      <c r="C115" s="7" t="s">
        <v>48</v>
      </c>
      <c r="D115" s="7" t="s">
        <v>23</v>
      </c>
      <c r="E115" s="8" t="s">
        <v>65</v>
      </c>
    </row>
    <row r="116" spans="1:5">
      <c r="A116" s="7" t="str">
        <f t="shared" si="6"/>
        <v>SugarlandSober Living</v>
      </c>
      <c r="B116" s="6" t="s">
        <v>63</v>
      </c>
      <c r="C116" s="7" t="s">
        <v>45</v>
      </c>
      <c r="D116" s="7" t="s">
        <v>49</v>
      </c>
      <c r="E116" s="8" t="s">
        <v>199</v>
      </c>
    </row>
    <row r="117" spans="1:5">
      <c r="A117" s="7" t="str">
        <f t="shared" si="6"/>
        <v>The WoodlandsDetox</v>
      </c>
      <c r="B117" s="6" t="s">
        <v>53</v>
      </c>
      <c r="C117" s="7" t="s">
        <v>45</v>
      </c>
      <c r="D117" s="7" t="s">
        <v>24</v>
      </c>
      <c r="E117" s="8" t="s">
        <v>199</v>
      </c>
    </row>
    <row r="118" spans="1:5">
      <c r="A118" s="7" t="str">
        <f t="shared" si="6"/>
        <v>The WoodlandsRTC</v>
      </c>
      <c r="B118" s="6" t="s">
        <v>53</v>
      </c>
      <c r="C118" s="7" t="s">
        <v>45</v>
      </c>
      <c r="D118" s="7" t="s">
        <v>27</v>
      </c>
      <c r="E118" s="8" t="s">
        <v>199</v>
      </c>
    </row>
    <row r="119" spans="1:5">
      <c r="A119" s="7" t="str">
        <f t="shared" si="6"/>
        <v>The WoodlandsPHP</v>
      </c>
      <c r="B119" s="6" t="s">
        <v>53</v>
      </c>
      <c r="C119" s="7" t="s">
        <v>46</v>
      </c>
      <c r="D119" s="7" t="s">
        <v>26</v>
      </c>
      <c r="E119" s="8" t="s">
        <v>65</v>
      </c>
    </row>
    <row r="120" spans="1:5">
      <c r="A120" s="7" t="str">
        <f t="shared" si="6"/>
        <v>The WoodlandsIOP</v>
      </c>
      <c r="B120" s="6" t="s">
        <v>53</v>
      </c>
      <c r="C120" s="7" t="s">
        <v>59</v>
      </c>
      <c r="D120" s="7" t="s">
        <v>25</v>
      </c>
      <c r="E120" s="8" t="s">
        <v>65</v>
      </c>
    </row>
    <row r="121" spans="1:5">
      <c r="A121" s="7" t="str">
        <f t="shared" si="6"/>
        <v>The WoodlandsSOP</v>
      </c>
      <c r="B121" s="6" t="s">
        <v>53</v>
      </c>
      <c r="C121" s="7" t="s">
        <v>48</v>
      </c>
      <c r="D121" s="7" t="s">
        <v>28</v>
      </c>
      <c r="E121" s="8" t="s">
        <v>65</v>
      </c>
    </row>
    <row r="122" spans="1:5">
      <c r="A122" s="7" t="str">
        <f t="shared" si="6"/>
        <v>The WoodlandsAftercare</v>
      </c>
      <c r="B122" s="6" t="s">
        <v>53</v>
      </c>
      <c r="C122" s="7" t="s">
        <v>48</v>
      </c>
      <c r="D122" s="7" t="s">
        <v>23</v>
      </c>
      <c r="E122" s="8" t="s">
        <v>65</v>
      </c>
    </row>
    <row r="123" spans="1:5">
      <c r="A123" s="7" t="str">
        <f t="shared" si="6"/>
        <v>The WoodlandsSober Living</v>
      </c>
      <c r="B123" s="6" t="s">
        <v>53</v>
      </c>
      <c r="C123" s="7" t="s">
        <v>45</v>
      </c>
      <c r="D123" s="7" t="s">
        <v>49</v>
      </c>
      <c r="E123" s="8" t="s">
        <v>199</v>
      </c>
    </row>
    <row r="124" spans="1:5">
      <c r="A124" s="32" t="str">
        <f>CONCATENATE(B124,D124)</f>
        <v>Round RockDetox</v>
      </c>
      <c r="B124" s="33" t="s">
        <v>243</v>
      </c>
      <c r="C124" s="7" t="s">
        <v>45</v>
      </c>
      <c r="D124" s="7" t="s">
        <v>24</v>
      </c>
      <c r="E124" s="8" t="s">
        <v>65</v>
      </c>
    </row>
    <row r="125" spans="1:5">
      <c r="A125" s="7" t="str">
        <f t="shared" ref="A125:A137" si="7">CONCATENATE(B125,D125)</f>
        <v>Round RockRTC</v>
      </c>
      <c r="B125" s="33" t="s">
        <v>243</v>
      </c>
      <c r="C125" s="7" t="s">
        <v>45</v>
      </c>
      <c r="D125" s="7" t="s">
        <v>27</v>
      </c>
      <c r="E125" s="8" t="s">
        <v>65</v>
      </c>
    </row>
    <row r="126" spans="1:5">
      <c r="A126" s="7" t="str">
        <f t="shared" si="7"/>
        <v>Round RockPHP</v>
      </c>
      <c r="B126" s="33" t="s">
        <v>243</v>
      </c>
      <c r="C126" s="7" t="s">
        <v>46</v>
      </c>
      <c r="D126" s="7" t="s">
        <v>26</v>
      </c>
      <c r="E126" s="8" t="s">
        <v>65</v>
      </c>
    </row>
    <row r="127" spans="1:5">
      <c r="A127" s="7" t="str">
        <f t="shared" si="7"/>
        <v>Round RockIOP</v>
      </c>
      <c r="B127" s="33" t="s">
        <v>243</v>
      </c>
      <c r="C127" s="7" t="s">
        <v>59</v>
      </c>
      <c r="D127" s="7" t="s">
        <v>25</v>
      </c>
      <c r="E127" s="8" t="s">
        <v>65</v>
      </c>
    </row>
    <row r="128" spans="1:5">
      <c r="A128" s="7" t="str">
        <f t="shared" si="7"/>
        <v>Round RockSOP</v>
      </c>
      <c r="B128" s="33" t="s">
        <v>243</v>
      </c>
      <c r="C128" s="7" t="s">
        <v>48</v>
      </c>
      <c r="D128" s="7" t="s">
        <v>28</v>
      </c>
      <c r="E128" s="8" t="s">
        <v>65</v>
      </c>
    </row>
    <row r="129" spans="1:13">
      <c r="A129" s="7" t="str">
        <f t="shared" si="7"/>
        <v>Round RockAftercare</v>
      </c>
      <c r="B129" s="33" t="s">
        <v>243</v>
      </c>
      <c r="C129" s="7" t="s">
        <v>48</v>
      </c>
      <c r="D129" s="7" t="s">
        <v>23</v>
      </c>
      <c r="E129" s="8" t="s">
        <v>65</v>
      </c>
    </row>
    <row r="130" spans="1:13">
      <c r="A130" s="7" t="str">
        <f t="shared" si="7"/>
        <v>Round RockSober Living</v>
      </c>
      <c r="B130" s="33" t="s">
        <v>243</v>
      </c>
      <c r="C130" s="7" t="s">
        <v>45</v>
      </c>
      <c r="D130" s="32" t="s">
        <v>49</v>
      </c>
      <c r="E130" s="8" t="s">
        <v>65</v>
      </c>
    </row>
    <row r="131" spans="1:13">
      <c r="A131" s="7" t="str">
        <f t="shared" si="7"/>
        <v>Clear Lake Detox</v>
      </c>
      <c r="B131" s="6" t="s">
        <v>244</v>
      </c>
      <c r="C131" s="7" t="s">
        <v>45</v>
      </c>
      <c r="D131" s="7" t="s">
        <v>24</v>
      </c>
      <c r="E131" s="31" t="s">
        <v>65</v>
      </c>
    </row>
    <row r="132" spans="1:13">
      <c r="A132" s="7" t="str">
        <f t="shared" si="7"/>
        <v>Clear Lake RTC</v>
      </c>
      <c r="B132" s="6" t="s">
        <v>244</v>
      </c>
      <c r="C132" s="7" t="s">
        <v>45</v>
      </c>
      <c r="D132" s="7" t="s">
        <v>27</v>
      </c>
      <c r="E132" s="31" t="s">
        <v>65</v>
      </c>
    </row>
    <row r="133" spans="1:13">
      <c r="A133" s="7" t="str">
        <f t="shared" si="7"/>
        <v>Clear Lake PHP</v>
      </c>
      <c r="B133" s="6" t="s">
        <v>244</v>
      </c>
      <c r="C133" s="7" t="s">
        <v>46</v>
      </c>
      <c r="D133" s="7" t="s">
        <v>26</v>
      </c>
      <c r="E133" s="31" t="s">
        <v>65</v>
      </c>
    </row>
    <row r="134" spans="1:13">
      <c r="A134" s="7" t="str">
        <f t="shared" si="7"/>
        <v>Clear Lake IOP</v>
      </c>
      <c r="B134" s="6" t="s">
        <v>244</v>
      </c>
      <c r="C134" s="7" t="s">
        <v>47</v>
      </c>
      <c r="D134" s="7" t="s">
        <v>25</v>
      </c>
      <c r="E134" s="31" t="s">
        <v>65</v>
      </c>
    </row>
    <row r="135" spans="1:13">
      <c r="A135" s="7" t="str">
        <f t="shared" si="7"/>
        <v>Clear Lake SOP</v>
      </c>
      <c r="B135" s="6" t="s">
        <v>244</v>
      </c>
      <c r="C135" s="7" t="s">
        <v>48</v>
      </c>
      <c r="D135" s="7" t="s">
        <v>28</v>
      </c>
      <c r="E135" s="31" t="s">
        <v>65</v>
      </c>
    </row>
    <row r="136" spans="1:13">
      <c r="A136" s="7" t="str">
        <f t="shared" si="7"/>
        <v>Clear Lake Aftercare</v>
      </c>
      <c r="B136" s="6" t="s">
        <v>244</v>
      </c>
      <c r="C136" s="7" t="s">
        <v>48</v>
      </c>
      <c r="D136" s="7" t="s">
        <v>23</v>
      </c>
      <c r="E136" s="31" t="s">
        <v>65</v>
      </c>
    </row>
    <row r="137" spans="1:13">
      <c r="A137" s="32" t="str">
        <f t="shared" si="7"/>
        <v>Clear Lake Sober Living</v>
      </c>
      <c r="B137" s="6" t="s">
        <v>244</v>
      </c>
      <c r="C137" s="32" t="s">
        <v>45</v>
      </c>
      <c r="D137" s="32" t="s">
        <v>49</v>
      </c>
      <c r="E137" s="31" t="s">
        <v>65</v>
      </c>
    </row>
    <row r="138" spans="1:13">
      <c r="A138" s="32" t="str">
        <f>CONCATENATE(B138,D138)</f>
        <v>ConroeDetox</v>
      </c>
      <c r="B138" s="33" t="s">
        <v>626</v>
      </c>
      <c r="C138" s="7" t="s">
        <v>45</v>
      </c>
      <c r="D138" s="7" t="s">
        <v>24</v>
      </c>
      <c r="E138" s="31" t="s">
        <v>65</v>
      </c>
    </row>
    <row r="139" spans="1:13">
      <c r="A139" s="7" t="str">
        <f t="shared" ref="A139:A144" si="8">CONCATENATE(B139,D139)</f>
        <v>ConroeRTC</v>
      </c>
      <c r="B139" s="33" t="s">
        <v>626</v>
      </c>
      <c r="C139" s="7" t="s">
        <v>45</v>
      </c>
      <c r="D139" s="7" t="s">
        <v>27</v>
      </c>
      <c r="E139" s="31" t="s">
        <v>65</v>
      </c>
    </row>
    <row r="140" spans="1:13">
      <c r="A140" s="7" t="str">
        <f t="shared" si="8"/>
        <v>ConroePHP</v>
      </c>
      <c r="B140" s="33" t="s">
        <v>626</v>
      </c>
      <c r="C140" s="7" t="s">
        <v>46</v>
      </c>
      <c r="D140" s="7" t="s">
        <v>26</v>
      </c>
      <c r="E140" s="31" t="s">
        <v>65</v>
      </c>
    </row>
    <row r="141" spans="1:13">
      <c r="A141" s="7" t="str">
        <f t="shared" si="8"/>
        <v>ConroeIOP</v>
      </c>
      <c r="B141" s="33" t="s">
        <v>626</v>
      </c>
      <c r="C141" s="7" t="s">
        <v>47</v>
      </c>
      <c r="D141" s="7" t="s">
        <v>25</v>
      </c>
      <c r="E141" s="31" t="s">
        <v>65</v>
      </c>
      <c r="G141" s="35"/>
    </row>
    <row r="142" spans="1:13">
      <c r="A142" s="7" t="str">
        <f t="shared" si="8"/>
        <v>ConroeSOP</v>
      </c>
      <c r="B142" s="33" t="s">
        <v>626</v>
      </c>
      <c r="C142" s="7" t="s">
        <v>48</v>
      </c>
      <c r="D142" s="7" t="s">
        <v>28</v>
      </c>
      <c r="E142" s="31" t="s">
        <v>65</v>
      </c>
    </row>
    <row r="143" spans="1:13">
      <c r="A143" s="7" t="str">
        <f t="shared" si="8"/>
        <v>ConroeAftercare</v>
      </c>
      <c r="B143" s="33" t="s">
        <v>626</v>
      </c>
      <c r="C143" s="7" t="s">
        <v>48</v>
      </c>
      <c r="D143" s="7" t="s">
        <v>23</v>
      </c>
      <c r="E143" s="31" t="s">
        <v>65</v>
      </c>
    </row>
    <row r="144" spans="1:13">
      <c r="A144" s="7" t="str">
        <f t="shared" si="8"/>
        <v>ConroeSober Living</v>
      </c>
      <c r="B144" s="33" t="s">
        <v>626</v>
      </c>
      <c r="C144" s="32" t="s">
        <v>45</v>
      </c>
      <c r="D144" s="32" t="s">
        <v>49</v>
      </c>
      <c r="E144" s="31" t="s">
        <v>65</v>
      </c>
      <c r="M144" s="34" t="s">
        <v>55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25DD1-3629-4880-9066-7832A9A41468}">
  <sheetPr>
    <tabColor theme="9" tint="0.79998168889431442"/>
  </sheetPr>
  <dimension ref="A1:AL20"/>
  <sheetViews>
    <sheetView topLeftCell="B1" workbookViewId="0">
      <selection activeCell="B3" sqref="B3"/>
    </sheetView>
  </sheetViews>
  <sheetFormatPr defaultRowHeight="15"/>
  <cols>
    <col min="2" max="2" width="17.7109375" bestFit="1" customWidth="1"/>
    <col min="3" max="11" width="8.7109375" bestFit="1" customWidth="1"/>
    <col min="12" max="21" width="9.7109375" bestFit="1" customWidth="1"/>
    <col min="22" max="22" width="8.7109375" bestFit="1" customWidth="1"/>
    <col min="23" max="24" width="9.7109375" bestFit="1" customWidth="1"/>
    <col min="25" max="25" width="10.7109375" bestFit="1" customWidth="1"/>
    <col min="26" max="30" width="9.7109375" bestFit="1" customWidth="1"/>
    <col min="31" max="38" width="10.7109375" bestFit="1" customWidth="1"/>
  </cols>
  <sheetData>
    <row r="1" spans="1:38">
      <c r="A1" s="11"/>
      <c r="B1" s="12" t="s">
        <v>43</v>
      </c>
      <c r="C1" s="13" t="s">
        <v>211</v>
      </c>
      <c r="D1" s="16" t="s">
        <v>207</v>
      </c>
      <c r="E1" s="16" t="s">
        <v>212</v>
      </c>
      <c r="F1" s="16" t="s">
        <v>208</v>
      </c>
      <c r="G1" s="16" t="s">
        <v>209</v>
      </c>
      <c r="H1" s="16" t="s">
        <v>210</v>
      </c>
      <c r="I1" s="16" t="s">
        <v>213</v>
      </c>
      <c r="J1" s="16" t="s">
        <v>214</v>
      </c>
      <c r="K1" s="16" t="s">
        <v>215</v>
      </c>
      <c r="L1" s="16" t="s">
        <v>216</v>
      </c>
      <c r="M1" s="16" t="s">
        <v>217</v>
      </c>
      <c r="N1" s="16" t="s">
        <v>218</v>
      </c>
      <c r="O1" s="15" t="s">
        <v>902</v>
      </c>
      <c r="P1" s="15" t="s">
        <v>903</v>
      </c>
      <c r="Q1" s="15" t="s">
        <v>904</v>
      </c>
      <c r="R1" s="15" t="s">
        <v>905</v>
      </c>
      <c r="S1" s="15" t="s">
        <v>906</v>
      </c>
      <c r="T1" s="15" t="s">
        <v>907</v>
      </c>
      <c r="U1" s="15" t="s">
        <v>908</v>
      </c>
      <c r="V1" s="15" t="s">
        <v>909</v>
      </c>
      <c r="W1" s="15" t="s">
        <v>919</v>
      </c>
      <c r="X1" s="15" t="s">
        <v>920</v>
      </c>
      <c r="Y1" s="15" t="s">
        <v>921</v>
      </c>
      <c r="Z1" s="15" t="s">
        <v>900</v>
      </c>
      <c r="AA1" s="15" t="s">
        <v>922</v>
      </c>
      <c r="AB1" s="15" t="s">
        <v>923</v>
      </c>
      <c r="AC1" s="15" t="s">
        <v>924</v>
      </c>
      <c r="AD1" s="15" t="s">
        <v>925</v>
      </c>
      <c r="AE1" s="15" t="s">
        <v>926</v>
      </c>
      <c r="AF1" s="15" t="s">
        <v>927</v>
      </c>
      <c r="AG1" s="15" t="s">
        <v>918</v>
      </c>
      <c r="AH1" s="15" t="s">
        <v>917</v>
      </c>
      <c r="AI1" s="15" t="s">
        <v>928</v>
      </c>
      <c r="AJ1" s="15" t="s">
        <v>929</v>
      </c>
      <c r="AK1" s="15" t="s">
        <v>930</v>
      </c>
      <c r="AL1" s="15" t="s">
        <v>901</v>
      </c>
    </row>
    <row r="2" spans="1:38">
      <c r="A2" s="11"/>
      <c r="B2" s="12" t="s">
        <v>221</v>
      </c>
      <c r="C2" s="15">
        <v>44927</v>
      </c>
      <c r="D2" s="15">
        <v>44958</v>
      </c>
      <c r="E2" s="15">
        <v>44986</v>
      </c>
      <c r="F2" s="15">
        <v>45017</v>
      </c>
      <c r="G2" s="15">
        <v>45047</v>
      </c>
      <c r="H2" s="15">
        <v>45078</v>
      </c>
      <c r="I2" s="15">
        <v>45108</v>
      </c>
      <c r="J2" s="15">
        <v>45139</v>
      </c>
      <c r="K2" s="15">
        <v>45170</v>
      </c>
      <c r="L2" s="15">
        <v>45200</v>
      </c>
      <c r="M2" s="15">
        <v>45231</v>
      </c>
      <c r="N2" s="15">
        <v>45261</v>
      </c>
      <c r="O2" s="15">
        <v>45292</v>
      </c>
      <c r="P2" s="15">
        <v>45323</v>
      </c>
      <c r="Q2" s="15">
        <v>45352</v>
      </c>
      <c r="R2" s="15">
        <v>45383</v>
      </c>
      <c r="S2" s="15">
        <v>45413</v>
      </c>
      <c r="T2" s="15">
        <v>45444</v>
      </c>
      <c r="U2" s="15">
        <v>45474</v>
      </c>
      <c r="V2" s="15">
        <v>45505</v>
      </c>
      <c r="W2" s="15">
        <v>45536</v>
      </c>
      <c r="X2" s="15">
        <v>45566</v>
      </c>
      <c r="Y2" s="15">
        <v>45597</v>
      </c>
      <c r="Z2" s="15">
        <v>45627</v>
      </c>
      <c r="AA2" s="15">
        <v>45658</v>
      </c>
      <c r="AB2" s="15">
        <v>45689</v>
      </c>
      <c r="AC2" s="15">
        <v>45717</v>
      </c>
      <c r="AD2" s="15">
        <v>45748</v>
      </c>
      <c r="AE2" s="15">
        <v>45778</v>
      </c>
      <c r="AF2" s="15">
        <v>45809</v>
      </c>
      <c r="AG2" s="15">
        <v>45839</v>
      </c>
      <c r="AH2" s="15">
        <v>45870</v>
      </c>
      <c r="AI2" s="15">
        <v>45901</v>
      </c>
      <c r="AJ2" s="15">
        <v>45931</v>
      </c>
      <c r="AK2" s="15">
        <v>45962</v>
      </c>
      <c r="AL2" s="15">
        <v>45992</v>
      </c>
    </row>
    <row r="3" spans="1:38">
      <c r="A3" s="11"/>
      <c r="B3" s="11" t="s">
        <v>45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  <c r="AL3" s="11">
        <v>0</v>
      </c>
    </row>
    <row r="4" spans="1:38">
      <c r="A4" s="14" t="s">
        <v>201</v>
      </c>
      <c r="B4" s="11" t="s">
        <v>46</v>
      </c>
      <c r="C4" s="11">
        <f t="shared" ref="C4:W12" si="0">NETWORKDAYS.INTL(C$1,EOMONTH(C$1,0),$A4)</f>
        <v>22</v>
      </c>
      <c r="D4" s="11">
        <f t="shared" si="0"/>
        <v>20</v>
      </c>
      <c r="E4" s="11">
        <f t="shared" si="0"/>
        <v>23</v>
      </c>
      <c r="F4" s="11">
        <f t="shared" si="0"/>
        <v>20</v>
      </c>
      <c r="G4" s="11">
        <f t="shared" si="0"/>
        <v>23</v>
      </c>
      <c r="H4" s="11">
        <f t="shared" si="0"/>
        <v>22</v>
      </c>
      <c r="I4" s="11">
        <f t="shared" si="0"/>
        <v>21</v>
      </c>
      <c r="J4" s="11">
        <f t="shared" si="0"/>
        <v>23</v>
      </c>
      <c r="K4" s="11">
        <f t="shared" si="0"/>
        <v>21</v>
      </c>
      <c r="L4" s="11">
        <f t="shared" si="0"/>
        <v>22</v>
      </c>
      <c r="M4" s="11">
        <f t="shared" si="0"/>
        <v>22</v>
      </c>
      <c r="N4" s="11">
        <f t="shared" si="0"/>
        <v>21</v>
      </c>
      <c r="O4" s="11">
        <f t="shared" si="0"/>
        <v>23</v>
      </c>
      <c r="P4" s="11">
        <f t="shared" si="0"/>
        <v>21</v>
      </c>
      <c r="Q4" s="11">
        <f t="shared" si="0"/>
        <v>21</v>
      </c>
      <c r="R4" s="11">
        <f t="shared" si="0"/>
        <v>22</v>
      </c>
      <c r="S4" s="11">
        <f t="shared" si="0"/>
        <v>23</v>
      </c>
      <c r="T4" s="11">
        <f t="shared" si="0"/>
        <v>20</v>
      </c>
      <c r="U4" s="11">
        <f t="shared" si="0"/>
        <v>23</v>
      </c>
      <c r="V4" s="11">
        <f t="shared" si="0"/>
        <v>22</v>
      </c>
      <c r="W4" s="11">
        <f t="shared" si="0"/>
        <v>21</v>
      </c>
      <c r="X4" s="11">
        <f t="shared" ref="W4:AL12" si="1">NETWORKDAYS.INTL(X$1,EOMONTH(X$1,0),$A4)</f>
        <v>23</v>
      </c>
      <c r="Y4" s="11">
        <f>NETWORKDAYS.INTL(Y$1,EOMONTH(Y$1,0),$A4)</f>
        <v>21</v>
      </c>
      <c r="Z4" s="11">
        <f t="shared" si="1"/>
        <v>22</v>
      </c>
      <c r="AA4" s="11">
        <f t="shared" si="1"/>
        <v>23</v>
      </c>
      <c r="AB4" s="11">
        <f t="shared" si="1"/>
        <v>20</v>
      </c>
      <c r="AC4" s="11">
        <f t="shared" si="1"/>
        <v>21</v>
      </c>
      <c r="AD4" s="11">
        <f t="shared" si="1"/>
        <v>22</v>
      </c>
      <c r="AE4" s="11">
        <f t="shared" si="1"/>
        <v>22</v>
      </c>
      <c r="AF4" s="11">
        <f t="shared" si="1"/>
        <v>21</v>
      </c>
      <c r="AG4" s="11">
        <f t="shared" si="1"/>
        <v>23</v>
      </c>
      <c r="AH4" s="11">
        <f t="shared" si="1"/>
        <v>21</v>
      </c>
      <c r="AI4" s="11">
        <f t="shared" si="1"/>
        <v>22</v>
      </c>
      <c r="AJ4" s="11">
        <f t="shared" si="1"/>
        <v>23</v>
      </c>
      <c r="AK4" s="11">
        <f t="shared" si="1"/>
        <v>20</v>
      </c>
      <c r="AL4" s="11">
        <f t="shared" si="1"/>
        <v>23</v>
      </c>
    </row>
    <row r="5" spans="1:38">
      <c r="A5" s="14" t="s">
        <v>203</v>
      </c>
      <c r="B5" s="11" t="s">
        <v>47</v>
      </c>
      <c r="C5" s="11">
        <f t="shared" si="0"/>
        <v>14</v>
      </c>
      <c r="D5" s="11">
        <f t="shared" si="0"/>
        <v>12</v>
      </c>
      <c r="E5" s="11">
        <f t="shared" si="0"/>
        <v>13</v>
      </c>
      <c r="F5" s="11">
        <f t="shared" si="0"/>
        <v>12</v>
      </c>
      <c r="G5" s="11">
        <f t="shared" si="0"/>
        <v>14</v>
      </c>
      <c r="H5" s="11">
        <f t="shared" si="0"/>
        <v>13</v>
      </c>
      <c r="I5" s="11">
        <f t="shared" si="0"/>
        <v>13</v>
      </c>
      <c r="J5" s="11">
        <f t="shared" si="0"/>
        <v>14</v>
      </c>
      <c r="K5" s="11">
        <f t="shared" si="0"/>
        <v>12</v>
      </c>
      <c r="L5" s="11">
        <f t="shared" si="0"/>
        <v>14</v>
      </c>
      <c r="M5" s="11">
        <f t="shared" si="0"/>
        <v>13</v>
      </c>
      <c r="N5" s="11">
        <f t="shared" si="0"/>
        <v>12</v>
      </c>
      <c r="O5" s="11">
        <f t="shared" si="0"/>
        <v>14</v>
      </c>
      <c r="P5" s="11">
        <f t="shared" si="0"/>
        <v>13</v>
      </c>
      <c r="Q5" s="11">
        <f t="shared" si="0"/>
        <v>12</v>
      </c>
      <c r="R5" s="11">
        <f t="shared" si="0"/>
        <v>14</v>
      </c>
      <c r="S5" s="11">
        <f t="shared" si="0"/>
        <v>13</v>
      </c>
      <c r="T5" s="11">
        <f t="shared" si="0"/>
        <v>12</v>
      </c>
      <c r="U5" s="11">
        <f t="shared" si="0"/>
        <v>14</v>
      </c>
      <c r="V5" s="11">
        <f t="shared" si="0"/>
        <v>13</v>
      </c>
      <c r="W5" s="11">
        <f t="shared" si="1"/>
        <v>13</v>
      </c>
      <c r="X5" s="11">
        <f t="shared" si="1"/>
        <v>14</v>
      </c>
      <c r="Y5" s="11">
        <f t="shared" si="1"/>
        <v>12</v>
      </c>
      <c r="Z5" s="11">
        <f t="shared" si="1"/>
        <v>14</v>
      </c>
      <c r="AA5" s="11">
        <f t="shared" si="1"/>
        <v>13</v>
      </c>
      <c r="AB5" s="11">
        <f t="shared" si="1"/>
        <v>12</v>
      </c>
      <c r="AC5" s="11">
        <f t="shared" si="1"/>
        <v>13</v>
      </c>
      <c r="AD5" s="11">
        <f t="shared" si="1"/>
        <v>13</v>
      </c>
      <c r="AE5" s="11">
        <f t="shared" si="1"/>
        <v>13</v>
      </c>
      <c r="AF5" s="11">
        <f t="shared" si="1"/>
        <v>13</v>
      </c>
      <c r="AG5" s="11">
        <f t="shared" si="1"/>
        <v>14</v>
      </c>
      <c r="AH5" s="11">
        <f t="shared" si="1"/>
        <v>12</v>
      </c>
      <c r="AI5" s="11">
        <f t="shared" si="1"/>
        <v>14</v>
      </c>
      <c r="AJ5" s="11">
        <f t="shared" si="1"/>
        <v>13</v>
      </c>
      <c r="AK5" s="11">
        <f t="shared" si="1"/>
        <v>12</v>
      </c>
      <c r="AL5" s="11">
        <f t="shared" si="1"/>
        <v>14</v>
      </c>
    </row>
    <row r="6" spans="1:38">
      <c r="A6" s="14" t="s">
        <v>200</v>
      </c>
      <c r="B6" s="11" t="s">
        <v>48</v>
      </c>
      <c r="C6" s="11">
        <f t="shared" si="0"/>
        <v>5</v>
      </c>
      <c r="D6" s="11">
        <f t="shared" si="0"/>
        <v>4</v>
      </c>
      <c r="E6" s="11">
        <f t="shared" si="0"/>
        <v>4</v>
      </c>
      <c r="F6" s="11">
        <f t="shared" si="0"/>
        <v>4</v>
      </c>
      <c r="G6" s="11">
        <f t="shared" si="0"/>
        <v>5</v>
      </c>
      <c r="H6" s="11">
        <f t="shared" si="0"/>
        <v>4</v>
      </c>
      <c r="I6" s="11">
        <f t="shared" si="0"/>
        <v>5</v>
      </c>
      <c r="J6" s="11">
        <f t="shared" si="0"/>
        <v>4</v>
      </c>
      <c r="K6" s="11">
        <f t="shared" si="0"/>
        <v>4</v>
      </c>
      <c r="L6" s="11">
        <f t="shared" si="0"/>
        <v>5</v>
      </c>
      <c r="M6" s="11">
        <f t="shared" si="0"/>
        <v>4</v>
      </c>
      <c r="N6" s="11">
        <f t="shared" si="0"/>
        <v>4</v>
      </c>
      <c r="O6" s="11">
        <f t="shared" si="0"/>
        <v>5</v>
      </c>
      <c r="P6" s="11">
        <f t="shared" si="0"/>
        <v>4</v>
      </c>
      <c r="Q6" s="11">
        <f t="shared" si="0"/>
        <v>4</v>
      </c>
      <c r="R6" s="11">
        <f t="shared" si="0"/>
        <v>5</v>
      </c>
      <c r="S6" s="11">
        <f t="shared" si="0"/>
        <v>4</v>
      </c>
      <c r="T6" s="11">
        <f t="shared" si="0"/>
        <v>4</v>
      </c>
      <c r="U6" s="11">
        <f t="shared" si="0"/>
        <v>5</v>
      </c>
      <c r="V6" s="11">
        <f t="shared" si="0"/>
        <v>4</v>
      </c>
      <c r="W6" s="11">
        <f t="shared" si="1"/>
        <v>5</v>
      </c>
      <c r="X6" s="11">
        <f t="shared" si="1"/>
        <v>4</v>
      </c>
      <c r="Y6" s="11">
        <f t="shared" si="1"/>
        <v>4</v>
      </c>
      <c r="Z6" s="11">
        <f t="shared" si="1"/>
        <v>5</v>
      </c>
      <c r="AA6" s="11">
        <f t="shared" si="1"/>
        <v>4</v>
      </c>
      <c r="AB6" s="11">
        <f t="shared" si="1"/>
        <v>4</v>
      </c>
      <c r="AC6" s="11">
        <f t="shared" si="1"/>
        <v>5</v>
      </c>
      <c r="AD6" s="11">
        <f t="shared" si="1"/>
        <v>4</v>
      </c>
      <c r="AE6" s="11">
        <f t="shared" si="1"/>
        <v>4</v>
      </c>
      <c r="AF6" s="11">
        <f t="shared" si="1"/>
        <v>5</v>
      </c>
      <c r="AG6" s="11">
        <f t="shared" si="1"/>
        <v>4</v>
      </c>
      <c r="AH6" s="11">
        <f t="shared" si="1"/>
        <v>4</v>
      </c>
      <c r="AI6" s="11">
        <f t="shared" si="1"/>
        <v>5</v>
      </c>
      <c r="AJ6" s="11">
        <f t="shared" si="1"/>
        <v>4</v>
      </c>
      <c r="AK6" s="11">
        <f t="shared" si="1"/>
        <v>4</v>
      </c>
      <c r="AL6" s="11">
        <f t="shared" si="1"/>
        <v>5</v>
      </c>
    </row>
    <row r="7" spans="1:38">
      <c r="A7" s="14" t="s">
        <v>202</v>
      </c>
      <c r="B7" s="11" t="s">
        <v>50</v>
      </c>
      <c r="C7" s="11">
        <f t="shared" si="0"/>
        <v>31</v>
      </c>
      <c r="D7" s="11">
        <f t="shared" si="0"/>
        <v>28</v>
      </c>
      <c r="E7" s="11">
        <f t="shared" si="0"/>
        <v>31</v>
      </c>
      <c r="F7" s="11">
        <f t="shared" si="0"/>
        <v>30</v>
      </c>
      <c r="G7" s="11">
        <f t="shared" si="0"/>
        <v>31</v>
      </c>
      <c r="H7" s="11">
        <f t="shared" si="0"/>
        <v>30</v>
      </c>
      <c r="I7" s="11">
        <f t="shared" si="0"/>
        <v>31</v>
      </c>
      <c r="J7" s="11">
        <f t="shared" si="0"/>
        <v>31</v>
      </c>
      <c r="K7" s="11">
        <f t="shared" si="0"/>
        <v>30</v>
      </c>
      <c r="L7" s="11">
        <f t="shared" si="0"/>
        <v>31</v>
      </c>
      <c r="M7" s="11">
        <f t="shared" si="0"/>
        <v>30</v>
      </c>
      <c r="N7" s="11">
        <f t="shared" si="0"/>
        <v>31</v>
      </c>
      <c r="O7" s="11">
        <f t="shared" si="0"/>
        <v>31</v>
      </c>
      <c r="P7" s="11">
        <f t="shared" si="0"/>
        <v>29</v>
      </c>
      <c r="Q7" s="11">
        <f t="shared" si="0"/>
        <v>31</v>
      </c>
      <c r="R7" s="11">
        <f t="shared" si="0"/>
        <v>30</v>
      </c>
      <c r="S7" s="11">
        <f t="shared" si="0"/>
        <v>31</v>
      </c>
      <c r="T7" s="11">
        <f t="shared" si="0"/>
        <v>30</v>
      </c>
      <c r="U7" s="11">
        <f t="shared" si="0"/>
        <v>31</v>
      </c>
      <c r="V7" s="11">
        <f t="shared" si="0"/>
        <v>31</v>
      </c>
      <c r="W7" s="11">
        <f t="shared" si="1"/>
        <v>30</v>
      </c>
      <c r="X7" s="11">
        <f t="shared" si="1"/>
        <v>31</v>
      </c>
      <c r="Y7" s="11">
        <f t="shared" si="1"/>
        <v>30</v>
      </c>
      <c r="Z7" s="11">
        <f t="shared" si="1"/>
        <v>31</v>
      </c>
      <c r="AA7" s="11">
        <f t="shared" si="1"/>
        <v>31</v>
      </c>
      <c r="AB7" s="11">
        <f t="shared" si="1"/>
        <v>28</v>
      </c>
      <c r="AC7" s="11">
        <f t="shared" si="1"/>
        <v>31</v>
      </c>
      <c r="AD7" s="11">
        <f t="shared" si="1"/>
        <v>30</v>
      </c>
      <c r="AE7" s="11">
        <f t="shared" si="1"/>
        <v>31</v>
      </c>
      <c r="AF7" s="11">
        <f t="shared" si="1"/>
        <v>30</v>
      </c>
      <c r="AG7" s="11">
        <f t="shared" si="1"/>
        <v>31</v>
      </c>
      <c r="AH7" s="11">
        <f t="shared" si="1"/>
        <v>31</v>
      </c>
      <c r="AI7" s="11">
        <f t="shared" si="1"/>
        <v>30</v>
      </c>
      <c r="AJ7" s="11">
        <f t="shared" si="1"/>
        <v>31</v>
      </c>
      <c r="AK7" s="11">
        <f t="shared" si="1"/>
        <v>30</v>
      </c>
      <c r="AL7" s="11">
        <f t="shared" si="1"/>
        <v>31</v>
      </c>
    </row>
    <row r="8" spans="1:38">
      <c r="A8" s="14" t="s">
        <v>204</v>
      </c>
      <c r="B8" s="11" t="s">
        <v>58</v>
      </c>
      <c r="C8" s="11">
        <f t="shared" si="0"/>
        <v>13</v>
      </c>
      <c r="D8" s="11">
        <f t="shared" si="0"/>
        <v>12</v>
      </c>
      <c r="E8" s="11">
        <f t="shared" si="0"/>
        <v>14</v>
      </c>
      <c r="F8" s="11">
        <f t="shared" si="0"/>
        <v>12</v>
      </c>
      <c r="G8" s="11">
        <f t="shared" si="0"/>
        <v>14</v>
      </c>
      <c r="H8" s="11">
        <f t="shared" si="0"/>
        <v>13</v>
      </c>
      <c r="I8" s="11">
        <f t="shared" si="0"/>
        <v>13</v>
      </c>
      <c r="J8" s="11">
        <f t="shared" si="0"/>
        <v>13</v>
      </c>
      <c r="K8" s="11">
        <f t="shared" si="0"/>
        <v>13</v>
      </c>
      <c r="L8" s="11">
        <f t="shared" si="0"/>
        <v>13</v>
      </c>
      <c r="M8" s="11">
        <f t="shared" si="0"/>
        <v>13</v>
      </c>
      <c r="N8" s="11">
        <f t="shared" si="0"/>
        <v>13</v>
      </c>
      <c r="O8" s="11">
        <f t="shared" si="0"/>
        <v>14</v>
      </c>
      <c r="P8" s="11">
        <f t="shared" si="0"/>
        <v>12</v>
      </c>
      <c r="Q8" s="11">
        <f t="shared" si="0"/>
        <v>13</v>
      </c>
      <c r="R8" s="11">
        <f t="shared" si="0"/>
        <v>13</v>
      </c>
      <c r="S8" s="11">
        <f t="shared" si="0"/>
        <v>14</v>
      </c>
      <c r="T8" s="11">
        <f t="shared" si="0"/>
        <v>12</v>
      </c>
      <c r="U8" s="11">
        <f t="shared" si="0"/>
        <v>14</v>
      </c>
      <c r="V8" s="11">
        <f t="shared" si="0"/>
        <v>13</v>
      </c>
      <c r="W8" s="11">
        <f t="shared" si="1"/>
        <v>13</v>
      </c>
      <c r="X8" s="11">
        <f t="shared" si="1"/>
        <v>13</v>
      </c>
      <c r="Y8" s="11">
        <f t="shared" si="1"/>
        <v>13</v>
      </c>
      <c r="Z8" s="11">
        <f t="shared" si="1"/>
        <v>13</v>
      </c>
      <c r="AA8" s="11">
        <f t="shared" si="1"/>
        <v>14</v>
      </c>
      <c r="AB8" s="11">
        <f t="shared" si="1"/>
        <v>12</v>
      </c>
      <c r="AC8" s="11">
        <f t="shared" si="1"/>
        <v>13</v>
      </c>
      <c r="AD8" s="11">
        <f t="shared" si="1"/>
        <v>13</v>
      </c>
      <c r="AE8" s="11">
        <f t="shared" si="1"/>
        <v>13</v>
      </c>
      <c r="AF8" s="11">
        <f t="shared" si="1"/>
        <v>13</v>
      </c>
      <c r="AG8" s="11">
        <f t="shared" si="1"/>
        <v>13</v>
      </c>
      <c r="AH8" s="11">
        <f t="shared" si="1"/>
        <v>13</v>
      </c>
      <c r="AI8" s="11">
        <f t="shared" si="1"/>
        <v>13</v>
      </c>
      <c r="AJ8" s="11">
        <f t="shared" si="1"/>
        <v>14</v>
      </c>
      <c r="AK8" s="11">
        <f t="shared" si="1"/>
        <v>12</v>
      </c>
      <c r="AL8" s="11">
        <f t="shared" si="1"/>
        <v>14</v>
      </c>
    </row>
    <row r="9" spans="1:38">
      <c r="A9" s="14" t="s">
        <v>205</v>
      </c>
      <c r="B9" s="11" t="s">
        <v>51</v>
      </c>
      <c r="C9" s="11">
        <f t="shared" si="0"/>
        <v>13</v>
      </c>
      <c r="D9" s="11">
        <f t="shared" si="0"/>
        <v>12</v>
      </c>
      <c r="E9" s="11">
        <f t="shared" si="0"/>
        <v>14</v>
      </c>
      <c r="F9" s="11">
        <f t="shared" si="0"/>
        <v>12</v>
      </c>
      <c r="G9" s="11">
        <f t="shared" si="0"/>
        <v>14</v>
      </c>
      <c r="H9" s="11">
        <f t="shared" si="0"/>
        <v>13</v>
      </c>
      <c r="I9" s="11">
        <f t="shared" si="0"/>
        <v>13</v>
      </c>
      <c r="J9" s="11">
        <f t="shared" si="0"/>
        <v>14</v>
      </c>
      <c r="K9" s="11">
        <f t="shared" si="0"/>
        <v>12</v>
      </c>
      <c r="L9" s="11">
        <f t="shared" si="0"/>
        <v>13</v>
      </c>
      <c r="M9" s="11">
        <f t="shared" si="0"/>
        <v>14</v>
      </c>
      <c r="N9" s="11">
        <f t="shared" si="0"/>
        <v>12</v>
      </c>
      <c r="O9" s="11">
        <f t="shared" si="0"/>
        <v>14</v>
      </c>
      <c r="P9" s="11">
        <f t="shared" si="0"/>
        <v>13</v>
      </c>
      <c r="Q9" s="11">
        <f t="shared" si="0"/>
        <v>12</v>
      </c>
      <c r="R9" s="11">
        <f t="shared" si="0"/>
        <v>13</v>
      </c>
      <c r="S9" s="11">
        <f t="shared" si="0"/>
        <v>14</v>
      </c>
      <c r="T9" s="11">
        <f t="shared" si="0"/>
        <v>12</v>
      </c>
      <c r="U9" s="11">
        <f t="shared" si="0"/>
        <v>14</v>
      </c>
      <c r="V9" s="11">
        <f t="shared" si="0"/>
        <v>13</v>
      </c>
      <c r="W9" s="11">
        <f t="shared" si="1"/>
        <v>13</v>
      </c>
      <c r="X9" s="11">
        <f t="shared" si="1"/>
        <v>14</v>
      </c>
      <c r="Y9" s="11">
        <f t="shared" si="1"/>
        <v>12</v>
      </c>
      <c r="Z9" s="11">
        <f t="shared" si="1"/>
        <v>13</v>
      </c>
      <c r="AA9" s="11">
        <f t="shared" si="1"/>
        <v>14</v>
      </c>
      <c r="AB9" s="11">
        <f t="shared" si="1"/>
        <v>12</v>
      </c>
      <c r="AC9" s="11">
        <f t="shared" si="1"/>
        <v>13</v>
      </c>
      <c r="AD9" s="11">
        <f t="shared" si="1"/>
        <v>13</v>
      </c>
      <c r="AE9" s="11">
        <f t="shared" si="1"/>
        <v>13</v>
      </c>
      <c r="AF9" s="11">
        <f t="shared" si="1"/>
        <v>13</v>
      </c>
      <c r="AG9" s="11">
        <f t="shared" si="1"/>
        <v>14</v>
      </c>
      <c r="AH9" s="11">
        <f t="shared" si="1"/>
        <v>12</v>
      </c>
      <c r="AI9" s="11">
        <f t="shared" si="1"/>
        <v>13</v>
      </c>
      <c r="AJ9" s="11">
        <f t="shared" si="1"/>
        <v>14</v>
      </c>
      <c r="AK9" s="11">
        <f t="shared" si="1"/>
        <v>12</v>
      </c>
      <c r="AL9" s="11">
        <f t="shared" si="1"/>
        <v>14</v>
      </c>
    </row>
    <row r="10" spans="1:38">
      <c r="A10" s="14" t="s">
        <v>203</v>
      </c>
      <c r="B10" s="11" t="s">
        <v>60</v>
      </c>
      <c r="C10" s="11">
        <f t="shared" si="0"/>
        <v>14</v>
      </c>
      <c r="D10" s="11">
        <f t="shared" si="0"/>
        <v>12</v>
      </c>
      <c r="E10" s="11">
        <f t="shared" si="0"/>
        <v>13</v>
      </c>
      <c r="F10" s="11">
        <f t="shared" si="0"/>
        <v>12</v>
      </c>
      <c r="G10" s="11">
        <f t="shared" si="0"/>
        <v>14</v>
      </c>
      <c r="H10" s="11">
        <f t="shared" si="0"/>
        <v>13</v>
      </c>
      <c r="I10" s="11">
        <f t="shared" si="0"/>
        <v>13</v>
      </c>
      <c r="J10" s="11">
        <f t="shared" si="0"/>
        <v>14</v>
      </c>
      <c r="K10" s="11">
        <f t="shared" si="0"/>
        <v>12</v>
      </c>
      <c r="L10" s="11">
        <f t="shared" si="0"/>
        <v>14</v>
      </c>
      <c r="M10" s="11">
        <f t="shared" si="0"/>
        <v>13</v>
      </c>
      <c r="N10" s="11">
        <f t="shared" si="0"/>
        <v>12</v>
      </c>
      <c r="O10" s="11">
        <f t="shared" si="0"/>
        <v>14</v>
      </c>
      <c r="P10" s="11">
        <f t="shared" si="0"/>
        <v>13</v>
      </c>
      <c r="Q10" s="11">
        <f t="shared" si="0"/>
        <v>12</v>
      </c>
      <c r="R10" s="11">
        <f t="shared" si="0"/>
        <v>14</v>
      </c>
      <c r="S10" s="11">
        <f t="shared" si="0"/>
        <v>13</v>
      </c>
      <c r="T10" s="11">
        <f t="shared" si="0"/>
        <v>12</v>
      </c>
      <c r="U10" s="11">
        <f t="shared" si="0"/>
        <v>14</v>
      </c>
      <c r="V10" s="11">
        <f t="shared" si="0"/>
        <v>13</v>
      </c>
      <c r="W10" s="11">
        <f t="shared" si="1"/>
        <v>13</v>
      </c>
      <c r="X10" s="11">
        <f t="shared" si="1"/>
        <v>14</v>
      </c>
      <c r="Y10" s="11">
        <f t="shared" si="1"/>
        <v>12</v>
      </c>
      <c r="Z10" s="11">
        <f t="shared" si="1"/>
        <v>14</v>
      </c>
      <c r="AA10" s="11">
        <f t="shared" si="1"/>
        <v>13</v>
      </c>
      <c r="AB10" s="11">
        <f t="shared" si="1"/>
        <v>12</v>
      </c>
      <c r="AC10" s="11">
        <f t="shared" si="1"/>
        <v>13</v>
      </c>
      <c r="AD10" s="11">
        <f t="shared" si="1"/>
        <v>13</v>
      </c>
      <c r="AE10" s="11">
        <f t="shared" si="1"/>
        <v>13</v>
      </c>
      <c r="AF10" s="11">
        <f t="shared" si="1"/>
        <v>13</v>
      </c>
      <c r="AG10" s="11">
        <f t="shared" si="1"/>
        <v>14</v>
      </c>
      <c r="AH10" s="11">
        <f t="shared" si="1"/>
        <v>12</v>
      </c>
      <c r="AI10" s="11">
        <f t="shared" si="1"/>
        <v>14</v>
      </c>
      <c r="AJ10" s="11">
        <f t="shared" si="1"/>
        <v>13</v>
      </c>
      <c r="AK10" s="11">
        <f t="shared" si="1"/>
        <v>12</v>
      </c>
      <c r="AL10" s="11">
        <f t="shared" si="1"/>
        <v>14</v>
      </c>
    </row>
    <row r="11" spans="1:38">
      <c r="A11" s="14" t="s">
        <v>206</v>
      </c>
      <c r="B11" s="11" t="s">
        <v>52</v>
      </c>
      <c r="C11" s="11">
        <f t="shared" si="0"/>
        <v>18</v>
      </c>
      <c r="D11" s="11">
        <f t="shared" si="0"/>
        <v>16</v>
      </c>
      <c r="E11" s="11">
        <f t="shared" si="0"/>
        <v>18</v>
      </c>
      <c r="F11" s="11">
        <f t="shared" si="0"/>
        <v>16</v>
      </c>
      <c r="G11" s="11">
        <f t="shared" si="0"/>
        <v>19</v>
      </c>
      <c r="H11" s="11">
        <f t="shared" si="0"/>
        <v>17</v>
      </c>
      <c r="I11" s="11">
        <f t="shared" si="0"/>
        <v>17</v>
      </c>
      <c r="J11" s="11">
        <f t="shared" si="0"/>
        <v>19</v>
      </c>
      <c r="K11" s="11">
        <f t="shared" si="0"/>
        <v>16</v>
      </c>
      <c r="L11" s="11">
        <f t="shared" si="0"/>
        <v>18</v>
      </c>
      <c r="M11" s="11">
        <f t="shared" si="0"/>
        <v>18</v>
      </c>
      <c r="N11" s="11">
        <f t="shared" si="0"/>
        <v>16</v>
      </c>
      <c r="O11" s="11">
        <f t="shared" si="0"/>
        <v>19</v>
      </c>
      <c r="P11" s="11">
        <f t="shared" si="0"/>
        <v>17</v>
      </c>
      <c r="Q11" s="11">
        <f t="shared" si="0"/>
        <v>16</v>
      </c>
      <c r="R11" s="11">
        <f t="shared" si="0"/>
        <v>18</v>
      </c>
      <c r="S11" s="11">
        <f t="shared" si="0"/>
        <v>18</v>
      </c>
      <c r="T11" s="11">
        <f t="shared" si="0"/>
        <v>16</v>
      </c>
      <c r="U11" s="11">
        <f t="shared" si="0"/>
        <v>19</v>
      </c>
      <c r="V11" s="11">
        <f t="shared" si="0"/>
        <v>17</v>
      </c>
      <c r="W11" s="11">
        <f t="shared" si="1"/>
        <v>17</v>
      </c>
      <c r="X11" s="11">
        <f t="shared" si="1"/>
        <v>19</v>
      </c>
      <c r="Y11" s="11">
        <f t="shared" si="1"/>
        <v>16</v>
      </c>
      <c r="Z11" s="11">
        <f t="shared" si="1"/>
        <v>18</v>
      </c>
      <c r="AA11" s="11">
        <f t="shared" si="1"/>
        <v>18</v>
      </c>
      <c r="AB11" s="11">
        <f t="shared" si="1"/>
        <v>16</v>
      </c>
      <c r="AC11" s="11">
        <f t="shared" si="1"/>
        <v>17</v>
      </c>
      <c r="AD11" s="11">
        <f t="shared" si="1"/>
        <v>18</v>
      </c>
      <c r="AE11" s="11">
        <f t="shared" si="1"/>
        <v>17</v>
      </c>
      <c r="AF11" s="11">
        <f t="shared" si="1"/>
        <v>17</v>
      </c>
      <c r="AG11" s="11">
        <f t="shared" si="1"/>
        <v>19</v>
      </c>
      <c r="AH11" s="11">
        <f t="shared" si="1"/>
        <v>16</v>
      </c>
      <c r="AI11" s="11">
        <f t="shared" si="1"/>
        <v>18</v>
      </c>
      <c r="AJ11" s="11">
        <f t="shared" si="1"/>
        <v>18</v>
      </c>
      <c r="AK11" s="11">
        <f t="shared" si="1"/>
        <v>16</v>
      </c>
      <c r="AL11" s="11">
        <f t="shared" si="1"/>
        <v>19</v>
      </c>
    </row>
    <row r="12" spans="1:38">
      <c r="A12" s="14" t="s">
        <v>205</v>
      </c>
      <c r="B12" s="11" t="s">
        <v>59</v>
      </c>
      <c r="C12" s="11">
        <f t="shared" si="0"/>
        <v>13</v>
      </c>
      <c r="D12" s="11">
        <f t="shared" si="0"/>
        <v>12</v>
      </c>
      <c r="E12" s="11">
        <f t="shared" si="0"/>
        <v>14</v>
      </c>
      <c r="F12" s="11">
        <f t="shared" si="0"/>
        <v>12</v>
      </c>
      <c r="G12" s="11">
        <f t="shared" si="0"/>
        <v>14</v>
      </c>
      <c r="H12" s="11">
        <f t="shared" si="0"/>
        <v>13</v>
      </c>
      <c r="I12" s="11">
        <f t="shared" si="0"/>
        <v>13</v>
      </c>
      <c r="J12" s="11">
        <f t="shared" si="0"/>
        <v>14</v>
      </c>
      <c r="K12" s="11">
        <f t="shared" si="0"/>
        <v>12</v>
      </c>
      <c r="L12" s="11">
        <f t="shared" si="0"/>
        <v>13</v>
      </c>
      <c r="M12" s="11">
        <f t="shared" si="0"/>
        <v>14</v>
      </c>
      <c r="N12" s="11">
        <f t="shared" si="0"/>
        <v>12</v>
      </c>
      <c r="O12" s="11">
        <f t="shared" si="0"/>
        <v>14</v>
      </c>
      <c r="P12" s="11">
        <f t="shared" si="0"/>
        <v>13</v>
      </c>
      <c r="Q12" s="11">
        <f t="shared" si="0"/>
        <v>12</v>
      </c>
      <c r="R12" s="11">
        <f t="shared" si="0"/>
        <v>13</v>
      </c>
      <c r="S12" s="11">
        <f t="shared" si="0"/>
        <v>14</v>
      </c>
      <c r="T12" s="11">
        <f t="shared" si="0"/>
        <v>12</v>
      </c>
      <c r="U12" s="11">
        <f t="shared" si="0"/>
        <v>14</v>
      </c>
      <c r="V12" s="11">
        <f t="shared" si="0"/>
        <v>13</v>
      </c>
      <c r="W12" s="11">
        <f t="shared" si="1"/>
        <v>13</v>
      </c>
      <c r="X12" s="11">
        <f t="shared" si="1"/>
        <v>14</v>
      </c>
      <c r="Y12" s="11">
        <f t="shared" ref="Y12:AL12" si="2">NETWORKDAYS.INTL(Y$1,EOMONTH(Y$1,0),$A12)</f>
        <v>12</v>
      </c>
      <c r="Z12" s="11">
        <f t="shared" si="2"/>
        <v>13</v>
      </c>
      <c r="AA12" s="11">
        <f t="shared" si="2"/>
        <v>14</v>
      </c>
      <c r="AB12" s="11">
        <f t="shared" si="2"/>
        <v>12</v>
      </c>
      <c r="AC12" s="11">
        <f t="shared" si="2"/>
        <v>13</v>
      </c>
      <c r="AD12" s="11">
        <f t="shared" si="2"/>
        <v>13</v>
      </c>
      <c r="AE12" s="11">
        <f t="shared" si="2"/>
        <v>13</v>
      </c>
      <c r="AF12" s="11">
        <f t="shared" si="2"/>
        <v>13</v>
      </c>
      <c r="AG12" s="11">
        <f t="shared" si="2"/>
        <v>14</v>
      </c>
      <c r="AH12" s="11">
        <f t="shared" si="2"/>
        <v>12</v>
      </c>
      <c r="AI12" s="11">
        <f t="shared" si="2"/>
        <v>13</v>
      </c>
      <c r="AJ12" s="11">
        <f t="shared" si="2"/>
        <v>14</v>
      </c>
      <c r="AK12" s="11">
        <f t="shared" si="2"/>
        <v>12</v>
      </c>
      <c r="AL12" s="11">
        <f t="shared" si="2"/>
        <v>14</v>
      </c>
    </row>
    <row r="13" spans="1:38">
      <c r="A13" s="37" t="s">
        <v>248</v>
      </c>
      <c r="B13" s="36" t="s">
        <v>247</v>
      </c>
      <c r="C13" s="24">
        <v>1</v>
      </c>
      <c r="D13" s="24">
        <v>1</v>
      </c>
      <c r="E13" s="24">
        <v>1</v>
      </c>
      <c r="F13" s="24">
        <v>1</v>
      </c>
      <c r="G13" s="24">
        <v>1</v>
      </c>
      <c r="H13" s="24">
        <v>1</v>
      </c>
      <c r="I13" s="24">
        <v>1</v>
      </c>
      <c r="J13" s="24">
        <v>1</v>
      </c>
      <c r="K13" s="24">
        <v>1</v>
      </c>
      <c r="L13" s="24">
        <v>1</v>
      </c>
      <c r="M13" s="24">
        <v>1</v>
      </c>
      <c r="N13" s="24">
        <v>1</v>
      </c>
      <c r="O13" s="24">
        <v>1</v>
      </c>
      <c r="P13" s="24">
        <v>1</v>
      </c>
      <c r="Q13" s="24">
        <v>1</v>
      </c>
      <c r="R13" s="24">
        <v>1</v>
      </c>
      <c r="S13" s="24">
        <v>1</v>
      </c>
      <c r="T13" s="24">
        <v>1</v>
      </c>
      <c r="U13" s="24">
        <v>1</v>
      </c>
      <c r="V13" s="24">
        <v>1</v>
      </c>
      <c r="W13" s="24">
        <v>1</v>
      </c>
      <c r="X13" s="24">
        <v>1</v>
      </c>
      <c r="Y13" s="24">
        <v>1</v>
      </c>
      <c r="Z13" s="24">
        <v>1</v>
      </c>
      <c r="AA13" s="24">
        <v>1</v>
      </c>
      <c r="AB13" s="24">
        <v>1</v>
      </c>
      <c r="AC13" s="24">
        <v>1</v>
      </c>
      <c r="AD13" s="24">
        <v>1</v>
      </c>
      <c r="AE13" s="24">
        <v>1</v>
      </c>
      <c r="AF13" s="24">
        <v>1</v>
      </c>
      <c r="AG13" s="24">
        <v>1</v>
      </c>
      <c r="AH13" s="24">
        <v>1</v>
      </c>
      <c r="AI13" s="24">
        <v>1</v>
      </c>
      <c r="AJ13" s="24">
        <v>1</v>
      </c>
      <c r="AK13" s="24">
        <v>1</v>
      </c>
      <c r="AL13" s="24">
        <v>1</v>
      </c>
    </row>
    <row r="19" spans="2:14">
      <c r="C19" s="10"/>
      <c r="D19" s="10"/>
      <c r="E19" s="10"/>
      <c r="F19" s="10"/>
      <c r="G19" s="10"/>
      <c r="H19" s="10"/>
    </row>
    <row r="20" spans="2:14">
      <c r="B20" s="10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</row>
  </sheetData>
  <phoneticPr fontId="14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3CB22D7F-EDA7-481F-B496-897CC308F20D}">
  <ds:schemaRefs/>
</ds:datastoreItem>
</file>

<file path=customXml/itemProps2.xml><?xml version="1.0" encoding="utf-8"?>
<ds:datastoreItem xmlns:ds="http://schemas.openxmlformats.org/officeDocument/2006/customXml" ds:itemID="{017AED4E-0348-4929-8A0F-6F02F95FCF9E}">
  <ds:schemaRefs/>
</ds:datastoreItem>
</file>

<file path=customXml/itemProps3.xml><?xml version="1.0" encoding="utf-8"?>
<ds:datastoreItem xmlns:ds="http://schemas.openxmlformats.org/officeDocument/2006/customXml" ds:itemID="{7F23D6E0-78CB-46BB-8705-728226914916}">
  <ds:schemaRefs/>
</ds:datastoreItem>
</file>

<file path=customXml/itemProps4.xml><?xml version="1.0" encoding="utf-8"?>
<ds:datastoreItem xmlns:ds="http://schemas.openxmlformats.org/officeDocument/2006/customXml" ds:itemID="{E30D1517-030A-410B-9A9F-FAD5BE94DF13}">
  <ds:schemaRefs/>
</ds:datastoreItem>
</file>

<file path=customXml/itemProps5.xml><?xml version="1.0" encoding="utf-8"?>
<ds:datastoreItem xmlns:ds="http://schemas.openxmlformats.org/officeDocument/2006/customXml" ds:itemID="{87E01C79-F57A-4117-AC3C-CCB42D87142D}">
  <ds:schemaRefs/>
</ds:datastoreItem>
</file>

<file path=customXml/itemProps6.xml><?xml version="1.0" encoding="utf-8"?>
<ds:datastoreItem xmlns:ds="http://schemas.openxmlformats.org/officeDocument/2006/customXml" ds:itemID="{33EA2B7D-A8F7-4ACE-BE1F-2B495A0FFB48}">
  <ds:schemaRefs/>
</ds:datastoreItem>
</file>

<file path=customXml/itemProps7.xml><?xml version="1.0" encoding="utf-8"?>
<ds:datastoreItem xmlns:ds="http://schemas.openxmlformats.org/officeDocument/2006/customXml" ds:itemID="{437FDC67-F1FC-4220-AB30-C66ADEBF7E39}">
  <ds:schemaRefs/>
</ds:datastoreItem>
</file>

<file path=customXml/itemProps8.xml><?xml version="1.0" encoding="utf-8"?>
<ds:datastoreItem xmlns:ds="http://schemas.openxmlformats.org/officeDocument/2006/customXml" ds:itemID="{8A297F8B-8F41-46E7-8EF2-2A66810F9E1F}">
  <ds:schemaRefs/>
</ds:datastoreItem>
</file>

<file path=customXml/itemProps9.xml><?xml version="1.0" encoding="utf-8"?>
<ds:datastoreItem xmlns:ds="http://schemas.openxmlformats.org/officeDocument/2006/customXml" ds:itemID="{5DF09BD9-DC7C-4F6E-AA1D-B101969ACFD3}">
  <ds:schemaRefs/>
</ds:datastoreItem>
</file>

<file path=customXml/itemProps10.xml><?xml version="1.0" encoding="utf-8"?>
<ds:datastoreItem xmlns:ds="http://schemas.openxmlformats.org/officeDocument/2006/customXml" ds:itemID="{4B9ACD59-E3B8-4AAE-B642-6C575DC55842}">
  <ds:schemaRefs/>
</ds:datastoreItem>
</file>

<file path=customXml/itemProps11.xml><?xml version="1.0" encoding="utf-8"?>
<ds:datastoreItem xmlns:ds="http://schemas.openxmlformats.org/officeDocument/2006/customXml" ds:itemID="{02154223-C34C-465C-9DE3-B58605694040}">
  <ds:schemaRefs/>
</ds:datastoreItem>
</file>

<file path=customXml/itemProps12.xml><?xml version="1.0" encoding="utf-8"?>
<ds:datastoreItem xmlns:ds="http://schemas.openxmlformats.org/officeDocument/2006/customXml" ds:itemID="{2AAD5250-4879-4D32-B8F5-B52861FEDCD0}">
  <ds:schemaRefs/>
</ds:datastoreItem>
</file>

<file path=customXml/itemProps13.xml><?xml version="1.0" encoding="utf-8"?>
<ds:datastoreItem xmlns:ds="http://schemas.openxmlformats.org/officeDocument/2006/customXml" ds:itemID="{227BA47B-9FB3-4A40-B2D5-6F8CC29AC93F}">
  <ds:schemaRefs/>
</ds:datastoreItem>
</file>

<file path=customXml/itemProps14.xml><?xml version="1.0" encoding="utf-8"?>
<ds:datastoreItem xmlns:ds="http://schemas.openxmlformats.org/officeDocument/2006/customXml" ds:itemID="{984E67BF-C3BD-4B1B-9032-7EA416874460}">
  <ds:schemaRefs/>
</ds:datastoreItem>
</file>

<file path=customXml/itemProps15.xml><?xml version="1.0" encoding="utf-8"?>
<ds:datastoreItem xmlns:ds="http://schemas.openxmlformats.org/officeDocument/2006/customXml" ds:itemID="{CBDFE2A5-250C-40C7-9BFD-3A3F08E1C70D}">
  <ds:schemaRefs/>
</ds:datastoreItem>
</file>

<file path=customXml/itemProps16.xml><?xml version="1.0" encoding="utf-8"?>
<ds:datastoreItem xmlns:ds="http://schemas.openxmlformats.org/officeDocument/2006/customXml" ds:itemID="{5C4B95F1-4991-4FA6-B2DF-D07C12555AD1}">
  <ds:schemaRefs/>
</ds:datastoreItem>
</file>

<file path=customXml/itemProps17.xml><?xml version="1.0" encoding="utf-8"?>
<ds:datastoreItem xmlns:ds="http://schemas.openxmlformats.org/officeDocument/2006/customXml" ds:itemID="{C7848007-D9D9-43F5-B48E-188B7E39CDD7}">
  <ds:schemaRefs/>
</ds:datastoreItem>
</file>

<file path=customXml/itemProps18.xml><?xml version="1.0" encoding="utf-8"?>
<ds:datastoreItem xmlns:ds="http://schemas.openxmlformats.org/officeDocument/2006/customXml" ds:itemID="{3824246B-7413-4DAD-B616-AEBA5B95C41E}">
  <ds:schemaRefs/>
</ds:datastoreItem>
</file>

<file path=customXml/itemProps19.xml><?xml version="1.0" encoding="utf-8"?>
<ds:datastoreItem xmlns:ds="http://schemas.openxmlformats.org/officeDocument/2006/customXml" ds:itemID="{F5ABEFCD-9F0B-486B-A727-C45C75D519A2}">
  <ds:schemaRefs/>
</ds:datastoreItem>
</file>

<file path=customXml/itemProps20.xml><?xml version="1.0" encoding="utf-8"?>
<ds:datastoreItem xmlns:ds="http://schemas.openxmlformats.org/officeDocument/2006/customXml" ds:itemID="{152D4E29-80DA-4294-B5B2-7DA0C23F54BB}">
  <ds:schemaRefs/>
</ds:datastoreItem>
</file>

<file path=customXml/itemProps21.xml><?xml version="1.0" encoding="utf-8"?>
<ds:datastoreItem xmlns:ds="http://schemas.openxmlformats.org/officeDocument/2006/customXml" ds:itemID="{77092F83-416A-48B9-B719-91929805D93E}">
  <ds:schemaRefs/>
</ds:datastoreItem>
</file>

<file path=customXml/itemProps22.xml><?xml version="1.0" encoding="utf-8"?>
<ds:datastoreItem xmlns:ds="http://schemas.openxmlformats.org/officeDocument/2006/customXml" ds:itemID="{A66FB9DF-03A4-40BB-AC41-7B89510BBFD6}">
  <ds:schemaRefs/>
</ds:datastoreItem>
</file>

<file path=customXml/itemProps23.xml><?xml version="1.0" encoding="utf-8"?>
<ds:datastoreItem xmlns:ds="http://schemas.openxmlformats.org/officeDocument/2006/customXml" ds:itemID="{253608AC-881B-4D86-A566-C43AD7CEA0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Census and Blended Rate</vt:lpstr>
      <vt:lpstr>Census</vt:lpstr>
      <vt:lpstr>Raw Data</vt:lpstr>
      <vt:lpstr>Raw_budget</vt:lpstr>
      <vt:lpstr>LU Table</vt:lpstr>
      <vt:lpstr>Category</vt:lpstr>
      <vt:lpstr>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Rachael Bowles</dc:creator>
  <cp:lastModifiedBy>Rachael Dannucci-Bowles</cp:lastModifiedBy>
  <cp:lastPrinted>2023-11-17T11:15:18Z</cp:lastPrinted>
  <dcterms:created xsi:type="dcterms:W3CDTF">2020-09-03T00:58:46Z</dcterms:created>
  <dcterms:modified xsi:type="dcterms:W3CDTF">2024-02-15T12:18:22Z</dcterms:modified>
</cp:coreProperties>
</file>